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bdul\Downloads\"/>
    </mc:Choice>
  </mc:AlternateContent>
  <xr:revisionPtr revIDLastSave="0" documentId="13_ncr:2001_{CDE449B7-E15B-4D95-A0D7-5A2BB4ED6E30}" xr6:coauthVersionLast="47" xr6:coauthVersionMax="47" xr10:uidLastSave="{00000000-0000-0000-0000-000000000000}"/>
  <bookViews>
    <workbookView xWindow="-108" yWindow="-108" windowWidth="23256" windowHeight="12456" tabRatio="500" xr2:uid="{00000000-000D-0000-FFFF-FFFF00000000}"/>
  </bookViews>
  <sheets>
    <sheet name="Dashboard" sheetId="9" r:id="rId1"/>
    <sheet name="Project_Brief" sheetId="1" r:id="rId2"/>
    <sheet name="Sales_Data" sheetId="2" r:id="rId3"/>
    <sheet name="Detail1" sheetId="10" r:id="rId4"/>
    <sheet name="Pivots" sheetId="8" r:id="rId5"/>
    <sheet name="Targets" sheetId="3" r:id="rId6"/>
  </sheets>
  <definedNames>
    <definedName name="NativeTimeline_Order_Date">#N/A</definedName>
    <definedName name="_xlnm.Print_Area" localSheetId="0">Dashboard!$A$1:$AA$38</definedName>
    <definedName name="Slicer_Category">#N/A</definedName>
    <definedName name="Slicer_Channel">#N/A</definedName>
    <definedName name="Slicer_Region">#N/A</definedName>
    <definedName name="Slicer_Segment">#N/A</definedName>
    <definedName name="Slicer_Year">#N/A</definedName>
  </definedNames>
  <calcPr calcId="191029" iterateDelta="1E-4"/>
  <pivotCaches>
    <pivotCache cacheId="1" r:id="rId7"/>
  </pivotCaches>
  <fileRecoveryPr repairLoad="1"/>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6" i="9" l="1"/>
  <c r="F36" i="9" s="1"/>
  <c r="C36" i="9"/>
  <c r="D35" i="9"/>
  <c r="F35" i="9" s="1"/>
  <c r="C35" i="9"/>
  <c r="D34" i="9"/>
  <c r="F34" i="9" s="1"/>
  <c r="C34" i="9"/>
  <c r="D33" i="9"/>
  <c r="C33" i="9"/>
  <c r="K6" i="9"/>
  <c r="G6" i="9"/>
  <c r="W6" i="9"/>
  <c r="S6" i="9"/>
  <c r="O6" i="9"/>
  <c r="C26" i="8"/>
  <c r="C27" i="8"/>
  <c r="C28" i="8"/>
  <c r="B26" i="8"/>
  <c r="B27" i="8"/>
  <c r="B28" i="8"/>
  <c r="C25" i="8"/>
  <c r="B25" i="8"/>
  <c r="B29" i="8" s="1"/>
  <c r="S4501" i="2"/>
  <c r="R4501" i="2"/>
  <c r="E4501" i="2"/>
  <c r="D4501" i="2"/>
  <c r="F4501" i="2" s="1"/>
  <c r="C4501" i="2"/>
  <c r="S4500" i="2"/>
  <c r="R4500" i="2"/>
  <c r="E4500" i="2"/>
  <c r="D4500" i="2"/>
  <c r="F4500" i="2" s="1"/>
  <c r="C4500" i="2"/>
  <c r="S4499" i="2"/>
  <c r="R4499" i="2"/>
  <c r="E4499" i="2"/>
  <c r="D4499" i="2"/>
  <c r="F4499" i="2" s="1"/>
  <c r="C4499" i="2"/>
  <c r="S4498" i="2"/>
  <c r="R4498" i="2"/>
  <c r="E4498" i="2"/>
  <c r="D4498" i="2"/>
  <c r="F4498" i="2" s="1"/>
  <c r="C4498" i="2"/>
  <c r="S4497" i="2"/>
  <c r="R4497" i="2"/>
  <c r="E4497" i="2"/>
  <c r="D4497" i="2"/>
  <c r="F4497" i="2" s="1"/>
  <c r="C4497" i="2"/>
  <c r="S4496" i="2"/>
  <c r="R4496" i="2"/>
  <c r="E4496" i="2"/>
  <c r="D4496" i="2"/>
  <c r="F4496" i="2" s="1"/>
  <c r="C4496" i="2"/>
  <c r="S4495" i="2"/>
  <c r="R4495" i="2"/>
  <c r="E4495" i="2"/>
  <c r="D4495" i="2"/>
  <c r="F4495" i="2" s="1"/>
  <c r="C4495" i="2"/>
  <c r="S4494" i="2"/>
  <c r="R4494" i="2"/>
  <c r="E4494" i="2"/>
  <c r="D4494" i="2"/>
  <c r="F4494" i="2" s="1"/>
  <c r="C4494" i="2"/>
  <c r="S4493" i="2"/>
  <c r="R4493" i="2"/>
  <c r="E4493" i="2"/>
  <c r="D4493" i="2"/>
  <c r="F4493" i="2" s="1"/>
  <c r="C4493" i="2"/>
  <c r="S4492" i="2"/>
  <c r="R4492" i="2"/>
  <c r="E4492" i="2"/>
  <c r="D4492" i="2"/>
  <c r="F4492" i="2" s="1"/>
  <c r="C4492" i="2"/>
  <c r="S4491" i="2"/>
  <c r="R4491" i="2"/>
  <c r="E4491" i="2"/>
  <c r="D4491" i="2"/>
  <c r="F4491" i="2" s="1"/>
  <c r="C4491" i="2"/>
  <c r="S4490" i="2"/>
  <c r="R4490" i="2"/>
  <c r="E4490" i="2"/>
  <c r="D4490" i="2"/>
  <c r="F4490" i="2" s="1"/>
  <c r="C4490" i="2"/>
  <c r="S4489" i="2"/>
  <c r="R4489" i="2"/>
  <c r="E4489" i="2"/>
  <c r="D4489" i="2"/>
  <c r="F4489" i="2" s="1"/>
  <c r="C4489" i="2"/>
  <c r="S4488" i="2"/>
  <c r="R4488" i="2"/>
  <c r="E4488" i="2"/>
  <c r="D4488" i="2"/>
  <c r="F4488" i="2" s="1"/>
  <c r="C4488" i="2"/>
  <c r="S4487" i="2"/>
  <c r="R4487" i="2"/>
  <c r="E4487" i="2"/>
  <c r="D4487" i="2"/>
  <c r="F4487" i="2" s="1"/>
  <c r="C4487" i="2"/>
  <c r="S4486" i="2"/>
  <c r="R4486" i="2"/>
  <c r="E4486" i="2"/>
  <c r="D4486" i="2"/>
  <c r="F4486" i="2" s="1"/>
  <c r="C4486" i="2"/>
  <c r="S4485" i="2"/>
  <c r="R4485" i="2"/>
  <c r="E4485" i="2"/>
  <c r="D4485" i="2"/>
  <c r="F4485" i="2" s="1"/>
  <c r="C4485" i="2"/>
  <c r="S4484" i="2"/>
  <c r="R4484" i="2"/>
  <c r="E4484" i="2"/>
  <c r="D4484" i="2"/>
  <c r="F4484" i="2" s="1"/>
  <c r="C4484" i="2"/>
  <c r="S4483" i="2"/>
  <c r="R4483" i="2"/>
  <c r="E4483" i="2"/>
  <c r="D4483" i="2"/>
  <c r="F4483" i="2" s="1"/>
  <c r="C4483" i="2"/>
  <c r="S4482" i="2"/>
  <c r="R4482" i="2"/>
  <c r="E4482" i="2"/>
  <c r="D4482" i="2"/>
  <c r="F4482" i="2" s="1"/>
  <c r="C4482" i="2"/>
  <c r="S4481" i="2"/>
  <c r="R4481" i="2"/>
  <c r="E4481" i="2"/>
  <c r="D4481" i="2"/>
  <c r="F4481" i="2" s="1"/>
  <c r="C4481" i="2"/>
  <c r="S4480" i="2"/>
  <c r="R4480" i="2"/>
  <c r="E4480" i="2"/>
  <c r="D4480" i="2"/>
  <c r="F4480" i="2" s="1"/>
  <c r="C4480" i="2"/>
  <c r="S4479" i="2"/>
  <c r="R4479" i="2"/>
  <c r="E4479" i="2"/>
  <c r="D4479" i="2"/>
  <c r="F4479" i="2" s="1"/>
  <c r="C4479" i="2"/>
  <c r="S4478" i="2"/>
  <c r="R4478" i="2"/>
  <c r="E4478" i="2"/>
  <c r="D4478" i="2"/>
  <c r="F4478" i="2" s="1"/>
  <c r="C4478" i="2"/>
  <c r="S4477" i="2"/>
  <c r="R4477" i="2"/>
  <c r="E4477" i="2"/>
  <c r="D4477" i="2"/>
  <c r="F4477" i="2" s="1"/>
  <c r="C4477" i="2"/>
  <c r="S4476" i="2"/>
  <c r="R4476" i="2"/>
  <c r="E4476" i="2"/>
  <c r="D4476" i="2"/>
  <c r="F4476" i="2" s="1"/>
  <c r="C4476" i="2"/>
  <c r="S4475" i="2"/>
  <c r="R4475" i="2"/>
  <c r="E4475" i="2"/>
  <c r="D4475" i="2"/>
  <c r="F4475" i="2" s="1"/>
  <c r="C4475" i="2"/>
  <c r="S4474" i="2"/>
  <c r="R4474" i="2"/>
  <c r="E4474" i="2"/>
  <c r="D4474" i="2"/>
  <c r="F4474" i="2" s="1"/>
  <c r="C4474" i="2"/>
  <c r="S4473" i="2"/>
  <c r="R4473" i="2"/>
  <c r="E4473" i="2"/>
  <c r="D4473" i="2"/>
  <c r="F4473" i="2" s="1"/>
  <c r="C4473" i="2"/>
  <c r="S4472" i="2"/>
  <c r="R4472" i="2"/>
  <c r="E4472" i="2"/>
  <c r="D4472" i="2"/>
  <c r="F4472" i="2" s="1"/>
  <c r="C4472" i="2"/>
  <c r="S4471" i="2"/>
  <c r="R4471" i="2"/>
  <c r="E4471" i="2"/>
  <c r="D4471" i="2"/>
  <c r="F4471" i="2" s="1"/>
  <c r="C4471" i="2"/>
  <c r="S4470" i="2"/>
  <c r="R4470" i="2"/>
  <c r="E4470" i="2"/>
  <c r="D4470" i="2"/>
  <c r="F4470" i="2" s="1"/>
  <c r="C4470" i="2"/>
  <c r="S4469" i="2"/>
  <c r="R4469" i="2"/>
  <c r="E4469" i="2"/>
  <c r="D4469" i="2"/>
  <c r="F4469" i="2" s="1"/>
  <c r="C4469" i="2"/>
  <c r="S4468" i="2"/>
  <c r="R4468" i="2"/>
  <c r="E4468" i="2"/>
  <c r="D4468" i="2"/>
  <c r="F4468" i="2" s="1"/>
  <c r="C4468" i="2"/>
  <c r="S4467" i="2"/>
  <c r="R4467" i="2"/>
  <c r="E4467" i="2"/>
  <c r="D4467" i="2"/>
  <c r="F4467" i="2" s="1"/>
  <c r="C4467" i="2"/>
  <c r="S4466" i="2"/>
  <c r="R4466" i="2"/>
  <c r="E4466" i="2"/>
  <c r="D4466" i="2"/>
  <c r="F4466" i="2" s="1"/>
  <c r="C4466" i="2"/>
  <c r="S4465" i="2"/>
  <c r="R4465" i="2"/>
  <c r="E4465" i="2"/>
  <c r="D4465" i="2"/>
  <c r="F4465" i="2" s="1"/>
  <c r="C4465" i="2"/>
  <c r="S4464" i="2"/>
  <c r="R4464" i="2"/>
  <c r="E4464" i="2"/>
  <c r="D4464" i="2"/>
  <c r="F4464" i="2" s="1"/>
  <c r="C4464" i="2"/>
  <c r="S4463" i="2"/>
  <c r="R4463" i="2"/>
  <c r="E4463" i="2"/>
  <c r="D4463" i="2"/>
  <c r="F4463" i="2" s="1"/>
  <c r="C4463" i="2"/>
  <c r="S4462" i="2"/>
  <c r="R4462" i="2"/>
  <c r="E4462" i="2"/>
  <c r="D4462" i="2"/>
  <c r="F4462" i="2" s="1"/>
  <c r="C4462" i="2"/>
  <c r="S4461" i="2"/>
  <c r="R4461" i="2"/>
  <c r="E4461" i="2"/>
  <c r="D4461" i="2"/>
  <c r="F4461" i="2" s="1"/>
  <c r="C4461" i="2"/>
  <c r="S4460" i="2"/>
  <c r="R4460" i="2"/>
  <c r="E4460" i="2"/>
  <c r="D4460" i="2"/>
  <c r="F4460" i="2" s="1"/>
  <c r="C4460" i="2"/>
  <c r="S4459" i="2"/>
  <c r="R4459" i="2"/>
  <c r="E4459" i="2"/>
  <c r="D4459" i="2"/>
  <c r="F4459" i="2" s="1"/>
  <c r="C4459" i="2"/>
  <c r="S4458" i="2"/>
  <c r="R4458" i="2"/>
  <c r="E4458" i="2"/>
  <c r="D4458" i="2"/>
  <c r="F4458" i="2" s="1"/>
  <c r="C4458" i="2"/>
  <c r="S4457" i="2"/>
  <c r="R4457" i="2"/>
  <c r="E4457" i="2"/>
  <c r="D4457" i="2"/>
  <c r="F4457" i="2" s="1"/>
  <c r="C4457" i="2"/>
  <c r="S4456" i="2"/>
  <c r="R4456" i="2"/>
  <c r="E4456" i="2"/>
  <c r="D4456" i="2"/>
  <c r="F4456" i="2" s="1"/>
  <c r="C4456" i="2"/>
  <c r="S4455" i="2"/>
  <c r="R4455" i="2"/>
  <c r="E4455" i="2"/>
  <c r="D4455" i="2"/>
  <c r="F4455" i="2" s="1"/>
  <c r="C4455" i="2"/>
  <c r="S4454" i="2"/>
  <c r="R4454" i="2"/>
  <c r="E4454" i="2"/>
  <c r="D4454" i="2"/>
  <c r="F4454" i="2" s="1"/>
  <c r="C4454" i="2"/>
  <c r="S4453" i="2"/>
  <c r="R4453" i="2"/>
  <c r="E4453" i="2"/>
  <c r="D4453" i="2"/>
  <c r="F4453" i="2" s="1"/>
  <c r="C4453" i="2"/>
  <c r="S4452" i="2"/>
  <c r="R4452" i="2"/>
  <c r="E4452" i="2"/>
  <c r="D4452" i="2"/>
  <c r="F4452" i="2" s="1"/>
  <c r="C4452" i="2"/>
  <c r="S4451" i="2"/>
  <c r="R4451" i="2"/>
  <c r="E4451" i="2"/>
  <c r="D4451" i="2"/>
  <c r="F4451" i="2" s="1"/>
  <c r="C4451" i="2"/>
  <c r="S4450" i="2"/>
  <c r="R4450" i="2"/>
  <c r="E4450" i="2"/>
  <c r="D4450" i="2"/>
  <c r="F4450" i="2" s="1"/>
  <c r="C4450" i="2"/>
  <c r="S4449" i="2"/>
  <c r="R4449" i="2"/>
  <c r="E4449" i="2"/>
  <c r="D4449" i="2"/>
  <c r="F4449" i="2" s="1"/>
  <c r="C4449" i="2"/>
  <c r="S4448" i="2"/>
  <c r="R4448" i="2"/>
  <c r="E4448" i="2"/>
  <c r="D4448" i="2"/>
  <c r="F4448" i="2" s="1"/>
  <c r="C4448" i="2"/>
  <c r="S4447" i="2"/>
  <c r="R4447" i="2"/>
  <c r="E4447" i="2"/>
  <c r="D4447" i="2"/>
  <c r="F4447" i="2" s="1"/>
  <c r="C4447" i="2"/>
  <c r="S4446" i="2"/>
  <c r="R4446" i="2"/>
  <c r="E4446" i="2"/>
  <c r="D4446" i="2"/>
  <c r="F4446" i="2" s="1"/>
  <c r="C4446" i="2"/>
  <c r="S4445" i="2"/>
  <c r="R4445" i="2"/>
  <c r="E4445" i="2"/>
  <c r="D4445" i="2"/>
  <c r="F4445" i="2" s="1"/>
  <c r="C4445" i="2"/>
  <c r="S4444" i="2"/>
  <c r="R4444" i="2"/>
  <c r="E4444" i="2"/>
  <c r="D4444" i="2"/>
  <c r="F4444" i="2" s="1"/>
  <c r="C4444" i="2"/>
  <c r="S4443" i="2"/>
  <c r="R4443" i="2"/>
  <c r="E4443" i="2"/>
  <c r="D4443" i="2"/>
  <c r="F4443" i="2" s="1"/>
  <c r="C4443" i="2"/>
  <c r="S4442" i="2"/>
  <c r="R4442" i="2"/>
  <c r="E4442" i="2"/>
  <c r="D4442" i="2"/>
  <c r="F4442" i="2" s="1"/>
  <c r="C4442" i="2"/>
  <c r="S4441" i="2"/>
  <c r="R4441" i="2"/>
  <c r="E4441" i="2"/>
  <c r="D4441" i="2"/>
  <c r="F4441" i="2" s="1"/>
  <c r="C4441" i="2"/>
  <c r="S4440" i="2"/>
  <c r="R4440" i="2"/>
  <c r="E4440" i="2"/>
  <c r="D4440" i="2"/>
  <c r="F4440" i="2" s="1"/>
  <c r="C4440" i="2"/>
  <c r="S4439" i="2"/>
  <c r="R4439" i="2"/>
  <c r="E4439" i="2"/>
  <c r="D4439" i="2"/>
  <c r="F4439" i="2" s="1"/>
  <c r="C4439" i="2"/>
  <c r="S4438" i="2"/>
  <c r="R4438" i="2"/>
  <c r="E4438" i="2"/>
  <c r="D4438" i="2"/>
  <c r="F4438" i="2" s="1"/>
  <c r="C4438" i="2"/>
  <c r="S4437" i="2"/>
  <c r="R4437" i="2"/>
  <c r="E4437" i="2"/>
  <c r="D4437" i="2"/>
  <c r="F4437" i="2" s="1"/>
  <c r="C4437" i="2"/>
  <c r="S4436" i="2"/>
  <c r="R4436" i="2"/>
  <c r="E4436" i="2"/>
  <c r="D4436" i="2"/>
  <c r="F4436" i="2" s="1"/>
  <c r="C4436" i="2"/>
  <c r="S4435" i="2"/>
  <c r="R4435" i="2"/>
  <c r="E4435" i="2"/>
  <c r="D4435" i="2"/>
  <c r="F4435" i="2" s="1"/>
  <c r="C4435" i="2"/>
  <c r="S4434" i="2"/>
  <c r="R4434" i="2"/>
  <c r="E4434" i="2"/>
  <c r="D4434" i="2"/>
  <c r="F4434" i="2" s="1"/>
  <c r="C4434" i="2"/>
  <c r="S4433" i="2"/>
  <c r="R4433" i="2"/>
  <c r="E4433" i="2"/>
  <c r="D4433" i="2"/>
  <c r="F4433" i="2" s="1"/>
  <c r="C4433" i="2"/>
  <c r="S4432" i="2"/>
  <c r="R4432" i="2"/>
  <c r="E4432" i="2"/>
  <c r="D4432" i="2"/>
  <c r="F4432" i="2" s="1"/>
  <c r="C4432" i="2"/>
  <c r="S4431" i="2"/>
  <c r="R4431" i="2"/>
  <c r="E4431" i="2"/>
  <c r="D4431" i="2"/>
  <c r="F4431" i="2" s="1"/>
  <c r="C4431" i="2"/>
  <c r="S4430" i="2"/>
  <c r="R4430" i="2"/>
  <c r="E4430" i="2"/>
  <c r="D4430" i="2"/>
  <c r="F4430" i="2" s="1"/>
  <c r="C4430" i="2"/>
  <c r="S4429" i="2"/>
  <c r="R4429" i="2"/>
  <c r="E4429" i="2"/>
  <c r="D4429" i="2"/>
  <c r="F4429" i="2" s="1"/>
  <c r="C4429" i="2"/>
  <c r="S4428" i="2"/>
  <c r="R4428" i="2"/>
  <c r="E4428" i="2"/>
  <c r="D4428" i="2"/>
  <c r="F4428" i="2" s="1"/>
  <c r="C4428" i="2"/>
  <c r="S4427" i="2"/>
  <c r="R4427" i="2"/>
  <c r="E4427" i="2"/>
  <c r="D4427" i="2"/>
  <c r="F4427" i="2" s="1"/>
  <c r="C4427" i="2"/>
  <c r="S4426" i="2"/>
  <c r="R4426" i="2"/>
  <c r="E4426" i="2"/>
  <c r="D4426" i="2"/>
  <c r="F4426" i="2" s="1"/>
  <c r="C4426" i="2"/>
  <c r="S4425" i="2"/>
  <c r="R4425" i="2"/>
  <c r="E4425" i="2"/>
  <c r="D4425" i="2"/>
  <c r="F4425" i="2" s="1"/>
  <c r="C4425" i="2"/>
  <c r="S4424" i="2"/>
  <c r="R4424" i="2"/>
  <c r="E4424" i="2"/>
  <c r="D4424" i="2"/>
  <c r="F4424" i="2" s="1"/>
  <c r="C4424" i="2"/>
  <c r="S4423" i="2"/>
  <c r="R4423" i="2"/>
  <c r="E4423" i="2"/>
  <c r="D4423" i="2"/>
  <c r="F4423" i="2" s="1"/>
  <c r="C4423" i="2"/>
  <c r="S4422" i="2"/>
  <c r="R4422" i="2"/>
  <c r="E4422" i="2"/>
  <c r="D4422" i="2"/>
  <c r="F4422" i="2" s="1"/>
  <c r="C4422" i="2"/>
  <c r="S4421" i="2"/>
  <c r="R4421" i="2"/>
  <c r="E4421" i="2"/>
  <c r="D4421" i="2"/>
  <c r="F4421" i="2" s="1"/>
  <c r="C4421" i="2"/>
  <c r="S4420" i="2"/>
  <c r="R4420" i="2"/>
  <c r="E4420" i="2"/>
  <c r="D4420" i="2"/>
  <c r="F4420" i="2" s="1"/>
  <c r="C4420" i="2"/>
  <c r="S4419" i="2"/>
  <c r="R4419" i="2"/>
  <c r="E4419" i="2"/>
  <c r="D4419" i="2"/>
  <c r="F4419" i="2" s="1"/>
  <c r="C4419" i="2"/>
  <c r="S4418" i="2"/>
  <c r="R4418" i="2"/>
  <c r="E4418" i="2"/>
  <c r="D4418" i="2"/>
  <c r="F4418" i="2" s="1"/>
  <c r="C4418" i="2"/>
  <c r="S4417" i="2"/>
  <c r="R4417" i="2"/>
  <c r="E4417" i="2"/>
  <c r="D4417" i="2"/>
  <c r="F4417" i="2" s="1"/>
  <c r="C4417" i="2"/>
  <c r="S4416" i="2"/>
  <c r="R4416" i="2"/>
  <c r="E4416" i="2"/>
  <c r="D4416" i="2"/>
  <c r="F4416" i="2" s="1"/>
  <c r="C4416" i="2"/>
  <c r="S4415" i="2"/>
  <c r="R4415" i="2"/>
  <c r="E4415" i="2"/>
  <c r="D4415" i="2"/>
  <c r="F4415" i="2" s="1"/>
  <c r="C4415" i="2"/>
  <c r="S4414" i="2"/>
  <c r="R4414" i="2"/>
  <c r="E4414" i="2"/>
  <c r="D4414" i="2"/>
  <c r="F4414" i="2" s="1"/>
  <c r="C4414" i="2"/>
  <c r="S4413" i="2"/>
  <c r="R4413" i="2"/>
  <c r="E4413" i="2"/>
  <c r="D4413" i="2"/>
  <c r="F4413" i="2" s="1"/>
  <c r="C4413" i="2"/>
  <c r="S4412" i="2"/>
  <c r="R4412" i="2"/>
  <c r="E4412" i="2"/>
  <c r="D4412" i="2"/>
  <c r="F4412" i="2" s="1"/>
  <c r="C4412" i="2"/>
  <c r="S4411" i="2"/>
  <c r="R4411" i="2"/>
  <c r="E4411" i="2"/>
  <c r="D4411" i="2"/>
  <c r="F4411" i="2" s="1"/>
  <c r="C4411" i="2"/>
  <c r="S4410" i="2"/>
  <c r="R4410" i="2"/>
  <c r="E4410" i="2"/>
  <c r="D4410" i="2"/>
  <c r="F4410" i="2" s="1"/>
  <c r="C4410" i="2"/>
  <c r="S4409" i="2"/>
  <c r="R4409" i="2"/>
  <c r="E4409" i="2"/>
  <c r="D4409" i="2"/>
  <c r="F4409" i="2" s="1"/>
  <c r="C4409" i="2"/>
  <c r="S4408" i="2"/>
  <c r="R4408" i="2"/>
  <c r="E4408" i="2"/>
  <c r="D4408" i="2"/>
  <c r="F4408" i="2" s="1"/>
  <c r="C4408" i="2"/>
  <c r="S4407" i="2"/>
  <c r="R4407" i="2"/>
  <c r="E4407" i="2"/>
  <c r="D4407" i="2"/>
  <c r="F4407" i="2" s="1"/>
  <c r="C4407" i="2"/>
  <c r="S4406" i="2"/>
  <c r="R4406" i="2"/>
  <c r="E4406" i="2"/>
  <c r="D4406" i="2"/>
  <c r="F4406" i="2" s="1"/>
  <c r="C4406" i="2"/>
  <c r="S4405" i="2"/>
  <c r="R4405" i="2"/>
  <c r="E4405" i="2"/>
  <c r="D4405" i="2"/>
  <c r="F4405" i="2" s="1"/>
  <c r="C4405" i="2"/>
  <c r="S4404" i="2"/>
  <c r="R4404" i="2"/>
  <c r="E4404" i="2"/>
  <c r="D4404" i="2"/>
  <c r="F4404" i="2" s="1"/>
  <c r="C4404" i="2"/>
  <c r="S4403" i="2"/>
  <c r="R4403" i="2"/>
  <c r="E4403" i="2"/>
  <c r="D4403" i="2"/>
  <c r="F4403" i="2" s="1"/>
  <c r="C4403" i="2"/>
  <c r="S4402" i="2"/>
  <c r="R4402" i="2"/>
  <c r="E4402" i="2"/>
  <c r="D4402" i="2"/>
  <c r="F4402" i="2" s="1"/>
  <c r="C4402" i="2"/>
  <c r="S4401" i="2"/>
  <c r="R4401" i="2"/>
  <c r="E4401" i="2"/>
  <c r="D4401" i="2"/>
  <c r="F4401" i="2" s="1"/>
  <c r="C4401" i="2"/>
  <c r="S4400" i="2"/>
  <c r="R4400" i="2"/>
  <c r="E4400" i="2"/>
  <c r="D4400" i="2"/>
  <c r="F4400" i="2" s="1"/>
  <c r="C4400" i="2"/>
  <c r="S4399" i="2"/>
  <c r="R4399" i="2"/>
  <c r="E4399" i="2"/>
  <c r="D4399" i="2"/>
  <c r="F4399" i="2" s="1"/>
  <c r="C4399" i="2"/>
  <c r="S4398" i="2"/>
  <c r="R4398" i="2"/>
  <c r="E4398" i="2"/>
  <c r="D4398" i="2"/>
  <c r="F4398" i="2" s="1"/>
  <c r="C4398" i="2"/>
  <c r="S4397" i="2"/>
  <c r="R4397" i="2"/>
  <c r="E4397" i="2"/>
  <c r="D4397" i="2"/>
  <c r="F4397" i="2" s="1"/>
  <c r="C4397" i="2"/>
  <c r="S4396" i="2"/>
  <c r="R4396" i="2"/>
  <c r="E4396" i="2"/>
  <c r="D4396" i="2"/>
  <c r="F4396" i="2" s="1"/>
  <c r="C4396" i="2"/>
  <c r="S4395" i="2"/>
  <c r="R4395" i="2"/>
  <c r="E4395" i="2"/>
  <c r="D4395" i="2"/>
  <c r="F4395" i="2" s="1"/>
  <c r="C4395" i="2"/>
  <c r="S4394" i="2"/>
  <c r="R4394" i="2"/>
  <c r="E4394" i="2"/>
  <c r="D4394" i="2"/>
  <c r="F4394" i="2" s="1"/>
  <c r="C4394" i="2"/>
  <c r="S4393" i="2"/>
  <c r="R4393" i="2"/>
  <c r="E4393" i="2"/>
  <c r="D4393" i="2"/>
  <c r="F4393" i="2" s="1"/>
  <c r="C4393" i="2"/>
  <c r="S4392" i="2"/>
  <c r="R4392" i="2"/>
  <c r="E4392" i="2"/>
  <c r="D4392" i="2"/>
  <c r="F4392" i="2" s="1"/>
  <c r="C4392" i="2"/>
  <c r="S4391" i="2"/>
  <c r="R4391" i="2"/>
  <c r="E4391" i="2"/>
  <c r="D4391" i="2"/>
  <c r="F4391" i="2" s="1"/>
  <c r="C4391" i="2"/>
  <c r="S4390" i="2"/>
  <c r="R4390" i="2"/>
  <c r="E4390" i="2"/>
  <c r="D4390" i="2"/>
  <c r="F4390" i="2" s="1"/>
  <c r="C4390" i="2"/>
  <c r="S4389" i="2"/>
  <c r="R4389" i="2"/>
  <c r="E4389" i="2"/>
  <c r="D4389" i="2"/>
  <c r="F4389" i="2" s="1"/>
  <c r="C4389" i="2"/>
  <c r="S4388" i="2"/>
  <c r="R4388" i="2"/>
  <c r="E4388" i="2"/>
  <c r="D4388" i="2"/>
  <c r="F4388" i="2" s="1"/>
  <c r="C4388" i="2"/>
  <c r="S4387" i="2"/>
  <c r="R4387" i="2"/>
  <c r="E4387" i="2"/>
  <c r="D4387" i="2"/>
  <c r="F4387" i="2" s="1"/>
  <c r="C4387" i="2"/>
  <c r="S4386" i="2"/>
  <c r="R4386" i="2"/>
  <c r="E4386" i="2"/>
  <c r="D4386" i="2"/>
  <c r="F4386" i="2" s="1"/>
  <c r="C4386" i="2"/>
  <c r="S4385" i="2"/>
  <c r="R4385" i="2"/>
  <c r="E4385" i="2"/>
  <c r="D4385" i="2"/>
  <c r="F4385" i="2" s="1"/>
  <c r="C4385" i="2"/>
  <c r="S4384" i="2"/>
  <c r="R4384" i="2"/>
  <c r="E4384" i="2"/>
  <c r="D4384" i="2"/>
  <c r="F4384" i="2" s="1"/>
  <c r="C4384" i="2"/>
  <c r="S4383" i="2"/>
  <c r="R4383" i="2"/>
  <c r="E4383" i="2"/>
  <c r="D4383" i="2"/>
  <c r="F4383" i="2" s="1"/>
  <c r="C4383" i="2"/>
  <c r="S4382" i="2"/>
  <c r="R4382" i="2"/>
  <c r="E4382" i="2"/>
  <c r="D4382" i="2"/>
  <c r="F4382" i="2" s="1"/>
  <c r="C4382" i="2"/>
  <c r="S4381" i="2"/>
  <c r="R4381" i="2"/>
  <c r="E4381" i="2"/>
  <c r="D4381" i="2"/>
  <c r="F4381" i="2" s="1"/>
  <c r="C4381" i="2"/>
  <c r="S4380" i="2"/>
  <c r="R4380" i="2"/>
  <c r="E4380" i="2"/>
  <c r="D4380" i="2"/>
  <c r="F4380" i="2" s="1"/>
  <c r="C4380" i="2"/>
  <c r="S4379" i="2"/>
  <c r="R4379" i="2"/>
  <c r="E4379" i="2"/>
  <c r="D4379" i="2"/>
  <c r="F4379" i="2" s="1"/>
  <c r="C4379" i="2"/>
  <c r="S4378" i="2"/>
  <c r="R4378" i="2"/>
  <c r="E4378" i="2"/>
  <c r="D4378" i="2"/>
  <c r="F4378" i="2" s="1"/>
  <c r="C4378" i="2"/>
  <c r="S4377" i="2"/>
  <c r="R4377" i="2"/>
  <c r="E4377" i="2"/>
  <c r="D4377" i="2"/>
  <c r="F4377" i="2" s="1"/>
  <c r="C4377" i="2"/>
  <c r="S4376" i="2"/>
  <c r="R4376" i="2"/>
  <c r="E4376" i="2"/>
  <c r="D4376" i="2"/>
  <c r="F4376" i="2" s="1"/>
  <c r="C4376" i="2"/>
  <c r="S4375" i="2"/>
  <c r="R4375" i="2"/>
  <c r="E4375" i="2"/>
  <c r="D4375" i="2"/>
  <c r="F4375" i="2" s="1"/>
  <c r="C4375" i="2"/>
  <c r="S4374" i="2"/>
  <c r="R4374" i="2"/>
  <c r="E4374" i="2"/>
  <c r="D4374" i="2"/>
  <c r="F4374" i="2" s="1"/>
  <c r="C4374" i="2"/>
  <c r="S4373" i="2"/>
  <c r="R4373" i="2"/>
  <c r="E4373" i="2"/>
  <c r="D4373" i="2"/>
  <c r="F4373" i="2" s="1"/>
  <c r="C4373" i="2"/>
  <c r="S4372" i="2"/>
  <c r="R4372" i="2"/>
  <c r="E4372" i="2"/>
  <c r="D4372" i="2"/>
  <c r="F4372" i="2" s="1"/>
  <c r="C4372" i="2"/>
  <c r="S4371" i="2"/>
  <c r="R4371" i="2"/>
  <c r="E4371" i="2"/>
  <c r="D4371" i="2"/>
  <c r="F4371" i="2" s="1"/>
  <c r="C4371" i="2"/>
  <c r="S4370" i="2"/>
  <c r="R4370" i="2"/>
  <c r="E4370" i="2"/>
  <c r="D4370" i="2"/>
  <c r="F4370" i="2" s="1"/>
  <c r="C4370" i="2"/>
  <c r="S4369" i="2"/>
  <c r="R4369" i="2"/>
  <c r="E4369" i="2"/>
  <c r="D4369" i="2"/>
  <c r="F4369" i="2" s="1"/>
  <c r="C4369" i="2"/>
  <c r="S4368" i="2"/>
  <c r="R4368" i="2"/>
  <c r="E4368" i="2"/>
  <c r="D4368" i="2"/>
  <c r="F4368" i="2" s="1"/>
  <c r="C4368" i="2"/>
  <c r="S4367" i="2"/>
  <c r="R4367" i="2"/>
  <c r="E4367" i="2"/>
  <c r="D4367" i="2"/>
  <c r="F4367" i="2" s="1"/>
  <c r="C4367" i="2"/>
  <c r="S4366" i="2"/>
  <c r="R4366" i="2"/>
  <c r="E4366" i="2"/>
  <c r="D4366" i="2"/>
  <c r="F4366" i="2" s="1"/>
  <c r="C4366" i="2"/>
  <c r="S4365" i="2"/>
  <c r="R4365" i="2"/>
  <c r="E4365" i="2"/>
  <c r="D4365" i="2"/>
  <c r="F4365" i="2" s="1"/>
  <c r="C4365" i="2"/>
  <c r="S4364" i="2"/>
  <c r="R4364" i="2"/>
  <c r="E4364" i="2"/>
  <c r="D4364" i="2"/>
  <c r="F4364" i="2" s="1"/>
  <c r="C4364" i="2"/>
  <c r="S4363" i="2"/>
  <c r="R4363" i="2"/>
  <c r="E4363" i="2"/>
  <c r="D4363" i="2"/>
  <c r="F4363" i="2" s="1"/>
  <c r="C4363" i="2"/>
  <c r="S4362" i="2"/>
  <c r="R4362" i="2"/>
  <c r="E4362" i="2"/>
  <c r="D4362" i="2"/>
  <c r="F4362" i="2" s="1"/>
  <c r="C4362" i="2"/>
  <c r="S4361" i="2"/>
  <c r="R4361" i="2"/>
  <c r="E4361" i="2"/>
  <c r="D4361" i="2"/>
  <c r="F4361" i="2" s="1"/>
  <c r="C4361" i="2"/>
  <c r="S4360" i="2"/>
  <c r="R4360" i="2"/>
  <c r="E4360" i="2"/>
  <c r="D4360" i="2"/>
  <c r="F4360" i="2" s="1"/>
  <c r="C4360" i="2"/>
  <c r="S4359" i="2"/>
  <c r="R4359" i="2"/>
  <c r="E4359" i="2"/>
  <c r="D4359" i="2"/>
  <c r="F4359" i="2" s="1"/>
  <c r="C4359" i="2"/>
  <c r="S4358" i="2"/>
  <c r="R4358" i="2"/>
  <c r="E4358" i="2"/>
  <c r="D4358" i="2"/>
  <c r="F4358" i="2" s="1"/>
  <c r="C4358" i="2"/>
  <c r="S4357" i="2"/>
  <c r="R4357" i="2"/>
  <c r="E4357" i="2"/>
  <c r="D4357" i="2"/>
  <c r="F4357" i="2" s="1"/>
  <c r="C4357" i="2"/>
  <c r="S4356" i="2"/>
  <c r="R4356" i="2"/>
  <c r="E4356" i="2"/>
  <c r="D4356" i="2"/>
  <c r="F4356" i="2" s="1"/>
  <c r="C4356" i="2"/>
  <c r="S4355" i="2"/>
  <c r="R4355" i="2"/>
  <c r="E4355" i="2"/>
  <c r="D4355" i="2"/>
  <c r="F4355" i="2" s="1"/>
  <c r="C4355" i="2"/>
  <c r="S4354" i="2"/>
  <c r="R4354" i="2"/>
  <c r="E4354" i="2"/>
  <c r="D4354" i="2"/>
  <c r="F4354" i="2" s="1"/>
  <c r="C4354" i="2"/>
  <c r="S4353" i="2"/>
  <c r="R4353" i="2"/>
  <c r="E4353" i="2"/>
  <c r="D4353" i="2"/>
  <c r="F4353" i="2" s="1"/>
  <c r="C4353" i="2"/>
  <c r="S4352" i="2"/>
  <c r="R4352" i="2"/>
  <c r="E4352" i="2"/>
  <c r="D4352" i="2"/>
  <c r="F4352" i="2" s="1"/>
  <c r="C4352" i="2"/>
  <c r="S4351" i="2"/>
  <c r="R4351" i="2"/>
  <c r="E4351" i="2"/>
  <c r="D4351" i="2"/>
  <c r="F4351" i="2" s="1"/>
  <c r="C4351" i="2"/>
  <c r="S4350" i="2"/>
  <c r="R4350" i="2"/>
  <c r="E4350" i="2"/>
  <c r="D4350" i="2"/>
  <c r="F4350" i="2" s="1"/>
  <c r="C4350" i="2"/>
  <c r="S4349" i="2"/>
  <c r="R4349" i="2"/>
  <c r="E4349" i="2"/>
  <c r="D4349" i="2"/>
  <c r="F4349" i="2" s="1"/>
  <c r="C4349" i="2"/>
  <c r="S4348" i="2"/>
  <c r="R4348" i="2"/>
  <c r="E4348" i="2"/>
  <c r="D4348" i="2"/>
  <c r="F4348" i="2" s="1"/>
  <c r="C4348" i="2"/>
  <c r="S4347" i="2"/>
  <c r="R4347" i="2"/>
  <c r="E4347" i="2"/>
  <c r="D4347" i="2"/>
  <c r="F4347" i="2" s="1"/>
  <c r="C4347" i="2"/>
  <c r="S4346" i="2"/>
  <c r="R4346" i="2"/>
  <c r="E4346" i="2"/>
  <c r="D4346" i="2"/>
  <c r="F4346" i="2" s="1"/>
  <c r="C4346" i="2"/>
  <c r="S4345" i="2"/>
  <c r="R4345" i="2"/>
  <c r="E4345" i="2"/>
  <c r="D4345" i="2"/>
  <c r="F4345" i="2" s="1"/>
  <c r="C4345" i="2"/>
  <c r="S4344" i="2"/>
  <c r="R4344" i="2"/>
  <c r="E4344" i="2"/>
  <c r="D4344" i="2"/>
  <c r="F4344" i="2" s="1"/>
  <c r="C4344" i="2"/>
  <c r="S4343" i="2"/>
  <c r="R4343" i="2"/>
  <c r="E4343" i="2"/>
  <c r="D4343" i="2"/>
  <c r="F4343" i="2" s="1"/>
  <c r="C4343" i="2"/>
  <c r="S4342" i="2"/>
  <c r="R4342" i="2"/>
  <c r="E4342" i="2"/>
  <c r="D4342" i="2"/>
  <c r="F4342" i="2" s="1"/>
  <c r="C4342" i="2"/>
  <c r="S4341" i="2"/>
  <c r="R4341" i="2"/>
  <c r="E4341" i="2"/>
  <c r="D4341" i="2"/>
  <c r="F4341" i="2" s="1"/>
  <c r="C4341" i="2"/>
  <c r="S4340" i="2"/>
  <c r="R4340" i="2"/>
  <c r="E4340" i="2"/>
  <c r="D4340" i="2"/>
  <c r="F4340" i="2" s="1"/>
  <c r="C4340" i="2"/>
  <c r="S4339" i="2"/>
  <c r="R4339" i="2"/>
  <c r="E4339" i="2"/>
  <c r="D4339" i="2"/>
  <c r="F4339" i="2" s="1"/>
  <c r="C4339" i="2"/>
  <c r="S4338" i="2"/>
  <c r="R4338" i="2"/>
  <c r="E4338" i="2"/>
  <c r="D4338" i="2"/>
  <c r="F4338" i="2" s="1"/>
  <c r="C4338" i="2"/>
  <c r="S4337" i="2"/>
  <c r="R4337" i="2"/>
  <c r="E4337" i="2"/>
  <c r="D4337" i="2"/>
  <c r="F4337" i="2" s="1"/>
  <c r="C4337" i="2"/>
  <c r="S4336" i="2"/>
  <c r="R4336" i="2"/>
  <c r="E4336" i="2"/>
  <c r="D4336" i="2"/>
  <c r="F4336" i="2" s="1"/>
  <c r="C4336" i="2"/>
  <c r="S4335" i="2"/>
  <c r="R4335" i="2"/>
  <c r="E4335" i="2"/>
  <c r="D4335" i="2"/>
  <c r="F4335" i="2" s="1"/>
  <c r="C4335" i="2"/>
  <c r="S4334" i="2"/>
  <c r="R4334" i="2"/>
  <c r="E4334" i="2"/>
  <c r="D4334" i="2"/>
  <c r="F4334" i="2" s="1"/>
  <c r="C4334" i="2"/>
  <c r="S4333" i="2"/>
  <c r="R4333" i="2"/>
  <c r="E4333" i="2"/>
  <c r="D4333" i="2"/>
  <c r="F4333" i="2" s="1"/>
  <c r="C4333" i="2"/>
  <c r="S4332" i="2"/>
  <c r="R4332" i="2"/>
  <c r="E4332" i="2"/>
  <c r="D4332" i="2"/>
  <c r="F4332" i="2" s="1"/>
  <c r="C4332" i="2"/>
  <c r="S4331" i="2"/>
  <c r="R4331" i="2"/>
  <c r="E4331" i="2"/>
  <c r="D4331" i="2"/>
  <c r="F4331" i="2" s="1"/>
  <c r="C4331" i="2"/>
  <c r="S4330" i="2"/>
  <c r="R4330" i="2"/>
  <c r="E4330" i="2"/>
  <c r="D4330" i="2"/>
  <c r="F4330" i="2" s="1"/>
  <c r="C4330" i="2"/>
  <c r="S4329" i="2"/>
  <c r="R4329" i="2"/>
  <c r="E4329" i="2"/>
  <c r="D4329" i="2"/>
  <c r="F4329" i="2" s="1"/>
  <c r="C4329" i="2"/>
  <c r="S4328" i="2"/>
  <c r="R4328" i="2"/>
  <c r="E4328" i="2"/>
  <c r="D4328" i="2"/>
  <c r="F4328" i="2" s="1"/>
  <c r="C4328" i="2"/>
  <c r="S4327" i="2"/>
  <c r="R4327" i="2"/>
  <c r="E4327" i="2"/>
  <c r="D4327" i="2"/>
  <c r="F4327" i="2" s="1"/>
  <c r="C4327" i="2"/>
  <c r="S4326" i="2"/>
  <c r="R4326" i="2"/>
  <c r="E4326" i="2"/>
  <c r="D4326" i="2"/>
  <c r="F4326" i="2" s="1"/>
  <c r="C4326" i="2"/>
  <c r="S4325" i="2"/>
  <c r="R4325" i="2"/>
  <c r="E4325" i="2"/>
  <c r="D4325" i="2"/>
  <c r="F4325" i="2" s="1"/>
  <c r="C4325" i="2"/>
  <c r="S4324" i="2"/>
  <c r="R4324" i="2"/>
  <c r="E4324" i="2"/>
  <c r="D4324" i="2"/>
  <c r="F4324" i="2" s="1"/>
  <c r="C4324" i="2"/>
  <c r="S4323" i="2"/>
  <c r="R4323" i="2"/>
  <c r="E4323" i="2"/>
  <c r="D4323" i="2"/>
  <c r="F4323" i="2" s="1"/>
  <c r="C4323" i="2"/>
  <c r="S4322" i="2"/>
  <c r="R4322" i="2"/>
  <c r="E4322" i="2"/>
  <c r="D4322" i="2"/>
  <c r="F4322" i="2" s="1"/>
  <c r="C4322" i="2"/>
  <c r="S4321" i="2"/>
  <c r="R4321" i="2"/>
  <c r="E4321" i="2"/>
  <c r="D4321" i="2"/>
  <c r="F4321" i="2" s="1"/>
  <c r="C4321" i="2"/>
  <c r="S4320" i="2"/>
  <c r="R4320" i="2"/>
  <c r="E4320" i="2"/>
  <c r="D4320" i="2"/>
  <c r="F4320" i="2" s="1"/>
  <c r="C4320" i="2"/>
  <c r="S4319" i="2"/>
  <c r="R4319" i="2"/>
  <c r="E4319" i="2"/>
  <c r="D4319" i="2"/>
  <c r="F4319" i="2" s="1"/>
  <c r="C4319" i="2"/>
  <c r="S4318" i="2"/>
  <c r="R4318" i="2"/>
  <c r="E4318" i="2"/>
  <c r="D4318" i="2"/>
  <c r="F4318" i="2" s="1"/>
  <c r="C4318" i="2"/>
  <c r="S4317" i="2"/>
  <c r="R4317" i="2"/>
  <c r="E4317" i="2"/>
  <c r="D4317" i="2"/>
  <c r="F4317" i="2" s="1"/>
  <c r="C4317" i="2"/>
  <c r="S4316" i="2"/>
  <c r="R4316" i="2"/>
  <c r="E4316" i="2"/>
  <c r="D4316" i="2"/>
  <c r="F4316" i="2" s="1"/>
  <c r="C4316" i="2"/>
  <c r="S4315" i="2"/>
  <c r="R4315" i="2"/>
  <c r="E4315" i="2"/>
  <c r="D4315" i="2"/>
  <c r="F4315" i="2" s="1"/>
  <c r="C4315" i="2"/>
  <c r="S4314" i="2"/>
  <c r="R4314" i="2"/>
  <c r="E4314" i="2"/>
  <c r="D4314" i="2"/>
  <c r="F4314" i="2" s="1"/>
  <c r="C4314" i="2"/>
  <c r="S4313" i="2"/>
  <c r="R4313" i="2"/>
  <c r="E4313" i="2"/>
  <c r="D4313" i="2"/>
  <c r="F4313" i="2" s="1"/>
  <c r="C4313" i="2"/>
  <c r="S4312" i="2"/>
  <c r="R4312" i="2"/>
  <c r="E4312" i="2"/>
  <c r="D4312" i="2"/>
  <c r="F4312" i="2" s="1"/>
  <c r="C4312" i="2"/>
  <c r="S4311" i="2"/>
  <c r="R4311" i="2"/>
  <c r="E4311" i="2"/>
  <c r="D4311" i="2"/>
  <c r="F4311" i="2" s="1"/>
  <c r="C4311" i="2"/>
  <c r="S4310" i="2"/>
  <c r="R4310" i="2"/>
  <c r="E4310" i="2"/>
  <c r="D4310" i="2"/>
  <c r="F4310" i="2" s="1"/>
  <c r="C4310" i="2"/>
  <c r="S4309" i="2"/>
  <c r="R4309" i="2"/>
  <c r="E4309" i="2"/>
  <c r="D4309" i="2"/>
  <c r="F4309" i="2" s="1"/>
  <c r="C4309" i="2"/>
  <c r="S4308" i="2"/>
  <c r="R4308" i="2"/>
  <c r="E4308" i="2"/>
  <c r="D4308" i="2"/>
  <c r="F4308" i="2" s="1"/>
  <c r="C4308" i="2"/>
  <c r="S4307" i="2"/>
  <c r="R4307" i="2"/>
  <c r="E4307" i="2"/>
  <c r="D4307" i="2"/>
  <c r="F4307" i="2" s="1"/>
  <c r="C4307" i="2"/>
  <c r="S4306" i="2"/>
  <c r="R4306" i="2"/>
  <c r="E4306" i="2"/>
  <c r="D4306" i="2"/>
  <c r="F4306" i="2" s="1"/>
  <c r="C4306" i="2"/>
  <c r="S4305" i="2"/>
  <c r="R4305" i="2"/>
  <c r="E4305" i="2"/>
  <c r="D4305" i="2"/>
  <c r="F4305" i="2" s="1"/>
  <c r="C4305" i="2"/>
  <c r="S4304" i="2"/>
  <c r="R4304" i="2"/>
  <c r="E4304" i="2"/>
  <c r="D4304" i="2"/>
  <c r="F4304" i="2" s="1"/>
  <c r="C4304" i="2"/>
  <c r="S4303" i="2"/>
  <c r="R4303" i="2"/>
  <c r="E4303" i="2"/>
  <c r="D4303" i="2"/>
  <c r="F4303" i="2" s="1"/>
  <c r="C4303" i="2"/>
  <c r="S4302" i="2"/>
  <c r="R4302" i="2"/>
  <c r="E4302" i="2"/>
  <c r="D4302" i="2"/>
  <c r="F4302" i="2" s="1"/>
  <c r="C4302" i="2"/>
  <c r="S4301" i="2"/>
  <c r="R4301" i="2"/>
  <c r="E4301" i="2"/>
  <c r="D4301" i="2"/>
  <c r="F4301" i="2" s="1"/>
  <c r="C4301" i="2"/>
  <c r="S4300" i="2"/>
  <c r="R4300" i="2"/>
  <c r="E4300" i="2"/>
  <c r="D4300" i="2"/>
  <c r="F4300" i="2" s="1"/>
  <c r="C4300" i="2"/>
  <c r="S4299" i="2"/>
  <c r="R4299" i="2"/>
  <c r="E4299" i="2"/>
  <c r="D4299" i="2"/>
  <c r="F4299" i="2" s="1"/>
  <c r="C4299" i="2"/>
  <c r="S4298" i="2"/>
  <c r="R4298" i="2"/>
  <c r="E4298" i="2"/>
  <c r="D4298" i="2"/>
  <c r="F4298" i="2" s="1"/>
  <c r="C4298" i="2"/>
  <c r="S4297" i="2"/>
  <c r="R4297" i="2"/>
  <c r="E4297" i="2"/>
  <c r="D4297" i="2"/>
  <c r="F4297" i="2" s="1"/>
  <c r="C4297" i="2"/>
  <c r="S4296" i="2"/>
  <c r="R4296" i="2"/>
  <c r="E4296" i="2"/>
  <c r="D4296" i="2"/>
  <c r="F4296" i="2" s="1"/>
  <c r="C4296" i="2"/>
  <c r="S4295" i="2"/>
  <c r="R4295" i="2"/>
  <c r="E4295" i="2"/>
  <c r="D4295" i="2"/>
  <c r="F4295" i="2" s="1"/>
  <c r="C4295" i="2"/>
  <c r="S4294" i="2"/>
  <c r="R4294" i="2"/>
  <c r="E4294" i="2"/>
  <c r="D4294" i="2"/>
  <c r="F4294" i="2" s="1"/>
  <c r="C4294" i="2"/>
  <c r="S4293" i="2"/>
  <c r="R4293" i="2"/>
  <c r="E4293" i="2"/>
  <c r="D4293" i="2"/>
  <c r="F4293" i="2" s="1"/>
  <c r="C4293" i="2"/>
  <c r="S4292" i="2"/>
  <c r="R4292" i="2"/>
  <c r="E4292" i="2"/>
  <c r="D4292" i="2"/>
  <c r="F4292" i="2" s="1"/>
  <c r="C4292" i="2"/>
  <c r="S4291" i="2"/>
  <c r="R4291" i="2"/>
  <c r="E4291" i="2"/>
  <c r="D4291" i="2"/>
  <c r="F4291" i="2" s="1"/>
  <c r="C4291" i="2"/>
  <c r="S4290" i="2"/>
  <c r="R4290" i="2"/>
  <c r="E4290" i="2"/>
  <c r="D4290" i="2"/>
  <c r="F4290" i="2" s="1"/>
  <c r="C4290" i="2"/>
  <c r="S4289" i="2"/>
  <c r="R4289" i="2"/>
  <c r="E4289" i="2"/>
  <c r="D4289" i="2"/>
  <c r="F4289" i="2" s="1"/>
  <c r="C4289" i="2"/>
  <c r="S4288" i="2"/>
  <c r="R4288" i="2"/>
  <c r="E4288" i="2"/>
  <c r="D4288" i="2"/>
  <c r="F4288" i="2" s="1"/>
  <c r="C4288" i="2"/>
  <c r="S4287" i="2"/>
  <c r="R4287" i="2"/>
  <c r="E4287" i="2"/>
  <c r="D4287" i="2"/>
  <c r="F4287" i="2" s="1"/>
  <c r="C4287" i="2"/>
  <c r="S4286" i="2"/>
  <c r="R4286" i="2"/>
  <c r="E4286" i="2"/>
  <c r="D4286" i="2"/>
  <c r="F4286" i="2" s="1"/>
  <c r="C4286" i="2"/>
  <c r="S4285" i="2"/>
  <c r="R4285" i="2"/>
  <c r="E4285" i="2"/>
  <c r="D4285" i="2"/>
  <c r="F4285" i="2" s="1"/>
  <c r="C4285" i="2"/>
  <c r="S4284" i="2"/>
  <c r="R4284" i="2"/>
  <c r="E4284" i="2"/>
  <c r="D4284" i="2"/>
  <c r="F4284" i="2" s="1"/>
  <c r="C4284" i="2"/>
  <c r="S4283" i="2"/>
  <c r="R4283" i="2"/>
  <c r="E4283" i="2"/>
  <c r="D4283" i="2"/>
  <c r="F4283" i="2" s="1"/>
  <c r="C4283" i="2"/>
  <c r="S4282" i="2"/>
  <c r="R4282" i="2"/>
  <c r="E4282" i="2"/>
  <c r="D4282" i="2"/>
  <c r="F4282" i="2" s="1"/>
  <c r="C4282" i="2"/>
  <c r="S4281" i="2"/>
  <c r="R4281" i="2"/>
  <c r="E4281" i="2"/>
  <c r="D4281" i="2"/>
  <c r="F4281" i="2" s="1"/>
  <c r="C4281" i="2"/>
  <c r="S4280" i="2"/>
  <c r="R4280" i="2"/>
  <c r="E4280" i="2"/>
  <c r="D4280" i="2"/>
  <c r="F4280" i="2" s="1"/>
  <c r="C4280" i="2"/>
  <c r="S4279" i="2"/>
  <c r="R4279" i="2"/>
  <c r="E4279" i="2"/>
  <c r="D4279" i="2"/>
  <c r="F4279" i="2" s="1"/>
  <c r="C4279" i="2"/>
  <c r="S4278" i="2"/>
  <c r="R4278" i="2"/>
  <c r="E4278" i="2"/>
  <c r="D4278" i="2"/>
  <c r="F4278" i="2" s="1"/>
  <c r="C4278" i="2"/>
  <c r="S4277" i="2"/>
  <c r="R4277" i="2"/>
  <c r="E4277" i="2"/>
  <c r="D4277" i="2"/>
  <c r="F4277" i="2" s="1"/>
  <c r="C4277" i="2"/>
  <c r="S4276" i="2"/>
  <c r="R4276" i="2"/>
  <c r="E4276" i="2"/>
  <c r="D4276" i="2"/>
  <c r="F4276" i="2" s="1"/>
  <c r="C4276" i="2"/>
  <c r="S4275" i="2"/>
  <c r="R4275" i="2"/>
  <c r="E4275" i="2"/>
  <c r="D4275" i="2"/>
  <c r="F4275" i="2" s="1"/>
  <c r="C4275" i="2"/>
  <c r="S4274" i="2"/>
  <c r="R4274" i="2"/>
  <c r="E4274" i="2"/>
  <c r="D4274" i="2"/>
  <c r="F4274" i="2" s="1"/>
  <c r="C4274" i="2"/>
  <c r="S4273" i="2"/>
  <c r="R4273" i="2"/>
  <c r="E4273" i="2"/>
  <c r="D4273" i="2"/>
  <c r="F4273" i="2" s="1"/>
  <c r="C4273" i="2"/>
  <c r="S4272" i="2"/>
  <c r="R4272" i="2"/>
  <c r="E4272" i="2"/>
  <c r="D4272" i="2"/>
  <c r="F4272" i="2" s="1"/>
  <c r="C4272" i="2"/>
  <c r="S4271" i="2"/>
  <c r="R4271" i="2"/>
  <c r="E4271" i="2"/>
  <c r="D4271" i="2"/>
  <c r="F4271" i="2" s="1"/>
  <c r="C4271" i="2"/>
  <c r="S4270" i="2"/>
  <c r="R4270" i="2"/>
  <c r="E4270" i="2"/>
  <c r="D4270" i="2"/>
  <c r="F4270" i="2" s="1"/>
  <c r="C4270" i="2"/>
  <c r="S4269" i="2"/>
  <c r="R4269" i="2"/>
  <c r="E4269" i="2"/>
  <c r="D4269" i="2"/>
  <c r="F4269" i="2" s="1"/>
  <c r="C4269" i="2"/>
  <c r="S4268" i="2"/>
  <c r="R4268" i="2"/>
  <c r="E4268" i="2"/>
  <c r="D4268" i="2"/>
  <c r="F4268" i="2" s="1"/>
  <c r="C4268" i="2"/>
  <c r="S4267" i="2"/>
  <c r="R4267" i="2"/>
  <c r="E4267" i="2"/>
  <c r="D4267" i="2"/>
  <c r="F4267" i="2" s="1"/>
  <c r="C4267" i="2"/>
  <c r="S4266" i="2"/>
  <c r="R4266" i="2"/>
  <c r="E4266" i="2"/>
  <c r="D4266" i="2"/>
  <c r="F4266" i="2" s="1"/>
  <c r="C4266" i="2"/>
  <c r="S4265" i="2"/>
  <c r="R4265" i="2"/>
  <c r="E4265" i="2"/>
  <c r="D4265" i="2"/>
  <c r="F4265" i="2" s="1"/>
  <c r="C4265" i="2"/>
  <c r="S4264" i="2"/>
  <c r="R4264" i="2"/>
  <c r="E4264" i="2"/>
  <c r="D4264" i="2"/>
  <c r="F4264" i="2" s="1"/>
  <c r="C4264" i="2"/>
  <c r="S4263" i="2"/>
  <c r="R4263" i="2"/>
  <c r="E4263" i="2"/>
  <c r="D4263" i="2"/>
  <c r="F4263" i="2" s="1"/>
  <c r="C4263" i="2"/>
  <c r="S4262" i="2"/>
  <c r="R4262" i="2"/>
  <c r="E4262" i="2"/>
  <c r="D4262" i="2"/>
  <c r="F4262" i="2" s="1"/>
  <c r="C4262" i="2"/>
  <c r="S4261" i="2"/>
  <c r="R4261" i="2"/>
  <c r="E4261" i="2"/>
  <c r="D4261" i="2"/>
  <c r="F4261" i="2" s="1"/>
  <c r="C4261" i="2"/>
  <c r="S4260" i="2"/>
  <c r="R4260" i="2"/>
  <c r="E4260" i="2"/>
  <c r="D4260" i="2"/>
  <c r="F4260" i="2" s="1"/>
  <c r="C4260" i="2"/>
  <c r="S4259" i="2"/>
  <c r="R4259" i="2"/>
  <c r="E4259" i="2"/>
  <c r="D4259" i="2"/>
  <c r="F4259" i="2" s="1"/>
  <c r="C4259" i="2"/>
  <c r="S4258" i="2"/>
  <c r="R4258" i="2"/>
  <c r="E4258" i="2"/>
  <c r="D4258" i="2"/>
  <c r="F4258" i="2" s="1"/>
  <c r="C4258" i="2"/>
  <c r="S4257" i="2"/>
  <c r="R4257" i="2"/>
  <c r="E4257" i="2"/>
  <c r="D4257" i="2"/>
  <c r="F4257" i="2" s="1"/>
  <c r="C4257" i="2"/>
  <c r="S4256" i="2"/>
  <c r="R4256" i="2"/>
  <c r="E4256" i="2"/>
  <c r="D4256" i="2"/>
  <c r="F4256" i="2" s="1"/>
  <c r="C4256" i="2"/>
  <c r="S4255" i="2"/>
  <c r="R4255" i="2"/>
  <c r="E4255" i="2"/>
  <c r="D4255" i="2"/>
  <c r="F4255" i="2" s="1"/>
  <c r="C4255" i="2"/>
  <c r="S4254" i="2"/>
  <c r="R4254" i="2"/>
  <c r="E4254" i="2"/>
  <c r="D4254" i="2"/>
  <c r="F4254" i="2" s="1"/>
  <c r="C4254" i="2"/>
  <c r="S4253" i="2"/>
  <c r="R4253" i="2"/>
  <c r="E4253" i="2"/>
  <c r="D4253" i="2"/>
  <c r="F4253" i="2" s="1"/>
  <c r="C4253" i="2"/>
  <c r="S4252" i="2"/>
  <c r="R4252" i="2"/>
  <c r="E4252" i="2"/>
  <c r="D4252" i="2"/>
  <c r="F4252" i="2" s="1"/>
  <c r="C4252" i="2"/>
  <c r="S4251" i="2"/>
  <c r="R4251" i="2"/>
  <c r="E4251" i="2"/>
  <c r="D4251" i="2"/>
  <c r="F4251" i="2" s="1"/>
  <c r="C4251" i="2"/>
  <c r="S4250" i="2"/>
  <c r="R4250" i="2"/>
  <c r="E4250" i="2"/>
  <c r="D4250" i="2"/>
  <c r="F4250" i="2" s="1"/>
  <c r="C4250" i="2"/>
  <c r="S4249" i="2"/>
  <c r="R4249" i="2"/>
  <c r="E4249" i="2"/>
  <c r="D4249" i="2"/>
  <c r="F4249" i="2" s="1"/>
  <c r="C4249" i="2"/>
  <c r="S4248" i="2"/>
  <c r="R4248" i="2"/>
  <c r="E4248" i="2"/>
  <c r="D4248" i="2"/>
  <c r="F4248" i="2" s="1"/>
  <c r="C4248" i="2"/>
  <c r="S4247" i="2"/>
  <c r="R4247" i="2"/>
  <c r="E4247" i="2"/>
  <c r="D4247" i="2"/>
  <c r="F4247" i="2" s="1"/>
  <c r="C4247" i="2"/>
  <c r="S4246" i="2"/>
  <c r="R4246" i="2"/>
  <c r="E4246" i="2"/>
  <c r="D4246" i="2"/>
  <c r="F4246" i="2" s="1"/>
  <c r="C4246" i="2"/>
  <c r="S4245" i="2"/>
  <c r="R4245" i="2"/>
  <c r="E4245" i="2"/>
  <c r="D4245" i="2"/>
  <c r="F4245" i="2" s="1"/>
  <c r="C4245" i="2"/>
  <c r="S4244" i="2"/>
  <c r="R4244" i="2"/>
  <c r="E4244" i="2"/>
  <c r="D4244" i="2"/>
  <c r="F4244" i="2" s="1"/>
  <c r="C4244" i="2"/>
  <c r="S4243" i="2"/>
  <c r="R4243" i="2"/>
  <c r="E4243" i="2"/>
  <c r="D4243" i="2"/>
  <c r="F4243" i="2" s="1"/>
  <c r="C4243" i="2"/>
  <c r="S4242" i="2"/>
  <c r="R4242" i="2"/>
  <c r="E4242" i="2"/>
  <c r="D4242" i="2"/>
  <c r="F4242" i="2" s="1"/>
  <c r="C4242" i="2"/>
  <c r="S4241" i="2"/>
  <c r="R4241" i="2"/>
  <c r="E4241" i="2"/>
  <c r="D4241" i="2"/>
  <c r="F4241" i="2" s="1"/>
  <c r="C4241" i="2"/>
  <c r="S4240" i="2"/>
  <c r="R4240" i="2"/>
  <c r="E4240" i="2"/>
  <c r="D4240" i="2"/>
  <c r="F4240" i="2" s="1"/>
  <c r="C4240" i="2"/>
  <c r="S4239" i="2"/>
  <c r="R4239" i="2"/>
  <c r="E4239" i="2"/>
  <c r="D4239" i="2"/>
  <c r="F4239" i="2" s="1"/>
  <c r="C4239" i="2"/>
  <c r="S4238" i="2"/>
  <c r="R4238" i="2"/>
  <c r="E4238" i="2"/>
  <c r="D4238" i="2"/>
  <c r="F4238" i="2" s="1"/>
  <c r="C4238" i="2"/>
  <c r="S4237" i="2"/>
  <c r="R4237" i="2"/>
  <c r="E4237" i="2"/>
  <c r="D4237" i="2"/>
  <c r="F4237" i="2" s="1"/>
  <c r="C4237" i="2"/>
  <c r="S4236" i="2"/>
  <c r="R4236" i="2"/>
  <c r="E4236" i="2"/>
  <c r="D4236" i="2"/>
  <c r="F4236" i="2" s="1"/>
  <c r="C4236" i="2"/>
  <c r="S4235" i="2"/>
  <c r="R4235" i="2"/>
  <c r="E4235" i="2"/>
  <c r="D4235" i="2"/>
  <c r="F4235" i="2" s="1"/>
  <c r="C4235" i="2"/>
  <c r="S4234" i="2"/>
  <c r="R4234" i="2"/>
  <c r="E4234" i="2"/>
  <c r="D4234" i="2"/>
  <c r="F4234" i="2" s="1"/>
  <c r="C4234" i="2"/>
  <c r="S4233" i="2"/>
  <c r="R4233" i="2"/>
  <c r="E4233" i="2"/>
  <c r="D4233" i="2"/>
  <c r="F4233" i="2" s="1"/>
  <c r="C4233" i="2"/>
  <c r="S4232" i="2"/>
  <c r="R4232" i="2"/>
  <c r="E4232" i="2"/>
  <c r="D4232" i="2"/>
  <c r="F4232" i="2" s="1"/>
  <c r="C4232" i="2"/>
  <c r="S4231" i="2"/>
  <c r="R4231" i="2"/>
  <c r="E4231" i="2"/>
  <c r="D4231" i="2"/>
  <c r="F4231" i="2" s="1"/>
  <c r="C4231" i="2"/>
  <c r="S4230" i="2"/>
  <c r="R4230" i="2"/>
  <c r="E4230" i="2"/>
  <c r="D4230" i="2"/>
  <c r="F4230" i="2" s="1"/>
  <c r="C4230" i="2"/>
  <c r="S4229" i="2"/>
  <c r="R4229" i="2"/>
  <c r="E4229" i="2"/>
  <c r="D4229" i="2"/>
  <c r="F4229" i="2" s="1"/>
  <c r="C4229" i="2"/>
  <c r="S4228" i="2"/>
  <c r="R4228" i="2"/>
  <c r="E4228" i="2"/>
  <c r="D4228" i="2"/>
  <c r="F4228" i="2" s="1"/>
  <c r="C4228" i="2"/>
  <c r="S4227" i="2"/>
  <c r="R4227" i="2"/>
  <c r="E4227" i="2"/>
  <c r="D4227" i="2"/>
  <c r="F4227" i="2" s="1"/>
  <c r="C4227" i="2"/>
  <c r="S4226" i="2"/>
  <c r="R4226" i="2"/>
  <c r="E4226" i="2"/>
  <c r="D4226" i="2"/>
  <c r="F4226" i="2" s="1"/>
  <c r="C4226" i="2"/>
  <c r="S4225" i="2"/>
  <c r="R4225" i="2"/>
  <c r="E4225" i="2"/>
  <c r="D4225" i="2"/>
  <c r="F4225" i="2" s="1"/>
  <c r="C4225" i="2"/>
  <c r="S4224" i="2"/>
  <c r="R4224" i="2"/>
  <c r="E4224" i="2"/>
  <c r="D4224" i="2"/>
  <c r="F4224" i="2" s="1"/>
  <c r="C4224" i="2"/>
  <c r="S4223" i="2"/>
  <c r="R4223" i="2"/>
  <c r="E4223" i="2"/>
  <c r="D4223" i="2"/>
  <c r="F4223" i="2" s="1"/>
  <c r="C4223" i="2"/>
  <c r="S4222" i="2"/>
  <c r="R4222" i="2"/>
  <c r="E4222" i="2"/>
  <c r="D4222" i="2"/>
  <c r="F4222" i="2" s="1"/>
  <c r="C4222" i="2"/>
  <c r="S4221" i="2"/>
  <c r="R4221" i="2"/>
  <c r="E4221" i="2"/>
  <c r="D4221" i="2"/>
  <c r="F4221" i="2" s="1"/>
  <c r="C4221" i="2"/>
  <c r="S4220" i="2"/>
  <c r="R4220" i="2"/>
  <c r="E4220" i="2"/>
  <c r="D4220" i="2"/>
  <c r="F4220" i="2" s="1"/>
  <c r="C4220" i="2"/>
  <c r="S4219" i="2"/>
  <c r="R4219" i="2"/>
  <c r="E4219" i="2"/>
  <c r="D4219" i="2"/>
  <c r="F4219" i="2" s="1"/>
  <c r="C4219" i="2"/>
  <c r="S4218" i="2"/>
  <c r="R4218" i="2"/>
  <c r="E4218" i="2"/>
  <c r="D4218" i="2"/>
  <c r="F4218" i="2" s="1"/>
  <c r="C4218" i="2"/>
  <c r="S4217" i="2"/>
  <c r="R4217" i="2"/>
  <c r="E4217" i="2"/>
  <c r="D4217" i="2"/>
  <c r="F4217" i="2" s="1"/>
  <c r="C4217" i="2"/>
  <c r="S4216" i="2"/>
  <c r="R4216" i="2"/>
  <c r="E4216" i="2"/>
  <c r="D4216" i="2"/>
  <c r="F4216" i="2" s="1"/>
  <c r="C4216" i="2"/>
  <c r="S4215" i="2"/>
  <c r="R4215" i="2"/>
  <c r="E4215" i="2"/>
  <c r="D4215" i="2"/>
  <c r="F4215" i="2" s="1"/>
  <c r="C4215" i="2"/>
  <c r="S4214" i="2"/>
  <c r="R4214" i="2"/>
  <c r="E4214" i="2"/>
  <c r="D4214" i="2"/>
  <c r="F4214" i="2" s="1"/>
  <c r="C4214" i="2"/>
  <c r="S4213" i="2"/>
  <c r="R4213" i="2"/>
  <c r="E4213" i="2"/>
  <c r="D4213" i="2"/>
  <c r="F4213" i="2" s="1"/>
  <c r="C4213" i="2"/>
  <c r="S4212" i="2"/>
  <c r="R4212" i="2"/>
  <c r="E4212" i="2"/>
  <c r="D4212" i="2"/>
  <c r="F4212" i="2" s="1"/>
  <c r="C4212" i="2"/>
  <c r="S4211" i="2"/>
  <c r="R4211" i="2"/>
  <c r="E4211" i="2"/>
  <c r="D4211" i="2"/>
  <c r="F4211" i="2" s="1"/>
  <c r="C4211" i="2"/>
  <c r="S4210" i="2"/>
  <c r="R4210" i="2"/>
  <c r="E4210" i="2"/>
  <c r="D4210" i="2"/>
  <c r="F4210" i="2" s="1"/>
  <c r="C4210" i="2"/>
  <c r="S4209" i="2"/>
  <c r="R4209" i="2"/>
  <c r="E4209" i="2"/>
  <c r="D4209" i="2"/>
  <c r="F4209" i="2" s="1"/>
  <c r="C4209" i="2"/>
  <c r="S4208" i="2"/>
  <c r="R4208" i="2"/>
  <c r="E4208" i="2"/>
  <c r="D4208" i="2"/>
  <c r="F4208" i="2" s="1"/>
  <c r="C4208" i="2"/>
  <c r="S4207" i="2"/>
  <c r="R4207" i="2"/>
  <c r="E4207" i="2"/>
  <c r="D4207" i="2"/>
  <c r="F4207" i="2" s="1"/>
  <c r="C4207" i="2"/>
  <c r="S4206" i="2"/>
  <c r="R4206" i="2"/>
  <c r="E4206" i="2"/>
  <c r="D4206" i="2"/>
  <c r="F4206" i="2" s="1"/>
  <c r="C4206" i="2"/>
  <c r="S4205" i="2"/>
  <c r="R4205" i="2"/>
  <c r="E4205" i="2"/>
  <c r="D4205" i="2"/>
  <c r="F4205" i="2" s="1"/>
  <c r="C4205" i="2"/>
  <c r="S4204" i="2"/>
  <c r="R4204" i="2"/>
  <c r="E4204" i="2"/>
  <c r="D4204" i="2"/>
  <c r="F4204" i="2" s="1"/>
  <c r="C4204" i="2"/>
  <c r="S4203" i="2"/>
  <c r="R4203" i="2"/>
  <c r="E4203" i="2"/>
  <c r="D4203" i="2"/>
  <c r="F4203" i="2" s="1"/>
  <c r="C4203" i="2"/>
  <c r="S4202" i="2"/>
  <c r="R4202" i="2"/>
  <c r="E4202" i="2"/>
  <c r="D4202" i="2"/>
  <c r="F4202" i="2" s="1"/>
  <c r="C4202" i="2"/>
  <c r="S4201" i="2"/>
  <c r="R4201" i="2"/>
  <c r="E4201" i="2"/>
  <c r="D4201" i="2"/>
  <c r="F4201" i="2" s="1"/>
  <c r="C4201" i="2"/>
  <c r="S4200" i="2"/>
  <c r="R4200" i="2"/>
  <c r="E4200" i="2"/>
  <c r="D4200" i="2"/>
  <c r="F4200" i="2" s="1"/>
  <c r="C4200" i="2"/>
  <c r="S4199" i="2"/>
  <c r="R4199" i="2"/>
  <c r="E4199" i="2"/>
  <c r="D4199" i="2"/>
  <c r="F4199" i="2" s="1"/>
  <c r="C4199" i="2"/>
  <c r="S4198" i="2"/>
  <c r="R4198" i="2"/>
  <c r="E4198" i="2"/>
  <c r="D4198" i="2"/>
  <c r="F4198" i="2" s="1"/>
  <c r="C4198" i="2"/>
  <c r="S4197" i="2"/>
  <c r="R4197" i="2"/>
  <c r="E4197" i="2"/>
  <c r="D4197" i="2"/>
  <c r="F4197" i="2" s="1"/>
  <c r="C4197" i="2"/>
  <c r="S4196" i="2"/>
  <c r="R4196" i="2"/>
  <c r="E4196" i="2"/>
  <c r="D4196" i="2"/>
  <c r="F4196" i="2" s="1"/>
  <c r="C4196" i="2"/>
  <c r="S4195" i="2"/>
  <c r="R4195" i="2"/>
  <c r="E4195" i="2"/>
  <c r="D4195" i="2"/>
  <c r="F4195" i="2" s="1"/>
  <c r="C4195" i="2"/>
  <c r="S4194" i="2"/>
  <c r="R4194" i="2"/>
  <c r="E4194" i="2"/>
  <c r="D4194" i="2"/>
  <c r="F4194" i="2" s="1"/>
  <c r="C4194" i="2"/>
  <c r="S4193" i="2"/>
  <c r="R4193" i="2"/>
  <c r="E4193" i="2"/>
  <c r="D4193" i="2"/>
  <c r="F4193" i="2" s="1"/>
  <c r="C4193" i="2"/>
  <c r="S4192" i="2"/>
  <c r="R4192" i="2"/>
  <c r="E4192" i="2"/>
  <c r="D4192" i="2"/>
  <c r="F4192" i="2" s="1"/>
  <c r="C4192" i="2"/>
  <c r="S4191" i="2"/>
  <c r="R4191" i="2"/>
  <c r="E4191" i="2"/>
  <c r="D4191" i="2"/>
  <c r="F4191" i="2" s="1"/>
  <c r="C4191" i="2"/>
  <c r="S4190" i="2"/>
  <c r="R4190" i="2"/>
  <c r="E4190" i="2"/>
  <c r="D4190" i="2"/>
  <c r="F4190" i="2" s="1"/>
  <c r="C4190" i="2"/>
  <c r="S4189" i="2"/>
  <c r="R4189" i="2"/>
  <c r="E4189" i="2"/>
  <c r="D4189" i="2"/>
  <c r="F4189" i="2" s="1"/>
  <c r="C4189" i="2"/>
  <c r="S4188" i="2"/>
  <c r="R4188" i="2"/>
  <c r="E4188" i="2"/>
  <c r="D4188" i="2"/>
  <c r="F4188" i="2" s="1"/>
  <c r="C4188" i="2"/>
  <c r="S4187" i="2"/>
  <c r="R4187" i="2"/>
  <c r="E4187" i="2"/>
  <c r="D4187" i="2"/>
  <c r="F4187" i="2" s="1"/>
  <c r="C4187" i="2"/>
  <c r="S4186" i="2"/>
  <c r="R4186" i="2"/>
  <c r="E4186" i="2"/>
  <c r="D4186" i="2"/>
  <c r="F4186" i="2" s="1"/>
  <c r="C4186" i="2"/>
  <c r="S4185" i="2"/>
  <c r="R4185" i="2"/>
  <c r="E4185" i="2"/>
  <c r="D4185" i="2"/>
  <c r="F4185" i="2" s="1"/>
  <c r="C4185" i="2"/>
  <c r="S4184" i="2"/>
  <c r="R4184" i="2"/>
  <c r="E4184" i="2"/>
  <c r="D4184" i="2"/>
  <c r="F4184" i="2" s="1"/>
  <c r="C4184" i="2"/>
  <c r="S4183" i="2"/>
  <c r="R4183" i="2"/>
  <c r="E4183" i="2"/>
  <c r="D4183" i="2"/>
  <c r="F4183" i="2" s="1"/>
  <c r="C4183" i="2"/>
  <c r="S4182" i="2"/>
  <c r="R4182" i="2"/>
  <c r="E4182" i="2"/>
  <c r="D4182" i="2"/>
  <c r="F4182" i="2" s="1"/>
  <c r="C4182" i="2"/>
  <c r="S4181" i="2"/>
  <c r="R4181" i="2"/>
  <c r="E4181" i="2"/>
  <c r="D4181" i="2"/>
  <c r="F4181" i="2" s="1"/>
  <c r="C4181" i="2"/>
  <c r="S4180" i="2"/>
  <c r="R4180" i="2"/>
  <c r="E4180" i="2"/>
  <c r="D4180" i="2"/>
  <c r="F4180" i="2" s="1"/>
  <c r="C4180" i="2"/>
  <c r="S4179" i="2"/>
  <c r="R4179" i="2"/>
  <c r="E4179" i="2"/>
  <c r="D4179" i="2"/>
  <c r="F4179" i="2" s="1"/>
  <c r="C4179" i="2"/>
  <c r="S4178" i="2"/>
  <c r="R4178" i="2"/>
  <c r="E4178" i="2"/>
  <c r="D4178" i="2"/>
  <c r="F4178" i="2" s="1"/>
  <c r="C4178" i="2"/>
  <c r="S4177" i="2"/>
  <c r="R4177" i="2"/>
  <c r="E4177" i="2"/>
  <c r="D4177" i="2"/>
  <c r="F4177" i="2" s="1"/>
  <c r="C4177" i="2"/>
  <c r="S4176" i="2"/>
  <c r="R4176" i="2"/>
  <c r="E4176" i="2"/>
  <c r="D4176" i="2"/>
  <c r="F4176" i="2" s="1"/>
  <c r="C4176" i="2"/>
  <c r="S4175" i="2"/>
  <c r="R4175" i="2"/>
  <c r="E4175" i="2"/>
  <c r="D4175" i="2"/>
  <c r="F4175" i="2" s="1"/>
  <c r="C4175" i="2"/>
  <c r="S4174" i="2"/>
  <c r="R4174" i="2"/>
  <c r="E4174" i="2"/>
  <c r="D4174" i="2"/>
  <c r="F4174" i="2" s="1"/>
  <c r="C4174" i="2"/>
  <c r="S4173" i="2"/>
  <c r="R4173" i="2"/>
  <c r="E4173" i="2"/>
  <c r="D4173" i="2"/>
  <c r="F4173" i="2" s="1"/>
  <c r="C4173" i="2"/>
  <c r="S4172" i="2"/>
  <c r="R4172" i="2"/>
  <c r="E4172" i="2"/>
  <c r="D4172" i="2"/>
  <c r="F4172" i="2" s="1"/>
  <c r="C4172" i="2"/>
  <c r="S4171" i="2"/>
  <c r="R4171" i="2"/>
  <c r="E4171" i="2"/>
  <c r="D4171" i="2"/>
  <c r="F4171" i="2" s="1"/>
  <c r="C4171" i="2"/>
  <c r="S4170" i="2"/>
  <c r="R4170" i="2"/>
  <c r="E4170" i="2"/>
  <c r="D4170" i="2"/>
  <c r="F4170" i="2" s="1"/>
  <c r="C4170" i="2"/>
  <c r="S4169" i="2"/>
  <c r="R4169" i="2"/>
  <c r="E4169" i="2"/>
  <c r="D4169" i="2"/>
  <c r="F4169" i="2" s="1"/>
  <c r="C4169" i="2"/>
  <c r="S4168" i="2"/>
  <c r="R4168" i="2"/>
  <c r="E4168" i="2"/>
  <c r="D4168" i="2"/>
  <c r="F4168" i="2" s="1"/>
  <c r="C4168" i="2"/>
  <c r="S4167" i="2"/>
  <c r="R4167" i="2"/>
  <c r="E4167" i="2"/>
  <c r="D4167" i="2"/>
  <c r="F4167" i="2" s="1"/>
  <c r="C4167" i="2"/>
  <c r="S4166" i="2"/>
  <c r="R4166" i="2"/>
  <c r="E4166" i="2"/>
  <c r="D4166" i="2"/>
  <c r="F4166" i="2" s="1"/>
  <c r="C4166" i="2"/>
  <c r="S4165" i="2"/>
  <c r="R4165" i="2"/>
  <c r="E4165" i="2"/>
  <c r="D4165" i="2"/>
  <c r="F4165" i="2" s="1"/>
  <c r="C4165" i="2"/>
  <c r="S4164" i="2"/>
  <c r="R4164" i="2"/>
  <c r="E4164" i="2"/>
  <c r="D4164" i="2"/>
  <c r="F4164" i="2" s="1"/>
  <c r="C4164" i="2"/>
  <c r="S4163" i="2"/>
  <c r="R4163" i="2"/>
  <c r="E4163" i="2"/>
  <c r="D4163" i="2"/>
  <c r="F4163" i="2" s="1"/>
  <c r="C4163" i="2"/>
  <c r="S4162" i="2"/>
  <c r="R4162" i="2"/>
  <c r="E4162" i="2"/>
  <c r="D4162" i="2"/>
  <c r="F4162" i="2" s="1"/>
  <c r="C4162" i="2"/>
  <c r="S4161" i="2"/>
  <c r="R4161" i="2"/>
  <c r="E4161" i="2"/>
  <c r="D4161" i="2"/>
  <c r="F4161" i="2" s="1"/>
  <c r="C4161" i="2"/>
  <c r="S4160" i="2"/>
  <c r="R4160" i="2"/>
  <c r="E4160" i="2"/>
  <c r="D4160" i="2"/>
  <c r="F4160" i="2" s="1"/>
  <c r="C4160" i="2"/>
  <c r="S4159" i="2"/>
  <c r="R4159" i="2"/>
  <c r="E4159" i="2"/>
  <c r="D4159" i="2"/>
  <c r="F4159" i="2" s="1"/>
  <c r="C4159" i="2"/>
  <c r="S4158" i="2"/>
  <c r="R4158" i="2"/>
  <c r="E4158" i="2"/>
  <c r="D4158" i="2"/>
  <c r="F4158" i="2" s="1"/>
  <c r="C4158" i="2"/>
  <c r="S4157" i="2"/>
  <c r="R4157" i="2"/>
  <c r="E4157" i="2"/>
  <c r="D4157" i="2"/>
  <c r="F4157" i="2" s="1"/>
  <c r="C4157" i="2"/>
  <c r="S4156" i="2"/>
  <c r="R4156" i="2"/>
  <c r="E4156" i="2"/>
  <c r="D4156" i="2"/>
  <c r="F4156" i="2" s="1"/>
  <c r="C4156" i="2"/>
  <c r="S4155" i="2"/>
  <c r="R4155" i="2"/>
  <c r="E4155" i="2"/>
  <c r="D4155" i="2"/>
  <c r="F4155" i="2" s="1"/>
  <c r="C4155" i="2"/>
  <c r="S4154" i="2"/>
  <c r="R4154" i="2"/>
  <c r="E4154" i="2"/>
  <c r="D4154" i="2"/>
  <c r="F4154" i="2" s="1"/>
  <c r="C4154" i="2"/>
  <c r="S4153" i="2"/>
  <c r="R4153" i="2"/>
  <c r="E4153" i="2"/>
  <c r="D4153" i="2"/>
  <c r="F4153" i="2" s="1"/>
  <c r="C4153" i="2"/>
  <c r="S4152" i="2"/>
  <c r="R4152" i="2"/>
  <c r="E4152" i="2"/>
  <c r="D4152" i="2"/>
  <c r="F4152" i="2" s="1"/>
  <c r="C4152" i="2"/>
  <c r="S4151" i="2"/>
  <c r="R4151" i="2"/>
  <c r="E4151" i="2"/>
  <c r="D4151" i="2"/>
  <c r="F4151" i="2" s="1"/>
  <c r="C4151" i="2"/>
  <c r="S4150" i="2"/>
  <c r="R4150" i="2"/>
  <c r="E4150" i="2"/>
  <c r="D4150" i="2"/>
  <c r="F4150" i="2" s="1"/>
  <c r="C4150" i="2"/>
  <c r="S4149" i="2"/>
  <c r="R4149" i="2"/>
  <c r="E4149" i="2"/>
  <c r="D4149" i="2"/>
  <c r="F4149" i="2" s="1"/>
  <c r="C4149" i="2"/>
  <c r="S4148" i="2"/>
  <c r="R4148" i="2"/>
  <c r="E4148" i="2"/>
  <c r="D4148" i="2"/>
  <c r="F4148" i="2" s="1"/>
  <c r="C4148" i="2"/>
  <c r="S4147" i="2"/>
  <c r="R4147" i="2"/>
  <c r="E4147" i="2"/>
  <c r="D4147" i="2"/>
  <c r="F4147" i="2" s="1"/>
  <c r="C4147" i="2"/>
  <c r="S4146" i="2"/>
  <c r="R4146" i="2"/>
  <c r="E4146" i="2"/>
  <c r="D4146" i="2"/>
  <c r="F4146" i="2" s="1"/>
  <c r="C4146" i="2"/>
  <c r="S4145" i="2"/>
  <c r="R4145" i="2"/>
  <c r="E4145" i="2"/>
  <c r="D4145" i="2"/>
  <c r="F4145" i="2" s="1"/>
  <c r="C4145" i="2"/>
  <c r="S4144" i="2"/>
  <c r="R4144" i="2"/>
  <c r="E4144" i="2"/>
  <c r="D4144" i="2"/>
  <c r="F4144" i="2" s="1"/>
  <c r="C4144" i="2"/>
  <c r="S4143" i="2"/>
  <c r="R4143" i="2"/>
  <c r="E4143" i="2"/>
  <c r="D4143" i="2"/>
  <c r="F4143" i="2" s="1"/>
  <c r="C4143" i="2"/>
  <c r="S4142" i="2"/>
  <c r="R4142" i="2"/>
  <c r="E4142" i="2"/>
  <c r="D4142" i="2"/>
  <c r="F4142" i="2" s="1"/>
  <c r="C4142" i="2"/>
  <c r="S4141" i="2"/>
  <c r="R4141" i="2"/>
  <c r="E4141" i="2"/>
  <c r="D4141" i="2"/>
  <c r="F4141" i="2" s="1"/>
  <c r="C4141" i="2"/>
  <c r="S4140" i="2"/>
  <c r="R4140" i="2"/>
  <c r="E4140" i="2"/>
  <c r="D4140" i="2"/>
  <c r="F4140" i="2" s="1"/>
  <c r="C4140" i="2"/>
  <c r="S4139" i="2"/>
  <c r="R4139" i="2"/>
  <c r="E4139" i="2"/>
  <c r="D4139" i="2"/>
  <c r="F4139" i="2" s="1"/>
  <c r="C4139" i="2"/>
  <c r="S4138" i="2"/>
  <c r="R4138" i="2"/>
  <c r="E4138" i="2"/>
  <c r="D4138" i="2"/>
  <c r="F4138" i="2" s="1"/>
  <c r="C4138" i="2"/>
  <c r="S4137" i="2"/>
  <c r="R4137" i="2"/>
  <c r="E4137" i="2"/>
  <c r="D4137" i="2"/>
  <c r="F4137" i="2" s="1"/>
  <c r="C4137" i="2"/>
  <c r="S4136" i="2"/>
  <c r="R4136" i="2"/>
  <c r="E4136" i="2"/>
  <c r="D4136" i="2"/>
  <c r="F4136" i="2" s="1"/>
  <c r="C4136" i="2"/>
  <c r="S4135" i="2"/>
  <c r="R4135" i="2"/>
  <c r="E4135" i="2"/>
  <c r="D4135" i="2"/>
  <c r="F4135" i="2" s="1"/>
  <c r="C4135" i="2"/>
  <c r="S4134" i="2"/>
  <c r="R4134" i="2"/>
  <c r="E4134" i="2"/>
  <c r="D4134" i="2"/>
  <c r="F4134" i="2" s="1"/>
  <c r="C4134" i="2"/>
  <c r="S4133" i="2"/>
  <c r="R4133" i="2"/>
  <c r="E4133" i="2"/>
  <c r="D4133" i="2"/>
  <c r="F4133" i="2" s="1"/>
  <c r="C4133" i="2"/>
  <c r="S4132" i="2"/>
  <c r="R4132" i="2"/>
  <c r="E4132" i="2"/>
  <c r="D4132" i="2"/>
  <c r="F4132" i="2" s="1"/>
  <c r="C4132" i="2"/>
  <c r="S4131" i="2"/>
  <c r="R4131" i="2"/>
  <c r="E4131" i="2"/>
  <c r="D4131" i="2"/>
  <c r="F4131" i="2" s="1"/>
  <c r="C4131" i="2"/>
  <c r="S4130" i="2"/>
  <c r="R4130" i="2"/>
  <c r="E4130" i="2"/>
  <c r="D4130" i="2"/>
  <c r="F4130" i="2" s="1"/>
  <c r="C4130" i="2"/>
  <c r="S4129" i="2"/>
  <c r="R4129" i="2"/>
  <c r="E4129" i="2"/>
  <c r="D4129" i="2"/>
  <c r="F4129" i="2" s="1"/>
  <c r="C4129" i="2"/>
  <c r="S4128" i="2"/>
  <c r="R4128" i="2"/>
  <c r="E4128" i="2"/>
  <c r="D4128" i="2"/>
  <c r="F4128" i="2" s="1"/>
  <c r="C4128" i="2"/>
  <c r="S4127" i="2"/>
  <c r="R4127" i="2"/>
  <c r="E4127" i="2"/>
  <c r="D4127" i="2"/>
  <c r="F4127" i="2" s="1"/>
  <c r="C4127" i="2"/>
  <c r="S4126" i="2"/>
  <c r="R4126" i="2"/>
  <c r="E4126" i="2"/>
  <c r="D4126" i="2"/>
  <c r="F4126" i="2" s="1"/>
  <c r="C4126" i="2"/>
  <c r="S4125" i="2"/>
  <c r="R4125" i="2"/>
  <c r="E4125" i="2"/>
  <c r="D4125" i="2"/>
  <c r="F4125" i="2" s="1"/>
  <c r="C4125" i="2"/>
  <c r="S4124" i="2"/>
  <c r="R4124" i="2"/>
  <c r="E4124" i="2"/>
  <c r="D4124" i="2"/>
  <c r="F4124" i="2" s="1"/>
  <c r="C4124" i="2"/>
  <c r="S4123" i="2"/>
  <c r="R4123" i="2"/>
  <c r="E4123" i="2"/>
  <c r="D4123" i="2"/>
  <c r="F4123" i="2" s="1"/>
  <c r="C4123" i="2"/>
  <c r="S4122" i="2"/>
  <c r="R4122" i="2"/>
  <c r="E4122" i="2"/>
  <c r="D4122" i="2"/>
  <c r="F4122" i="2" s="1"/>
  <c r="C4122" i="2"/>
  <c r="S4121" i="2"/>
  <c r="R4121" i="2"/>
  <c r="E4121" i="2"/>
  <c r="D4121" i="2"/>
  <c r="F4121" i="2" s="1"/>
  <c r="C4121" i="2"/>
  <c r="S4120" i="2"/>
  <c r="R4120" i="2"/>
  <c r="E4120" i="2"/>
  <c r="D4120" i="2"/>
  <c r="F4120" i="2" s="1"/>
  <c r="C4120" i="2"/>
  <c r="S4119" i="2"/>
  <c r="R4119" i="2"/>
  <c r="E4119" i="2"/>
  <c r="D4119" i="2"/>
  <c r="F4119" i="2" s="1"/>
  <c r="C4119" i="2"/>
  <c r="S4118" i="2"/>
  <c r="R4118" i="2"/>
  <c r="E4118" i="2"/>
  <c r="D4118" i="2"/>
  <c r="F4118" i="2" s="1"/>
  <c r="C4118" i="2"/>
  <c r="S4117" i="2"/>
  <c r="R4117" i="2"/>
  <c r="E4117" i="2"/>
  <c r="D4117" i="2"/>
  <c r="F4117" i="2" s="1"/>
  <c r="C4117" i="2"/>
  <c r="S4116" i="2"/>
  <c r="R4116" i="2"/>
  <c r="E4116" i="2"/>
  <c r="D4116" i="2"/>
  <c r="F4116" i="2" s="1"/>
  <c r="C4116" i="2"/>
  <c r="S4115" i="2"/>
  <c r="R4115" i="2"/>
  <c r="E4115" i="2"/>
  <c r="D4115" i="2"/>
  <c r="F4115" i="2" s="1"/>
  <c r="C4115" i="2"/>
  <c r="S4114" i="2"/>
  <c r="R4114" i="2"/>
  <c r="E4114" i="2"/>
  <c r="D4114" i="2"/>
  <c r="F4114" i="2" s="1"/>
  <c r="C4114" i="2"/>
  <c r="S4113" i="2"/>
  <c r="R4113" i="2"/>
  <c r="E4113" i="2"/>
  <c r="D4113" i="2"/>
  <c r="F4113" i="2" s="1"/>
  <c r="C4113" i="2"/>
  <c r="S4112" i="2"/>
  <c r="R4112" i="2"/>
  <c r="E4112" i="2"/>
  <c r="D4112" i="2"/>
  <c r="F4112" i="2" s="1"/>
  <c r="C4112" i="2"/>
  <c r="S4111" i="2"/>
  <c r="R4111" i="2"/>
  <c r="E4111" i="2"/>
  <c r="D4111" i="2"/>
  <c r="F4111" i="2" s="1"/>
  <c r="C4111" i="2"/>
  <c r="S4110" i="2"/>
  <c r="R4110" i="2"/>
  <c r="E4110" i="2"/>
  <c r="D4110" i="2"/>
  <c r="F4110" i="2" s="1"/>
  <c r="C4110" i="2"/>
  <c r="S4109" i="2"/>
  <c r="R4109" i="2"/>
  <c r="E4109" i="2"/>
  <c r="D4109" i="2"/>
  <c r="F4109" i="2" s="1"/>
  <c r="C4109" i="2"/>
  <c r="S4108" i="2"/>
  <c r="R4108" i="2"/>
  <c r="E4108" i="2"/>
  <c r="D4108" i="2"/>
  <c r="F4108" i="2" s="1"/>
  <c r="C4108" i="2"/>
  <c r="S4107" i="2"/>
  <c r="R4107" i="2"/>
  <c r="E4107" i="2"/>
  <c r="D4107" i="2"/>
  <c r="F4107" i="2" s="1"/>
  <c r="C4107" i="2"/>
  <c r="S4106" i="2"/>
  <c r="R4106" i="2"/>
  <c r="E4106" i="2"/>
  <c r="D4106" i="2"/>
  <c r="F4106" i="2" s="1"/>
  <c r="C4106" i="2"/>
  <c r="S4105" i="2"/>
  <c r="R4105" i="2"/>
  <c r="E4105" i="2"/>
  <c r="D4105" i="2"/>
  <c r="F4105" i="2" s="1"/>
  <c r="C4105" i="2"/>
  <c r="S4104" i="2"/>
  <c r="R4104" i="2"/>
  <c r="E4104" i="2"/>
  <c r="D4104" i="2"/>
  <c r="F4104" i="2" s="1"/>
  <c r="C4104" i="2"/>
  <c r="S4103" i="2"/>
  <c r="R4103" i="2"/>
  <c r="E4103" i="2"/>
  <c r="D4103" i="2"/>
  <c r="F4103" i="2" s="1"/>
  <c r="C4103" i="2"/>
  <c r="S4102" i="2"/>
  <c r="R4102" i="2"/>
  <c r="E4102" i="2"/>
  <c r="D4102" i="2"/>
  <c r="F4102" i="2" s="1"/>
  <c r="C4102" i="2"/>
  <c r="S4101" i="2"/>
  <c r="R4101" i="2"/>
  <c r="E4101" i="2"/>
  <c r="D4101" i="2"/>
  <c r="F4101" i="2" s="1"/>
  <c r="C4101" i="2"/>
  <c r="S4100" i="2"/>
  <c r="R4100" i="2"/>
  <c r="E4100" i="2"/>
  <c r="D4100" i="2"/>
  <c r="F4100" i="2" s="1"/>
  <c r="C4100" i="2"/>
  <c r="S4099" i="2"/>
  <c r="R4099" i="2"/>
  <c r="E4099" i="2"/>
  <c r="D4099" i="2"/>
  <c r="F4099" i="2" s="1"/>
  <c r="C4099" i="2"/>
  <c r="S4098" i="2"/>
  <c r="R4098" i="2"/>
  <c r="E4098" i="2"/>
  <c r="D4098" i="2"/>
  <c r="F4098" i="2" s="1"/>
  <c r="C4098" i="2"/>
  <c r="S4097" i="2"/>
  <c r="R4097" i="2"/>
  <c r="E4097" i="2"/>
  <c r="D4097" i="2"/>
  <c r="F4097" i="2" s="1"/>
  <c r="C4097" i="2"/>
  <c r="S4096" i="2"/>
  <c r="R4096" i="2"/>
  <c r="E4096" i="2"/>
  <c r="D4096" i="2"/>
  <c r="F4096" i="2" s="1"/>
  <c r="C4096" i="2"/>
  <c r="S4095" i="2"/>
  <c r="R4095" i="2"/>
  <c r="E4095" i="2"/>
  <c r="D4095" i="2"/>
  <c r="F4095" i="2" s="1"/>
  <c r="C4095" i="2"/>
  <c r="S4094" i="2"/>
  <c r="R4094" i="2"/>
  <c r="E4094" i="2"/>
  <c r="D4094" i="2"/>
  <c r="F4094" i="2" s="1"/>
  <c r="C4094" i="2"/>
  <c r="S4093" i="2"/>
  <c r="R4093" i="2"/>
  <c r="E4093" i="2"/>
  <c r="D4093" i="2"/>
  <c r="F4093" i="2" s="1"/>
  <c r="C4093" i="2"/>
  <c r="S4092" i="2"/>
  <c r="R4092" i="2"/>
  <c r="E4092" i="2"/>
  <c r="D4092" i="2"/>
  <c r="F4092" i="2" s="1"/>
  <c r="C4092" i="2"/>
  <c r="S4091" i="2"/>
  <c r="R4091" i="2"/>
  <c r="E4091" i="2"/>
  <c r="D4091" i="2"/>
  <c r="F4091" i="2" s="1"/>
  <c r="C4091" i="2"/>
  <c r="S4090" i="2"/>
  <c r="R4090" i="2"/>
  <c r="E4090" i="2"/>
  <c r="D4090" i="2"/>
  <c r="F4090" i="2" s="1"/>
  <c r="C4090" i="2"/>
  <c r="S4089" i="2"/>
  <c r="R4089" i="2"/>
  <c r="E4089" i="2"/>
  <c r="D4089" i="2"/>
  <c r="F4089" i="2" s="1"/>
  <c r="C4089" i="2"/>
  <c r="S4088" i="2"/>
  <c r="R4088" i="2"/>
  <c r="E4088" i="2"/>
  <c r="D4088" i="2"/>
  <c r="F4088" i="2" s="1"/>
  <c r="C4088" i="2"/>
  <c r="S4087" i="2"/>
  <c r="R4087" i="2"/>
  <c r="E4087" i="2"/>
  <c r="D4087" i="2"/>
  <c r="F4087" i="2" s="1"/>
  <c r="C4087" i="2"/>
  <c r="S4086" i="2"/>
  <c r="R4086" i="2"/>
  <c r="E4086" i="2"/>
  <c r="D4086" i="2"/>
  <c r="F4086" i="2" s="1"/>
  <c r="C4086" i="2"/>
  <c r="S4085" i="2"/>
  <c r="R4085" i="2"/>
  <c r="E4085" i="2"/>
  <c r="D4085" i="2"/>
  <c r="F4085" i="2" s="1"/>
  <c r="C4085" i="2"/>
  <c r="S4084" i="2"/>
  <c r="R4084" i="2"/>
  <c r="E4084" i="2"/>
  <c r="D4084" i="2"/>
  <c r="F4084" i="2" s="1"/>
  <c r="C4084" i="2"/>
  <c r="S4083" i="2"/>
  <c r="R4083" i="2"/>
  <c r="E4083" i="2"/>
  <c r="D4083" i="2"/>
  <c r="F4083" i="2" s="1"/>
  <c r="C4083" i="2"/>
  <c r="S4082" i="2"/>
  <c r="R4082" i="2"/>
  <c r="E4082" i="2"/>
  <c r="D4082" i="2"/>
  <c r="F4082" i="2" s="1"/>
  <c r="C4082" i="2"/>
  <c r="S4081" i="2"/>
  <c r="R4081" i="2"/>
  <c r="E4081" i="2"/>
  <c r="D4081" i="2"/>
  <c r="F4081" i="2" s="1"/>
  <c r="C4081" i="2"/>
  <c r="S4080" i="2"/>
  <c r="R4080" i="2"/>
  <c r="E4080" i="2"/>
  <c r="D4080" i="2"/>
  <c r="F4080" i="2" s="1"/>
  <c r="C4080" i="2"/>
  <c r="S4079" i="2"/>
  <c r="R4079" i="2"/>
  <c r="E4079" i="2"/>
  <c r="D4079" i="2"/>
  <c r="F4079" i="2" s="1"/>
  <c r="C4079" i="2"/>
  <c r="S4078" i="2"/>
  <c r="R4078" i="2"/>
  <c r="E4078" i="2"/>
  <c r="D4078" i="2"/>
  <c r="F4078" i="2" s="1"/>
  <c r="C4078" i="2"/>
  <c r="S4077" i="2"/>
  <c r="R4077" i="2"/>
  <c r="E4077" i="2"/>
  <c r="D4077" i="2"/>
  <c r="F4077" i="2" s="1"/>
  <c r="C4077" i="2"/>
  <c r="S4076" i="2"/>
  <c r="R4076" i="2"/>
  <c r="E4076" i="2"/>
  <c r="D4076" i="2"/>
  <c r="F4076" i="2" s="1"/>
  <c r="C4076" i="2"/>
  <c r="S4075" i="2"/>
  <c r="R4075" i="2"/>
  <c r="E4075" i="2"/>
  <c r="D4075" i="2"/>
  <c r="F4075" i="2" s="1"/>
  <c r="C4075" i="2"/>
  <c r="S4074" i="2"/>
  <c r="R4074" i="2"/>
  <c r="E4074" i="2"/>
  <c r="D4074" i="2"/>
  <c r="F4074" i="2" s="1"/>
  <c r="C4074" i="2"/>
  <c r="S4073" i="2"/>
  <c r="R4073" i="2"/>
  <c r="E4073" i="2"/>
  <c r="D4073" i="2"/>
  <c r="F4073" i="2" s="1"/>
  <c r="C4073" i="2"/>
  <c r="S4072" i="2"/>
  <c r="R4072" i="2"/>
  <c r="E4072" i="2"/>
  <c r="D4072" i="2"/>
  <c r="F4072" i="2" s="1"/>
  <c r="C4072" i="2"/>
  <c r="S4071" i="2"/>
  <c r="R4071" i="2"/>
  <c r="E4071" i="2"/>
  <c r="D4071" i="2"/>
  <c r="F4071" i="2" s="1"/>
  <c r="C4071" i="2"/>
  <c r="S4070" i="2"/>
  <c r="R4070" i="2"/>
  <c r="E4070" i="2"/>
  <c r="D4070" i="2"/>
  <c r="F4070" i="2" s="1"/>
  <c r="C4070" i="2"/>
  <c r="S4069" i="2"/>
  <c r="R4069" i="2"/>
  <c r="E4069" i="2"/>
  <c r="D4069" i="2"/>
  <c r="F4069" i="2" s="1"/>
  <c r="C4069" i="2"/>
  <c r="S4068" i="2"/>
  <c r="R4068" i="2"/>
  <c r="E4068" i="2"/>
  <c r="D4068" i="2"/>
  <c r="F4068" i="2" s="1"/>
  <c r="C4068" i="2"/>
  <c r="S4067" i="2"/>
  <c r="R4067" i="2"/>
  <c r="E4067" i="2"/>
  <c r="D4067" i="2"/>
  <c r="F4067" i="2" s="1"/>
  <c r="C4067" i="2"/>
  <c r="S4066" i="2"/>
  <c r="R4066" i="2"/>
  <c r="E4066" i="2"/>
  <c r="D4066" i="2"/>
  <c r="F4066" i="2" s="1"/>
  <c r="C4066" i="2"/>
  <c r="S4065" i="2"/>
  <c r="R4065" i="2"/>
  <c r="E4065" i="2"/>
  <c r="D4065" i="2"/>
  <c r="F4065" i="2" s="1"/>
  <c r="C4065" i="2"/>
  <c r="S4064" i="2"/>
  <c r="R4064" i="2"/>
  <c r="E4064" i="2"/>
  <c r="D4064" i="2"/>
  <c r="F4064" i="2" s="1"/>
  <c r="C4064" i="2"/>
  <c r="S4063" i="2"/>
  <c r="R4063" i="2"/>
  <c r="E4063" i="2"/>
  <c r="D4063" i="2"/>
  <c r="F4063" i="2" s="1"/>
  <c r="C4063" i="2"/>
  <c r="S4062" i="2"/>
  <c r="R4062" i="2"/>
  <c r="E4062" i="2"/>
  <c r="D4062" i="2"/>
  <c r="F4062" i="2" s="1"/>
  <c r="C4062" i="2"/>
  <c r="S4061" i="2"/>
  <c r="R4061" i="2"/>
  <c r="E4061" i="2"/>
  <c r="D4061" i="2"/>
  <c r="F4061" i="2" s="1"/>
  <c r="C4061" i="2"/>
  <c r="S4060" i="2"/>
  <c r="R4060" i="2"/>
  <c r="E4060" i="2"/>
  <c r="D4060" i="2"/>
  <c r="F4060" i="2" s="1"/>
  <c r="C4060" i="2"/>
  <c r="S4059" i="2"/>
  <c r="R4059" i="2"/>
  <c r="E4059" i="2"/>
  <c r="D4059" i="2"/>
  <c r="F4059" i="2" s="1"/>
  <c r="C4059" i="2"/>
  <c r="S4058" i="2"/>
  <c r="R4058" i="2"/>
  <c r="E4058" i="2"/>
  <c r="D4058" i="2"/>
  <c r="F4058" i="2" s="1"/>
  <c r="C4058" i="2"/>
  <c r="S4057" i="2"/>
  <c r="R4057" i="2"/>
  <c r="E4057" i="2"/>
  <c r="D4057" i="2"/>
  <c r="F4057" i="2" s="1"/>
  <c r="C4057" i="2"/>
  <c r="S4056" i="2"/>
  <c r="R4056" i="2"/>
  <c r="E4056" i="2"/>
  <c r="D4056" i="2"/>
  <c r="F4056" i="2" s="1"/>
  <c r="C4056" i="2"/>
  <c r="S4055" i="2"/>
  <c r="R4055" i="2"/>
  <c r="E4055" i="2"/>
  <c r="D4055" i="2"/>
  <c r="F4055" i="2" s="1"/>
  <c r="C4055" i="2"/>
  <c r="S4054" i="2"/>
  <c r="R4054" i="2"/>
  <c r="E4054" i="2"/>
  <c r="D4054" i="2"/>
  <c r="F4054" i="2" s="1"/>
  <c r="C4054" i="2"/>
  <c r="S4053" i="2"/>
  <c r="R4053" i="2"/>
  <c r="E4053" i="2"/>
  <c r="D4053" i="2"/>
  <c r="F4053" i="2" s="1"/>
  <c r="C4053" i="2"/>
  <c r="S4052" i="2"/>
  <c r="R4052" i="2"/>
  <c r="E4052" i="2"/>
  <c r="D4052" i="2"/>
  <c r="F4052" i="2" s="1"/>
  <c r="C4052" i="2"/>
  <c r="S4051" i="2"/>
  <c r="R4051" i="2"/>
  <c r="E4051" i="2"/>
  <c r="D4051" i="2"/>
  <c r="F4051" i="2" s="1"/>
  <c r="C4051" i="2"/>
  <c r="S4050" i="2"/>
  <c r="R4050" i="2"/>
  <c r="E4050" i="2"/>
  <c r="D4050" i="2"/>
  <c r="F4050" i="2" s="1"/>
  <c r="C4050" i="2"/>
  <c r="S4049" i="2"/>
  <c r="R4049" i="2"/>
  <c r="E4049" i="2"/>
  <c r="D4049" i="2"/>
  <c r="F4049" i="2" s="1"/>
  <c r="C4049" i="2"/>
  <c r="S4048" i="2"/>
  <c r="R4048" i="2"/>
  <c r="E4048" i="2"/>
  <c r="D4048" i="2"/>
  <c r="F4048" i="2" s="1"/>
  <c r="C4048" i="2"/>
  <c r="S4047" i="2"/>
  <c r="R4047" i="2"/>
  <c r="E4047" i="2"/>
  <c r="D4047" i="2"/>
  <c r="F4047" i="2" s="1"/>
  <c r="C4047" i="2"/>
  <c r="S4046" i="2"/>
  <c r="R4046" i="2"/>
  <c r="E4046" i="2"/>
  <c r="D4046" i="2"/>
  <c r="F4046" i="2" s="1"/>
  <c r="C4046" i="2"/>
  <c r="S4045" i="2"/>
  <c r="R4045" i="2"/>
  <c r="E4045" i="2"/>
  <c r="D4045" i="2"/>
  <c r="F4045" i="2" s="1"/>
  <c r="C4045" i="2"/>
  <c r="S4044" i="2"/>
  <c r="R4044" i="2"/>
  <c r="E4044" i="2"/>
  <c r="D4044" i="2"/>
  <c r="F4044" i="2" s="1"/>
  <c r="C4044" i="2"/>
  <c r="S4043" i="2"/>
  <c r="R4043" i="2"/>
  <c r="E4043" i="2"/>
  <c r="D4043" i="2"/>
  <c r="F4043" i="2" s="1"/>
  <c r="C4043" i="2"/>
  <c r="S4042" i="2"/>
  <c r="R4042" i="2"/>
  <c r="E4042" i="2"/>
  <c r="D4042" i="2"/>
  <c r="F4042" i="2" s="1"/>
  <c r="C4042" i="2"/>
  <c r="S4041" i="2"/>
  <c r="R4041" i="2"/>
  <c r="E4041" i="2"/>
  <c r="D4041" i="2"/>
  <c r="F4041" i="2" s="1"/>
  <c r="C4041" i="2"/>
  <c r="S4040" i="2"/>
  <c r="R4040" i="2"/>
  <c r="E4040" i="2"/>
  <c r="D4040" i="2"/>
  <c r="F4040" i="2" s="1"/>
  <c r="C4040" i="2"/>
  <c r="S4039" i="2"/>
  <c r="R4039" i="2"/>
  <c r="E4039" i="2"/>
  <c r="D4039" i="2"/>
  <c r="F4039" i="2" s="1"/>
  <c r="C4039" i="2"/>
  <c r="S4038" i="2"/>
  <c r="R4038" i="2"/>
  <c r="E4038" i="2"/>
  <c r="D4038" i="2"/>
  <c r="F4038" i="2" s="1"/>
  <c r="C4038" i="2"/>
  <c r="S4037" i="2"/>
  <c r="R4037" i="2"/>
  <c r="E4037" i="2"/>
  <c r="D4037" i="2"/>
  <c r="F4037" i="2" s="1"/>
  <c r="C4037" i="2"/>
  <c r="S4036" i="2"/>
  <c r="R4036" i="2"/>
  <c r="E4036" i="2"/>
  <c r="D4036" i="2"/>
  <c r="F4036" i="2" s="1"/>
  <c r="C4036" i="2"/>
  <c r="S4035" i="2"/>
  <c r="R4035" i="2"/>
  <c r="E4035" i="2"/>
  <c r="D4035" i="2"/>
  <c r="F4035" i="2" s="1"/>
  <c r="C4035" i="2"/>
  <c r="S4034" i="2"/>
  <c r="R4034" i="2"/>
  <c r="E4034" i="2"/>
  <c r="D4034" i="2"/>
  <c r="F4034" i="2" s="1"/>
  <c r="C4034" i="2"/>
  <c r="S4033" i="2"/>
  <c r="R4033" i="2"/>
  <c r="E4033" i="2"/>
  <c r="D4033" i="2"/>
  <c r="F4033" i="2" s="1"/>
  <c r="C4033" i="2"/>
  <c r="S4032" i="2"/>
  <c r="R4032" i="2"/>
  <c r="E4032" i="2"/>
  <c r="D4032" i="2"/>
  <c r="F4032" i="2" s="1"/>
  <c r="C4032" i="2"/>
  <c r="S4031" i="2"/>
  <c r="R4031" i="2"/>
  <c r="E4031" i="2"/>
  <c r="D4031" i="2"/>
  <c r="F4031" i="2" s="1"/>
  <c r="C4031" i="2"/>
  <c r="S4030" i="2"/>
  <c r="R4030" i="2"/>
  <c r="E4030" i="2"/>
  <c r="D4030" i="2"/>
  <c r="F4030" i="2" s="1"/>
  <c r="C4030" i="2"/>
  <c r="S4029" i="2"/>
  <c r="R4029" i="2"/>
  <c r="E4029" i="2"/>
  <c r="D4029" i="2"/>
  <c r="F4029" i="2" s="1"/>
  <c r="C4029" i="2"/>
  <c r="S4028" i="2"/>
  <c r="R4028" i="2"/>
  <c r="E4028" i="2"/>
  <c r="D4028" i="2"/>
  <c r="F4028" i="2" s="1"/>
  <c r="C4028" i="2"/>
  <c r="S4027" i="2"/>
  <c r="R4027" i="2"/>
  <c r="E4027" i="2"/>
  <c r="D4027" i="2"/>
  <c r="F4027" i="2" s="1"/>
  <c r="C4027" i="2"/>
  <c r="S4026" i="2"/>
  <c r="R4026" i="2"/>
  <c r="E4026" i="2"/>
  <c r="D4026" i="2"/>
  <c r="F4026" i="2" s="1"/>
  <c r="C4026" i="2"/>
  <c r="S4025" i="2"/>
  <c r="R4025" i="2"/>
  <c r="E4025" i="2"/>
  <c r="D4025" i="2"/>
  <c r="F4025" i="2" s="1"/>
  <c r="C4025" i="2"/>
  <c r="S4024" i="2"/>
  <c r="R4024" i="2"/>
  <c r="E4024" i="2"/>
  <c r="D4024" i="2"/>
  <c r="F4024" i="2" s="1"/>
  <c r="C4024" i="2"/>
  <c r="S4023" i="2"/>
  <c r="R4023" i="2"/>
  <c r="E4023" i="2"/>
  <c r="D4023" i="2"/>
  <c r="F4023" i="2" s="1"/>
  <c r="C4023" i="2"/>
  <c r="S4022" i="2"/>
  <c r="R4022" i="2"/>
  <c r="E4022" i="2"/>
  <c r="D4022" i="2"/>
  <c r="F4022" i="2" s="1"/>
  <c r="C4022" i="2"/>
  <c r="S4021" i="2"/>
  <c r="R4021" i="2"/>
  <c r="E4021" i="2"/>
  <c r="D4021" i="2"/>
  <c r="F4021" i="2" s="1"/>
  <c r="C4021" i="2"/>
  <c r="S4020" i="2"/>
  <c r="R4020" i="2"/>
  <c r="E4020" i="2"/>
  <c r="D4020" i="2"/>
  <c r="F4020" i="2" s="1"/>
  <c r="C4020" i="2"/>
  <c r="S4019" i="2"/>
  <c r="R4019" i="2"/>
  <c r="E4019" i="2"/>
  <c r="D4019" i="2"/>
  <c r="F4019" i="2" s="1"/>
  <c r="C4019" i="2"/>
  <c r="S4018" i="2"/>
  <c r="R4018" i="2"/>
  <c r="E4018" i="2"/>
  <c r="D4018" i="2"/>
  <c r="F4018" i="2" s="1"/>
  <c r="C4018" i="2"/>
  <c r="S4017" i="2"/>
  <c r="R4017" i="2"/>
  <c r="E4017" i="2"/>
  <c r="D4017" i="2"/>
  <c r="F4017" i="2" s="1"/>
  <c r="C4017" i="2"/>
  <c r="S4016" i="2"/>
  <c r="R4016" i="2"/>
  <c r="E4016" i="2"/>
  <c r="D4016" i="2"/>
  <c r="F4016" i="2" s="1"/>
  <c r="C4016" i="2"/>
  <c r="S4015" i="2"/>
  <c r="R4015" i="2"/>
  <c r="E4015" i="2"/>
  <c r="D4015" i="2"/>
  <c r="F4015" i="2" s="1"/>
  <c r="C4015" i="2"/>
  <c r="S4014" i="2"/>
  <c r="R4014" i="2"/>
  <c r="E4014" i="2"/>
  <c r="D4014" i="2"/>
  <c r="F4014" i="2" s="1"/>
  <c r="C4014" i="2"/>
  <c r="S4013" i="2"/>
  <c r="R4013" i="2"/>
  <c r="E4013" i="2"/>
  <c r="D4013" i="2"/>
  <c r="F4013" i="2" s="1"/>
  <c r="C4013" i="2"/>
  <c r="S4012" i="2"/>
  <c r="R4012" i="2"/>
  <c r="E4012" i="2"/>
  <c r="D4012" i="2"/>
  <c r="F4012" i="2" s="1"/>
  <c r="C4012" i="2"/>
  <c r="S4011" i="2"/>
  <c r="R4011" i="2"/>
  <c r="E4011" i="2"/>
  <c r="D4011" i="2"/>
  <c r="F4011" i="2" s="1"/>
  <c r="C4011" i="2"/>
  <c r="S4010" i="2"/>
  <c r="R4010" i="2"/>
  <c r="E4010" i="2"/>
  <c r="D4010" i="2"/>
  <c r="F4010" i="2" s="1"/>
  <c r="C4010" i="2"/>
  <c r="S4009" i="2"/>
  <c r="R4009" i="2"/>
  <c r="E4009" i="2"/>
  <c r="D4009" i="2"/>
  <c r="F4009" i="2" s="1"/>
  <c r="C4009" i="2"/>
  <c r="S4008" i="2"/>
  <c r="R4008" i="2"/>
  <c r="E4008" i="2"/>
  <c r="D4008" i="2"/>
  <c r="F4008" i="2" s="1"/>
  <c r="C4008" i="2"/>
  <c r="S4007" i="2"/>
  <c r="R4007" i="2"/>
  <c r="E4007" i="2"/>
  <c r="D4007" i="2"/>
  <c r="F4007" i="2" s="1"/>
  <c r="C4007" i="2"/>
  <c r="S4006" i="2"/>
  <c r="R4006" i="2"/>
  <c r="E4006" i="2"/>
  <c r="D4006" i="2"/>
  <c r="F4006" i="2" s="1"/>
  <c r="C4006" i="2"/>
  <c r="S4005" i="2"/>
  <c r="R4005" i="2"/>
  <c r="E4005" i="2"/>
  <c r="D4005" i="2"/>
  <c r="F4005" i="2" s="1"/>
  <c r="C4005" i="2"/>
  <c r="S4004" i="2"/>
  <c r="R4004" i="2"/>
  <c r="E4004" i="2"/>
  <c r="D4004" i="2"/>
  <c r="F4004" i="2" s="1"/>
  <c r="C4004" i="2"/>
  <c r="S4003" i="2"/>
  <c r="R4003" i="2"/>
  <c r="E4003" i="2"/>
  <c r="D4003" i="2"/>
  <c r="F4003" i="2" s="1"/>
  <c r="C4003" i="2"/>
  <c r="S4002" i="2"/>
  <c r="R4002" i="2"/>
  <c r="E4002" i="2"/>
  <c r="D4002" i="2"/>
  <c r="F4002" i="2" s="1"/>
  <c r="C4002" i="2"/>
  <c r="S4001" i="2"/>
  <c r="R4001" i="2"/>
  <c r="E4001" i="2"/>
  <c r="D4001" i="2"/>
  <c r="F4001" i="2" s="1"/>
  <c r="C4001" i="2"/>
  <c r="S4000" i="2"/>
  <c r="R4000" i="2"/>
  <c r="E4000" i="2"/>
  <c r="D4000" i="2"/>
  <c r="F4000" i="2" s="1"/>
  <c r="C4000" i="2"/>
  <c r="S3999" i="2"/>
  <c r="R3999" i="2"/>
  <c r="E3999" i="2"/>
  <c r="D3999" i="2"/>
  <c r="F3999" i="2" s="1"/>
  <c r="C3999" i="2"/>
  <c r="S3998" i="2"/>
  <c r="R3998" i="2"/>
  <c r="E3998" i="2"/>
  <c r="D3998" i="2"/>
  <c r="F3998" i="2" s="1"/>
  <c r="C3998" i="2"/>
  <c r="S3997" i="2"/>
  <c r="R3997" i="2"/>
  <c r="E3997" i="2"/>
  <c r="D3997" i="2"/>
  <c r="F3997" i="2" s="1"/>
  <c r="C3997" i="2"/>
  <c r="S3996" i="2"/>
  <c r="R3996" i="2"/>
  <c r="E3996" i="2"/>
  <c r="D3996" i="2"/>
  <c r="F3996" i="2" s="1"/>
  <c r="C3996" i="2"/>
  <c r="S3995" i="2"/>
  <c r="R3995" i="2"/>
  <c r="E3995" i="2"/>
  <c r="D3995" i="2"/>
  <c r="F3995" i="2" s="1"/>
  <c r="C3995" i="2"/>
  <c r="S3994" i="2"/>
  <c r="R3994" i="2"/>
  <c r="E3994" i="2"/>
  <c r="D3994" i="2"/>
  <c r="F3994" i="2" s="1"/>
  <c r="C3994" i="2"/>
  <c r="S3993" i="2"/>
  <c r="R3993" i="2"/>
  <c r="E3993" i="2"/>
  <c r="D3993" i="2"/>
  <c r="F3993" i="2" s="1"/>
  <c r="C3993" i="2"/>
  <c r="S3992" i="2"/>
  <c r="R3992" i="2"/>
  <c r="E3992" i="2"/>
  <c r="D3992" i="2"/>
  <c r="F3992" i="2" s="1"/>
  <c r="C3992" i="2"/>
  <c r="S3991" i="2"/>
  <c r="R3991" i="2"/>
  <c r="E3991" i="2"/>
  <c r="D3991" i="2"/>
  <c r="F3991" i="2" s="1"/>
  <c r="C3991" i="2"/>
  <c r="S3990" i="2"/>
  <c r="R3990" i="2"/>
  <c r="E3990" i="2"/>
  <c r="D3990" i="2"/>
  <c r="F3990" i="2" s="1"/>
  <c r="C3990" i="2"/>
  <c r="S3989" i="2"/>
  <c r="R3989" i="2"/>
  <c r="E3989" i="2"/>
  <c r="D3989" i="2"/>
  <c r="F3989" i="2" s="1"/>
  <c r="C3989" i="2"/>
  <c r="S3988" i="2"/>
  <c r="R3988" i="2"/>
  <c r="E3988" i="2"/>
  <c r="D3988" i="2"/>
  <c r="F3988" i="2" s="1"/>
  <c r="C3988" i="2"/>
  <c r="S3987" i="2"/>
  <c r="R3987" i="2"/>
  <c r="E3987" i="2"/>
  <c r="D3987" i="2"/>
  <c r="F3987" i="2" s="1"/>
  <c r="C3987" i="2"/>
  <c r="S3986" i="2"/>
  <c r="R3986" i="2"/>
  <c r="E3986" i="2"/>
  <c r="D3986" i="2"/>
  <c r="F3986" i="2" s="1"/>
  <c r="C3986" i="2"/>
  <c r="S3985" i="2"/>
  <c r="R3985" i="2"/>
  <c r="E3985" i="2"/>
  <c r="D3985" i="2"/>
  <c r="F3985" i="2" s="1"/>
  <c r="C3985" i="2"/>
  <c r="S3984" i="2"/>
  <c r="R3984" i="2"/>
  <c r="E3984" i="2"/>
  <c r="D3984" i="2"/>
  <c r="F3984" i="2" s="1"/>
  <c r="C3984" i="2"/>
  <c r="S3983" i="2"/>
  <c r="R3983" i="2"/>
  <c r="E3983" i="2"/>
  <c r="D3983" i="2"/>
  <c r="F3983" i="2" s="1"/>
  <c r="C3983" i="2"/>
  <c r="S3982" i="2"/>
  <c r="R3982" i="2"/>
  <c r="E3982" i="2"/>
  <c r="D3982" i="2"/>
  <c r="F3982" i="2" s="1"/>
  <c r="C3982" i="2"/>
  <c r="S3981" i="2"/>
  <c r="R3981" i="2"/>
  <c r="E3981" i="2"/>
  <c r="D3981" i="2"/>
  <c r="F3981" i="2" s="1"/>
  <c r="C3981" i="2"/>
  <c r="S3980" i="2"/>
  <c r="R3980" i="2"/>
  <c r="E3980" i="2"/>
  <c r="D3980" i="2"/>
  <c r="F3980" i="2" s="1"/>
  <c r="C3980" i="2"/>
  <c r="S3979" i="2"/>
  <c r="R3979" i="2"/>
  <c r="E3979" i="2"/>
  <c r="D3979" i="2"/>
  <c r="F3979" i="2" s="1"/>
  <c r="C3979" i="2"/>
  <c r="S3978" i="2"/>
  <c r="R3978" i="2"/>
  <c r="E3978" i="2"/>
  <c r="D3978" i="2"/>
  <c r="F3978" i="2" s="1"/>
  <c r="C3978" i="2"/>
  <c r="S3977" i="2"/>
  <c r="R3977" i="2"/>
  <c r="E3977" i="2"/>
  <c r="D3977" i="2"/>
  <c r="F3977" i="2" s="1"/>
  <c r="C3977" i="2"/>
  <c r="S3976" i="2"/>
  <c r="R3976" i="2"/>
  <c r="E3976" i="2"/>
  <c r="D3976" i="2"/>
  <c r="F3976" i="2" s="1"/>
  <c r="C3976" i="2"/>
  <c r="S3975" i="2"/>
  <c r="R3975" i="2"/>
  <c r="E3975" i="2"/>
  <c r="D3975" i="2"/>
  <c r="F3975" i="2" s="1"/>
  <c r="C3975" i="2"/>
  <c r="S3974" i="2"/>
  <c r="R3974" i="2"/>
  <c r="E3974" i="2"/>
  <c r="D3974" i="2"/>
  <c r="F3974" i="2" s="1"/>
  <c r="C3974" i="2"/>
  <c r="S3973" i="2"/>
  <c r="R3973" i="2"/>
  <c r="E3973" i="2"/>
  <c r="D3973" i="2"/>
  <c r="F3973" i="2" s="1"/>
  <c r="C3973" i="2"/>
  <c r="S3972" i="2"/>
  <c r="R3972" i="2"/>
  <c r="E3972" i="2"/>
  <c r="D3972" i="2"/>
  <c r="F3972" i="2" s="1"/>
  <c r="C3972" i="2"/>
  <c r="S3971" i="2"/>
  <c r="R3971" i="2"/>
  <c r="E3971" i="2"/>
  <c r="D3971" i="2"/>
  <c r="F3971" i="2" s="1"/>
  <c r="C3971" i="2"/>
  <c r="S3970" i="2"/>
  <c r="R3970" i="2"/>
  <c r="E3970" i="2"/>
  <c r="D3970" i="2"/>
  <c r="F3970" i="2" s="1"/>
  <c r="C3970" i="2"/>
  <c r="S3969" i="2"/>
  <c r="R3969" i="2"/>
  <c r="E3969" i="2"/>
  <c r="D3969" i="2"/>
  <c r="F3969" i="2" s="1"/>
  <c r="C3969" i="2"/>
  <c r="S3968" i="2"/>
  <c r="R3968" i="2"/>
  <c r="E3968" i="2"/>
  <c r="D3968" i="2"/>
  <c r="F3968" i="2" s="1"/>
  <c r="C3968" i="2"/>
  <c r="S3967" i="2"/>
  <c r="R3967" i="2"/>
  <c r="E3967" i="2"/>
  <c r="D3967" i="2"/>
  <c r="F3967" i="2" s="1"/>
  <c r="C3967" i="2"/>
  <c r="S3966" i="2"/>
  <c r="R3966" i="2"/>
  <c r="E3966" i="2"/>
  <c r="D3966" i="2"/>
  <c r="F3966" i="2" s="1"/>
  <c r="C3966" i="2"/>
  <c r="S3965" i="2"/>
  <c r="R3965" i="2"/>
  <c r="E3965" i="2"/>
  <c r="D3965" i="2"/>
  <c r="F3965" i="2" s="1"/>
  <c r="C3965" i="2"/>
  <c r="S3964" i="2"/>
  <c r="R3964" i="2"/>
  <c r="E3964" i="2"/>
  <c r="D3964" i="2"/>
  <c r="F3964" i="2" s="1"/>
  <c r="C3964" i="2"/>
  <c r="S3963" i="2"/>
  <c r="R3963" i="2"/>
  <c r="E3963" i="2"/>
  <c r="D3963" i="2"/>
  <c r="F3963" i="2" s="1"/>
  <c r="C3963" i="2"/>
  <c r="S3962" i="2"/>
  <c r="R3962" i="2"/>
  <c r="E3962" i="2"/>
  <c r="D3962" i="2"/>
  <c r="F3962" i="2" s="1"/>
  <c r="C3962" i="2"/>
  <c r="S3961" i="2"/>
  <c r="R3961" i="2"/>
  <c r="E3961" i="2"/>
  <c r="D3961" i="2"/>
  <c r="F3961" i="2" s="1"/>
  <c r="C3961" i="2"/>
  <c r="S3960" i="2"/>
  <c r="R3960" i="2"/>
  <c r="E3960" i="2"/>
  <c r="D3960" i="2"/>
  <c r="F3960" i="2" s="1"/>
  <c r="C3960" i="2"/>
  <c r="S3959" i="2"/>
  <c r="R3959" i="2"/>
  <c r="E3959" i="2"/>
  <c r="D3959" i="2"/>
  <c r="F3959" i="2" s="1"/>
  <c r="C3959" i="2"/>
  <c r="S3958" i="2"/>
  <c r="R3958" i="2"/>
  <c r="E3958" i="2"/>
  <c r="D3958" i="2"/>
  <c r="F3958" i="2" s="1"/>
  <c r="C3958" i="2"/>
  <c r="S3957" i="2"/>
  <c r="R3957" i="2"/>
  <c r="E3957" i="2"/>
  <c r="D3957" i="2"/>
  <c r="F3957" i="2" s="1"/>
  <c r="C3957" i="2"/>
  <c r="S3956" i="2"/>
  <c r="R3956" i="2"/>
  <c r="E3956" i="2"/>
  <c r="D3956" i="2"/>
  <c r="F3956" i="2" s="1"/>
  <c r="C3956" i="2"/>
  <c r="S3955" i="2"/>
  <c r="R3955" i="2"/>
  <c r="E3955" i="2"/>
  <c r="D3955" i="2"/>
  <c r="F3955" i="2" s="1"/>
  <c r="C3955" i="2"/>
  <c r="S3954" i="2"/>
  <c r="R3954" i="2"/>
  <c r="E3954" i="2"/>
  <c r="D3954" i="2"/>
  <c r="F3954" i="2" s="1"/>
  <c r="C3954" i="2"/>
  <c r="S3953" i="2"/>
  <c r="R3953" i="2"/>
  <c r="E3953" i="2"/>
  <c r="D3953" i="2"/>
  <c r="F3953" i="2" s="1"/>
  <c r="C3953" i="2"/>
  <c r="S3952" i="2"/>
  <c r="R3952" i="2"/>
  <c r="E3952" i="2"/>
  <c r="D3952" i="2"/>
  <c r="F3952" i="2" s="1"/>
  <c r="C3952" i="2"/>
  <c r="S3951" i="2"/>
  <c r="R3951" i="2"/>
  <c r="E3951" i="2"/>
  <c r="D3951" i="2"/>
  <c r="F3951" i="2" s="1"/>
  <c r="C3951" i="2"/>
  <c r="S3950" i="2"/>
  <c r="R3950" i="2"/>
  <c r="E3950" i="2"/>
  <c r="D3950" i="2"/>
  <c r="F3950" i="2" s="1"/>
  <c r="C3950" i="2"/>
  <c r="S3949" i="2"/>
  <c r="R3949" i="2"/>
  <c r="E3949" i="2"/>
  <c r="D3949" i="2"/>
  <c r="F3949" i="2" s="1"/>
  <c r="C3949" i="2"/>
  <c r="S3948" i="2"/>
  <c r="R3948" i="2"/>
  <c r="E3948" i="2"/>
  <c r="D3948" i="2"/>
  <c r="F3948" i="2" s="1"/>
  <c r="C3948" i="2"/>
  <c r="S3947" i="2"/>
  <c r="R3947" i="2"/>
  <c r="E3947" i="2"/>
  <c r="D3947" i="2"/>
  <c r="F3947" i="2" s="1"/>
  <c r="C3947" i="2"/>
  <c r="S3946" i="2"/>
  <c r="R3946" i="2"/>
  <c r="E3946" i="2"/>
  <c r="D3946" i="2"/>
  <c r="F3946" i="2" s="1"/>
  <c r="C3946" i="2"/>
  <c r="S3945" i="2"/>
  <c r="R3945" i="2"/>
  <c r="E3945" i="2"/>
  <c r="D3945" i="2"/>
  <c r="F3945" i="2" s="1"/>
  <c r="C3945" i="2"/>
  <c r="S3944" i="2"/>
  <c r="R3944" i="2"/>
  <c r="E3944" i="2"/>
  <c r="D3944" i="2"/>
  <c r="F3944" i="2" s="1"/>
  <c r="C3944" i="2"/>
  <c r="S3943" i="2"/>
  <c r="R3943" i="2"/>
  <c r="E3943" i="2"/>
  <c r="D3943" i="2"/>
  <c r="F3943" i="2" s="1"/>
  <c r="C3943" i="2"/>
  <c r="S3942" i="2"/>
  <c r="R3942" i="2"/>
  <c r="E3942" i="2"/>
  <c r="D3942" i="2"/>
  <c r="F3942" i="2" s="1"/>
  <c r="C3942" i="2"/>
  <c r="S3941" i="2"/>
  <c r="R3941" i="2"/>
  <c r="E3941" i="2"/>
  <c r="D3941" i="2"/>
  <c r="F3941" i="2" s="1"/>
  <c r="C3941" i="2"/>
  <c r="S3940" i="2"/>
  <c r="R3940" i="2"/>
  <c r="E3940" i="2"/>
  <c r="D3940" i="2"/>
  <c r="F3940" i="2" s="1"/>
  <c r="C3940" i="2"/>
  <c r="S3939" i="2"/>
  <c r="R3939" i="2"/>
  <c r="E3939" i="2"/>
  <c r="D3939" i="2"/>
  <c r="F3939" i="2" s="1"/>
  <c r="C3939" i="2"/>
  <c r="S3938" i="2"/>
  <c r="R3938" i="2"/>
  <c r="E3938" i="2"/>
  <c r="D3938" i="2"/>
  <c r="F3938" i="2" s="1"/>
  <c r="C3938" i="2"/>
  <c r="S3937" i="2"/>
  <c r="R3937" i="2"/>
  <c r="E3937" i="2"/>
  <c r="D3937" i="2"/>
  <c r="F3937" i="2" s="1"/>
  <c r="C3937" i="2"/>
  <c r="S3936" i="2"/>
  <c r="R3936" i="2"/>
  <c r="E3936" i="2"/>
  <c r="D3936" i="2"/>
  <c r="F3936" i="2" s="1"/>
  <c r="C3936" i="2"/>
  <c r="S3935" i="2"/>
  <c r="R3935" i="2"/>
  <c r="E3935" i="2"/>
  <c r="D3935" i="2"/>
  <c r="F3935" i="2" s="1"/>
  <c r="C3935" i="2"/>
  <c r="S3934" i="2"/>
  <c r="R3934" i="2"/>
  <c r="E3934" i="2"/>
  <c r="D3934" i="2"/>
  <c r="F3934" i="2" s="1"/>
  <c r="C3934" i="2"/>
  <c r="S3933" i="2"/>
  <c r="R3933" i="2"/>
  <c r="E3933" i="2"/>
  <c r="D3933" i="2"/>
  <c r="F3933" i="2" s="1"/>
  <c r="C3933" i="2"/>
  <c r="S3932" i="2"/>
  <c r="R3932" i="2"/>
  <c r="E3932" i="2"/>
  <c r="D3932" i="2"/>
  <c r="F3932" i="2" s="1"/>
  <c r="C3932" i="2"/>
  <c r="S3931" i="2"/>
  <c r="R3931" i="2"/>
  <c r="E3931" i="2"/>
  <c r="D3931" i="2"/>
  <c r="F3931" i="2" s="1"/>
  <c r="C3931" i="2"/>
  <c r="S3930" i="2"/>
  <c r="R3930" i="2"/>
  <c r="E3930" i="2"/>
  <c r="D3930" i="2"/>
  <c r="F3930" i="2" s="1"/>
  <c r="C3930" i="2"/>
  <c r="S3929" i="2"/>
  <c r="R3929" i="2"/>
  <c r="E3929" i="2"/>
  <c r="D3929" i="2"/>
  <c r="F3929" i="2" s="1"/>
  <c r="C3929" i="2"/>
  <c r="S3928" i="2"/>
  <c r="R3928" i="2"/>
  <c r="E3928" i="2"/>
  <c r="D3928" i="2"/>
  <c r="F3928" i="2" s="1"/>
  <c r="C3928" i="2"/>
  <c r="S3927" i="2"/>
  <c r="R3927" i="2"/>
  <c r="E3927" i="2"/>
  <c r="D3927" i="2"/>
  <c r="F3927" i="2" s="1"/>
  <c r="C3927" i="2"/>
  <c r="S3926" i="2"/>
  <c r="R3926" i="2"/>
  <c r="E3926" i="2"/>
  <c r="D3926" i="2"/>
  <c r="F3926" i="2" s="1"/>
  <c r="C3926" i="2"/>
  <c r="S3925" i="2"/>
  <c r="R3925" i="2"/>
  <c r="E3925" i="2"/>
  <c r="D3925" i="2"/>
  <c r="F3925" i="2" s="1"/>
  <c r="C3925" i="2"/>
  <c r="S3924" i="2"/>
  <c r="R3924" i="2"/>
  <c r="E3924" i="2"/>
  <c r="D3924" i="2"/>
  <c r="F3924" i="2" s="1"/>
  <c r="C3924" i="2"/>
  <c r="S3923" i="2"/>
  <c r="R3923" i="2"/>
  <c r="E3923" i="2"/>
  <c r="D3923" i="2"/>
  <c r="F3923" i="2" s="1"/>
  <c r="C3923" i="2"/>
  <c r="S3922" i="2"/>
  <c r="R3922" i="2"/>
  <c r="E3922" i="2"/>
  <c r="D3922" i="2"/>
  <c r="F3922" i="2" s="1"/>
  <c r="C3922" i="2"/>
  <c r="S3921" i="2"/>
  <c r="R3921" i="2"/>
  <c r="E3921" i="2"/>
  <c r="D3921" i="2"/>
  <c r="F3921" i="2" s="1"/>
  <c r="C3921" i="2"/>
  <c r="S3920" i="2"/>
  <c r="R3920" i="2"/>
  <c r="E3920" i="2"/>
  <c r="D3920" i="2"/>
  <c r="F3920" i="2" s="1"/>
  <c r="C3920" i="2"/>
  <c r="S3919" i="2"/>
  <c r="R3919" i="2"/>
  <c r="E3919" i="2"/>
  <c r="D3919" i="2"/>
  <c r="F3919" i="2" s="1"/>
  <c r="C3919" i="2"/>
  <c r="S3918" i="2"/>
  <c r="R3918" i="2"/>
  <c r="E3918" i="2"/>
  <c r="D3918" i="2"/>
  <c r="F3918" i="2" s="1"/>
  <c r="C3918" i="2"/>
  <c r="S3917" i="2"/>
  <c r="R3917" i="2"/>
  <c r="E3917" i="2"/>
  <c r="D3917" i="2"/>
  <c r="F3917" i="2" s="1"/>
  <c r="C3917" i="2"/>
  <c r="S3916" i="2"/>
  <c r="R3916" i="2"/>
  <c r="E3916" i="2"/>
  <c r="D3916" i="2"/>
  <c r="F3916" i="2" s="1"/>
  <c r="C3916" i="2"/>
  <c r="S3915" i="2"/>
  <c r="R3915" i="2"/>
  <c r="E3915" i="2"/>
  <c r="D3915" i="2"/>
  <c r="F3915" i="2" s="1"/>
  <c r="C3915" i="2"/>
  <c r="S3914" i="2"/>
  <c r="R3914" i="2"/>
  <c r="E3914" i="2"/>
  <c r="D3914" i="2"/>
  <c r="F3914" i="2" s="1"/>
  <c r="C3914" i="2"/>
  <c r="S3913" i="2"/>
  <c r="R3913" i="2"/>
  <c r="E3913" i="2"/>
  <c r="D3913" i="2"/>
  <c r="F3913" i="2" s="1"/>
  <c r="C3913" i="2"/>
  <c r="S3912" i="2"/>
  <c r="R3912" i="2"/>
  <c r="E3912" i="2"/>
  <c r="D3912" i="2"/>
  <c r="F3912" i="2" s="1"/>
  <c r="C3912" i="2"/>
  <c r="S3911" i="2"/>
  <c r="R3911" i="2"/>
  <c r="E3911" i="2"/>
  <c r="D3911" i="2"/>
  <c r="F3911" i="2" s="1"/>
  <c r="C3911" i="2"/>
  <c r="S3910" i="2"/>
  <c r="R3910" i="2"/>
  <c r="E3910" i="2"/>
  <c r="D3910" i="2"/>
  <c r="F3910" i="2" s="1"/>
  <c r="C3910" i="2"/>
  <c r="S3909" i="2"/>
  <c r="R3909" i="2"/>
  <c r="E3909" i="2"/>
  <c r="D3909" i="2"/>
  <c r="F3909" i="2" s="1"/>
  <c r="C3909" i="2"/>
  <c r="S3908" i="2"/>
  <c r="R3908" i="2"/>
  <c r="E3908" i="2"/>
  <c r="D3908" i="2"/>
  <c r="F3908" i="2" s="1"/>
  <c r="C3908" i="2"/>
  <c r="S3907" i="2"/>
  <c r="R3907" i="2"/>
  <c r="E3907" i="2"/>
  <c r="D3907" i="2"/>
  <c r="F3907" i="2" s="1"/>
  <c r="C3907" i="2"/>
  <c r="S3906" i="2"/>
  <c r="R3906" i="2"/>
  <c r="E3906" i="2"/>
  <c r="D3906" i="2"/>
  <c r="F3906" i="2" s="1"/>
  <c r="C3906" i="2"/>
  <c r="S3905" i="2"/>
  <c r="R3905" i="2"/>
  <c r="E3905" i="2"/>
  <c r="D3905" i="2"/>
  <c r="F3905" i="2" s="1"/>
  <c r="C3905" i="2"/>
  <c r="S3904" i="2"/>
  <c r="R3904" i="2"/>
  <c r="E3904" i="2"/>
  <c r="D3904" i="2"/>
  <c r="F3904" i="2" s="1"/>
  <c r="C3904" i="2"/>
  <c r="S3903" i="2"/>
  <c r="R3903" i="2"/>
  <c r="E3903" i="2"/>
  <c r="D3903" i="2"/>
  <c r="F3903" i="2" s="1"/>
  <c r="C3903" i="2"/>
  <c r="S3902" i="2"/>
  <c r="R3902" i="2"/>
  <c r="E3902" i="2"/>
  <c r="D3902" i="2"/>
  <c r="F3902" i="2" s="1"/>
  <c r="C3902" i="2"/>
  <c r="S3901" i="2"/>
  <c r="R3901" i="2"/>
  <c r="E3901" i="2"/>
  <c r="D3901" i="2"/>
  <c r="F3901" i="2" s="1"/>
  <c r="C3901" i="2"/>
  <c r="S3900" i="2"/>
  <c r="R3900" i="2"/>
  <c r="E3900" i="2"/>
  <c r="D3900" i="2"/>
  <c r="F3900" i="2" s="1"/>
  <c r="C3900" i="2"/>
  <c r="S3899" i="2"/>
  <c r="R3899" i="2"/>
  <c r="E3899" i="2"/>
  <c r="D3899" i="2"/>
  <c r="F3899" i="2" s="1"/>
  <c r="C3899" i="2"/>
  <c r="S3898" i="2"/>
  <c r="R3898" i="2"/>
  <c r="E3898" i="2"/>
  <c r="D3898" i="2"/>
  <c r="F3898" i="2" s="1"/>
  <c r="C3898" i="2"/>
  <c r="S3897" i="2"/>
  <c r="R3897" i="2"/>
  <c r="E3897" i="2"/>
  <c r="D3897" i="2"/>
  <c r="F3897" i="2" s="1"/>
  <c r="C3897" i="2"/>
  <c r="S3896" i="2"/>
  <c r="R3896" i="2"/>
  <c r="E3896" i="2"/>
  <c r="D3896" i="2"/>
  <c r="F3896" i="2" s="1"/>
  <c r="C3896" i="2"/>
  <c r="S3895" i="2"/>
  <c r="R3895" i="2"/>
  <c r="E3895" i="2"/>
  <c r="D3895" i="2"/>
  <c r="F3895" i="2" s="1"/>
  <c r="C3895" i="2"/>
  <c r="S3894" i="2"/>
  <c r="R3894" i="2"/>
  <c r="E3894" i="2"/>
  <c r="D3894" i="2"/>
  <c r="F3894" i="2" s="1"/>
  <c r="C3894" i="2"/>
  <c r="S3893" i="2"/>
  <c r="R3893" i="2"/>
  <c r="E3893" i="2"/>
  <c r="D3893" i="2"/>
  <c r="F3893" i="2" s="1"/>
  <c r="C3893" i="2"/>
  <c r="S3892" i="2"/>
  <c r="R3892" i="2"/>
  <c r="E3892" i="2"/>
  <c r="D3892" i="2"/>
  <c r="F3892" i="2" s="1"/>
  <c r="C3892" i="2"/>
  <c r="S3891" i="2"/>
  <c r="R3891" i="2"/>
  <c r="E3891" i="2"/>
  <c r="D3891" i="2"/>
  <c r="F3891" i="2" s="1"/>
  <c r="C3891" i="2"/>
  <c r="S3890" i="2"/>
  <c r="R3890" i="2"/>
  <c r="E3890" i="2"/>
  <c r="D3890" i="2"/>
  <c r="F3890" i="2" s="1"/>
  <c r="C3890" i="2"/>
  <c r="S3889" i="2"/>
  <c r="R3889" i="2"/>
  <c r="E3889" i="2"/>
  <c r="D3889" i="2"/>
  <c r="F3889" i="2" s="1"/>
  <c r="C3889" i="2"/>
  <c r="S3888" i="2"/>
  <c r="R3888" i="2"/>
  <c r="E3888" i="2"/>
  <c r="D3888" i="2"/>
  <c r="F3888" i="2" s="1"/>
  <c r="C3888" i="2"/>
  <c r="S3887" i="2"/>
  <c r="R3887" i="2"/>
  <c r="E3887" i="2"/>
  <c r="D3887" i="2"/>
  <c r="F3887" i="2" s="1"/>
  <c r="C3887" i="2"/>
  <c r="S3886" i="2"/>
  <c r="R3886" i="2"/>
  <c r="E3886" i="2"/>
  <c r="D3886" i="2"/>
  <c r="F3886" i="2" s="1"/>
  <c r="C3886" i="2"/>
  <c r="S3885" i="2"/>
  <c r="R3885" i="2"/>
  <c r="E3885" i="2"/>
  <c r="D3885" i="2"/>
  <c r="F3885" i="2" s="1"/>
  <c r="C3885" i="2"/>
  <c r="S3884" i="2"/>
  <c r="R3884" i="2"/>
  <c r="E3884" i="2"/>
  <c r="D3884" i="2"/>
  <c r="F3884" i="2" s="1"/>
  <c r="C3884" i="2"/>
  <c r="S3883" i="2"/>
  <c r="R3883" i="2"/>
  <c r="E3883" i="2"/>
  <c r="D3883" i="2"/>
  <c r="F3883" i="2" s="1"/>
  <c r="C3883" i="2"/>
  <c r="S3882" i="2"/>
  <c r="R3882" i="2"/>
  <c r="E3882" i="2"/>
  <c r="D3882" i="2"/>
  <c r="F3882" i="2" s="1"/>
  <c r="C3882" i="2"/>
  <c r="S3881" i="2"/>
  <c r="R3881" i="2"/>
  <c r="E3881" i="2"/>
  <c r="D3881" i="2"/>
  <c r="F3881" i="2" s="1"/>
  <c r="C3881" i="2"/>
  <c r="S3880" i="2"/>
  <c r="R3880" i="2"/>
  <c r="E3880" i="2"/>
  <c r="D3880" i="2"/>
  <c r="F3880" i="2" s="1"/>
  <c r="C3880" i="2"/>
  <c r="S3879" i="2"/>
  <c r="R3879" i="2"/>
  <c r="E3879" i="2"/>
  <c r="D3879" i="2"/>
  <c r="F3879" i="2" s="1"/>
  <c r="C3879" i="2"/>
  <c r="S3878" i="2"/>
  <c r="R3878" i="2"/>
  <c r="E3878" i="2"/>
  <c r="D3878" i="2"/>
  <c r="F3878" i="2" s="1"/>
  <c r="C3878" i="2"/>
  <c r="S3877" i="2"/>
  <c r="R3877" i="2"/>
  <c r="E3877" i="2"/>
  <c r="D3877" i="2"/>
  <c r="F3877" i="2" s="1"/>
  <c r="C3877" i="2"/>
  <c r="S3876" i="2"/>
  <c r="R3876" i="2"/>
  <c r="E3876" i="2"/>
  <c r="D3876" i="2"/>
  <c r="F3876" i="2" s="1"/>
  <c r="C3876" i="2"/>
  <c r="S3875" i="2"/>
  <c r="R3875" i="2"/>
  <c r="E3875" i="2"/>
  <c r="D3875" i="2"/>
  <c r="F3875" i="2" s="1"/>
  <c r="C3875" i="2"/>
  <c r="S3874" i="2"/>
  <c r="R3874" i="2"/>
  <c r="E3874" i="2"/>
  <c r="D3874" i="2"/>
  <c r="F3874" i="2" s="1"/>
  <c r="C3874" i="2"/>
  <c r="S3873" i="2"/>
  <c r="R3873" i="2"/>
  <c r="E3873" i="2"/>
  <c r="D3873" i="2"/>
  <c r="F3873" i="2" s="1"/>
  <c r="C3873" i="2"/>
  <c r="S3872" i="2"/>
  <c r="R3872" i="2"/>
  <c r="E3872" i="2"/>
  <c r="D3872" i="2"/>
  <c r="F3872" i="2" s="1"/>
  <c r="C3872" i="2"/>
  <c r="S3871" i="2"/>
  <c r="R3871" i="2"/>
  <c r="E3871" i="2"/>
  <c r="D3871" i="2"/>
  <c r="F3871" i="2" s="1"/>
  <c r="C3871" i="2"/>
  <c r="S3870" i="2"/>
  <c r="R3870" i="2"/>
  <c r="E3870" i="2"/>
  <c r="D3870" i="2"/>
  <c r="F3870" i="2" s="1"/>
  <c r="C3870" i="2"/>
  <c r="S3869" i="2"/>
  <c r="R3869" i="2"/>
  <c r="E3869" i="2"/>
  <c r="D3869" i="2"/>
  <c r="F3869" i="2" s="1"/>
  <c r="C3869" i="2"/>
  <c r="S3868" i="2"/>
  <c r="R3868" i="2"/>
  <c r="E3868" i="2"/>
  <c r="D3868" i="2"/>
  <c r="F3868" i="2" s="1"/>
  <c r="C3868" i="2"/>
  <c r="S3867" i="2"/>
  <c r="R3867" i="2"/>
  <c r="E3867" i="2"/>
  <c r="D3867" i="2"/>
  <c r="F3867" i="2" s="1"/>
  <c r="C3867" i="2"/>
  <c r="S3866" i="2"/>
  <c r="R3866" i="2"/>
  <c r="E3866" i="2"/>
  <c r="D3866" i="2"/>
  <c r="F3866" i="2" s="1"/>
  <c r="C3866" i="2"/>
  <c r="S3865" i="2"/>
  <c r="R3865" i="2"/>
  <c r="E3865" i="2"/>
  <c r="D3865" i="2"/>
  <c r="F3865" i="2" s="1"/>
  <c r="C3865" i="2"/>
  <c r="S3864" i="2"/>
  <c r="R3864" i="2"/>
  <c r="E3864" i="2"/>
  <c r="D3864" i="2"/>
  <c r="F3864" i="2" s="1"/>
  <c r="C3864" i="2"/>
  <c r="S3863" i="2"/>
  <c r="R3863" i="2"/>
  <c r="E3863" i="2"/>
  <c r="D3863" i="2"/>
  <c r="F3863" i="2" s="1"/>
  <c r="C3863" i="2"/>
  <c r="S3862" i="2"/>
  <c r="R3862" i="2"/>
  <c r="E3862" i="2"/>
  <c r="D3862" i="2"/>
  <c r="F3862" i="2" s="1"/>
  <c r="C3862" i="2"/>
  <c r="S3861" i="2"/>
  <c r="R3861" i="2"/>
  <c r="E3861" i="2"/>
  <c r="D3861" i="2"/>
  <c r="F3861" i="2" s="1"/>
  <c r="C3861" i="2"/>
  <c r="S3860" i="2"/>
  <c r="R3860" i="2"/>
  <c r="E3860" i="2"/>
  <c r="D3860" i="2"/>
  <c r="F3860" i="2" s="1"/>
  <c r="C3860" i="2"/>
  <c r="S3859" i="2"/>
  <c r="R3859" i="2"/>
  <c r="E3859" i="2"/>
  <c r="D3859" i="2"/>
  <c r="F3859" i="2" s="1"/>
  <c r="C3859" i="2"/>
  <c r="S3858" i="2"/>
  <c r="R3858" i="2"/>
  <c r="E3858" i="2"/>
  <c r="D3858" i="2"/>
  <c r="F3858" i="2" s="1"/>
  <c r="C3858" i="2"/>
  <c r="S3857" i="2"/>
  <c r="R3857" i="2"/>
  <c r="E3857" i="2"/>
  <c r="D3857" i="2"/>
  <c r="F3857" i="2" s="1"/>
  <c r="C3857" i="2"/>
  <c r="S3856" i="2"/>
  <c r="R3856" i="2"/>
  <c r="E3856" i="2"/>
  <c r="D3856" i="2"/>
  <c r="F3856" i="2" s="1"/>
  <c r="C3856" i="2"/>
  <c r="S3855" i="2"/>
  <c r="R3855" i="2"/>
  <c r="E3855" i="2"/>
  <c r="D3855" i="2"/>
  <c r="F3855" i="2" s="1"/>
  <c r="C3855" i="2"/>
  <c r="S3854" i="2"/>
  <c r="R3854" i="2"/>
  <c r="E3854" i="2"/>
  <c r="D3854" i="2"/>
  <c r="F3854" i="2" s="1"/>
  <c r="C3854" i="2"/>
  <c r="S3853" i="2"/>
  <c r="R3853" i="2"/>
  <c r="E3853" i="2"/>
  <c r="D3853" i="2"/>
  <c r="F3853" i="2" s="1"/>
  <c r="C3853" i="2"/>
  <c r="S3852" i="2"/>
  <c r="R3852" i="2"/>
  <c r="E3852" i="2"/>
  <c r="D3852" i="2"/>
  <c r="F3852" i="2" s="1"/>
  <c r="C3852" i="2"/>
  <c r="S3851" i="2"/>
  <c r="R3851" i="2"/>
  <c r="E3851" i="2"/>
  <c r="D3851" i="2"/>
  <c r="F3851" i="2" s="1"/>
  <c r="C3851" i="2"/>
  <c r="S3850" i="2"/>
  <c r="R3850" i="2"/>
  <c r="E3850" i="2"/>
  <c r="D3850" i="2"/>
  <c r="F3850" i="2" s="1"/>
  <c r="C3850" i="2"/>
  <c r="S3849" i="2"/>
  <c r="R3849" i="2"/>
  <c r="E3849" i="2"/>
  <c r="D3849" i="2"/>
  <c r="F3849" i="2" s="1"/>
  <c r="C3849" i="2"/>
  <c r="S3848" i="2"/>
  <c r="R3848" i="2"/>
  <c r="E3848" i="2"/>
  <c r="D3848" i="2"/>
  <c r="F3848" i="2" s="1"/>
  <c r="C3848" i="2"/>
  <c r="S3847" i="2"/>
  <c r="R3847" i="2"/>
  <c r="E3847" i="2"/>
  <c r="D3847" i="2"/>
  <c r="F3847" i="2" s="1"/>
  <c r="C3847" i="2"/>
  <c r="S3846" i="2"/>
  <c r="R3846" i="2"/>
  <c r="E3846" i="2"/>
  <c r="D3846" i="2"/>
  <c r="F3846" i="2" s="1"/>
  <c r="C3846" i="2"/>
  <c r="S3845" i="2"/>
  <c r="R3845" i="2"/>
  <c r="E3845" i="2"/>
  <c r="D3845" i="2"/>
  <c r="F3845" i="2" s="1"/>
  <c r="C3845" i="2"/>
  <c r="S3844" i="2"/>
  <c r="R3844" i="2"/>
  <c r="E3844" i="2"/>
  <c r="D3844" i="2"/>
  <c r="F3844" i="2" s="1"/>
  <c r="C3844" i="2"/>
  <c r="S3843" i="2"/>
  <c r="R3843" i="2"/>
  <c r="E3843" i="2"/>
  <c r="D3843" i="2"/>
  <c r="F3843" i="2" s="1"/>
  <c r="C3843" i="2"/>
  <c r="S3842" i="2"/>
  <c r="R3842" i="2"/>
  <c r="E3842" i="2"/>
  <c r="D3842" i="2"/>
  <c r="F3842" i="2" s="1"/>
  <c r="C3842" i="2"/>
  <c r="S3841" i="2"/>
  <c r="R3841" i="2"/>
  <c r="E3841" i="2"/>
  <c r="D3841" i="2"/>
  <c r="F3841" i="2" s="1"/>
  <c r="C3841" i="2"/>
  <c r="S3840" i="2"/>
  <c r="R3840" i="2"/>
  <c r="E3840" i="2"/>
  <c r="D3840" i="2"/>
  <c r="F3840" i="2" s="1"/>
  <c r="C3840" i="2"/>
  <c r="S3839" i="2"/>
  <c r="R3839" i="2"/>
  <c r="E3839" i="2"/>
  <c r="D3839" i="2"/>
  <c r="F3839" i="2" s="1"/>
  <c r="C3839" i="2"/>
  <c r="S3838" i="2"/>
  <c r="R3838" i="2"/>
  <c r="E3838" i="2"/>
  <c r="D3838" i="2"/>
  <c r="F3838" i="2" s="1"/>
  <c r="C3838" i="2"/>
  <c r="S3837" i="2"/>
  <c r="R3837" i="2"/>
  <c r="E3837" i="2"/>
  <c r="D3837" i="2"/>
  <c r="F3837" i="2" s="1"/>
  <c r="C3837" i="2"/>
  <c r="S3836" i="2"/>
  <c r="R3836" i="2"/>
  <c r="E3836" i="2"/>
  <c r="D3836" i="2"/>
  <c r="F3836" i="2" s="1"/>
  <c r="C3836" i="2"/>
  <c r="S3835" i="2"/>
  <c r="R3835" i="2"/>
  <c r="E3835" i="2"/>
  <c r="D3835" i="2"/>
  <c r="F3835" i="2" s="1"/>
  <c r="C3835" i="2"/>
  <c r="S3834" i="2"/>
  <c r="R3834" i="2"/>
  <c r="E3834" i="2"/>
  <c r="D3834" i="2"/>
  <c r="F3834" i="2" s="1"/>
  <c r="C3834" i="2"/>
  <c r="S3833" i="2"/>
  <c r="R3833" i="2"/>
  <c r="E3833" i="2"/>
  <c r="D3833" i="2"/>
  <c r="F3833" i="2" s="1"/>
  <c r="C3833" i="2"/>
  <c r="S3832" i="2"/>
  <c r="R3832" i="2"/>
  <c r="E3832" i="2"/>
  <c r="D3832" i="2"/>
  <c r="F3832" i="2" s="1"/>
  <c r="C3832" i="2"/>
  <c r="S3831" i="2"/>
  <c r="R3831" i="2"/>
  <c r="E3831" i="2"/>
  <c r="D3831" i="2"/>
  <c r="F3831" i="2" s="1"/>
  <c r="C3831" i="2"/>
  <c r="S3830" i="2"/>
  <c r="R3830" i="2"/>
  <c r="E3830" i="2"/>
  <c r="D3830" i="2"/>
  <c r="F3830" i="2" s="1"/>
  <c r="C3830" i="2"/>
  <c r="S3829" i="2"/>
  <c r="R3829" i="2"/>
  <c r="E3829" i="2"/>
  <c r="D3829" i="2"/>
  <c r="F3829" i="2" s="1"/>
  <c r="C3829" i="2"/>
  <c r="S3828" i="2"/>
  <c r="R3828" i="2"/>
  <c r="E3828" i="2"/>
  <c r="D3828" i="2"/>
  <c r="F3828" i="2" s="1"/>
  <c r="C3828" i="2"/>
  <c r="S3827" i="2"/>
  <c r="R3827" i="2"/>
  <c r="E3827" i="2"/>
  <c r="D3827" i="2"/>
  <c r="F3827" i="2" s="1"/>
  <c r="C3827" i="2"/>
  <c r="S3826" i="2"/>
  <c r="R3826" i="2"/>
  <c r="E3826" i="2"/>
  <c r="D3826" i="2"/>
  <c r="F3826" i="2" s="1"/>
  <c r="C3826" i="2"/>
  <c r="S3825" i="2"/>
  <c r="R3825" i="2"/>
  <c r="E3825" i="2"/>
  <c r="D3825" i="2"/>
  <c r="F3825" i="2" s="1"/>
  <c r="C3825" i="2"/>
  <c r="S3824" i="2"/>
  <c r="R3824" i="2"/>
  <c r="E3824" i="2"/>
  <c r="D3824" i="2"/>
  <c r="F3824" i="2" s="1"/>
  <c r="C3824" i="2"/>
  <c r="S3823" i="2"/>
  <c r="R3823" i="2"/>
  <c r="E3823" i="2"/>
  <c r="D3823" i="2"/>
  <c r="F3823" i="2" s="1"/>
  <c r="C3823" i="2"/>
  <c r="S3822" i="2"/>
  <c r="R3822" i="2"/>
  <c r="E3822" i="2"/>
  <c r="D3822" i="2"/>
  <c r="F3822" i="2" s="1"/>
  <c r="C3822" i="2"/>
  <c r="S3821" i="2"/>
  <c r="R3821" i="2"/>
  <c r="E3821" i="2"/>
  <c r="D3821" i="2"/>
  <c r="F3821" i="2" s="1"/>
  <c r="C3821" i="2"/>
  <c r="S3820" i="2"/>
  <c r="R3820" i="2"/>
  <c r="E3820" i="2"/>
  <c r="D3820" i="2"/>
  <c r="F3820" i="2" s="1"/>
  <c r="C3820" i="2"/>
  <c r="S3819" i="2"/>
  <c r="R3819" i="2"/>
  <c r="E3819" i="2"/>
  <c r="D3819" i="2"/>
  <c r="F3819" i="2" s="1"/>
  <c r="C3819" i="2"/>
  <c r="S3818" i="2"/>
  <c r="R3818" i="2"/>
  <c r="E3818" i="2"/>
  <c r="D3818" i="2"/>
  <c r="F3818" i="2" s="1"/>
  <c r="C3818" i="2"/>
  <c r="S3817" i="2"/>
  <c r="R3817" i="2"/>
  <c r="E3817" i="2"/>
  <c r="D3817" i="2"/>
  <c r="F3817" i="2" s="1"/>
  <c r="C3817" i="2"/>
  <c r="S3816" i="2"/>
  <c r="R3816" i="2"/>
  <c r="E3816" i="2"/>
  <c r="D3816" i="2"/>
  <c r="F3816" i="2" s="1"/>
  <c r="C3816" i="2"/>
  <c r="S3815" i="2"/>
  <c r="R3815" i="2"/>
  <c r="E3815" i="2"/>
  <c r="D3815" i="2"/>
  <c r="F3815" i="2" s="1"/>
  <c r="C3815" i="2"/>
  <c r="S3814" i="2"/>
  <c r="R3814" i="2"/>
  <c r="E3814" i="2"/>
  <c r="D3814" i="2"/>
  <c r="F3814" i="2" s="1"/>
  <c r="C3814" i="2"/>
  <c r="S3813" i="2"/>
  <c r="R3813" i="2"/>
  <c r="E3813" i="2"/>
  <c r="D3813" i="2"/>
  <c r="F3813" i="2" s="1"/>
  <c r="C3813" i="2"/>
  <c r="S3812" i="2"/>
  <c r="R3812" i="2"/>
  <c r="E3812" i="2"/>
  <c r="D3812" i="2"/>
  <c r="F3812" i="2" s="1"/>
  <c r="C3812" i="2"/>
  <c r="S3811" i="2"/>
  <c r="R3811" i="2"/>
  <c r="E3811" i="2"/>
  <c r="D3811" i="2"/>
  <c r="F3811" i="2" s="1"/>
  <c r="C3811" i="2"/>
  <c r="S3810" i="2"/>
  <c r="R3810" i="2"/>
  <c r="E3810" i="2"/>
  <c r="D3810" i="2"/>
  <c r="F3810" i="2" s="1"/>
  <c r="C3810" i="2"/>
  <c r="S3809" i="2"/>
  <c r="R3809" i="2"/>
  <c r="E3809" i="2"/>
  <c r="D3809" i="2"/>
  <c r="F3809" i="2" s="1"/>
  <c r="C3809" i="2"/>
  <c r="S3808" i="2"/>
  <c r="R3808" i="2"/>
  <c r="E3808" i="2"/>
  <c r="D3808" i="2"/>
  <c r="F3808" i="2" s="1"/>
  <c r="C3808" i="2"/>
  <c r="S3807" i="2"/>
  <c r="R3807" i="2"/>
  <c r="E3807" i="2"/>
  <c r="D3807" i="2"/>
  <c r="F3807" i="2" s="1"/>
  <c r="C3807" i="2"/>
  <c r="S3806" i="2"/>
  <c r="R3806" i="2"/>
  <c r="E3806" i="2"/>
  <c r="D3806" i="2"/>
  <c r="F3806" i="2" s="1"/>
  <c r="C3806" i="2"/>
  <c r="S3805" i="2"/>
  <c r="R3805" i="2"/>
  <c r="E3805" i="2"/>
  <c r="D3805" i="2"/>
  <c r="F3805" i="2" s="1"/>
  <c r="C3805" i="2"/>
  <c r="S3804" i="2"/>
  <c r="R3804" i="2"/>
  <c r="E3804" i="2"/>
  <c r="D3804" i="2"/>
  <c r="F3804" i="2" s="1"/>
  <c r="C3804" i="2"/>
  <c r="S3803" i="2"/>
  <c r="R3803" i="2"/>
  <c r="E3803" i="2"/>
  <c r="D3803" i="2"/>
  <c r="F3803" i="2" s="1"/>
  <c r="C3803" i="2"/>
  <c r="S3802" i="2"/>
  <c r="R3802" i="2"/>
  <c r="E3802" i="2"/>
  <c r="D3802" i="2"/>
  <c r="F3802" i="2" s="1"/>
  <c r="C3802" i="2"/>
  <c r="S3801" i="2"/>
  <c r="R3801" i="2"/>
  <c r="E3801" i="2"/>
  <c r="D3801" i="2"/>
  <c r="F3801" i="2" s="1"/>
  <c r="C3801" i="2"/>
  <c r="S3800" i="2"/>
  <c r="R3800" i="2"/>
  <c r="E3800" i="2"/>
  <c r="D3800" i="2"/>
  <c r="F3800" i="2" s="1"/>
  <c r="C3800" i="2"/>
  <c r="S3799" i="2"/>
  <c r="R3799" i="2"/>
  <c r="E3799" i="2"/>
  <c r="D3799" i="2"/>
  <c r="F3799" i="2" s="1"/>
  <c r="C3799" i="2"/>
  <c r="S3798" i="2"/>
  <c r="R3798" i="2"/>
  <c r="E3798" i="2"/>
  <c r="D3798" i="2"/>
  <c r="F3798" i="2" s="1"/>
  <c r="C3798" i="2"/>
  <c r="S3797" i="2"/>
  <c r="R3797" i="2"/>
  <c r="E3797" i="2"/>
  <c r="D3797" i="2"/>
  <c r="F3797" i="2" s="1"/>
  <c r="C3797" i="2"/>
  <c r="S3796" i="2"/>
  <c r="R3796" i="2"/>
  <c r="E3796" i="2"/>
  <c r="D3796" i="2"/>
  <c r="F3796" i="2" s="1"/>
  <c r="C3796" i="2"/>
  <c r="S3795" i="2"/>
  <c r="R3795" i="2"/>
  <c r="E3795" i="2"/>
  <c r="D3795" i="2"/>
  <c r="F3795" i="2" s="1"/>
  <c r="C3795" i="2"/>
  <c r="S3794" i="2"/>
  <c r="R3794" i="2"/>
  <c r="E3794" i="2"/>
  <c r="D3794" i="2"/>
  <c r="F3794" i="2" s="1"/>
  <c r="C3794" i="2"/>
  <c r="S3793" i="2"/>
  <c r="R3793" i="2"/>
  <c r="E3793" i="2"/>
  <c r="D3793" i="2"/>
  <c r="F3793" i="2" s="1"/>
  <c r="C3793" i="2"/>
  <c r="S3792" i="2"/>
  <c r="R3792" i="2"/>
  <c r="E3792" i="2"/>
  <c r="D3792" i="2"/>
  <c r="F3792" i="2" s="1"/>
  <c r="C3792" i="2"/>
  <c r="S3791" i="2"/>
  <c r="R3791" i="2"/>
  <c r="E3791" i="2"/>
  <c r="D3791" i="2"/>
  <c r="F3791" i="2" s="1"/>
  <c r="C3791" i="2"/>
  <c r="S3790" i="2"/>
  <c r="R3790" i="2"/>
  <c r="E3790" i="2"/>
  <c r="D3790" i="2"/>
  <c r="F3790" i="2" s="1"/>
  <c r="C3790" i="2"/>
  <c r="S3789" i="2"/>
  <c r="R3789" i="2"/>
  <c r="E3789" i="2"/>
  <c r="D3789" i="2"/>
  <c r="F3789" i="2" s="1"/>
  <c r="C3789" i="2"/>
  <c r="S3788" i="2"/>
  <c r="R3788" i="2"/>
  <c r="E3788" i="2"/>
  <c r="D3788" i="2"/>
  <c r="F3788" i="2" s="1"/>
  <c r="C3788" i="2"/>
  <c r="S3787" i="2"/>
  <c r="R3787" i="2"/>
  <c r="E3787" i="2"/>
  <c r="D3787" i="2"/>
  <c r="F3787" i="2" s="1"/>
  <c r="C3787" i="2"/>
  <c r="S3786" i="2"/>
  <c r="R3786" i="2"/>
  <c r="E3786" i="2"/>
  <c r="D3786" i="2"/>
  <c r="F3786" i="2" s="1"/>
  <c r="C3786" i="2"/>
  <c r="S3785" i="2"/>
  <c r="R3785" i="2"/>
  <c r="E3785" i="2"/>
  <c r="D3785" i="2"/>
  <c r="F3785" i="2" s="1"/>
  <c r="C3785" i="2"/>
  <c r="S3784" i="2"/>
  <c r="R3784" i="2"/>
  <c r="E3784" i="2"/>
  <c r="D3784" i="2"/>
  <c r="F3784" i="2" s="1"/>
  <c r="C3784" i="2"/>
  <c r="S3783" i="2"/>
  <c r="R3783" i="2"/>
  <c r="E3783" i="2"/>
  <c r="D3783" i="2"/>
  <c r="F3783" i="2" s="1"/>
  <c r="C3783" i="2"/>
  <c r="S3782" i="2"/>
  <c r="R3782" i="2"/>
  <c r="E3782" i="2"/>
  <c r="D3782" i="2"/>
  <c r="F3782" i="2" s="1"/>
  <c r="C3782" i="2"/>
  <c r="S3781" i="2"/>
  <c r="R3781" i="2"/>
  <c r="E3781" i="2"/>
  <c r="D3781" i="2"/>
  <c r="F3781" i="2" s="1"/>
  <c r="C3781" i="2"/>
  <c r="S3780" i="2"/>
  <c r="R3780" i="2"/>
  <c r="E3780" i="2"/>
  <c r="D3780" i="2"/>
  <c r="F3780" i="2" s="1"/>
  <c r="C3780" i="2"/>
  <c r="S3779" i="2"/>
  <c r="R3779" i="2"/>
  <c r="E3779" i="2"/>
  <c r="D3779" i="2"/>
  <c r="F3779" i="2" s="1"/>
  <c r="C3779" i="2"/>
  <c r="S3778" i="2"/>
  <c r="R3778" i="2"/>
  <c r="E3778" i="2"/>
  <c r="D3778" i="2"/>
  <c r="F3778" i="2" s="1"/>
  <c r="C3778" i="2"/>
  <c r="S3777" i="2"/>
  <c r="R3777" i="2"/>
  <c r="E3777" i="2"/>
  <c r="D3777" i="2"/>
  <c r="F3777" i="2" s="1"/>
  <c r="C3777" i="2"/>
  <c r="S3776" i="2"/>
  <c r="R3776" i="2"/>
  <c r="E3776" i="2"/>
  <c r="D3776" i="2"/>
  <c r="F3776" i="2" s="1"/>
  <c r="C3776" i="2"/>
  <c r="S3775" i="2"/>
  <c r="R3775" i="2"/>
  <c r="E3775" i="2"/>
  <c r="D3775" i="2"/>
  <c r="F3775" i="2" s="1"/>
  <c r="C3775" i="2"/>
  <c r="S3774" i="2"/>
  <c r="R3774" i="2"/>
  <c r="E3774" i="2"/>
  <c r="D3774" i="2"/>
  <c r="F3774" i="2" s="1"/>
  <c r="C3774" i="2"/>
  <c r="S3773" i="2"/>
  <c r="R3773" i="2"/>
  <c r="E3773" i="2"/>
  <c r="D3773" i="2"/>
  <c r="F3773" i="2" s="1"/>
  <c r="C3773" i="2"/>
  <c r="S3772" i="2"/>
  <c r="R3772" i="2"/>
  <c r="E3772" i="2"/>
  <c r="D3772" i="2"/>
  <c r="F3772" i="2" s="1"/>
  <c r="C3772" i="2"/>
  <c r="S3771" i="2"/>
  <c r="R3771" i="2"/>
  <c r="E3771" i="2"/>
  <c r="D3771" i="2"/>
  <c r="F3771" i="2" s="1"/>
  <c r="C3771" i="2"/>
  <c r="S3770" i="2"/>
  <c r="R3770" i="2"/>
  <c r="E3770" i="2"/>
  <c r="D3770" i="2"/>
  <c r="F3770" i="2" s="1"/>
  <c r="C3770" i="2"/>
  <c r="S3769" i="2"/>
  <c r="R3769" i="2"/>
  <c r="E3769" i="2"/>
  <c r="D3769" i="2"/>
  <c r="F3769" i="2" s="1"/>
  <c r="C3769" i="2"/>
  <c r="S3768" i="2"/>
  <c r="R3768" i="2"/>
  <c r="E3768" i="2"/>
  <c r="D3768" i="2"/>
  <c r="F3768" i="2" s="1"/>
  <c r="C3768" i="2"/>
  <c r="S3767" i="2"/>
  <c r="R3767" i="2"/>
  <c r="E3767" i="2"/>
  <c r="D3767" i="2"/>
  <c r="F3767" i="2" s="1"/>
  <c r="C3767" i="2"/>
  <c r="S3766" i="2"/>
  <c r="R3766" i="2"/>
  <c r="E3766" i="2"/>
  <c r="D3766" i="2"/>
  <c r="F3766" i="2" s="1"/>
  <c r="C3766" i="2"/>
  <c r="S3765" i="2"/>
  <c r="R3765" i="2"/>
  <c r="E3765" i="2"/>
  <c r="D3765" i="2"/>
  <c r="F3765" i="2" s="1"/>
  <c r="C3765" i="2"/>
  <c r="S3764" i="2"/>
  <c r="R3764" i="2"/>
  <c r="E3764" i="2"/>
  <c r="D3764" i="2"/>
  <c r="F3764" i="2" s="1"/>
  <c r="C3764" i="2"/>
  <c r="S3763" i="2"/>
  <c r="R3763" i="2"/>
  <c r="E3763" i="2"/>
  <c r="D3763" i="2"/>
  <c r="F3763" i="2" s="1"/>
  <c r="C3763" i="2"/>
  <c r="S3762" i="2"/>
  <c r="R3762" i="2"/>
  <c r="E3762" i="2"/>
  <c r="D3762" i="2"/>
  <c r="F3762" i="2" s="1"/>
  <c r="C3762" i="2"/>
  <c r="S3761" i="2"/>
  <c r="R3761" i="2"/>
  <c r="E3761" i="2"/>
  <c r="D3761" i="2"/>
  <c r="F3761" i="2" s="1"/>
  <c r="C3761" i="2"/>
  <c r="S3760" i="2"/>
  <c r="R3760" i="2"/>
  <c r="E3760" i="2"/>
  <c r="D3760" i="2"/>
  <c r="F3760" i="2" s="1"/>
  <c r="C3760" i="2"/>
  <c r="S3759" i="2"/>
  <c r="R3759" i="2"/>
  <c r="E3759" i="2"/>
  <c r="D3759" i="2"/>
  <c r="F3759" i="2" s="1"/>
  <c r="C3759" i="2"/>
  <c r="S3758" i="2"/>
  <c r="R3758" i="2"/>
  <c r="E3758" i="2"/>
  <c r="D3758" i="2"/>
  <c r="F3758" i="2" s="1"/>
  <c r="C3758" i="2"/>
  <c r="S3757" i="2"/>
  <c r="R3757" i="2"/>
  <c r="E3757" i="2"/>
  <c r="D3757" i="2"/>
  <c r="F3757" i="2" s="1"/>
  <c r="C3757" i="2"/>
  <c r="S3756" i="2"/>
  <c r="R3756" i="2"/>
  <c r="E3756" i="2"/>
  <c r="D3756" i="2"/>
  <c r="F3756" i="2" s="1"/>
  <c r="C3756" i="2"/>
  <c r="S3755" i="2"/>
  <c r="R3755" i="2"/>
  <c r="E3755" i="2"/>
  <c r="D3755" i="2"/>
  <c r="F3755" i="2" s="1"/>
  <c r="C3755" i="2"/>
  <c r="S3754" i="2"/>
  <c r="R3754" i="2"/>
  <c r="E3754" i="2"/>
  <c r="D3754" i="2"/>
  <c r="F3754" i="2" s="1"/>
  <c r="C3754" i="2"/>
  <c r="S3753" i="2"/>
  <c r="R3753" i="2"/>
  <c r="E3753" i="2"/>
  <c r="D3753" i="2"/>
  <c r="F3753" i="2" s="1"/>
  <c r="C3753" i="2"/>
  <c r="S3752" i="2"/>
  <c r="R3752" i="2"/>
  <c r="E3752" i="2"/>
  <c r="D3752" i="2"/>
  <c r="F3752" i="2" s="1"/>
  <c r="C3752" i="2"/>
  <c r="S3751" i="2"/>
  <c r="R3751" i="2"/>
  <c r="E3751" i="2"/>
  <c r="D3751" i="2"/>
  <c r="F3751" i="2" s="1"/>
  <c r="C3751" i="2"/>
  <c r="S3750" i="2"/>
  <c r="R3750" i="2"/>
  <c r="E3750" i="2"/>
  <c r="D3750" i="2"/>
  <c r="F3750" i="2" s="1"/>
  <c r="C3750" i="2"/>
  <c r="S3749" i="2"/>
  <c r="R3749" i="2"/>
  <c r="E3749" i="2"/>
  <c r="D3749" i="2"/>
  <c r="F3749" i="2" s="1"/>
  <c r="C3749" i="2"/>
  <c r="S3748" i="2"/>
  <c r="R3748" i="2"/>
  <c r="E3748" i="2"/>
  <c r="D3748" i="2"/>
  <c r="F3748" i="2" s="1"/>
  <c r="C3748" i="2"/>
  <c r="S3747" i="2"/>
  <c r="R3747" i="2"/>
  <c r="E3747" i="2"/>
  <c r="D3747" i="2"/>
  <c r="F3747" i="2" s="1"/>
  <c r="C3747" i="2"/>
  <c r="S3746" i="2"/>
  <c r="R3746" i="2"/>
  <c r="E3746" i="2"/>
  <c r="D3746" i="2"/>
  <c r="F3746" i="2" s="1"/>
  <c r="C3746" i="2"/>
  <c r="S3745" i="2"/>
  <c r="R3745" i="2"/>
  <c r="E3745" i="2"/>
  <c r="D3745" i="2"/>
  <c r="F3745" i="2" s="1"/>
  <c r="C3745" i="2"/>
  <c r="S3744" i="2"/>
  <c r="R3744" i="2"/>
  <c r="E3744" i="2"/>
  <c r="D3744" i="2"/>
  <c r="F3744" i="2" s="1"/>
  <c r="C3744" i="2"/>
  <c r="S3743" i="2"/>
  <c r="R3743" i="2"/>
  <c r="E3743" i="2"/>
  <c r="D3743" i="2"/>
  <c r="F3743" i="2" s="1"/>
  <c r="C3743" i="2"/>
  <c r="S3742" i="2"/>
  <c r="R3742" i="2"/>
  <c r="E3742" i="2"/>
  <c r="D3742" i="2"/>
  <c r="F3742" i="2" s="1"/>
  <c r="C3742" i="2"/>
  <c r="S3741" i="2"/>
  <c r="R3741" i="2"/>
  <c r="E3741" i="2"/>
  <c r="D3741" i="2"/>
  <c r="F3741" i="2" s="1"/>
  <c r="C3741" i="2"/>
  <c r="S3740" i="2"/>
  <c r="R3740" i="2"/>
  <c r="E3740" i="2"/>
  <c r="D3740" i="2"/>
  <c r="F3740" i="2" s="1"/>
  <c r="C3740" i="2"/>
  <c r="S3739" i="2"/>
  <c r="R3739" i="2"/>
  <c r="E3739" i="2"/>
  <c r="D3739" i="2"/>
  <c r="F3739" i="2" s="1"/>
  <c r="C3739" i="2"/>
  <c r="S3738" i="2"/>
  <c r="R3738" i="2"/>
  <c r="E3738" i="2"/>
  <c r="D3738" i="2"/>
  <c r="F3738" i="2" s="1"/>
  <c r="C3738" i="2"/>
  <c r="S3737" i="2"/>
  <c r="R3737" i="2"/>
  <c r="E3737" i="2"/>
  <c r="D3737" i="2"/>
  <c r="F3737" i="2" s="1"/>
  <c r="C3737" i="2"/>
  <c r="S3736" i="2"/>
  <c r="R3736" i="2"/>
  <c r="E3736" i="2"/>
  <c r="D3736" i="2"/>
  <c r="F3736" i="2" s="1"/>
  <c r="C3736" i="2"/>
  <c r="S3735" i="2"/>
  <c r="R3735" i="2"/>
  <c r="E3735" i="2"/>
  <c r="D3735" i="2"/>
  <c r="F3735" i="2" s="1"/>
  <c r="C3735" i="2"/>
  <c r="S3734" i="2"/>
  <c r="R3734" i="2"/>
  <c r="E3734" i="2"/>
  <c r="D3734" i="2"/>
  <c r="F3734" i="2" s="1"/>
  <c r="C3734" i="2"/>
  <c r="S3733" i="2"/>
  <c r="R3733" i="2"/>
  <c r="E3733" i="2"/>
  <c r="D3733" i="2"/>
  <c r="F3733" i="2" s="1"/>
  <c r="C3733" i="2"/>
  <c r="S3732" i="2"/>
  <c r="R3732" i="2"/>
  <c r="E3732" i="2"/>
  <c r="D3732" i="2"/>
  <c r="F3732" i="2" s="1"/>
  <c r="C3732" i="2"/>
  <c r="S3731" i="2"/>
  <c r="R3731" i="2"/>
  <c r="E3731" i="2"/>
  <c r="D3731" i="2"/>
  <c r="F3731" i="2" s="1"/>
  <c r="C3731" i="2"/>
  <c r="S3730" i="2"/>
  <c r="R3730" i="2"/>
  <c r="E3730" i="2"/>
  <c r="D3730" i="2"/>
  <c r="F3730" i="2" s="1"/>
  <c r="C3730" i="2"/>
  <c r="S3729" i="2"/>
  <c r="R3729" i="2"/>
  <c r="E3729" i="2"/>
  <c r="D3729" i="2"/>
  <c r="F3729" i="2" s="1"/>
  <c r="C3729" i="2"/>
  <c r="S3728" i="2"/>
  <c r="R3728" i="2"/>
  <c r="E3728" i="2"/>
  <c r="D3728" i="2"/>
  <c r="F3728" i="2" s="1"/>
  <c r="C3728" i="2"/>
  <c r="S3727" i="2"/>
  <c r="R3727" i="2"/>
  <c r="E3727" i="2"/>
  <c r="D3727" i="2"/>
  <c r="F3727" i="2" s="1"/>
  <c r="C3727" i="2"/>
  <c r="S3726" i="2"/>
  <c r="R3726" i="2"/>
  <c r="E3726" i="2"/>
  <c r="D3726" i="2"/>
  <c r="F3726" i="2" s="1"/>
  <c r="C3726" i="2"/>
  <c r="S3725" i="2"/>
  <c r="R3725" i="2"/>
  <c r="E3725" i="2"/>
  <c r="D3725" i="2"/>
  <c r="F3725" i="2" s="1"/>
  <c r="C3725" i="2"/>
  <c r="S3724" i="2"/>
  <c r="R3724" i="2"/>
  <c r="E3724" i="2"/>
  <c r="D3724" i="2"/>
  <c r="F3724" i="2" s="1"/>
  <c r="C3724" i="2"/>
  <c r="S3723" i="2"/>
  <c r="R3723" i="2"/>
  <c r="E3723" i="2"/>
  <c r="D3723" i="2"/>
  <c r="F3723" i="2" s="1"/>
  <c r="C3723" i="2"/>
  <c r="S3722" i="2"/>
  <c r="R3722" i="2"/>
  <c r="E3722" i="2"/>
  <c r="D3722" i="2"/>
  <c r="F3722" i="2" s="1"/>
  <c r="C3722" i="2"/>
  <c r="S3721" i="2"/>
  <c r="R3721" i="2"/>
  <c r="E3721" i="2"/>
  <c r="D3721" i="2"/>
  <c r="F3721" i="2" s="1"/>
  <c r="C3721" i="2"/>
  <c r="S3720" i="2"/>
  <c r="R3720" i="2"/>
  <c r="E3720" i="2"/>
  <c r="D3720" i="2"/>
  <c r="F3720" i="2" s="1"/>
  <c r="C3720" i="2"/>
  <c r="S3719" i="2"/>
  <c r="R3719" i="2"/>
  <c r="E3719" i="2"/>
  <c r="D3719" i="2"/>
  <c r="F3719" i="2" s="1"/>
  <c r="C3719" i="2"/>
  <c r="S3718" i="2"/>
  <c r="R3718" i="2"/>
  <c r="E3718" i="2"/>
  <c r="D3718" i="2"/>
  <c r="F3718" i="2" s="1"/>
  <c r="C3718" i="2"/>
  <c r="S3717" i="2"/>
  <c r="R3717" i="2"/>
  <c r="E3717" i="2"/>
  <c r="D3717" i="2"/>
  <c r="F3717" i="2" s="1"/>
  <c r="C3717" i="2"/>
  <c r="S3716" i="2"/>
  <c r="R3716" i="2"/>
  <c r="E3716" i="2"/>
  <c r="D3716" i="2"/>
  <c r="F3716" i="2" s="1"/>
  <c r="C3716" i="2"/>
  <c r="S3715" i="2"/>
  <c r="R3715" i="2"/>
  <c r="E3715" i="2"/>
  <c r="D3715" i="2"/>
  <c r="F3715" i="2" s="1"/>
  <c r="C3715" i="2"/>
  <c r="S3714" i="2"/>
  <c r="R3714" i="2"/>
  <c r="E3714" i="2"/>
  <c r="D3714" i="2"/>
  <c r="F3714" i="2" s="1"/>
  <c r="C3714" i="2"/>
  <c r="S3713" i="2"/>
  <c r="R3713" i="2"/>
  <c r="E3713" i="2"/>
  <c r="D3713" i="2"/>
  <c r="F3713" i="2" s="1"/>
  <c r="C3713" i="2"/>
  <c r="S3712" i="2"/>
  <c r="R3712" i="2"/>
  <c r="E3712" i="2"/>
  <c r="D3712" i="2"/>
  <c r="F3712" i="2" s="1"/>
  <c r="C3712" i="2"/>
  <c r="S3711" i="2"/>
  <c r="R3711" i="2"/>
  <c r="E3711" i="2"/>
  <c r="D3711" i="2"/>
  <c r="F3711" i="2" s="1"/>
  <c r="C3711" i="2"/>
  <c r="S3710" i="2"/>
  <c r="R3710" i="2"/>
  <c r="E3710" i="2"/>
  <c r="D3710" i="2"/>
  <c r="F3710" i="2" s="1"/>
  <c r="C3710" i="2"/>
  <c r="S3709" i="2"/>
  <c r="R3709" i="2"/>
  <c r="E3709" i="2"/>
  <c r="D3709" i="2"/>
  <c r="F3709" i="2" s="1"/>
  <c r="C3709" i="2"/>
  <c r="S3708" i="2"/>
  <c r="R3708" i="2"/>
  <c r="E3708" i="2"/>
  <c r="D3708" i="2"/>
  <c r="F3708" i="2" s="1"/>
  <c r="C3708" i="2"/>
  <c r="S3707" i="2"/>
  <c r="R3707" i="2"/>
  <c r="E3707" i="2"/>
  <c r="D3707" i="2"/>
  <c r="F3707" i="2" s="1"/>
  <c r="C3707" i="2"/>
  <c r="S3706" i="2"/>
  <c r="R3706" i="2"/>
  <c r="E3706" i="2"/>
  <c r="D3706" i="2"/>
  <c r="F3706" i="2" s="1"/>
  <c r="C3706" i="2"/>
  <c r="S3705" i="2"/>
  <c r="R3705" i="2"/>
  <c r="E3705" i="2"/>
  <c r="D3705" i="2"/>
  <c r="F3705" i="2" s="1"/>
  <c r="C3705" i="2"/>
  <c r="S3704" i="2"/>
  <c r="R3704" i="2"/>
  <c r="E3704" i="2"/>
  <c r="D3704" i="2"/>
  <c r="F3704" i="2" s="1"/>
  <c r="C3704" i="2"/>
  <c r="S3703" i="2"/>
  <c r="R3703" i="2"/>
  <c r="E3703" i="2"/>
  <c r="D3703" i="2"/>
  <c r="F3703" i="2" s="1"/>
  <c r="C3703" i="2"/>
  <c r="S3702" i="2"/>
  <c r="R3702" i="2"/>
  <c r="E3702" i="2"/>
  <c r="D3702" i="2"/>
  <c r="F3702" i="2" s="1"/>
  <c r="C3702" i="2"/>
  <c r="S3701" i="2"/>
  <c r="R3701" i="2"/>
  <c r="E3701" i="2"/>
  <c r="D3701" i="2"/>
  <c r="F3701" i="2" s="1"/>
  <c r="C3701" i="2"/>
  <c r="S3700" i="2"/>
  <c r="R3700" i="2"/>
  <c r="E3700" i="2"/>
  <c r="D3700" i="2"/>
  <c r="F3700" i="2" s="1"/>
  <c r="C3700" i="2"/>
  <c r="S3699" i="2"/>
  <c r="R3699" i="2"/>
  <c r="E3699" i="2"/>
  <c r="D3699" i="2"/>
  <c r="F3699" i="2" s="1"/>
  <c r="C3699" i="2"/>
  <c r="S3698" i="2"/>
  <c r="R3698" i="2"/>
  <c r="E3698" i="2"/>
  <c r="D3698" i="2"/>
  <c r="F3698" i="2" s="1"/>
  <c r="C3698" i="2"/>
  <c r="S3697" i="2"/>
  <c r="R3697" i="2"/>
  <c r="E3697" i="2"/>
  <c r="D3697" i="2"/>
  <c r="F3697" i="2" s="1"/>
  <c r="C3697" i="2"/>
  <c r="S3696" i="2"/>
  <c r="R3696" i="2"/>
  <c r="E3696" i="2"/>
  <c r="D3696" i="2"/>
  <c r="F3696" i="2" s="1"/>
  <c r="C3696" i="2"/>
  <c r="S3695" i="2"/>
  <c r="R3695" i="2"/>
  <c r="E3695" i="2"/>
  <c r="D3695" i="2"/>
  <c r="F3695" i="2" s="1"/>
  <c r="C3695" i="2"/>
  <c r="S3694" i="2"/>
  <c r="R3694" i="2"/>
  <c r="E3694" i="2"/>
  <c r="D3694" i="2"/>
  <c r="F3694" i="2" s="1"/>
  <c r="C3694" i="2"/>
  <c r="S3693" i="2"/>
  <c r="R3693" i="2"/>
  <c r="E3693" i="2"/>
  <c r="D3693" i="2"/>
  <c r="F3693" i="2" s="1"/>
  <c r="C3693" i="2"/>
  <c r="S3692" i="2"/>
  <c r="R3692" i="2"/>
  <c r="E3692" i="2"/>
  <c r="D3692" i="2"/>
  <c r="F3692" i="2" s="1"/>
  <c r="C3692" i="2"/>
  <c r="S3691" i="2"/>
  <c r="R3691" i="2"/>
  <c r="E3691" i="2"/>
  <c r="D3691" i="2"/>
  <c r="F3691" i="2" s="1"/>
  <c r="C3691" i="2"/>
  <c r="S3690" i="2"/>
  <c r="R3690" i="2"/>
  <c r="E3690" i="2"/>
  <c r="D3690" i="2"/>
  <c r="F3690" i="2" s="1"/>
  <c r="C3690" i="2"/>
  <c r="S3689" i="2"/>
  <c r="R3689" i="2"/>
  <c r="E3689" i="2"/>
  <c r="D3689" i="2"/>
  <c r="F3689" i="2" s="1"/>
  <c r="C3689" i="2"/>
  <c r="S3688" i="2"/>
  <c r="R3688" i="2"/>
  <c r="E3688" i="2"/>
  <c r="D3688" i="2"/>
  <c r="F3688" i="2" s="1"/>
  <c r="C3688" i="2"/>
  <c r="S3687" i="2"/>
  <c r="R3687" i="2"/>
  <c r="E3687" i="2"/>
  <c r="D3687" i="2"/>
  <c r="F3687" i="2" s="1"/>
  <c r="C3687" i="2"/>
  <c r="S3686" i="2"/>
  <c r="R3686" i="2"/>
  <c r="E3686" i="2"/>
  <c r="D3686" i="2"/>
  <c r="F3686" i="2" s="1"/>
  <c r="C3686" i="2"/>
  <c r="S3685" i="2"/>
  <c r="R3685" i="2"/>
  <c r="E3685" i="2"/>
  <c r="D3685" i="2"/>
  <c r="F3685" i="2" s="1"/>
  <c r="C3685" i="2"/>
  <c r="S3684" i="2"/>
  <c r="R3684" i="2"/>
  <c r="E3684" i="2"/>
  <c r="D3684" i="2"/>
  <c r="F3684" i="2" s="1"/>
  <c r="C3684" i="2"/>
  <c r="S3683" i="2"/>
  <c r="R3683" i="2"/>
  <c r="E3683" i="2"/>
  <c r="D3683" i="2"/>
  <c r="F3683" i="2" s="1"/>
  <c r="C3683" i="2"/>
  <c r="S3682" i="2"/>
  <c r="R3682" i="2"/>
  <c r="E3682" i="2"/>
  <c r="D3682" i="2"/>
  <c r="F3682" i="2" s="1"/>
  <c r="C3682" i="2"/>
  <c r="S3681" i="2"/>
  <c r="R3681" i="2"/>
  <c r="E3681" i="2"/>
  <c r="D3681" i="2"/>
  <c r="F3681" i="2" s="1"/>
  <c r="C3681" i="2"/>
  <c r="S3680" i="2"/>
  <c r="R3680" i="2"/>
  <c r="E3680" i="2"/>
  <c r="D3680" i="2"/>
  <c r="F3680" i="2" s="1"/>
  <c r="C3680" i="2"/>
  <c r="S3679" i="2"/>
  <c r="R3679" i="2"/>
  <c r="E3679" i="2"/>
  <c r="D3679" i="2"/>
  <c r="F3679" i="2" s="1"/>
  <c r="C3679" i="2"/>
  <c r="S3678" i="2"/>
  <c r="R3678" i="2"/>
  <c r="E3678" i="2"/>
  <c r="D3678" i="2"/>
  <c r="F3678" i="2" s="1"/>
  <c r="C3678" i="2"/>
  <c r="S3677" i="2"/>
  <c r="R3677" i="2"/>
  <c r="E3677" i="2"/>
  <c r="D3677" i="2"/>
  <c r="F3677" i="2" s="1"/>
  <c r="C3677" i="2"/>
  <c r="S3676" i="2"/>
  <c r="R3676" i="2"/>
  <c r="E3676" i="2"/>
  <c r="D3676" i="2"/>
  <c r="F3676" i="2" s="1"/>
  <c r="C3676" i="2"/>
  <c r="S3675" i="2"/>
  <c r="R3675" i="2"/>
  <c r="E3675" i="2"/>
  <c r="D3675" i="2"/>
  <c r="F3675" i="2" s="1"/>
  <c r="C3675" i="2"/>
  <c r="S3674" i="2"/>
  <c r="R3674" i="2"/>
  <c r="E3674" i="2"/>
  <c r="D3674" i="2"/>
  <c r="F3674" i="2" s="1"/>
  <c r="C3674" i="2"/>
  <c r="S3673" i="2"/>
  <c r="R3673" i="2"/>
  <c r="E3673" i="2"/>
  <c r="D3673" i="2"/>
  <c r="F3673" i="2" s="1"/>
  <c r="C3673" i="2"/>
  <c r="S3672" i="2"/>
  <c r="R3672" i="2"/>
  <c r="E3672" i="2"/>
  <c r="D3672" i="2"/>
  <c r="F3672" i="2" s="1"/>
  <c r="C3672" i="2"/>
  <c r="S3671" i="2"/>
  <c r="R3671" i="2"/>
  <c r="E3671" i="2"/>
  <c r="D3671" i="2"/>
  <c r="F3671" i="2" s="1"/>
  <c r="C3671" i="2"/>
  <c r="S3670" i="2"/>
  <c r="R3670" i="2"/>
  <c r="E3670" i="2"/>
  <c r="D3670" i="2"/>
  <c r="F3670" i="2" s="1"/>
  <c r="C3670" i="2"/>
  <c r="S3669" i="2"/>
  <c r="R3669" i="2"/>
  <c r="E3669" i="2"/>
  <c r="D3669" i="2"/>
  <c r="F3669" i="2" s="1"/>
  <c r="C3669" i="2"/>
  <c r="S3668" i="2"/>
  <c r="R3668" i="2"/>
  <c r="E3668" i="2"/>
  <c r="D3668" i="2"/>
  <c r="F3668" i="2" s="1"/>
  <c r="C3668" i="2"/>
  <c r="S3667" i="2"/>
  <c r="R3667" i="2"/>
  <c r="E3667" i="2"/>
  <c r="D3667" i="2"/>
  <c r="F3667" i="2" s="1"/>
  <c r="C3667" i="2"/>
  <c r="S3666" i="2"/>
  <c r="R3666" i="2"/>
  <c r="E3666" i="2"/>
  <c r="D3666" i="2"/>
  <c r="F3666" i="2" s="1"/>
  <c r="C3666" i="2"/>
  <c r="S3665" i="2"/>
  <c r="R3665" i="2"/>
  <c r="E3665" i="2"/>
  <c r="D3665" i="2"/>
  <c r="F3665" i="2" s="1"/>
  <c r="C3665" i="2"/>
  <c r="S3664" i="2"/>
  <c r="R3664" i="2"/>
  <c r="E3664" i="2"/>
  <c r="D3664" i="2"/>
  <c r="F3664" i="2" s="1"/>
  <c r="C3664" i="2"/>
  <c r="S3663" i="2"/>
  <c r="R3663" i="2"/>
  <c r="E3663" i="2"/>
  <c r="D3663" i="2"/>
  <c r="F3663" i="2" s="1"/>
  <c r="C3663" i="2"/>
  <c r="S3662" i="2"/>
  <c r="R3662" i="2"/>
  <c r="E3662" i="2"/>
  <c r="D3662" i="2"/>
  <c r="F3662" i="2" s="1"/>
  <c r="C3662" i="2"/>
  <c r="S3661" i="2"/>
  <c r="R3661" i="2"/>
  <c r="E3661" i="2"/>
  <c r="D3661" i="2"/>
  <c r="F3661" i="2" s="1"/>
  <c r="C3661" i="2"/>
  <c r="S3660" i="2"/>
  <c r="R3660" i="2"/>
  <c r="E3660" i="2"/>
  <c r="D3660" i="2"/>
  <c r="F3660" i="2" s="1"/>
  <c r="C3660" i="2"/>
  <c r="S3659" i="2"/>
  <c r="R3659" i="2"/>
  <c r="E3659" i="2"/>
  <c r="D3659" i="2"/>
  <c r="F3659" i="2" s="1"/>
  <c r="C3659" i="2"/>
  <c r="S3658" i="2"/>
  <c r="R3658" i="2"/>
  <c r="E3658" i="2"/>
  <c r="D3658" i="2"/>
  <c r="F3658" i="2" s="1"/>
  <c r="C3658" i="2"/>
  <c r="S3657" i="2"/>
  <c r="R3657" i="2"/>
  <c r="E3657" i="2"/>
  <c r="D3657" i="2"/>
  <c r="F3657" i="2" s="1"/>
  <c r="C3657" i="2"/>
  <c r="S3656" i="2"/>
  <c r="R3656" i="2"/>
  <c r="E3656" i="2"/>
  <c r="D3656" i="2"/>
  <c r="F3656" i="2" s="1"/>
  <c r="C3656" i="2"/>
  <c r="S3655" i="2"/>
  <c r="R3655" i="2"/>
  <c r="E3655" i="2"/>
  <c r="D3655" i="2"/>
  <c r="F3655" i="2" s="1"/>
  <c r="C3655" i="2"/>
  <c r="S3654" i="2"/>
  <c r="R3654" i="2"/>
  <c r="E3654" i="2"/>
  <c r="D3654" i="2"/>
  <c r="F3654" i="2" s="1"/>
  <c r="C3654" i="2"/>
  <c r="S3653" i="2"/>
  <c r="R3653" i="2"/>
  <c r="E3653" i="2"/>
  <c r="D3653" i="2"/>
  <c r="F3653" i="2" s="1"/>
  <c r="C3653" i="2"/>
  <c r="S3652" i="2"/>
  <c r="R3652" i="2"/>
  <c r="E3652" i="2"/>
  <c r="D3652" i="2"/>
  <c r="F3652" i="2" s="1"/>
  <c r="C3652" i="2"/>
  <c r="S3651" i="2"/>
  <c r="R3651" i="2"/>
  <c r="E3651" i="2"/>
  <c r="D3651" i="2"/>
  <c r="F3651" i="2" s="1"/>
  <c r="C3651" i="2"/>
  <c r="S3650" i="2"/>
  <c r="R3650" i="2"/>
  <c r="E3650" i="2"/>
  <c r="D3650" i="2"/>
  <c r="F3650" i="2" s="1"/>
  <c r="C3650" i="2"/>
  <c r="S3649" i="2"/>
  <c r="R3649" i="2"/>
  <c r="E3649" i="2"/>
  <c r="D3649" i="2"/>
  <c r="F3649" i="2" s="1"/>
  <c r="C3649" i="2"/>
  <c r="S3648" i="2"/>
  <c r="R3648" i="2"/>
  <c r="E3648" i="2"/>
  <c r="D3648" i="2"/>
  <c r="F3648" i="2" s="1"/>
  <c r="C3648" i="2"/>
  <c r="S3647" i="2"/>
  <c r="R3647" i="2"/>
  <c r="E3647" i="2"/>
  <c r="D3647" i="2"/>
  <c r="F3647" i="2" s="1"/>
  <c r="C3647" i="2"/>
  <c r="S3646" i="2"/>
  <c r="R3646" i="2"/>
  <c r="E3646" i="2"/>
  <c r="D3646" i="2"/>
  <c r="F3646" i="2" s="1"/>
  <c r="C3646" i="2"/>
  <c r="S3645" i="2"/>
  <c r="R3645" i="2"/>
  <c r="E3645" i="2"/>
  <c r="D3645" i="2"/>
  <c r="F3645" i="2" s="1"/>
  <c r="C3645" i="2"/>
  <c r="S3644" i="2"/>
  <c r="R3644" i="2"/>
  <c r="E3644" i="2"/>
  <c r="D3644" i="2"/>
  <c r="F3644" i="2" s="1"/>
  <c r="C3644" i="2"/>
  <c r="S3643" i="2"/>
  <c r="R3643" i="2"/>
  <c r="E3643" i="2"/>
  <c r="D3643" i="2"/>
  <c r="F3643" i="2" s="1"/>
  <c r="C3643" i="2"/>
  <c r="S3642" i="2"/>
  <c r="R3642" i="2"/>
  <c r="E3642" i="2"/>
  <c r="D3642" i="2"/>
  <c r="F3642" i="2" s="1"/>
  <c r="C3642" i="2"/>
  <c r="S3641" i="2"/>
  <c r="R3641" i="2"/>
  <c r="E3641" i="2"/>
  <c r="D3641" i="2"/>
  <c r="F3641" i="2" s="1"/>
  <c r="C3641" i="2"/>
  <c r="S3640" i="2"/>
  <c r="R3640" i="2"/>
  <c r="E3640" i="2"/>
  <c r="D3640" i="2"/>
  <c r="F3640" i="2" s="1"/>
  <c r="C3640" i="2"/>
  <c r="S3639" i="2"/>
  <c r="R3639" i="2"/>
  <c r="E3639" i="2"/>
  <c r="D3639" i="2"/>
  <c r="F3639" i="2" s="1"/>
  <c r="C3639" i="2"/>
  <c r="S3638" i="2"/>
  <c r="R3638" i="2"/>
  <c r="E3638" i="2"/>
  <c r="D3638" i="2"/>
  <c r="F3638" i="2" s="1"/>
  <c r="C3638" i="2"/>
  <c r="S3637" i="2"/>
  <c r="R3637" i="2"/>
  <c r="E3637" i="2"/>
  <c r="D3637" i="2"/>
  <c r="F3637" i="2" s="1"/>
  <c r="C3637" i="2"/>
  <c r="S3636" i="2"/>
  <c r="R3636" i="2"/>
  <c r="E3636" i="2"/>
  <c r="D3636" i="2"/>
  <c r="F3636" i="2" s="1"/>
  <c r="C3636" i="2"/>
  <c r="S3635" i="2"/>
  <c r="R3635" i="2"/>
  <c r="E3635" i="2"/>
  <c r="D3635" i="2"/>
  <c r="F3635" i="2" s="1"/>
  <c r="C3635" i="2"/>
  <c r="S3634" i="2"/>
  <c r="R3634" i="2"/>
  <c r="E3634" i="2"/>
  <c r="D3634" i="2"/>
  <c r="F3634" i="2" s="1"/>
  <c r="C3634" i="2"/>
  <c r="S3633" i="2"/>
  <c r="R3633" i="2"/>
  <c r="E3633" i="2"/>
  <c r="D3633" i="2"/>
  <c r="F3633" i="2" s="1"/>
  <c r="C3633" i="2"/>
  <c r="S3632" i="2"/>
  <c r="R3632" i="2"/>
  <c r="E3632" i="2"/>
  <c r="D3632" i="2"/>
  <c r="F3632" i="2" s="1"/>
  <c r="C3632" i="2"/>
  <c r="S3631" i="2"/>
  <c r="R3631" i="2"/>
  <c r="E3631" i="2"/>
  <c r="D3631" i="2"/>
  <c r="F3631" i="2" s="1"/>
  <c r="C3631" i="2"/>
  <c r="S3630" i="2"/>
  <c r="R3630" i="2"/>
  <c r="E3630" i="2"/>
  <c r="D3630" i="2"/>
  <c r="F3630" i="2" s="1"/>
  <c r="C3630" i="2"/>
  <c r="S3629" i="2"/>
  <c r="R3629" i="2"/>
  <c r="E3629" i="2"/>
  <c r="D3629" i="2"/>
  <c r="F3629" i="2" s="1"/>
  <c r="C3629" i="2"/>
  <c r="S3628" i="2"/>
  <c r="R3628" i="2"/>
  <c r="E3628" i="2"/>
  <c r="D3628" i="2"/>
  <c r="F3628" i="2" s="1"/>
  <c r="C3628" i="2"/>
  <c r="S3627" i="2"/>
  <c r="R3627" i="2"/>
  <c r="E3627" i="2"/>
  <c r="D3627" i="2"/>
  <c r="F3627" i="2" s="1"/>
  <c r="C3627" i="2"/>
  <c r="S3626" i="2"/>
  <c r="R3626" i="2"/>
  <c r="E3626" i="2"/>
  <c r="D3626" i="2"/>
  <c r="F3626" i="2" s="1"/>
  <c r="C3626" i="2"/>
  <c r="S3625" i="2"/>
  <c r="R3625" i="2"/>
  <c r="E3625" i="2"/>
  <c r="D3625" i="2"/>
  <c r="F3625" i="2" s="1"/>
  <c r="C3625" i="2"/>
  <c r="S3624" i="2"/>
  <c r="R3624" i="2"/>
  <c r="E3624" i="2"/>
  <c r="D3624" i="2"/>
  <c r="F3624" i="2" s="1"/>
  <c r="C3624" i="2"/>
  <c r="S3623" i="2"/>
  <c r="R3623" i="2"/>
  <c r="E3623" i="2"/>
  <c r="D3623" i="2"/>
  <c r="F3623" i="2" s="1"/>
  <c r="C3623" i="2"/>
  <c r="S3622" i="2"/>
  <c r="R3622" i="2"/>
  <c r="E3622" i="2"/>
  <c r="D3622" i="2"/>
  <c r="F3622" i="2" s="1"/>
  <c r="C3622" i="2"/>
  <c r="S3621" i="2"/>
  <c r="R3621" i="2"/>
  <c r="E3621" i="2"/>
  <c r="D3621" i="2"/>
  <c r="F3621" i="2" s="1"/>
  <c r="C3621" i="2"/>
  <c r="S3620" i="2"/>
  <c r="R3620" i="2"/>
  <c r="E3620" i="2"/>
  <c r="D3620" i="2"/>
  <c r="F3620" i="2" s="1"/>
  <c r="C3620" i="2"/>
  <c r="S3619" i="2"/>
  <c r="R3619" i="2"/>
  <c r="E3619" i="2"/>
  <c r="D3619" i="2"/>
  <c r="F3619" i="2" s="1"/>
  <c r="C3619" i="2"/>
  <c r="S3618" i="2"/>
  <c r="R3618" i="2"/>
  <c r="E3618" i="2"/>
  <c r="D3618" i="2"/>
  <c r="F3618" i="2" s="1"/>
  <c r="C3618" i="2"/>
  <c r="S3617" i="2"/>
  <c r="R3617" i="2"/>
  <c r="E3617" i="2"/>
  <c r="D3617" i="2"/>
  <c r="F3617" i="2" s="1"/>
  <c r="C3617" i="2"/>
  <c r="S3616" i="2"/>
  <c r="R3616" i="2"/>
  <c r="E3616" i="2"/>
  <c r="D3616" i="2"/>
  <c r="F3616" i="2" s="1"/>
  <c r="C3616" i="2"/>
  <c r="S3615" i="2"/>
  <c r="R3615" i="2"/>
  <c r="E3615" i="2"/>
  <c r="D3615" i="2"/>
  <c r="F3615" i="2" s="1"/>
  <c r="C3615" i="2"/>
  <c r="S3614" i="2"/>
  <c r="R3614" i="2"/>
  <c r="E3614" i="2"/>
  <c r="D3614" i="2"/>
  <c r="F3614" i="2" s="1"/>
  <c r="C3614" i="2"/>
  <c r="S3613" i="2"/>
  <c r="R3613" i="2"/>
  <c r="E3613" i="2"/>
  <c r="D3613" i="2"/>
  <c r="F3613" i="2" s="1"/>
  <c r="C3613" i="2"/>
  <c r="S3612" i="2"/>
  <c r="R3612" i="2"/>
  <c r="E3612" i="2"/>
  <c r="D3612" i="2"/>
  <c r="F3612" i="2" s="1"/>
  <c r="C3612" i="2"/>
  <c r="S3611" i="2"/>
  <c r="R3611" i="2"/>
  <c r="E3611" i="2"/>
  <c r="D3611" i="2"/>
  <c r="F3611" i="2" s="1"/>
  <c r="C3611" i="2"/>
  <c r="S3610" i="2"/>
  <c r="R3610" i="2"/>
  <c r="E3610" i="2"/>
  <c r="D3610" i="2"/>
  <c r="F3610" i="2" s="1"/>
  <c r="C3610" i="2"/>
  <c r="S3609" i="2"/>
  <c r="R3609" i="2"/>
  <c r="E3609" i="2"/>
  <c r="D3609" i="2"/>
  <c r="F3609" i="2" s="1"/>
  <c r="C3609" i="2"/>
  <c r="S3608" i="2"/>
  <c r="R3608" i="2"/>
  <c r="E3608" i="2"/>
  <c r="D3608" i="2"/>
  <c r="F3608" i="2" s="1"/>
  <c r="C3608" i="2"/>
  <c r="S3607" i="2"/>
  <c r="R3607" i="2"/>
  <c r="E3607" i="2"/>
  <c r="D3607" i="2"/>
  <c r="F3607" i="2" s="1"/>
  <c r="C3607" i="2"/>
  <c r="S3606" i="2"/>
  <c r="R3606" i="2"/>
  <c r="E3606" i="2"/>
  <c r="D3606" i="2"/>
  <c r="F3606" i="2" s="1"/>
  <c r="C3606" i="2"/>
  <c r="S3605" i="2"/>
  <c r="R3605" i="2"/>
  <c r="E3605" i="2"/>
  <c r="D3605" i="2"/>
  <c r="F3605" i="2" s="1"/>
  <c r="C3605" i="2"/>
  <c r="S3604" i="2"/>
  <c r="R3604" i="2"/>
  <c r="E3604" i="2"/>
  <c r="D3604" i="2"/>
  <c r="F3604" i="2" s="1"/>
  <c r="C3604" i="2"/>
  <c r="S3603" i="2"/>
  <c r="R3603" i="2"/>
  <c r="E3603" i="2"/>
  <c r="D3603" i="2"/>
  <c r="F3603" i="2" s="1"/>
  <c r="C3603" i="2"/>
  <c r="S3602" i="2"/>
  <c r="R3602" i="2"/>
  <c r="E3602" i="2"/>
  <c r="D3602" i="2"/>
  <c r="F3602" i="2" s="1"/>
  <c r="C3602" i="2"/>
  <c r="S3601" i="2"/>
  <c r="R3601" i="2"/>
  <c r="E3601" i="2"/>
  <c r="D3601" i="2"/>
  <c r="F3601" i="2" s="1"/>
  <c r="C3601" i="2"/>
  <c r="S3600" i="2"/>
  <c r="R3600" i="2"/>
  <c r="E3600" i="2"/>
  <c r="D3600" i="2"/>
  <c r="F3600" i="2" s="1"/>
  <c r="C3600" i="2"/>
  <c r="S3599" i="2"/>
  <c r="R3599" i="2"/>
  <c r="E3599" i="2"/>
  <c r="D3599" i="2"/>
  <c r="F3599" i="2" s="1"/>
  <c r="C3599" i="2"/>
  <c r="S3598" i="2"/>
  <c r="R3598" i="2"/>
  <c r="E3598" i="2"/>
  <c r="D3598" i="2"/>
  <c r="F3598" i="2" s="1"/>
  <c r="C3598" i="2"/>
  <c r="S3597" i="2"/>
  <c r="R3597" i="2"/>
  <c r="E3597" i="2"/>
  <c r="D3597" i="2"/>
  <c r="F3597" i="2" s="1"/>
  <c r="C3597" i="2"/>
  <c r="S3596" i="2"/>
  <c r="R3596" i="2"/>
  <c r="E3596" i="2"/>
  <c r="D3596" i="2"/>
  <c r="F3596" i="2" s="1"/>
  <c r="C3596" i="2"/>
  <c r="S3595" i="2"/>
  <c r="R3595" i="2"/>
  <c r="E3595" i="2"/>
  <c r="D3595" i="2"/>
  <c r="F3595" i="2" s="1"/>
  <c r="C3595" i="2"/>
  <c r="S3594" i="2"/>
  <c r="R3594" i="2"/>
  <c r="E3594" i="2"/>
  <c r="D3594" i="2"/>
  <c r="F3594" i="2" s="1"/>
  <c r="C3594" i="2"/>
  <c r="S3593" i="2"/>
  <c r="R3593" i="2"/>
  <c r="E3593" i="2"/>
  <c r="D3593" i="2"/>
  <c r="F3593" i="2" s="1"/>
  <c r="C3593" i="2"/>
  <c r="S3592" i="2"/>
  <c r="R3592" i="2"/>
  <c r="E3592" i="2"/>
  <c r="D3592" i="2"/>
  <c r="F3592" i="2" s="1"/>
  <c r="C3592" i="2"/>
  <c r="S3591" i="2"/>
  <c r="R3591" i="2"/>
  <c r="E3591" i="2"/>
  <c r="D3591" i="2"/>
  <c r="F3591" i="2" s="1"/>
  <c r="C3591" i="2"/>
  <c r="S3590" i="2"/>
  <c r="R3590" i="2"/>
  <c r="E3590" i="2"/>
  <c r="D3590" i="2"/>
  <c r="F3590" i="2" s="1"/>
  <c r="C3590" i="2"/>
  <c r="S3589" i="2"/>
  <c r="R3589" i="2"/>
  <c r="E3589" i="2"/>
  <c r="D3589" i="2"/>
  <c r="F3589" i="2" s="1"/>
  <c r="C3589" i="2"/>
  <c r="S3588" i="2"/>
  <c r="R3588" i="2"/>
  <c r="E3588" i="2"/>
  <c r="D3588" i="2"/>
  <c r="F3588" i="2" s="1"/>
  <c r="C3588" i="2"/>
  <c r="S3587" i="2"/>
  <c r="R3587" i="2"/>
  <c r="E3587" i="2"/>
  <c r="D3587" i="2"/>
  <c r="F3587" i="2" s="1"/>
  <c r="C3587" i="2"/>
  <c r="S3586" i="2"/>
  <c r="R3586" i="2"/>
  <c r="E3586" i="2"/>
  <c r="D3586" i="2"/>
  <c r="F3586" i="2" s="1"/>
  <c r="C3586" i="2"/>
  <c r="S3585" i="2"/>
  <c r="R3585" i="2"/>
  <c r="E3585" i="2"/>
  <c r="D3585" i="2"/>
  <c r="F3585" i="2" s="1"/>
  <c r="C3585" i="2"/>
  <c r="S3584" i="2"/>
  <c r="R3584" i="2"/>
  <c r="E3584" i="2"/>
  <c r="D3584" i="2"/>
  <c r="F3584" i="2" s="1"/>
  <c r="C3584" i="2"/>
  <c r="S3583" i="2"/>
  <c r="R3583" i="2"/>
  <c r="E3583" i="2"/>
  <c r="D3583" i="2"/>
  <c r="F3583" i="2" s="1"/>
  <c r="C3583" i="2"/>
  <c r="S3582" i="2"/>
  <c r="R3582" i="2"/>
  <c r="E3582" i="2"/>
  <c r="D3582" i="2"/>
  <c r="F3582" i="2" s="1"/>
  <c r="C3582" i="2"/>
  <c r="S3581" i="2"/>
  <c r="R3581" i="2"/>
  <c r="E3581" i="2"/>
  <c r="D3581" i="2"/>
  <c r="F3581" i="2" s="1"/>
  <c r="C3581" i="2"/>
  <c r="S3580" i="2"/>
  <c r="R3580" i="2"/>
  <c r="E3580" i="2"/>
  <c r="D3580" i="2"/>
  <c r="F3580" i="2" s="1"/>
  <c r="C3580" i="2"/>
  <c r="S3579" i="2"/>
  <c r="R3579" i="2"/>
  <c r="E3579" i="2"/>
  <c r="D3579" i="2"/>
  <c r="F3579" i="2" s="1"/>
  <c r="C3579" i="2"/>
  <c r="S3578" i="2"/>
  <c r="R3578" i="2"/>
  <c r="E3578" i="2"/>
  <c r="D3578" i="2"/>
  <c r="F3578" i="2" s="1"/>
  <c r="C3578" i="2"/>
  <c r="S3577" i="2"/>
  <c r="R3577" i="2"/>
  <c r="E3577" i="2"/>
  <c r="D3577" i="2"/>
  <c r="F3577" i="2" s="1"/>
  <c r="C3577" i="2"/>
  <c r="S3576" i="2"/>
  <c r="R3576" i="2"/>
  <c r="E3576" i="2"/>
  <c r="D3576" i="2"/>
  <c r="F3576" i="2" s="1"/>
  <c r="C3576" i="2"/>
  <c r="S3575" i="2"/>
  <c r="R3575" i="2"/>
  <c r="E3575" i="2"/>
  <c r="D3575" i="2"/>
  <c r="F3575" i="2" s="1"/>
  <c r="C3575" i="2"/>
  <c r="S3574" i="2"/>
  <c r="R3574" i="2"/>
  <c r="E3574" i="2"/>
  <c r="D3574" i="2"/>
  <c r="F3574" i="2" s="1"/>
  <c r="C3574" i="2"/>
  <c r="S3573" i="2"/>
  <c r="R3573" i="2"/>
  <c r="E3573" i="2"/>
  <c r="D3573" i="2"/>
  <c r="F3573" i="2" s="1"/>
  <c r="C3573" i="2"/>
  <c r="S3572" i="2"/>
  <c r="R3572" i="2"/>
  <c r="E3572" i="2"/>
  <c r="D3572" i="2"/>
  <c r="F3572" i="2" s="1"/>
  <c r="C3572" i="2"/>
  <c r="S3571" i="2"/>
  <c r="R3571" i="2"/>
  <c r="E3571" i="2"/>
  <c r="D3571" i="2"/>
  <c r="F3571" i="2" s="1"/>
  <c r="C3571" i="2"/>
  <c r="S3570" i="2"/>
  <c r="R3570" i="2"/>
  <c r="E3570" i="2"/>
  <c r="D3570" i="2"/>
  <c r="F3570" i="2" s="1"/>
  <c r="C3570" i="2"/>
  <c r="S3569" i="2"/>
  <c r="R3569" i="2"/>
  <c r="E3569" i="2"/>
  <c r="D3569" i="2"/>
  <c r="F3569" i="2" s="1"/>
  <c r="C3569" i="2"/>
  <c r="S3568" i="2"/>
  <c r="R3568" i="2"/>
  <c r="E3568" i="2"/>
  <c r="D3568" i="2"/>
  <c r="F3568" i="2" s="1"/>
  <c r="C3568" i="2"/>
  <c r="S3567" i="2"/>
  <c r="R3567" i="2"/>
  <c r="E3567" i="2"/>
  <c r="D3567" i="2"/>
  <c r="F3567" i="2" s="1"/>
  <c r="C3567" i="2"/>
  <c r="S3566" i="2"/>
  <c r="R3566" i="2"/>
  <c r="E3566" i="2"/>
  <c r="D3566" i="2"/>
  <c r="F3566" i="2" s="1"/>
  <c r="C3566" i="2"/>
  <c r="S3565" i="2"/>
  <c r="R3565" i="2"/>
  <c r="E3565" i="2"/>
  <c r="D3565" i="2"/>
  <c r="F3565" i="2" s="1"/>
  <c r="C3565" i="2"/>
  <c r="S3564" i="2"/>
  <c r="R3564" i="2"/>
  <c r="E3564" i="2"/>
  <c r="D3564" i="2"/>
  <c r="F3564" i="2" s="1"/>
  <c r="C3564" i="2"/>
  <c r="S3563" i="2"/>
  <c r="R3563" i="2"/>
  <c r="E3563" i="2"/>
  <c r="D3563" i="2"/>
  <c r="F3563" i="2" s="1"/>
  <c r="C3563" i="2"/>
  <c r="S3562" i="2"/>
  <c r="R3562" i="2"/>
  <c r="E3562" i="2"/>
  <c r="D3562" i="2"/>
  <c r="F3562" i="2" s="1"/>
  <c r="C3562" i="2"/>
  <c r="S3561" i="2"/>
  <c r="R3561" i="2"/>
  <c r="E3561" i="2"/>
  <c r="D3561" i="2"/>
  <c r="F3561" i="2" s="1"/>
  <c r="C3561" i="2"/>
  <c r="S3560" i="2"/>
  <c r="R3560" i="2"/>
  <c r="E3560" i="2"/>
  <c r="D3560" i="2"/>
  <c r="F3560" i="2" s="1"/>
  <c r="C3560" i="2"/>
  <c r="S3559" i="2"/>
  <c r="R3559" i="2"/>
  <c r="E3559" i="2"/>
  <c r="D3559" i="2"/>
  <c r="F3559" i="2" s="1"/>
  <c r="C3559" i="2"/>
  <c r="S3558" i="2"/>
  <c r="R3558" i="2"/>
  <c r="E3558" i="2"/>
  <c r="D3558" i="2"/>
  <c r="F3558" i="2" s="1"/>
  <c r="C3558" i="2"/>
  <c r="S3557" i="2"/>
  <c r="R3557" i="2"/>
  <c r="E3557" i="2"/>
  <c r="D3557" i="2"/>
  <c r="F3557" i="2" s="1"/>
  <c r="C3557" i="2"/>
  <c r="S3556" i="2"/>
  <c r="R3556" i="2"/>
  <c r="E3556" i="2"/>
  <c r="D3556" i="2"/>
  <c r="F3556" i="2" s="1"/>
  <c r="C3556" i="2"/>
  <c r="S3555" i="2"/>
  <c r="R3555" i="2"/>
  <c r="E3555" i="2"/>
  <c r="D3555" i="2"/>
  <c r="F3555" i="2" s="1"/>
  <c r="C3555" i="2"/>
  <c r="S3554" i="2"/>
  <c r="R3554" i="2"/>
  <c r="E3554" i="2"/>
  <c r="D3554" i="2"/>
  <c r="F3554" i="2" s="1"/>
  <c r="C3554" i="2"/>
  <c r="S3553" i="2"/>
  <c r="R3553" i="2"/>
  <c r="E3553" i="2"/>
  <c r="D3553" i="2"/>
  <c r="F3553" i="2" s="1"/>
  <c r="C3553" i="2"/>
  <c r="S3552" i="2"/>
  <c r="R3552" i="2"/>
  <c r="E3552" i="2"/>
  <c r="D3552" i="2"/>
  <c r="F3552" i="2" s="1"/>
  <c r="C3552" i="2"/>
  <c r="S3551" i="2"/>
  <c r="R3551" i="2"/>
  <c r="E3551" i="2"/>
  <c r="D3551" i="2"/>
  <c r="F3551" i="2" s="1"/>
  <c r="C3551" i="2"/>
  <c r="S3550" i="2"/>
  <c r="R3550" i="2"/>
  <c r="E3550" i="2"/>
  <c r="D3550" i="2"/>
  <c r="F3550" i="2" s="1"/>
  <c r="C3550" i="2"/>
  <c r="S3549" i="2"/>
  <c r="R3549" i="2"/>
  <c r="E3549" i="2"/>
  <c r="D3549" i="2"/>
  <c r="F3549" i="2" s="1"/>
  <c r="C3549" i="2"/>
  <c r="S3548" i="2"/>
  <c r="R3548" i="2"/>
  <c r="E3548" i="2"/>
  <c r="D3548" i="2"/>
  <c r="F3548" i="2" s="1"/>
  <c r="C3548" i="2"/>
  <c r="S3547" i="2"/>
  <c r="R3547" i="2"/>
  <c r="E3547" i="2"/>
  <c r="D3547" i="2"/>
  <c r="F3547" i="2" s="1"/>
  <c r="C3547" i="2"/>
  <c r="S3546" i="2"/>
  <c r="R3546" i="2"/>
  <c r="E3546" i="2"/>
  <c r="D3546" i="2"/>
  <c r="F3546" i="2" s="1"/>
  <c r="C3546" i="2"/>
  <c r="S3545" i="2"/>
  <c r="R3545" i="2"/>
  <c r="E3545" i="2"/>
  <c r="D3545" i="2"/>
  <c r="F3545" i="2" s="1"/>
  <c r="C3545" i="2"/>
  <c r="S3544" i="2"/>
  <c r="R3544" i="2"/>
  <c r="E3544" i="2"/>
  <c r="D3544" i="2"/>
  <c r="F3544" i="2" s="1"/>
  <c r="C3544" i="2"/>
  <c r="S3543" i="2"/>
  <c r="R3543" i="2"/>
  <c r="E3543" i="2"/>
  <c r="D3543" i="2"/>
  <c r="F3543" i="2" s="1"/>
  <c r="C3543" i="2"/>
  <c r="S3542" i="2"/>
  <c r="R3542" i="2"/>
  <c r="E3542" i="2"/>
  <c r="D3542" i="2"/>
  <c r="F3542" i="2" s="1"/>
  <c r="C3542" i="2"/>
  <c r="S3541" i="2"/>
  <c r="R3541" i="2"/>
  <c r="E3541" i="2"/>
  <c r="D3541" i="2"/>
  <c r="F3541" i="2" s="1"/>
  <c r="C3541" i="2"/>
  <c r="S3540" i="2"/>
  <c r="R3540" i="2"/>
  <c r="E3540" i="2"/>
  <c r="D3540" i="2"/>
  <c r="F3540" i="2" s="1"/>
  <c r="C3540" i="2"/>
  <c r="S3539" i="2"/>
  <c r="R3539" i="2"/>
  <c r="E3539" i="2"/>
  <c r="D3539" i="2"/>
  <c r="F3539" i="2" s="1"/>
  <c r="C3539" i="2"/>
  <c r="S3538" i="2"/>
  <c r="R3538" i="2"/>
  <c r="E3538" i="2"/>
  <c r="D3538" i="2"/>
  <c r="F3538" i="2" s="1"/>
  <c r="C3538" i="2"/>
  <c r="S3537" i="2"/>
  <c r="R3537" i="2"/>
  <c r="E3537" i="2"/>
  <c r="D3537" i="2"/>
  <c r="F3537" i="2" s="1"/>
  <c r="C3537" i="2"/>
  <c r="S3536" i="2"/>
  <c r="R3536" i="2"/>
  <c r="E3536" i="2"/>
  <c r="D3536" i="2"/>
  <c r="F3536" i="2" s="1"/>
  <c r="C3536" i="2"/>
  <c r="S3535" i="2"/>
  <c r="R3535" i="2"/>
  <c r="E3535" i="2"/>
  <c r="D3535" i="2"/>
  <c r="F3535" i="2" s="1"/>
  <c r="C3535" i="2"/>
  <c r="S3534" i="2"/>
  <c r="R3534" i="2"/>
  <c r="E3534" i="2"/>
  <c r="D3534" i="2"/>
  <c r="F3534" i="2" s="1"/>
  <c r="C3534" i="2"/>
  <c r="S3533" i="2"/>
  <c r="R3533" i="2"/>
  <c r="E3533" i="2"/>
  <c r="D3533" i="2"/>
  <c r="F3533" i="2" s="1"/>
  <c r="C3533" i="2"/>
  <c r="S3532" i="2"/>
  <c r="R3532" i="2"/>
  <c r="E3532" i="2"/>
  <c r="D3532" i="2"/>
  <c r="F3532" i="2" s="1"/>
  <c r="C3532" i="2"/>
  <c r="S3531" i="2"/>
  <c r="R3531" i="2"/>
  <c r="E3531" i="2"/>
  <c r="D3531" i="2"/>
  <c r="F3531" i="2" s="1"/>
  <c r="C3531" i="2"/>
  <c r="S3530" i="2"/>
  <c r="R3530" i="2"/>
  <c r="E3530" i="2"/>
  <c r="D3530" i="2"/>
  <c r="F3530" i="2" s="1"/>
  <c r="C3530" i="2"/>
  <c r="S3529" i="2"/>
  <c r="R3529" i="2"/>
  <c r="E3529" i="2"/>
  <c r="D3529" i="2"/>
  <c r="F3529" i="2" s="1"/>
  <c r="C3529" i="2"/>
  <c r="S3528" i="2"/>
  <c r="R3528" i="2"/>
  <c r="E3528" i="2"/>
  <c r="D3528" i="2"/>
  <c r="F3528" i="2" s="1"/>
  <c r="C3528" i="2"/>
  <c r="S3527" i="2"/>
  <c r="R3527" i="2"/>
  <c r="E3527" i="2"/>
  <c r="D3527" i="2"/>
  <c r="F3527" i="2" s="1"/>
  <c r="C3527" i="2"/>
  <c r="S3526" i="2"/>
  <c r="R3526" i="2"/>
  <c r="E3526" i="2"/>
  <c r="D3526" i="2"/>
  <c r="F3526" i="2" s="1"/>
  <c r="C3526" i="2"/>
  <c r="S3525" i="2"/>
  <c r="R3525" i="2"/>
  <c r="E3525" i="2"/>
  <c r="D3525" i="2"/>
  <c r="F3525" i="2" s="1"/>
  <c r="C3525" i="2"/>
  <c r="S3524" i="2"/>
  <c r="R3524" i="2"/>
  <c r="E3524" i="2"/>
  <c r="D3524" i="2"/>
  <c r="F3524" i="2" s="1"/>
  <c r="C3524" i="2"/>
  <c r="S3523" i="2"/>
  <c r="R3523" i="2"/>
  <c r="E3523" i="2"/>
  <c r="D3523" i="2"/>
  <c r="F3523" i="2" s="1"/>
  <c r="C3523" i="2"/>
  <c r="S3522" i="2"/>
  <c r="R3522" i="2"/>
  <c r="E3522" i="2"/>
  <c r="D3522" i="2"/>
  <c r="F3522" i="2" s="1"/>
  <c r="C3522" i="2"/>
  <c r="S3521" i="2"/>
  <c r="R3521" i="2"/>
  <c r="E3521" i="2"/>
  <c r="D3521" i="2"/>
  <c r="F3521" i="2" s="1"/>
  <c r="C3521" i="2"/>
  <c r="S3520" i="2"/>
  <c r="R3520" i="2"/>
  <c r="E3520" i="2"/>
  <c r="D3520" i="2"/>
  <c r="F3520" i="2" s="1"/>
  <c r="C3520" i="2"/>
  <c r="S3519" i="2"/>
  <c r="R3519" i="2"/>
  <c r="E3519" i="2"/>
  <c r="D3519" i="2"/>
  <c r="F3519" i="2" s="1"/>
  <c r="C3519" i="2"/>
  <c r="S3518" i="2"/>
  <c r="R3518" i="2"/>
  <c r="E3518" i="2"/>
  <c r="D3518" i="2"/>
  <c r="F3518" i="2" s="1"/>
  <c r="C3518" i="2"/>
  <c r="S3517" i="2"/>
  <c r="R3517" i="2"/>
  <c r="E3517" i="2"/>
  <c r="D3517" i="2"/>
  <c r="F3517" i="2" s="1"/>
  <c r="C3517" i="2"/>
  <c r="S3516" i="2"/>
  <c r="R3516" i="2"/>
  <c r="E3516" i="2"/>
  <c r="D3516" i="2"/>
  <c r="F3516" i="2" s="1"/>
  <c r="C3516" i="2"/>
  <c r="S3515" i="2"/>
  <c r="R3515" i="2"/>
  <c r="E3515" i="2"/>
  <c r="D3515" i="2"/>
  <c r="F3515" i="2" s="1"/>
  <c r="C3515" i="2"/>
  <c r="S3514" i="2"/>
  <c r="R3514" i="2"/>
  <c r="E3514" i="2"/>
  <c r="D3514" i="2"/>
  <c r="F3514" i="2" s="1"/>
  <c r="C3514" i="2"/>
  <c r="S3513" i="2"/>
  <c r="R3513" i="2"/>
  <c r="E3513" i="2"/>
  <c r="D3513" i="2"/>
  <c r="F3513" i="2" s="1"/>
  <c r="C3513" i="2"/>
  <c r="S3512" i="2"/>
  <c r="R3512" i="2"/>
  <c r="E3512" i="2"/>
  <c r="D3512" i="2"/>
  <c r="F3512" i="2" s="1"/>
  <c r="C3512" i="2"/>
  <c r="S3511" i="2"/>
  <c r="R3511" i="2"/>
  <c r="E3511" i="2"/>
  <c r="D3511" i="2"/>
  <c r="F3511" i="2" s="1"/>
  <c r="C3511" i="2"/>
  <c r="S3510" i="2"/>
  <c r="R3510" i="2"/>
  <c r="E3510" i="2"/>
  <c r="D3510" i="2"/>
  <c r="F3510" i="2" s="1"/>
  <c r="C3510" i="2"/>
  <c r="S3509" i="2"/>
  <c r="R3509" i="2"/>
  <c r="E3509" i="2"/>
  <c r="D3509" i="2"/>
  <c r="F3509" i="2" s="1"/>
  <c r="C3509" i="2"/>
  <c r="S3508" i="2"/>
  <c r="R3508" i="2"/>
  <c r="E3508" i="2"/>
  <c r="D3508" i="2"/>
  <c r="F3508" i="2" s="1"/>
  <c r="C3508" i="2"/>
  <c r="S3507" i="2"/>
  <c r="R3507" i="2"/>
  <c r="E3507" i="2"/>
  <c r="D3507" i="2"/>
  <c r="F3507" i="2" s="1"/>
  <c r="C3507" i="2"/>
  <c r="S3506" i="2"/>
  <c r="R3506" i="2"/>
  <c r="E3506" i="2"/>
  <c r="D3506" i="2"/>
  <c r="F3506" i="2" s="1"/>
  <c r="C3506" i="2"/>
  <c r="S3505" i="2"/>
  <c r="R3505" i="2"/>
  <c r="E3505" i="2"/>
  <c r="D3505" i="2"/>
  <c r="F3505" i="2" s="1"/>
  <c r="C3505" i="2"/>
  <c r="S3504" i="2"/>
  <c r="R3504" i="2"/>
  <c r="E3504" i="2"/>
  <c r="D3504" i="2"/>
  <c r="F3504" i="2" s="1"/>
  <c r="C3504" i="2"/>
  <c r="S3503" i="2"/>
  <c r="R3503" i="2"/>
  <c r="E3503" i="2"/>
  <c r="D3503" i="2"/>
  <c r="F3503" i="2" s="1"/>
  <c r="C3503" i="2"/>
  <c r="S3502" i="2"/>
  <c r="R3502" i="2"/>
  <c r="E3502" i="2"/>
  <c r="D3502" i="2"/>
  <c r="F3502" i="2" s="1"/>
  <c r="C3502" i="2"/>
  <c r="S3501" i="2"/>
  <c r="R3501" i="2"/>
  <c r="E3501" i="2"/>
  <c r="D3501" i="2"/>
  <c r="F3501" i="2" s="1"/>
  <c r="C3501" i="2"/>
  <c r="S3500" i="2"/>
  <c r="R3500" i="2"/>
  <c r="E3500" i="2"/>
  <c r="D3500" i="2"/>
  <c r="F3500" i="2" s="1"/>
  <c r="C3500" i="2"/>
  <c r="S3499" i="2"/>
  <c r="R3499" i="2"/>
  <c r="E3499" i="2"/>
  <c r="D3499" i="2"/>
  <c r="F3499" i="2" s="1"/>
  <c r="C3499" i="2"/>
  <c r="S3498" i="2"/>
  <c r="R3498" i="2"/>
  <c r="E3498" i="2"/>
  <c r="D3498" i="2"/>
  <c r="F3498" i="2" s="1"/>
  <c r="C3498" i="2"/>
  <c r="S3497" i="2"/>
  <c r="R3497" i="2"/>
  <c r="E3497" i="2"/>
  <c r="D3497" i="2"/>
  <c r="F3497" i="2" s="1"/>
  <c r="C3497" i="2"/>
  <c r="S3496" i="2"/>
  <c r="R3496" i="2"/>
  <c r="E3496" i="2"/>
  <c r="D3496" i="2"/>
  <c r="F3496" i="2" s="1"/>
  <c r="C3496" i="2"/>
  <c r="S3495" i="2"/>
  <c r="R3495" i="2"/>
  <c r="E3495" i="2"/>
  <c r="D3495" i="2"/>
  <c r="F3495" i="2" s="1"/>
  <c r="C3495" i="2"/>
  <c r="S3494" i="2"/>
  <c r="R3494" i="2"/>
  <c r="E3494" i="2"/>
  <c r="D3494" i="2"/>
  <c r="F3494" i="2" s="1"/>
  <c r="C3494" i="2"/>
  <c r="S3493" i="2"/>
  <c r="R3493" i="2"/>
  <c r="E3493" i="2"/>
  <c r="D3493" i="2"/>
  <c r="F3493" i="2" s="1"/>
  <c r="C3493" i="2"/>
  <c r="S3492" i="2"/>
  <c r="R3492" i="2"/>
  <c r="E3492" i="2"/>
  <c r="D3492" i="2"/>
  <c r="F3492" i="2" s="1"/>
  <c r="C3492" i="2"/>
  <c r="S3491" i="2"/>
  <c r="R3491" i="2"/>
  <c r="E3491" i="2"/>
  <c r="D3491" i="2"/>
  <c r="F3491" i="2" s="1"/>
  <c r="C3491" i="2"/>
  <c r="S3490" i="2"/>
  <c r="R3490" i="2"/>
  <c r="E3490" i="2"/>
  <c r="D3490" i="2"/>
  <c r="F3490" i="2" s="1"/>
  <c r="C3490" i="2"/>
  <c r="S3489" i="2"/>
  <c r="R3489" i="2"/>
  <c r="E3489" i="2"/>
  <c r="D3489" i="2"/>
  <c r="F3489" i="2" s="1"/>
  <c r="C3489" i="2"/>
  <c r="S3488" i="2"/>
  <c r="R3488" i="2"/>
  <c r="E3488" i="2"/>
  <c r="D3488" i="2"/>
  <c r="F3488" i="2" s="1"/>
  <c r="C3488" i="2"/>
  <c r="S3487" i="2"/>
  <c r="R3487" i="2"/>
  <c r="E3487" i="2"/>
  <c r="D3487" i="2"/>
  <c r="F3487" i="2" s="1"/>
  <c r="C3487" i="2"/>
  <c r="S3486" i="2"/>
  <c r="R3486" i="2"/>
  <c r="E3486" i="2"/>
  <c r="D3486" i="2"/>
  <c r="F3486" i="2" s="1"/>
  <c r="C3486" i="2"/>
  <c r="S3485" i="2"/>
  <c r="R3485" i="2"/>
  <c r="E3485" i="2"/>
  <c r="D3485" i="2"/>
  <c r="F3485" i="2" s="1"/>
  <c r="C3485" i="2"/>
  <c r="S3484" i="2"/>
  <c r="R3484" i="2"/>
  <c r="E3484" i="2"/>
  <c r="D3484" i="2"/>
  <c r="F3484" i="2" s="1"/>
  <c r="C3484" i="2"/>
  <c r="S3483" i="2"/>
  <c r="R3483" i="2"/>
  <c r="E3483" i="2"/>
  <c r="D3483" i="2"/>
  <c r="F3483" i="2" s="1"/>
  <c r="C3483" i="2"/>
  <c r="S3482" i="2"/>
  <c r="R3482" i="2"/>
  <c r="E3482" i="2"/>
  <c r="D3482" i="2"/>
  <c r="F3482" i="2" s="1"/>
  <c r="C3482" i="2"/>
  <c r="S3481" i="2"/>
  <c r="R3481" i="2"/>
  <c r="E3481" i="2"/>
  <c r="D3481" i="2"/>
  <c r="F3481" i="2" s="1"/>
  <c r="C3481" i="2"/>
  <c r="S3480" i="2"/>
  <c r="R3480" i="2"/>
  <c r="E3480" i="2"/>
  <c r="D3480" i="2"/>
  <c r="F3480" i="2" s="1"/>
  <c r="C3480" i="2"/>
  <c r="S3479" i="2"/>
  <c r="R3479" i="2"/>
  <c r="E3479" i="2"/>
  <c r="D3479" i="2"/>
  <c r="F3479" i="2" s="1"/>
  <c r="C3479" i="2"/>
  <c r="S3478" i="2"/>
  <c r="R3478" i="2"/>
  <c r="E3478" i="2"/>
  <c r="D3478" i="2"/>
  <c r="F3478" i="2" s="1"/>
  <c r="C3478" i="2"/>
  <c r="S3477" i="2"/>
  <c r="R3477" i="2"/>
  <c r="E3477" i="2"/>
  <c r="D3477" i="2"/>
  <c r="F3477" i="2" s="1"/>
  <c r="C3477" i="2"/>
  <c r="S3476" i="2"/>
  <c r="R3476" i="2"/>
  <c r="E3476" i="2"/>
  <c r="D3476" i="2"/>
  <c r="F3476" i="2" s="1"/>
  <c r="C3476" i="2"/>
  <c r="S3475" i="2"/>
  <c r="R3475" i="2"/>
  <c r="E3475" i="2"/>
  <c r="D3475" i="2"/>
  <c r="F3475" i="2" s="1"/>
  <c r="C3475" i="2"/>
  <c r="S3474" i="2"/>
  <c r="R3474" i="2"/>
  <c r="E3474" i="2"/>
  <c r="D3474" i="2"/>
  <c r="F3474" i="2" s="1"/>
  <c r="C3474" i="2"/>
  <c r="S3473" i="2"/>
  <c r="R3473" i="2"/>
  <c r="E3473" i="2"/>
  <c r="D3473" i="2"/>
  <c r="F3473" i="2" s="1"/>
  <c r="C3473" i="2"/>
  <c r="S3472" i="2"/>
  <c r="R3472" i="2"/>
  <c r="E3472" i="2"/>
  <c r="D3472" i="2"/>
  <c r="F3472" i="2" s="1"/>
  <c r="C3472" i="2"/>
  <c r="S3471" i="2"/>
  <c r="R3471" i="2"/>
  <c r="E3471" i="2"/>
  <c r="D3471" i="2"/>
  <c r="F3471" i="2" s="1"/>
  <c r="C3471" i="2"/>
  <c r="S3470" i="2"/>
  <c r="R3470" i="2"/>
  <c r="E3470" i="2"/>
  <c r="D3470" i="2"/>
  <c r="F3470" i="2" s="1"/>
  <c r="C3470" i="2"/>
  <c r="S3469" i="2"/>
  <c r="R3469" i="2"/>
  <c r="E3469" i="2"/>
  <c r="D3469" i="2"/>
  <c r="F3469" i="2" s="1"/>
  <c r="C3469" i="2"/>
  <c r="S3468" i="2"/>
  <c r="R3468" i="2"/>
  <c r="E3468" i="2"/>
  <c r="D3468" i="2"/>
  <c r="F3468" i="2" s="1"/>
  <c r="C3468" i="2"/>
  <c r="S3467" i="2"/>
  <c r="R3467" i="2"/>
  <c r="E3467" i="2"/>
  <c r="D3467" i="2"/>
  <c r="F3467" i="2" s="1"/>
  <c r="C3467" i="2"/>
  <c r="S3466" i="2"/>
  <c r="R3466" i="2"/>
  <c r="E3466" i="2"/>
  <c r="D3466" i="2"/>
  <c r="F3466" i="2" s="1"/>
  <c r="C3466" i="2"/>
  <c r="S3465" i="2"/>
  <c r="R3465" i="2"/>
  <c r="E3465" i="2"/>
  <c r="D3465" i="2"/>
  <c r="F3465" i="2" s="1"/>
  <c r="C3465" i="2"/>
  <c r="S3464" i="2"/>
  <c r="R3464" i="2"/>
  <c r="E3464" i="2"/>
  <c r="D3464" i="2"/>
  <c r="F3464" i="2" s="1"/>
  <c r="C3464" i="2"/>
  <c r="S3463" i="2"/>
  <c r="R3463" i="2"/>
  <c r="E3463" i="2"/>
  <c r="D3463" i="2"/>
  <c r="F3463" i="2" s="1"/>
  <c r="C3463" i="2"/>
  <c r="S3462" i="2"/>
  <c r="R3462" i="2"/>
  <c r="E3462" i="2"/>
  <c r="D3462" i="2"/>
  <c r="F3462" i="2" s="1"/>
  <c r="C3462" i="2"/>
  <c r="S3461" i="2"/>
  <c r="R3461" i="2"/>
  <c r="E3461" i="2"/>
  <c r="D3461" i="2"/>
  <c r="F3461" i="2" s="1"/>
  <c r="C3461" i="2"/>
  <c r="S3460" i="2"/>
  <c r="R3460" i="2"/>
  <c r="E3460" i="2"/>
  <c r="D3460" i="2"/>
  <c r="F3460" i="2" s="1"/>
  <c r="C3460" i="2"/>
  <c r="S3459" i="2"/>
  <c r="R3459" i="2"/>
  <c r="E3459" i="2"/>
  <c r="D3459" i="2"/>
  <c r="F3459" i="2" s="1"/>
  <c r="C3459" i="2"/>
  <c r="S3458" i="2"/>
  <c r="R3458" i="2"/>
  <c r="E3458" i="2"/>
  <c r="D3458" i="2"/>
  <c r="F3458" i="2" s="1"/>
  <c r="C3458" i="2"/>
  <c r="S3457" i="2"/>
  <c r="R3457" i="2"/>
  <c r="E3457" i="2"/>
  <c r="D3457" i="2"/>
  <c r="F3457" i="2" s="1"/>
  <c r="C3457" i="2"/>
  <c r="S3456" i="2"/>
  <c r="R3456" i="2"/>
  <c r="E3456" i="2"/>
  <c r="D3456" i="2"/>
  <c r="F3456" i="2" s="1"/>
  <c r="C3456" i="2"/>
  <c r="S3455" i="2"/>
  <c r="R3455" i="2"/>
  <c r="E3455" i="2"/>
  <c r="D3455" i="2"/>
  <c r="F3455" i="2" s="1"/>
  <c r="C3455" i="2"/>
  <c r="S3454" i="2"/>
  <c r="R3454" i="2"/>
  <c r="E3454" i="2"/>
  <c r="D3454" i="2"/>
  <c r="F3454" i="2" s="1"/>
  <c r="C3454" i="2"/>
  <c r="S3453" i="2"/>
  <c r="R3453" i="2"/>
  <c r="E3453" i="2"/>
  <c r="D3453" i="2"/>
  <c r="F3453" i="2" s="1"/>
  <c r="C3453" i="2"/>
  <c r="S3452" i="2"/>
  <c r="R3452" i="2"/>
  <c r="E3452" i="2"/>
  <c r="D3452" i="2"/>
  <c r="F3452" i="2" s="1"/>
  <c r="C3452" i="2"/>
  <c r="S3451" i="2"/>
  <c r="R3451" i="2"/>
  <c r="E3451" i="2"/>
  <c r="D3451" i="2"/>
  <c r="F3451" i="2" s="1"/>
  <c r="C3451" i="2"/>
  <c r="S3450" i="2"/>
  <c r="R3450" i="2"/>
  <c r="E3450" i="2"/>
  <c r="D3450" i="2"/>
  <c r="F3450" i="2" s="1"/>
  <c r="C3450" i="2"/>
  <c r="S3449" i="2"/>
  <c r="R3449" i="2"/>
  <c r="E3449" i="2"/>
  <c r="D3449" i="2"/>
  <c r="F3449" i="2" s="1"/>
  <c r="C3449" i="2"/>
  <c r="S3448" i="2"/>
  <c r="R3448" i="2"/>
  <c r="E3448" i="2"/>
  <c r="D3448" i="2"/>
  <c r="F3448" i="2" s="1"/>
  <c r="C3448" i="2"/>
  <c r="S3447" i="2"/>
  <c r="R3447" i="2"/>
  <c r="E3447" i="2"/>
  <c r="D3447" i="2"/>
  <c r="F3447" i="2" s="1"/>
  <c r="C3447" i="2"/>
  <c r="S3446" i="2"/>
  <c r="R3446" i="2"/>
  <c r="E3446" i="2"/>
  <c r="D3446" i="2"/>
  <c r="F3446" i="2" s="1"/>
  <c r="C3446" i="2"/>
  <c r="S3445" i="2"/>
  <c r="R3445" i="2"/>
  <c r="E3445" i="2"/>
  <c r="D3445" i="2"/>
  <c r="F3445" i="2" s="1"/>
  <c r="C3445" i="2"/>
  <c r="S3444" i="2"/>
  <c r="R3444" i="2"/>
  <c r="E3444" i="2"/>
  <c r="D3444" i="2"/>
  <c r="F3444" i="2" s="1"/>
  <c r="C3444" i="2"/>
  <c r="S3443" i="2"/>
  <c r="R3443" i="2"/>
  <c r="E3443" i="2"/>
  <c r="D3443" i="2"/>
  <c r="F3443" i="2" s="1"/>
  <c r="C3443" i="2"/>
  <c r="S3442" i="2"/>
  <c r="R3442" i="2"/>
  <c r="E3442" i="2"/>
  <c r="D3442" i="2"/>
  <c r="F3442" i="2" s="1"/>
  <c r="C3442" i="2"/>
  <c r="S3441" i="2"/>
  <c r="R3441" i="2"/>
  <c r="E3441" i="2"/>
  <c r="D3441" i="2"/>
  <c r="F3441" i="2" s="1"/>
  <c r="C3441" i="2"/>
  <c r="S3440" i="2"/>
  <c r="R3440" i="2"/>
  <c r="E3440" i="2"/>
  <c r="D3440" i="2"/>
  <c r="F3440" i="2" s="1"/>
  <c r="C3440" i="2"/>
  <c r="S3439" i="2"/>
  <c r="R3439" i="2"/>
  <c r="E3439" i="2"/>
  <c r="D3439" i="2"/>
  <c r="F3439" i="2" s="1"/>
  <c r="C3439" i="2"/>
  <c r="S3438" i="2"/>
  <c r="R3438" i="2"/>
  <c r="E3438" i="2"/>
  <c r="D3438" i="2"/>
  <c r="F3438" i="2" s="1"/>
  <c r="C3438" i="2"/>
  <c r="S3437" i="2"/>
  <c r="R3437" i="2"/>
  <c r="E3437" i="2"/>
  <c r="D3437" i="2"/>
  <c r="F3437" i="2" s="1"/>
  <c r="C3437" i="2"/>
  <c r="S3436" i="2"/>
  <c r="R3436" i="2"/>
  <c r="E3436" i="2"/>
  <c r="D3436" i="2"/>
  <c r="F3436" i="2" s="1"/>
  <c r="C3436" i="2"/>
  <c r="S3435" i="2"/>
  <c r="R3435" i="2"/>
  <c r="E3435" i="2"/>
  <c r="D3435" i="2"/>
  <c r="F3435" i="2" s="1"/>
  <c r="C3435" i="2"/>
  <c r="S3434" i="2"/>
  <c r="R3434" i="2"/>
  <c r="E3434" i="2"/>
  <c r="D3434" i="2"/>
  <c r="F3434" i="2" s="1"/>
  <c r="C3434" i="2"/>
  <c r="S3433" i="2"/>
  <c r="R3433" i="2"/>
  <c r="E3433" i="2"/>
  <c r="D3433" i="2"/>
  <c r="F3433" i="2" s="1"/>
  <c r="C3433" i="2"/>
  <c r="S3432" i="2"/>
  <c r="R3432" i="2"/>
  <c r="E3432" i="2"/>
  <c r="D3432" i="2"/>
  <c r="F3432" i="2" s="1"/>
  <c r="C3432" i="2"/>
  <c r="S3431" i="2"/>
  <c r="R3431" i="2"/>
  <c r="E3431" i="2"/>
  <c r="D3431" i="2"/>
  <c r="F3431" i="2" s="1"/>
  <c r="C3431" i="2"/>
  <c r="S3430" i="2"/>
  <c r="R3430" i="2"/>
  <c r="E3430" i="2"/>
  <c r="D3430" i="2"/>
  <c r="F3430" i="2" s="1"/>
  <c r="C3430" i="2"/>
  <c r="S3429" i="2"/>
  <c r="R3429" i="2"/>
  <c r="E3429" i="2"/>
  <c r="D3429" i="2"/>
  <c r="F3429" i="2" s="1"/>
  <c r="C3429" i="2"/>
  <c r="S3428" i="2"/>
  <c r="R3428" i="2"/>
  <c r="E3428" i="2"/>
  <c r="D3428" i="2"/>
  <c r="F3428" i="2" s="1"/>
  <c r="C3428" i="2"/>
  <c r="S3427" i="2"/>
  <c r="R3427" i="2"/>
  <c r="E3427" i="2"/>
  <c r="D3427" i="2"/>
  <c r="F3427" i="2" s="1"/>
  <c r="C3427" i="2"/>
  <c r="S3426" i="2"/>
  <c r="R3426" i="2"/>
  <c r="E3426" i="2"/>
  <c r="D3426" i="2"/>
  <c r="F3426" i="2" s="1"/>
  <c r="C3426" i="2"/>
  <c r="S3425" i="2"/>
  <c r="R3425" i="2"/>
  <c r="E3425" i="2"/>
  <c r="D3425" i="2"/>
  <c r="F3425" i="2" s="1"/>
  <c r="C3425" i="2"/>
  <c r="S3424" i="2"/>
  <c r="R3424" i="2"/>
  <c r="E3424" i="2"/>
  <c r="D3424" i="2"/>
  <c r="F3424" i="2" s="1"/>
  <c r="C3424" i="2"/>
  <c r="S3423" i="2"/>
  <c r="R3423" i="2"/>
  <c r="E3423" i="2"/>
  <c r="D3423" i="2"/>
  <c r="F3423" i="2" s="1"/>
  <c r="C3423" i="2"/>
  <c r="S3422" i="2"/>
  <c r="R3422" i="2"/>
  <c r="E3422" i="2"/>
  <c r="D3422" i="2"/>
  <c r="F3422" i="2" s="1"/>
  <c r="C3422" i="2"/>
  <c r="S3421" i="2"/>
  <c r="R3421" i="2"/>
  <c r="E3421" i="2"/>
  <c r="D3421" i="2"/>
  <c r="F3421" i="2" s="1"/>
  <c r="C3421" i="2"/>
  <c r="S3420" i="2"/>
  <c r="R3420" i="2"/>
  <c r="E3420" i="2"/>
  <c r="D3420" i="2"/>
  <c r="F3420" i="2" s="1"/>
  <c r="C3420" i="2"/>
  <c r="S3419" i="2"/>
  <c r="R3419" i="2"/>
  <c r="E3419" i="2"/>
  <c r="D3419" i="2"/>
  <c r="F3419" i="2" s="1"/>
  <c r="C3419" i="2"/>
  <c r="S3418" i="2"/>
  <c r="R3418" i="2"/>
  <c r="E3418" i="2"/>
  <c r="D3418" i="2"/>
  <c r="F3418" i="2" s="1"/>
  <c r="C3418" i="2"/>
  <c r="S3417" i="2"/>
  <c r="R3417" i="2"/>
  <c r="E3417" i="2"/>
  <c r="D3417" i="2"/>
  <c r="F3417" i="2" s="1"/>
  <c r="C3417" i="2"/>
  <c r="S3416" i="2"/>
  <c r="R3416" i="2"/>
  <c r="E3416" i="2"/>
  <c r="D3416" i="2"/>
  <c r="F3416" i="2" s="1"/>
  <c r="C3416" i="2"/>
  <c r="S3415" i="2"/>
  <c r="R3415" i="2"/>
  <c r="E3415" i="2"/>
  <c r="D3415" i="2"/>
  <c r="F3415" i="2" s="1"/>
  <c r="C3415" i="2"/>
  <c r="S3414" i="2"/>
  <c r="R3414" i="2"/>
  <c r="E3414" i="2"/>
  <c r="D3414" i="2"/>
  <c r="F3414" i="2" s="1"/>
  <c r="C3414" i="2"/>
  <c r="S3413" i="2"/>
  <c r="R3413" i="2"/>
  <c r="E3413" i="2"/>
  <c r="D3413" i="2"/>
  <c r="F3413" i="2" s="1"/>
  <c r="C3413" i="2"/>
  <c r="S3412" i="2"/>
  <c r="R3412" i="2"/>
  <c r="E3412" i="2"/>
  <c r="D3412" i="2"/>
  <c r="F3412" i="2" s="1"/>
  <c r="C3412" i="2"/>
  <c r="S3411" i="2"/>
  <c r="R3411" i="2"/>
  <c r="E3411" i="2"/>
  <c r="D3411" i="2"/>
  <c r="F3411" i="2" s="1"/>
  <c r="C3411" i="2"/>
  <c r="S3410" i="2"/>
  <c r="R3410" i="2"/>
  <c r="E3410" i="2"/>
  <c r="D3410" i="2"/>
  <c r="F3410" i="2" s="1"/>
  <c r="C3410" i="2"/>
  <c r="S3409" i="2"/>
  <c r="R3409" i="2"/>
  <c r="E3409" i="2"/>
  <c r="D3409" i="2"/>
  <c r="F3409" i="2" s="1"/>
  <c r="C3409" i="2"/>
  <c r="S3408" i="2"/>
  <c r="R3408" i="2"/>
  <c r="E3408" i="2"/>
  <c r="D3408" i="2"/>
  <c r="F3408" i="2" s="1"/>
  <c r="C3408" i="2"/>
  <c r="S3407" i="2"/>
  <c r="R3407" i="2"/>
  <c r="E3407" i="2"/>
  <c r="D3407" i="2"/>
  <c r="F3407" i="2" s="1"/>
  <c r="C3407" i="2"/>
  <c r="S3406" i="2"/>
  <c r="R3406" i="2"/>
  <c r="E3406" i="2"/>
  <c r="D3406" i="2"/>
  <c r="F3406" i="2" s="1"/>
  <c r="C3406" i="2"/>
  <c r="S3405" i="2"/>
  <c r="R3405" i="2"/>
  <c r="E3405" i="2"/>
  <c r="D3405" i="2"/>
  <c r="F3405" i="2" s="1"/>
  <c r="C3405" i="2"/>
  <c r="S3404" i="2"/>
  <c r="R3404" i="2"/>
  <c r="E3404" i="2"/>
  <c r="D3404" i="2"/>
  <c r="F3404" i="2" s="1"/>
  <c r="C3404" i="2"/>
  <c r="S3403" i="2"/>
  <c r="R3403" i="2"/>
  <c r="E3403" i="2"/>
  <c r="D3403" i="2"/>
  <c r="F3403" i="2" s="1"/>
  <c r="C3403" i="2"/>
  <c r="S3402" i="2"/>
  <c r="R3402" i="2"/>
  <c r="E3402" i="2"/>
  <c r="D3402" i="2"/>
  <c r="F3402" i="2" s="1"/>
  <c r="C3402" i="2"/>
  <c r="S3401" i="2"/>
  <c r="R3401" i="2"/>
  <c r="E3401" i="2"/>
  <c r="D3401" i="2"/>
  <c r="F3401" i="2" s="1"/>
  <c r="C3401" i="2"/>
  <c r="S3400" i="2"/>
  <c r="R3400" i="2"/>
  <c r="E3400" i="2"/>
  <c r="D3400" i="2"/>
  <c r="F3400" i="2" s="1"/>
  <c r="C3400" i="2"/>
  <c r="S3399" i="2"/>
  <c r="R3399" i="2"/>
  <c r="E3399" i="2"/>
  <c r="D3399" i="2"/>
  <c r="F3399" i="2" s="1"/>
  <c r="C3399" i="2"/>
  <c r="S3398" i="2"/>
  <c r="R3398" i="2"/>
  <c r="E3398" i="2"/>
  <c r="D3398" i="2"/>
  <c r="F3398" i="2" s="1"/>
  <c r="C3398" i="2"/>
  <c r="S3397" i="2"/>
  <c r="R3397" i="2"/>
  <c r="E3397" i="2"/>
  <c r="D3397" i="2"/>
  <c r="F3397" i="2" s="1"/>
  <c r="C3397" i="2"/>
  <c r="S3396" i="2"/>
  <c r="R3396" i="2"/>
  <c r="E3396" i="2"/>
  <c r="D3396" i="2"/>
  <c r="F3396" i="2" s="1"/>
  <c r="C3396" i="2"/>
  <c r="S3395" i="2"/>
  <c r="R3395" i="2"/>
  <c r="E3395" i="2"/>
  <c r="D3395" i="2"/>
  <c r="F3395" i="2" s="1"/>
  <c r="C3395" i="2"/>
  <c r="S3394" i="2"/>
  <c r="R3394" i="2"/>
  <c r="E3394" i="2"/>
  <c r="D3394" i="2"/>
  <c r="F3394" i="2" s="1"/>
  <c r="C3394" i="2"/>
  <c r="S3393" i="2"/>
  <c r="R3393" i="2"/>
  <c r="E3393" i="2"/>
  <c r="D3393" i="2"/>
  <c r="F3393" i="2" s="1"/>
  <c r="C3393" i="2"/>
  <c r="S3392" i="2"/>
  <c r="R3392" i="2"/>
  <c r="E3392" i="2"/>
  <c r="D3392" i="2"/>
  <c r="F3392" i="2" s="1"/>
  <c r="C3392" i="2"/>
  <c r="S3391" i="2"/>
  <c r="R3391" i="2"/>
  <c r="E3391" i="2"/>
  <c r="D3391" i="2"/>
  <c r="F3391" i="2" s="1"/>
  <c r="C3391" i="2"/>
  <c r="S3390" i="2"/>
  <c r="R3390" i="2"/>
  <c r="E3390" i="2"/>
  <c r="D3390" i="2"/>
  <c r="F3390" i="2" s="1"/>
  <c r="C3390" i="2"/>
  <c r="S3389" i="2"/>
  <c r="R3389" i="2"/>
  <c r="E3389" i="2"/>
  <c r="D3389" i="2"/>
  <c r="F3389" i="2" s="1"/>
  <c r="C3389" i="2"/>
  <c r="S3388" i="2"/>
  <c r="R3388" i="2"/>
  <c r="E3388" i="2"/>
  <c r="D3388" i="2"/>
  <c r="F3388" i="2" s="1"/>
  <c r="C3388" i="2"/>
  <c r="S3387" i="2"/>
  <c r="R3387" i="2"/>
  <c r="E3387" i="2"/>
  <c r="D3387" i="2"/>
  <c r="F3387" i="2" s="1"/>
  <c r="C3387" i="2"/>
  <c r="S3386" i="2"/>
  <c r="R3386" i="2"/>
  <c r="E3386" i="2"/>
  <c r="D3386" i="2"/>
  <c r="F3386" i="2" s="1"/>
  <c r="C3386" i="2"/>
  <c r="S3385" i="2"/>
  <c r="R3385" i="2"/>
  <c r="E3385" i="2"/>
  <c r="D3385" i="2"/>
  <c r="F3385" i="2" s="1"/>
  <c r="C3385" i="2"/>
  <c r="S3384" i="2"/>
  <c r="R3384" i="2"/>
  <c r="E3384" i="2"/>
  <c r="D3384" i="2"/>
  <c r="F3384" i="2" s="1"/>
  <c r="C3384" i="2"/>
  <c r="S3383" i="2"/>
  <c r="R3383" i="2"/>
  <c r="E3383" i="2"/>
  <c r="D3383" i="2"/>
  <c r="F3383" i="2" s="1"/>
  <c r="C3383" i="2"/>
  <c r="S3382" i="2"/>
  <c r="R3382" i="2"/>
  <c r="E3382" i="2"/>
  <c r="D3382" i="2"/>
  <c r="F3382" i="2" s="1"/>
  <c r="C3382" i="2"/>
  <c r="S3381" i="2"/>
  <c r="R3381" i="2"/>
  <c r="E3381" i="2"/>
  <c r="D3381" i="2"/>
  <c r="F3381" i="2" s="1"/>
  <c r="C3381" i="2"/>
  <c r="S3380" i="2"/>
  <c r="R3380" i="2"/>
  <c r="E3380" i="2"/>
  <c r="D3380" i="2"/>
  <c r="F3380" i="2" s="1"/>
  <c r="C3380" i="2"/>
  <c r="S3379" i="2"/>
  <c r="R3379" i="2"/>
  <c r="E3379" i="2"/>
  <c r="D3379" i="2"/>
  <c r="F3379" i="2" s="1"/>
  <c r="C3379" i="2"/>
  <c r="S3378" i="2"/>
  <c r="R3378" i="2"/>
  <c r="E3378" i="2"/>
  <c r="D3378" i="2"/>
  <c r="F3378" i="2" s="1"/>
  <c r="C3378" i="2"/>
  <c r="S3377" i="2"/>
  <c r="R3377" i="2"/>
  <c r="E3377" i="2"/>
  <c r="D3377" i="2"/>
  <c r="F3377" i="2" s="1"/>
  <c r="C3377" i="2"/>
  <c r="S3376" i="2"/>
  <c r="R3376" i="2"/>
  <c r="E3376" i="2"/>
  <c r="D3376" i="2"/>
  <c r="F3376" i="2" s="1"/>
  <c r="C3376" i="2"/>
  <c r="S3375" i="2"/>
  <c r="R3375" i="2"/>
  <c r="E3375" i="2"/>
  <c r="D3375" i="2"/>
  <c r="F3375" i="2" s="1"/>
  <c r="C3375" i="2"/>
  <c r="S3374" i="2"/>
  <c r="R3374" i="2"/>
  <c r="E3374" i="2"/>
  <c r="D3374" i="2"/>
  <c r="F3374" i="2" s="1"/>
  <c r="C3374" i="2"/>
  <c r="S3373" i="2"/>
  <c r="R3373" i="2"/>
  <c r="E3373" i="2"/>
  <c r="D3373" i="2"/>
  <c r="F3373" i="2" s="1"/>
  <c r="C3373" i="2"/>
  <c r="S3372" i="2"/>
  <c r="R3372" i="2"/>
  <c r="E3372" i="2"/>
  <c r="D3372" i="2"/>
  <c r="F3372" i="2" s="1"/>
  <c r="C3372" i="2"/>
  <c r="S3371" i="2"/>
  <c r="R3371" i="2"/>
  <c r="E3371" i="2"/>
  <c r="D3371" i="2"/>
  <c r="F3371" i="2" s="1"/>
  <c r="C3371" i="2"/>
  <c r="S3370" i="2"/>
  <c r="R3370" i="2"/>
  <c r="E3370" i="2"/>
  <c r="D3370" i="2"/>
  <c r="F3370" i="2" s="1"/>
  <c r="C3370" i="2"/>
  <c r="S3369" i="2"/>
  <c r="R3369" i="2"/>
  <c r="E3369" i="2"/>
  <c r="D3369" i="2"/>
  <c r="F3369" i="2" s="1"/>
  <c r="C3369" i="2"/>
  <c r="S3368" i="2"/>
  <c r="R3368" i="2"/>
  <c r="E3368" i="2"/>
  <c r="D3368" i="2"/>
  <c r="F3368" i="2" s="1"/>
  <c r="C3368" i="2"/>
  <c r="S3367" i="2"/>
  <c r="R3367" i="2"/>
  <c r="E3367" i="2"/>
  <c r="D3367" i="2"/>
  <c r="F3367" i="2" s="1"/>
  <c r="C3367" i="2"/>
  <c r="S3366" i="2"/>
  <c r="R3366" i="2"/>
  <c r="E3366" i="2"/>
  <c r="D3366" i="2"/>
  <c r="F3366" i="2" s="1"/>
  <c r="C3366" i="2"/>
  <c r="S3365" i="2"/>
  <c r="R3365" i="2"/>
  <c r="E3365" i="2"/>
  <c r="D3365" i="2"/>
  <c r="F3365" i="2" s="1"/>
  <c r="C3365" i="2"/>
  <c r="S3364" i="2"/>
  <c r="R3364" i="2"/>
  <c r="E3364" i="2"/>
  <c r="D3364" i="2"/>
  <c r="F3364" i="2" s="1"/>
  <c r="C3364" i="2"/>
  <c r="S3363" i="2"/>
  <c r="R3363" i="2"/>
  <c r="E3363" i="2"/>
  <c r="D3363" i="2"/>
  <c r="F3363" i="2" s="1"/>
  <c r="C3363" i="2"/>
  <c r="S3362" i="2"/>
  <c r="R3362" i="2"/>
  <c r="E3362" i="2"/>
  <c r="D3362" i="2"/>
  <c r="F3362" i="2" s="1"/>
  <c r="C3362" i="2"/>
  <c r="S3361" i="2"/>
  <c r="R3361" i="2"/>
  <c r="E3361" i="2"/>
  <c r="D3361" i="2"/>
  <c r="F3361" i="2" s="1"/>
  <c r="C3361" i="2"/>
  <c r="S3360" i="2"/>
  <c r="R3360" i="2"/>
  <c r="E3360" i="2"/>
  <c r="D3360" i="2"/>
  <c r="F3360" i="2" s="1"/>
  <c r="C3360" i="2"/>
  <c r="S3359" i="2"/>
  <c r="R3359" i="2"/>
  <c r="E3359" i="2"/>
  <c r="D3359" i="2"/>
  <c r="F3359" i="2" s="1"/>
  <c r="C3359" i="2"/>
  <c r="S3358" i="2"/>
  <c r="R3358" i="2"/>
  <c r="E3358" i="2"/>
  <c r="D3358" i="2"/>
  <c r="F3358" i="2" s="1"/>
  <c r="C3358" i="2"/>
  <c r="S3357" i="2"/>
  <c r="R3357" i="2"/>
  <c r="E3357" i="2"/>
  <c r="D3357" i="2"/>
  <c r="F3357" i="2" s="1"/>
  <c r="C3357" i="2"/>
  <c r="S3356" i="2"/>
  <c r="R3356" i="2"/>
  <c r="E3356" i="2"/>
  <c r="D3356" i="2"/>
  <c r="F3356" i="2" s="1"/>
  <c r="C3356" i="2"/>
  <c r="S3355" i="2"/>
  <c r="R3355" i="2"/>
  <c r="E3355" i="2"/>
  <c r="D3355" i="2"/>
  <c r="F3355" i="2" s="1"/>
  <c r="C3355" i="2"/>
  <c r="S3354" i="2"/>
  <c r="R3354" i="2"/>
  <c r="E3354" i="2"/>
  <c r="D3354" i="2"/>
  <c r="F3354" i="2" s="1"/>
  <c r="C3354" i="2"/>
  <c r="S3353" i="2"/>
  <c r="R3353" i="2"/>
  <c r="E3353" i="2"/>
  <c r="D3353" i="2"/>
  <c r="F3353" i="2" s="1"/>
  <c r="C3353" i="2"/>
  <c r="S3352" i="2"/>
  <c r="R3352" i="2"/>
  <c r="E3352" i="2"/>
  <c r="D3352" i="2"/>
  <c r="F3352" i="2" s="1"/>
  <c r="C3352" i="2"/>
  <c r="S3351" i="2"/>
  <c r="R3351" i="2"/>
  <c r="E3351" i="2"/>
  <c r="D3351" i="2"/>
  <c r="F3351" i="2" s="1"/>
  <c r="C3351" i="2"/>
  <c r="S3350" i="2"/>
  <c r="R3350" i="2"/>
  <c r="E3350" i="2"/>
  <c r="D3350" i="2"/>
  <c r="F3350" i="2" s="1"/>
  <c r="C3350" i="2"/>
  <c r="S3349" i="2"/>
  <c r="R3349" i="2"/>
  <c r="E3349" i="2"/>
  <c r="D3349" i="2"/>
  <c r="F3349" i="2" s="1"/>
  <c r="C3349" i="2"/>
  <c r="S3348" i="2"/>
  <c r="R3348" i="2"/>
  <c r="E3348" i="2"/>
  <c r="D3348" i="2"/>
  <c r="F3348" i="2" s="1"/>
  <c r="C3348" i="2"/>
  <c r="S3347" i="2"/>
  <c r="R3347" i="2"/>
  <c r="E3347" i="2"/>
  <c r="D3347" i="2"/>
  <c r="F3347" i="2" s="1"/>
  <c r="C3347" i="2"/>
  <c r="S3346" i="2"/>
  <c r="R3346" i="2"/>
  <c r="E3346" i="2"/>
  <c r="D3346" i="2"/>
  <c r="F3346" i="2" s="1"/>
  <c r="C3346" i="2"/>
  <c r="S3345" i="2"/>
  <c r="R3345" i="2"/>
  <c r="E3345" i="2"/>
  <c r="D3345" i="2"/>
  <c r="F3345" i="2" s="1"/>
  <c r="C3345" i="2"/>
  <c r="S3344" i="2"/>
  <c r="R3344" i="2"/>
  <c r="E3344" i="2"/>
  <c r="D3344" i="2"/>
  <c r="F3344" i="2" s="1"/>
  <c r="C3344" i="2"/>
  <c r="S3343" i="2"/>
  <c r="R3343" i="2"/>
  <c r="E3343" i="2"/>
  <c r="D3343" i="2"/>
  <c r="F3343" i="2" s="1"/>
  <c r="C3343" i="2"/>
  <c r="S3342" i="2"/>
  <c r="R3342" i="2"/>
  <c r="E3342" i="2"/>
  <c r="D3342" i="2"/>
  <c r="F3342" i="2" s="1"/>
  <c r="C3342" i="2"/>
  <c r="S3341" i="2"/>
  <c r="R3341" i="2"/>
  <c r="E3341" i="2"/>
  <c r="D3341" i="2"/>
  <c r="F3341" i="2" s="1"/>
  <c r="C3341" i="2"/>
  <c r="S3340" i="2"/>
  <c r="R3340" i="2"/>
  <c r="E3340" i="2"/>
  <c r="D3340" i="2"/>
  <c r="F3340" i="2" s="1"/>
  <c r="C3340" i="2"/>
  <c r="S3339" i="2"/>
  <c r="R3339" i="2"/>
  <c r="E3339" i="2"/>
  <c r="D3339" i="2"/>
  <c r="F3339" i="2" s="1"/>
  <c r="C3339" i="2"/>
  <c r="S3338" i="2"/>
  <c r="R3338" i="2"/>
  <c r="E3338" i="2"/>
  <c r="D3338" i="2"/>
  <c r="F3338" i="2" s="1"/>
  <c r="C3338" i="2"/>
  <c r="S3337" i="2"/>
  <c r="R3337" i="2"/>
  <c r="E3337" i="2"/>
  <c r="D3337" i="2"/>
  <c r="F3337" i="2" s="1"/>
  <c r="C3337" i="2"/>
  <c r="S3336" i="2"/>
  <c r="R3336" i="2"/>
  <c r="E3336" i="2"/>
  <c r="D3336" i="2"/>
  <c r="F3336" i="2" s="1"/>
  <c r="C3336" i="2"/>
  <c r="S3335" i="2"/>
  <c r="R3335" i="2"/>
  <c r="E3335" i="2"/>
  <c r="D3335" i="2"/>
  <c r="F3335" i="2" s="1"/>
  <c r="C3335" i="2"/>
  <c r="S3334" i="2"/>
  <c r="R3334" i="2"/>
  <c r="E3334" i="2"/>
  <c r="D3334" i="2"/>
  <c r="F3334" i="2" s="1"/>
  <c r="C3334" i="2"/>
  <c r="S3333" i="2"/>
  <c r="R3333" i="2"/>
  <c r="E3333" i="2"/>
  <c r="D3333" i="2"/>
  <c r="F3333" i="2" s="1"/>
  <c r="C3333" i="2"/>
  <c r="S3332" i="2"/>
  <c r="R3332" i="2"/>
  <c r="E3332" i="2"/>
  <c r="D3332" i="2"/>
  <c r="F3332" i="2" s="1"/>
  <c r="C3332" i="2"/>
  <c r="S3331" i="2"/>
  <c r="R3331" i="2"/>
  <c r="E3331" i="2"/>
  <c r="D3331" i="2"/>
  <c r="F3331" i="2" s="1"/>
  <c r="C3331" i="2"/>
  <c r="S3330" i="2"/>
  <c r="R3330" i="2"/>
  <c r="E3330" i="2"/>
  <c r="D3330" i="2"/>
  <c r="F3330" i="2" s="1"/>
  <c r="C3330" i="2"/>
  <c r="S3329" i="2"/>
  <c r="R3329" i="2"/>
  <c r="E3329" i="2"/>
  <c r="D3329" i="2"/>
  <c r="F3329" i="2" s="1"/>
  <c r="C3329" i="2"/>
  <c r="S3328" i="2"/>
  <c r="R3328" i="2"/>
  <c r="E3328" i="2"/>
  <c r="D3328" i="2"/>
  <c r="F3328" i="2" s="1"/>
  <c r="C3328" i="2"/>
  <c r="S3327" i="2"/>
  <c r="R3327" i="2"/>
  <c r="E3327" i="2"/>
  <c r="D3327" i="2"/>
  <c r="F3327" i="2" s="1"/>
  <c r="C3327" i="2"/>
  <c r="S3326" i="2"/>
  <c r="R3326" i="2"/>
  <c r="E3326" i="2"/>
  <c r="D3326" i="2"/>
  <c r="F3326" i="2" s="1"/>
  <c r="C3326" i="2"/>
  <c r="S3325" i="2"/>
  <c r="R3325" i="2"/>
  <c r="E3325" i="2"/>
  <c r="D3325" i="2"/>
  <c r="F3325" i="2" s="1"/>
  <c r="C3325" i="2"/>
  <c r="S3324" i="2"/>
  <c r="R3324" i="2"/>
  <c r="E3324" i="2"/>
  <c r="D3324" i="2"/>
  <c r="F3324" i="2" s="1"/>
  <c r="C3324" i="2"/>
  <c r="S3323" i="2"/>
  <c r="R3323" i="2"/>
  <c r="E3323" i="2"/>
  <c r="D3323" i="2"/>
  <c r="F3323" i="2" s="1"/>
  <c r="C3323" i="2"/>
  <c r="S3322" i="2"/>
  <c r="R3322" i="2"/>
  <c r="E3322" i="2"/>
  <c r="D3322" i="2"/>
  <c r="F3322" i="2" s="1"/>
  <c r="C3322" i="2"/>
  <c r="S3321" i="2"/>
  <c r="R3321" i="2"/>
  <c r="E3321" i="2"/>
  <c r="D3321" i="2"/>
  <c r="F3321" i="2" s="1"/>
  <c r="C3321" i="2"/>
  <c r="S3320" i="2"/>
  <c r="R3320" i="2"/>
  <c r="E3320" i="2"/>
  <c r="D3320" i="2"/>
  <c r="F3320" i="2" s="1"/>
  <c r="C3320" i="2"/>
  <c r="S3319" i="2"/>
  <c r="R3319" i="2"/>
  <c r="E3319" i="2"/>
  <c r="D3319" i="2"/>
  <c r="F3319" i="2" s="1"/>
  <c r="C3319" i="2"/>
  <c r="S3318" i="2"/>
  <c r="R3318" i="2"/>
  <c r="E3318" i="2"/>
  <c r="D3318" i="2"/>
  <c r="F3318" i="2" s="1"/>
  <c r="C3318" i="2"/>
  <c r="S3317" i="2"/>
  <c r="R3317" i="2"/>
  <c r="E3317" i="2"/>
  <c r="D3317" i="2"/>
  <c r="F3317" i="2" s="1"/>
  <c r="C3317" i="2"/>
  <c r="S3316" i="2"/>
  <c r="R3316" i="2"/>
  <c r="E3316" i="2"/>
  <c r="D3316" i="2"/>
  <c r="F3316" i="2" s="1"/>
  <c r="C3316" i="2"/>
  <c r="S3315" i="2"/>
  <c r="R3315" i="2"/>
  <c r="E3315" i="2"/>
  <c r="D3315" i="2"/>
  <c r="F3315" i="2" s="1"/>
  <c r="C3315" i="2"/>
  <c r="S3314" i="2"/>
  <c r="R3314" i="2"/>
  <c r="E3314" i="2"/>
  <c r="D3314" i="2"/>
  <c r="F3314" i="2" s="1"/>
  <c r="C3314" i="2"/>
  <c r="S3313" i="2"/>
  <c r="R3313" i="2"/>
  <c r="E3313" i="2"/>
  <c r="D3313" i="2"/>
  <c r="F3313" i="2" s="1"/>
  <c r="C3313" i="2"/>
  <c r="S3312" i="2"/>
  <c r="R3312" i="2"/>
  <c r="E3312" i="2"/>
  <c r="D3312" i="2"/>
  <c r="F3312" i="2" s="1"/>
  <c r="C3312" i="2"/>
  <c r="S3311" i="2"/>
  <c r="R3311" i="2"/>
  <c r="E3311" i="2"/>
  <c r="D3311" i="2"/>
  <c r="F3311" i="2" s="1"/>
  <c r="C3311" i="2"/>
  <c r="S3310" i="2"/>
  <c r="R3310" i="2"/>
  <c r="E3310" i="2"/>
  <c r="D3310" i="2"/>
  <c r="F3310" i="2" s="1"/>
  <c r="C3310" i="2"/>
  <c r="S3309" i="2"/>
  <c r="R3309" i="2"/>
  <c r="E3309" i="2"/>
  <c r="D3309" i="2"/>
  <c r="F3309" i="2" s="1"/>
  <c r="C3309" i="2"/>
  <c r="S3308" i="2"/>
  <c r="R3308" i="2"/>
  <c r="E3308" i="2"/>
  <c r="D3308" i="2"/>
  <c r="F3308" i="2" s="1"/>
  <c r="C3308" i="2"/>
  <c r="S3307" i="2"/>
  <c r="R3307" i="2"/>
  <c r="E3307" i="2"/>
  <c r="D3307" i="2"/>
  <c r="F3307" i="2" s="1"/>
  <c r="C3307" i="2"/>
  <c r="S3306" i="2"/>
  <c r="R3306" i="2"/>
  <c r="E3306" i="2"/>
  <c r="D3306" i="2"/>
  <c r="F3306" i="2" s="1"/>
  <c r="C3306" i="2"/>
  <c r="S3305" i="2"/>
  <c r="R3305" i="2"/>
  <c r="E3305" i="2"/>
  <c r="D3305" i="2"/>
  <c r="F3305" i="2" s="1"/>
  <c r="C3305" i="2"/>
  <c r="S3304" i="2"/>
  <c r="R3304" i="2"/>
  <c r="E3304" i="2"/>
  <c r="D3304" i="2"/>
  <c r="F3304" i="2" s="1"/>
  <c r="C3304" i="2"/>
  <c r="S3303" i="2"/>
  <c r="R3303" i="2"/>
  <c r="E3303" i="2"/>
  <c r="D3303" i="2"/>
  <c r="F3303" i="2" s="1"/>
  <c r="C3303" i="2"/>
  <c r="S3302" i="2"/>
  <c r="R3302" i="2"/>
  <c r="E3302" i="2"/>
  <c r="D3302" i="2"/>
  <c r="F3302" i="2" s="1"/>
  <c r="C3302" i="2"/>
  <c r="S3301" i="2"/>
  <c r="R3301" i="2"/>
  <c r="E3301" i="2"/>
  <c r="D3301" i="2"/>
  <c r="F3301" i="2" s="1"/>
  <c r="C3301" i="2"/>
  <c r="S3300" i="2"/>
  <c r="R3300" i="2"/>
  <c r="E3300" i="2"/>
  <c r="D3300" i="2"/>
  <c r="F3300" i="2" s="1"/>
  <c r="C3300" i="2"/>
  <c r="S3299" i="2"/>
  <c r="R3299" i="2"/>
  <c r="E3299" i="2"/>
  <c r="D3299" i="2"/>
  <c r="F3299" i="2" s="1"/>
  <c r="C3299" i="2"/>
  <c r="S3298" i="2"/>
  <c r="R3298" i="2"/>
  <c r="E3298" i="2"/>
  <c r="D3298" i="2"/>
  <c r="F3298" i="2" s="1"/>
  <c r="C3298" i="2"/>
  <c r="S3297" i="2"/>
  <c r="R3297" i="2"/>
  <c r="E3297" i="2"/>
  <c r="D3297" i="2"/>
  <c r="F3297" i="2" s="1"/>
  <c r="C3297" i="2"/>
  <c r="S3296" i="2"/>
  <c r="R3296" i="2"/>
  <c r="E3296" i="2"/>
  <c r="D3296" i="2"/>
  <c r="F3296" i="2" s="1"/>
  <c r="C3296" i="2"/>
  <c r="S3295" i="2"/>
  <c r="R3295" i="2"/>
  <c r="E3295" i="2"/>
  <c r="D3295" i="2"/>
  <c r="F3295" i="2" s="1"/>
  <c r="C3295" i="2"/>
  <c r="S3294" i="2"/>
  <c r="R3294" i="2"/>
  <c r="E3294" i="2"/>
  <c r="D3294" i="2"/>
  <c r="F3294" i="2" s="1"/>
  <c r="C3294" i="2"/>
  <c r="S3293" i="2"/>
  <c r="R3293" i="2"/>
  <c r="E3293" i="2"/>
  <c r="D3293" i="2"/>
  <c r="F3293" i="2" s="1"/>
  <c r="C3293" i="2"/>
  <c r="S3292" i="2"/>
  <c r="R3292" i="2"/>
  <c r="E3292" i="2"/>
  <c r="D3292" i="2"/>
  <c r="F3292" i="2" s="1"/>
  <c r="C3292" i="2"/>
  <c r="S3291" i="2"/>
  <c r="R3291" i="2"/>
  <c r="E3291" i="2"/>
  <c r="D3291" i="2"/>
  <c r="F3291" i="2" s="1"/>
  <c r="C3291" i="2"/>
  <c r="S3290" i="2"/>
  <c r="R3290" i="2"/>
  <c r="E3290" i="2"/>
  <c r="D3290" i="2"/>
  <c r="F3290" i="2" s="1"/>
  <c r="C3290" i="2"/>
  <c r="S3289" i="2"/>
  <c r="R3289" i="2"/>
  <c r="E3289" i="2"/>
  <c r="D3289" i="2"/>
  <c r="F3289" i="2" s="1"/>
  <c r="C3289" i="2"/>
  <c r="S3288" i="2"/>
  <c r="R3288" i="2"/>
  <c r="E3288" i="2"/>
  <c r="D3288" i="2"/>
  <c r="F3288" i="2" s="1"/>
  <c r="C3288" i="2"/>
  <c r="S3287" i="2"/>
  <c r="R3287" i="2"/>
  <c r="E3287" i="2"/>
  <c r="D3287" i="2"/>
  <c r="F3287" i="2" s="1"/>
  <c r="C3287" i="2"/>
  <c r="S3286" i="2"/>
  <c r="R3286" i="2"/>
  <c r="E3286" i="2"/>
  <c r="D3286" i="2"/>
  <c r="F3286" i="2" s="1"/>
  <c r="C3286" i="2"/>
  <c r="S3285" i="2"/>
  <c r="R3285" i="2"/>
  <c r="E3285" i="2"/>
  <c r="D3285" i="2"/>
  <c r="F3285" i="2" s="1"/>
  <c r="C3285" i="2"/>
  <c r="S3284" i="2"/>
  <c r="R3284" i="2"/>
  <c r="E3284" i="2"/>
  <c r="D3284" i="2"/>
  <c r="F3284" i="2" s="1"/>
  <c r="C3284" i="2"/>
  <c r="S3283" i="2"/>
  <c r="R3283" i="2"/>
  <c r="E3283" i="2"/>
  <c r="D3283" i="2"/>
  <c r="F3283" i="2" s="1"/>
  <c r="C3283" i="2"/>
  <c r="S3282" i="2"/>
  <c r="R3282" i="2"/>
  <c r="E3282" i="2"/>
  <c r="D3282" i="2"/>
  <c r="F3282" i="2" s="1"/>
  <c r="C3282" i="2"/>
  <c r="S3281" i="2"/>
  <c r="R3281" i="2"/>
  <c r="E3281" i="2"/>
  <c r="D3281" i="2"/>
  <c r="F3281" i="2" s="1"/>
  <c r="C3281" i="2"/>
  <c r="S3280" i="2"/>
  <c r="R3280" i="2"/>
  <c r="E3280" i="2"/>
  <c r="D3280" i="2"/>
  <c r="F3280" i="2" s="1"/>
  <c r="C3280" i="2"/>
  <c r="S3279" i="2"/>
  <c r="R3279" i="2"/>
  <c r="E3279" i="2"/>
  <c r="D3279" i="2"/>
  <c r="F3279" i="2" s="1"/>
  <c r="C3279" i="2"/>
  <c r="S3278" i="2"/>
  <c r="R3278" i="2"/>
  <c r="E3278" i="2"/>
  <c r="D3278" i="2"/>
  <c r="F3278" i="2" s="1"/>
  <c r="C3278" i="2"/>
  <c r="S3277" i="2"/>
  <c r="R3277" i="2"/>
  <c r="E3277" i="2"/>
  <c r="D3277" i="2"/>
  <c r="F3277" i="2" s="1"/>
  <c r="C3277" i="2"/>
  <c r="S3276" i="2"/>
  <c r="R3276" i="2"/>
  <c r="E3276" i="2"/>
  <c r="D3276" i="2"/>
  <c r="F3276" i="2" s="1"/>
  <c r="C3276" i="2"/>
  <c r="S3275" i="2"/>
  <c r="R3275" i="2"/>
  <c r="E3275" i="2"/>
  <c r="D3275" i="2"/>
  <c r="F3275" i="2" s="1"/>
  <c r="C3275" i="2"/>
  <c r="S3274" i="2"/>
  <c r="R3274" i="2"/>
  <c r="E3274" i="2"/>
  <c r="D3274" i="2"/>
  <c r="F3274" i="2" s="1"/>
  <c r="C3274" i="2"/>
  <c r="S3273" i="2"/>
  <c r="R3273" i="2"/>
  <c r="E3273" i="2"/>
  <c r="D3273" i="2"/>
  <c r="F3273" i="2" s="1"/>
  <c r="C3273" i="2"/>
  <c r="S3272" i="2"/>
  <c r="R3272" i="2"/>
  <c r="E3272" i="2"/>
  <c r="D3272" i="2"/>
  <c r="F3272" i="2" s="1"/>
  <c r="C3272" i="2"/>
  <c r="S3271" i="2"/>
  <c r="R3271" i="2"/>
  <c r="E3271" i="2"/>
  <c r="D3271" i="2"/>
  <c r="F3271" i="2" s="1"/>
  <c r="C3271" i="2"/>
  <c r="S3270" i="2"/>
  <c r="R3270" i="2"/>
  <c r="E3270" i="2"/>
  <c r="D3270" i="2"/>
  <c r="F3270" i="2" s="1"/>
  <c r="C3270" i="2"/>
  <c r="S3269" i="2"/>
  <c r="R3269" i="2"/>
  <c r="E3269" i="2"/>
  <c r="D3269" i="2"/>
  <c r="F3269" i="2" s="1"/>
  <c r="C3269" i="2"/>
  <c r="S3268" i="2"/>
  <c r="R3268" i="2"/>
  <c r="E3268" i="2"/>
  <c r="D3268" i="2"/>
  <c r="F3268" i="2" s="1"/>
  <c r="C3268" i="2"/>
  <c r="S3267" i="2"/>
  <c r="R3267" i="2"/>
  <c r="E3267" i="2"/>
  <c r="D3267" i="2"/>
  <c r="F3267" i="2" s="1"/>
  <c r="C3267" i="2"/>
  <c r="S3266" i="2"/>
  <c r="R3266" i="2"/>
  <c r="E3266" i="2"/>
  <c r="D3266" i="2"/>
  <c r="F3266" i="2" s="1"/>
  <c r="C3266" i="2"/>
  <c r="T3265" i="2"/>
  <c r="S3265" i="2"/>
  <c r="R3265" i="2"/>
  <c r="U3265" i="2" s="1"/>
  <c r="E3265" i="2"/>
  <c r="D3265" i="2"/>
  <c r="F3265" i="2" s="1"/>
  <c r="C3265" i="2"/>
  <c r="S3264" i="2"/>
  <c r="R3264" i="2"/>
  <c r="E3264" i="2"/>
  <c r="D3264" i="2"/>
  <c r="F3264" i="2" s="1"/>
  <c r="C3264" i="2"/>
  <c r="S3263" i="2"/>
  <c r="R3263" i="2"/>
  <c r="E3263" i="2"/>
  <c r="D3263" i="2"/>
  <c r="F3263" i="2" s="1"/>
  <c r="C3263" i="2"/>
  <c r="S3262" i="2"/>
  <c r="R3262" i="2"/>
  <c r="E3262" i="2"/>
  <c r="D3262" i="2"/>
  <c r="F3262" i="2" s="1"/>
  <c r="C3262" i="2"/>
  <c r="S3261" i="2"/>
  <c r="R3261" i="2"/>
  <c r="E3261" i="2"/>
  <c r="D3261" i="2"/>
  <c r="F3261" i="2" s="1"/>
  <c r="C3261" i="2"/>
  <c r="S3260" i="2"/>
  <c r="R3260" i="2"/>
  <c r="E3260" i="2"/>
  <c r="D3260" i="2"/>
  <c r="F3260" i="2" s="1"/>
  <c r="C3260" i="2"/>
  <c r="S3259" i="2"/>
  <c r="R3259" i="2"/>
  <c r="E3259" i="2"/>
  <c r="D3259" i="2"/>
  <c r="F3259" i="2" s="1"/>
  <c r="C3259" i="2"/>
  <c r="S3258" i="2"/>
  <c r="R3258" i="2"/>
  <c r="E3258" i="2"/>
  <c r="D3258" i="2"/>
  <c r="F3258" i="2" s="1"/>
  <c r="C3258" i="2"/>
  <c r="S3257" i="2"/>
  <c r="R3257" i="2"/>
  <c r="E3257" i="2"/>
  <c r="D3257" i="2"/>
  <c r="F3257" i="2" s="1"/>
  <c r="C3257" i="2"/>
  <c r="S3256" i="2"/>
  <c r="R3256" i="2"/>
  <c r="E3256" i="2"/>
  <c r="D3256" i="2"/>
  <c r="F3256" i="2" s="1"/>
  <c r="C3256" i="2"/>
  <c r="S3255" i="2"/>
  <c r="R3255" i="2"/>
  <c r="E3255" i="2"/>
  <c r="D3255" i="2"/>
  <c r="F3255" i="2" s="1"/>
  <c r="C3255" i="2"/>
  <c r="S3254" i="2"/>
  <c r="R3254" i="2"/>
  <c r="E3254" i="2"/>
  <c r="D3254" i="2"/>
  <c r="F3254" i="2" s="1"/>
  <c r="C3254" i="2"/>
  <c r="S3253" i="2"/>
  <c r="R3253" i="2"/>
  <c r="E3253" i="2"/>
  <c r="D3253" i="2"/>
  <c r="F3253" i="2" s="1"/>
  <c r="C3253" i="2"/>
  <c r="S3252" i="2"/>
  <c r="R3252" i="2"/>
  <c r="E3252" i="2"/>
  <c r="D3252" i="2"/>
  <c r="F3252" i="2" s="1"/>
  <c r="C3252" i="2"/>
  <c r="S3251" i="2"/>
  <c r="R3251" i="2"/>
  <c r="E3251" i="2"/>
  <c r="D3251" i="2"/>
  <c r="F3251" i="2" s="1"/>
  <c r="C3251" i="2"/>
  <c r="S3250" i="2"/>
  <c r="R3250" i="2"/>
  <c r="E3250" i="2"/>
  <c r="D3250" i="2"/>
  <c r="F3250" i="2" s="1"/>
  <c r="C3250" i="2"/>
  <c r="S3249" i="2"/>
  <c r="R3249" i="2"/>
  <c r="E3249" i="2"/>
  <c r="D3249" i="2"/>
  <c r="F3249" i="2" s="1"/>
  <c r="C3249" i="2"/>
  <c r="S3248" i="2"/>
  <c r="R3248" i="2"/>
  <c r="E3248" i="2"/>
  <c r="D3248" i="2"/>
  <c r="F3248" i="2" s="1"/>
  <c r="C3248" i="2"/>
  <c r="S3247" i="2"/>
  <c r="R3247" i="2"/>
  <c r="E3247" i="2"/>
  <c r="D3247" i="2"/>
  <c r="F3247" i="2" s="1"/>
  <c r="C3247" i="2"/>
  <c r="S3246" i="2"/>
  <c r="R3246" i="2"/>
  <c r="E3246" i="2"/>
  <c r="D3246" i="2"/>
  <c r="F3246" i="2" s="1"/>
  <c r="C3246" i="2"/>
  <c r="S3245" i="2"/>
  <c r="R3245" i="2"/>
  <c r="E3245" i="2"/>
  <c r="D3245" i="2"/>
  <c r="F3245" i="2" s="1"/>
  <c r="C3245" i="2"/>
  <c r="S3244" i="2"/>
  <c r="R3244" i="2"/>
  <c r="E3244" i="2"/>
  <c r="D3244" i="2"/>
  <c r="F3244" i="2" s="1"/>
  <c r="C3244" i="2"/>
  <c r="S3243" i="2"/>
  <c r="R3243" i="2"/>
  <c r="E3243" i="2"/>
  <c r="D3243" i="2"/>
  <c r="F3243" i="2" s="1"/>
  <c r="C3243" i="2"/>
  <c r="S3242" i="2"/>
  <c r="R3242" i="2"/>
  <c r="E3242" i="2"/>
  <c r="D3242" i="2"/>
  <c r="F3242" i="2" s="1"/>
  <c r="C3242" i="2"/>
  <c r="S3241" i="2"/>
  <c r="R3241" i="2"/>
  <c r="E3241" i="2"/>
  <c r="D3241" i="2"/>
  <c r="F3241" i="2" s="1"/>
  <c r="C3241" i="2"/>
  <c r="S3240" i="2"/>
  <c r="R3240" i="2"/>
  <c r="E3240" i="2"/>
  <c r="D3240" i="2"/>
  <c r="F3240" i="2" s="1"/>
  <c r="C3240" i="2"/>
  <c r="S3239" i="2"/>
  <c r="R3239" i="2"/>
  <c r="E3239" i="2"/>
  <c r="D3239" i="2"/>
  <c r="F3239" i="2" s="1"/>
  <c r="C3239" i="2"/>
  <c r="S3238" i="2"/>
  <c r="R3238" i="2"/>
  <c r="E3238" i="2"/>
  <c r="D3238" i="2"/>
  <c r="F3238" i="2" s="1"/>
  <c r="C3238" i="2"/>
  <c r="S3237" i="2"/>
  <c r="R3237" i="2"/>
  <c r="E3237" i="2"/>
  <c r="D3237" i="2"/>
  <c r="F3237" i="2" s="1"/>
  <c r="C3237" i="2"/>
  <c r="S3236" i="2"/>
  <c r="R3236" i="2"/>
  <c r="E3236" i="2"/>
  <c r="D3236" i="2"/>
  <c r="F3236" i="2" s="1"/>
  <c r="C3236" i="2"/>
  <c r="S3235" i="2"/>
  <c r="R3235" i="2"/>
  <c r="E3235" i="2"/>
  <c r="D3235" i="2"/>
  <c r="F3235" i="2" s="1"/>
  <c r="C3235" i="2"/>
  <c r="S3234" i="2"/>
  <c r="R3234" i="2"/>
  <c r="E3234" i="2"/>
  <c r="D3234" i="2"/>
  <c r="F3234" i="2" s="1"/>
  <c r="C3234" i="2"/>
  <c r="S3233" i="2"/>
  <c r="R3233" i="2"/>
  <c r="E3233" i="2"/>
  <c r="D3233" i="2"/>
  <c r="F3233" i="2" s="1"/>
  <c r="C3233" i="2"/>
  <c r="S3232" i="2"/>
  <c r="R3232" i="2"/>
  <c r="E3232" i="2"/>
  <c r="D3232" i="2"/>
  <c r="F3232" i="2" s="1"/>
  <c r="C3232" i="2"/>
  <c r="S3231" i="2"/>
  <c r="R3231" i="2"/>
  <c r="E3231" i="2"/>
  <c r="D3231" i="2"/>
  <c r="F3231" i="2" s="1"/>
  <c r="C3231" i="2"/>
  <c r="S3230" i="2"/>
  <c r="R3230" i="2"/>
  <c r="E3230" i="2"/>
  <c r="D3230" i="2"/>
  <c r="F3230" i="2" s="1"/>
  <c r="C3230" i="2"/>
  <c r="S3229" i="2"/>
  <c r="R3229" i="2"/>
  <c r="E3229" i="2"/>
  <c r="D3229" i="2"/>
  <c r="F3229" i="2" s="1"/>
  <c r="C3229" i="2"/>
  <c r="S3228" i="2"/>
  <c r="R3228" i="2"/>
  <c r="E3228" i="2"/>
  <c r="D3228" i="2"/>
  <c r="F3228" i="2" s="1"/>
  <c r="C3228" i="2"/>
  <c r="S3227" i="2"/>
  <c r="R3227" i="2"/>
  <c r="E3227" i="2"/>
  <c r="D3227" i="2"/>
  <c r="F3227" i="2" s="1"/>
  <c r="C3227" i="2"/>
  <c r="S3226" i="2"/>
  <c r="R3226" i="2"/>
  <c r="E3226" i="2"/>
  <c r="D3226" i="2"/>
  <c r="F3226" i="2" s="1"/>
  <c r="C3226" i="2"/>
  <c r="S3225" i="2"/>
  <c r="R3225" i="2"/>
  <c r="E3225" i="2"/>
  <c r="D3225" i="2"/>
  <c r="F3225" i="2" s="1"/>
  <c r="C3225" i="2"/>
  <c r="S3224" i="2"/>
  <c r="R3224" i="2"/>
  <c r="E3224" i="2"/>
  <c r="D3224" i="2"/>
  <c r="F3224" i="2" s="1"/>
  <c r="C3224" i="2"/>
  <c r="S3223" i="2"/>
  <c r="R3223" i="2"/>
  <c r="E3223" i="2"/>
  <c r="D3223" i="2"/>
  <c r="F3223" i="2" s="1"/>
  <c r="C3223" i="2"/>
  <c r="S3222" i="2"/>
  <c r="R3222" i="2"/>
  <c r="E3222" i="2"/>
  <c r="D3222" i="2"/>
  <c r="F3222" i="2" s="1"/>
  <c r="C3222" i="2"/>
  <c r="S3221" i="2"/>
  <c r="R3221" i="2"/>
  <c r="E3221" i="2"/>
  <c r="D3221" i="2"/>
  <c r="F3221" i="2" s="1"/>
  <c r="C3221" i="2"/>
  <c r="S3220" i="2"/>
  <c r="R3220" i="2"/>
  <c r="E3220" i="2"/>
  <c r="D3220" i="2"/>
  <c r="F3220" i="2" s="1"/>
  <c r="C3220" i="2"/>
  <c r="S3219" i="2"/>
  <c r="R3219" i="2"/>
  <c r="E3219" i="2"/>
  <c r="D3219" i="2"/>
  <c r="F3219" i="2" s="1"/>
  <c r="C3219" i="2"/>
  <c r="S3218" i="2"/>
  <c r="R3218" i="2"/>
  <c r="E3218" i="2"/>
  <c r="D3218" i="2"/>
  <c r="F3218" i="2" s="1"/>
  <c r="C3218" i="2"/>
  <c r="S3217" i="2"/>
  <c r="R3217" i="2"/>
  <c r="E3217" i="2"/>
  <c r="D3217" i="2"/>
  <c r="F3217" i="2" s="1"/>
  <c r="C3217" i="2"/>
  <c r="S3216" i="2"/>
  <c r="R3216" i="2"/>
  <c r="E3216" i="2"/>
  <c r="D3216" i="2"/>
  <c r="F3216" i="2" s="1"/>
  <c r="C3216" i="2"/>
  <c r="S3215" i="2"/>
  <c r="R3215" i="2"/>
  <c r="E3215" i="2"/>
  <c r="D3215" i="2"/>
  <c r="F3215" i="2" s="1"/>
  <c r="C3215" i="2"/>
  <c r="S3214" i="2"/>
  <c r="R3214" i="2"/>
  <c r="E3214" i="2"/>
  <c r="D3214" i="2"/>
  <c r="F3214" i="2" s="1"/>
  <c r="C3214" i="2"/>
  <c r="S3213" i="2"/>
  <c r="R3213" i="2"/>
  <c r="E3213" i="2"/>
  <c r="D3213" i="2"/>
  <c r="F3213" i="2" s="1"/>
  <c r="C3213" i="2"/>
  <c r="S3212" i="2"/>
  <c r="R3212" i="2"/>
  <c r="E3212" i="2"/>
  <c r="D3212" i="2"/>
  <c r="F3212" i="2" s="1"/>
  <c r="C3212" i="2"/>
  <c r="S3211" i="2"/>
  <c r="R3211" i="2"/>
  <c r="E3211" i="2"/>
  <c r="D3211" i="2"/>
  <c r="F3211" i="2" s="1"/>
  <c r="C3211" i="2"/>
  <c r="S3210" i="2"/>
  <c r="R3210" i="2"/>
  <c r="E3210" i="2"/>
  <c r="D3210" i="2"/>
  <c r="F3210" i="2" s="1"/>
  <c r="C3210" i="2"/>
  <c r="S3209" i="2"/>
  <c r="R3209" i="2"/>
  <c r="E3209" i="2"/>
  <c r="D3209" i="2"/>
  <c r="F3209" i="2" s="1"/>
  <c r="C3209" i="2"/>
  <c r="S3208" i="2"/>
  <c r="R3208" i="2"/>
  <c r="E3208" i="2"/>
  <c r="D3208" i="2"/>
  <c r="F3208" i="2" s="1"/>
  <c r="C3208" i="2"/>
  <c r="S3207" i="2"/>
  <c r="R3207" i="2"/>
  <c r="E3207" i="2"/>
  <c r="D3207" i="2"/>
  <c r="F3207" i="2" s="1"/>
  <c r="C3207" i="2"/>
  <c r="S3206" i="2"/>
  <c r="R3206" i="2"/>
  <c r="E3206" i="2"/>
  <c r="D3206" i="2"/>
  <c r="F3206" i="2" s="1"/>
  <c r="C3206" i="2"/>
  <c r="S3205" i="2"/>
  <c r="R3205" i="2"/>
  <c r="E3205" i="2"/>
  <c r="D3205" i="2"/>
  <c r="F3205" i="2" s="1"/>
  <c r="C3205" i="2"/>
  <c r="S3204" i="2"/>
  <c r="R3204" i="2"/>
  <c r="E3204" i="2"/>
  <c r="D3204" i="2"/>
  <c r="F3204" i="2" s="1"/>
  <c r="C3204" i="2"/>
  <c r="S3203" i="2"/>
  <c r="R3203" i="2"/>
  <c r="E3203" i="2"/>
  <c r="D3203" i="2"/>
  <c r="F3203" i="2" s="1"/>
  <c r="C3203" i="2"/>
  <c r="S3202" i="2"/>
  <c r="R3202" i="2"/>
  <c r="E3202" i="2"/>
  <c r="D3202" i="2"/>
  <c r="F3202" i="2" s="1"/>
  <c r="C3202" i="2"/>
  <c r="S3201" i="2"/>
  <c r="R3201" i="2"/>
  <c r="E3201" i="2"/>
  <c r="D3201" i="2"/>
  <c r="F3201" i="2" s="1"/>
  <c r="C3201" i="2"/>
  <c r="S3200" i="2"/>
  <c r="R3200" i="2"/>
  <c r="E3200" i="2"/>
  <c r="D3200" i="2"/>
  <c r="F3200" i="2" s="1"/>
  <c r="C3200" i="2"/>
  <c r="S3199" i="2"/>
  <c r="R3199" i="2"/>
  <c r="E3199" i="2"/>
  <c r="D3199" i="2"/>
  <c r="F3199" i="2" s="1"/>
  <c r="C3199" i="2"/>
  <c r="S3198" i="2"/>
  <c r="R3198" i="2"/>
  <c r="E3198" i="2"/>
  <c r="D3198" i="2"/>
  <c r="F3198" i="2" s="1"/>
  <c r="C3198" i="2"/>
  <c r="S3197" i="2"/>
  <c r="R3197" i="2"/>
  <c r="E3197" i="2"/>
  <c r="D3197" i="2"/>
  <c r="F3197" i="2" s="1"/>
  <c r="C3197" i="2"/>
  <c r="S3196" i="2"/>
  <c r="R3196" i="2"/>
  <c r="E3196" i="2"/>
  <c r="D3196" i="2"/>
  <c r="F3196" i="2" s="1"/>
  <c r="C3196" i="2"/>
  <c r="S3195" i="2"/>
  <c r="R3195" i="2"/>
  <c r="E3195" i="2"/>
  <c r="D3195" i="2"/>
  <c r="F3195" i="2" s="1"/>
  <c r="C3195" i="2"/>
  <c r="T3194" i="2"/>
  <c r="S3194" i="2"/>
  <c r="R3194" i="2"/>
  <c r="U3194" i="2" s="1"/>
  <c r="E3194" i="2"/>
  <c r="D3194" i="2"/>
  <c r="F3194" i="2" s="1"/>
  <c r="C3194" i="2"/>
  <c r="S3193" i="2"/>
  <c r="R3193" i="2"/>
  <c r="E3193" i="2"/>
  <c r="D3193" i="2"/>
  <c r="F3193" i="2" s="1"/>
  <c r="C3193" i="2"/>
  <c r="S3192" i="2"/>
  <c r="R3192" i="2"/>
  <c r="E3192" i="2"/>
  <c r="D3192" i="2"/>
  <c r="F3192" i="2" s="1"/>
  <c r="C3192" i="2"/>
  <c r="S3191" i="2"/>
  <c r="R3191" i="2"/>
  <c r="E3191" i="2"/>
  <c r="D3191" i="2"/>
  <c r="F3191" i="2" s="1"/>
  <c r="C3191" i="2"/>
  <c r="S3190" i="2"/>
  <c r="R3190" i="2"/>
  <c r="E3190" i="2"/>
  <c r="D3190" i="2"/>
  <c r="F3190" i="2" s="1"/>
  <c r="C3190" i="2"/>
  <c r="S3189" i="2"/>
  <c r="R3189" i="2"/>
  <c r="E3189" i="2"/>
  <c r="D3189" i="2"/>
  <c r="F3189" i="2" s="1"/>
  <c r="C3189" i="2"/>
  <c r="S3188" i="2"/>
  <c r="R3188" i="2"/>
  <c r="E3188" i="2"/>
  <c r="D3188" i="2"/>
  <c r="F3188" i="2" s="1"/>
  <c r="C3188" i="2"/>
  <c r="S3187" i="2"/>
  <c r="R3187" i="2"/>
  <c r="E3187" i="2"/>
  <c r="D3187" i="2"/>
  <c r="F3187" i="2" s="1"/>
  <c r="C3187" i="2"/>
  <c r="S3186" i="2"/>
  <c r="R3186" i="2"/>
  <c r="E3186" i="2"/>
  <c r="D3186" i="2"/>
  <c r="F3186" i="2" s="1"/>
  <c r="C3186" i="2"/>
  <c r="S3185" i="2"/>
  <c r="R3185" i="2"/>
  <c r="E3185" i="2"/>
  <c r="D3185" i="2"/>
  <c r="F3185" i="2" s="1"/>
  <c r="C3185" i="2"/>
  <c r="S3184" i="2"/>
  <c r="R3184" i="2"/>
  <c r="E3184" i="2"/>
  <c r="D3184" i="2"/>
  <c r="F3184" i="2" s="1"/>
  <c r="C3184" i="2"/>
  <c r="S3183" i="2"/>
  <c r="R3183" i="2"/>
  <c r="E3183" i="2"/>
  <c r="D3183" i="2"/>
  <c r="F3183" i="2" s="1"/>
  <c r="C3183" i="2"/>
  <c r="S3182" i="2"/>
  <c r="R3182" i="2"/>
  <c r="E3182" i="2"/>
  <c r="D3182" i="2"/>
  <c r="F3182" i="2" s="1"/>
  <c r="C3182" i="2"/>
  <c r="S3181" i="2"/>
  <c r="R3181" i="2"/>
  <c r="E3181" i="2"/>
  <c r="D3181" i="2"/>
  <c r="F3181" i="2" s="1"/>
  <c r="C3181" i="2"/>
  <c r="S3180" i="2"/>
  <c r="R3180" i="2"/>
  <c r="E3180" i="2"/>
  <c r="D3180" i="2"/>
  <c r="F3180" i="2" s="1"/>
  <c r="C3180" i="2"/>
  <c r="S3179" i="2"/>
  <c r="R3179" i="2"/>
  <c r="E3179" i="2"/>
  <c r="D3179" i="2"/>
  <c r="F3179" i="2" s="1"/>
  <c r="C3179" i="2"/>
  <c r="S3178" i="2"/>
  <c r="R3178" i="2"/>
  <c r="E3178" i="2"/>
  <c r="D3178" i="2"/>
  <c r="F3178" i="2" s="1"/>
  <c r="C3178" i="2"/>
  <c r="S3177" i="2"/>
  <c r="R3177" i="2"/>
  <c r="E3177" i="2"/>
  <c r="D3177" i="2"/>
  <c r="F3177" i="2" s="1"/>
  <c r="C3177" i="2"/>
  <c r="S3176" i="2"/>
  <c r="R3176" i="2"/>
  <c r="E3176" i="2"/>
  <c r="D3176" i="2"/>
  <c r="F3176" i="2" s="1"/>
  <c r="C3176" i="2"/>
  <c r="S3175" i="2"/>
  <c r="R3175" i="2"/>
  <c r="E3175" i="2"/>
  <c r="D3175" i="2"/>
  <c r="F3175" i="2" s="1"/>
  <c r="C3175" i="2"/>
  <c r="S3174" i="2"/>
  <c r="R3174" i="2"/>
  <c r="E3174" i="2"/>
  <c r="D3174" i="2"/>
  <c r="F3174" i="2" s="1"/>
  <c r="C3174" i="2"/>
  <c r="S3173" i="2"/>
  <c r="R3173" i="2"/>
  <c r="E3173" i="2"/>
  <c r="D3173" i="2"/>
  <c r="F3173" i="2" s="1"/>
  <c r="C3173" i="2"/>
  <c r="S3172" i="2"/>
  <c r="R3172" i="2"/>
  <c r="E3172" i="2"/>
  <c r="D3172" i="2"/>
  <c r="F3172" i="2" s="1"/>
  <c r="C3172" i="2"/>
  <c r="S3171" i="2"/>
  <c r="R3171" i="2"/>
  <c r="E3171" i="2"/>
  <c r="D3171" i="2"/>
  <c r="F3171" i="2" s="1"/>
  <c r="C3171" i="2"/>
  <c r="S3170" i="2"/>
  <c r="R3170" i="2"/>
  <c r="E3170" i="2"/>
  <c r="D3170" i="2"/>
  <c r="F3170" i="2" s="1"/>
  <c r="C3170" i="2"/>
  <c r="S3169" i="2"/>
  <c r="R3169" i="2"/>
  <c r="E3169" i="2"/>
  <c r="D3169" i="2"/>
  <c r="F3169" i="2" s="1"/>
  <c r="C3169" i="2"/>
  <c r="S3168" i="2"/>
  <c r="R3168" i="2"/>
  <c r="E3168" i="2"/>
  <c r="D3168" i="2"/>
  <c r="F3168" i="2" s="1"/>
  <c r="C3168" i="2"/>
  <c r="S3167" i="2"/>
  <c r="R3167" i="2"/>
  <c r="E3167" i="2"/>
  <c r="D3167" i="2"/>
  <c r="F3167" i="2" s="1"/>
  <c r="C3167" i="2"/>
  <c r="S3166" i="2"/>
  <c r="R3166" i="2"/>
  <c r="E3166" i="2"/>
  <c r="D3166" i="2"/>
  <c r="F3166" i="2" s="1"/>
  <c r="C3166" i="2"/>
  <c r="S3165" i="2"/>
  <c r="R3165" i="2"/>
  <c r="E3165" i="2"/>
  <c r="D3165" i="2"/>
  <c r="F3165" i="2" s="1"/>
  <c r="C3165" i="2"/>
  <c r="S3164" i="2"/>
  <c r="R3164" i="2"/>
  <c r="E3164" i="2"/>
  <c r="D3164" i="2"/>
  <c r="F3164" i="2" s="1"/>
  <c r="C3164" i="2"/>
  <c r="S3163" i="2"/>
  <c r="R3163" i="2"/>
  <c r="E3163" i="2"/>
  <c r="D3163" i="2"/>
  <c r="F3163" i="2" s="1"/>
  <c r="C3163" i="2"/>
  <c r="S3162" i="2"/>
  <c r="R3162" i="2"/>
  <c r="E3162" i="2"/>
  <c r="D3162" i="2"/>
  <c r="F3162" i="2" s="1"/>
  <c r="C3162" i="2"/>
  <c r="S3161" i="2"/>
  <c r="R3161" i="2"/>
  <c r="E3161" i="2"/>
  <c r="D3161" i="2"/>
  <c r="F3161" i="2" s="1"/>
  <c r="C3161" i="2"/>
  <c r="S3160" i="2"/>
  <c r="R3160" i="2"/>
  <c r="E3160" i="2"/>
  <c r="D3160" i="2"/>
  <c r="F3160" i="2" s="1"/>
  <c r="C3160" i="2"/>
  <c r="S3159" i="2"/>
  <c r="R3159" i="2"/>
  <c r="E3159" i="2"/>
  <c r="D3159" i="2"/>
  <c r="F3159" i="2" s="1"/>
  <c r="C3159" i="2"/>
  <c r="S3158" i="2"/>
  <c r="R3158" i="2"/>
  <c r="E3158" i="2"/>
  <c r="D3158" i="2"/>
  <c r="F3158" i="2" s="1"/>
  <c r="C3158" i="2"/>
  <c r="S3157" i="2"/>
  <c r="R3157" i="2"/>
  <c r="E3157" i="2"/>
  <c r="D3157" i="2"/>
  <c r="F3157" i="2" s="1"/>
  <c r="C3157" i="2"/>
  <c r="S3156" i="2"/>
  <c r="R3156" i="2"/>
  <c r="E3156" i="2"/>
  <c r="D3156" i="2"/>
  <c r="F3156" i="2" s="1"/>
  <c r="C3156" i="2"/>
  <c r="S3155" i="2"/>
  <c r="R3155" i="2"/>
  <c r="E3155" i="2"/>
  <c r="D3155" i="2"/>
  <c r="F3155" i="2" s="1"/>
  <c r="C3155" i="2"/>
  <c r="S3154" i="2"/>
  <c r="R3154" i="2"/>
  <c r="E3154" i="2"/>
  <c r="D3154" i="2"/>
  <c r="F3154" i="2" s="1"/>
  <c r="C3154" i="2"/>
  <c r="S3153" i="2"/>
  <c r="R3153" i="2"/>
  <c r="E3153" i="2"/>
  <c r="D3153" i="2"/>
  <c r="F3153" i="2" s="1"/>
  <c r="C3153" i="2"/>
  <c r="S3152" i="2"/>
  <c r="R3152" i="2"/>
  <c r="E3152" i="2"/>
  <c r="D3152" i="2"/>
  <c r="F3152" i="2" s="1"/>
  <c r="C3152" i="2"/>
  <c r="S3151" i="2"/>
  <c r="R3151" i="2"/>
  <c r="E3151" i="2"/>
  <c r="D3151" i="2"/>
  <c r="F3151" i="2" s="1"/>
  <c r="C3151" i="2"/>
  <c r="S3150" i="2"/>
  <c r="R3150" i="2"/>
  <c r="E3150" i="2"/>
  <c r="D3150" i="2"/>
  <c r="F3150" i="2" s="1"/>
  <c r="C3150" i="2"/>
  <c r="S3149" i="2"/>
  <c r="R3149" i="2"/>
  <c r="E3149" i="2"/>
  <c r="D3149" i="2"/>
  <c r="F3149" i="2" s="1"/>
  <c r="C3149" i="2"/>
  <c r="S3148" i="2"/>
  <c r="R3148" i="2"/>
  <c r="E3148" i="2"/>
  <c r="D3148" i="2"/>
  <c r="F3148" i="2" s="1"/>
  <c r="C3148" i="2"/>
  <c r="S3147" i="2"/>
  <c r="R3147" i="2"/>
  <c r="E3147" i="2"/>
  <c r="D3147" i="2"/>
  <c r="F3147" i="2" s="1"/>
  <c r="C3147" i="2"/>
  <c r="S3146" i="2"/>
  <c r="R3146" i="2"/>
  <c r="E3146" i="2"/>
  <c r="D3146" i="2"/>
  <c r="F3146" i="2" s="1"/>
  <c r="C3146" i="2"/>
  <c r="S3145" i="2"/>
  <c r="R3145" i="2"/>
  <c r="E3145" i="2"/>
  <c r="D3145" i="2"/>
  <c r="F3145" i="2" s="1"/>
  <c r="C3145" i="2"/>
  <c r="S3144" i="2"/>
  <c r="R3144" i="2"/>
  <c r="E3144" i="2"/>
  <c r="D3144" i="2"/>
  <c r="F3144" i="2" s="1"/>
  <c r="C3144" i="2"/>
  <c r="S3143" i="2"/>
  <c r="R3143" i="2"/>
  <c r="E3143" i="2"/>
  <c r="D3143" i="2"/>
  <c r="F3143" i="2" s="1"/>
  <c r="C3143" i="2"/>
  <c r="S3142" i="2"/>
  <c r="R3142" i="2"/>
  <c r="E3142" i="2"/>
  <c r="D3142" i="2"/>
  <c r="F3142" i="2" s="1"/>
  <c r="C3142" i="2"/>
  <c r="S3141" i="2"/>
  <c r="R3141" i="2"/>
  <c r="E3141" i="2"/>
  <c r="D3141" i="2"/>
  <c r="F3141" i="2" s="1"/>
  <c r="C3141" i="2"/>
  <c r="S3140" i="2"/>
  <c r="R3140" i="2"/>
  <c r="E3140" i="2"/>
  <c r="D3140" i="2"/>
  <c r="F3140" i="2" s="1"/>
  <c r="C3140" i="2"/>
  <c r="S3139" i="2"/>
  <c r="R3139" i="2"/>
  <c r="E3139" i="2"/>
  <c r="D3139" i="2"/>
  <c r="F3139" i="2" s="1"/>
  <c r="C3139" i="2"/>
  <c r="S3138" i="2"/>
  <c r="R3138" i="2"/>
  <c r="E3138" i="2"/>
  <c r="D3138" i="2"/>
  <c r="F3138" i="2" s="1"/>
  <c r="C3138" i="2"/>
  <c r="S3137" i="2"/>
  <c r="R3137" i="2"/>
  <c r="E3137" i="2"/>
  <c r="D3137" i="2"/>
  <c r="F3137" i="2" s="1"/>
  <c r="C3137" i="2"/>
  <c r="S3136" i="2"/>
  <c r="R3136" i="2"/>
  <c r="E3136" i="2"/>
  <c r="D3136" i="2"/>
  <c r="F3136" i="2" s="1"/>
  <c r="C3136" i="2"/>
  <c r="S3135" i="2"/>
  <c r="R3135" i="2"/>
  <c r="E3135" i="2"/>
  <c r="D3135" i="2"/>
  <c r="F3135" i="2" s="1"/>
  <c r="C3135" i="2"/>
  <c r="S3134" i="2"/>
  <c r="R3134" i="2"/>
  <c r="E3134" i="2"/>
  <c r="D3134" i="2"/>
  <c r="F3134" i="2" s="1"/>
  <c r="C3134" i="2"/>
  <c r="S3133" i="2"/>
  <c r="R3133" i="2"/>
  <c r="E3133" i="2"/>
  <c r="D3133" i="2"/>
  <c r="F3133" i="2" s="1"/>
  <c r="C3133" i="2"/>
  <c r="S3132" i="2"/>
  <c r="R3132" i="2"/>
  <c r="E3132" i="2"/>
  <c r="D3132" i="2"/>
  <c r="F3132" i="2" s="1"/>
  <c r="C3132" i="2"/>
  <c r="S3131" i="2"/>
  <c r="R3131" i="2"/>
  <c r="E3131" i="2"/>
  <c r="D3131" i="2"/>
  <c r="F3131" i="2" s="1"/>
  <c r="C3131" i="2"/>
  <c r="S3130" i="2"/>
  <c r="R3130" i="2"/>
  <c r="E3130" i="2"/>
  <c r="D3130" i="2"/>
  <c r="F3130" i="2" s="1"/>
  <c r="C3130" i="2"/>
  <c r="S3129" i="2"/>
  <c r="R3129" i="2"/>
  <c r="E3129" i="2"/>
  <c r="D3129" i="2"/>
  <c r="F3129" i="2" s="1"/>
  <c r="C3129" i="2"/>
  <c r="S3128" i="2"/>
  <c r="R3128" i="2"/>
  <c r="E3128" i="2"/>
  <c r="D3128" i="2"/>
  <c r="F3128" i="2" s="1"/>
  <c r="C3128" i="2"/>
  <c r="S3127" i="2"/>
  <c r="R3127" i="2"/>
  <c r="E3127" i="2"/>
  <c r="D3127" i="2"/>
  <c r="F3127" i="2" s="1"/>
  <c r="C3127" i="2"/>
  <c r="S3126" i="2"/>
  <c r="R3126" i="2"/>
  <c r="E3126" i="2"/>
  <c r="D3126" i="2"/>
  <c r="F3126" i="2" s="1"/>
  <c r="C3126" i="2"/>
  <c r="S3125" i="2"/>
  <c r="R3125" i="2"/>
  <c r="E3125" i="2"/>
  <c r="D3125" i="2"/>
  <c r="F3125" i="2" s="1"/>
  <c r="C3125" i="2"/>
  <c r="S3124" i="2"/>
  <c r="R3124" i="2"/>
  <c r="E3124" i="2"/>
  <c r="D3124" i="2"/>
  <c r="F3124" i="2" s="1"/>
  <c r="C3124" i="2"/>
  <c r="S3123" i="2"/>
  <c r="R3123" i="2"/>
  <c r="E3123" i="2"/>
  <c r="D3123" i="2"/>
  <c r="F3123" i="2" s="1"/>
  <c r="C3123" i="2"/>
  <c r="S3122" i="2"/>
  <c r="R3122" i="2"/>
  <c r="E3122" i="2"/>
  <c r="D3122" i="2"/>
  <c r="F3122" i="2" s="1"/>
  <c r="C3122" i="2"/>
  <c r="S3121" i="2"/>
  <c r="R3121" i="2"/>
  <c r="E3121" i="2"/>
  <c r="D3121" i="2"/>
  <c r="F3121" i="2" s="1"/>
  <c r="C3121" i="2"/>
  <c r="S3120" i="2"/>
  <c r="R3120" i="2"/>
  <c r="E3120" i="2"/>
  <c r="D3120" i="2"/>
  <c r="F3120" i="2" s="1"/>
  <c r="C3120" i="2"/>
  <c r="S3119" i="2"/>
  <c r="R3119" i="2"/>
  <c r="E3119" i="2"/>
  <c r="D3119" i="2"/>
  <c r="F3119" i="2" s="1"/>
  <c r="C3119" i="2"/>
  <c r="S3118" i="2"/>
  <c r="R3118" i="2"/>
  <c r="E3118" i="2"/>
  <c r="D3118" i="2"/>
  <c r="F3118" i="2" s="1"/>
  <c r="C3118" i="2"/>
  <c r="S3117" i="2"/>
  <c r="R3117" i="2"/>
  <c r="E3117" i="2"/>
  <c r="D3117" i="2"/>
  <c r="F3117" i="2" s="1"/>
  <c r="C3117" i="2"/>
  <c r="S3116" i="2"/>
  <c r="R3116" i="2"/>
  <c r="E3116" i="2"/>
  <c r="D3116" i="2"/>
  <c r="F3116" i="2" s="1"/>
  <c r="C3116" i="2"/>
  <c r="S3115" i="2"/>
  <c r="R3115" i="2"/>
  <c r="E3115" i="2"/>
  <c r="D3115" i="2"/>
  <c r="F3115" i="2" s="1"/>
  <c r="C3115" i="2"/>
  <c r="S3114" i="2"/>
  <c r="R3114" i="2"/>
  <c r="E3114" i="2"/>
  <c r="D3114" i="2"/>
  <c r="F3114" i="2" s="1"/>
  <c r="C3114" i="2"/>
  <c r="S3113" i="2"/>
  <c r="R3113" i="2"/>
  <c r="E3113" i="2"/>
  <c r="D3113" i="2"/>
  <c r="F3113" i="2" s="1"/>
  <c r="C3113" i="2"/>
  <c r="S3112" i="2"/>
  <c r="R3112" i="2"/>
  <c r="E3112" i="2"/>
  <c r="D3112" i="2"/>
  <c r="F3112" i="2" s="1"/>
  <c r="C3112" i="2"/>
  <c r="S3111" i="2"/>
  <c r="R3111" i="2"/>
  <c r="E3111" i="2"/>
  <c r="D3111" i="2"/>
  <c r="F3111" i="2" s="1"/>
  <c r="C3111" i="2"/>
  <c r="S3110" i="2"/>
  <c r="R3110" i="2"/>
  <c r="E3110" i="2"/>
  <c r="D3110" i="2"/>
  <c r="F3110" i="2" s="1"/>
  <c r="C3110" i="2"/>
  <c r="S3109" i="2"/>
  <c r="R3109" i="2"/>
  <c r="E3109" i="2"/>
  <c r="D3109" i="2"/>
  <c r="F3109" i="2" s="1"/>
  <c r="C3109" i="2"/>
  <c r="S3108" i="2"/>
  <c r="R3108" i="2"/>
  <c r="E3108" i="2"/>
  <c r="D3108" i="2"/>
  <c r="F3108" i="2" s="1"/>
  <c r="C3108" i="2"/>
  <c r="S3107" i="2"/>
  <c r="R3107" i="2"/>
  <c r="E3107" i="2"/>
  <c r="D3107" i="2"/>
  <c r="F3107" i="2" s="1"/>
  <c r="C3107" i="2"/>
  <c r="S3106" i="2"/>
  <c r="R3106" i="2"/>
  <c r="E3106" i="2"/>
  <c r="D3106" i="2"/>
  <c r="F3106" i="2" s="1"/>
  <c r="C3106" i="2"/>
  <c r="S3105" i="2"/>
  <c r="R3105" i="2"/>
  <c r="E3105" i="2"/>
  <c r="D3105" i="2"/>
  <c r="F3105" i="2" s="1"/>
  <c r="C3105" i="2"/>
  <c r="S3104" i="2"/>
  <c r="R3104" i="2"/>
  <c r="E3104" i="2"/>
  <c r="D3104" i="2"/>
  <c r="F3104" i="2" s="1"/>
  <c r="C3104" i="2"/>
  <c r="S3103" i="2"/>
  <c r="R3103" i="2"/>
  <c r="E3103" i="2"/>
  <c r="D3103" i="2"/>
  <c r="F3103" i="2" s="1"/>
  <c r="C3103" i="2"/>
  <c r="S3102" i="2"/>
  <c r="R3102" i="2"/>
  <c r="E3102" i="2"/>
  <c r="D3102" i="2"/>
  <c r="F3102" i="2" s="1"/>
  <c r="C3102" i="2"/>
  <c r="S3101" i="2"/>
  <c r="R3101" i="2"/>
  <c r="E3101" i="2"/>
  <c r="D3101" i="2"/>
  <c r="F3101" i="2" s="1"/>
  <c r="C3101" i="2"/>
  <c r="S3100" i="2"/>
  <c r="R3100" i="2"/>
  <c r="E3100" i="2"/>
  <c r="D3100" i="2"/>
  <c r="F3100" i="2" s="1"/>
  <c r="C3100" i="2"/>
  <c r="S3099" i="2"/>
  <c r="R3099" i="2"/>
  <c r="E3099" i="2"/>
  <c r="D3099" i="2"/>
  <c r="F3099" i="2" s="1"/>
  <c r="C3099" i="2"/>
  <c r="S3098" i="2"/>
  <c r="R3098" i="2"/>
  <c r="E3098" i="2"/>
  <c r="D3098" i="2"/>
  <c r="F3098" i="2" s="1"/>
  <c r="C3098" i="2"/>
  <c r="S3097" i="2"/>
  <c r="R3097" i="2"/>
  <c r="E3097" i="2"/>
  <c r="D3097" i="2"/>
  <c r="F3097" i="2" s="1"/>
  <c r="C3097" i="2"/>
  <c r="S3096" i="2"/>
  <c r="R3096" i="2"/>
  <c r="E3096" i="2"/>
  <c r="D3096" i="2"/>
  <c r="F3096" i="2" s="1"/>
  <c r="C3096" i="2"/>
  <c r="S3095" i="2"/>
  <c r="R3095" i="2"/>
  <c r="E3095" i="2"/>
  <c r="D3095" i="2"/>
  <c r="F3095" i="2" s="1"/>
  <c r="C3095" i="2"/>
  <c r="S3094" i="2"/>
  <c r="R3094" i="2"/>
  <c r="E3094" i="2"/>
  <c r="D3094" i="2"/>
  <c r="F3094" i="2" s="1"/>
  <c r="C3094" i="2"/>
  <c r="S3093" i="2"/>
  <c r="R3093" i="2"/>
  <c r="E3093" i="2"/>
  <c r="D3093" i="2"/>
  <c r="F3093" i="2" s="1"/>
  <c r="C3093" i="2"/>
  <c r="S3092" i="2"/>
  <c r="R3092" i="2"/>
  <c r="E3092" i="2"/>
  <c r="D3092" i="2"/>
  <c r="F3092" i="2" s="1"/>
  <c r="C3092" i="2"/>
  <c r="S3091" i="2"/>
  <c r="R3091" i="2"/>
  <c r="E3091" i="2"/>
  <c r="D3091" i="2"/>
  <c r="F3091" i="2" s="1"/>
  <c r="C3091" i="2"/>
  <c r="S3090" i="2"/>
  <c r="R3090" i="2"/>
  <c r="E3090" i="2"/>
  <c r="D3090" i="2"/>
  <c r="F3090" i="2" s="1"/>
  <c r="C3090" i="2"/>
  <c r="S3089" i="2"/>
  <c r="R3089" i="2"/>
  <c r="E3089" i="2"/>
  <c r="D3089" i="2"/>
  <c r="F3089" i="2" s="1"/>
  <c r="C3089" i="2"/>
  <c r="S3088" i="2"/>
  <c r="R3088" i="2"/>
  <c r="E3088" i="2"/>
  <c r="D3088" i="2"/>
  <c r="F3088" i="2" s="1"/>
  <c r="C3088" i="2"/>
  <c r="S3087" i="2"/>
  <c r="R3087" i="2"/>
  <c r="E3087" i="2"/>
  <c r="D3087" i="2"/>
  <c r="F3087" i="2" s="1"/>
  <c r="C3087" i="2"/>
  <c r="S3086" i="2"/>
  <c r="R3086" i="2"/>
  <c r="E3086" i="2"/>
  <c r="D3086" i="2"/>
  <c r="F3086" i="2" s="1"/>
  <c r="C3086" i="2"/>
  <c r="S3085" i="2"/>
  <c r="R3085" i="2"/>
  <c r="E3085" i="2"/>
  <c r="D3085" i="2"/>
  <c r="F3085" i="2" s="1"/>
  <c r="C3085" i="2"/>
  <c r="S3084" i="2"/>
  <c r="R3084" i="2"/>
  <c r="E3084" i="2"/>
  <c r="D3084" i="2"/>
  <c r="F3084" i="2" s="1"/>
  <c r="C3084" i="2"/>
  <c r="S3083" i="2"/>
  <c r="R3083" i="2"/>
  <c r="E3083" i="2"/>
  <c r="D3083" i="2"/>
  <c r="F3083" i="2" s="1"/>
  <c r="C3083" i="2"/>
  <c r="S3082" i="2"/>
  <c r="R3082" i="2"/>
  <c r="E3082" i="2"/>
  <c r="D3082" i="2"/>
  <c r="F3082" i="2" s="1"/>
  <c r="C3082" i="2"/>
  <c r="S3081" i="2"/>
  <c r="R3081" i="2"/>
  <c r="E3081" i="2"/>
  <c r="D3081" i="2"/>
  <c r="F3081" i="2" s="1"/>
  <c r="C3081" i="2"/>
  <c r="S3080" i="2"/>
  <c r="R3080" i="2"/>
  <c r="E3080" i="2"/>
  <c r="D3080" i="2"/>
  <c r="F3080" i="2" s="1"/>
  <c r="C3080" i="2"/>
  <c r="S3079" i="2"/>
  <c r="R3079" i="2"/>
  <c r="E3079" i="2"/>
  <c r="D3079" i="2"/>
  <c r="F3079" i="2" s="1"/>
  <c r="C3079" i="2"/>
  <c r="S3078" i="2"/>
  <c r="R3078" i="2"/>
  <c r="E3078" i="2"/>
  <c r="D3078" i="2"/>
  <c r="F3078" i="2" s="1"/>
  <c r="C3078" i="2"/>
  <c r="S3077" i="2"/>
  <c r="R3077" i="2"/>
  <c r="E3077" i="2"/>
  <c r="D3077" i="2"/>
  <c r="F3077" i="2" s="1"/>
  <c r="C3077" i="2"/>
  <c r="S3076" i="2"/>
  <c r="R3076" i="2"/>
  <c r="E3076" i="2"/>
  <c r="D3076" i="2"/>
  <c r="F3076" i="2" s="1"/>
  <c r="C3076" i="2"/>
  <c r="S3075" i="2"/>
  <c r="R3075" i="2"/>
  <c r="E3075" i="2"/>
  <c r="D3075" i="2"/>
  <c r="F3075" i="2" s="1"/>
  <c r="C3075" i="2"/>
  <c r="S3074" i="2"/>
  <c r="R3074" i="2"/>
  <c r="E3074" i="2"/>
  <c r="D3074" i="2"/>
  <c r="F3074" i="2" s="1"/>
  <c r="C3074" i="2"/>
  <c r="S3073" i="2"/>
  <c r="R3073" i="2"/>
  <c r="E3073" i="2"/>
  <c r="D3073" i="2"/>
  <c r="F3073" i="2" s="1"/>
  <c r="C3073" i="2"/>
  <c r="S3072" i="2"/>
  <c r="R3072" i="2"/>
  <c r="E3072" i="2"/>
  <c r="D3072" i="2"/>
  <c r="F3072" i="2" s="1"/>
  <c r="C3072" i="2"/>
  <c r="S3071" i="2"/>
  <c r="R3071" i="2"/>
  <c r="E3071" i="2"/>
  <c r="D3071" i="2"/>
  <c r="F3071" i="2" s="1"/>
  <c r="C3071" i="2"/>
  <c r="S3070" i="2"/>
  <c r="R3070" i="2"/>
  <c r="E3070" i="2"/>
  <c r="D3070" i="2"/>
  <c r="F3070" i="2" s="1"/>
  <c r="C3070" i="2"/>
  <c r="S3069" i="2"/>
  <c r="R3069" i="2"/>
  <c r="E3069" i="2"/>
  <c r="D3069" i="2"/>
  <c r="F3069" i="2" s="1"/>
  <c r="C3069" i="2"/>
  <c r="S3068" i="2"/>
  <c r="R3068" i="2"/>
  <c r="E3068" i="2"/>
  <c r="D3068" i="2"/>
  <c r="F3068" i="2" s="1"/>
  <c r="C3068" i="2"/>
  <c r="S3067" i="2"/>
  <c r="R3067" i="2"/>
  <c r="E3067" i="2"/>
  <c r="D3067" i="2"/>
  <c r="F3067" i="2" s="1"/>
  <c r="C3067" i="2"/>
  <c r="S3066" i="2"/>
  <c r="R3066" i="2"/>
  <c r="E3066" i="2"/>
  <c r="D3066" i="2"/>
  <c r="F3066" i="2" s="1"/>
  <c r="C3066" i="2"/>
  <c r="S3065" i="2"/>
  <c r="R3065" i="2"/>
  <c r="E3065" i="2"/>
  <c r="D3065" i="2"/>
  <c r="F3065" i="2" s="1"/>
  <c r="C3065" i="2"/>
  <c r="S3064" i="2"/>
  <c r="R3064" i="2"/>
  <c r="E3064" i="2"/>
  <c r="D3064" i="2"/>
  <c r="F3064" i="2" s="1"/>
  <c r="C3064" i="2"/>
  <c r="S3063" i="2"/>
  <c r="R3063" i="2"/>
  <c r="E3063" i="2"/>
  <c r="D3063" i="2"/>
  <c r="F3063" i="2" s="1"/>
  <c r="C3063" i="2"/>
  <c r="S3062" i="2"/>
  <c r="R3062" i="2"/>
  <c r="E3062" i="2"/>
  <c r="D3062" i="2"/>
  <c r="F3062" i="2" s="1"/>
  <c r="C3062" i="2"/>
  <c r="S3061" i="2"/>
  <c r="R3061" i="2"/>
  <c r="E3061" i="2"/>
  <c r="D3061" i="2"/>
  <c r="F3061" i="2" s="1"/>
  <c r="C3061" i="2"/>
  <c r="S3060" i="2"/>
  <c r="R3060" i="2"/>
  <c r="E3060" i="2"/>
  <c r="D3060" i="2"/>
  <c r="F3060" i="2" s="1"/>
  <c r="C3060" i="2"/>
  <c r="S3059" i="2"/>
  <c r="R3059" i="2"/>
  <c r="E3059" i="2"/>
  <c r="D3059" i="2"/>
  <c r="F3059" i="2" s="1"/>
  <c r="C3059" i="2"/>
  <c r="T3058" i="2"/>
  <c r="S3058" i="2"/>
  <c r="R3058" i="2"/>
  <c r="U3058" i="2" s="1"/>
  <c r="E3058" i="2"/>
  <c r="D3058" i="2"/>
  <c r="F3058" i="2" s="1"/>
  <c r="C3058" i="2"/>
  <c r="S3057" i="2"/>
  <c r="R3057" i="2"/>
  <c r="E3057" i="2"/>
  <c r="D3057" i="2"/>
  <c r="F3057" i="2" s="1"/>
  <c r="C3057" i="2"/>
  <c r="S3056" i="2"/>
  <c r="R3056" i="2"/>
  <c r="E3056" i="2"/>
  <c r="D3056" i="2"/>
  <c r="F3056" i="2" s="1"/>
  <c r="C3056" i="2"/>
  <c r="S3055" i="2"/>
  <c r="R3055" i="2"/>
  <c r="E3055" i="2"/>
  <c r="D3055" i="2"/>
  <c r="F3055" i="2" s="1"/>
  <c r="C3055" i="2"/>
  <c r="S3054" i="2"/>
  <c r="R3054" i="2"/>
  <c r="E3054" i="2"/>
  <c r="D3054" i="2"/>
  <c r="F3054" i="2" s="1"/>
  <c r="C3054" i="2"/>
  <c r="S3053" i="2"/>
  <c r="R3053" i="2"/>
  <c r="E3053" i="2"/>
  <c r="D3053" i="2"/>
  <c r="F3053" i="2" s="1"/>
  <c r="C3053" i="2"/>
  <c r="S3052" i="2"/>
  <c r="R3052" i="2"/>
  <c r="E3052" i="2"/>
  <c r="D3052" i="2"/>
  <c r="F3052" i="2" s="1"/>
  <c r="C3052" i="2"/>
  <c r="S3051" i="2"/>
  <c r="R3051" i="2"/>
  <c r="E3051" i="2"/>
  <c r="D3051" i="2"/>
  <c r="F3051" i="2" s="1"/>
  <c r="C3051" i="2"/>
  <c r="S3050" i="2"/>
  <c r="R3050" i="2"/>
  <c r="E3050" i="2"/>
  <c r="D3050" i="2"/>
  <c r="F3050" i="2" s="1"/>
  <c r="C3050" i="2"/>
  <c r="S3049" i="2"/>
  <c r="R3049" i="2"/>
  <c r="E3049" i="2"/>
  <c r="D3049" i="2"/>
  <c r="F3049" i="2" s="1"/>
  <c r="C3049" i="2"/>
  <c r="S3048" i="2"/>
  <c r="R3048" i="2"/>
  <c r="E3048" i="2"/>
  <c r="D3048" i="2"/>
  <c r="F3048" i="2" s="1"/>
  <c r="C3048" i="2"/>
  <c r="S3047" i="2"/>
  <c r="R3047" i="2"/>
  <c r="E3047" i="2"/>
  <c r="D3047" i="2"/>
  <c r="F3047" i="2" s="1"/>
  <c r="C3047" i="2"/>
  <c r="S3046" i="2"/>
  <c r="R3046" i="2"/>
  <c r="E3046" i="2"/>
  <c r="D3046" i="2"/>
  <c r="F3046" i="2" s="1"/>
  <c r="C3046" i="2"/>
  <c r="S3045" i="2"/>
  <c r="R3045" i="2"/>
  <c r="E3045" i="2"/>
  <c r="D3045" i="2"/>
  <c r="F3045" i="2" s="1"/>
  <c r="C3045" i="2"/>
  <c r="S3044" i="2"/>
  <c r="R3044" i="2"/>
  <c r="E3044" i="2"/>
  <c r="D3044" i="2"/>
  <c r="F3044" i="2" s="1"/>
  <c r="C3044" i="2"/>
  <c r="S3043" i="2"/>
  <c r="R3043" i="2"/>
  <c r="E3043" i="2"/>
  <c r="D3043" i="2"/>
  <c r="F3043" i="2" s="1"/>
  <c r="C3043" i="2"/>
  <c r="S3042" i="2"/>
  <c r="R3042" i="2"/>
  <c r="E3042" i="2"/>
  <c r="D3042" i="2"/>
  <c r="F3042" i="2" s="1"/>
  <c r="C3042" i="2"/>
  <c r="S3041" i="2"/>
  <c r="R3041" i="2"/>
  <c r="E3041" i="2"/>
  <c r="D3041" i="2"/>
  <c r="F3041" i="2" s="1"/>
  <c r="C3041" i="2"/>
  <c r="S3040" i="2"/>
  <c r="R3040" i="2"/>
  <c r="E3040" i="2"/>
  <c r="D3040" i="2"/>
  <c r="F3040" i="2" s="1"/>
  <c r="C3040" i="2"/>
  <c r="S3039" i="2"/>
  <c r="R3039" i="2"/>
  <c r="E3039" i="2"/>
  <c r="D3039" i="2"/>
  <c r="F3039" i="2" s="1"/>
  <c r="C3039" i="2"/>
  <c r="S3038" i="2"/>
  <c r="R3038" i="2"/>
  <c r="E3038" i="2"/>
  <c r="D3038" i="2"/>
  <c r="F3038" i="2" s="1"/>
  <c r="C3038" i="2"/>
  <c r="S3037" i="2"/>
  <c r="R3037" i="2"/>
  <c r="E3037" i="2"/>
  <c r="D3037" i="2"/>
  <c r="F3037" i="2" s="1"/>
  <c r="C3037" i="2"/>
  <c r="S3036" i="2"/>
  <c r="R3036" i="2"/>
  <c r="E3036" i="2"/>
  <c r="D3036" i="2"/>
  <c r="F3036" i="2" s="1"/>
  <c r="C3036" i="2"/>
  <c r="S3035" i="2"/>
  <c r="R3035" i="2"/>
  <c r="E3035" i="2"/>
  <c r="D3035" i="2"/>
  <c r="F3035" i="2" s="1"/>
  <c r="C3035" i="2"/>
  <c r="S3034" i="2"/>
  <c r="R3034" i="2"/>
  <c r="E3034" i="2"/>
  <c r="D3034" i="2"/>
  <c r="F3034" i="2" s="1"/>
  <c r="C3034" i="2"/>
  <c r="S3033" i="2"/>
  <c r="R3033" i="2"/>
  <c r="E3033" i="2"/>
  <c r="D3033" i="2"/>
  <c r="F3033" i="2" s="1"/>
  <c r="C3033" i="2"/>
  <c r="S3032" i="2"/>
  <c r="R3032" i="2"/>
  <c r="E3032" i="2"/>
  <c r="D3032" i="2"/>
  <c r="F3032" i="2" s="1"/>
  <c r="C3032" i="2"/>
  <c r="S3031" i="2"/>
  <c r="R3031" i="2"/>
  <c r="E3031" i="2"/>
  <c r="D3031" i="2"/>
  <c r="F3031" i="2" s="1"/>
  <c r="C3031" i="2"/>
  <c r="S3030" i="2"/>
  <c r="R3030" i="2"/>
  <c r="E3030" i="2"/>
  <c r="D3030" i="2"/>
  <c r="F3030" i="2" s="1"/>
  <c r="C3030" i="2"/>
  <c r="S3029" i="2"/>
  <c r="R3029" i="2"/>
  <c r="E3029" i="2"/>
  <c r="D3029" i="2"/>
  <c r="F3029" i="2" s="1"/>
  <c r="C3029" i="2"/>
  <c r="S3028" i="2"/>
  <c r="R3028" i="2"/>
  <c r="E3028" i="2"/>
  <c r="D3028" i="2"/>
  <c r="F3028" i="2" s="1"/>
  <c r="C3028" i="2"/>
  <c r="S3027" i="2"/>
  <c r="R3027" i="2"/>
  <c r="E3027" i="2"/>
  <c r="D3027" i="2"/>
  <c r="F3027" i="2" s="1"/>
  <c r="C3027" i="2"/>
  <c r="S3026" i="2"/>
  <c r="R3026" i="2"/>
  <c r="E3026" i="2"/>
  <c r="D3026" i="2"/>
  <c r="F3026" i="2" s="1"/>
  <c r="C3026" i="2"/>
  <c r="S3025" i="2"/>
  <c r="R3025" i="2"/>
  <c r="E3025" i="2"/>
  <c r="D3025" i="2"/>
  <c r="F3025" i="2" s="1"/>
  <c r="C3025" i="2"/>
  <c r="S3024" i="2"/>
  <c r="R3024" i="2"/>
  <c r="E3024" i="2"/>
  <c r="D3024" i="2"/>
  <c r="F3024" i="2" s="1"/>
  <c r="C3024" i="2"/>
  <c r="S3023" i="2"/>
  <c r="R3023" i="2"/>
  <c r="E3023" i="2"/>
  <c r="D3023" i="2"/>
  <c r="F3023" i="2" s="1"/>
  <c r="C3023" i="2"/>
  <c r="S3022" i="2"/>
  <c r="R3022" i="2"/>
  <c r="E3022" i="2"/>
  <c r="D3022" i="2"/>
  <c r="F3022" i="2" s="1"/>
  <c r="C3022" i="2"/>
  <c r="S3021" i="2"/>
  <c r="R3021" i="2"/>
  <c r="E3021" i="2"/>
  <c r="D3021" i="2"/>
  <c r="F3021" i="2" s="1"/>
  <c r="C3021" i="2"/>
  <c r="S3020" i="2"/>
  <c r="R3020" i="2"/>
  <c r="E3020" i="2"/>
  <c r="D3020" i="2"/>
  <c r="F3020" i="2" s="1"/>
  <c r="C3020" i="2"/>
  <c r="S3019" i="2"/>
  <c r="R3019" i="2"/>
  <c r="E3019" i="2"/>
  <c r="D3019" i="2"/>
  <c r="F3019" i="2" s="1"/>
  <c r="C3019" i="2"/>
  <c r="S3018" i="2"/>
  <c r="R3018" i="2"/>
  <c r="E3018" i="2"/>
  <c r="D3018" i="2"/>
  <c r="F3018" i="2" s="1"/>
  <c r="C3018" i="2"/>
  <c r="S3017" i="2"/>
  <c r="R3017" i="2"/>
  <c r="E3017" i="2"/>
  <c r="D3017" i="2"/>
  <c r="F3017" i="2" s="1"/>
  <c r="C3017" i="2"/>
  <c r="S3016" i="2"/>
  <c r="R3016" i="2"/>
  <c r="E3016" i="2"/>
  <c r="D3016" i="2"/>
  <c r="F3016" i="2" s="1"/>
  <c r="C3016" i="2"/>
  <c r="S3015" i="2"/>
  <c r="R3015" i="2"/>
  <c r="E3015" i="2"/>
  <c r="D3015" i="2"/>
  <c r="F3015" i="2" s="1"/>
  <c r="C3015" i="2"/>
  <c r="S3014" i="2"/>
  <c r="R3014" i="2"/>
  <c r="E3014" i="2"/>
  <c r="D3014" i="2"/>
  <c r="F3014" i="2" s="1"/>
  <c r="C3014" i="2"/>
  <c r="S3013" i="2"/>
  <c r="R3013" i="2"/>
  <c r="E3013" i="2"/>
  <c r="D3013" i="2"/>
  <c r="F3013" i="2" s="1"/>
  <c r="C3013" i="2"/>
  <c r="S3012" i="2"/>
  <c r="R3012" i="2"/>
  <c r="E3012" i="2"/>
  <c r="D3012" i="2"/>
  <c r="F3012" i="2" s="1"/>
  <c r="C3012" i="2"/>
  <c r="S3011" i="2"/>
  <c r="R3011" i="2"/>
  <c r="E3011" i="2"/>
  <c r="D3011" i="2"/>
  <c r="F3011" i="2" s="1"/>
  <c r="C3011" i="2"/>
  <c r="S3010" i="2"/>
  <c r="R3010" i="2"/>
  <c r="E3010" i="2"/>
  <c r="D3010" i="2"/>
  <c r="F3010" i="2" s="1"/>
  <c r="C3010" i="2"/>
  <c r="S3009" i="2"/>
  <c r="R3009" i="2"/>
  <c r="E3009" i="2"/>
  <c r="D3009" i="2"/>
  <c r="F3009" i="2" s="1"/>
  <c r="C3009" i="2"/>
  <c r="S3008" i="2"/>
  <c r="R3008" i="2"/>
  <c r="E3008" i="2"/>
  <c r="D3008" i="2"/>
  <c r="F3008" i="2" s="1"/>
  <c r="C3008" i="2"/>
  <c r="S3007" i="2"/>
  <c r="R3007" i="2"/>
  <c r="E3007" i="2"/>
  <c r="D3007" i="2"/>
  <c r="F3007" i="2" s="1"/>
  <c r="C3007" i="2"/>
  <c r="S3006" i="2"/>
  <c r="R3006" i="2"/>
  <c r="E3006" i="2"/>
  <c r="D3006" i="2"/>
  <c r="F3006" i="2" s="1"/>
  <c r="C3006" i="2"/>
  <c r="S3005" i="2"/>
  <c r="R3005" i="2"/>
  <c r="E3005" i="2"/>
  <c r="D3005" i="2"/>
  <c r="F3005" i="2" s="1"/>
  <c r="C3005" i="2"/>
  <c r="S3004" i="2"/>
  <c r="R3004" i="2"/>
  <c r="E3004" i="2"/>
  <c r="D3004" i="2"/>
  <c r="F3004" i="2" s="1"/>
  <c r="C3004" i="2"/>
  <c r="S3003" i="2"/>
  <c r="R3003" i="2"/>
  <c r="E3003" i="2"/>
  <c r="D3003" i="2"/>
  <c r="F3003" i="2" s="1"/>
  <c r="C3003" i="2"/>
  <c r="S3002" i="2"/>
  <c r="R3002" i="2"/>
  <c r="E3002" i="2"/>
  <c r="D3002" i="2"/>
  <c r="F3002" i="2" s="1"/>
  <c r="C3002" i="2"/>
  <c r="S3001" i="2"/>
  <c r="R3001" i="2"/>
  <c r="E3001" i="2"/>
  <c r="D3001" i="2"/>
  <c r="F3001" i="2" s="1"/>
  <c r="C3001" i="2"/>
  <c r="S3000" i="2"/>
  <c r="R3000" i="2"/>
  <c r="E3000" i="2"/>
  <c r="D3000" i="2"/>
  <c r="F3000" i="2" s="1"/>
  <c r="C3000" i="2"/>
  <c r="S2999" i="2"/>
  <c r="R2999" i="2"/>
  <c r="E2999" i="2"/>
  <c r="D2999" i="2"/>
  <c r="F2999" i="2" s="1"/>
  <c r="C2999" i="2"/>
  <c r="S2998" i="2"/>
  <c r="R2998" i="2"/>
  <c r="E2998" i="2"/>
  <c r="D2998" i="2"/>
  <c r="F2998" i="2" s="1"/>
  <c r="C2998" i="2"/>
  <c r="S2997" i="2"/>
  <c r="R2997" i="2"/>
  <c r="E2997" i="2"/>
  <c r="D2997" i="2"/>
  <c r="F2997" i="2" s="1"/>
  <c r="C2997" i="2"/>
  <c r="S2996" i="2"/>
  <c r="R2996" i="2"/>
  <c r="E2996" i="2"/>
  <c r="D2996" i="2"/>
  <c r="F2996" i="2" s="1"/>
  <c r="C2996" i="2"/>
  <c r="S2995" i="2"/>
  <c r="R2995" i="2"/>
  <c r="E2995" i="2"/>
  <c r="D2995" i="2"/>
  <c r="F2995" i="2" s="1"/>
  <c r="C2995" i="2"/>
  <c r="S2994" i="2"/>
  <c r="R2994" i="2"/>
  <c r="E2994" i="2"/>
  <c r="D2994" i="2"/>
  <c r="F2994" i="2" s="1"/>
  <c r="C2994" i="2"/>
  <c r="S2993" i="2"/>
  <c r="R2993" i="2"/>
  <c r="E2993" i="2"/>
  <c r="D2993" i="2"/>
  <c r="F2993" i="2" s="1"/>
  <c r="C2993" i="2"/>
  <c r="S2992" i="2"/>
  <c r="R2992" i="2"/>
  <c r="E2992" i="2"/>
  <c r="D2992" i="2"/>
  <c r="F2992" i="2" s="1"/>
  <c r="C2992" i="2"/>
  <c r="S2991" i="2"/>
  <c r="R2991" i="2"/>
  <c r="E2991" i="2"/>
  <c r="D2991" i="2"/>
  <c r="F2991" i="2" s="1"/>
  <c r="C2991" i="2"/>
  <c r="S2990" i="2"/>
  <c r="R2990" i="2"/>
  <c r="E2990" i="2"/>
  <c r="D2990" i="2"/>
  <c r="F2990" i="2" s="1"/>
  <c r="C2990" i="2"/>
  <c r="S2989" i="2"/>
  <c r="R2989" i="2"/>
  <c r="E2989" i="2"/>
  <c r="D2989" i="2"/>
  <c r="F2989" i="2" s="1"/>
  <c r="C2989" i="2"/>
  <c r="S2988" i="2"/>
  <c r="R2988" i="2"/>
  <c r="E2988" i="2"/>
  <c r="D2988" i="2"/>
  <c r="F2988" i="2" s="1"/>
  <c r="C2988" i="2"/>
  <c r="S2987" i="2"/>
  <c r="R2987" i="2"/>
  <c r="E2987" i="2"/>
  <c r="D2987" i="2"/>
  <c r="F2987" i="2" s="1"/>
  <c r="C2987" i="2"/>
  <c r="S2986" i="2"/>
  <c r="R2986" i="2"/>
  <c r="E2986" i="2"/>
  <c r="D2986" i="2"/>
  <c r="F2986" i="2" s="1"/>
  <c r="C2986" i="2"/>
  <c r="S2985" i="2"/>
  <c r="R2985" i="2"/>
  <c r="E2985" i="2"/>
  <c r="D2985" i="2"/>
  <c r="F2985" i="2" s="1"/>
  <c r="C2985" i="2"/>
  <c r="S2984" i="2"/>
  <c r="R2984" i="2"/>
  <c r="E2984" i="2"/>
  <c r="D2984" i="2"/>
  <c r="F2984" i="2" s="1"/>
  <c r="C2984" i="2"/>
  <c r="S2983" i="2"/>
  <c r="R2983" i="2"/>
  <c r="E2983" i="2"/>
  <c r="D2983" i="2"/>
  <c r="F2983" i="2" s="1"/>
  <c r="C2983" i="2"/>
  <c r="S2982" i="2"/>
  <c r="R2982" i="2"/>
  <c r="E2982" i="2"/>
  <c r="D2982" i="2"/>
  <c r="F2982" i="2" s="1"/>
  <c r="C2982" i="2"/>
  <c r="S2981" i="2"/>
  <c r="R2981" i="2"/>
  <c r="E2981" i="2"/>
  <c r="D2981" i="2"/>
  <c r="F2981" i="2" s="1"/>
  <c r="C2981" i="2"/>
  <c r="S2980" i="2"/>
  <c r="R2980" i="2"/>
  <c r="E2980" i="2"/>
  <c r="D2980" i="2"/>
  <c r="F2980" i="2" s="1"/>
  <c r="C2980" i="2"/>
  <c r="S2979" i="2"/>
  <c r="R2979" i="2"/>
  <c r="E2979" i="2"/>
  <c r="D2979" i="2"/>
  <c r="F2979" i="2" s="1"/>
  <c r="C2979" i="2"/>
  <c r="S2978" i="2"/>
  <c r="R2978" i="2"/>
  <c r="E2978" i="2"/>
  <c r="D2978" i="2"/>
  <c r="F2978" i="2" s="1"/>
  <c r="C2978" i="2"/>
  <c r="S2977" i="2"/>
  <c r="R2977" i="2"/>
  <c r="E2977" i="2"/>
  <c r="D2977" i="2"/>
  <c r="F2977" i="2" s="1"/>
  <c r="C2977" i="2"/>
  <c r="S2976" i="2"/>
  <c r="R2976" i="2"/>
  <c r="E2976" i="2"/>
  <c r="D2976" i="2"/>
  <c r="F2976" i="2" s="1"/>
  <c r="C2976" i="2"/>
  <c r="S2975" i="2"/>
  <c r="R2975" i="2"/>
  <c r="E2975" i="2"/>
  <c r="D2975" i="2"/>
  <c r="F2975" i="2" s="1"/>
  <c r="C2975" i="2"/>
  <c r="S2974" i="2"/>
  <c r="R2974" i="2"/>
  <c r="E2974" i="2"/>
  <c r="D2974" i="2"/>
  <c r="F2974" i="2" s="1"/>
  <c r="C2974" i="2"/>
  <c r="S2973" i="2"/>
  <c r="R2973" i="2"/>
  <c r="E2973" i="2"/>
  <c r="D2973" i="2"/>
  <c r="F2973" i="2" s="1"/>
  <c r="C2973" i="2"/>
  <c r="S2972" i="2"/>
  <c r="R2972" i="2"/>
  <c r="E2972" i="2"/>
  <c r="D2972" i="2"/>
  <c r="F2972" i="2" s="1"/>
  <c r="C2972" i="2"/>
  <c r="S2971" i="2"/>
  <c r="R2971" i="2"/>
  <c r="E2971" i="2"/>
  <c r="D2971" i="2"/>
  <c r="F2971" i="2" s="1"/>
  <c r="C2971" i="2"/>
  <c r="S2970" i="2"/>
  <c r="R2970" i="2"/>
  <c r="E2970" i="2"/>
  <c r="D2970" i="2"/>
  <c r="F2970" i="2" s="1"/>
  <c r="C2970" i="2"/>
  <c r="S2969" i="2"/>
  <c r="R2969" i="2"/>
  <c r="E2969" i="2"/>
  <c r="D2969" i="2"/>
  <c r="F2969" i="2" s="1"/>
  <c r="C2969" i="2"/>
  <c r="S2968" i="2"/>
  <c r="R2968" i="2"/>
  <c r="E2968" i="2"/>
  <c r="D2968" i="2"/>
  <c r="F2968" i="2" s="1"/>
  <c r="C2968" i="2"/>
  <c r="S2967" i="2"/>
  <c r="R2967" i="2"/>
  <c r="E2967" i="2"/>
  <c r="D2967" i="2"/>
  <c r="F2967" i="2" s="1"/>
  <c r="C2967" i="2"/>
  <c r="S2966" i="2"/>
  <c r="R2966" i="2"/>
  <c r="E2966" i="2"/>
  <c r="D2966" i="2"/>
  <c r="F2966" i="2" s="1"/>
  <c r="C2966" i="2"/>
  <c r="S2965" i="2"/>
  <c r="R2965" i="2"/>
  <c r="E2965" i="2"/>
  <c r="D2965" i="2"/>
  <c r="F2965" i="2" s="1"/>
  <c r="C2965" i="2"/>
  <c r="S2964" i="2"/>
  <c r="R2964" i="2"/>
  <c r="E2964" i="2"/>
  <c r="D2964" i="2"/>
  <c r="F2964" i="2" s="1"/>
  <c r="C2964" i="2"/>
  <c r="S2963" i="2"/>
  <c r="R2963" i="2"/>
  <c r="E2963" i="2"/>
  <c r="D2963" i="2"/>
  <c r="F2963" i="2" s="1"/>
  <c r="C2963" i="2"/>
  <c r="S2962" i="2"/>
  <c r="R2962" i="2"/>
  <c r="E2962" i="2"/>
  <c r="D2962" i="2"/>
  <c r="F2962" i="2" s="1"/>
  <c r="C2962" i="2"/>
  <c r="S2961" i="2"/>
  <c r="R2961" i="2"/>
  <c r="E2961" i="2"/>
  <c r="D2961" i="2"/>
  <c r="F2961" i="2" s="1"/>
  <c r="C2961" i="2"/>
  <c r="S2960" i="2"/>
  <c r="R2960" i="2"/>
  <c r="E2960" i="2"/>
  <c r="D2960" i="2"/>
  <c r="F2960" i="2" s="1"/>
  <c r="C2960" i="2"/>
  <c r="S2959" i="2"/>
  <c r="R2959" i="2"/>
  <c r="E2959" i="2"/>
  <c r="D2959" i="2"/>
  <c r="F2959" i="2" s="1"/>
  <c r="C2959" i="2"/>
  <c r="S2958" i="2"/>
  <c r="R2958" i="2"/>
  <c r="E2958" i="2"/>
  <c r="D2958" i="2"/>
  <c r="F2958" i="2" s="1"/>
  <c r="C2958" i="2"/>
  <c r="S2957" i="2"/>
  <c r="R2957" i="2"/>
  <c r="E2957" i="2"/>
  <c r="D2957" i="2"/>
  <c r="F2957" i="2" s="1"/>
  <c r="C2957" i="2"/>
  <c r="S2956" i="2"/>
  <c r="R2956" i="2"/>
  <c r="E2956" i="2"/>
  <c r="D2956" i="2"/>
  <c r="F2956" i="2" s="1"/>
  <c r="C2956" i="2"/>
  <c r="S2955" i="2"/>
  <c r="R2955" i="2"/>
  <c r="E2955" i="2"/>
  <c r="D2955" i="2"/>
  <c r="F2955" i="2" s="1"/>
  <c r="C2955" i="2"/>
  <c r="S2954" i="2"/>
  <c r="R2954" i="2"/>
  <c r="E2954" i="2"/>
  <c r="D2954" i="2"/>
  <c r="F2954" i="2" s="1"/>
  <c r="C2954" i="2"/>
  <c r="S2953" i="2"/>
  <c r="R2953" i="2"/>
  <c r="E2953" i="2"/>
  <c r="D2953" i="2"/>
  <c r="F2953" i="2" s="1"/>
  <c r="C2953" i="2"/>
  <c r="S2952" i="2"/>
  <c r="R2952" i="2"/>
  <c r="E2952" i="2"/>
  <c r="D2952" i="2"/>
  <c r="F2952" i="2" s="1"/>
  <c r="C2952" i="2"/>
  <c r="S2951" i="2"/>
  <c r="R2951" i="2"/>
  <c r="E2951" i="2"/>
  <c r="D2951" i="2"/>
  <c r="F2951" i="2" s="1"/>
  <c r="C2951" i="2"/>
  <c r="S2950" i="2"/>
  <c r="R2950" i="2"/>
  <c r="E2950" i="2"/>
  <c r="D2950" i="2"/>
  <c r="F2950" i="2" s="1"/>
  <c r="C2950" i="2"/>
  <c r="S2949" i="2"/>
  <c r="R2949" i="2"/>
  <c r="E2949" i="2"/>
  <c r="D2949" i="2"/>
  <c r="F2949" i="2" s="1"/>
  <c r="C2949" i="2"/>
  <c r="S2948" i="2"/>
  <c r="R2948" i="2"/>
  <c r="E2948" i="2"/>
  <c r="D2948" i="2"/>
  <c r="F2948" i="2" s="1"/>
  <c r="C2948" i="2"/>
  <c r="S2947" i="2"/>
  <c r="R2947" i="2"/>
  <c r="E2947" i="2"/>
  <c r="D2947" i="2"/>
  <c r="F2947" i="2" s="1"/>
  <c r="C2947" i="2"/>
  <c r="S2946" i="2"/>
  <c r="R2946" i="2"/>
  <c r="E2946" i="2"/>
  <c r="D2946" i="2"/>
  <c r="F2946" i="2" s="1"/>
  <c r="C2946" i="2"/>
  <c r="S2945" i="2"/>
  <c r="R2945" i="2"/>
  <c r="E2945" i="2"/>
  <c r="D2945" i="2"/>
  <c r="F2945" i="2" s="1"/>
  <c r="C2945" i="2"/>
  <c r="S2944" i="2"/>
  <c r="R2944" i="2"/>
  <c r="E2944" i="2"/>
  <c r="D2944" i="2"/>
  <c r="F2944" i="2" s="1"/>
  <c r="C2944" i="2"/>
  <c r="S2943" i="2"/>
  <c r="R2943" i="2"/>
  <c r="E2943" i="2"/>
  <c r="D2943" i="2"/>
  <c r="F2943" i="2" s="1"/>
  <c r="C2943" i="2"/>
  <c r="S2942" i="2"/>
  <c r="R2942" i="2"/>
  <c r="E2942" i="2"/>
  <c r="D2942" i="2"/>
  <c r="F2942" i="2" s="1"/>
  <c r="C2942" i="2"/>
  <c r="S2941" i="2"/>
  <c r="R2941" i="2"/>
  <c r="E2941" i="2"/>
  <c r="D2941" i="2"/>
  <c r="F2941" i="2" s="1"/>
  <c r="C2941" i="2"/>
  <c r="S2940" i="2"/>
  <c r="R2940" i="2"/>
  <c r="E2940" i="2"/>
  <c r="D2940" i="2"/>
  <c r="F2940" i="2" s="1"/>
  <c r="C2940" i="2"/>
  <c r="S2939" i="2"/>
  <c r="R2939" i="2"/>
  <c r="E2939" i="2"/>
  <c r="D2939" i="2"/>
  <c r="F2939" i="2" s="1"/>
  <c r="C2939" i="2"/>
  <c r="S2938" i="2"/>
  <c r="R2938" i="2"/>
  <c r="E2938" i="2"/>
  <c r="D2938" i="2"/>
  <c r="F2938" i="2" s="1"/>
  <c r="C2938" i="2"/>
  <c r="S2937" i="2"/>
  <c r="R2937" i="2"/>
  <c r="E2937" i="2"/>
  <c r="D2937" i="2"/>
  <c r="F2937" i="2" s="1"/>
  <c r="C2937" i="2"/>
  <c r="S2936" i="2"/>
  <c r="R2936" i="2"/>
  <c r="E2936" i="2"/>
  <c r="D2936" i="2"/>
  <c r="F2936" i="2" s="1"/>
  <c r="C2936" i="2"/>
  <c r="S2935" i="2"/>
  <c r="R2935" i="2"/>
  <c r="E2935" i="2"/>
  <c r="D2935" i="2"/>
  <c r="F2935" i="2" s="1"/>
  <c r="C2935" i="2"/>
  <c r="S2934" i="2"/>
  <c r="R2934" i="2"/>
  <c r="E2934" i="2"/>
  <c r="D2934" i="2"/>
  <c r="F2934" i="2" s="1"/>
  <c r="C2934" i="2"/>
  <c r="S2933" i="2"/>
  <c r="R2933" i="2"/>
  <c r="E2933" i="2"/>
  <c r="D2933" i="2"/>
  <c r="F2933" i="2" s="1"/>
  <c r="C2933" i="2"/>
  <c r="S2932" i="2"/>
  <c r="R2932" i="2"/>
  <c r="E2932" i="2"/>
  <c r="D2932" i="2"/>
  <c r="F2932" i="2" s="1"/>
  <c r="C2932" i="2"/>
  <c r="S2931" i="2"/>
  <c r="R2931" i="2"/>
  <c r="E2931" i="2"/>
  <c r="D2931" i="2"/>
  <c r="F2931" i="2" s="1"/>
  <c r="C2931" i="2"/>
  <c r="S2930" i="2"/>
  <c r="R2930" i="2"/>
  <c r="E2930" i="2"/>
  <c r="D2930" i="2"/>
  <c r="F2930" i="2" s="1"/>
  <c r="C2930" i="2"/>
  <c r="S2929" i="2"/>
  <c r="R2929" i="2"/>
  <c r="E2929" i="2"/>
  <c r="D2929" i="2"/>
  <c r="F2929" i="2" s="1"/>
  <c r="C2929" i="2"/>
  <c r="S2928" i="2"/>
  <c r="R2928" i="2"/>
  <c r="E2928" i="2"/>
  <c r="D2928" i="2"/>
  <c r="F2928" i="2" s="1"/>
  <c r="C2928" i="2"/>
  <c r="S2927" i="2"/>
  <c r="R2927" i="2"/>
  <c r="E2927" i="2"/>
  <c r="D2927" i="2"/>
  <c r="F2927" i="2" s="1"/>
  <c r="C2927" i="2"/>
  <c r="S2926" i="2"/>
  <c r="R2926" i="2"/>
  <c r="E2926" i="2"/>
  <c r="D2926" i="2"/>
  <c r="F2926" i="2" s="1"/>
  <c r="C2926" i="2"/>
  <c r="S2925" i="2"/>
  <c r="R2925" i="2"/>
  <c r="E2925" i="2"/>
  <c r="D2925" i="2"/>
  <c r="F2925" i="2" s="1"/>
  <c r="C2925" i="2"/>
  <c r="S2924" i="2"/>
  <c r="R2924" i="2"/>
  <c r="E2924" i="2"/>
  <c r="D2924" i="2"/>
  <c r="F2924" i="2" s="1"/>
  <c r="C2924" i="2"/>
  <c r="S2923" i="2"/>
  <c r="R2923" i="2"/>
  <c r="E2923" i="2"/>
  <c r="D2923" i="2"/>
  <c r="F2923" i="2" s="1"/>
  <c r="C2923" i="2"/>
  <c r="S2922" i="2"/>
  <c r="R2922" i="2"/>
  <c r="E2922" i="2"/>
  <c r="D2922" i="2"/>
  <c r="F2922" i="2" s="1"/>
  <c r="C2922" i="2"/>
  <c r="S2921" i="2"/>
  <c r="R2921" i="2"/>
  <c r="E2921" i="2"/>
  <c r="D2921" i="2"/>
  <c r="F2921" i="2" s="1"/>
  <c r="C2921" i="2"/>
  <c r="S2920" i="2"/>
  <c r="R2920" i="2"/>
  <c r="E2920" i="2"/>
  <c r="D2920" i="2"/>
  <c r="F2920" i="2" s="1"/>
  <c r="C2920" i="2"/>
  <c r="S2919" i="2"/>
  <c r="R2919" i="2"/>
  <c r="E2919" i="2"/>
  <c r="D2919" i="2"/>
  <c r="F2919" i="2" s="1"/>
  <c r="C2919" i="2"/>
  <c r="S2918" i="2"/>
  <c r="R2918" i="2"/>
  <c r="E2918" i="2"/>
  <c r="D2918" i="2"/>
  <c r="F2918" i="2" s="1"/>
  <c r="C2918" i="2"/>
  <c r="S2917" i="2"/>
  <c r="R2917" i="2"/>
  <c r="E2917" i="2"/>
  <c r="D2917" i="2"/>
  <c r="F2917" i="2" s="1"/>
  <c r="C2917" i="2"/>
  <c r="S2916" i="2"/>
  <c r="R2916" i="2"/>
  <c r="E2916" i="2"/>
  <c r="D2916" i="2"/>
  <c r="F2916" i="2" s="1"/>
  <c r="C2916" i="2"/>
  <c r="S2915" i="2"/>
  <c r="R2915" i="2"/>
  <c r="E2915" i="2"/>
  <c r="D2915" i="2"/>
  <c r="F2915" i="2" s="1"/>
  <c r="C2915" i="2"/>
  <c r="S2914" i="2"/>
  <c r="R2914" i="2"/>
  <c r="E2914" i="2"/>
  <c r="D2914" i="2"/>
  <c r="F2914" i="2" s="1"/>
  <c r="C2914" i="2"/>
  <c r="S2913" i="2"/>
  <c r="R2913" i="2"/>
  <c r="E2913" i="2"/>
  <c r="D2913" i="2"/>
  <c r="F2913" i="2" s="1"/>
  <c r="C2913" i="2"/>
  <c r="S2912" i="2"/>
  <c r="R2912" i="2"/>
  <c r="E2912" i="2"/>
  <c r="D2912" i="2"/>
  <c r="F2912" i="2" s="1"/>
  <c r="C2912" i="2"/>
  <c r="S2911" i="2"/>
  <c r="R2911" i="2"/>
  <c r="E2911" i="2"/>
  <c r="D2911" i="2"/>
  <c r="F2911" i="2" s="1"/>
  <c r="C2911" i="2"/>
  <c r="S2910" i="2"/>
  <c r="R2910" i="2"/>
  <c r="E2910" i="2"/>
  <c r="D2910" i="2"/>
  <c r="F2910" i="2" s="1"/>
  <c r="C2910" i="2"/>
  <c r="S2909" i="2"/>
  <c r="R2909" i="2"/>
  <c r="E2909" i="2"/>
  <c r="D2909" i="2"/>
  <c r="F2909" i="2" s="1"/>
  <c r="C2909" i="2"/>
  <c r="S2908" i="2"/>
  <c r="R2908" i="2"/>
  <c r="E2908" i="2"/>
  <c r="D2908" i="2"/>
  <c r="F2908" i="2" s="1"/>
  <c r="C2908" i="2"/>
  <c r="S2907" i="2"/>
  <c r="R2907" i="2"/>
  <c r="E2907" i="2"/>
  <c r="D2907" i="2"/>
  <c r="F2907" i="2" s="1"/>
  <c r="C2907" i="2"/>
  <c r="S2906" i="2"/>
  <c r="R2906" i="2"/>
  <c r="E2906" i="2"/>
  <c r="D2906" i="2"/>
  <c r="F2906" i="2" s="1"/>
  <c r="C2906" i="2"/>
  <c r="S2905" i="2"/>
  <c r="R2905" i="2"/>
  <c r="E2905" i="2"/>
  <c r="D2905" i="2"/>
  <c r="F2905" i="2" s="1"/>
  <c r="C2905" i="2"/>
  <c r="S2904" i="2"/>
  <c r="R2904" i="2"/>
  <c r="E2904" i="2"/>
  <c r="D2904" i="2"/>
  <c r="F2904" i="2" s="1"/>
  <c r="C2904" i="2"/>
  <c r="S2903" i="2"/>
  <c r="R2903" i="2"/>
  <c r="E2903" i="2"/>
  <c r="D2903" i="2"/>
  <c r="F2903" i="2" s="1"/>
  <c r="C2903" i="2"/>
  <c r="S2902" i="2"/>
  <c r="R2902" i="2"/>
  <c r="E2902" i="2"/>
  <c r="D2902" i="2"/>
  <c r="F2902" i="2" s="1"/>
  <c r="C2902" i="2"/>
  <c r="S2901" i="2"/>
  <c r="R2901" i="2"/>
  <c r="E2901" i="2"/>
  <c r="D2901" i="2"/>
  <c r="F2901" i="2" s="1"/>
  <c r="C2901" i="2"/>
  <c r="S2900" i="2"/>
  <c r="R2900" i="2"/>
  <c r="E2900" i="2"/>
  <c r="D2900" i="2"/>
  <c r="F2900" i="2" s="1"/>
  <c r="C2900" i="2"/>
  <c r="S2899" i="2"/>
  <c r="R2899" i="2"/>
  <c r="E2899" i="2"/>
  <c r="D2899" i="2"/>
  <c r="F2899" i="2" s="1"/>
  <c r="C2899" i="2"/>
  <c r="S2898" i="2"/>
  <c r="R2898" i="2"/>
  <c r="E2898" i="2"/>
  <c r="D2898" i="2"/>
  <c r="F2898" i="2" s="1"/>
  <c r="C2898" i="2"/>
  <c r="S2897" i="2"/>
  <c r="R2897" i="2"/>
  <c r="E2897" i="2"/>
  <c r="D2897" i="2"/>
  <c r="F2897" i="2" s="1"/>
  <c r="C2897" i="2"/>
  <c r="S2896" i="2"/>
  <c r="R2896" i="2"/>
  <c r="E2896" i="2"/>
  <c r="D2896" i="2"/>
  <c r="F2896" i="2" s="1"/>
  <c r="C2896" i="2"/>
  <c r="S2895" i="2"/>
  <c r="R2895" i="2"/>
  <c r="E2895" i="2"/>
  <c r="D2895" i="2"/>
  <c r="F2895" i="2" s="1"/>
  <c r="C2895" i="2"/>
  <c r="S2894" i="2"/>
  <c r="R2894" i="2"/>
  <c r="E2894" i="2"/>
  <c r="D2894" i="2"/>
  <c r="F2894" i="2" s="1"/>
  <c r="C2894" i="2"/>
  <c r="S2893" i="2"/>
  <c r="R2893" i="2"/>
  <c r="E2893" i="2"/>
  <c r="D2893" i="2"/>
  <c r="F2893" i="2" s="1"/>
  <c r="C2893" i="2"/>
  <c r="S2892" i="2"/>
  <c r="R2892" i="2"/>
  <c r="E2892" i="2"/>
  <c r="D2892" i="2"/>
  <c r="F2892" i="2" s="1"/>
  <c r="C2892" i="2"/>
  <c r="S2891" i="2"/>
  <c r="R2891" i="2"/>
  <c r="E2891" i="2"/>
  <c r="D2891" i="2"/>
  <c r="F2891" i="2" s="1"/>
  <c r="C2891" i="2"/>
  <c r="S2890" i="2"/>
  <c r="R2890" i="2"/>
  <c r="E2890" i="2"/>
  <c r="D2890" i="2"/>
  <c r="F2890" i="2" s="1"/>
  <c r="C2890" i="2"/>
  <c r="S2889" i="2"/>
  <c r="R2889" i="2"/>
  <c r="E2889" i="2"/>
  <c r="D2889" i="2"/>
  <c r="F2889" i="2" s="1"/>
  <c r="C2889" i="2"/>
  <c r="S2888" i="2"/>
  <c r="R2888" i="2"/>
  <c r="E2888" i="2"/>
  <c r="D2888" i="2"/>
  <c r="F2888" i="2" s="1"/>
  <c r="C2888" i="2"/>
  <c r="S2887" i="2"/>
  <c r="R2887" i="2"/>
  <c r="E2887" i="2"/>
  <c r="D2887" i="2"/>
  <c r="F2887" i="2" s="1"/>
  <c r="C2887" i="2"/>
  <c r="S2886" i="2"/>
  <c r="R2886" i="2"/>
  <c r="E2886" i="2"/>
  <c r="D2886" i="2"/>
  <c r="F2886" i="2" s="1"/>
  <c r="C2886" i="2"/>
  <c r="S2885" i="2"/>
  <c r="R2885" i="2"/>
  <c r="E2885" i="2"/>
  <c r="D2885" i="2"/>
  <c r="F2885" i="2" s="1"/>
  <c r="C2885" i="2"/>
  <c r="S2884" i="2"/>
  <c r="R2884" i="2"/>
  <c r="E2884" i="2"/>
  <c r="D2884" i="2"/>
  <c r="F2884" i="2" s="1"/>
  <c r="C2884" i="2"/>
  <c r="S2883" i="2"/>
  <c r="R2883" i="2"/>
  <c r="E2883" i="2"/>
  <c r="D2883" i="2"/>
  <c r="F2883" i="2" s="1"/>
  <c r="C2883" i="2"/>
  <c r="S2882" i="2"/>
  <c r="R2882" i="2"/>
  <c r="E2882" i="2"/>
  <c r="D2882" i="2"/>
  <c r="F2882" i="2" s="1"/>
  <c r="C2882" i="2"/>
  <c r="S2881" i="2"/>
  <c r="R2881" i="2"/>
  <c r="E2881" i="2"/>
  <c r="D2881" i="2"/>
  <c r="F2881" i="2" s="1"/>
  <c r="C2881" i="2"/>
  <c r="S2880" i="2"/>
  <c r="R2880" i="2"/>
  <c r="E2880" i="2"/>
  <c r="D2880" i="2"/>
  <c r="F2880" i="2" s="1"/>
  <c r="C2880" i="2"/>
  <c r="S2879" i="2"/>
  <c r="R2879" i="2"/>
  <c r="E2879" i="2"/>
  <c r="D2879" i="2"/>
  <c r="F2879" i="2" s="1"/>
  <c r="C2879" i="2"/>
  <c r="S2878" i="2"/>
  <c r="R2878" i="2"/>
  <c r="E2878" i="2"/>
  <c r="D2878" i="2"/>
  <c r="F2878" i="2" s="1"/>
  <c r="C2878" i="2"/>
  <c r="S2877" i="2"/>
  <c r="R2877" i="2"/>
  <c r="E2877" i="2"/>
  <c r="D2877" i="2"/>
  <c r="F2877" i="2" s="1"/>
  <c r="C2877" i="2"/>
  <c r="S2876" i="2"/>
  <c r="R2876" i="2"/>
  <c r="E2876" i="2"/>
  <c r="D2876" i="2"/>
  <c r="F2876" i="2" s="1"/>
  <c r="C2876" i="2"/>
  <c r="S2875" i="2"/>
  <c r="R2875" i="2"/>
  <c r="E2875" i="2"/>
  <c r="D2875" i="2"/>
  <c r="F2875" i="2" s="1"/>
  <c r="C2875" i="2"/>
  <c r="S2874" i="2"/>
  <c r="R2874" i="2"/>
  <c r="E2874" i="2"/>
  <c r="D2874" i="2"/>
  <c r="F2874" i="2" s="1"/>
  <c r="C2874" i="2"/>
  <c r="S2873" i="2"/>
  <c r="R2873" i="2"/>
  <c r="E2873" i="2"/>
  <c r="D2873" i="2"/>
  <c r="F2873" i="2" s="1"/>
  <c r="C2873" i="2"/>
  <c r="S2872" i="2"/>
  <c r="R2872" i="2"/>
  <c r="E2872" i="2"/>
  <c r="D2872" i="2"/>
  <c r="F2872" i="2" s="1"/>
  <c r="C2872" i="2"/>
  <c r="S2871" i="2"/>
  <c r="R2871" i="2"/>
  <c r="E2871" i="2"/>
  <c r="D2871" i="2"/>
  <c r="F2871" i="2" s="1"/>
  <c r="C2871" i="2"/>
  <c r="S2870" i="2"/>
  <c r="R2870" i="2"/>
  <c r="E2870" i="2"/>
  <c r="D2870" i="2"/>
  <c r="F2870" i="2" s="1"/>
  <c r="C2870" i="2"/>
  <c r="S2869" i="2"/>
  <c r="R2869" i="2"/>
  <c r="E2869" i="2"/>
  <c r="D2869" i="2"/>
  <c r="F2869" i="2" s="1"/>
  <c r="C2869" i="2"/>
  <c r="S2868" i="2"/>
  <c r="R2868" i="2"/>
  <c r="E2868" i="2"/>
  <c r="D2868" i="2"/>
  <c r="F2868" i="2" s="1"/>
  <c r="C2868" i="2"/>
  <c r="S2867" i="2"/>
  <c r="R2867" i="2"/>
  <c r="E2867" i="2"/>
  <c r="D2867" i="2"/>
  <c r="F2867" i="2" s="1"/>
  <c r="C2867" i="2"/>
  <c r="S2866" i="2"/>
  <c r="R2866" i="2"/>
  <c r="E2866" i="2"/>
  <c r="D2866" i="2"/>
  <c r="F2866" i="2" s="1"/>
  <c r="C2866" i="2"/>
  <c r="S2865" i="2"/>
  <c r="R2865" i="2"/>
  <c r="E2865" i="2"/>
  <c r="D2865" i="2"/>
  <c r="F2865" i="2" s="1"/>
  <c r="C2865" i="2"/>
  <c r="S2864" i="2"/>
  <c r="R2864" i="2"/>
  <c r="E2864" i="2"/>
  <c r="D2864" i="2"/>
  <c r="F2864" i="2" s="1"/>
  <c r="C2864" i="2"/>
  <c r="S2863" i="2"/>
  <c r="R2863" i="2"/>
  <c r="E2863" i="2"/>
  <c r="D2863" i="2"/>
  <c r="F2863" i="2" s="1"/>
  <c r="C2863" i="2"/>
  <c r="S2862" i="2"/>
  <c r="R2862" i="2"/>
  <c r="E2862" i="2"/>
  <c r="D2862" i="2"/>
  <c r="F2862" i="2" s="1"/>
  <c r="C2862" i="2"/>
  <c r="S2861" i="2"/>
  <c r="R2861" i="2"/>
  <c r="E2861" i="2"/>
  <c r="D2861" i="2"/>
  <c r="F2861" i="2" s="1"/>
  <c r="C2861" i="2"/>
  <c r="S2860" i="2"/>
  <c r="R2860" i="2"/>
  <c r="E2860" i="2"/>
  <c r="D2860" i="2"/>
  <c r="F2860" i="2" s="1"/>
  <c r="C2860" i="2"/>
  <c r="S2859" i="2"/>
  <c r="R2859" i="2"/>
  <c r="E2859" i="2"/>
  <c r="D2859" i="2"/>
  <c r="F2859" i="2" s="1"/>
  <c r="C2859" i="2"/>
  <c r="S2858" i="2"/>
  <c r="R2858" i="2"/>
  <c r="E2858" i="2"/>
  <c r="D2858" i="2"/>
  <c r="F2858" i="2" s="1"/>
  <c r="C2858" i="2"/>
  <c r="S2857" i="2"/>
  <c r="R2857" i="2"/>
  <c r="E2857" i="2"/>
  <c r="D2857" i="2"/>
  <c r="F2857" i="2" s="1"/>
  <c r="C2857" i="2"/>
  <c r="S2856" i="2"/>
  <c r="R2856" i="2"/>
  <c r="E2856" i="2"/>
  <c r="D2856" i="2"/>
  <c r="F2856" i="2" s="1"/>
  <c r="C2856" i="2"/>
  <c r="S2855" i="2"/>
  <c r="R2855" i="2"/>
  <c r="E2855" i="2"/>
  <c r="D2855" i="2"/>
  <c r="F2855" i="2" s="1"/>
  <c r="C2855" i="2"/>
  <c r="S2854" i="2"/>
  <c r="R2854" i="2"/>
  <c r="E2854" i="2"/>
  <c r="D2854" i="2"/>
  <c r="F2854" i="2" s="1"/>
  <c r="C2854" i="2"/>
  <c r="S2853" i="2"/>
  <c r="R2853" i="2"/>
  <c r="E2853" i="2"/>
  <c r="D2853" i="2"/>
  <c r="F2853" i="2" s="1"/>
  <c r="C2853" i="2"/>
  <c r="S2852" i="2"/>
  <c r="R2852" i="2"/>
  <c r="E2852" i="2"/>
  <c r="D2852" i="2"/>
  <c r="F2852" i="2" s="1"/>
  <c r="C2852" i="2"/>
  <c r="S2851" i="2"/>
  <c r="R2851" i="2"/>
  <c r="E2851" i="2"/>
  <c r="D2851" i="2"/>
  <c r="F2851" i="2" s="1"/>
  <c r="C2851" i="2"/>
  <c r="S2850" i="2"/>
  <c r="R2850" i="2"/>
  <c r="E2850" i="2"/>
  <c r="D2850" i="2"/>
  <c r="F2850" i="2" s="1"/>
  <c r="C2850" i="2"/>
  <c r="S2849" i="2"/>
  <c r="R2849" i="2"/>
  <c r="E2849" i="2"/>
  <c r="D2849" i="2"/>
  <c r="F2849" i="2" s="1"/>
  <c r="C2849" i="2"/>
  <c r="S2848" i="2"/>
  <c r="R2848" i="2"/>
  <c r="E2848" i="2"/>
  <c r="D2848" i="2"/>
  <c r="F2848" i="2" s="1"/>
  <c r="C2848" i="2"/>
  <c r="S2847" i="2"/>
  <c r="R2847" i="2"/>
  <c r="E2847" i="2"/>
  <c r="D2847" i="2"/>
  <c r="F2847" i="2" s="1"/>
  <c r="C2847" i="2"/>
  <c r="S2846" i="2"/>
  <c r="R2846" i="2"/>
  <c r="E2846" i="2"/>
  <c r="D2846" i="2"/>
  <c r="F2846" i="2" s="1"/>
  <c r="C2846" i="2"/>
  <c r="S2845" i="2"/>
  <c r="R2845" i="2"/>
  <c r="E2845" i="2"/>
  <c r="D2845" i="2"/>
  <c r="F2845" i="2" s="1"/>
  <c r="C2845" i="2"/>
  <c r="S2844" i="2"/>
  <c r="R2844" i="2"/>
  <c r="E2844" i="2"/>
  <c r="D2844" i="2"/>
  <c r="F2844" i="2" s="1"/>
  <c r="C2844" i="2"/>
  <c r="S2843" i="2"/>
  <c r="R2843" i="2"/>
  <c r="E2843" i="2"/>
  <c r="D2843" i="2"/>
  <c r="F2843" i="2" s="1"/>
  <c r="C2843" i="2"/>
  <c r="S2842" i="2"/>
  <c r="R2842" i="2"/>
  <c r="E2842" i="2"/>
  <c r="D2842" i="2"/>
  <c r="F2842" i="2" s="1"/>
  <c r="C2842" i="2"/>
  <c r="S2841" i="2"/>
  <c r="R2841" i="2"/>
  <c r="E2841" i="2"/>
  <c r="D2841" i="2"/>
  <c r="F2841" i="2" s="1"/>
  <c r="C2841" i="2"/>
  <c r="S2840" i="2"/>
  <c r="R2840" i="2"/>
  <c r="E2840" i="2"/>
  <c r="D2840" i="2"/>
  <c r="F2840" i="2" s="1"/>
  <c r="C2840" i="2"/>
  <c r="S2839" i="2"/>
  <c r="R2839" i="2"/>
  <c r="E2839" i="2"/>
  <c r="D2839" i="2"/>
  <c r="F2839" i="2" s="1"/>
  <c r="C2839" i="2"/>
  <c r="S2838" i="2"/>
  <c r="R2838" i="2"/>
  <c r="E2838" i="2"/>
  <c r="D2838" i="2"/>
  <c r="F2838" i="2" s="1"/>
  <c r="C2838" i="2"/>
  <c r="S2837" i="2"/>
  <c r="R2837" i="2"/>
  <c r="E2837" i="2"/>
  <c r="D2837" i="2"/>
  <c r="F2837" i="2" s="1"/>
  <c r="C2837" i="2"/>
  <c r="S2836" i="2"/>
  <c r="R2836" i="2"/>
  <c r="E2836" i="2"/>
  <c r="D2836" i="2"/>
  <c r="F2836" i="2" s="1"/>
  <c r="C2836" i="2"/>
  <c r="S2835" i="2"/>
  <c r="R2835" i="2"/>
  <c r="E2835" i="2"/>
  <c r="D2835" i="2"/>
  <c r="F2835" i="2" s="1"/>
  <c r="C2835" i="2"/>
  <c r="S2834" i="2"/>
  <c r="R2834" i="2"/>
  <c r="E2834" i="2"/>
  <c r="D2834" i="2"/>
  <c r="F2834" i="2" s="1"/>
  <c r="C2834" i="2"/>
  <c r="S2833" i="2"/>
  <c r="R2833" i="2"/>
  <c r="E2833" i="2"/>
  <c r="D2833" i="2"/>
  <c r="F2833" i="2" s="1"/>
  <c r="C2833" i="2"/>
  <c r="S2832" i="2"/>
  <c r="R2832" i="2"/>
  <c r="E2832" i="2"/>
  <c r="D2832" i="2"/>
  <c r="F2832" i="2" s="1"/>
  <c r="C2832" i="2"/>
  <c r="S2831" i="2"/>
  <c r="R2831" i="2"/>
  <c r="E2831" i="2"/>
  <c r="D2831" i="2"/>
  <c r="F2831" i="2" s="1"/>
  <c r="C2831" i="2"/>
  <c r="S2830" i="2"/>
  <c r="R2830" i="2"/>
  <c r="E2830" i="2"/>
  <c r="D2830" i="2"/>
  <c r="F2830" i="2" s="1"/>
  <c r="C2830" i="2"/>
  <c r="S2829" i="2"/>
  <c r="R2829" i="2"/>
  <c r="E2829" i="2"/>
  <c r="D2829" i="2"/>
  <c r="F2829" i="2" s="1"/>
  <c r="C2829" i="2"/>
  <c r="S2828" i="2"/>
  <c r="R2828" i="2"/>
  <c r="E2828" i="2"/>
  <c r="D2828" i="2"/>
  <c r="F2828" i="2" s="1"/>
  <c r="C2828" i="2"/>
  <c r="S2827" i="2"/>
  <c r="R2827" i="2"/>
  <c r="E2827" i="2"/>
  <c r="D2827" i="2"/>
  <c r="F2827" i="2" s="1"/>
  <c r="C2827" i="2"/>
  <c r="S2826" i="2"/>
  <c r="R2826" i="2"/>
  <c r="E2826" i="2"/>
  <c r="D2826" i="2"/>
  <c r="F2826" i="2" s="1"/>
  <c r="C2826" i="2"/>
  <c r="S2825" i="2"/>
  <c r="R2825" i="2"/>
  <c r="E2825" i="2"/>
  <c r="D2825" i="2"/>
  <c r="F2825" i="2" s="1"/>
  <c r="C2825" i="2"/>
  <c r="S2824" i="2"/>
  <c r="R2824" i="2"/>
  <c r="E2824" i="2"/>
  <c r="D2824" i="2"/>
  <c r="F2824" i="2" s="1"/>
  <c r="C2824" i="2"/>
  <c r="S2823" i="2"/>
  <c r="R2823" i="2"/>
  <c r="E2823" i="2"/>
  <c r="D2823" i="2"/>
  <c r="F2823" i="2" s="1"/>
  <c r="C2823" i="2"/>
  <c r="S2822" i="2"/>
  <c r="R2822" i="2"/>
  <c r="E2822" i="2"/>
  <c r="D2822" i="2"/>
  <c r="F2822" i="2" s="1"/>
  <c r="C2822" i="2"/>
  <c r="S2821" i="2"/>
  <c r="R2821" i="2"/>
  <c r="E2821" i="2"/>
  <c r="D2821" i="2"/>
  <c r="F2821" i="2" s="1"/>
  <c r="C2821" i="2"/>
  <c r="S2820" i="2"/>
  <c r="R2820" i="2"/>
  <c r="E2820" i="2"/>
  <c r="D2820" i="2"/>
  <c r="F2820" i="2" s="1"/>
  <c r="C2820" i="2"/>
  <c r="S2819" i="2"/>
  <c r="R2819" i="2"/>
  <c r="E2819" i="2"/>
  <c r="D2819" i="2"/>
  <c r="F2819" i="2" s="1"/>
  <c r="C2819" i="2"/>
  <c r="S2818" i="2"/>
  <c r="R2818" i="2"/>
  <c r="E2818" i="2"/>
  <c r="D2818" i="2"/>
  <c r="F2818" i="2" s="1"/>
  <c r="C2818" i="2"/>
  <c r="S2817" i="2"/>
  <c r="R2817" i="2"/>
  <c r="E2817" i="2"/>
  <c r="D2817" i="2"/>
  <c r="F2817" i="2" s="1"/>
  <c r="C2817" i="2"/>
  <c r="S2816" i="2"/>
  <c r="R2816" i="2"/>
  <c r="E2816" i="2"/>
  <c r="D2816" i="2"/>
  <c r="F2816" i="2" s="1"/>
  <c r="C2816" i="2"/>
  <c r="S2815" i="2"/>
  <c r="R2815" i="2"/>
  <c r="E2815" i="2"/>
  <c r="D2815" i="2"/>
  <c r="F2815" i="2" s="1"/>
  <c r="C2815" i="2"/>
  <c r="S2814" i="2"/>
  <c r="R2814" i="2"/>
  <c r="E2814" i="2"/>
  <c r="D2814" i="2"/>
  <c r="F2814" i="2" s="1"/>
  <c r="C2814" i="2"/>
  <c r="S2813" i="2"/>
  <c r="R2813" i="2"/>
  <c r="E2813" i="2"/>
  <c r="D2813" i="2"/>
  <c r="F2813" i="2" s="1"/>
  <c r="C2813" i="2"/>
  <c r="S2812" i="2"/>
  <c r="R2812" i="2"/>
  <c r="E2812" i="2"/>
  <c r="D2812" i="2"/>
  <c r="F2812" i="2" s="1"/>
  <c r="C2812" i="2"/>
  <c r="S2811" i="2"/>
  <c r="R2811" i="2"/>
  <c r="E2811" i="2"/>
  <c r="D2811" i="2"/>
  <c r="F2811" i="2" s="1"/>
  <c r="C2811" i="2"/>
  <c r="S2810" i="2"/>
  <c r="R2810" i="2"/>
  <c r="E2810" i="2"/>
  <c r="D2810" i="2"/>
  <c r="F2810" i="2" s="1"/>
  <c r="C2810" i="2"/>
  <c r="S2809" i="2"/>
  <c r="R2809" i="2"/>
  <c r="E2809" i="2"/>
  <c r="D2809" i="2"/>
  <c r="F2809" i="2" s="1"/>
  <c r="C2809" i="2"/>
  <c r="S2808" i="2"/>
  <c r="R2808" i="2"/>
  <c r="E2808" i="2"/>
  <c r="D2808" i="2"/>
  <c r="F2808" i="2" s="1"/>
  <c r="C2808" i="2"/>
  <c r="S2807" i="2"/>
  <c r="R2807" i="2"/>
  <c r="E2807" i="2"/>
  <c r="D2807" i="2"/>
  <c r="F2807" i="2" s="1"/>
  <c r="C2807" i="2"/>
  <c r="S2806" i="2"/>
  <c r="R2806" i="2"/>
  <c r="E2806" i="2"/>
  <c r="D2806" i="2"/>
  <c r="F2806" i="2" s="1"/>
  <c r="C2806" i="2"/>
  <c r="S2805" i="2"/>
  <c r="R2805" i="2"/>
  <c r="E2805" i="2"/>
  <c r="D2805" i="2"/>
  <c r="F2805" i="2" s="1"/>
  <c r="C2805" i="2"/>
  <c r="S2804" i="2"/>
  <c r="R2804" i="2"/>
  <c r="E2804" i="2"/>
  <c r="D2804" i="2"/>
  <c r="F2804" i="2" s="1"/>
  <c r="C2804" i="2"/>
  <c r="S2803" i="2"/>
  <c r="R2803" i="2"/>
  <c r="E2803" i="2"/>
  <c r="D2803" i="2"/>
  <c r="F2803" i="2" s="1"/>
  <c r="C2803" i="2"/>
  <c r="S2802" i="2"/>
  <c r="R2802" i="2"/>
  <c r="E2802" i="2"/>
  <c r="D2802" i="2"/>
  <c r="F2802" i="2" s="1"/>
  <c r="C2802" i="2"/>
  <c r="S2801" i="2"/>
  <c r="R2801" i="2"/>
  <c r="E2801" i="2"/>
  <c r="D2801" i="2"/>
  <c r="F2801" i="2" s="1"/>
  <c r="C2801" i="2"/>
  <c r="S2800" i="2"/>
  <c r="R2800" i="2"/>
  <c r="E2800" i="2"/>
  <c r="D2800" i="2"/>
  <c r="F2800" i="2" s="1"/>
  <c r="C2800" i="2"/>
  <c r="S2799" i="2"/>
  <c r="R2799" i="2"/>
  <c r="E2799" i="2"/>
  <c r="D2799" i="2"/>
  <c r="F2799" i="2" s="1"/>
  <c r="C2799" i="2"/>
  <c r="S2798" i="2"/>
  <c r="R2798" i="2"/>
  <c r="E2798" i="2"/>
  <c r="D2798" i="2"/>
  <c r="F2798" i="2" s="1"/>
  <c r="C2798" i="2"/>
  <c r="S2797" i="2"/>
  <c r="R2797" i="2"/>
  <c r="E2797" i="2"/>
  <c r="D2797" i="2"/>
  <c r="F2797" i="2" s="1"/>
  <c r="C2797" i="2"/>
  <c r="S2796" i="2"/>
  <c r="R2796" i="2"/>
  <c r="E2796" i="2"/>
  <c r="D2796" i="2"/>
  <c r="F2796" i="2" s="1"/>
  <c r="C2796" i="2"/>
  <c r="S2795" i="2"/>
  <c r="R2795" i="2"/>
  <c r="E2795" i="2"/>
  <c r="D2795" i="2"/>
  <c r="F2795" i="2" s="1"/>
  <c r="C2795" i="2"/>
  <c r="S2794" i="2"/>
  <c r="R2794" i="2"/>
  <c r="E2794" i="2"/>
  <c r="D2794" i="2"/>
  <c r="F2794" i="2" s="1"/>
  <c r="C2794" i="2"/>
  <c r="S2793" i="2"/>
  <c r="R2793" i="2"/>
  <c r="E2793" i="2"/>
  <c r="D2793" i="2"/>
  <c r="F2793" i="2" s="1"/>
  <c r="C2793" i="2"/>
  <c r="S2792" i="2"/>
  <c r="R2792" i="2"/>
  <c r="E2792" i="2"/>
  <c r="D2792" i="2"/>
  <c r="F2792" i="2" s="1"/>
  <c r="C2792" i="2"/>
  <c r="S2791" i="2"/>
  <c r="R2791" i="2"/>
  <c r="E2791" i="2"/>
  <c r="D2791" i="2"/>
  <c r="F2791" i="2" s="1"/>
  <c r="C2791" i="2"/>
  <c r="S2790" i="2"/>
  <c r="R2790" i="2"/>
  <c r="E2790" i="2"/>
  <c r="D2790" i="2"/>
  <c r="F2790" i="2" s="1"/>
  <c r="C2790" i="2"/>
  <c r="S2789" i="2"/>
  <c r="R2789" i="2"/>
  <c r="E2789" i="2"/>
  <c r="D2789" i="2"/>
  <c r="F2789" i="2" s="1"/>
  <c r="C2789" i="2"/>
  <c r="S2788" i="2"/>
  <c r="R2788" i="2"/>
  <c r="E2788" i="2"/>
  <c r="D2788" i="2"/>
  <c r="F2788" i="2" s="1"/>
  <c r="C2788" i="2"/>
  <c r="S2787" i="2"/>
  <c r="R2787" i="2"/>
  <c r="E2787" i="2"/>
  <c r="D2787" i="2"/>
  <c r="F2787" i="2" s="1"/>
  <c r="C2787" i="2"/>
  <c r="S2786" i="2"/>
  <c r="R2786" i="2"/>
  <c r="E2786" i="2"/>
  <c r="D2786" i="2"/>
  <c r="F2786" i="2" s="1"/>
  <c r="C2786" i="2"/>
  <c r="S2785" i="2"/>
  <c r="R2785" i="2"/>
  <c r="E2785" i="2"/>
  <c r="D2785" i="2"/>
  <c r="F2785" i="2" s="1"/>
  <c r="C2785" i="2"/>
  <c r="S2784" i="2"/>
  <c r="R2784" i="2"/>
  <c r="E2784" i="2"/>
  <c r="D2784" i="2"/>
  <c r="F2784" i="2" s="1"/>
  <c r="C2784" i="2"/>
  <c r="S2783" i="2"/>
  <c r="R2783" i="2"/>
  <c r="E2783" i="2"/>
  <c r="D2783" i="2"/>
  <c r="F2783" i="2" s="1"/>
  <c r="C2783" i="2"/>
  <c r="S2782" i="2"/>
  <c r="R2782" i="2"/>
  <c r="E2782" i="2"/>
  <c r="D2782" i="2"/>
  <c r="F2782" i="2" s="1"/>
  <c r="C2782" i="2"/>
  <c r="S2781" i="2"/>
  <c r="R2781" i="2"/>
  <c r="E2781" i="2"/>
  <c r="D2781" i="2"/>
  <c r="F2781" i="2" s="1"/>
  <c r="C2781" i="2"/>
  <c r="S2780" i="2"/>
  <c r="R2780" i="2"/>
  <c r="E2780" i="2"/>
  <c r="D2780" i="2"/>
  <c r="F2780" i="2" s="1"/>
  <c r="C2780" i="2"/>
  <c r="S2779" i="2"/>
  <c r="R2779" i="2"/>
  <c r="E2779" i="2"/>
  <c r="D2779" i="2"/>
  <c r="F2779" i="2" s="1"/>
  <c r="C2779" i="2"/>
  <c r="S2778" i="2"/>
  <c r="R2778" i="2"/>
  <c r="E2778" i="2"/>
  <c r="D2778" i="2"/>
  <c r="F2778" i="2" s="1"/>
  <c r="C2778" i="2"/>
  <c r="S2777" i="2"/>
  <c r="R2777" i="2"/>
  <c r="E2777" i="2"/>
  <c r="D2777" i="2"/>
  <c r="F2777" i="2" s="1"/>
  <c r="C2777" i="2"/>
  <c r="S2776" i="2"/>
  <c r="R2776" i="2"/>
  <c r="E2776" i="2"/>
  <c r="D2776" i="2"/>
  <c r="F2776" i="2" s="1"/>
  <c r="C2776" i="2"/>
  <c r="S2775" i="2"/>
  <c r="R2775" i="2"/>
  <c r="E2775" i="2"/>
  <c r="D2775" i="2"/>
  <c r="F2775" i="2" s="1"/>
  <c r="C2775" i="2"/>
  <c r="S2774" i="2"/>
  <c r="R2774" i="2"/>
  <c r="E2774" i="2"/>
  <c r="D2774" i="2"/>
  <c r="F2774" i="2" s="1"/>
  <c r="C2774" i="2"/>
  <c r="S2773" i="2"/>
  <c r="R2773" i="2"/>
  <c r="E2773" i="2"/>
  <c r="D2773" i="2"/>
  <c r="F2773" i="2" s="1"/>
  <c r="C2773" i="2"/>
  <c r="S2772" i="2"/>
  <c r="R2772" i="2"/>
  <c r="E2772" i="2"/>
  <c r="D2772" i="2"/>
  <c r="F2772" i="2" s="1"/>
  <c r="C2772" i="2"/>
  <c r="S2771" i="2"/>
  <c r="R2771" i="2"/>
  <c r="E2771" i="2"/>
  <c r="D2771" i="2"/>
  <c r="F2771" i="2" s="1"/>
  <c r="C2771" i="2"/>
  <c r="S2770" i="2"/>
  <c r="R2770" i="2"/>
  <c r="E2770" i="2"/>
  <c r="D2770" i="2"/>
  <c r="F2770" i="2" s="1"/>
  <c r="C2770" i="2"/>
  <c r="S2769" i="2"/>
  <c r="R2769" i="2"/>
  <c r="E2769" i="2"/>
  <c r="D2769" i="2"/>
  <c r="F2769" i="2" s="1"/>
  <c r="C2769" i="2"/>
  <c r="S2768" i="2"/>
  <c r="R2768" i="2"/>
  <c r="E2768" i="2"/>
  <c r="D2768" i="2"/>
  <c r="F2768" i="2" s="1"/>
  <c r="C2768" i="2"/>
  <c r="S2767" i="2"/>
  <c r="R2767" i="2"/>
  <c r="E2767" i="2"/>
  <c r="D2767" i="2"/>
  <c r="F2767" i="2" s="1"/>
  <c r="C2767" i="2"/>
  <c r="S2766" i="2"/>
  <c r="R2766" i="2"/>
  <c r="E2766" i="2"/>
  <c r="D2766" i="2"/>
  <c r="F2766" i="2" s="1"/>
  <c r="C2766" i="2"/>
  <c r="S2765" i="2"/>
  <c r="R2765" i="2"/>
  <c r="E2765" i="2"/>
  <c r="D2765" i="2"/>
  <c r="F2765" i="2" s="1"/>
  <c r="C2765" i="2"/>
  <c r="S2764" i="2"/>
  <c r="R2764" i="2"/>
  <c r="E2764" i="2"/>
  <c r="D2764" i="2"/>
  <c r="F2764" i="2" s="1"/>
  <c r="C2764" i="2"/>
  <c r="S2763" i="2"/>
  <c r="R2763" i="2"/>
  <c r="E2763" i="2"/>
  <c r="D2763" i="2"/>
  <c r="F2763" i="2" s="1"/>
  <c r="C2763" i="2"/>
  <c r="S2762" i="2"/>
  <c r="R2762" i="2"/>
  <c r="E2762" i="2"/>
  <c r="D2762" i="2"/>
  <c r="F2762" i="2" s="1"/>
  <c r="C2762" i="2"/>
  <c r="S2761" i="2"/>
  <c r="R2761" i="2"/>
  <c r="E2761" i="2"/>
  <c r="D2761" i="2"/>
  <c r="F2761" i="2" s="1"/>
  <c r="C2761" i="2"/>
  <c r="S2760" i="2"/>
  <c r="R2760" i="2"/>
  <c r="E2760" i="2"/>
  <c r="D2760" i="2"/>
  <c r="F2760" i="2" s="1"/>
  <c r="C2760" i="2"/>
  <c r="S2759" i="2"/>
  <c r="R2759" i="2"/>
  <c r="E2759" i="2"/>
  <c r="D2759" i="2"/>
  <c r="F2759" i="2" s="1"/>
  <c r="C2759" i="2"/>
  <c r="S2758" i="2"/>
  <c r="R2758" i="2"/>
  <c r="E2758" i="2"/>
  <c r="D2758" i="2"/>
  <c r="F2758" i="2" s="1"/>
  <c r="C2758" i="2"/>
  <c r="S2757" i="2"/>
  <c r="R2757" i="2"/>
  <c r="E2757" i="2"/>
  <c r="D2757" i="2"/>
  <c r="F2757" i="2" s="1"/>
  <c r="C2757" i="2"/>
  <c r="S2756" i="2"/>
  <c r="R2756" i="2"/>
  <c r="E2756" i="2"/>
  <c r="D2756" i="2"/>
  <c r="F2756" i="2" s="1"/>
  <c r="C2756" i="2"/>
  <c r="S2755" i="2"/>
  <c r="R2755" i="2"/>
  <c r="E2755" i="2"/>
  <c r="D2755" i="2"/>
  <c r="F2755" i="2" s="1"/>
  <c r="C2755" i="2"/>
  <c r="S2754" i="2"/>
  <c r="R2754" i="2"/>
  <c r="E2754" i="2"/>
  <c r="D2754" i="2"/>
  <c r="F2754" i="2" s="1"/>
  <c r="C2754" i="2"/>
  <c r="S2753" i="2"/>
  <c r="R2753" i="2"/>
  <c r="E2753" i="2"/>
  <c r="D2753" i="2"/>
  <c r="F2753" i="2" s="1"/>
  <c r="C2753" i="2"/>
  <c r="S2752" i="2"/>
  <c r="R2752" i="2"/>
  <c r="E2752" i="2"/>
  <c r="D2752" i="2"/>
  <c r="F2752" i="2" s="1"/>
  <c r="C2752" i="2"/>
  <c r="S2751" i="2"/>
  <c r="R2751" i="2"/>
  <c r="E2751" i="2"/>
  <c r="D2751" i="2"/>
  <c r="F2751" i="2" s="1"/>
  <c r="C2751" i="2"/>
  <c r="S2750" i="2"/>
  <c r="R2750" i="2"/>
  <c r="E2750" i="2"/>
  <c r="D2750" i="2"/>
  <c r="F2750" i="2" s="1"/>
  <c r="C2750" i="2"/>
  <c r="S2749" i="2"/>
  <c r="R2749" i="2"/>
  <c r="E2749" i="2"/>
  <c r="D2749" i="2"/>
  <c r="F2749" i="2" s="1"/>
  <c r="C2749" i="2"/>
  <c r="S2748" i="2"/>
  <c r="R2748" i="2"/>
  <c r="E2748" i="2"/>
  <c r="D2748" i="2"/>
  <c r="F2748" i="2" s="1"/>
  <c r="C2748" i="2"/>
  <c r="S2747" i="2"/>
  <c r="R2747" i="2"/>
  <c r="E2747" i="2"/>
  <c r="D2747" i="2"/>
  <c r="F2747" i="2" s="1"/>
  <c r="C2747" i="2"/>
  <c r="S2746" i="2"/>
  <c r="R2746" i="2"/>
  <c r="E2746" i="2"/>
  <c r="D2746" i="2"/>
  <c r="F2746" i="2" s="1"/>
  <c r="C2746" i="2"/>
  <c r="S2745" i="2"/>
  <c r="R2745" i="2"/>
  <c r="E2745" i="2"/>
  <c r="D2745" i="2"/>
  <c r="F2745" i="2" s="1"/>
  <c r="C2745" i="2"/>
  <c r="S2744" i="2"/>
  <c r="R2744" i="2"/>
  <c r="E2744" i="2"/>
  <c r="D2744" i="2"/>
  <c r="F2744" i="2" s="1"/>
  <c r="C2744" i="2"/>
  <c r="S2743" i="2"/>
  <c r="R2743" i="2"/>
  <c r="E2743" i="2"/>
  <c r="D2743" i="2"/>
  <c r="F2743" i="2" s="1"/>
  <c r="C2743" i="2"/>
  <c r="S2742" i="2"/>
  <c r="R2742" i="2"/>
  <c r="E2742" i="2"/>
  <c r="D2742" i="2"/>
  <c r="F2742" i="2" s="1"/>
  <c r="C2742" i="2"/>
  <c r="S2741" i="2"/>
  <c r="R2741" i="2"/>
  <c r="E2741" i="2"/>
  <c r="D2741" i="2"/>
  <c r="F2741" i="2" s="1"/>
  <c r="C2741" i="2"/>
  <c r="S2740" i="2"/>
  <c r="R2740" i="2"/>
  <c r="E2740" i="2"/>
  <c r="D2740" i="2"/>
  <c r="F2740" i="2" s="1"/>
  <c r="C2740" i="2"/>
  <c r="S2739" i="2"/>
  <c r="R2739" i="2"/>
  <c r="E2739" i="2"/>
  <c r="D2739" i="2"/>
  <c r="F2739" i="2" s="1"/>
  <c r="C2739" i="2"/>
  <c r="S2738" i="2"/>
  <c r="R2738" i="2"/>
  <c r="E2738" i="2"/>
  <c r="D2738" i="2"/>
  <c r="F2738" i="2" s="1"/>
  <c r="C2738" i="2"/>
  <c r="S2737" i="2"/>
  <c r="R2737" i="2"/>
  <c r="E2737" i="2"/>
  <c r="D2737" i="2"/>
  <c r="F2737" i="2" s="1"/>
  <c r="C2737" i="2"/>
  <c r="S2736" i="2"/>
  <c r="R2736" i="2"/>
  <c r="E2736" i="2"/>
  <c r="D2736" i="2"/>
  <c r="F2736" i="2" s="1"/>
  <c r="C2736" i="2"/>
  <c r="S2735" i="2"/>
  <c r="R2735" i="2"/>
  <c r="E2735" i="2"/>
  <c r="D2735" i="2"/>
  <c r="F2735" i="2" s="1"/>
  <c r="C2735" i="2"/>
  <c r="S2734" i="2"/>
  <c r="R2734" i="2"/>
  <c r="E2734" i="2"/>
  <c r="D2734" i="2"/>
  <c r="F2734" i="2" s="1"/>
  <c r="C2734" i="2"/>
  <c r="S2733" i="2"/>
  <c r="R2733" i="2"/>
  <c r="E2733" i="2"/>
  <c r="D2733" i="2"/>
  <c r="F2733" i="2" s="1"/>
  <c r="C2733" i="2"/>
  <c r="S2732" i="2"/>
  <c r="R2732" i="2"/>
  <c r="E2732" i="2"/>
  <c r="D2732" i="2"/>
  <c r="F2732" i="2" s="1"/>
  <c r="C2732" i="2"/>
  <c r="S2731" i="2"/>
  <c r="R2731" i="2"/>
  <c r="E2731" i="2"/>
  <c r="D2731" i="2"/>
  <c r="F2731" i="2" s="1"/>
  <c r="C2731" i="2"/>
  <c r="S2730" i="2"/>
  <c r="R2730" i="2"/>
  <c r="E2730" i="2"/>
  <c r="D2730" i="2"/>
  <c r="F2730" i="2" s="1"/>
  <c r="C2730" i="2"/>
  <c r="S2729" i="2"/>
  <c r="R2729" i="2"/>
  <c r="E2729" i="2"/>
  <c r="D2729" i="2"/>
  <c r="F2729" i="2" s="1"/>
  <c r="C2729" i="2"/>
  <c r="S2728" i="2"/>
  <c r="R2728" i="2"/>
  <c r="E2728" i="2"/>
  <c r="D2728" i="2"/>
  <c r="F2728" i="2" s="1"/>
  <c r="C2728" i="2"/>
  <c r="S2727" i="2"/>
  <c r="R2727" i="2"/>
  <c r="E2727" i="2"/>
  <c r="D2727" i="2"/>
  <c r="F2727" i="2" s="1"/>
  <c r="C2727" i="2"/>
  <c r="S2726" i="2"/>
  <c r="R2726" i="2"/>
  <c r="E2726" i="2"/>
  <c r="D2726" i="2"/>
  <c r="F2726" i="2" s="1"/>
  <c r="C2726" i="2"/>
  <c r="S2725" i="2"/>
  <c r="R2725" i="2"/>
  <c r="E2725" i="2"/>
  <c r="D2725" i="2"/>
  <c r="F2725" i="2" s="1"/>
  <c r="C2725" i="2"/>
  <c r="S2724" i="2"/>
  <c r="R2724" i="2"/>
  <c r="E2724" i="2"/>
  <c r="D2724" i="2"/>
  <c r="F2724" i="2" s="1"/>
  <c r="C2724" i="2"/>
  <c r="S2723" i="2"/>
  <c r="R2723" i="2"/>
  <c r="E2723" i="2"/>
  <c r="D2723" i="2"/>
  <c r="F2723" i="2" s="1"/>
  <c r="C2723" i="2"/>
  <c r="S2722" i="2"/>
  <c r="R2722" i="2"/>
  <c r="E2722" i="2"/>
  <c r="D2722" i="2"/>
  <c r="F2722" i="2" s="1"/>
  <c r="C2722" i="2"/>
  <c r="S2721" i="2"/>
  <c r="R2721" i="2"/>
  <c r="E2721" i="2"/>
  <c r="D2721" i="2"/>
  <c r="F2721" i="2" s="1"/>
  <c r="C2721" i="2"/>
  <c r="S2720" i="2"/>
  <c r="R2720" i="2"/>
  <c r="E2720" i="2"/>
  <c r="D2720" i="2"/>
  <c r="F2720" i="2" s="1"/>
  <c r="C2720" i="2"/>
  <c r="S2719" i="2"/>
  <c r="R2719" i="2"/>
  <c r="E2719" i="2"/>
  <c r="D2719" i="2"/>
  <c r="F2719" i="2" s="1"/>
  <c r="C2719" i="2"/>
  <c r="S2718" i="2"/>
  <c r="R2718" i="2"/>
  <c r="E2718" i="2"/>
  <c r="D2718" i="2"/>
  <c r="F2718" i="2" s="1"/>
  <c r="C2718" i="2"/>
  <c r="S2717" i="2"/>
  <c r="R2717" i="2"/>
  <c r="E2717" i="2"/>
  <c r="D2717" i="2"/>
  <c r="F2717" i="2" s="1"/>
  <c r="C2717" i="2"/>
  <c r="S2716" i="2"/>
  <c r="R2716" i="2"/>
  <c r="E2716" i="2"/>
  <c r="D2716" i="2"/>
  <c r="F2716" i="2" s="1"/>
  <c r="C2716" i="2"/>
  <c r="S2715" i="2"/>
  <c r="R2715" i="2"/>
  <c r="E2715" i="2"/>
  <c r="D2715" i="2"/>
  <c r="F2715" i="2" s="1"/>
  <c r="C2715" i="2"/>
  <c r="S2714" i="2"/>
  <c r="R2714" i="2"/>
  <c r="E2714" i="2"/>
  <c r="D2714" i="2"/>
  <c r="F2714" i="2" s="1"/>
  <c r="C2714" i="2"/>
  <c r="S2713" i="2"/>
  <c r="R2713" i="2"/>
  <c r="E2713" i="2"/>
  <c r="D2713" i="2"/>
  <c r="F2713" i="2" s="1"/>
  <c r="C2713" i="2"/>
  <c r="S2712" i="2"/>
  <c r="R2712" i="2"/>
  <c r="E2712" i="2"/>
  <c r="D2712" i="2"/>
  <c r="F2712" i="2" s="1"/>
  <c r="C2712" i="2"/>
  <c r="S2711" i="2"/>
  <c r="R2711" i="2"/>
  <c r="E2711" i="2"/>
  <c r="D2711" i="2"/>
  <c r="F2711" i="2" s="1"/>
  <c r="C2711" i="2"/>
  <c r="S2710" i="2"/>
  <c r="R2710" i="2"/>
  <c r="E2710" i="2"/>
  <c r="D2710" i="2"/>
  <c r="F2710" i="2" s="1"/>
  <c r="C2710" i="2"/>
  <c r="S2709" i="2"/>
  <c r="R2709" i="2"/>
  <c r="E2709" i="2"/>
  <c r="D2709" i="2"/>
  <c r="F2709" i="2" s="1"/>
  <c r="C2709" i="2"/>
  <c r="S2708" i="2"/>
  <c r="R2708" i="2"/>
  <c r="E2708" i="2"/>
  <c r="D2708" i="2"/>
  <c r="F2708" i="2" s="1"/>
  <c r="C2708" i="2"/>
  <c r="S2707" i="2"/>
  <c r="R2707" i="2"/>
  <c r="E2707" i="2"/>
  <c r="D2707" i="2"/>
  <c r="F2707" i="2" s="1"/>
  <c r="C2707" i="2"/>
  <c r="S2706" i="2"/>
  <c r="R2706" i="2"/>
  <c r="E2706" i="2"/>
  <c r="D2706" i="2"/>
  <c r="F2706" i="2" s="1"/>
  <c r="C2706" i="2"/>
  <c r="S2705" i="2"/>
  <c r="R2705" i="2"/>
  <c r="E2705" i="2"/>
  <c r="D2705" i="2"/>
  <c r="F2705" i="2" s="1"/>
  <c r="C2705" i="2"/>
  <c r="S2704" i="2"/>
  <c r="R2704" i="2"/>
  <c r="E2704" i="2"/>
  <c r="D2704" i="2"/>
  <c r="F2704" i="2" s="1"/>
  <c r="C2704" i="2"/>
  <c r="S2703" i="2"/>
  <c r="R2703" i="2"/>
  <c r="E2703" i="2"/>
  <c r="D2703" i="2"/>
  <c r="F2703" i="2" s="1"/>
  <c r="C2703" i="2"/>
  <c r="S2702" i="2"/>
  <c r="R2702" i="2"/>
  <c r="E2702" i="2"/>
  <c r="D2702" i="2"/>
  <c r="F2702" i="2" s="1"/>
  <c r="C2702" i="2"/>
  <c r="S2701" i="2"/>
  <c r="R2701" i="2"/>
  <c r="E2701" i="2"/>
  <c r="D2701" i="2"/>
  <c r="F2701" i="2" s="1"/>
  <c r="C2701" i="2"/>
  <c r="S2700" i="2"/>
  <c r="R2700" i="2"/>
  <c r="E2700" i="2"/>
  <c r="D2700" i="2"/>
  <c r="F2700" i="2" s="1"/>
  <c r="C2700" i="2"/>
  <c r="S2699" i="2"/>
  <c r="R2699" i="2"/>
  <c r="E2699" i="2"/>
  <c r="D2699" i="2"/>
  <c r="F2699" i="2" s="1"/>
  <c r="C2699" i="2"/>
  <c r="S2698" i="2"/>
  <c r="R2698" i="2"/>
  <c r="E2698" i="2"/>
  <c r="D2698" i="2"/>
  <c r="F2698" i="2" s="1"/>
  <c r="C2698" i="2"/>
  <c r="S2697" i="2"/>
  <c r="R2697" i="2"/>
  <c r="E2697" i="2"/>
  <c r="D2697" i="2"/>
  <c r="F2697" i="2" s="1"/>
  <c r="C2697" i="2"/>
  <c r="S2696" i="2"/>
  <c r="R2696" i="2"/>
  <c r="E2696" i="2"/>
  <c r="D2696" i="2"/>
  <c r="F2696" i="2" s="1"/>
  <c r="C2696" i="2"/>
  <c r="S2695" i="2"/>
  <c r="R2695" i="2"/>
  <c r="E2695" i="2"/>
  <c r="D2695" i="2"/>
  <c r="F2695" i="2" s="1"/>
  <c r="C2695" i="2"/>
  <c r="S2694" i="2"/>
  <c r="R2694" i="2"/>
  <c r="E2694" i="2"/>
  <c r="D2694" i="2"/>
  <c r="F2694" i="2" s="1"/>
  <c r="C2694" i="2"/>
  <c r="S2693" i="2"/>
  <c r="R2693" i="2"/>
  <c r="E2693" i="2"/>
  <c r="D2693" i="2"/>
  <c r="F2693" i="2" s="1"/>
  <c r="C2693" i="2"/>
  <c r="S2692" i="2"/>
  <c r="R2692" i="2"/>
  <c r="E2692" i="2"/>
  <c r="D2692" i="2"/>
  <c r="F2692" i="2" s="1"/>
  <c r="C2692" i="2"/>
  <c r="S2691" i="2"/>
  <c r="R2691" i="2"/>
  <c r="E2691" i="2"/>
  <c r="D2691" i="2"/>
  <c r="F2691" i="2" s="1"/>
  <c r="C2691" i="2"/>
  <c r="S2690" i="2"/>
  <c r="R2690" i="2"/>
  <c r="E2690" i="2"/>
  <c r="D2690" i="2"/>
  <c r="F2690" i="2" s="1"/>
  <c r="C2690" i="2"/>
  <c r="S2689" i="2"/>
  <c r="R2689" i="2"/>
  <c r="E2689" i="2"/>
  <c r="D2689" i="2"/>
  <c r="F2689" i="2" s="1"/>
  <c r="C2689" i="2"/>
  <c r="S2688" i="2"/>
  <c r="R2688" i="2"/>
  <c r="E2688" i="2"/>
  <c r="D2688" i="2"/>
  <c r="F2688" i="2" s="1"/>
  <c r="C2688" i="2"/>
  <c r="S2687" i="2"/>
  <c r="R2687" i="2"/>
  <c r="E2687" i="2"/>
  <c r="D2687" i="2"/>
  <c r="F2687" i="2" s="1"/>
  <c r="C2687" i="2"/>
  <c r="S2686" i="2"/>
  <c r="R2686" i="2"/>
  <c r="E2686" i="2"/>
  <c r="D2686" i="2"/>
  <c r="F2686" i="2" s="1"/>
  <c r="C2686" i="2"/>
  <c r="S2685" i="2"/>
  <c r="R2685" i="2"/>
  <c r="E2685" i="2"/>
  <c r="D2685" i="2"/>
  <c r="F2685" i="2" s="1"/>
  <c r="C2685" i="2"/>
  <c r="S2684" i="2"/>
  <c r="R2684" i="2"/>
  <c r="E2684" i="2"/>
  <c r="D2684" i="2"/>
  <c r="F2684" i="2" s="1"/>
  <c r="C2684" i="2"/>
  <c r="S2683" i="2"/>
  <c r="R2683" i="2"/>
  <c r="E2683" i="2"/>
  <c r="D2683" i="2"/>
  <c r="F2683" i="2" s="1"/>
  <c r="C2683" i="2"/>
  <c r="S2682" i="2"/>
  <c r="R2682" i="2"/>
  <c r="E2682" i="2"/>
  <c r="D2682" i="2"/>
  <c r="F2682" i="2" s="1"/>
  <c r="C2682" i="2"/>
  <c r="S2681" i="2"/>
  <c r="R2681" i="2"/>
  <c r="E2681" i="2"/>
  <c r="D2681" i="2"/>
  <c r="F2681" i="2" s="1"/>
  <c r="C2681" i="2"/>
  <c r="S2680" i="2"/>
  <c r="R2680" i="2"/>
  <c r="E2680" i="2"/>
  <c r="D2680" i="2"/>
  <c r="F2680" i="2" s="1"/>
  <c r="C2680" i="2"/>
  <c r="S2679" i="2"/>
  <c r="R2679" i="2"/>
  <c r="E2679" i="2"/>
  <c r="D2679" i="2"/>
  <c r="F2679" i="2" s="1"/>
  <c r="C2679" i="2"/>
  <c r="S2678" i="2"/>
  <c r="R2678" i="2"/>
  <c r="E2678" i="2"/>
  <c r="D2678" i="2"/>
  <c r="F2678" i="2" s="1"/>
  <c r="C2678" i="2"/>
  <c r="S2677" i="2"/>
  <c r="R2677" i="2"/>
  <c r="E2677" i="2"/>
  <c r="D2677" i="2"/>
  <c r="F2677" i="2" s="1"/>
  <c r="C2677" i="2"/>
  <c r="S2676" i="2"/>
  <c r="R2676" i="2"/>
  <c r="E2676" i="2"/>
  <c r="D2676" i="2"/>
  <c r="F2676" i="2" s="1"/>
  <c r="C2676" i="2"/>
  <c r="S2675" i="2"/>
  <c r="R2675" i="2"/>
  <c r="E2675" i="2"/>
  <c r="D2675" i="2"/>
  <c r="F2675" i="2" s="1"/>
  <c r="C2675" i="2"/>
  <c r="S2674" i="2"/>
  <c r="R2674" i="2"/>
  <c r="E2674" i="2"/>
  <c r="D2674" i="2"/>
  <c r="F2674" i="2" s="1"/>
  <c r="C2674" i="2"/>
  <c r="S2673" i="2"/>
  <c r="R2673" i="2"/>
  <c r="E2673" i="2"/>
  <c r="D2673" i="2"/>
  <c r="F2673" i="2" s="1"/>
  <c r="C2673" i="2"/>
  <c r="S2672" i="2"/>
  <c r="R2672" i="2"/>
  <c r="E2672" i="2"/>
  <c r="D2672" i="2"/>
  <c r="F2672" i="2" s="1"/>
  <c r="C2672" i="2"/>
  <c r="S2671" i="2"/>
  <c r="R2671" i="2"/>
  <c r="E2671" i="2"/>
  <c r="D2671" i="2"/>
  <c r="F2671" i="2" s="1"/>
  <c r="C2671" i="2"/>
  <c r="S2670" i="2"/>
  <c r="R2670" i="2"/>
  <c r="E2670" i="2"/>
  <c r="D2670" i="2"/>
  <c r="F2670" i="2" s="1"/>
  <c r="C2670" i="2"/>
  <c r="S2669" i="2"/>
  <c r="R2669" i="2"/>
  <c r="E2669" i="2"/>
  <c r="D2669" i="2"/>
  <c r="F2669" i="2" s="1"/>
  <c r="C2669" i="2"/>
  <c r="S2668" i="2"/>
  <c r="R2668" i="2"/>
  <c r="E2668" i="2"/>
  <c r="D2668" i="2"/>
  <c r="F2668" i="2" s="1"/>
  <c r="C2668" i="2"/>
  <c r="S2667" i="2"/>
  <c r="R2667" i="2"/>
  <c r="E2667" i="2"/>
  <c r="D2667" i="2"/>
  <c r="F2667" i="2" s="1"/>
  <c r="C2667" i="2"/>
  <c r="S2666" i="2"/>
  <c r="R2666" i="2"/>
  <c r="E2666" i="2"/>
  <c r="D2666" i="2"/>
  <c r="F2666" i="2" s="1"/>
  <c r="C2666" i="2"/>
  <c r="S2665" i="2"/>
  <c r="R2665" i="2"/>
  <c r="E2665" i="2"/>
  <c r="D2665" i="2"/>
  <c r="F2665" i="2" s="1"/>
  <c r="C2665" i="2"/>
  <c r="S2664" i="2"/>
  <c r="R2664" i="2"/>
  <c r="E2664" i="2"/>
  <c r="D2664" i="2"/>
  <c r="F2664" i="2" s="1"/>
  <c r="C2664" i="2"/>
  <c r="S2663" i="2"/>
  <c r="R2663" i="2"/>
  <c r="E2663" i="2"/>
  <c r="D2663" i="2"/>
  <c r="F2663" i="2" s="1"/>
  <c r="C2663" i="2"/>
  <c r="S2662" i="2"/>
  <c r="R2662" i="2"/>
  <c r="E2662" i="2"/>
  <c r="D2662" i="2"/>
  <c r="F2662" i="2" s="1"/>
  <c r="C2662" i="2"/>
  <c r="S2661" i="2"/>
  <c r="R2661" i="2"/>
  <c r="E2661" i="2"/>
  <c r="D2661" i="2"/>
  <c r="F2661" i="2" s="1"/>
  <c r="C2661" i="2"/>
  <c r="S2660" i="2"/>
  <c r="R2660" i="2"/>
  <c r="E2660" i="2"/>
  <c r="D2660" i="2"/>
  <c r="F2660" i="2" s="1"/>
  <c r="C2660" i="2"/>
  <c r="S2659" i="2"/>
  <c r="R2659" i="2"/>
  <c r="E2659" i="2"/>
  <c r="D2659" i="2"/>
  <c r="F2659" i="2" s="1"/>
  <c r="C2659" i="2"/>
  <c r="S2658" i="2"/>
  <c r="R2658" i="2"/>
  <c r="E2658" i="2"/>
  <c r="D2658" i="2"/>
  <c r="F2658" i="2" s="1"/>
  <c r="C2658" i="2"/>
  <c r="S2657" i="2"/>
  <c r="R2657" i="2"/>
  <c r="E2657" i="2"/>
  <c r="D2657" i="2"/>
  <c r="F2657" i="2" s="1"/>
  <c r="C2657" i="2"/>
  <c r="S2656" i="2"/>
  <c r="R2656" i="2"/>
  <c r="E2656" i="2"/>
  <c r="D2656" i="2"/>
  <c r="F2656" i="2" s="1"/>
  <c r="C2656" i="2"/>
  <c r="S2655" i="2"/>
  <c r="R2655" i="2"/>
  <c r="E2655" i="2"/>
  <c r="D2655" i="2"/>
  <c r="F2655" i="2" s="1"/>
  <c r="C2655" i="2"/>
  <c r="S2654" i="2"/>
  <c r="R2654" i="2"/>
  <c r="E2654" i="2"/>
  <c r="D2654" i="2"/>
  <c r="F2654" i="2" s="1"/>
  <c r="C2654" i="2"/>
  <c r="S2653" i="2"/>
  <c r="R2653" i="2"/>
  <c r="E2653" i="2"/>
  <c r="D2653" i="2"/>
  <c r="F2653" i="2" s="1"/>
  <c r="C2653" i="2"/>
  <c r="S2652" i="2"/>
  <c r="R2652" i="2"/>
  <c r="E2652" i="2"/>
  <c r="D2652" i="2"/>
  <c r="F2652" i="2" s="1"/>
  <c r="C2652" i="2"/>
  <c r="S2651" i="2"/>
  <c r="R2651" i="2"/>
  <c r="E2651" i="2"/>
  <c r="D2651" i="2"/>
  <c r="F2651" i="2" s="1"/>
  <c r="C2651" i="2"/>
  <c r="S2650" i="2"/>
  <c r="R2650" i="2"/>
  <c r="E2650" i="2"/>
  <c r="D2650" i="2"/>
  <c r="F2650" i="2" s="1"/>
  <c r="C2650" i="2"/>
  <c r="S2649" i="2"/>
  <c r="R2649" i="2"/>
  <c r="E2649" i="2"/>
  <c r="D2649" i="2"/>
  <c r="F2649" i="2" s="1"/>
  <c r="C2649" i="2"/>
  <c r="S2648" i="2"/>
  <c r="R2648" i="2"/>
  <c r="E2648" i="2"/>
  <c r="D2648" i="2"/>
  <c r="F2648" i="2" s="1"/>
  <c r="C2648" i="2"/>
  <c r="S2647" i="2"/>
  <c r="R2647" i="2"/>
  <c r="E2647" i="2"/>
  <c r="D2647" i="2"/>
  <c r="F2647" i="2" s="1"/>
  <c r="C2647" i="2"/>
  <c r="S2646" i="2"/>
  <c r="R2646" i="2"/>
  <c r="E2646" i="2"/>
  <c r="D2646" i="2"/>
  <c r="F2646" i="2" s="1"/>
  <c r="C2646" i="2"/>
  <c r="S2645" i="2"/>
  <c r="R2645" i="2"/>
  <c r="E2645" i="2"/>
  <c r="D2645" i="2"/>
  <c r="F2645" i="2" s="1"/>
  <c r="C2645" i="2"/>
  <c r="S2644" i="2"/>
  <c r="R2644" i="2"/>
  <c r="E2644" i="2"/>
  <c r="D2644" i="2"/>
  <c r="F2644" i="2" s="1"/>
  <c r="C2644" i="2"/>
  <c r="S2643" i="2"/>
  <c r="R2643" i="2"/>
  <c r="E2643" i="2"/>
  <c r="D2643" i="2"/>
  <c r="F2643" i="2" s="1"/>
  <c r="C2643" i="2"/>
  <c r="S2642" i="2"/>
  <c r="R2642" i="2"/>
  <c r="E2642" i="2"/>
  <c r="D2642" i="2"/>
  <c r="F2642" i="2" s="1"/>
  <c r="C2642" i="2"/>
  <c r="S2641" i="2"/>
  <c r="R2641" i="2"/>
  <c r="E2641" i="2"/>
  <c r="D2641" i="2"/>
  <c r="F2641" i="2" s="1"/>
  <c r="C2641" i="2"/>
  <c r="S2640" i="2"/>
  <c r="R2640" i="2"/>
  <c r="E2640" i="2"/>
  <c r="D2640" i="2"/>
  <c r="F2640" i="2" s="1"/>
  <c r="C2640" i="2"/>
  <c r="S2639" i="2"/>
  <c r="R2639" i="2"/>
  <c r="E2639" i="2"/>
  <c r="D2639" i="2"/>
  <c r="F2639" i="2" s="1"/>
  <c r="C2639" i="2"/>
  <c r="S2638" i="2"/>
  <c r="R2638" i="2"/>
  <c r="E2638" i="2"/>
  <c r="D2638" i="2"/>
  <c r="F2638" i="2" s="1"/>
  <c r="C2638" i="2"/>
  <c r="S2637" i="2"/>
  <c r="R2637" i="2"/>
  <c r="E2637" i="2"/>
  <c r="D2637" i="2"/>
  <c r="F2637" i="2" s="1"/>
  <c r="C2637" i="2"/>
  <c r="S2636" i="2"/>
  <c r="R2636" i="2"/>
  <c r="E2636" i="2"/>
  <c r="D2636" i="2"/>
  <c r="F2636" i="2" s="1"/>
  <c r="C2636" i="2"/>
  <c r="S2635" i="2"/>
  <c r="R2635" i="2"/>
  <c r="E2635" i="2"/>
  <c r="D2635" i="2"/>
  <c r="F2635" i="2" s="1"/>
  <c r="C2635" i="2"/>
  <c r="S2634" i="2"/>
  <c r="R2634" i="2"/>
  <c r="E2634" i="2"/>
  <c r="D2634" i="2"/>
  <c r="F2634" i="2" s="1"/>
  <c r="C2634" i="2"/>
  <c r="S2633" i="2"/>
  <c r="R2633" i="2"/>
  <c r="E2633" i="2"/>
  <c r="D2633" i="2"/>
  <c r="F2633" i="2" s="1"/>
  <c r="C2633" i="2"/>
  <c r="S2632" i="2"/>
  <c r="R2632" i="2"/>
  <c r="E2632" i="2"/>
  <c r="D2632" i="2"/>
  <c r="F2632" i="2" s="1"/>
  <c r="C2632" i="2"/>
  <c r="S2631" i="2"/>
  <c r="R2631" i="2"/>
  <c r="E2631" i="2"/>
  <c r="D2631" i="2"/>
  <c r="F2631" i="2" s="1"/>
  <c r="C2631" i="2"/>
  <c r="S2630" i="2"/>
  <c r="R2630" i="2"/>
  <c r="E2630" i="2"/>
  <c r="D2630" i="2"/>
  <c r="F2630" i="2" s="1"/>
  <c r="C2630" i="2"/>
  <c r="S2629" i="2"/>
  <c r="R2629" i="2"/>
  <c r="E2629" i="2"/>
  <c r="D2629" i="2"/>
  <c r="F2629" i="2" s="1"/>
  <c r="C2629" i="2"/>
  <c r="S2628" i="2"/>
  <c r="R2628" i="2"/>
  <c r="E2628" i="2"/>
  <c r="D2628" i="2"/>
  <c r="F2628" i="2" s="1"/>
  <c r="C2628" i="2"/>
  <c r="S2627" i="2"/>
  <c r="R2627" i="2"/>
  <c r="E2627" i="2"/>
  <c r="D2627" i="2"/>
  <c r="F2627" i="2" s="1"/>
  <c r="C2627" i="2"/>
  <c r="S2626" i="2"/>
  <c r="R2626" i="2"/>
  <c r="E2626" i="2"/>
  <c r="D2626" i="2"/>
  <c r="F2626" i="2" s="1"/>
  <c r="C2626" i="2"/>
  <c r="S2625" i="2"/>
  <c r="R2625" i="2"/>
  <c r="E2625" i="2"/>
  <c r="D2625" i="2"/>
  <c r="F2625" i="2" s="1"/>
  <c r="C2625" i="2"/>
  <c r="S2624" i="2"/>
  <c r="R2624" i="2"/>
  <c r="E2624" i="2"/>
  <c r="D2624" i="2"/>
  <c r="F2624" i="2" s="1"/>
  <c r="C2624" i="2"/>
  <c r="S2623" i="2"/>
  <c r="R2623" i="2"/>
  <c r="E2623" i="2"/>
  <c r="D2623" i="2"/>
  <c r="F2623" i="2" s="1"/>
  <c r="C2623" i="2"/>
  <c r="S2622" i="2"/>
  <c r="R2622" i="2"/>
  <c r="E2622" i="2"/>
  <c r="D2622" i="2"/>
  <c r="F2622" i="2" s="1"/>
  <c r="C2622" i="2"/>
  <c r="S2621" i="2"/>
  <c r="R2621" i="2"/>
  <c r="E2621" i="2"/>
  <c r="D2621" i="2"/>
  <c r="F2621" i="2" s="1"/>
  <c r="C2621" i="2"/>
  <c r="S2620" i="2"/>
  <c r="R2620" i="2"/>
  <c r="E2620" i="2"/>
  <c r="D2620" i="2"/>
  <c r="F2620" i="2" s="1"/>
  <c r="C2620" i="2"/>
  <c r="S2619" i="2"/>
  <c r="R2619" i="2"/>
  <c r="E2619" i="2"/>
  <c r="D2619" i="2"/>
  <c r="F2619" i="2" s="1"/>
  <c r="C2619" i="2"/>
  <c r="S2618" i="2"/>
  <c r="R2618" i="2"/>
  <c r="E2618" i="2"/>
  <c r="D2618" i="2"/>
  <c r="F2618" i="2" s="1"/>
  <c r="C2618" i="2"/>
  <c r="S2617" i="2"/>
  <c r="R2617" i="2"/>
  <c r="E2617" i="2"/>
  <c r="D2617" i="2"/>
  <c r="F2617" i="2" s="1"/>
  <c r="C2617" i="2"/>
  <c r="S2616" i="2"/>
  <c r="R2616" i="2"/>
  <c r="E2616" i="2"/>
  <c r="D2616" i="2"/>
  <c r="F2616" i="2" s="1"/>
  <c r="C2616" i="2"/>
  <c r="S2615" i="2"/>
  <c r="R2615" i="2"/>
  <c r="E2615" i="2"/>
  <c r="D2615" i="2"/>
  <c r="F2615" i="2" s="1"/>
  <c r="C2615" i="2"/>
  <c r="S2614" i="2"/>
  <c r="R2614" i="2"/>
  <c r="E2614" i="2"/>
  <c r="D2614" i="2"/>
  <c r="F2614" i="2" s="1"/>
  <c r="C2614" i="2"/>
  <c r="S2613" i="2"/>
  <c r="R2613" i="2"/>
  <c r="E2613" i="2"/>
  <c r="D2613" i="2"/>
  <c r="F2613" i="2" s="1"/>
  <c r="C2613" i="2"/>
  <c r="S2612" i="2"/>
  <c r="R2612" i="2"/>
  <c r="E2612" i="2"/>
  <c r="D2612" i="2"/>
  <c r="F2612" i="2" s="1"/>
  <c r="C2612" i="2"/>
  <c r="S2611" i="2"/>
  <c r="R2611" i="2"/>
  <c r="E2611" i="2"/>
  <c r="D2611" i="2"/>
  <c r="F2611" i="2" s="1"/>
  <c r="C2611" i="2"/>
  <c r="S2610" i="2"/>
  <c r="R2610" i="2"/>
  <c r="E2610" i="2"/>
  <c r="D2610" i="2"/>
  <c r="F2610" i="2" s="1"/>
  <c r="C2610" i="2"/>
  <c r="S2609" i="2"/>
  <c r="R2609" i="2"/>
  <c r="E2609" i="2"/>
  <c r="D2609" i="2"/>
  <c r="F2609" i="2" s="1"/>
  <c r="C2609" i="2"/>
  <c r="S2608" i="2"/>
  <c r="R2608" i="2"/>
  <c r="E2608" i="2"/>
  <c r="D2608" i="2"/>
  <c r="F2608" i="2" s="1"/>
  <c r="C2608" i="2"/>
  <c r="S2607" i="2"/>
  <c r="R2607" i="2"/>
  <c r="E2607" i="2"/>
  <c r="D2607" i="2"/>
  <c r="F2607" i="2" s="1"/>
  <c r="C2607" i="2"/>
  <c r="S2606" i="2"/>
  <c r="R2606" i="2"/>
  <c r="E2606" i="2"/>
  <c r="D2606" i="2"/>
  <c r="F2606" i="2" s="1"/>
  <c r="C2606" i="2"/>
  <c r="S2605" i="2"/>
  <c r="R2605" i="2"/>
  <c r="E2605" i="2"/>
  <c r="D2605" i="2"/>
  <c r="F2605" i="2" s="1"/>
  <c r="C2605" i="2"/>
  <c r="S2604" i="2"/>
  <c r="R2604" i="2"/>
  <c r="E2604" i="2"/>
  <c r="D2604" i="2"/>
  <c r="F2604" i="2" s="1"/>
  <c r="C2604" i="2"/>
  <c r="S2603" i="2"/>
  <c r="R2603" i="2"/>
  <c r="E2603" i="2"/>
  <c r="D2603" i="2"/>
  <c r="F2603" i="2" s="1"/>
  <c r="C2603" i="2"/>
  <c r="S2602" i="2"/>
  <c r="R2602" i="2"/>
  <c r="E2602" i="2"/>
  <c r="D2602" i="2"/>
  <c r="F2602" i="2" s="1"/>
  <c r="C2602" i="2"/>
  <c r="S2601" i="2"/>
  <c r="R2601" i="2"/>
  <c r="E2601" i="2"/>
  <c r="D2601" i="2"/>
  <c r="F2601" i="2" s="1"/>
  <c r="C2601" i="2"/>
  <c r="S2600" i="2"/>
  <c r="R2600" i="2"/>
  <c r="E2600" i="2"/>
  <c r="D2600" i="2"/>
  <c r="F2600" i="2" s="1"/>
  <c r="C2600" i="2"/>
  <c r="S2599" i="2"/>
  <c r="R2599" i="2"/>
  <c r="E2599" i="2"/>
  <c r="D2599" i="2"/>
  <c r="F2599" i="2" s="1"/>
  <c r="C2599" i="2"/>
  <c r="S2598" i="2"/>
  <c r="R2598" i="2"/>
  <c r="E2598" i="2"/>
  <c r="D2598" i="2"/>
  <c r="F2598" i="2" s="1"/>
  <c r="C2598" i="2"/>
  <c r="S2597" i="2"/>
  <c r="R2597" i="2"/>
  <c r="E2597" i="2"/>
  <c r="D2597" i="2"/>
  <c r="F2597" i="2" s="1"/>
  <c r="C2597" i="2"/>
  <c r="S2596" i="2"/>
  <c r="R2596" i="2"/>
  <c r="E2596" i="2"/>
  <c r="D2596" i="2"/>
  <c r="F2596" i="2" s="1"/>
  <c r="C2596" i="2"/>
  <c r="S2595" i="2"/>
  <c r="R2595" i="2"/>
  <c r="E2595" i="2"/>
  <c r="D2595" i="2"/>
  <c r="F2595" i="2" s="1"/>
  <c r="C2595" i="2"/>
  <c r="S2594" i="2"/>
  <c r="R2594" i="2"/>
  <c r="E2594" i="2"/>
  <c r="D2594" i="2"/>
  <c r="F2594" i="2" s="1"/>
  <c r="C2594" i="2"/>
  <c r="S2593" i="2"/>
  <c r="R2593" i="2"/>
  <c r="E2593" i="2"/>
  <c r="D2593" i="2"/>
  <c r="F2593" i="2" s="1"/>
  <c r="C2593" i="2"/>
  <c r="S2592" i="2"/>
  <c r="R2592" i="2"/>
  <c r="E2592" i="2"/>
  <c r="D2592" i="2"/>
  <c r="F2592" i="2" s="1"/>
  <c r="C2592" i="2"/>
  <c r="S2591" i="2"/>
  <c r="R2591" i="2"/>
  <c r="E2591" i="2"/>
  <c r="D2591" i="2"/>
  <c r="F2591" i="2" s="1"/>
  <c r="C2591" i="2"/>
  <c r="S2590" i="2"/>
  <c r="R2590" i="2"/>
  <c r="E2590" i="2"/>
  <c r="D2590" i="2"/>
  <c r="F2590" i="2" s="1"/>
  <c r="C2590" i="2"/>
  <c r="S2589" i="2"/>
  <c r="R2589" i="2"/>
  <c r="E2589" i="2"/>
  <c r="D2589" i="2"/>
  <c r="F2589" i="2" s="1"/>
  <c r="C2589" i="2"/>
  <c r="S2588" i="2"/>
  <c r="R2588" i="2"/>
  <c r="E2588" i="2"/>
  <c r="D2588" i="2"/>
  <c r="F2588" i="2" s="1"/>
  <c r="C2588" i="2"/>
  <c r="S2587" i="2"/>
  <c r="R2587" i="2"/>
  <c r="E2587" i="2"/>
  <c r="D2587" i="2"/>
  <c r="F2587" i="2" s="1"/>
  <c r="C2587" i="2"/>
  <c r="S2586" i="2"/>
  <c r="R2586" i="2"/>
  <c r="E2586" i="2"/>
  <c r="D2586" i="2"/>
  <c r="F2586" i="2" s="1"/>
  <c r="C2586" i="2"/>
  <c r="S2585" i="2"/>
  <c r="R2585" i="2"/>
  <c r="E2585" i="2"/>
  <c r="D2585" i="2"/>
  <c r="F2585" i="2" s="1"/>
  <c r="C2585" i="2"/>
  <c r="S2584" i="2"/>
  <c r="R2584" i="2"/>
  <c r="E2584" i="2"/>
  <c r="D2584" i="2"/>
  <c r="F2584" i="2" s="1"/>
  <c r="C2584" i="2"/>
  <c r="S2583" i="2"/>
  <c r="R2583" i="2"/>
  <c r="E2583" i="2"/>
  <c r="D2583" i="2"/>
  <c r="F2583" i="2" s="1"/>
  <c r="C2583" i="2"/>
  <c r="S2582" i="2"/>
  <c r="R2582" i="2"/>
  <c r="E2582" i="2"/>
  <c r="D2582" i="2"/>
  <c r="F2582" i="2" s="1"/>
  <c r="C2582" i="2"/>
  <c r="S2581" i="2"/>
  <c r="R2581" i="2"/>
  <c r="E2581" i="2"/>
  <c r="D2581" i="2"/>
  <c r="F2581" i="2" s="1"/>
  <c r="C2581" i="2"/>
  <c r="S2580" i="2"/>
  <c r="R2580" i="2"/>
  <c r="E2580" i="2"/>
  <c r="D2580" i="2"/>
  <c r="F2580" i="2" s="1"/>
  <c r="C2580" i="2"/>
  <c r="S2579" i="2"/>
  <c r="R2579" i="2"/>
  <c r="E2579" i="2"/>
  <c r="D2579" i="2"/>
  <c r="F2579" i="2" s="1"/>
  <c r="C2579" i="2"/>
  <c r="S2578" i="2"/>
  <c r="R2578" i="2"/>
  <c r="E2578" i="2"/>
  <c r="D2578" i="2"/>
  <c r="F2578" i="2" s="1"/>
  <c r="C2578" i="2"/>
  <c r="S2577" i="2"/>
  <c r="R2577" i="2"/>
  <c r="E2577" i="2"/>
  <c r="D2577" i="2"/>
  <c r="F2577" i="2" s="1"/>
  <c r="C2577" i="2"/>
  <c r="S2576" i="2"/>
  <c r="R2576" i="2"/>
  <c r="E2576" i="2"/>
  <c r="D2576" i="2"/>
  <c r="F2576" i="2" s="1"/>
  <c r="C2576" i="2"/>
  <c r="S2575" i="2"/>
  <c r="R2575" i="2"/>
  <c r="E2575" i="2"/>
  <c r="D2575" i="2"/>
  <c r="F2575" i="2" s="1"/>
  <c r="C2575" i="2"/>
  <c r="S2574" i="2"/>
  <c r="R2574" i="2"/>
  <c r="E2574" i="2"/>
  <c r="D2574" i="2"/>
  <c r="F2574" i="2" s="1"/>
  <c r="C2574" i="2"/>
  <c r="S2573" i="2"/>
  <c r="R2573" i="2"/>
  <c r="E2573" i="2"/>
  <c r="D2573" i="2"/>
  <c r="F2573" i="2" s="1"/>
  <c r="C2573" i="2"/>
  <c r="S2572" i="2"/>
  <c r="R2572" i="2"/>
  <c r="E2572" i="2"/>
  <c r="D2572" i="2"/>
  <c r="F2572" i="2" s="1"/>
  <c r="C2572" i="2"/>
  <c r="S2571" i="2"/>
  <c r="R2571" i="2"/>
  <c r="E2571" i="2"/>
  <c r="D2571" i="2"/>
  <c r="F2571" i="2" s="1"/>
  <c r="C2571" i="2"/>
  <c r="S2570" i="2"/>
  <c r="R2570" i="2"/>
  <c r="E2570" i="2"/>
  <c r="D2570" i="2"/>
  <c r="F2570" i="2" s="1"/>
  <c r="C2570" i="2"/>
  <c r="S2569" i="2"/>
  <c r="R2569" i="2"/>
  <c r="E2569" i="2"/>
  <c r="D2569" i="2"/>
  <c r="F2569" i="2" s="1"/>
  <c r="C2569" i="2"/>
  <c r="S2568" i="2"/>
  <c r="R2568" i="2"/>
  <c r="E2568" i="2"/>
  <c r="D2568" i="2"/>
  <c r="F2568" i="2" s="1"/>
  <c r="C2568" i="2"/>
  <c r="S2567" i="2"/>
  <c r="R2567" i="2"/>
  <c r="E2567" i="2"/>
  <c r="D2567" i="2"/>
  <c r="F2567" i="2" s="1"/>
  <c r="C2567" i="2"/>
  <c r="S2566" i="2"/>
  <c r="R2566" i="2"/>
  <c r="E2566" i="2"/>
  <c r="D2566" i="2"/>
  <c r="F2566" i="2" s="1"/>
  <c r="C2566" i="2"/>
  <c r="S2565" i="2"/>
  <c r="R2565" i="2"/>
  <c r="E2565" i="2"/>
  <c r="D2565" i="2"/>
  <c r="F2565" i="2" s="1"/>
  <c r="C2565" i="2"/>
  <c r="S2564" i="2"/>
  <c r="R2564" i="2"/>
  <c r="E2564" i="2"/>
  <c r="D2564" i="2"/>
  <c r="F2564" i="2" s="1"/>
  <c r="C2564" i="2"/>
  <c r="S2563" i="2"/>
  <c r="R2563" i="2"/>
  <c r="E2563" i="2"/>
  <c r="D2563" i="2"/>
  <c r="F2563" i="2" s="1"/>
  <c r="C2563" i="2"/>
  <c r="S2562" i="2"/>
  <c r="R2562" i="2"/>
  <c r="E2562" i="2"/>
  <c r="D2562" i="2"/>
  <c r="F2562" i="2" s="1"/>
  <c r="C2562" i="2"/>
  <c r="S2561" i="2"/>
  <c r="R2561" i="2"/>
  <c r="E2561" i="2"/>
  <c r="D2561" i="2"/>
  <c r="F2561" i="2" s="1"/>
  <c r="C2561" i="2"/>
  <c r="S2560" i="2"/>
  <c r="R2560" i="2"/>
  <c r="E2560" i="2"/>
  <c r="D2560" i="2"/>
  <c r="F2560" i="2" s="1"/>
  <c r="C2560" i="2"/>
  <c r="S2559" i="2"/>
  <c r="R2559" i="2"/>
  <c r="E2559" i="2"/>
  <c r="D2559" i="2"/>
  <c r="F2559" i="2" s="1"/>
  <c r="C2559" i="2"/>
  <c r="S2558" i="2"/>
  <c r="R2558" i="2"/>
  <c r="E2558" i="2"/>
  <c r="D2558" i="2"/>
  <c r="F2558" i="2" s="1"/>
  <c r="C2558" i="2"/>
  <c r="S2557" i="2"/>
  <c r="R2557" i="2"/>
  <c r="E2557" i="2"/>
  <c r="D2557" i="2"/>
  <c r="F2557" i="2" s="1"/>
  <c r="C2557" i="2"/>
  <c r="S2556" i="2"/>
  <c r="R2556" i="2"/>
  <c r="E2556" i="2"/>
  <c r="D2556" i="2"/>
  <c r="F2556" i="2" s="1"/>
  <c r="C2556" i="2"/>
  <c r="S2555" i="2"/>
  <c r="R2555" i="2"/>
  <c r="E2555" i="2"/>
  <c r="D2555" i="2"/>
  <c r="F2555" i="2" s="1"/>
  <c r="C2555" i="2"/>
  <c r="S2554" i="2"/>
  <c r="R2554" i="2"/>
  <c r="E2554" i="2"/>
  <c r="D2554" i="2"/>
  <c r="F2554" i="2" s="1"/>
  <c r="C2554" i="2"/>
  <c r="S2553" i="2"/>
  <c r="R2553" i="2"/>
  <c r="E2553" i="2"/>
  <c r="D2553" i="2"/>
  <c r="F2553" i="2" s="1"/>
  <c r="C2553" i="2"/>
  <c r="S2552" i="2"/>
  <c r="R2552" i="2"/>
  <c r="E2552" i="2"/>
  <c r="D2552" i="2"/>
  <c r="F2552" i="2" s="1"/>
  <c r="C2552" i="2"/>
  <c r="S2551" i="2"/>
  <c r="R2551" i="2"/>
  <c r="E2551" i="2"/>
  <c r="D2551" i="2"/>
  <c r="F2551" i="2" s="1"/>
  <c r="C2551" i="2"/>
  <c r="S2550" i="2"/>
  <c r="R2550" i="2"/>
  <c r="E2550" i="2"/>
  <c r="D2550" i="2"/>
  <c r="F2550" i="2" s="1"/>
  <c r="C2550" i="2"/>
  <c r="S2549" i="2"/>
  <c r="R2549" i="2"/>
  <c r="E2549" i="2"/>
  <c r="D2549" i="2"/>
  <c r="F2549" i="2" s="1"/>
  <c r="C2549" i="2"/>
  <c r="S2548" i="2"/>
  <c r="R2548" i="2"/>
  <c r="E2548" i="2"/>
  <c r="D2548" i="2"/>
  <c r="F2548" i="2" s="1"/>
  <c r="C2548" i="2"/>
  <c r="S2547" i="2"/>
  <c r="R2547" i="2"/>
  <c r="E2547" i="2"/>
  <c r="D2547" i="2"/>
  <c r="F2547" i="2" s="1"/>
  <c r="C2547" i="2"/>
  <c r="S2546" i="2"/>
  <c r="R2546" i="2"/>
  <c r="E2546" i="2"/>
  <c r="D2546" i="2"/>
  <c r="F2546" i="2" s="1"/>
  <c r="C2546" i="2"/>
  <c r="S2545" i="2"/>
  <c r="R2545" i="2"/>
  <c r="E2545" i="2"/>
  <c r="D2545" i="2"/>
  <c r="F2545" i="2" s="1"/>
  <c r="C2545" i="2"/>
  <c r="S2544" i="2"/>
  <c r="R2544" i="2"/>
  <c r="E2544" i="2"/>
  <c r="D2544" i="2"/>
  <c r="F2544" i="2" s="1"/>
  <c r="C2544" i="2"/>
  <c r="S2543" i="2"/>
  <c r="R2543" i="2"/>
  <c r="E2543" i="2"/>
  <c r="D2543" i="2"/>
  <c r="F2543" i="2" s="1"/>
  <c r="C2543" i="2"/>
  <c r="S2542" i="2"/>
  <c r="R2542" i="2"/>
  <c r="E2542" i="2"/>
  <c r="D2542" i="2"/>
  <c r="F2542" i="2" s="1"/>
  <c r="C2542" i="2"/>
  <c r="S2541" i="2"/>
  <c r="R2541" i="2"/>
  <c r="E2541" i="2"/>
  <c r="D2541" i="2"/>
  <c r="F2541" i="2" s="1"/>
  <c r="C2541" i="2"/>
  <c r="S2540" i="2"/>
  <c r="R2540" i="2"/>
  <c r="E2540" i="2"/>
  <c r="D2540" i="2"/>
  <c r="F2540" i="2" s="1"/>
  <c r="C2540" i="2"/>
  <c r="S2539" i="2"/>
  <c r="R2539" i="2"/>
  <c r="E2539" i="2"/>
  <c r="D2539" i="2"/>
  <c r="F2539" i="2" s="1"/>
  <c r="C2539" i="2"/>
  <c r="S2538" i="2"/>
  <c r="R2538" i="2"/>
  <c r="E2538" i="2"/>
  <c r="D2538" i="2"/>
  <c r="F2538" i="2" s="1"/>
  <c r="C2538" i="2"/>
  <c r="S2537" i="2"/>
  <c r="R2537" i="2"/>
  <c r="E2537" i="2"/>
  <c r="D2537" i="2"/>
  <c r="F2537" i="2" s="1"/>
  <c r="C2537" i="2"/>
  <c r="S2536" i="2"/>
  <c r="R2536" i="2"/>
  <c r="E2536" i="2"/>
  <c r="D2536" i="2"/>
  <c r="F2536" i="2" s="1"/>
  <c r="C2536" i="2"/>
  <c r="S2535" i="2"/>
  <c r="R2535" i="2"/>
  <c r="E2535" i="2"/>
  <c r="D2535" i="2"/>
  <c r="F2535" i="2" s="1"/>
  <c r="C2535" i="2"/>
  <c r="S2534" i="2"/>
  <c r="R2534" i="2"/>
  <c r="E2534" i="2"/>
  <c r="D2534" i="2"/>
  <c r="F2534" i="2" s="1"/>
  <c r="C2534" i="2"/>
  <c r="S2533" i="2"/>
  <c r="R2533" i="2"/>
  <c r="E2533" i="2"/>
  <c r="D2533" i="2"/>
  <c r="F2533" i="2" s="1"/>
  <c r="C2533" i="2"/>
  <c r="S2532" i="2"/>
  <c r="R2532" i="2"/>
  <c r="E2532" i="2"/>
  <c r="D2532" i="2"/>
  <c r="F2532" i="2" s="1"/>
  <c r="C2532" i="2"/>
  <c r="S2531" i="2"/>
  <c r="R2531" i="2"/>
  <c r="E2531" i="2"/>
  <c r="D2531" i="2"/>
  <c r="F2531" i="2" s="1"/>
  <c r="C2531" i="2"/>
  <c r="S2530" i="2"/>
  <c r="R2530" i="2"/>
  <c r="E2530" i="2"/>
  <c r="D2530" i="2"/>
  <c r="F2530" i="2" s="1"/>
  <c r="C2530" i="2"/>
  <c r="S2529" i="2"/>
  <c r="R2529" i="2"/>
  <c r="E2529" i="2"/>
  <c r="D2529" i="2"/>
  <c r="F2529" i="2" s="1"/>
  <c r="C2529" i="2"/>
  <c r="S2528" i="2"/>
  <c r="R2528" i="2"/>
  <c r="E2528" i="2"/>
  <c r="D2528" i="2"/>
  <c r="F2528" i="2" s="1"/>
  <c r="C2528" i="2"/>
  <c r="S2527" i="2"/>
  <c r="R2527" i="2"/>
  <c r="E2527" i="2"/>
  <c r="D2527" i="2"/>
  <c r="F2527" i="2" s="1"/>
  <c r="C2527" i="2"/>
  <c r="S2526" i="2"/>
  <c r="R2526" i="2"/>
  <c r="E2526" i="2"/>
  <c r="D2526" i="2"/>
  <c r="F2526" i="2" s="1"/>
  <c r="C2526" i="2"/>
  <c r="S2525" i="2"/>
  <c r="R2525" i="2"/>
  <c r="E2525" i="2"/>
  <c r="D2525" i="2"/>
  <c r="F2525" i="2" s="1"/>
  <c r="C2525" i="2"/>
  <c r="S2524" i="2"/>
  <c r="R2524" i="2"/>
  <c r="E2524" i="2"/>
  <c r="D2524" i="2"/>
  <c r="F2524" i="2" s="1"/>
  <c r="C2524" i="2"/>
  <c r="S2523" i="2"/>
  <c r="R2523" i="2"/>
  <c r="E2523" i="2"/>
  <c r="D2523" i="2"/>
  <c r="F2523" i="2" s="1"/>
  <c r="C2523" i="2"/>
  <c r="S2522" i="2"/>
  <c r="R2522" i="2"/>
  <c r="E2522" i="2"/>
  <c r="D2522" i="2"/>
  <c r="F2522" i="2" s="1"/>
  <c r="C2522" i="2"/>
  <c r="S2521" i="2"/>
  <c r="R2521" i="2"/>
  <c r="E2521" i="2"/>
  <c r="D2521" i="2"/>
  <c r="F2521" i="2" s="1"/>
  <c r="C2521" i="2"/>
  <c r="S2520" i="2"/>
  <c r="R2520" i="2"/>
  <c r="E2520" i="2"/>
  <c r="D2520" i="2"/>
  <c r="F2520" i="2" s="1"/>
  <c r="C2520" i="2"/>
  <c r="S2519" i="2"/>
  <c r="R2519" i="2"/>
  <c r="E2519" i="2"/>
  <c r="D2519" i="2"/>
  <c r="F2519" i="2" s="1"/>
  <c r="C2519" i="2"/>
  <c r="S2518" i="2"/>
  <c r="R2518" i="2"/>
  <c r="E2518" i="2"/>
  <c r="D2518" i="2"/>
  <c r="F2518" i="2" s="1"/>
  <c r="C2518" i="2"/>
  <c r="S2517" i="2"/>
  <c r="R2517" i="2"/>
  <c r="E2517" i="2"/>
  <c r="D2517" i="2"/>
  <c r="F2517" i="2" s="1"/>
  <c r="C2517" i="2"/>
  <c r="S2516" i="2"/>
  <c r="R2516" i="2"/>
  <c r="E2516" i="2"/>
  <c r="D2516" i="2"/>
  <c r="F2516" i="2" s="1"/>
  <c r="C2516" i="2"/>
  <c r="S2515" i="2"/>
  <c r="R2515" i="2"/>
  <c r="E2515" i="2"/>
  <c r="D2515" i="2"/>
  <c r="F2515" i="2" s="1"/>
  <c r="C2515" i="2"/>
  <c r="S2514" i="2"/>
  <c r="R2514" i="2"/>
  <c r="E2514" i="2"/>
  <c r="D2514" i="2"/>
  <c r="F2514" i="2" s="1"/>
  <c r="C2514" i="2"/>
  <c r="S2513" i="2"/>
  <c r="R2513" i="2"/>
  <c r="E2513" i="2"/>
  <c r="D2513" i="2"/>
  <c r="F2513" i="2" s="1"/>
  <c r="C2513" i="2"/>
  <c r="S2512" i="2"/>
  <c r="R2512" i="2"/>
  <c r="E2512" i="2"/>
  <c r="D2512" i="2"/>
  <c r="F2512" i="2" s="1"/>
  <c r="C2512" i="2"/>
  <c r="S2511" i="2"/>
  <c r="R2511" i="2"/>
  <c r="E2511" i="2"/>
  <c r="D2511" i="2"/>
  <c r="F2511" i="2" s="1"/>
  <c r="C2511" i="2"/>
  <c r="S2510" i="2"/>
  <c r="R2510" i="2"/>
  <c r="E2510" i="2"/>
  <c r="D2510" i="2"/>
  <c r="F2510" i="2" s="1"/>
  <c r="C2510" i="2"/>
  <c r="S2509" i="2"/>
  <c r="R2509" i="2"/>
  <c r="E2509" i="2"/>
  <c r="D2509" i="2"/>
  <c r="F2509" i="2" s="1"/>
  <c r="C2509" i="2"/>
  <c r="S2508" i="2"/>
  <c r="R2508" i="2"/>
  <c r="E2508" i="2"/>
  <c r="D2508" i="2"/>
  <c r="F2508" i="2" s="1"/>
  <c r="C2508" i="2"/>
  <c r="S2507" i="2"/>
  <c r="R2507" i="2"/>
  <c r="E2507" i="2"/>
  <c r="D2507" i="2"/>
  <c r="F2507" i="2" s="1"/>
  <c r="C2507" i="2"/>
  <c r="S2506" i="2"/>
  <c r="R2506" i="2"/>
  <c r="E2506" i="2"/>
  <c r="D2506" i="2"/>
  <c r="F2506" i="2" s="1"/>
  <c r="C2506" i="2"/>
  <c r="S2505" i="2"/>
  <c r="R2505" i="2"/>
  <c r="E2505" i="2"/>
  <c r="D2505" i="2"/>
  <c r="F2505" i="2" s="1"/>
  <c r="C2505" i="2"/>
  <c r="S2504" i="2"/>
  <c r="R2504" i="2"/>
  <c r="E2504" i="2"/>
  <c r="D2504" i="2"/>
  <c r="F2504" i="2" s="1"/>
  <c r="C2504" i="2"/>
  <c r="S2503" i="2"/>
  <c r="R2503" i="2"/>
  <c r="E2503" i="2"/>
  <c r="D2503" i="2"/>
  <c r="F2503" i="2" s="1"/>
  <c r="C2503" i="2"/>
  <c r="S2502" i="2"/>
  <c r="R2502" i="2"/>
  <c r="E2502" i="2"/>
  <c r="D2502" i="2"/>
  <c r="F2502" i="2" s="1"/>
  <c r="C2502" i="2"/>
  <c r="S2501" i="2"/>
  <c r="R2501" i="2"/>
  <c r="E2501" i="2"/>
  <c r="D2501" i="2"/>
  <c r="F2501" i="2" s="1"/>
  <c r="C2501" i="2"/>
  <c r="S2500" i="2"/>
  <c r="R2500" i="2"/>
  <c r="E2500" i="2"/>
  <c r="D2500" i="2"/>
  <c r="F2500" i="2" s="1"/>
  <c r="C2500" i="2"/>
  <c r="S2499" i="2"/>
  <c r="R2499" i="2"/>
  <c r="E2499" i="2"/>
  <c r="D2499" i="2"/>
  <c r="F2499" i="2" s="1"/>
  <c r="C2499" i="2"/>
  <c r="S2498" i="2"/>
  <c r="R2498" i="2"/>
  <c r="E2498" i="2"/>
  <c r="D2498" i="2"/>
  <c r="F2498" i="2" s="1"/>
  <c r="C2498" i="2"/>
  <c r="S2497" i="2"/>
  <c r="R2497" i="2"/>
  <c r="E2497" i="2"/>
  <c r="D2497" i="2"/>
  <c r="F2497" i="2" s="1"/>
  <c r="C2497" i="2"/>
  <c r="S2496" i="2"/>
  <c r="R2496" i="2"/>
  <c r="E2496" i="2"/>
  <c r="D2496" i="2"/>
  <c r="F2496" i="2" s="1"/>
  <c r="C2496" i="2"/>
  <c r="S2495" i="2"/>
  <c r="R2495" i="2"/>
  <c r="E2495" i="2"/>
  <c r="D2495" i="2"/>
  <c r="F2495" i="2" s="1"/>
  <c r="C2495" i="2"/>
  <c r="S2494" i="2"/>
  <c r="R2494" i="2"/>
  <c r="E2494" i="2"/>
  <c r="D2494" i="2"/>
  <c r="F2494" i="2" s="1"/>
  <c r="C2494" i="2"/>
  <c r="S2493" i="2"/>
  <c r="R2493" i="2"/>
  <c r="E2493" i="2"/>
  <c r="D2493" i="2"/>
  <c r="F2493" i="2" s="1"/>
  <c r="C2493" i="2"/>
  <c r="S2492" i="2"/>
  <c r="R2492" i="2"/>
  <c r="E2492" i="2"/>
  <c r="D2492" i="2"/>
  <c r="F2492" i="2" s="1"/>
  <c r="C2492" i="2"/>
  <c r="S2491" i="2"/>
  <c r="R2491" i="2"/>
  <c r="E2491" i="2"/>
  <c r="D2491" i="2"/>
  <c r="F2491" i="2" s="1"/>
  <c r="C2491" i="2"/>
  <c r="S2490" i="2"/>
  <c r="R2490" i="2"/>
  <c r="E2490" i="2"/>
  <c r="D2490" i="2"/>
  <c r="F2490" i="2" s="1"/>
  <c r="C2490" i="2"/>
  <c r="S2489" i="2"/>
  <c r="R2489" i="2"/>
  <c r="E2489" i="2"/>
  <c r="D2489" i="2"/>
  <c r="F2489" i="2" s="1"/>
  <c r="C2489" i="2"/>
  <c r="S2488" i="2"/>
  <c r="R2488" i="2"/>
  <c r="E2488" i="2"/>
  <c r="D2488" i="2"/>
  <c r="F2488" i="2" s="1"/>
  <c r="C2488" i="2"/>
  <c r="S2487" i="2"/>
  <c r="R2487" i="2"/>
  <c r="E2487" i="2"/>
  <c r="D2487" i="2"/>
  <c r="F2487" i="2" s="1"/>
  <c r="C2487" i="2"/>
  <c r="S2486" i="2"/>
  <c r="R2486" i="2"/>
  <c r="E2486" i="2"/>
  <c r="D2486" i="2"/>
  <c r="F2486" i="2" s="1"/>
  <c r="C2486" i="2"/>
  <c r="S2485" i="2"/>
  <c r="R2485" i="2"/>
  <c r="E2485" i="2"/>
  <c r="D2485" i="2"/>
  <c r="F2485" i="2" s="1"/>
  <c r="C2485" i="2"/>
  <c r="S2484" i="2"/>
  <c r="R2484" i="2"/>
  <c r="E2484" i="2"/>
  <c r="D2484" i="2"/>
  <c r="F2484" i="2" s="1"/>
  <c r="C2484" i="2"/>
  <c r="S2483" i="2"/>
  <c r="R2483" i="2"/>
  <c r="E2483" i="2"/>
  <c r="D2483" i="2"/>
  <c r="F2483" i="2" s="1"/>
  <c r="C2483" i="2"/>
  <c r="S2482" i="2"/>
  <c r="R2482" i="2"/>
  <c r="E2482" i="2"/>
  <c r="D2482" i="2"/>
  <c r="F2482" i="2" s="1"/>
  <c r="C2482" i="2"/>
  <c r="S2481" i="2"/>
  <c r="R2481" i="2"/>
  <c r="E2481" i="2"/>
  <c r="D2481" i="2"/>
  <c r="F2481" i="2" s="1"/>
  <c r="C2481" i="2"/>
  <c r="S2480" i="2"/>
  <c r="R2480" i="2"/>
  <c r="E2480" i="2"/>
  <c r="D2480" i="2"/>
  <c r="F2480" i="2" s="1"/>
  <c r="C2480" i="2"/>
  <c r="S2479" i="2"/>
  <c r="R2479" i="2"/>
  <c r="E2479" i="2"/>
  <c r="D2479" i="2"/>
  <c r="F2479" i="2" s="1"/>
  <c r="C2479" i="2"/>
  <c r="S2478" i="2"/>
  <c r="R2478" i="2"/>
  <c r="E2478" i="2"/>
  <c r="D2478" i="2"/>
  <c r="F2478" i="2" s="1"/>
  <c r="C2478" i="2"/>
  <c r="S2477" i="2"/>
  <c r="R2477" i="2"/>
  <c r="E2477" i="2"/>
  <c r="D2477" i="2"/>
  <c r="F2477" i="2" s="1"/>
  <c r="C2477" i="2"/>
  <c r="S2476" i="2"/>
  <c r="R2476" i="2"/>
  <c r="E2476" i="2"/>
  <c r="D2476" i="2"/>
  <c r="F2476" i="2" s="1"/>
  <c r="C2476" i="2"/>
  <c r="S2475" i="2"/>
  <c r="R2475" i="2"/>
  <c r="E2475" i="2"/>
  <c r="D2475" i="2"/>
  <c r="F2475" i="2" s="1"/>
  <c r="C2475" i="2"/>
  <c r="S2474" i="2"/>
  <c r="R2474" i="2"/>
  <c r="E2474" i="2"/>
  <c r="D2474" i="2"/>
  <c r="F2474" i="2" s="1"/>
  <c r="C2474" i="2"/>
  <c r="S2473" i="2"/>
  <c r="R2473" i="2"/>
  <c r="E2473" i="2"/>
  <c r="D2473" i="2"/>
  <c r="F2473" i="2" s="1"/>
  <c r="C2473" i="2"/>
  <c r="S2472" i="2"/>
  <c r="R2472" i="2"/>
  <c r="E2472" i="2"/>
  <c r="D2472" i="2"/>
  <c r="F2472" i="2" s="1"/>
  <c r="C2472" i="2"/>
  <c r="S2471" i="2"/>
  <c r="R2471" i="2"/>
  <c r="E2471" i="2"/>
  <c r="D2471" i="2"/>
  <c r="F2471" i="2" s="1"/>
  <c r="C2471" i="2"/>
  <c r="S2470" i="2"/>
  <c r="R2470" i="2"/>
  <c r="E2470" i="2"/>
  <c r="D2470" i="2"/>
  <c r="F2470" i="2" s="1"/>
  <c r="C2470" i="2"/>
  <c r="S2469" i="2"/>
  <c r="R2469" i="2"/>
  <c r="E2469" i="2"/>
  <c r="D2469" i="2"/>
  <c r="F2469" i="2" s="1"/>
  <c r="C2469" i="2"/>
  <c r="S2468" i="2"/>
  <c r="R2468" i="2"/>
  <c r="E2468" i="2"/>
  <c r="D2468" i="2"/>
  <c r="F2468" i="2" s="1"/>
  <c r="C2468" i="2"/>
  <c r="S2467" i="2"/>
  <c r="R2467" i="2"/>
  <c r="E2467" i="2"/>
  <c r="D2467" i="2"/>
  <c r="F2467" i="2" s="1"/>
  <c r="C2467" i="2"/>
  <c r="S2466" i="2"/>
  <c r="R2466" i="2"/>
  <c r="E2466" i="2"/>
  <c r="D2466" i="2"/>
  <c r="F2466" i="2" s="1"/>
  <c r="C2466" i="2"/>
  <c r="S2465" i="2"/>
  <c r="R2465" i="2"/>
  <c r="E2465" i="2"/>
  <c r="D2465" i="2"/>
  <c r="F2465" i="2" s="1"/>
  <c r="C2465" i="2"/>
  <c r="S2464" i="2"/>
  <c r="R2464" i="2"/>
  <c r="E2464" i="2"/>
  <c r="D2464" i="2"/>
  <c r="F2464" i="2" s="1"/>
  <c r="C2464" i="2"/>
  <c r="S2463" i="2"/>
  <c r="R2463" i="2"/>
  <c r="E2463" i="2"/>
  <c r="D2463" i="2"/>
  <c r="F2463" i="2" s="1"/>
  <c r="C2463" i="2"/>
  <c r="S2462" i="2"/>
  <c r="R2462" i="2"/>
  <c r="E2462" i="2"/>
  <c r="D2462" i="2"/>
  <c r="F2462" i="2" s="1"/>
  <c r="C2462" i="2"/>
  <c r="S2461" i="2"/>
  <c r="R2461" i="2"/>
  <c r="E2461" i="2"/>
  <c r="D2461" i="2"/>
  <c r="F2461" i="2" s="1"/>
  <c r="C2461" i="2"/>
  <c r="S2460" i="2"/>
  <c r="R2460" i="2"/>
  <c r="E2460" i="2"/>
  <c r="D2460" i="2"/>
  <c r="F2460" i="2" s="1"/>
  <c r="C2460" i="2"/>
  <c r="S2459" i="2"/>
  <c r="R2459" i="2"/>
  <c r="E2459" i="2"/>
  <c r="D2459" i="2"/>
  <c r="F2459" i="2" s="1"/>
  <c r="C2459" i="2"/>
  <c r="S2458" i="2"/>
  <c r="R2458" i="2"/>
  <c r="E2458" i="2"/>
  <c r="D2458" i="2"/>
  <c r="F2458" i="2" s="1"/>
  <c r="C2458" i="2"/>
  <c r="S2457" i="2"/>
  <c r="R2457" i="2"/>
  <c r="E2457" i="2"/>
  <c r="D2457" i="2"/>
  <c r="F2457" i="2" s="1"/>
  <c r="C2457" i="2"/>
  <c r="S2456" i="2"/>
  <c r="R2456" i="2"/>
  <c r="E2456" i="2"/>
  <c r="D2456" i="2"/>
  <c r="F2456" i="2" s="1"/>
  <c r="C2456" i="2"/>
  <c r="S2455" i="2"/>
  <c r="R2455" i="2"/>
  <c r="E2455" i="2"/>
  <c r="D2455" i="2"/>
  <c r="F2455" i="2" s="1"/>
  <c r="C2455" i="2"/>
  <c r="S2454" i="2"/>
  <c r="R2454" i="2"/>
  <c r="E2454" i="2"/>
  <c r="D2454" i="2"/>
  <c r="F2454" i="2" s="1"/>
  <c r="C2454" i="2"/>
  <c r="S2453" i="2"/>
  <c r="R2453" i="2"/>
  <c r="E2453" i="2"/>
  <c r="D2453" i="2"/>
  <c r="F2453" i="2" s="1"/>
  <c r="C2453" i="2"/>
  <c r="S2452" i="2"/>
  <c r="R2452" i="2"/>
  <c r="E2452" i="2"/>
  <c r="D2452" i="2"/>
  <c r="F2452" i="2" s="1"/>
  <c r="C2452" i="2"/>
  <c r="S2451" i="2"/>
  <c r="R2451" i="2"/>
  <c r="E2451" i="2"/>
  <c r="D2451" i="2"/>
  <c r="F2451" i="2" s="1"/>
  <c r="C2451" i="2"/>
  <c r="S2450" i="2"/>
  <c r="R2450" i="2"/>
  <c r="E2450" i="2"/>
  <c r="D2450" i="2"/>
  <c r="F2450" i="2" s="1"/>
  <c r="C2450" i="2"/>
  <c r="S2449" i="2"/>
  <c r="R2449" i="2"/>
  <c r="E2449" i="2"/>
  <c r="D2449" i="2"/>
  <c r="F2449" i="2" s="1"/>
  <c r="C2449" i="2"/>
  <c r="S2448" i="2"/>
  <c r="R2448" i="2"/>
  <c r="E2448" i="2"/>
  <c r="D2448" i="2"/>
  <c r="F2448" i="2" s="1"/>
  <c r="C2448" i="2"/>
  <c r="S2447" i="2"/>
  <c r="R2447" i="2"/>
  <c r="E2447" i="2"/>
  <c r="D2447" i="2"/>
  <c r="F2447" i="2" s="1"/>
  <c r="C2447" i="2"/>
  <c r="S2446" i="2"/>
  <c r="R2446" i="2"/>
  <c r="E2446" i="2"/>
  <c r="D2446" i="2"/>
  <c r="F2446" i="2" s="1"/>
  <c r="C2446" i="2"/>
  <c r="S2445" i="2"/>
  <c r="R2445" i="2"/>
  <c r="E2445" i="2"/>
  <c r="D2445" i="2"/>
  <c r="F2445" i="2" s="1"/>
  <c r="C2445" i="2"/>
  <c r="S2444" i="2"/>
  <c r="R2444" i="2"/>
  <c r="E2444" i="2"/>
  <c r="D2444" i="2"/>
  <c r="F2444" i="2" s="1"/>
  <c r="C2444" i="2"/>
  <c r="S2443" i="2"/>
  <c r="R2443" i="2"/>
  <c r="E2443" i="2"/>
  <c r="D2443" i="2"/>
  <c r="F2443" i="2" s="1"/>
  <c r="C2443" i="2"/>
  <c r="S2442" i="2"/>
  <c r="R2442" i="2"/>
  <c r="E2442" i="2"/>
  <c r="D2442" i="2"/>
  <c r="F2442" i="2" s="1"/>
  <c r="C2442" i="2"/>
  <c r="S2441" i="2"/>
  <c r="R2441" i="2"/>
  <c r="E2441" i="2"/>
  <c r="D2441" i="2"/>
  <c r="F2441" i="2" s="1"/>
  <c r="C2441" i="2"/>
  <c r="S2440" i="2"/>
  <c r="R2440" i="2"/>
  <c r="E2440" i="2"/>
  <c r="D2440" i="2"/>
  <c r="F2440" i="2" s="1"/>
  <c r="C2440" i="2"/>
  <c r="S2439" i="2"/>
  <c r="R2439" i="2"/>
  <c r="E2439" i="2"/>
  <c r="D2439" i="2"/>
  <c r="F2439" i="2" s="1"/>
  <c r="C2439" i="2"/>
  <c r="S2438" i="2"/>
  <c r="R2438" i="2"/>
  <c r="E2438" i="2"/>
  <c r="D2438" i="2"/>
  <c r="F2438" i="2" s="1"/>
  <c r="C2438" i="2"/>
  <c r="S2437" i="2"/>
  <c r="R2437" i="2"/>
  <c r="E2437" i="2"/>
  <c r="D2437" i="2"/>
  <c r="F2437" i="2" s="1"/>
  <c r="C2437" i="2"/>
  <c r="S2436" i="2"/>
  <c r="R2436" i="2"/>
  <c r="E2436" i="2"/>
  <c r="D2436" i="2"/>
  <c r="F2436" i="2" s="1"/>
  <c r="C2436" i="2"/>
  <c r="S2435" i="2"/>
  <c r="R2435" i="2"/>
  <c r="E2435" i="2"/>
  <c r="D2435" i="2"/>
  <c r="F2435" i="2" s="1"/>
  <c r="C2435" i="2"/>
  <c r="S2434" i="2"/>
  <c r="R2434" i="2"/>
  <c r="E2434" i="2"/>
  <c r="D2434" i="2"/>
  <c r="F2434" i="2" s="1"/>
  <c r="C2434" i="2"/>
  <c r="S2433" i="2"/>
  <c r="R2433" i="2"/>
  <c r="E2433" i="2"/>
  <c r="D2433" i="2"/>
  <c r="F2433" i="2" s="1"/>
  <c r="C2433" i="2"/>
  <c r="S2432" i="2"/>
  <c r="R2432" i="2"/>
  <c r="E2432" i="2"/>
  <c r="D2432" i="2"/>
  <c r="F2432" i="2" s="1"/>
  <c r="C2432" i="2"/>
  <c r="S2431" i="2"/>
  <c r="R2431" i="2"/>
  <c r="E2431" i="2"/>
  <c r="D2431" i="2"/>
  <c r="F2431" i="2" s="1"/>
  <c r="C2431" i="2"/>
  <c r="S2430" i="2"/>
  <c r="R2430" i="2"/>
  <c r="E2430" i="2"/>
  <c r="D2430" i="2"/>
  <c r="F2430" i="2" s="1"/>
  <c r="C2430" i="2"/>
  <c r="S2429" i="2"/>
  <c r="R2429" i="2"/>
  <c r="E2429" i="2"/>
  <c r="D2429" i="2"/>
  <c r="F2429" i="2" s="1"/>
  <c r="C2429" i="2"/>
  <c r="S2428" i="2"/>
  <c r="R2428" i="2"/>
  <c r="E2428" i="2"/>
  <c r="D2428" i="2"/>
  <c r="F2428" i="2" s="1"/>
  <c r="C2428" i="2"/>
  <c r="S2427" i="2"/>
  <c r="R2427" i="2"/>
  <c r="E2427" i="2"/>
  <c r="D2427" i="2"/>
  <c r="F2427" i="2" s="1"/>
  <c r="C2427" i="2"/>
  <c r="S2426" i="2"/>
  <c r="R2426" i="2"/>
  <c r="E2426" i="2"/>
  <c r="D2426" i="2"/>
  <c r="F2426" i="2" s="1"/>
  <c r="C2426" i="2"/>
  <c r="S2425" i="2"/>
  <c r="R2425" i="2"/>
  <c r="E2425" i="2"/>
  <c r="D2425" i="2"/>
  <c r="F2425" i="2" s="1"/>
  <c r="C2425" i="2"/>
  <c r="S2424" i="2"/>
  <c r="R2424" i="2"/>
  <c r="E2424" i="2"/>
  <c r="D2424" i="2"/>
  <c r="F2424" i="2" s="1"/>
  <c r="C2424" i="2"/>
  <c r="S2423" i="2"/>
  <c r="R2423" i="2"/>
  <c r="E2423" i="2"/>
  <c r="D2423" i="2"/>
  <c r="F2423" i="2" s="1"/>
  <c r="C2423" i="2"/>
  <c r="S2422" i="2"/>
  <c r="R2422" i="2"/>
  <c r="E2422" i="2"/>
  <c r="D2422" i="2"/>
  <c r="F2422" i="2" s="1"/>
  <c r="C2422" i="2"/>
  <c r="S2421" i="2"/>
  <c r="R2421" i="2"/>
  <c r="E2421" i="2"/>
  <c r="D2421" i="2"/>
  <c r="F2421" i="2" s="1"/>
  <c r="C2421" i="2"/>
  <c r="S2420" i="2"/>
  <c r="R2420" i="2"/>
  <c r="E2420" i="2"/>
  <c r="D2420" i="2"/>
  <c r="F2420" i="2" s="1"/>
  <c r="C2420" i="2"/>
  <c r="S2419" i="2"/>
  <c r="R2419" i="2"/>
  <c r="E2419" i="2"/>
  <c r="D2419" i="2"/>
  <c r="F2419" i="2" s="1"/>
  <c r="C2419" i="2"/>
  <c r="S2418" i="2"/>
  <c r="R2418" i="2"/>
  <c r="E2418" i="2"/>
  <c r="D2418" i="2"/>
  <c r="F2418" i="2" s="1"/>
  <c r="C2418" i="2"/>
  <c r="S2417" i="2"/>
  <c r="R2417" i="2"/>
  <c r="E2417" i="2"/>
  <c r="D2417" i="2"/>
  <c r="F2417" i="2" s="1"/>
  <c r="C2417" i="2"/>
  <c r="S2416" i="2"/>
  <c r="R2416" i="2"/>
  <c r="E2416" i="2"/>
  <c r="D2416" i="2"/>
  <c r="F2416" i="2" s="1"/>
  <c r="C2416" i="2"/>
  <c r="S2415" i="2"/>
  <c r="R2415" i="2"/>
  <c r="E2415" i="2"/>
  <c r="D2415" i="2"/>
  <c r="F2415" i="2" s="1"/>
  <c r="C2415" i="2"/>
  <c r="S2414" i="2"/>
  <c r="R2414" i="2"/>
  <c r="E2414" i="2"/>
  <c r="D2414" i="2"/>
  <c r="F2414" i="2" s="1"/>
  <c r="C2414" i="2"/>
  <c r="S2413" i="2"/>
  <c r="R2413" i="2"/>
  <c r="E2413" i="2"/>
  <c r="D2413" i="2"/>
  <c r="F2413" i="2" s="1"/>
  <c r="C2413" i="2"/>
  <c r="S2412" i="2"/>
  <c r="R2412" i="2"/>
  <c r="E2412" i="2"/>
  <c r="D2412" i="2"/>
  <c r="F2412" i="2" s="1"/>
  <c r="C2412" i="2"/>
  <c r="S2411" i="2"/>
  <c r="R2411" i="2"/>
  <c r="E2411" i="2"/>
  <c r="D2411" i="2"/>
  <c r="F2411" i="2" s="1"/>
  <c r="C2411" i="2"/>
  <c r="S2410" i="2"/>
  <c r="R2410" i="2"/>
  <c r="E2410" i="2"/>
  <c r="D2410" i="2"/>
  <c r="F2410" i="2" s="1"/>
  <c r="C2410" i="2"/>
  <c r="S2409" i="2"/>
  <c r="R2409" i="2"/>
  <c r="E2409" i="2"/>
  <c r="D2409" i="2"/>
  <c r="F2409" i="2" s="1"/>
  <c r="C2409" i="2"/>
  <c r="S2408" i="2"/>
  <c r="R2408" i="2"/>
  <c r="E2408" i="2"/>
  <c r="D2408" i="2"/>
  <c r="F2408" i="2" s="1"/>
  <c r="C2408" i="2"/>
  <c r="S2407" i="2"/>
  <c r="R2407" i="2"/>
  <c r="E2407" i="2"/>
  <c r="D2407" i="2"/>
  <c r="F2407" i="2" s="1"/>
  <c r="C2407" i="2"/>
  <c r="S2406" i="2"/>
  <c r="R2406" i="2"/>
  <c r="E2406" i="2"/>
  <c r="D2406" i="2"/>
  <c r="F2406" i="2" s="1"/>
  <c r="C2406" i="2"/>
  <c r="S2405" i="2"/>
  <c r="R2405" i="2"/>
  <c r="E2405" i="2"/>
  <c r="D2405" i="2"/>
  <c r="F2405" i="2" s="1"/>
  <c r="C2405" i="2"/>
  <c r="S2404" i="2"/>
  <c r="R2404" i="2"/>
  <c r="E2404" i="2"/>
  <c r="D2404" i="2"/>
  <c r="F2404" i="2" s="1"/>
  <c r="C2404" i="2"/>
  <c r="S2403" i="2"/>
  <c r="R2403" i="2"/>
  <c r="E2403" i="2"/>
  <c r="D2403" i="2"/>
  <c r="F2403" i="2" s="1"/>
  <c r="C2403" i="2"/>
  <c r="S2402" i="2"/>
  <c r="R2402" i="2"/>
  <c r="E2402" i="2"/>
  <c r="D2402" i="2"/>
  <c r="F2402" i="2" s="1"/>
  <c r="C2402" i="2"/>
  <c r="S2401" i="2"/>
  <c r="R2401" i="2"/>
  <c r="E2401" i="2"/>
  <c r="D2401" i="2"/>
  <c r="F2401" i="2" s="1"/>
  <c r="C2401" i="2"/>
  <c r="S2400" i="2"/>
  <c r="R2400" i="2"/>
  <c r="E2400" i="2"/>
  <c r="D2400" i="2"/>
  <c r="F2400" i="2" s="1"/>
  <c r="C2400" i="2"/>
  <c r="S2399" i="2"/>
  <c r="R2399" i="2"/>
  <c r="E2399" i="2"/>
  <c r="D2399" i="2"/>
  <c r="F2399" i="2" s="1"/>
  <c r="C2399" i="2"/>
  <c r="S2398" i="2"/>
  <c r="R2398" i="2"/>
  <c r="E2398" i="2"/>
  <c r="D2398" i="2"/>
  <c r="F2398" i="2" s="1"/>
  <c r="C2398" i="2"/>
  <c r="S2397" i="2"/>
  <c r="R2397" i="2"/>
  <c r="E2397" i="2"/>
  <c r="D2397" i="2"/>
  <c r="F2397" i="2" s="1"/>
  <c r="C2397" i="2"/>
  <c r="S2396" i="2"/>
  <c r="R2396" i="2"/>
  <c r="E2396" i="2"/>
  <c r="D2396" i="2"/>
  <c r="F2396" i="2" s="1"/>
  <c r="C2396" i="2"/>
  <c r="S2395" i="2"/>
  <c r="R2395" i="2"/>
  <c r="E2395" i="2"/>
  <c r="D2395" i="2"/>
  <c r="F2395" i="2" s="1"/>
  <c r="C2395" i="2"/>
  <c r="S2394" i="2"/>
  <c r="R2394" i="2"/>
  <c r="E2394" i="2"/>
  <c r="D2394" i="2"/>
  <c r="F2394" i="2" s="1"/>
  <c r="C2394" i="2"/>
  <c r="S2393" i="2"/>
  <c r="R2393" i="2"/>
  <c r="E2393" i="2"/>
  <c r="D2393" i="2"/>
  <c r="F2393" i="2" s="1"/>
  <c r="C2393" i="2"/>
  <c r="S2392" i="2"/>
  <c r="R2392" i="2"/>
  <c r="E2392" i="2"/>
  <c r="D2392" i="2"/>
  <c r="F2392" i="2" s="1"/>
  <c r="C2392" i="2"/>
  <c r="S2391" i="2"/>
  <c r="R2391" i="2"/>
  <c r="E2391" i="2"/>
  <c r="D2391" i="2"/>
  <c r="F2391" i="2" s="1"/>
  <c r="C2391" i="2"/>
  <c r="S2390" i="2"/>
  <c r="R2390" i="2"/>
  <c r="E2390" i="2"/>
  <c r="D2390" i="2"/>
  <c r="F2390" i="2" s="1"/>
  <c r="C2390" i="2"/>
  <c r="S2389" i="2"/>
  <c r="R2389" i="2"/>
  <c r="E2389" i="2"/>
  <c r="D2389" i="2"/>
  <c r="F2389" i="2" s="1"/>
  <c r="C2389" i="2"/>
  <c r="S2388" i="2"/>
  <c r="R2388" i="2"/>
  <c r="E2388" i="2"/>
  <c r="D2388" i="2"/>
  <c r="F2388" i="2" s="1"/>
  <c r="C2388" i="2"/>
  <c r="S2387" i="2"/>
  <c r="R2387" i="2"/>
  <c r="E2387" i="2"/>
  <c r="D2387" i="2"/>
  <c r="F2387" i="2" s="1"/>
  <c r="C2387" i="2"/>
  <c r="S2386" i="2"/>
  <c r="R2386" i="2"/>
  <c r="E2386" i="2"/>
  <c r="D2386" i="2"/>
  <c r="F2386" i="2" s="1"/>
  <c r="C2386" i="2"/>
  <c r="S2385" i="2"/>
  <c r="R2385" i="2"/>
  <c r="E2385" i="2"/>
  <c r="D2385" i="2"/>
  <c r="F2385" i="2" s="1"/>
  <c r="C2385" i="2"/>
  <c r="S2384" i="2"/>
  <c r="R2384" i="2"/>
  <c r="E2384" i="2"/>
  <c r="D2384" i="2"/>
  <c r="F2384" i="2" s="1"/>
  <c r="C2384" i="2"/>
  <c r="S2383" i="2"/>
  <c r="R2383" i="2"/>
  <c r="E2383" i="2"/>
  <c r="D2383" i="2"/>
  <c r="F2383" i="2" s="1"/>
  <c r="C2383" i="2"/>
  <c r="S2382" i="2"/>
  <c r="R2382" i="2"/>
  <c r="E2382" i="2"/>
  <c r="D2382" i="2"/>
  <c r="F2382" i="2" s="1"/>
  <c r="C2382" i="2"/>
  <c r="S2381" i="2"/>
  <c r="R2381" i="2"/>
  <c r="E2381" i="2"/>
  <c r="D2381" i="2"/>
  <c r="F2381" i="2" s="1"/>
  <c r="C2381" i="2"/>
  <c r="S2380" i="2"/>
  <c r="R2380" i="2"/>
  <c r="E2380" i="2"/>
  <c r="D2380" i="2"/>
  <c r="F2380" i="2" s="1"/>
  <c r="C2380" i="2"/>
  <c r="S2379" i="2"/>
  <c r="R2379" i="2"/>
  <c r="E2379" i="2"/>
  <c r="D2379" i="2"/>
  <c r="F2379" i="2" s="1"/>
  <c r="C2379" i="2"/>
  <c r="S2378" i="2"/>
  <c r="R2378" i="2"/>
  <c r="E2378" i="2"/>
  <c r="D2378" i="2"/>
  <c r="F2378" i="2" s="1"/>
  <c r="C2378" i="2"/>
  <c r="S2377" i="2"/>
  <c r="R2377" i="2"/>
  <c r="E2377" i="2"/>
  <c r="D2377" i="2"/>
  <c r="F2377" i="2" s="1"/>
  <c r="C2377" i="2"/>
  <c r="S2376" i="2"/>
  <c r="R2376" i="2"/>
  <c r="E2376" i="2"/>
  <c r="D2376" i="2"/>
  <c r="F2376" i="2" s="1"/>
  <c r="C2376" i="2"/>
  <c r="S2375" i="2"/>
  <c r="R2375" i="2"/>
  <c r="E2375" i="2"/>
  <c r="D2375" i="2"/>
  <c r="F2375" i="2" s="1"/>
  <c r="C2375" i="2"/>
  <c r="S2374" i="2"/>
  <c r="R2374" i="2"/>
  <c r="E2374" i="2"/>
  <c r="D2374" i="2"/>
  <c r="F2374" i="2" s="1"/>
  <c r="C2374" i="2"/>
  <c r="S2373" i="2"/>
  <c r="R2373" i="2"/>
  <c r="E2373" i="2"/>
  <c r="D2373" i="2"/>
  <c r="F2373" i="2" s="1"/>
  <c r="C2373" i="2"/>
  <c r="S2372" i="2"/>
  <c r="R2372" i="2"/>
  <c r="E2372" i="2"/>
  <c r="D2372" i="2"/>
  <c r="F2372" i="2" s="1"/>
  <c r="C2372" i="2"/>
  <c r="S2371" i="2"/>
  <c r="R2371" i="2"/>
  <c r="E2371" i="2"/>
  <c r="D2371" i="2"/>
  <c r="F2371" i="2" s="1"/>
  <c r="C2371" i="2"/>
  <c r="S2370" i="2"/>
  <c r="R2370" i="2"/>
  <c r="E2370" i="2"/>
  <c r="D2370" i="2"/>
  <c r="F2370" i="2" s="1"/>
  <c r="C2370" i="2"/>
  <c r="S2369" i="2"/>
  <c r="R2369" i="2"/>
  <c r="E2369" i="2"/>
  <c r="D2369" i="2"/>
  <c r="F2369" i="2" s="1"/>
  <c r="C2369" i="2"/>
  <c r="S2368" i="2"/>
  <c r="R2368" i="2"/>
  <c r="E2368" i="2"/>
  <c r="D2368" i="2"/>
  <c r="F2368" i="2" s="1"/>
  <c r="C2368" i="2"/>
  <c r="S2367" i="2"/>
  <c r="R2367" i="2"/>
  <c r="E2367" i="2"/>
  <c r="D2367" i="2"/>
  <c r="F2367" i="2" s="1"/>
  <c r="C2367" i="2"/>
  <c r="S2366" i="2"/>
  <c r="R2366" i="2"/>
  <c r="E2366" i="2"/>
  <c r="D2366" i="2"/>
  <c r="F2366" i="2" s="1"/>
  <c r="C2366" i="2"/>
  <c r="S2365" i="2"/>
  <c r="R2365" i="2"/>
  <c r="E2365" i="2"/>
  <c r="D2365" i="2"/>
  <c r="F2365" i="2" s="1"/>
  <c r="C2365" i="2"/>
  <c r="S2364" i="2"/>
  <c r="R2364" i="2"/>
  <c r="E2364" i="2"/>
  <c r="D2364" i="2"/>
  <c r="F2364" i="2" s="1"/>
  <c r="C2364" i="2"/>
  <c r="S2363" i="2"/>
  <c r="R2363" i="2"/>
  <c r="E2363" i="2"/>
  <c r="D2363" i="2"/>
  <c r="F2363" i="2" s="1"/>
  <c r="C2363" i="2"/>
  <c r="S2362" i="2"/>
  <c r="R2362" i="2"/>
  <c r="E2362" i="2"/>
  <c r="D2362" i="2"/>
  <c r="F2362" i="2" s="1"/>
  <c r="C2362" i="2"/>
  <c r="S2361" i="2"/>
  <c r="R2361" i="2"/>
  <c r="E2361" i="2"/>
  <c r="D2361" i="2"/>
  <c r="F2361" i="2" s="1"/>
  <c r="C2361" i="2"/>
  <c r="S2360" i="2"/>
  <c r="R2360" i="2"/>
  <c r="E2360" i="2"/>
  <c r="D2360" i="2"/>
  <c r="F2360" i="2" s="1"/>
  <c r="C2360" i="2"/>
  <c r="S2359" i="2"/>
  <c r="R2359" i="2"/>
  <c r="E2359" i="2"/>
  <c r="D2359" i="2"/>
  <c r="F2359" i="2" s="1"/>
  <c r="C2359" i="2"/>
  <c r="S2358" i="2"/>
  <c r="R2358" i="2"/>
  <c r="E2358" i="2"/>
  <c r="D2358" i="2"/>
  <c r="F2358" i="2" s="1"/>
  <c r="C2358" i="2"/>
  <c r="S2357" i="2"/>
  <c r="R2357" i="2"/>
  <c r="E2357" i="2"/>
  <c r="D2357" i="2"/>
  <c r="F2357" i="2" s="1"/>
  <c r="C2357" i="2"/>
  <c r="S2356" i="2"/>
  <c r="R2356" i="2"/>
  <c r="E2356" i="2"/>
  <c r="D2356" i="2"/>
  <c r="F2356" i="2" s="1"/>
  <c r="C2356" i="2"/>
  <c r="S2355" i="2"/>
  <c r="R2355" i="2"/>
  <c r="E2355" i="2"/>
  <c r="D2355" i="2"/>
  <c r="F2355" i="2" s="1"/>
  <c r="C2355" i="2"/>
  <c r="S2354" i="2"/>
  <c r="R2354" i="2"/>
  <c r="E2354" i="2"/>
  <c r="D2354" i="2"/>
  <c r="F2354" i="2" s="1"/>
  <c r="C2354" i="2"/>
  <c r="S2353" i="2"/>
  <c r="R2353" i="2"/>
  <c r="E2353" i="2"/>
  <c r="D2353" i="2"/>
  <c r="F2353" i="2" s="1"/>
  <c r="C2353" i="2"/>
  <c r="S2352" i="2"/>
  <c r="R2352" i="2"/>
  <c r="E2352" i="2"/>
  <c r="D2352" i="2"/>
  <c r="F2352" i="2" s="1"/>
  <c r="C2352" i="2"/>
  <c r="S2351" i="2"/>
  <c r="R2351" i="2"/>
  <c r="E2351" i="2"/>
  <c r="D2351" i="2"/>
  <c r="F2351" i="2" s="1"/>
  <c r="C2351" i="2"/>
  <c r="S2350" i="2"/>
  <c r="R2350" i="2"/>
  <c r="E2350" i="2"/>
  <c r="D2350" i="2"/>
  <c r="F2350" i="2" s="1"/>
  <c r="C2350" i="2"/>
  <c r="S2349" i="2"/>
  <c r="R2349" i="2"/>
  <c r="E2349" i="2"/>
  <c r="D2349" i="2"/>
  <c r="F2349" i="2" s="1"/>
  <c r="C2349" i="2"/>
  <c r="S2348" i="2"/>
  <c r="R2348" i="2"/>
  <c r="E2348" i="2"/>
  <c r="D2348" i="2"/>
  <c r="F2348" i="2" s="1"/>
  <c r="C2348" i="2"/>
  <c r="S2347" i="2"/>
  <c r="R2347" i="2"/>
  <c r="E2347" i="2"/>
  <c r="D2347" i="2"/>
  <c r="F2347" i="2" s="1"/>
  <c r="C2347" i="2"/>
  <c r="S2346" i="2"/>
  <c r="R2346" i="2"/>
  <c r="E2346" i="2"/>
  <c r="D2346" i="2"/>
  <c r="F2346" i="2" s="1"/>
  <c r="C2346" i="2"/>
  <c r="S2345" i="2"/>
  <c r="R2345" i="2"/>
  <c r="E2345" i="2"/>
  <c r="D2345" i="2"/>
  <c r="F2345" i="2" s="1"/>
  <c r="C2345" i="2"/>
  <c r="S2344" i="2"/>
  <c r="R2344" i="2"/>
  <c r="E2344" i="2"/>
  <c r="D2344" i="2"/>
  <c r="F2344" i="2" s="1"/>
  <c r="C2344" i="2"/>
  <c r="S2343" i="2"/>
  <c r="R2343" i="2"/>
  <c r="E2343" i="2"/>
  <c r="D2343" i="2"/>
  <c r="F2343" i="2" s="1"/>
  <c r="C2343" i="2"/>
  <c r="S2342" i="2"/>
  <c r="R2342" i="2"/>
  <c r="E2342" i="2"/>
  <c r="D2342" i="2"/>
  <c r="F2342" i="2" s="1"/>
  <c r="C2342" i="2"/>
  <c r="S2341" i="2"/>
  <c r="R2341" i="2"/>
  <c r="E2341" i="2"/>
  <c r="D2341" i="2"/>
  <c r="F2341" i="2" s="1"/>
  <c r="C2341" i="2"/>
  <c r="S2340" i="2"/>
  <c r="R2340" i="2"/>
  <c r="E2340" i="2"/>
  <c r="D2340" i="2"/>
  <c r="F2340" i="2" s="1"/>
  <c r="C2340" i="2"/>
  <c r="S2339" i="2"/>
  <c r="R2339" i="2"/>
  <c r="E2339" i="2"/>
  <c r="D2339" i="2"/>
  <c r="F2339" i="2" s="1"/>
  <c r="C2339" i="2"/>
  <c r="S2338" i="2"/>
  <c r="R2338" i="2"/>
  <c r="E2338" i="2"/>
  <c r="D2338" i="2"/>
  <c r="F2338" i="2" s="1"/>
  <c r="C2338" i="2"/>
  <c r="S2337" i="2"/>
  <c r="R2337" i="2"/>
  <c r="E2337" i="2"/>
  <c r="D2337" i="2"/>
  <c r="F2337" i="2" s="1"/>
  <c r="C2337" i="2"/>
  <c r="S2336" i="2"/>
  <c r="R2336" i="2"/>
  <c r="E2336" i="2"/>
  <c r="D2336" i="2"/>
  <c r="F2336" i="2" s="1"/>
  <c r="C2336" i="2"/>
  <c r="S2335" i="2"/>
  <c r="R2335" i="2"/>
  <c r="E2335" i="2"/>
  <c r="D2335" i="2"/>
  <c r="F2335" i="2" s="1"/>
  <c r="C2335" i="2"/>
  <c r="S2334" i="2"/>
  <c r="R2334" i="2"/>
  <c r="E2334" i="2"/>
  <c r="D2334" i="2"/>
  <c r="F2334" i="2" s="1"/>
  <c r="C2334" i="2"/>
  <c r="S2333" i="2"/>
  <c r="R2333" i="2"/>
  <c r="E2333" i="2"/>
  <c r="D2333" i="2"/>
  <c r="F2333" i="2" s="1"/>
  <c r="C2333" i="2"/>
  <c r="S2332" i="2"/>
  <c r="R2332" i="2"/>
  <c r="E2332" i="2"/>
  <c r="D2332" i="2"/>
  <c r="F2332" i="2" s="1"/>
  <c r="C2332" i="2"/>
  <c r="T2331" i="2"/>
  <c r="S2331" i="2"/>
  <c r="R2331" i="2"/>
  <c r="U2331" i="2" s="1"/>
  <c r="E2331" i="2"/>
  <c r="D2331" i="2"/>
  <c r="F2331" i="2" s="1"/>
  <c r="C2331" i="2"/>
  <c r="S2330" i="2"/>
  <c r="R2330" i="2"/>
  <c r="E2330" i="2"/>
  <c r="D2330" i="2"/>
  <c r="F2330" i="2" s="1"/>
  <c r="C2330" i="2"/>
  <c r="S2329" i="2"/>
  <c r="R2329" i="2"/>
  <c r="E2329" i="2"/>
  <c r="D2329" i="2"/>
  <c r="F2329" i="2" s="1"/>
  <c r="C2329" i="2"/>
  <c r="S2328" i="2"/>
  <c r="R2328" i="2"/>
  <c r="E2328" i="2"/>
  <c r="D2328" i="2"/>
  <c r="F2328" i="2" s="1"/>
  <c r="C2328" i="2"/>
  <c r="S2327" i="2"/>
  <c r="R2327" i="2"/>
  <c r="E2327" i="2"/>
  <c r="D2327" i="2"/>
  <c r="F2327" i="2" s="1"/>
  <c r="C2327" i="2"/>
  <c r="S2326" i="2"/>
  <c r="R2326" i="2"/>
  <c r="E2326" i="2"/>
  <c r="D2326" i="2"/>
  <c r="F2326" i="2" s="1"/>
  <c r="C2326" i="2"/>
  <c r="S2325" i="2"/>
  <c r="R2325" i="2"/>
  <c r="E2325" i="2"/>
  <c r="D2325" i="2"/>
  <c r="F2325" i="2" s="1"/>
  <c r="C2325" i="2"/>
  <c r="S2324" i="2"/>
  <c r="R2324" i="2"/>
  <c r="E2324" i="2"/>
  <c r="D2324" i="2"/>
  <c r="F2324" i="2" s="1"/>
  <c r="C2324" i="2"/>
  <c r="S2323" i="2"/>
  <c r="R2323" i="2"/>
  <c r="E2323" i="2"/>
  <c r="D2323" i="2"/>
  <c r="F2323" i="2" s="1"/>
  <c r="C2323" i="2"/>
  <c r="S2322" i="2"/>
  <c r="R2322" i="2"/>
  <c r="E2322" i="2"/>
  <c r="D2322" i="2"/>
  <c r="F2322" i="2" s="1"/>
  <c r="C2322" i="2"/>
  <c r="S2321" i="2"/>
  <c r="R2321" i="2"/>
  <c r="E2321" i="2"/>
  <c r="D2321" i="2"/>
  <c r="F2321" i="2" s="1"/>
  <c r="C2321" i="2"/>
  <c r="S2320" i="2"/>
  <c r="R2320" i="2"/>
  <c r="E2320" i="2"/>
  <c r="D2320" i="2"/>
  <c r="F2320" i="2" s="1"/>
  <c r="C2320" i="2"/>
  <c r="S2319" i="2"/>
  <c r="R2319" i="2"/>
  <c r="E2319" i="2"/>
  <c r="D2319" i="2"/>
  <c r="F2319" i="2" s="1"/>
  <c r="C2319" i="2"/>
  <c r="S2318" i="2"/>
  <c r="R2318" i="2"/>
  <c r="E2318" i="2"/>
  <c r="D2318" i="2"/>
  <c r="F2318" i="2" s="1"/>
  <c r="C2318" i="2"/>
  <c r="S2317" i="2"/>
  <c r="R2317" i="2"/>
  <c r="E2317" i="2"/>
  <c r="D2317" i="2"/>
  <c r="F2317" i="2" s="1"/>
  <c r="C2317" i="2"/>
  <c r="S2316" i="2"/>
  <c r="R2316" i="2"/>
  <c r="E2316" i="2"/>
  <c r="D2316" i="2"/>
  <c r="F2316" i="2" s="1"/>
  <c r="C2316" i="2"/>
  <c r="S2315" i="2"/>
  <c r="R2315" i="2"/>
  <c r="E2315" i="2"/>
  <c r="D2315" i="2"/>
  <c r="F2315" i="2" s="1"/>
  <c r="C2315" i="2"/>
  <c r="S2314" i="2"/>
  <c r="R2314" i="2"/>
  <c r="E2314" i="2"/>
  <c r="D2314" i="2"/>
  <c r="F2314" i="2" s="1"/>
  <c r="C2314" i="2"/>
  <c r="S2313" i="2"/>
  <c r="R2313" i="2"/>
  <c r="E2313" i="2"/>
  <c r="D2313" i="2"/>
  <c r="F2313" i="2" s="1"/>
  <c r="C2313" i="2"/>
  <c r="S2312" i="2"/>
  <c r="R2312" i="2"/>
  <c r="E2312" i="2"/>
  <c r="D2312" i="2"/>
  <c r="F2312" i="2" s="1"/>
  <c r="C2312" i="2"/>
  <c r="S2311" i="2"/>
  <c r="R2311" i="2"/>
  <c r="E2311" i="2"/>
  <c r="D2311" i="2"/>
  <c r="F2311" i="2" s="1"/>
  <c r="C2311" i="2"/>
  <c r="S2310" i="2"/>
  <c r="R2310" i="2"/>
  <c r="E2310" i="2"/>
  <c r="D2310" i="2"/>
  <c r="F2310" i="2" s="1"/>
  <c r="C2310" i="2"/>
  <c r="S2309" i="2"/>
  <c r="R2309" i="2"/>
  <c r="E2309" i="2"/>
  <c r="D2309" i="2"/>
  <c r="F2309" i="2" s="1"/>
  <c r="C2309" i="2"/>
  <c r="S2308" i="2"/>
  <c r="R2308" i="2"/>
  <c r="E2308" i="2"/>
  <c r="D2308" i="2"/>
  <c r="F2308" i="2" s="1"/>
  <c r="C2308" i="2"/>
  <c r="S2307" i="2"/>
  <c r="R2307" i="2"/>
  <c r="E2307" i="2"/>
  <c r="D2307" i="2"/>
  <c r="F2307" i="2" s="1"/>
  <c r="C2307" i="2"/>
  <c r="S2306" i="2"/>
  <c r="R2306" i="2"/>
  <c r="E2306" i="2"/>
  <c r="D2306" i="2"/>
  <c r="F2306" i="2" s="1"/>
  <c r="C2306" i="2"/>
  <c r="S2305" i="2"/>
  <c r="R2305" i="2"/>
  <c r="E2305" i="2"/>
  <c r="D2305" i="2"/>
  <c r="F2305" i="2" s="1"/>
  <c r="C2305" i="2"/>
  <c r="S2304" i="2"/>
  <c r="R2304" i="2"/>
  <c r="E2304" i="2"/>
  <c r="D2304" i="2"/>
  <c r="F2304" i="2" s="1"/>
  <c r="C2304" i="2"/>
  <c r="S2303" i="2"/>
  <c r="R2303" i="2"/>
  <c r="E2303" i="2"/>
  <c r="D2303" i="2"/>
  <c r="F2303" i="2" s="1"/>
  <c r="C2303" i="2"/>
  <c r="S2302" i="2"/>
  <c r="R2302" i="2"/>
  <c r="E2302" i="2"/>
  <c r="D2302" i="2"/>
  <c r="F2302" i="2" s="1"/>
  <c r="C2302" i="2"/>
  <c r="S2301" i="2"/>
  <c r="R2301" i="2"/>
  <c r="E2301" i="2"/>
  <c r="D2301" i="2"/>
  <c r="F2301" i="2" s="1"/>
  <c r="C2301" i="2"/>
  <c r="S2300" i="2"/>
  <c r="R2300" i="2"/>
  <c r="E2300" i="2"/>
  <c r="D2300" i="2"/>
  <c r="F2300" i="2" s="1"/>
  <c r="C2300" i="2"/>
  <c r="S2299" i="2"/>
  <c r="R2299" i="2"/>
  <c r="E2299" i="2"/>
  <c r="D2299" i="2"/>
  <c r="F2299" i="2" s="1"/>
  <c r="C2299" i="2"/>
  <c r="S2298" i="2"/>
  <c r="R2298" i="2"/>
  <c r="E2298" i="2"/>
  <c r="D2298" i="2"/>
  <c r="F2298" i="2" s="1"/>
  <c r="C2298" i="2"/>
  <c r="S2297" i="2"/>
  <c r="R2297" i="2"/>
  <c r="E2297" i="2"/>
  <c r="D2297" i="2"/>
  <c r="F2297" i="2" s="1"/>
  <c r="C2297" i="2"/>
  <c r="S2296" i="2"/>
  <c r="R2296" i="2"/>
  <c r="E2296" i="2"/>
  <c r="D2296" i="2"/>
  <c r="F2296" i="2" s="1"/>
  <c r="C2296" i="2"/>
  <c r="S2295" i="2"/>
  <c r="R2295" i="2"/>
  <c r="E2295" i="2"/>
  <c r="D2295" i="2"/>
  <c r="F2295" i="2" s="1"/>
  <c r="C2295" i="2"/>
  <c r="S2294" i="2"/>
  <c r="R2294" i="2"/>
  <c r="E2294" i="2"/>
  <c r="D2294" i="2"/>
  <c r="F2294" i="2" s="1"/>
  <c r="C2294" i="2"/>
  <c r="S2293" i="2"/>
  <c r="R2293" i="2"/>
  <c r="E2293" i="2"/>
  <c r="D2293" i="2"/>
  <c r="F2293" i="2" s="1"/>
  <c r="C2293" i="2"/>
  <c r="S2292" i="2"/>
  <c r="R2292" i="2"/>
  <c r="E2292" i="2"/>
  <c r="D2292" i="2"/>
  <c r="F2292" i="2" s="1"/>
  <c r="C2292" i="2"/>
  <c r="S2291" i="2"/>
  <c r="R2291" i="2"/>
  <c r="E2291" i="2"/>
  <c r="D2291" i="2"/>
  <c r="F2291" i="2" s="1"/>
  <c r="C2291" i="2"/>
  <c r="S2290" i="2"/>
  <c r="R2290" i="2"/>
  <c r="E2290" i="2"/>
  <c r="D2290" i="2"/>
  <c r="F2290" i="2" s="1"/>
  <c r="C2290" i="2"/>
  <c r="S2289" i="2"/>
  <c r="R2289" i="2"/>
  <c r="E2289" i="2"/>
  <c r="D2289" i="2"/>
  <c r="F2289" i="2" s="1"/>
  <c r="C2289" i="2"/>
  <c r="S2288" i="2"/>
  <c r="R2288" i="2"/>
  <c r="E2288" i="2"/>
  <c r="D2288" i="2"/>
  <c r="F2288" i="2" s="1"/>
  <c r="C2288" i="2"/>
  <c r="S2287" i="2"/>
  <c r="R2287" i="2"/>
  <c r="E2287" i="2"/>
  <c r="D2287" i="2"/>
  <c r="F2287" i="2" s="1"/>
  <c r="C2287" i="2"/>
  <c r="S2286" i="2"/>
  <c r="R2286" i="2"/>
  <c r="E2286" i="2"/>
  <c r="D2286" i="2"/>
  <c r="F2286" i="2" s="1"/>
  <c r="C2286" i="2"/>
  <c r="S2285" i="2"/>
  <c r="R2285" i="2"/>
  <c r="E2285" i="2"/>
  <c r="D2285" i="2"/>
  <c r="F2285" i="2" s="1"/>
  <c r="C2285" i="2"/>
  <c r="S2284" i="2"/>
  <c r="R2284" i="2"/>
  <c r="E2284" i="2"/>
  <c r="D2284" i="2"/>
  <c r="F2284" i="2" s="1"/>
  <c r="C2284" i="2"/>
  <c r="S2283" i="2"/>
  <c r="R2283" i="2"/>
  <c r="E2283" i="2"/>
  <c r="D2283" i="2"/>
  <c r="F2283" i="2" s="1"/>
  <c r="C2283" i="2"/>
  <c r="S2282" i="2"/>
  <c r="R2282" i="2"/>
  <c r="E2282" i="2"/>
  <c r="D2282" i="2"/>
  <c r="F2282" i="2" s="1"/>
  <c r="C2282" i="2"/>
  <c r="S2281" i="2"/>
  <c r="R2281" i="2"/>
  <c r="E2281" i="2"/>
  <c r="D2281" i="2"/>
  <c r="F2281" i="2" s="1"/>
  <c r="C2281" i="2"/>
  <c r="S2280" i="2"/>
  <c r="R2280" i="2"/>
  <c r="E2280" i="2"/>
  <c r="D2280" i="2"/>
  <c r="F2280" i="2" s="1"/>
  <c r="C2280" i="2"/>
  <c r="S2279" i="2"/>
  <c r="R2279" i="2"/>
  <c r="E2279" i="2"/>
  <c r="D2279" i="2"/>
  <c r="F2279" i="2" s="1"/>
  <c r="C2279" i="2"/>
  <c r="S2278" i="2"/>
  <c r="R2278" i="2"/>
  <c r="E2278" i="2"/>
  <c r="D2278" i="2"/>
  <c r="F2278" i="2" s="1"/>
  <c r="C2278" i="2"/>
  <c r="S2277" i="2"/>
  <c r="R2277" i="2"/>
  <c r="E2277" i="2"/>
  <c r="D2277" i="2"/>
  <c r="F2277" i="2" s="1"/>
  <c r="C2277" i="2"/>
  <c r="S2276" i="2"/>
  <c r="R2276" i="2"/>
  <c r="E2276" i="2"/>
  <c r="D2276" i="2"/>
  <c r="F2276" i="2" s="1"/>
  <c r="C2276" i="2"/>
  <c r="S2275" i="2"/>
  <c r="R2275" i="2"/>
  <c r="E2275" i="2"/>
  <c r="D2275" i="2"/>
  <c r="F2275" i="2" s="1"/>
  <c r="C2275" i="2"/>
  <c r="S2274" i="2"/>
  <c r="R2274" i="2"/>
  <c r="E2274" i="2"/>
  <c r="D2274" i="2"/>
  <c r="F2274" i="2" s="1"/>
  <c r="C2274" i="2"/>
  <c r="S2273" i="2"/>
  <c r="R2273" i="2"/>
  <c r="E2273" i="2"/>
  <c r="D2273" i="2"/>
  <c r="F2273" i="2" s="1"/>
  <c r="C2273" i="2"/>
  <c r="S2272" i="2"/>
  <c r="R2272" i="2"/>
  <c r="E2272" i="2"/>
  <c r="D2272" i="2"/>
  <c r="F2272" i="2" s="1"/>
  <c r="C2272" i="2"/>
  <c r="S2271" i="2"/>
  <c r="R2271" i="2"/>
  <c r="E2271" i="2"/>
  <c r="D2271" i="2"/>
  <c r="F2271" i="2" s="1"/>
  <c r="C2271" i="2"/>
  <c r="S2270" i="2"/>
  <c r="R2270" i="2"/>
  <c r="E2270" i="2"/>
  <c r="D2270" i="2"/>
  <c r="F2270" i="2" s="1"/>
  <c r="C2270" i="2"/>
  <c r="S2269" i="2"/>
  <c r="R2269" i="2"/>
  <c r="E2269" i="2"/>
  <c r="D2269" i="2"/>
  <c r="F2269" i="2" s="1"/>
  <c r="C2269" i="2"/>
  <c r="S2268" i="2"/>
  <c r="R2268" i="2"/>
  <c r="E2268" i="2"/>
  <c r="D2268" i="2"/>
  <c r="F2268" i="2" s="1"/>
  <c r="C2268" i="2"/>
  <c r="S2267" i="2"/>
  <c r="R2267" i="2"/>
  <c r="E2267" i="2"/>
  <c r="D2267" i="2"/>
  <c r="F2267" i="2" s="1"/>
  <c r="C2267" i="2"/>
  <c r="S2266" i="2"/>
  <c r="R2266" i="2"/>
  <c r="E2266" i="2"/>
  <c r="D2266" i="2"/>
  <c r="F2266" i="2" s="1"/>
  <c r="C2266" i="2"/>
  <c r="S2265" i="2"/>
  <c r="R2265" i="2"/>
  <c r="E2265" i="2"/>
  <c r="D2265" i="2"/>
  <c r="F2265" i="2" s="1"/>
  <c r="C2265" i="2"/>
  <c r="S2264" i="2"/>
  <c r="R2264" i="2"/>
  <c r="E2264" i="2"/>
  <c r="D2264" i="2"/>
  <c r="F2264" i="2" s="1"/>
  <c r="C2264" i="2"/>
  <c r="S2263" i="2"/>
  <c r="R2263" i="2"/>
  <c r="E2263" i="2"/>
  <c r="D2263" i="2"/>
  <c r="F2263" i="2" s="1"/>
  <c r="C2263" i="2"/>
  <c r="S2262" i="2"/>
  <c r="R2262" i="2"/>
  <c r="E2262" i="2"/>
  <c r="D2262" i="2"/>
  <c r="F2262" i="2" s="1"/>
  <c r="C2262" i="2"/>
  <c r="S2261" i="2"/>
  <c r="R2261" i="2"/>
  <c r="E2261" i="2"/>
  <c r="D2261" i="2"/>
  <c r="F2261" i="2" s="1"/>
  <c r="C2261" i="2"/>
  <c r="S2260" i="2"/>
  <c r="R2260" i="2"/>
  <c r="E2260" i="2"/>
  <c r="D2260" i="2"/>
  <c r="F2260" i="2" s="1"/>
  <c r="C2260" i="2"/>
  <c r="S2259" i="2"/>
  <c r="R2259" i="2"/>
  <c r="E2259" i="2"/>
  <c r="D2259" i="2"/>
  <c r="F2259" i="2" s="1"/>
  <c r="C2259" i="2"/>
  <c r="S2258" i="2"/>
  <c r="R2258" i="2"/>
  <c r="E2258" i="2"/>
  <c r="D2258" i="2"/>
  <c r="F2258" i="2" s="1"/>
  <c r="C2258" i="2"/>
  <c r="S2257" i="2"/>
  <c r="R2257" i="2"/>
  <c r="E2257" i="2"/>
  <c r="D2257" i="2"/>
  <c r="F2257" i="2" s="1"/>
  <c r="C2257" i="2"/>
  <c r="S2256" i="2"/>
  <c r="R2256" i="2"/>
  <c r="E2256" i="2"/>
  <c r="D2256" i="2"/>
  <c r="F2256" i="2" s="1"/>
  <c r="C2256" i="2"/>
  <c r="S2255" i="2"/>
  <c r="R2255" i="2"/>
  <c r="E2255" i="2"/>
  <c r="D2255" i="2"/>
  <c r="F2255" i="2" s="1"/>
  <c r="C2255" i="2"/>
  <c r="S2254" i="2"/>
  <c r="R2254" i="2"/>
  <c r="E2254" i="2"/>
  <c r="D2254" i="2"/>
  <c r="F2254" i="2" s="1"/>
  <c r="C2254" i="2"/>
  <c r="S2253" i="2"/>
  <c r="R2253" i="2"/>
  <c r="E2253" i="2"/>
  <c r="D2253" i="2"/>
  <c r="F2253" i="2" s="1"/>
  <c r="C2253" i="2"/>
  <c r="S2252" i="2"/>
  <c r="R2252" i="2"/>
  <c r="E2252" i="2"/>
  <c r="D2252" i="2"/>
  <c r="F2252" i="2" s="1"/>
  <c r="C2252" i="2"/>
  <c r="S2251" i="2"/>
  <c r="R2251" i="2"/>
  <c r="E2251" i="2"/>
  <c r="D2251" i="2"/>
  <c r="F2251" i="2" s="1"/>
  <c r="C2251" i="2"/>
  <c r="S2250" i="2"/>
  <c r="R2250" i="2"/>
  <c r="E2250" i="2"/>
  <c r="D2250" i="2"/>
  <c r="F2250" i="2" s="1"/>
  <c r="C2250" i="2"/>
  <c r="S2249" i="2"/>
  <c r="R2249" i="2"/>
  <c r="E2249" i="2"/>
  <c r="D2249" i="2"/>
  <c r="F2249" i="2" s="1"/>
  <c r="C2249" i="2"/>
  <c r="S2248" i="2"/>
  <c r="R2248" i="2"/>
  <c r="E2248" i="2"/>
  <c r="D2248" i="2"/>
  <c r="F2248" i="2" s="1"/>
  <c r="C2248" i="2"/>
  <c r="S2247" i="2"/>
  <c r="R2247" i="2"/>
  <c r="E2247" i="2"/>
  <c r="D2247" i="2"/>
  <c r="F2247" i="2" s="1"/>
  <c r="C2247" i="2"/>
  <c r="S2246" i="2"/>
  <c r="R2246" i="2"/>
  <c r="E2246" i="2"/>
  <c r="D2246" i="2"/>
  <c r="F2246" i="2" s="1"/>
  <c r="C2246" i="2"/>
  <c r="S2245" i="2"/>
  <c r="R2245" i="2"/>
  <c r="E2245" i="2"/>
  <c r="D2245" i="2"/>
  <c r="F2245" i="2" s="1"/>
  <c r="C2245" i="2"/>
  <c r="S2244" i="2"/>
  <c r="R2244" i="2"/>
  <c r="E2244" i="2"/>
  <c r="D2244" i="2"/>
  <c r="F2244" i="2" s="1"/>
  <c r="C2244" i="2"/>
  <c r="S2243" i="2"/>
  <c r="R2243" i="2"/>
  <c r="E2243" i="2"/>
  <c r="D2243" i="2"/>
  <c r="F2243" i="2" s="1"/>
  <c r="C2243" i="2"/>
  <c r="S2242" i="2"/>
  <c r="R2242" i="2"/>
  <c r="E2242" i="2"/>
  <c r="D2242" i="2"/>
  <c r="F2242" i="2" s="1"/>
  <c r="C2242" i="2"/>
  <c r="S2241" i="2"/>
  <c r="R2241" i="2"/>
  <c r="E2241" i="2"/>
  <c r="D2241" i="2"/>
  <c r="F2241" i="2" s="1"/>
  <c r="C2241" i="2"/>
  <c r="S2240" i="2"/>
  <c r="R2240" i="2"/>
  <c r="E2240" i="2"/>
  <c r="D2240" i="2"/>
  <c r="F2240" i="2" s="1"/>
  <c r="C2240" i="2"/>
  <c r="S2239" i="2"/>
  <c r="R2239" i="2"/>
  <c r="E2239" i="2"/>
  <c r="D2239" i="2"/>
  <c r="F2239" i="2" s="1"/>
  <c r="C2239" i="2"/>
  <c r="S2238" i="2"/>
  <c r="R2238" i="2"/>
  <c r="E2238" i="2"/>
  <c r="D2238" i="2"/>
  <c r="F2238" i="2" s="1"/>
  <c r="C2238" i="2"/>
  <c r="S2237" i="2"/>
  <c r="R2237" i="2"/>
  <c r="E2237" i="2"/>
  <c r="D2237" i="2"/>
  <c r="F2237" i="2" s="1"/>
  <c r="C2237" i="2"/>
  <c r="S2236" i="2"/>
  <c r="R2236" i="2"/>
  <c r="E2236" i="2"/>
  <c r="D2236" i="2"/>
  <c r="F2236" i="2" s="1"/>
  <c r="C2236" i="2"/>
  <c r="S2235" i="2"/>
  <c r="R2235" i="2"/>
  <c r="E2235" i="2"/>
  <c r="D2235" i="2"/>
  <c r="F2235" i="2" s="1"/>
  <c r="C2235" i="2"/>
  <c r="S2234" i="2"/>
  <c r="R2234" i="2"/>
  <c r="E2234" i="2"/>
  <c r="D2234" i="2"/>
  <c r="F2234" i="2" s="1"/>
  <c r="C2234" i="2"/>
  <c r="S2233" i="2"/>
  <c r="R2233" i="2"/>
  <c r="E2233" i="2"/>
  <c r="D2233" i="2"/>
  <c r="F2233" i="2" s="1"/>
  <c r="C2233" i="2"/>
  <c r="S2232" i="2"/>
  <c r="R2232" i="2"/>
  <c r="E2232" i="2"/>
  <c r="D2232" i="2"/>
  <c r="F2232" i="2" s="1"/>
  <c r="C2232" i="2"/>
  <c r="S2231" i="2"/>
  <c r="R2231" i="2"/>
  <c r="E2231" i="2"/>
  <c r="D2231" i="2"/>
  <c r="F2231" i="2" s="1"/>
  <c r="C2231" i="2"/>
  <c r="S2230" i="2"/>
  <c r="R2230" i="2"/>
  <c r="E2230" i="2"/>
  <c r="D2230" i="2"/>
  <c r="F2230" i="2" s="1"/>
  <c r="C2230" i="2"/>
  <c r="S2229" i="2"/>
  <c r="R2229" i="2"/>
  <c r="E2229" i="2"/>
  <c r="D2229" i="2"/>
  <c r="F2229" i="2" s="1"/>
  <c r="C2229" i="2"/>
  <c r="S2228" i="2"/>
  <c r="R2228" i="2"/>
  <c r="E2228" i="2"/>
  <c r="D2228" i="2"/>
  <c r="F2228" i="2" s="1"/>
  <c r="C2228" i="2"/>
  <c r="S2227" i="2"/>
  <c r="R2227" i="2"/>
  <c r="E2227" i="2"/>
  <c r="D2227" i="2"/>
  <c r="F2227" i="2" s="1"/>
  <c r="C2227" i="2"/>
  <c r="S2226" i="2"/>
  <c r="R2226" i="2"/>
  <c r="E2226" i="2"/>
  <c r="D2226" i="2"/>
  <c r="F2226" i="2" s="1"/>
  <c r="C2226" i="2"/>
  <c r="S2225" i="2"/>
  <c r="R2225" i="2"/>
  <c r="E2225" i="2"/>
  <c r="D2225" i="2"/>
  <c r="F2225" i="2" s="1"/>
  <c r="C2225" i="2"/>
  <c r="S2224" i="2"/>
  <c r="R2224" i="2"/>
  <c r="E2224" i="2"/>
  <c r="D2224" i="2"/>
  <c r="F2224" i="2" s="1"/>
  <c r="C2224" i="2"/>
  <c r="S2223" i="2"/>
  <c r="R2223" i="2"/>
  <c r="E2223" i="2"/>
  <c r="D2223" i="2"/>
  <c r="F2223" i="2" s="1"/>
  <c r="C2223" i="2"/>
  <c r="S2222" i="2"/>
  <c r="R2222" i="2"/>
  <c r="E2222" i="2"/>
  <c r="D2222" i="2"/>
  <c r="F2222" i="2" s="1"/>
  <c r="C2222" i="2"/>
  <c r="S2221" i="2"/>
  <c r="R2221" i="2"/>
  <c r="E2221" i="2"/>
  <c r="D2221" i="2"/>
  <c r="F2221" i="2" s="1"/>
  <c r="C2221" i="2"/>
  <c r="S2220" i="2"/>
  <c r="R2220" i="2"/>
  <c r="E2220" i="2"/>
  <c r="D2220" i="2"/>
  <c r="F2220" i="2" s="1"/>
  <c r="C2220" i="2"/>
  <c r="S2219" i="2"/>
  <c r="R2219" i="2"/>
  <c r="E2219" i="2"/>
  <c r="D2219" i="2"/>
  <c r="F2219" i="2" s="1"/>
  <c r="C2219" i="2"/>
  <c r="S2218" i="2"/>
  <c r="R2218" i="2"/>
  <c r="E2218" i="2"/>
  <c r="D2218" i="2"/>
  <c r="F2218" i="2" s="1"/>
  <c r="C2218" i="2"/>
  <c r="S2217" i="2"/>
  <c r="R2217" i="2"/>
  <c r="E2217" i="2"/>
  <c r="D2217" i="2"/>
  <c r="F2217" i="2" s="1"/>
  <c r="C2217" i="2"/>
  <c r="S2216" i="2"/>
  <c r="R2216" i="2"/>
  <c r="E2216" i="2"/>
  <c r="D2216" i="2"/>
  <c r="F2216" i="2" s="1"/>
  <c r="C2216" i="2"/>
  <c r="S2215" i="2"/>
  <c r="R2215" i="2"/>
  <c r="E2215" i="2"/>
  <c r="D2215" i="2"/>
  <c r="F2215" i="2" s="1"/>
  <c r="C2215" i="2"/>
  <c r="S2214" i="2"/>
  <c r="R2214" i="2"/>
  <c r="E2214" i="2"/>
  <c r="D2214" i="2"/>
  <c r="F2214" i="2" s="1"/>
  <c r="C2214" i="2"/>
  <c r="S2213" i="2"/>
  <c r="R2213" i="2"/>
  <c r="E2213" i="2"/>
  <c r="D2213" i="2"/>
  <c r="F2213" i="2" s="1"/>
  <c r="C2213" i="2"/>
  <c r="S2212" i="2"/>
  <c r="R2212" i="2"/>
  <c r="E2212" i="2"/>
  <c r="D2212" i="2"/>
  <c r="F2212" i="2" s="1"/>
  <c r="C2212" i="2"/>
  <c r="S2211" i="2"/>
  <c r="R2211" i="2"/>
  <c r="E2211" i="2"/>
  <c r="D2211" i="2"/>
  <c r="F2211" i="2" s="1"/>
  <c r="C2211" i="2"/>
  <c r="S2210" i="2"/>
  <c r="R2210" i="2"/>
  <c r="E2210" i="2"/>
  <c r="D2210" i="2"/>
  <c r="F2210" i="2" s="1"/>
  <c r="C2210" i="2"/>
  <c r="S2209" i="2"/>
  <c r="R2209" i="2"/>
  <c r="E2209" i="2"/>
  <c r="D2209" i="2"/>
  <c r="F2209" i="2" s="1"/>
  <c r="C2209" i="2"/>
  <c r="S2208" i="2"/>
  <c r="R2208" i="2"/>
  <c r="E2208" i="2"/>
  <c r="D2208" i="2"/>
  <c r="F2208" i="2" s="1"/>
  <c r="C2208" i="2"/>
  <c r="S2207" i="2"/>
  <c r="R2207" i="2"/>
  <c r="E2207" i="2"/>
  <c r="D2207" i="2"/>
  <c r="F2207" i="2" s="1"/>
  <c r="C2207" i="2"/>
  <c r="S2206" i="2"/>
  <c r="R2206" i="2"/>
  <c r="E2206" i="2"/>
  <c r="D2206" i="2"/>
  <c r="F2206" i="2" s="1"/>
  <c r="C2206" i="2"/>
  <c r="S2205" i="2"/>
  <c r="R2205" i="2"/>
  <c r="E2205" i="2"/>
  <c r="D2205" i="2"/>
  <c r="F2205" i="2" s="1"/>
  <c r="C2205" i="2"/>
  <c r="S2204" i="2"/>
  <c r="R2204" i="2"/>
  <c r="E2204" i="2"/>
  <c r="D2204" i="2"/>
  <c r="F2204" i="2" s="1"/>
  <c r="C2204" i="2"/>
  <c r="S2203" i="2"/>
  <c r="R2203" i="2"/>
  <c r="E2203" i="2"/>
  <c r="D2203" i="2"/>
  <c r="F2203" i="2" s="1"/>
  <c r="C2203" i="2"/>
  <c r="S2202" i="2"/>
  <c r="R2202" i="2"/>
  <c r="E2202" i="2"/>
  <c r="D2202" i="2"/>
  <c r="F2202" i="2" s="1"/>
  <c r="C2202" i="2"/>
  <c r="S2201" i="2"/>
  <c r="R2201" i="2"/>
  <c r="E2201" i="2"/>
  <c r="D2201" i="2"/>
  <c r="F2201" i="2" s="1"/>
  <c r="C2201" i="2"/>
  <c r="S2200" i="2"/>
  <c r="R2200" i="2"/>
  <c r="E2200" i="2"/>
  <c r="D2200" i="2"/>
  <c r="F2200" i="2" s="1"/>
  <c r="C2200" i="2"/>
  <c r="S2199" i="2"/>
  <c r="R2199" i="2"/>
  <c r="E2199" i="2"/>
  <c r="D2199" i="2"/>
  <c r="F2199" i="2" s="1"/>
  <c r="C2199" i="2"/>
  <c r="S2198" i="2"/>
  <c r="R2198" i="2"/>
  <c r="E2198" i="2"/>
  <c r="D2198" i="2"/>
  <c r="F2198" i="2" s="1"/>
  <c r="C2198" i="2"/>
  <c r="S2197" i="2"/>
  <c r="R2197" i="2"/>
  <c r="E2197" i="2"/>
  <c r="D2197" i="2"/>
  <c r="F2197" i="2" s="1"/>
  <c r="C2197" i="2"/>
  <c r="S2196" i="2"/>
  <c r="R2196" i="2"/>
  <c r="E2196" i="2"/>
  <c r="D2196" i="2"/>
  <c r="F2196" i="2" s="1"/>
  <c r="C2196" i="2"/>
  <c r="S2195" i="2"/>
  <c r="R2195" i="2"/>
  <c r="E2195" i="2"/>
  <c r="D2195" i="2"/>
  <c r="F2195" i="2" s="1"/>
  <c r="C2195" i="2"/>
  <c r="S2194" i="2"/>
  <c r="R2194" i="2"/>
  <c r="E2194" i="2"/>
  <c r="D2194" i="2"/>
  <c r="F2194" i="2" s="1"/>
  <c r="C2194" i="2"/>
  <c r="S2193" i="2"/>
  <c r="R2193" i="2"/>
  <c r="E2193" i="2"/>
  <c r="D2193" i="2"/>
  <c r="F2193" i="2" s="1"/>
  <c r="C2193" i="2"/>
  <c r="S2192" i="2"/>
  <c r="R2192" i="2"/>
  <c r="E2192" i="2"/>
  <c r="D2192" i="2"/>
  <c r="F2192" i="2" s="1"/>
  <c r="C2192" i="2"/>
  <c r="S2191" i="2"/>
  <c r="R2191" i="2"/>
  <c r="E2191" i="2"/>
  <c r="D2191" i="2"/>
  <c r="F2191" i="2" s="1"/>
  <c r="C2191" i="2"/>
  <c r="S2190" i="2"/>
  <c r="R2190" i="2"/>
  <c r="E2190" i="2"/>
  <c r="D2190" i="2"/>
  <c r="F2190" i="2" s="1"/>
  <c r="C2190" i="2"/>
  <c r="S2189" i="2"/>
  <c r="R2189" i="2"/>
  <c r="E2189" i="2"/>
  <c r="D2189" i="2"/>
  <c r="F2189" i="2" s="1"/>
  <c r="C2189" i="2"/>
  <c r="S2188" i="2"/>
  <c r="R2188" i="2"/>
  <c r="E2188" i="2"/>
  <c r="D2188" i="2"/>
  <c r="F2188" i="2" s="1"/>
  <c r="C2188" i="2"/>
  <c r="S2187" i="2"/>
  <c r="R2187" i="2"/>
  <c r="E2187" i="2"/>
  <c r="D2187" i="2"/>
  <c r="F2187" i="2" s="1"/>
  <c r="C2187" i="2"/>
  <c r="S2186" i="2"/>
  <c r="R2186" i="2"/>
  <c r="E2186" i="2"/>
  <c r="D2186" i="2"/>
  <c r="F2186" i="2" s="1"/>
  <c r="C2186" i="2"/>
  <c r="S2185" i="2"/>
  <c r="R2185" i="2"/>
  <c r="E2185" i="2"/>
  <c r="D2185" i="2"/>
  <c r="F2185" i="2" s="1"/>
  <c r="C2185" i="2"/>
  <c r="S2184" i="2"/>
  <c r="R2184" i="2"/>
  <c r="E2184" i="2"/>
  <c r="D2184" i="2"/>
  <c r="F2184" i="2" s="1"/>
  <c r="C2184" i="2"/>
  <c r="S2183" i="2"/>
  <c r="R2183" i="2"/>
  <c r="E2183" i="2"/>
  <c r="D2183" i="2"/>
  <c r="F2183" i="2" s="1"/>
  <c r="C2183" i="2"/>
  <c r="S2182" i="2"/>
  <c r="R2182" i="2"/>
  <c r="E2182" i="2"/>
  <c r="D2182" i="2"/>
  <c r="F2182" i="2" s="1"/>
  <c r="C2182" i="2"/>
  <c r="S2181" i="2"/>
  <c r="R2181" i="2"/>
  <c r="E2181" i="2"/>
  <c r="D2181" i="2"/>
  <c r="F2181" i="2" s="1"/>
  <c r="C2181" i="2"/>
  <c r="S2180" i="2"/>
  <c r="R2180" i="2"/>
  <c r="E2180" i="2"/>
  <c r="D2180" i="2"/>
  <c r="F2180" i="2" s="1"/>
  <c r="C2180" i="2"/>
  <c r="S2179" i="2"/>
  <c r="R2179" i="2"/>
  <c r="E2179" i="2"/>
  <c r="D2179" i="2"/>
  <c r="F2179" i="2" s="1"/>
  <c r="C2179" i="2"/>
  <c r="S2178" i="2"/>
  <c r="R2178" i="2"/>
  <c r="E2178" i="2"/>
  <c r="D2178" i="2"/>
  <c r="F2178" i="2" s="1"/>
  <c r="C2178" i="2"/>
  <c r="S2177" i="2"/>
  <c r="R2177" i="2"/>
  <c r="E2177" i="2"/>
  <c r="D2177" i="2"/>
  <c r="F2177" i="2" s="1"/>
  <c r="C2177" i="2"/>
  <c r="S2176" i="2"/>
  <c r="R2176" i="2"/>
  <c r="E2176" i="2"/>
  <c r="D2176" i="2"/>
  <c r="F2176" i="2" s="1"/>
  <c r="C2176" i="2"/>
  <c r="S2175" i="2"/>
  <c r="R2175" i="2"/>
  <c r="E2175" i="2"/>
  <c r="D2175" i="2"/>
  <c r="F2175" i="2" s="1"/>
  <c r="C2175" i="2"/>
  <c r="S2174" i="2"/>
  <c r="R2174" i="2"/>
  <c r="E2174" i="2"/>
  <c r="D2174" i="2"/>
  <c r="F2174" i="2" s="1"/>
  <c r="C2174" i="2"/>
  <c r="S2173" i="2"/>
  <c r="R2173" i="2"/>
  <c r="E2173" i="2"/>
  <c r="D2173" i="2"/>
  <c r="F2173" i="2" s="1"/>
  <c r="C2173" i="2"/>
  <c r="S2172" i="2"/>
  <c r="R2172" i="2"/>
  <c r="E2172" i="2"/>
  <c r="D2172" i="2"/>
  <c r="F2172" i="2" s="1"/>
  <c r="C2172" i="2"/>
  <c r="S2171" i="2"/>
  <c r="R2171" i="2"/>
  <c r="E2171" i="2"/>
  <c r="D2171" i="2"/>
  <c r="F2171" i="2" s="1"/>
  <c r="C2171" i="2"/>
  <c r="S2170" i="2"/>
  <c r="R2170" i="2"/>
  <c r="E2170" i="2"/>
  <c r="D2170" i="2"/>
  <c r="F2170" i="2" s="1"/>
  <c r="C2170" i="2"/>
  <c r="S2169" i="2"/>
  <c r="R2169" i="2"/>
  <c r="E2169" i="2"/>
  <c r="D2169" i="2"/>
  <c r="F2169" i="2" s="1"/>
  <c r="C2169" i="2"/>
  <c r="S2168" i="2"/>
  <c r="R2168" i="2"/>
  <c r="E2168" i="2"/>
  <c r="D2168" i="2"/>
  <c r="F2168" i="2" s="1"/>
  <c r="C2168" i="2"/>
  <c r="S2167" i="2"/>
  <c r="R2167" i="2"/>
  <c r="E2167" i="2"/>
  <c r="D2167" i="2"/>
  <c r="F2167" i="2" s="1"/>
  <c r="C2167" i="2"/>
  <c r="S2166" i="2"/>
  <c r="R2166" i="2"/>
  <c r="E2166" i="2"/>
  <c r="D2166" i="2"/>
  <c r="F2166" i="2" s="1"/>
  <c r="C2166" i="2"/>
  <c r="S2165" i="2"/>
  <c r="R2165" i="2"/>
  <c r="E2165" i="2"/>
  <c r="D2165" i="2"/>
  <c r="F2165" i="2" s="1"/>
  <c r="C2165" i="2"/>
  <c r="S2164" i="2"/>
  <c r="R2164" i="2"/>
  <c r="E2164" i="2"/>
  <c r="D2164" i="2"/>
  <c r="F2164" i="2" s="1"/>
  <c r="C2164" i="2"/>
  <c r="S2163" i="2"/>
  <c r="R2163" i="2"/>
  <c r="E2163" i="2"/>
  <c r="D2163" i="2"/>
  <c r="F2163" i="2" s="1"/>
  <c r="C2163" i="2"/>
  <c r="S2162" i="2"/>
  <c r="R2162" i="2"/>
  <c r="E2162" i="2"/>
  <c r="D2162" i="2"/>
  <c r="F2162" i="2" s="1"/>
  <c r="C2162" i="2"/>
  <c r="S2161" i="2"/>
  <c r="R2161" i="2"/>
  <c r="E2161" i="2"/>
  <c r="D2161" i="2"/>
  <c r="F2161" i="2" s="1"/>
  <c r="C2161" i="2"/>
  <c r="S2160" i="2"/>
  <c r="R2160" i="2"/>
  <c r="E2160" i="2"/>
  <c r="D2160" i="2"/>
  <c r="F2160" i="2" s="1"/>
  <c r="C2160" i="2"/>
  <c r="S2159" i="2"/>
  <c r="R2159" i="2"/>
  <c r="E2159" i="2"/>
  <c r="D2159" i="2"/>
  <c r="F2159" i="2" s="1"/>
  <c r="C2159" i="2"/>
  <c r="S2158" i="2"/>
  <c r="R2158" i="2"/>
  <c r="E2158" i="2"/>
  <c r="D2158" i="2"/>
  <c r="F2158" i="2" s="1"/>
  <c r="C2158" i="2"/>
  <c r="S2157" i="2"/>
  <c r="R2157" i="2"/>
  <c r="E2157" i="2"/>
  <c r="D2157" i="2"/>
  <c r="F2157" i="2" s="1"/>
  <c r="C2157" i="2"/>
  <c r="S2156" i="2"/>
  <c r="R2156" i="2"/>
  <c r="E2156" i="2"/>
  <c r="D2156" i="2"/>
  <c r="F2156" i="2" s="1"/>
  <c r="C2156" i="2"/>
  <c r="S2155" i="2"/>
  <c r="R2155" i="2"/>
  <c r="E2155" i="2"/>
  <c r="D2155" i="2"/>
  <c r="F2155" i="2" s="1"/>
  <c r="C2155" i="2"/>
  <c r="S2154" i="2"/>
  <c r="R2154" i="2"/>
  <c r="E2154" i="2"/>
  <c r="D2154" i="2"/>
  <c r="F2154" i="2" s="1"/>
  <c r="C2154" i="2"/>
  <c r="S2153" i="2"/>
  <c r="R2153" i="2"/>
  <c r="E2153" i="2"/>
  <c r="D2153" i="2"/>
  <c r="F2153" i="2" s="1"/>
  <c r="C2153" i="2"/>
  <c r="S2152" i="2"/>
  <c r="R2152" i="2"/>
  <c r="E2152" i="2"/>
  <c r="D2152" i="2"/>
  <c r="F2152" i="2" s="1"/>
  <c r="C2152" i="2"/>
  <c r="S2151" i="2"/>
  <c r="R2151" i="2"/>
  <c r="E2151" i="2"/>
  <c r="D2151" i="2"/>
  <c r="F2151" i="2" s="1"/>
  <c r="C2151" i="2"/>
  <c r="S2150" i="2"/>
  <c r="R2150" i="2"/>
  <c r="E2150" i="2"/>
  <c r="D2150" i="2"/>
  <c r="F2150" i="2" s="1"/>
  <c r="C2150" i="2"/>
  <c r="S2149" i="2"/>
  <c r="R2149" i="2"/>
  <c r="E2149" i="2"/>
  <c r="D2149" i="2"/>
  <c r="F2149" i="2" s="1"/>
  <c r="C2149" i="2"/>
  <c r="S2148" i="2"/>
  <c r="R2148" i="2"/>
  <c r="E2148" i="2"/>
  <c r="D2148" i="2"/>
  <c r="F2148" i="2" s="1"/>
  <c r="C2148" i="2"/>
  <c r="S2147" i="2"/>
  <c r="R2147" i="2"/>
  <c r="E2147" i="2"/>
  <c r="D2147" i="2"/>
  <c r="F2147" i="2" s="1"/>
  <c r="C2147" i="2"/>
  <c r="S2146" i="2"/>
  <c r="R2146" i="2"/>
  <c r="E2146" i="2"/>
  <c r="D2146" i="2"/>
  <c r="F2146" i="2" s="1"/>
  <c r="C2146" i="2"/>
  <c r="S2145" i="2"/>
  <c r="R2145" i="2"/>
  <c r="E2145" i="2"/>
  <c r="D2145" i="2"/>
  <c r="F2145" i="2" s="1"/>
  <c r="C2145" i="2"/>
  <c r="S2144" i="2"/>
  <c r="R2144" i="2"/>
  <c r="E2144" i="2"/>
  <c r="D2144" i="2"/>
  <c r="F2144" i="2" s="1"/>
  <c r="C2144" i="2"/>
  <c r="S2143" i="2"/>
  <c r="R2143" i="2"/>
  <c r="E2143" i="2"/>
  <c r="D2143" i="2"/>
  <c r="F2143" i="2" s="1"/>
  <c r="C2143" i="2"/>
  <c r="S2142" i="2"/>
  <c r="R2142" i="2"/>
  <c r="E2142" i="2"/>
  <c r="D2142" i="2"/>
  <c r="F2142" i="2" s="1"/>
  <c r="C2142" i="2"/>
  <c r="S2141" i="2"/>
  <c r="R2141" i="2"/>
  <c r="E2141" i="2"/>
  <c r="D2141" i="2"/>
  <c r="F2141" i="2" s="1"/>
  <c r="C2141" i="2"/>
  <c r="S2140" i="2"/>
  <c r="R2140" i="2"/>
  <c r="E2140" i="2"/>
  <c r="D2140" i="2"/>
  <c r="F2140" i="2" s="1"/>
  <c r="C2140" i="2"/>
  <c r="S2139" i="2"/>
  <c r="R2139" i="2"/>
  <c r="E2139" i="2"/>
  <c r="D2139" i="2"/>
  <c r="F2139" i="2" s="1"/>
  <c r="C2139" i="2"/>
  <c r="S2138" i="2"/>
  <c r="R2138" i="2"/>
  <c r="E2138" i="2"/>
  <c r="D2138" i="2"/>
  <c r="F2138" i="2" s="1"/>
  <c r="C2138" i="2"/>
  <c r="S2137" i="2"/>
  <c r="R2137" i="2"/>
  <c r="E2137" i="2"/>
  <c r="D2137" i="2"/>
  <c r="F2137" i="2" s="1"/>
  <c r="C2137" i="2"/>
  <c r="S2136" i="2"/>
  <c r="R2136" i="2"/>
  <c r="E2136" i="2"/>
  <c r="D2136" i="2"/>
  <c r="F2136" i="2" s="1"/>
  <c r="C2136" i="2"/>
  <c r="S2135" i="2"/>
  <c r="R2135" i="2"/>
  <c r="E2135" i="2"/>
  <c r="D2135" i="2"/>
  <c r="F2135" i="2" s="1"/>
  <c r="C2135" i="2"/>
  <c r="S2134" i="2"/>
  <c r="R2134" i="2"/>
  <c r="E2134" i="2"/>
  <c r="D2134" i="2"/>
  <c r="F2134" i="2" s="1"/>
  <c r="C2134" i="2"/>
  <c r="S2133" i="2"/>
  <c r="R2133" i="2"/>
  <c r="E2133" i="2"/>
  <c r="D2133" i="2"/>
  <c r="F2133" i="2" s="1"/>
  <c r="C2133" i="2"/>
  <c r="S2132" i="2"/>
  <c r="R2132" i="2"/>
  <c r="E2132" i="2"/>
  <c r="D2132" i="2"/>
  <c r="F2132" i="2" s="1"/>
  <c r="C2132" i="2"/>
  <c r="S2131" i="2"/>
  <c r="R2131" i="2"/>
  <c r="E2131" i="2"/>
  <c r="D2131" i="2"/>
  <c r="F2131" i="2" s="1"/>
  <c r="C2131" i="2"/>
  <c r="S2130" i="2"/>
  <c r="R2130" i="2"/>
  <c r="E2130" i="2"/>
  <c r="D2130" i="2"/>
  <c r="F2130" i="2" s="1"/>
  <c r="C2130" i="2"/>
  <c r="S2129" i="2"/>
  <c r="R2129" i="2"/>
  <c r="E2129" i="2"/>
  <c r="D2129" i="2"/>
  <c r="F2129" i="2" s="1"/>
  <c r="C2129" i="2"/>
  <c r="S2128" i="2"/>
  <c r="R2128" i="2"/>
  <c r="E2128" i="2"/>
  <c r="D2128" i="2"/>
  <c r="F2128" i="2" s="1"/>
  <c r="C2128" i="2"/>
  <c r="S2127" i="2"/>
  <c r="R2127" i="2"/>
  <c r="E2127" i="2"/>
  <c r="D2127" i="2"/>
  <c r="F2127" i="2" s="1"/>
  <c r="C2127" i="2"/>
  <c r="S2126" i="2"/>
  <c r="R2126" i="2"/>
  <c r="E2126" i="2"/>
  <c r="D2126" i="2"/>
  <c r="F2126" i="2" s="1"/>
  <c r="C2126" i="2"/>
  <c r="S2125" i="2"/>
  <c r="R2125" i="2"/>
  <c r="E2125" i="2"/>
  <c r="D2125" i="2"/>
  <c r="F2125" i="2" s="1"/>
  <c r="C2125" i="2"/>
  <c r="S2124" i="2"/>
  <c r="R2124" i="2"/>
  <c r="E2124" i="2"/>
  <c r="D2124" i="2"/>
  <c r="F2124" i="2" s="1"/>
  <c r="C2124" i="2"/>
  <c r="S2123" i="2"/>
  <c r="R2123" i="2"/>
  <c r="E2123" i="2"/>
  <c r="D2123" i="2"/>
  <c r="F2123" i="2" s="1"/>
  <c r="C2123" i="2"/>
  <c r="S2122" i="2"/>
  <c r="R2122" i="2"/>
  <c r="E2122" i="2"/>
  <c r="D2122" i="2"/>
  <c r="F2122" i="2" s="1"/>
  <c r="C2122" i="2"/>
  <c r="S2121" i="2"/>
  <c r="R2121" i="2"/>
  <c r="E2121" i="2"/>
  <c r="D2121" i="2"/>
  <c r="F2121" i="2" s="1"/>
  <c r="C2121" i="2"/>
  <c r="S2120" i="2"/>
  <c r="R2120" i="2"/>
  <c r="E2120" i="2"/>
  <c r="D2120" i="2"/>
  <c r="F2120" i="2" s="1"/>
  <c r="C2120" i="2"/>
  <c r="S2119" i="2"/>
  <c r="R2119" i="2"/>
  <c r="E2119" i="2"/>
  <c r="D2119" i="2"/>
  <c r="F2119" i="2" s="1"/>
  <c r="C2119" i="2"/>
  <c r="S2118" i="2"/>
  <c r="R2118" i="2"/>
  <c r="E2118" i="2"/>
  <c r="D2118" i="2"/>
  <c r="F2118" i="2" s="1"/>
  <c r="C2118" i="2"/>
  <c r="S2117" i="2"/>
  <c r="R2117" i="2"/>
  <c r="E2117" i="2"/>
  <c r="D2117" i="2"/>
  <c r="F2117" i="2" s="1"/>
  <c r="C2117" i="2"/>
  <c r="S2116" i="2"/>
  <c r="R2116" i="2"/>
  <c r="E2116" i="2"/>
  <c r="D2116" i="2"/>
  <c r="F2116" i="2" s="1"/>
  <c r="C2116" i="2"/>
  <c r="S2115" i="2"/>
  <c r="R2115" i="2"/>
  <c r="E2115" i="2"/>
  <c r="D2115" i="2"/>
  <c r="F2115" i="2" s="1"/>
  <c r="C2115" i="2"/>
  <c r="S2114" i="2"/>
  <c r="R2114" i="2"/>
  <c r="E2114" i="2"/>
  <c r="D2114" i="2"/>
  <c r="F2114" i="2" s="1"/>
  <c r="C2114" i="2"/>
  <c r="S2113" i="2"/>
  <c r="R2113" i="2"/>
  <c r="E2113" i="2"/>
  <c r="D2113" i="2"/>
  <c r="F2113" i="2" s="1"/>
  <c r="C2113" i="2"/>
  <c r="S2112" i="2"/>
  <c r="R2112" i="2"/>
  <c r="E2112" i="2"/>
  <c r="D2112" i="2"/>
  <c r="F2112" i="2" s="1"/>
  <c r="C2112" i="2"/>
  <c r="S2111" i="2"/>
  <c r="R2111" i="2"/>
  <c r="E2111" i="2"/>
  <c r="D2111" i="2"/>
  <c r="F2111" i="2" s="1"/>
  <c r="C2111" i="2"/>
  <c r="S2110" i="2"/>
  <c r="R2110" i="2"/>
  <c r="E2110" i="2"/>
  <c r="D2110" i="2"/>
  <c r="F2110" i="2" s="1"/>
  <c r="C2110" i="2"/>
  <c r="S2109" i="2"/>
  <c r="R2109" i="2"/>
  <c r="E2109" i="2"/>
  <c r="D2109" i="2"/>
  <c r="F2109" i="2" s="1"/>
  <c r="C2109" i="2"/>
  <c r="S2108" i="2"/>
  <c r="R2108" i="2"/>
  <c r="E2108" i="2"/>
  <c r="D2108" i="2"/>
  <c r="F2108" i="2" s="1"/>
  <c r="C2108" i="2"/>
  <c r="S2107" i="2"/>
  <c r="R2107" i="2"/>
  <c r="E2107" i="2"/>
  <c r="D2107" i="2"/>
  <c r="F2107" i="2" s="1"/>
  <c r="C2107" i="2"/>
  <c r="S2106" i="2"/>
  <c r="R2106" i="2"/>
  <c r="E2106" i="2"/>
  <c r="D2106" i="2"/>
  <c r="F2106" i="2" s="1"/>
  <c r="C2106" i="2"/>
  <c r="S2105" i="2"/>
  <c r="R2105" i="2"/>
  <c r="E2105" i="2"/>
  <c r="D2105" i="2"/>
  <c r="F2105" i="2" s="1"/>
  <c r="C2105" i="2"/>
  <c r="S2104" i="2"/>
  <c r="R2104" i="2"/>
  <c r="E2104" i="2"/>
  <c r="D2104" i="2"/>
  <c r="F2104" i="2" s="1"/>
  <c r="C2104" i="2"/>
  <c r="S2103" i="2"/>
  <c r="R2103" i="2"/>
  <c r="E2103" i="2"/>
  <c r="D2103" i="2"/>
  <c r="F2103" i="2" s="1"/>
  <c r="C2103" i="2"/>
  <c r="S2102" i="2"/>
  <c r="R2102" i="2"/>
  <c r="E2102" i="2"/>
  <c r="D2102" i="2"/>
  <c r="F2102" i="2" s="1"/>
  <c r="C2102" i="2"/>
  <c r="S2101" i="2"/>
  <c r="R2101" i="2"/>
  <c r="E2101" i="2"/>
  <c r="D2101" i="2"/>
  <c r="F2101" i="2" s="1"/>
  <c r="C2101" i="2"/>
  <c r="S2100" i="2"/>
  <c r="R2100" i="2"/>
  <c r="E2100" i="2"/>
  <c r="D2100" i="2"/>
  <c r="F2100" i="2" s="1"/>
  <c r="C2100" i="2"/>
  <c r="S2099" i="2"/>
  <c r="R2099" i="2"/>
  <c r="E2099" i="2"/>
  <c r="D2099" i="2"/>
  <c r="F2099" i="2" s="1"/>
  <c r="C2099" i="2"/>
  <c r="S2098" i="2"/>
  <c r="R2098" i="2"/>
  <c r="E2098" i="2"/>
  <c r="D2098" i="2"/>
  <c r="F2098" i="2" s="1"/>
  <c r="C2098" i="2"/>
  <c r="S2097" i="2"/>
  <c r="R2097" i="2"/>
  <c r="E2097" i="2"/>
  <c r="D2097" i="2"/>
  <c r="F2097" i="2" s="1"/>
  <c r="C2097" i="2"/>
  <c r="S2096" i="2"/>
  <c r="R2096" i="2"/>
  <c r="E2096" i="2"/>
  <c r="D2096" i="2"/>
  <c r="F2096" i="2" s="1"/>
  <c r="C2096" i="2"/>
  <c r="S2095" i="2"/>
  <c r="R2095" i="2"/>
  <c r="E2095" i="2"/>
  <c r="D2095" i="2"/>
  <c r="F2095" i="2" s="1"/>
  <c r="C2095" i="2"/>
  <c r="S2094" i="2"/>
  <c r="R2094" i="2"/>
  <c r="E2094" i="2"/>
  <c r="D2094" i="2"/>
  <c r="F2094" i="2" s="1"/>
  <c r="C2094" i="2"/>
  <c r="S2093" i="2"/>
  <c r="R2093" i="2"/>
  <c r="E2093" i="2"/>
  <c r="D2093" i="2"/>
  <c r="F2093" i="2" s="1"/>
  <c r="C2093" i="2"/>
  <c r="S2092" i="2"/>
  <c r="R2092" i="2"/>
  <c r="E2092" i="2"/>
  <c r="D2092" i="2"/>
  <c r="F2092" i="2" s="1"/>
  <c r="C2092" i="2"/>
  <c r="S2091" i="2"/>
  <c r="R2091" i="2"/>
  <c r="E2091" i="2"/>
  <c r="D2091" i="2"/>
  <c r="F2091" i="2" s="1"/>
  <c r="C2091" i="2"/>
  <c r="S2090" i="2"/>
  <c r="R2090" i="2"/>
  <c r="E2090" i="2"/>
  <c r="D2090" i="2"/>
  <c r="F2090" i="2" s="1"/>
  <c r="C2090" i="2"/>
  <c r="S2089" i="2"/>
  <c r="R2089" i="2"/>
  <c r="E2089" i="2"/>
  <c r="D2089" i="2"/>
  <c r="F2089" i="2" s="1"/>
  <c r="C2089" i="2"/>
  <c r="S2088" i="2"/>
  <c r="R2088" i="2"/>
  <c r="E2088" i="2"/>
  <c r="D2088" i="2"/>
  <c r="F2088" i="2" s="1"/>
  <c r="C2088" i="2"/>
  <c r="S2087" i="2"/>
  <c r="R2087" i="2"/>
  <c r="E2087" i="2"/>
  <c r="D2087" i="2"/>
  <c r="F2087" i="2" s="1"/>
  <c r="C2087" i="2"/>
  <c r="S2086" i="2"/>
  <c r="R2086" i="2"/>
  <c r="E2086" i="2"/>
  <c r="D2086" i="2"/>
  <c r="F2086" i="2" s="1"/>
  <c r="C2086" i="2"/>
  <c r="S2085" i="2"/>
  <c r="R2085" i="2"/>
  <c r="E2085" i="2"/>
  <c r="D2085" i="2"/>
  <c r="F2085" i="2" s="1"/>
  <c r="C2085" i="2"/>
  <c r="S2084" i="2"/>
  <c r="R2084" i="2"/>
  <c r="E2084" i="2"/>
  <c r="D2084" i="2"/>
  <c r="F2084" i="2" s="1"/>
  <c r="C2084" i="2"/>
  <c r="S2083" i="2"/>
  <c r="R2083" i="2"/>
  <c r="E2083" i="2"/>
  <c r="D2083" i="2"/>
  <c r="F2083" i="2" s="1"/>
  <c r="C2083" i="2"/>
  <c r="S2082" i="2"/>
  <c r="R2082" i="2"/>
  <c r="E2082" i="2"/>
  <c r="D2082" i="2"/>
  <c r="F2082" i="2" s="1"/>
  <c r="C2082" i="2"/>
  <c r="S2081" i="2"/>
  <c r="R2081" i="2"/>
  <c r="E2081" i="2"/>
  <c r="D2081" i="2"/>
  <c r="F2081" i="2" s="1"/>
  <c r="C2081" i="2"/>
  <c r="S2080" i="2"/>
  <c r="R2080" i="2"/>
  <c r="E2080" i="2"/>
  <c r="D2080" i="2"/>
  <c r="F2080" i="2" s="1"/>
  <c r="C2080" i="2"/>
  <c r="S2079" i="2"/>
  <c r="R2079" i="2"/>
  <c r="E2079" i="2"/>
  <c r="D2079" i="2"/>
  <c r="F2079" i="2" s="1"/>
  <c r="C2079" i="2"/>
  <c r="S2078" i="2"/>
  <c r="R2078" i="2"/>
  <c r="E2078" i="2"/>
  <c r="D2078" i="2"/>
  <c r="F2078" i="2" s="1"/>
  <c r="C2078" i="2"/>
  <c r="S2077" i="2"/>
  <c r="R2077" i="2"/>
  <c r="E2077" i="2"/>
  <c r="D2077" i="2"/>
  <c r="F2077" i="2" s="1"/>
  <c r="C2077" i="2"/>
  <c r="S2076" i="2"/>
  <c r="R2076" i="2"/>
  <c r="E2076" i="2"/>
  <c r="D2076" i="2"/>
  <c r="F2076" i="2" s="1"/>
  <c r="C2076" i="2"/>
  <c r="S2075" i="2"/>
  <c r="R2075" i="2"/>
  <c r="E2075" i="2"/>
  <c r="D2075" i="2"/>
  <c r="F2075" i="2" s="1"/>
  <c r="C2075" i="2"/>
  <c r="S2074" i="2"/>
  <c r="R2074" i="2"/>
  <c r="E2074" i="2"/>
  <c r="D2074" i="2"/>
  <c r="F2074" i="2" s="1"/>
  <c r="C2074" i="2"/>
  <c r="S2073" i="2"/>
  <c r="R2073" i="2"/>
  <c r="E2073" i="2"/>
  <c r="D2073" i="2"/>
  <c r="F2073" i="2" s="1"/>
  <c r="C2073" i="2"/>
  <c r="S2072" i="2"/>
  <c r="R2072" i="2"/>
  <c r="E2072" i="2"/>
  <c r="D2072" i="2"/>
  <c r="F2072" i="2" s="1"/>
  <c r="C2072" i="2"/>
  <c r="S2071" i="2"/>
  <c r="R2071" i="2"/>
  <c r="E2071" i="2"/>
  <c r="D2071" i="2"/>
  <c r="F2071" i="2" s="1"/>
  <c r="C2071" i="2"/>
  <c r="S2070" i="2"/>
  <c r="R2070" i="2"/>
  <c r="E2070" i="2"/>
  <c r="D2070" i="2"/>
  <c r="F2070" i="2" s="1"/>
  <c r="C2070" i="2"/>
  <c r="S2069" i="2"/>
  <c r="R2069" i="2"/>
  <c r="E2069" i="2"/>
  <c r="D2069" i="2"/>
  <c r="F2069" i="2" s="1"/>
  <c r="C2069" i="2"/>
  <c r="S2068" i="2"/>
  <c r="R2068" i="2"/>
  <c r="E2068" i="2"/>
  <c r="D2068" i="2"/>
  <c r="F2068" i="2" s="1"/>
  <c r="C2068" i="2"/>
  <c r="S2067" i="2"/>
  <c r="R2067" i="2"/>
  <c r="E2067" i="2"/>
  <c r="D2067" i="2"/>
  <c r="F2067" i="2" s="1"/>
  <c r="C2067" i="2"/>
  <c r="S2066" i="2"/>
  <c r="R2066" i="2"/>
  <c r="E2066" i="2"/>
  <c r="D2066" i="2"/>
  <c r="F2066" i="2" s="1"/>
  <c r="C2066" i="2"/>
  <c r="S2065" i="2"/>
  <c r="R2065" i="2"/>
  <c r="E2065" i="2"/>
  <c r="D2065" i="2"/>
  <c r="F2065" i="2" s="1"/>
  <c r="C2065" i="2"/>
  <c r="S2064" i="2"/>
  <c r="R2064" i="2"/>
  <c r="E2064" i="2"/>
  <c r="D2064" i="2"/>
  <c r="F2064" i="2" s="1"/>
  <c r="C2064" i="2"/>
  <c r="S2063" i="2"/>
  <c r="R2063" i="2"/>
  <c r="E2063" i="2"/>
  <c r="D2063" i="2"/>
  <c r="F2063" i="2" s="1"/>
  <c r="C2063" i="2"/>
  <c r="S2062" i="2"/>
  <c r="R2062" i="2"/>
  <c r="E2062" i="2"/>
  <c r="D2062" i="2"/>
  <c r="F2062" i="2" s="1"/>
  <c r="C2062" i="2"/>
  <c r="S2061" i="2"/>
  <c r="R2061" i="2"/>
  <c r="E2061" i="2"/>
  <c r="D2061" i="2"/>
  <c r="F2061" i="2" s="1"/>
  <c r="C2061" i="2"/>
  <c r="S2060" i="2"/>
  <c r="R2060" i="2"/>
  <c r="E2060" i="2"/>
  <c r="D2060" i="2"/>
  <c r="F2060" i="2" s="1"/>
  <c r="C2060" i="2"/>
  <c r="S2059" i="2"/>
  <c r="R2059" i="2"/>
  <c r="E2059" i="2"/>
  <c r="D2059" i="2"/>
  <c r="F2059" i="2" s="1"/>
  <c r="C2059" i="2"/>
  <c r="S2058" i="2"/>
  <c r="R2058" i="2"/>
  <c r="E2058" i="2"/>
  <c r="D2058" i="2"/>
  <c r="F2058" i="2" s="1"/>
  <c r="C2058" i="2"/>
  <c r="S2057" i="2"/>
  <c r="R2057" i="2"/>
  <c r="E2057" i="2"/>
  <c r="D2057" i="2"/>
  <c r="F2057" i="2" s="1"/>
  <c r="C2057" i="2"/>
  <c r="S2056" i="2"/>
  <c r="R2056" i="2"/>
  <c r="E2056" i="2"/>
  <c r="D2056" i="2"/>
  <c r="F2056" i="2" s="1"/>
  <c r="C2056" i="2"/>
  <c r="S2055" i="2"/>
  <c r="R2055" i="2"/>
  <c r="E2055" i="2"/>
  <c r="D2055" i="2"/>
  <c r="F2055" i="2" s="1"/>
  <c r="C2055" i="2"/>
  <c r="S2054" i="2"/>
  <c r="R2054" i="2"/>
  <c r="E2054" i="2"/>
  <c r="D2054" i="2"/>
  <c r="F2054" i="2" s="1"/>
  <c r="C2054" i="2"/>
  <c r="S2053" i="2"/>
  <c r="R2053" i="2"/>
  <c r="E2053" i="2"/>
  <c r="D2053" i="2"/>
  <c r="F2053" i="2" s="1"/>
  <c r="C2053" i="2"/>
  <c r="S2052" i="2"/>
  <c r="R2052" i="2"/>
  <c r="E2052" i="2"/>
  <c r="D2052" i="2"/>
  <c r="F2052" i="2" s="1"/>
  <c r="C2052" i="2"/>
  <c r="S2051" i="2"/>
  <c r="R2051" i="2"/>
  <c r="E2051" i="2"/>
  <c r="D2051" i="2"/>
  <c r="F2051" i="2" s="1"/>
  <c r="C2051" i="2"/>
  <c r="S2050" i="2"/>
  <c r="R2050" i="2"/>
  <c r="E2050" i="2"/>
  <c r="D2050" i="2"/>
  <c r="F2050" i="2" s="1"/>
  <c r="C2050" i="2"/>
  <c r="S2049" i="2"/>
  <c r="R2049" i="2"/>
  <c r="E2049" i="2"/>
  <c r="D2049" i="2"/>
  <c r="F2049" i="2" s="1"/>
  <c r="C2049" i="2"/>
  <c r="S2048" i="2"/>
  <c r="R2048" i="2"/>
  <c r="E2048" i="2"/>
  <c r="D2048" i="2"/>
  <c r="F2048" i="2" s="1"/>
  <c r="C2048" i="2"/>
  <c r="S2047" i="2"/>
  <c r="R2047" i="2"/>
  <c r="E2047" i="2"/>
  <c r="D2047" i="2"/>
  <c r="F2047" i="2" s="1"/>
  <c r="C2047" i="2"/>
  <c r="S2046" i="2"/>
  <c r="R2046" i="2"/>
  <c r="E2046" i="2"/>
  <c r="D2046" i="2"/>
  <c r="F2046" i="2" s="1"/>
  <c r="C2046" i="2"/>
  <c r="S2045" i="2"/>
  <c r="R2045" i="2"/>
  <c r="E2045" i="2"/>
  <c r="D2045" i="2"/>
  <c r="F2045" i="2" s="1"/>
  <c r="C2045" i="2"/>
  <c r="S2044" i="2"/>
  <c r="R2044" i="2"/>
  <c r="E2044" i="2"/>
  <c r="D2044" i="2"/>
  <c r="F2044" i="2" s="1"/>
  <c r="C2044" i="2"/>
  <c r="S2043" i="2"/>
  <c r="R2043" i="2"/>
  <c r="E2043" i="2"/>
  <c r="D2043" i="2"/>
  <c r="F2043" i="2" s="1"/>
  <c r="C2043" i="2"/>
  <c r="S2042" i="2"/>
  <c r="R2042" i="2"/>
  <c r="E2042" i="2"/>
  <c r="D2042" i="2"/>
  <c r="F2042" i="2" s="1"/>
  <c r="C2042" i="2"/>
  <c r="S2041" i="2"/>
  <c r="R2041" i="2"/>
  <c r="E2041" i="2"/>
  <c r="D2041" i="2"/>
  <c r="F2041" i="2" s="1"/>
  <c r="C2041" i="2"/>
  <c r="S2040" i="2"/>
  <c r="R2040" i="2"/>
  <c r="E2040" i="2"/>
  <c r="D2040" i="2"/>
  <c r="F2040" i="2" s="1"/>
  <c r="C2040" i="2"/>
  <c r="S2039" i="2"/>
  <c r="R2039" i="2"/>
  <c r="E2039" i="2"/>
  <c r="D2039" i="2"/>
  <c r="F2039" i="2" s="1"/>
  <c r="C2039" i="2"/>
  <c r="S2038" i="2"/>
  <c r="R2038" i="2"/>
  <c r="E2038" i="2"/>
  <c r="D2038" i="2"/>
  <c r="F2038" i="2" s="1"/>
  <c r="C2038" i="2"/>
  <c r="S2037" i="2"/>
  <c r="R2037" i="2"/>
  <c r="E2037" i="2"/>
  <c r="D2037" i="2"/>
  <c r="F2037" i="2" s="1"/>
  <c r="C2037" i="2"/>
  <c r="S2036" i="2"/>
  <c r="R2036" i="2"/>
  <c r="E2036" i="2"/>
  <c r="D2036" i="2"/>
  <c r="F2036" i="2" s="1"/>
  <c r="C2036" i="2"/>
  <c r="S2035" i="2"/>
  <c r="R2035" i="2"/>
  <c r="E2035" i="2"/>
  <c r="D2035" i="2"/>
  <c r="F2035" i="2" s="1"/>
  <c r="C2035" i="2"/>
  <c r="S2034" i="2"/>
  <c r="R2034" i="2"/>
  <c r="E2034" i="2"/>
  <c r="D2034" i="2"/>
  <c r="F2034" i="2" s="1"/>
  <c r="C2034" i="2"/>
  <c r="S2033" i="2"/>
  <c r="R2033" i="2"/>
  <c r="E2033" i="2"/>
  <c r="D2033" i="2"/>
  <c r="F2033" i="2" s="1"/>
  <c r="C2033" i="2"/>
  <c r="S2032" i="2"/>
  <c r="R2032" i="2"/>
  <c r="E2032" i="2"/>
  <c r="D2032" i="2"/>
  <c r="F2032" i="2" s="1"/>
  <c r="C2032" i="2"/>
  <c r="S2031" i="2"/>
  <c r="R2031" i="2"/>
  <c r="E2031" i="2"/>
  <c r="D2031" i="2"/>
  <c r="F2031" i="2" s="1"/>
  <c r="C2031" i="2"/>
  <c r="S2030" i="2"/>
  <c r="R2030" i="2"/>
  <c r="E2030" i="2"/>
  <c r="D2030" i="2"/>
  <c r="F2030" i="2" s="1"/>
  <c r="C2030" i="2"/>
  <c r="S2029" i="2"/>
  <c r="R2029" i="2"/>
  <c r="E2029" i="2"/>
  <c r="D2029" i="2"/>
  <c r="F2029" i="2" s="1"/>
  <c r="C2029" i="2"/>
  <c r="S2028" i="2"/>
  <c r="R2028" i="2"/>
  <c r="E2028" i="2"/>
  <c r="D2028" i="2"/>
  <c r="F2028" i="2" s="1"/>
  <c r="C2028" i="2"/>
  <c r="S2027" i="2"/>
  <c r="R2027" i="2"/>
  <c r="E2027" i="2"/>
  <c r="D2027" i="2"/>
  <c r="F2027" i="2" s="1"/>
  <c r="C2027" i="2"/>
  <c r="S2026" i="2"/>
  <c r="R2026" i="2"/>
  <c r="E2026" i="2"/>
  <c r="D2026" i="2"/>
  <c r="F2026" i="2" s="1"/>
  <c r="C2026" i="2"/>
  <c r="S2025" i="2"/>
  <c r="R2025" i="2"/>
  <c r="E2025" i="2"/>
  <c r="D2025" i="2"/>
  <c r="F2025" i="2" s="1"/>
  <c r="C2025" i="2"/>
  <c r="S2024" i="2"/>
  <c r="R2024" i="2"/>
  <c r="E2024" i="2"/>
  <c r="D2024" i="2"/>
  <c r="F2024" i="2" s="1"/>
  <c r="C2024" i="2"/>
  <c r="S2023" i="2"/>
  <c r="R2023" i="2"/>
  <c r="E2023" i="2"/>
  <c r="D2023" i="2"/>
  <c r="F2023" i="2" s="1"/>
  <c r="C2023" i="2"/>
  <c r="S2022" i="2"/>
  <c r="R2022" i="2"/>
  <c r="E2022" i="2"/>
  <c r="D2022" i="2"/>
  <c r="F2022" i="2" s="1"/>
  <c r="C2022" i="2"/>
  <c r="S2021" i="2"/>
  <c r="R2021" i="2"/>
  <c r="E2021" i="2"/>
  <c r="D2021" i="2"/>
  <c r="F2021" i="2" s="1"/>
  <c r="C2021" i="2"/>
  <c r="S2020" i="2"/>
  <c r="R2020" i="2"/>
  <c r="E2020" i="2"/>
  <c r="D2020" i="2"/>
  <c r="F2020" i="2" s="1"/>
  <c r="C2020" i="2"/>
  <c r="S2019" i="2"/>
  <c r="R2019" i="2"/>
  <c r="E2019" i="2"/>
  <c r="D2019" i="2"/>
  <c r="F2019" i="2" s="1"/>
  <c r="C2019" i="2"/>
  <c r="S2018" i="2"/>
  <c r="R2018" i="2"/>
  <c r="E2018" i="2"/>
  <c r="D2018" i="2"/>
  <c r="F2018" i="2" s="1"/>
  <c r="C2018" i="2"/>
  <c r="S2017" i="2"/>
  <c r="R2017" i="2"/>
  <c r="E2017" i="2"/>
  <c r="D2017" i="2"/>
  <c r="F2017" i="2" s="1"/>
  <c r="C2017" i="2"/>
  <c r="S2016" i="2"/>
  <c r="R2016" i="2"/>
  <c r="E2016" i="2"/>
  <c r="D2016" i="2"/>
  <c r="F2016" i="2" s="1"/>
  <c r="C2016" i="2"/>
  <c r="S2015" i="2"/>
  <c r="R2015" i="2"/>
  <c r="E2015" i="2"/>
  <c r="D2015" i="2"/>
  <c r="F2015" i="2" s="1"/>
  <c r="C2015" i="2"/>
  <c r="S2014" i="2"/>
  <c r="R2014" i="2"/>
  <c r="E2014" i="2"/>
  <c r="D2014" i="2"/>
  <c r="F2014" i="2" s="1"/>
  <c r="C2014" i="2"/>
  <c r="S2013" i="2"/>
  <c r="R2013" i="2"/>
  <c r="E2013" i="2"/>
  <c r="D2013" i="2"/>
  <c r="F2013" i="2" s="1"/>
  <c r="C2013" i="2"/>
  <c r="S2012" i="2"/>
  <c r="R2012" i="2"/>
  <c r="E2012" i="2"/>
  <c r="D2012" i="2"/>
  <c r="F2012" i="2" s="1"/>
  <c r="C2012" i="2"/>
  <c r="S2011" i="2"/>
  <c r="R2011" i="2"/>
  <c r="E2011" i="2"/>
  <c r="D2011" i="2"/>
  <c r="F2011" i="2" s="1"/>
  <c r="C2011" i="2"/>
  <c r="S2010" i="2"/>
  <c r="R2010" i="2"/>
  <c r="E2010" i="2"/>
  <c r="D2010" i="2"/>
  <c r="F2010" i="2" s="1"/>
  <c r="C2010" i="2"/>
  <c r="S2009" i="2"/>
  <c r="R2009" i="2"/>
  <c r="E2009" i="2"/>
  <c r="D2009" i="2"/>
  <c r="F2009" i="2" s="1"/>
  <c r="C2009" i="2"/>
  <c r="S2008" i="2"/>
  <c r="R2008" i="2"/>
  <c r="E2008" i="2"/>
  <c r="D2008" i="2"/>
  <c r="F2008" i="2" s="1"/>
  <c r="C2008" i="2"/>
  <c r="S2007" i="2"/>
  <c r="R2007" i="2"/>
  <c r="E2007" i="2"/>
  <c r="D2007" i="2"/>
  <c r="F2007" i="2" s="1"/>
  <c r="C2007" i="2"/>
  <c r="S2006" i="2"/>
  <c r="R2006" i="2"/>
  <c r="E2006" i="2"/>
  <c r="D2006" i="2"/>
  <c r="F2006" i="2" s="1"/>
  <c r="C2006" i="2"/>
  <c r="S2005" i="2"/>
  <c r="R2005" i="2"/>
  <c r="E2005" i="2"/>
  <c r="D2005" i="2"/>
  <c r="F2005" i="2" s="1"/>
  <c r="C2005" i="2"/>
  <c r="S2004" i="2"/>
  <c r="R2004" i="2"/>
  <c r="E2004" i="2"/>
  <c r="D2004" i="2"/>
  <c r="F2004" i="2" s="1"/>
  <c r="C2004" i="2"/>
  <c r="S2003" i="2"/>
  <c r="R2003" i="2"/>
  <c r="E2003" i="2"/>
  <c r="D2003" i="2"/>
  <c r="F2003" i="2" s="1"/>
  <c r="C2003" i="2"/>
  <c r="S2002" i="2"/>
  <c r="R2002" i="2"/>
  <c r="E2002" i="2"/>
  <c r="D2002" i="2"/>
  <c r="F2002" i="2" s="1"/>
  <c r="C2002" i="2"/>
  <c r="S2001" i="2"/>
  <c r="R2001" i="2"/>
  <c r="E2001" i="2"/>
  <c r="D2001" i="2"/>
  <c r="F2001" i="2" s="1"/>
  <c r="C2001" i="2"/>
  <c r="S2000" i="2"/>
  <c r="R2000" i="2"/>
  <c r="E2000" i="2"/>
  <c r="D2000" i="2"/>
  <c r="F2000" i="2" s="1"/>
  <c r="C2000" i="2"/>
  <c r="S1999" i="2"/>
  <c r="R1999" i="2"/>
  <c r="E1999" i="2"/>
  <c r="D1999" i="2"/>
  <c r="F1999" i="2" s="1"/>
  <c r="C1999" i="2"/>
  <c r="S1998" i="2"/>
  <c r="R1998" i="2"/>
  <c r="E1998" i="2"/>
  <c r="D1998" i="2"/>
  <c r="F1998" i="2" s="1"/>
  <c r="C1998" i="2"/>
  <c r="S1997" i="2"/>
  <c r="R1997" i="2"/>
  <c r="E1997" i="2"/>
  <c r="D1997" i="2"/>
  <c r="F1997" i="2" s="1"/>
  <c r="C1997" i="2"/>
  <c r="S1996" i="2"/>
  <c r="R1996" i="2"/>
  <c r="E1996" i="2"/>
  <c r="D1996" i="2"/>
  <c r="F1996" i="2" s="1"/>
  <c r="C1996" i="2"/>
  <c r="S1995" i="2"/>
  <c r="R1995" i="2"/>
  <c r="E1995" i="2"/>
  <c r="D1995" i="2"/>
  <c r="F1995" i="2" s="1"/>
  <c r="C1995" i="2"/>
  <c r="S1994" i="2"/>
  <c r="R1994" i="2"/>
  <c r="E1994" i="2"/>
  <c r="D1994" i="2"/>
  <c r="F1994" i="2" s="1"/>
  <c r="C1994" i="2"/>
  <c r="S1993" i="2"/>
  <c r="R1993" i="2"/>
  <c r="E1993" i="2"/>
  <c r="D1993" i="2"/>
  <c r="F1993" i="2" s="1"/>
  <c r="C1993" i="2"/>
  <c r="S1992" i="2"/>
  <c r="R1992" i="2"/>
  <c r="E1992" i="2"/>
  <c r="D1992" i="2"/>
  <c r="F1992" i="2" s="1"/>
  <c r="C1992" i="2"/>
  <c r="S1991" i="2"/>
  <c r="R1991" i="2"/>
  <c r="E1991" i="2"/>
  <c r="D1991" i="2"/>
  <c r="F1991" i="2" s="1"/>
  <c r="C1991" i="2"/>
  <c r="S1990" i="2"/>
  <c r="R1990" i="2"/>
  <c r="E1990" i="2"/>
  <c r="D1990" i="2"/>
  <c r="F1990" i="2" s="1"/>
  <c r="C1990" i="2"/>
  <c r="S1989" i="2"/>
  <c r="R1989" i="2"/>
  <c r="E1989" i="2"/>
  <c r="D1989" i="2"/>
  <c r="F1989" i="2" s="1"/>
  <c r="C1989" i="2"/>
  <c r="S1988" i="2"/>
  <c r="R1988" i="2"/>
  <c r="E1988" i="2"/>
  <c r="D1988" i="2"/>
  <c r="F1988" i="2" s="1"/>
  <c r="C1988" i="2"/>
  <c r="S1987" i="2"/>
  <c r="R1987" i="2"/>
  <c r="E1987" i="2"/>
  <c r="D1987" i="2"/>
  <c r="F1987" i="2" s="1"/>
  <c r="C1987" i="2"/>
  <c r="S1986" i="2"/>
  <c r="R1986" i="2"/>
  <c r="E1986" i="2"/>
  <c r="D1986" i="2"/>
  <c r="F1986" i="2" s="1"/>
  <c r="C1986" i="2"/>
  <c r="S1985" i="2"/>
  <c r="R1985" i="2"/>
  <c r="E1985" i="2"/>
  <c r="D1985" i="2"/>
  <c r="F1985" i="2" s="1"/>
  <c r="C1985" i="2"/>
  <c r="S1984" i="2"/>
  <c r="R1984" i="2"/>
  <c r="E1984" i="2"/>
  <c r="D1984" i="2"/>
  <c r="F1984" i="2" s="1"/>
  <c r="C1984" i="2"/>
  <c r="S1983" i="2"/>
  <c r="R1983" i="2"/>
  <c r="E1983" i="2"/>
  <c r="D1983" i="2"/>
  <c r="F1983" i="2" s="1"/>
  <c r="C1983" i="2"/>
  <c r="S1982" i="2"/>
  <c r="R1982" i="2"/>
  <c r="E1982" i="2"/>
  <c r="D1982" i="2"/>
  <c r="F1982" i="2" s="1"/>
  <c r="C1982" i="2"/>
  <c r="S1981" i="2"/>
  <c r="R1981" i="2"/>
  <c r="E1981" i="2"/>
  <c r="D1981" i="2"/>
  <c r="F1981" i="2" s="1"/>
  <c r="C1981" i="2"/>
  <c r="S1980" i="2"/>
  <c r="R1980" i="2"/>
  <c r="E1980" i="2"/>
  <c r="D1980" i="2"/>
  <c r="F1980" i="2" s="1"/>
  <c r="C1980" i="2"/>
  <c r="S1979" i="2"/>
  <c r="R1979" i="2"/>
  <c r="E1979" i="2"/>
  <c r="D1979" i="2"/>
  <c r="F1979" i="2" s="1"/>
  <c r="C1979" i="2"/>
  <c r="S1978" i="2"/>
  <c r="R1978" i="2"/>
  <c r="E1978" i="2"/>
  <c r="D1978" i="2"/>
  <c r="F1978" i="2" s="1"/>
  <c r="C1978" i="2"/>
  <c r="S1977" i="2"/>
  <c r="R1977" i="2"/>
  <c r="E1977" i="2"/>
  <c r="D1977" i="2"/>
  <c r="F1977" i="2" s="1"/>
  <c r="C1977" i="2"/>
  <c r="S1976" i="2"/>
  <c r="R1976" i="2"/>
  <c r="E1976" i="2"/>
  <c r="D1976" i="2"/>
  <c r="F1976" i="2" s="1"/>
  <c r="C1976" i="2"/>
  <c r="S1975" i="2"/>
  <c r="R1975" i="2"/>
  <c r="E1975" i="2"/>
  <c r="D1975" i="2"/>
  <c r="F1975" i="2" s="1"/>
  <c r="C1975" i="2"/>
  <c r="S1974" i="2"/>
  <c r="R1974" i="2"/>
  <c r="E1974" i="2"/>
  <c r="D1974" i="2"/>
  <c r="F1974" i="2" s="1"/>
  <c r="C1974" i="2"/>
  <c r="S1973" i="2"/>
  <c r="R1973" i="2"/>
  <c r="E1973" i="2"/>
  <c r="D1973" i="2"/>
  <c r="F1973" i="2" s="1"/>
  <c r="C1973" i="2"/>
  <c r="S1972" i="2"/>
  <c r="R1972" i="2"/>
  <c r="E1972" i="2"/>
  <c r="D1972" i="2"/>
  <c r="F1972" i="2" s="1"/>
  <c r="C1972" i="2"/>
  <c r="S1971" i="2"/>
  <c r="R1971" i="2"/>
  <c r="E1971" i="2"/>
  <c r="D1971" i="2"/>
  <c r="F1971" i="2" s="1"/>
  <c r="C1971" i="2"/>
  <c r="S1970" i="2"/>
  <c r="R1970" i="2"/>
  <c r="E1970" i="2"/>
  <c r="D1970" i="2"/>
  <c r="F1970" i="2" s="1"/>
  <c r="C1970" i="2"/>
  <c r="S1969" i="2"/>
  <c r="R1969" i="2"/>
  <c r="E1969" i="2"/>
  <c r="D1969" i="2"/>
  <c r="F1969" i="2" s="1"/>
  <c r="C1969" i="2"/>
  <c r="S1968" i="2"/>
  <c r="R1968" i="2"/>
  <c r="E1968" i="2"/>
  <c r="D1968" i="2"/>
  <c r="F1968" i="2" s="1"/>
  <c r="C1968" i="2"/>
  <c r="S1967" i="2"/>
  <c r="R1967" i="2"/>
  <c r="E1967" i="2"/>
  <c r="D1967" i="2"/>
  <c r="F1967" i="2" s="1"/>
  <c r="C1967" i="2"/>
  <c r="S1966" i="2"/>
  <c r="R1966" i="2"/>
  <c r="E1966" i="2"/>
  <c r="D1966" i="2"/>
  <c r="F1966" i="2" s="1"/>
  <c r="C1966" i="2"/>
  <c r="S1965" i="2"/>
  <c r="R1965" i="2"/>
  <c r="E1965" i="2"/>
  <c r="D1965" i="2"/>
  <c r="F1965" i="2" s="1"/>
  <c r="C1965" i="2"/>
  <c r="S1964" i="2"/>
  <c r="R1964" i="2"/>
  <c r="E1964" i="2"/>
  <c r="D1964" i="2"/>
  <c r="F1964" i="2" s="1"/>
  <c r="C1964" i="2"/>
  <c r="S1963" i="2"/>
  <c r="R1963" i="2"/>
  <c r="E1963" i="2"/>
  <c r="D1963" i="2"/>
  <c r="F1963" i="2" s="1"/>
  <c r="C1963" i="2"/>
  <c r="S1962" i="2"/>
  <c r="R1962" i="2"/>
  <c r="E1962" i="2"/>
  <c r="D1962" i="2"/>
  <c r="F1962" i="2" s="1"/>
  <c r="C1962" i="2"/>
  <c r="S1961" i="2"/>
  <c r="R1961" i="2"/>
  <c r="E1961" i="2"/>
  <c r="D1961" i="2"/>
  <c r="F1961" i="2" s="1"/>
  <c r="C1961" i="2"/>
  <c r="S1960" i="2"/>
  <c r="R1960" i="2"/>
  <c r="E1960" i="2"/>
  <c r="D1960" i="2"/>
  <c r="F1960" i="2" s="1"/>
  <c r="C1960" i="2"/>
  <c r="S1959" i="2"/>
  <c r="R1959" i="2"/>
  <c r="E1959" i="2"/>
  <c r="D1959" i="2"/>
  <c r="F1959" i="2" s="1"/>
  <c r="C1959" i="2"/>
  <c r="S1958" i="2"/>
  <c r="R1958" i="2"/>
  <c r="E1958" i="2"/>
  <c r="D1958" i="2"/>
  <c r="F1958" i="2" s="1"/>
  <c r="C1958" i="2"/>
  <c r="S1957" i="2"/>
  <c r="R1957" i="2"/>
  <c r="E1957" i="2"/>
  <c r="D1957" i="2"/>
  <c r="F1957" i="2" s="1"/>
  <c r="C1957" i="2"/>
  <c r="S1956" i="2"/>
  <c r="R1956" i="2"/>
  <c r="E1956" i="2"/>
  <c r="D1956" i="2"/>
  <c r="F1956" i="2" s="1"/>
  <c r="C1956" i="2"/>
  <c r="S1955" i="2"/>
  <c r="R1955" i="2"/>
  <c r="E1955" i="2"/>
  <c r="D1955" i="2"/>
  <c r="F1955" i="2" s="1"/>
  <c r="C1955" i="2"/>
  <c r="S1954" i="2"/>
  <c r="R1954" i="2"/>
  <c r="E1954" i="2"/>
  <c r="D1954" i="2"/>
  <c r="F1954" i="2" s="1"/>
  <c r="C1954" i="2"/>
  <c r="S1953" i="2"/>
  <c r="R1953" i="2"/>
  <c r="E1953" i="2"/>
  <c r="D1953" i="2"/>
  <c r="F1953" i="2" s="1"/>
  <c r="C1953" i="2"/>
  <c r="S1952" i="2"/>
  <c r="R1952" i="2"/>
  <c r="E1952" i="2"/>
  <c r="D1952" i="2"/>
  <c r="F1952" i="2" s="1"/>
  <c r="C1952" i="2"/>
  <c r="S1951" i="2"/>
  <c r="R1951" i="2"/>
  <c r="E1951" i="2"/>
  <c r="D1951" i="2"/>
  <c r="F1951" i="2" s="1"/>
  <c r="C1951" i="2"/>
  <c r="S1950" i="2"/>
  <c r="R1950" i="2"/>
  <c r="E1950" i="2"/>
  <c r="D1950" i="2"/>
  <c r="F1950" i="2" s="1"/>
  <c r="C1950" i="2"/>
  <c r="S1949" i="2"/>
  <c r="R1949" i="2"/>
  <c r="E1949" i="2"/>
  <c r="D1949" i="2"/>
  <c r="F1949" i="2" s="1"/>
  <c r="C1949" i="2"/>
  <c r="S1948" i="2"/>
  <c r="R1948" i="2"/>
  <c r="E1948" i="2"/>
  <c r="D1948" i="2"/>
  <c r="F1948" i="2" s="1"/>
  <c r="C1948" i="2"/>
  <c r="S1947" i="2"/>
  <c r="R1947" i="2"/>
  <c r="E1947" i="2"/>
  <c r="D1947" i="2"/>
  <c r="F1947" i="2" s="1"/>
  <c r="C1947" i="2"/>
  <c r="S1946" i="2"/>
  <c r="R1946" i="2"/>
  <c r="E1946" i="2"/>
  <c r="D1946" i="2"/>
  <c r="F1946" i="2" s="1"/>
  <c r="C1946" i="2"/>
  <c r="S1945" i="2"/>
  <c r="R1945" i="2"/>
  <c r="E1945" i="2"/>
  <c r="D1945" i="2"/>
  <c r="F1945" i="2" s="1"/>
  <c r="C1945" i="2"/>
  <c r="S1944" i="2"/>
  <c r="R1944" i="2"/>
  <c r="E1944" i="2"/>
  <c r="D1944" i="2"/>
  <c r="F1944" i="2" s="1"/>
  <c r="C1944" i="2"/>
  <c r="S1943" i="2"/>
  <c r="R1943" i="2"/>
  <c r="E1943" i="2"/>
  <c r="D1943" i="2"/>
  <c r="F1943" i="2" s="1"/>
  <c r="C1943" i="2"/>
  <c r="S1942" i="2"/>
  <c r="R1942" i="2"/>
  <c r="E1942" i="2"/>
  <c r="D1942" i="2"/>
  <c r="F1942" i="2" s="1"/>
  <c r="C1942" i="2"/>
  <c r="S1941" i="2"/>
  <c r="R1941" i="2"/>
  <c r="E1941" i="2"/>
  <c r="D1941" i="2"/>
  <c r="F1941" i="2" s="1"/>
  <c r="C1941" i="2"/>
  <c r="S1940" i="2"/>
  <c r="R1940" i="2"/>
  <c r="E1940" i="2"/>
  <c r="D1940" i="2"/>
  <c r="F1940" i="2" s="1"/>
  <c r="C1940" i="2"/>
  <c r="S1939" i="2"/>
  <c r="R1939" i="2"/>
  <c r="E1939" i="2"/>
  <c r="D1939" i="2"/>
  <c r="F1939" i="2" s="1"/>
  <c r="C1939" i="2"/>
  <c r="S1938" i="2"/>
  <c r="R1938" i="2"/>
  <c r="E1938" i="2"/>
  <c r="D1938" i="2"/>
  <c r="F1938" i="2" s="1"/>
  <c r="C1938" i="2"/>
  <c r="S1937" i="2"/>
  <c r="R1937" i="2"/>
  <c r="E1937" i="2"/>
  <c r="D1937" i="2"/>
  <c r="F1937" i="2" s="1"/>
  <c r="C1937" i="2"/>
  <c r="S1936" i="2"/>
  <c r="R1936" i="2"/>
  <c r="E1936" i="2"/>
  <c r="D1936" i="2"/>
  <c r="F1936" i="2" s="1"/>
  <c r="C1936" i="2"/>
  <c r="S1935" i="2"/>
  <c r="R1935" i="2"/>
  <c r="E1935" i="2"/>
  <c r="D1935" i="2"/>
  <c r="F1935" i="2" s="1"/>
  <c r="C1935" i="2"/>
  <c r="S1934" i="2"/>
  <c r="R1934" i="2"/>
  <c r="E1934" i="2"/>
  <c r="D1934" i="2"/>
  <c r="F1934" i="2" s="1"/>
  <c r="C1934" i="2"/>
  <c r="S1933" i="2"/>
  <c r="R1933" i="2"/>
  <c r="E1933" i="2"/>
  <c r="D1933" i="2"/>
  <c r="F1933" i="2" s="1"/>
  <c r="C1933" i="2"/>
  <c r="S1932" i="2"/>
  <c r="R1932" i="2"/>
  <c r="E1932" i="2"/>
  <c r="D1932" i="2"/>
  <c r="F1932" i="2" s="1"/>
  <c r="C1932" i="2"/>
  <c r="S1931" i="2"/>
  <c r="R1931" i="2"/>
  <c r="E1931" i="2"/>
  <c r="D1931" i="2"/>
  <c r="F1931" i="2" s="1"/>
  <c r="C1931" i="2"/>
  <c r="S1930" i="2"/>
  <c r="R1930" i="2"/>
  <c r="E1930" i="2"/>
  <c r="D1930" i="2"/>
  <c r="F1930" i="2" s="1"/>
  <c r="C1930" i="2"/>
  <c r="S1929" i="2"/>
  <c r="R1929" i="2"/>
  <c r="E1929" i="2"/>
  <c r="D1929" i="2"/>
  <c r="F1929" i="2" s="1"/>
  <c r="C1929" i="2"/>
  <c r="S1928" i="2"/>
  <c r="R1928" i="2"/>
  <c r="E1928" i="2"/>
  <c r="D1928" i="2"/>
  <c r="F1928" i="2" s="1"/>
  <c r="C1928" i="2"/>
  <c r="S1927" i="2"/>
  <c r="R1927" i="2"/>
  <c r="E1927" i="2"/>
  <c r="D1927" i="2"/>
  <c r="F1927" i="2" s="1"/>
  <c r="C1927" i="2"/>
  <c r="S1926" i="2"/>
  <c r="R1926" i="2"/>
  <c r="E1926" i="2"/>
  <c r="D1926" i="2"/>
  <c r="F1926" i="2" s="1"/>
  <c r="C1926" i="2"/>
  <c r="S1925" i="2"/>
  <c r="R1925" i="2"/>
  <c r="E1925" i="2"/>
  <c r="D1925" i="2"/>
  <c r="F1925" i="2" s="1"/>
  <c r="C1925" i="2"/>
  <c r="S1924" i="2"/>
  <c r="R1924" i="2"/>
  <c r="E1924" i="2"/>
  <c r="D1924" i="2"/>
  <c r="F1924" i="2" s="1"/>
  <c r="C1924" i="2"/>
  <c r="S1923" i="2"/>
  <c r="R1923" i="2"/>
  <c r="E1923" i="2"/>
  <c r="D1923" i="2"/>
  <c r="F1923" i="2" s="1"/>
  <c r="C1923" i="2"/>
  <c r="S1922" i="2"/>
  <c r="R1922" i="2"/>
  <c r="E1922" i="2"/>
  <c r="D1922" i="2"/>
  <c r="F1922" i="2" s="1"/>
  <c r="C1922" i="2"/>
  <c r="S1921" i="2"/>
  <c r="R1921" i="2"/>
  <c r="E1921" i="2"/>
  <c r="D1921" i="2"/>
  <c r="F1921" i="2" s="1"/>
  <c r="C1921" i="2"/>
  <c r="S1920" i="2"/>
  <c r="R1920" i="2"/>
  <c r="F1920" i="2"/>
  <c r="E1920" i="2"/>
  <c r="D1920" i="2"/>
  <c r="C1920" i="2"/>
  <c r="S1919" i="2"/>
  <c r="R1919" i="2"/>
  <c r="E1919" i="2"/>
  <c r="D1919" i="2"/>
  <c r="F1919" i="2" s="1"/>
  <c r="C1919" i="2"/>
  <c r="S1918" i="2"/>
  <c r="R1918" i="2"/>
  <c r="E1918" i="2"/>
  <c r="D1918" i="2"/>
  <c r="F1918" i="2" s="1"/>
  <c r="C1918" i="2"/>
  <c r="S1917" i="2"/>
  <c r="R1917" i="2"/>
  <c r="E1917" i="2"/>
  <c r="D1917" i="2"/>
  <c r="F1917" i="2" s="1"/>
  <c r="C1917" i="2"/>
  <c r="S1916" i="2"/>
  <c r="R1916" i="2"/>
  <c r="E1916" i="2"/>
  <c r="D1916" i="2"/>
  <c r="F1916" i="2" s="1"/>
  <c r="C1916" i="2"/>
  <c r="S1915" i="2"/>
  <c r="R1915" i="2"/>
  <c r="E1915" i="2"/>
  <c r="D1915" i="2"/>
  <c r="F1915" i="2" s="1"/>
  <c r="C1915" i="2"/>
  <c r="S1914" i="2"/>
  <c r="R1914" i="2"/>
  <c r="E1914" i="2"/>
  <c r="D1914" i="2"/>
  <c r="F1914" i="2" s="1"/>
  <c r="C1914" i="2"/>
  <c r="S1913" i="2"/>
  <c r="R1913" i="2"/>
  <c r="E1913" i="2"/>
  <c r="D1913" i="2"/>
  <c r="F1913" i="2" s="1"/>
  <c r="C1913" i="2"/>
  <c r="S1912" i="2"/>
  <c r="R1912" i="2"/>
  <c r="E1912" i="2"/>
  <c r="D1912" i="2"/>
  <c r="F1912" i="2" s="1"/>
  <c r="C1912" i="2"/>
  <c r="S1911" i="2"/>
  <c r="R1911" i="2"/>
  <c r="E1911" i="2"/>
  <c r="D1911" i="2"/>
  <c r="F1911" i="2" s="1"/>
  <c r="C1911" i="2"/>
  <c r="S1910" i="2"/>
  <c r="R1910" i="2"/>
  <c r="E1910" i="2"/>
  <c r="D1910" i="2"/>
  <c r="F1910" i="2" s="1"/>
  <c r="C1910" i="2"/>
  <c r="S1909" i="2"/>
  <c r="R1909" i="2"/>
  <c r="E1909" i="2"/>
  <c r="D1909" i="2"/>
  <c r="F1909" i="2" s="1"/>
  <c r="C1909" i="2"/>
  <c r="S1908" i="2"/>
  <c r="R1908" i="2"/>
  <c r="E1908" i="2"/>
  <c r="D1908" i="2"/>
  <c r="F1908" i="2" s="1"/>
  <c r="C1908" i="2"/>
  <c r="S1907" i="2"/>
  <c r="R1907" i="2"/>
  <c r="E1907" i="2"/>
  <c r="D1907" i="2"/>
  <c r="F1907" i="2" s="1"/>
  <c r="C1907" i="2"/>
  <c r="S1906" i="2"/>
  <c r="R1906" i="2"/>
  <c r="E1906" i="2"/>
  <c r="D1906" i="2"/>
  <c r="F1906" i="2" s="1"/>
  <c r="C1906" i="2"/>
  <c r="S1905" i="2"/>
  <c r="R1905" i="2"/>
  <c r="E1905" i="2"/>
  <c r="D1905" i="2"/>
  <c r="F1905" i="2" s="1"/>
  <c r="C1905" i="2"/>
  <c r="S1904" i="2"/>
  <c r="R1904" i="2"/>
  <c r="E1904" i="2"/>
  <c r="D1904" i="2"/>
  <c r="F1904" i="2" s="1"/>
  <c r="C1904" i="2"/>
  <c r="S1903" i="2"/>
  <c r="R1903" i="2"/>
  <c r="E1903" i="2"/>
  <c r="D1903" i="2"/>
  <c r="F1903" i="2" s="1"/>
  <c r="C1903" i="2"/>
  <c r="S1902" i="2"/>
  <c r="R1902" i="2"/>
  <c r="E1902" i="2"/>
  <c r="D1902" i="2"/>
  <c r="F1902" i="2" s="1"/>
  <c r="C1902" i="2"/>
  <c r="S1901" i="2"/>
  <c r="R1901" i="2"/>
  <c r="E1901" i="2"/>
  <c r="D1901" i="2"/>
  <c r="F1901" i="2" s="1"/>
  <c r="C1901" i="2"/>
  <c r="S1900" i="2"/>
  <c r="R1900" i="2"/>
  <c r="E1900" i="2"/>
  <c r="D1900" i="2"/>
  <c r="F1900" i="2" s="1"/>
  <c r="C1900" i="2"/>
  <c r="S1899" i="2"/>
  <c r="R1899" i="2"/>
  <c r="E1899" i="2"/>
  <c r="D1899" i="2"/>
  <c r="F1899" i="2" s="1"/>
  <c r="C1899" i="2"/>
  <c r="S1898" i="2"/>
  <c r="R1898" i="2"/>
  <c r="E1898" i="2"/>
  <c r="D1898" i="2"/>
  <c r="F1898" i="2" s="1"/>
  <c r="C1898" i="2"/>
  <c r="S1897" i="2"/>
  <c r="R1897" i="2"/>
  <c r="E1897" i="2"/>
  <c r="D1897" i="2"/>
  <c r="F1897" i="2" s="1"/>
  <c r="C1897" i="2"/>
  <c r="S1896" i="2"/>
  <c r="R1896" i="2"/>
  <c r="E1896" i="2"/>
  <c r="D1896" i="2"/>
  <c r="F1896" i="2" s="1"/>
  <c r="C1896" i="2"/>
  <c r="S1895" i="2"/>
  <c r="R1895" i="2"/>
  <c r="E1895" i="2"/>
  <c r="D1895" i="2"/>
  <c r="F1895" i="2" s="1"/>
  <c r="C1895" i="2"/>
  <c r="S1894" i="2"/>
  <c r="R1894" i="2"/>
  <c r="E1894" i="2"/>
  <c r="D1894" i="2"/>
  <c r="F1894" i="2" s="1"/>
  <c r="C1894" i="2"/>
  <c r="S1893" i="2"/>
  <c r="R1893" i="2"/>
  <c r="E1893" i="2"/>
  <c r="D1893" i="2"/>
  <c r="F1893" i="2" s="1"/>
  <c r="C1893" i="2"/>
  <c r="S1892" i="2"/>
  <c r="R1892" i="2"/>
  <c r="E1892" i="2"/>
  <c r="D1892" i="2"/>
  <c r="F1892" i="2" s="1"/>
  <c r="C1892" i="2"/>
  <c r="S1891" i="2"/>
  <c r="R1891" i="2"/>
  <c r="E1891" i="2"/>
  <c r="D1891" i="2"/>
  <c r="F1891" i="2" s="1"/>
  <c r="C1891" i="2"/>
  <c r="S1890" i="2"/>
  <c r="R1890" i="2"/>
  <c r="E1890" i="2"/>
  <c r="D1890" i="2"/>
  <c r="F1890" i="2" s="1"/>
  <c r="C1890" i="2"/>
  <c r="S1889" i="2"/>
  <c r="R1889" i="2"/>
  <c r="E1889" i="2"/>
  <c r="D1889" i="2"/>
  <c r="F1889" i="2" s="1"/>
  <c r="C1889" i="2"/>
  <c r="S1888" i="2"/>
  <c r="R1888" i="2"/>
  <c r="E1888" i="2"/>
  <c r="D1888" i="2"/>
  <c r="F1888" i="2" s="1"/>
  <c r="C1888" i="2"/>
  <c r="S1887" i="2"/>
  <c r="R1887" i="2"/>
  <c r="E1887" i="2"/>
  <c r="D1887" i="2"/>
  <c r="F1887" i="2" s="1"/>
  <c r="C1887" i="2"/>
  <c r="S1886" i="2"/>
  <c r="R1886" i="2"/>
  <c r="E1886" i="2"/>
  <c r="D1886" i="2"/>
  <c r="F1886" i="2" s="1"/>
  <c r="C1886" i="2"/>
  <c r="S1885" i="2"/>
  <c r="R1885" i="2"/>
  <c r="E1885" i="2"/>
  <c r="D1885" i="2"/>
  <c r="F1885" i="2" s="1"/>
  <c r="C1885" i="2"/>
  <c r="S1884" i="2"/>
  <c r="R1884" i="2"/>
  <c r="E1884" i="2"/>
  <c r="D1884" i="2"/>
  <c r="F1884" i="2" s="1"/>
  <c r="C1884" i="2"/>
  <c r="S1883" i="2"/>
  <c r="R1883" i="2"/>
  <c r="E1883" i="2"/>
  <c r="D1883" i="2"/>
  <c r="F1883" i="2" s="1"/>
  <c r="C1883" i="2"/>
  <c r="S1882" i="2"/>
  <c r="R1882" i="2"/>
  <c r="E1882" i="2"/>
  <c r="D1882" i="2"/>
  <c r="F1882" i="2" s="1"/>
  <c r="C1882" i="2"/>
  <c r="S1881" i="2"/>
  <c r="R1881" i="2"/>
  <c r="E1881" i="2"/>
  <c r="D1881" i="2"/>
  <c r="F1881" i="2" s="1"/>
  <c r="C1881" i="2"/>
  <c r="S1880" i="2"/>
  <c r="R1880" i="2"/>
  <c r="E1880" i="2"/>
  <c r="D1880" i="2"/>
  <c r="F1880" i="2" s="1"/>
  <c r="C1880" i="2"/>
  <c r="S1879" i="2"/>
  <c r="R1879" i="2"/>
  <c r="E1879" i="2"/>
  <c r="D1879" i="2"/>
  <c r="F1879" i="2" s="1"/>
  <c r="C1879" i="2"/>
  <c r="S1878" i="2"/>
  <c r="R1878" i="2"/>
  <c r="E1878" i="2"/>
  <c r="D1878" i="2"/>
  <c r="F1878" i="2" s="1"/>
  <c r="C1878" i="2"/>
  <c r="S1877" i="2"/>
  <c r="R1877" i="2"/>
  <c r="E1877" i="2"/>
  <c r="D1877" i="2"/>
  <c r="F1877" i="2" s="1"/>
  <c r="C1877" i="2"/>
  <c r="S1876" i="2"/>
  <c r="R1876" i="2"/>
  <c r="E1876" i="2"/>
  <c r="D1876" i="2"/>
  <c r="F1876" i="2" s="1"/>
  <c r="C1876" i="2"/>
  <c r="S1875" i="2"/>
  <c r="R1875" i="2"/>
  <c r="E1875" i="2"/>
  <c r="D1875" i="2"/>
  <c r="F1875" i="2" s="1"/>
  <c r="C1875" i="2"/>
  <c r="S1874" i="2"/>
  <c r="R1874" i="2"/>
  <c r="E1874" i="2"/>
  <c r="D1874" i="2"/>
  <c r="F1874" i="2" s="1"/>
  <c r="C1874" i="2"/>
  <c r="S1873" i="2"/>
  <c r="R1873" i="2"/>
  <c r="E1873" i="2"/>
  <c r="D1873" i="2"/>
  <c r="F1873" i="2" s="1"/>
  <c r="C1873" i="2"/>
  <c r="S1872" i="2"/>
  <c r="R1872" i="2"/>
  <c r="E1872" i="2"/>
  <c r="D1872" i="2"/>
  <c r="F1872" i="2" s="1"/>
  <c r="C1872" i="2"/>
  <c r="S1871" i="2"/>
  <c r="R1871" i="2"/>
  <c r="E1871" i="2"/>
  <c r="D1871" i="2"/>
  <c r="F1871" i="2" s="1"/>
  <c r="C1871" i="2"/>
  <c r="S1870" i="2"/>
  <c r="R1870" i="2"/>
  <c r="E1870" i="2"/>
  <c r="D1870" i="2"/>
  <c r="F1870" i="2" s="1"/>
  <c r="C1870" i="2"/>
  <c r="S1869" i="2"/>
  <c r="R1869" i="2"/>
  <c r="E1869" i="2"/>
  <c r="D1869" i="2"/>
  <c r="F1869" i="2" s="1"/>
  <c r="C1869" i="2"/>
  <c r="S1868" i="2"/>
  <c r="R1868" i="2"/>
  <c r="E1868" i="2"/>
  <c r="D1868" i="2"/>
  <c r="F1868" i="2" s="1"/>
  <c r="C1868" i="2"/>
  <c r="S1867" i="2"/>
  <c r="R1867" i="2"/>
  <c r="E1867" i="2"/>
  <c r="D1867" i="2"/>
  <c r="F1867" i="2" s="1"/>
  <c r="C1867" i="2"/>
  <c r="S1866" i="2"/>
  <c r="R1866" i="2"/>
  <c r="E1866" i="2"/>
  <c r="D1866" i="2"/>
  <c r="F1866" i="2" s="1"/>
  <c r="C1866" i="2"/>
  <c r="S1865" i="2"/>
  <c r="R1865" i="2"/>
  <c r="E1865" i="2"/>
  <c r="D1865" i="2"/>
  <c r="F1865" i="2" s="1"/>
  <c r="C1865" i="2"/>
  <c r="S1864" i="2"/>
  <c r="R1864" i="2"/>
  <c r="E1864" i="2"/>
  <c r="D1864" i="2"/>
  <c r="F1864" i="2" s="1"/>
  <c r="C1864" i="2"/>
  <c r="S1863" i="2"/>
  <c r="R1863" i="2"/>
  <c r="E1863" i="2"/>
  <c r="D1863" i="2"/>
  <c r="F1863" i="2" s="1"/>
  <c r="C1863" i="2"/>
  <c r="S1862" i="2"/>
  <c r="R1862" i="2"/>
  <c r="E1862" i="2"/>
  <c r="D1862" i="2"/>
  <c r="F1862" i="2" s="1"/>
  <c r="C1862" i="2"/>
  <c r="S1861" i="2"/>
  <c r="R1861" i="2"/>
  <c r="E1861" i="2"/>
  <c r="D1861" i="2"/>
  <c r="F1861" i="2" s="1"/>
  <c r="C1861" i="2"/>
  <c r="S1860" i="2"/>
  <c r="R1860" i="2"/>
  <c r="E1860" i="2"/>
  <c r="D1860" i="2"/>
  <c r="F1860" i="2" s="1"/>
  <c r="C1860" i="2"/>
  <c r="S1859" i="2"/>
  <c r="R1859" i="2"/>
  <c r="E1859" i="2"/>
  <c r="D1859" i="2"/>
  <c r="F1859" i="2" s="1"/>
  <c r="C1859" i="2"/>
  <c r="S1858" i="2"/>
  <c r="R1858" i="2"/>
  <c r="E1858" i="2"/>
  <c r="D1858" i="2"/>
  <c r="F1858" i="2" s="1"/>
  <c r="C1858" i="2"/>
  <c r="S1857" i="2"/>
  <c r="R1857" i="2"/>
  <c r="E1857" i="2"/>
  <c r="D1857" i="2"/>
  <c r="F1857" i="2" s="1"/>
  <c r="C1857" i="2"/>
  <c r="S1856" i="2"/>
  <c r="R1856" i="2"/>
  <c r="E1856" i="2"/>
  <c r="D1856" i="2"/>
  <c r="F1856" i="2" s="1"/>
  <c r="C1856" i="2"/>
  <c r="S1855" i="2"/>
  <c r="R1855" i="2"/>
  <c r="E1855" i="2"/>
  <c r="D1855" i="2"/>
  <c r="F1855" i="2" s="1"/>
  <c r="C1855" i="2"/>
  <c r="S1854" i="2"/>
  <c r="R1854" i="2"/>
  <c r="E1854" i="2"/>
  <c r="D1854" i="2"/>
  <c r="F1854" i="2" s="1"/>
  <c r="C1854" i="2"/>
  <c r="S1853" i="2"/>
  <c r="R1853" i="2"/>
  <c r="E1853" i="2"/>
  <c r="D1853" i="2"/>
  <c r="F1853" i="2" s="1"/>
  <c r="C1853" i="2"/>
  <c r="S1852" i="2"/>
  <c r="R1852" i="2"/>
  <c r="E1852" i="2"/>
  <c r="D1852" i="2"/>
  <c r="F1852" i="2" s="1"/>
  <c r="C1852" i="2"/>
  <c r="S1851" i="2"/>
  <c r="R1851" i="2"/>
  <c r="E1851" i="2"/>
  <c r="D1851" i="2"/>
  <c r="F1851" i="2" s="1"/>
  <c r="C1851" i="2"/>
  <c r="S1850" i="2"/>
  <c r="R1850" i="2"/>
  <c r="E1850" i="2"/>
  <c r="D1850" i="2"/>
  <c r="F1850" i="2" s="1"/>
  <c r="C1850" i="2"/>
  <c r="S1849" i="2"/>
  <c r="R1849" i="2"/>
  <c r="E1849" i="2"/>
  <c r="D1849" i="2"/>
  <c r="F1849" i="2" s="1"/>
  <c r="C1849" i="2"/>
  <c r="S1848" i="2"/>
  <c r="R1848" i="2"/>
  <c r="E1848" i="2"/>
  <c r="D1848" i="2"/>
  <c r="F1848" i="2" s="1"/>
  <c r="C1848" i="2"/>
  <c r="S1847" i="2"/>
  <c r="R1847" i="2"/>
  <c r="E1847" i="2"/>
  <c r="D1847" i="2"/>
  <c r="F1847" i="2" s="1"/>
  <c r="C1847" i="2"/>
  <c r="S1846" i="2"/>
  <c r="R1846" i="2"/>
  <c r="E1846" i="2"/>
  <c r="D1846" i="2"/>
  <c r="F1846" i="2" s="1"/>
  <c r="C1846" i="2"/>
  <c r="S1845" i="2"/>
  <c r="R1845" i="2"/>
  <c r="E1845" i="2"/>
  <c r="D1845" i="2"/>
  <c r="F1845" i="2" s="1"/>
  <c r="C1845" i="2"/>
  <c r="S1844" i="2"/>
  <c r="R1844" i="2"/>
  <c r="E1844" i="2"/>
  <c r="D1844" i="2"/>
  <c r="F1844" i="2" s="1"/>
  <c r="C1844" i="2"/>
  <c r="S1843" i="2"/>
  <c r="R1843" i="2"/>
  <c r="E1843" i="2"/>
  <c r="D1843" i="2"/>
  <c r="F1843" i="2" s="1"/>
  <c r="C1843" i="2"/>
  <c r="S1842" i="2"/>
  <c r="R1842" i="2"/>
  <c r="E1842" i="2"/>
  <c r="D1842" i="2"/>
  <c r="F1842" i="2" s="1"/>
  <c r="C1842" i="2"/>
  <c r="S1841" i="2"/>
  <c r="R1841" i="2"/>
  <c r="E1841" i="2"/>
  <c r="D1841" i="2"/>
  <c r="F1841" i="2" s="1"/>
  <c r="C1841" i="2"/>
  <c r="S1840" i="2"/>
  <c r="R1840" i="2"/>
  <c r="E1840" i="2"/>
  <c r="D1840" i="2"/>
  <c r="F1840" i="2" s="1"/>
  <c r="C1840" i="2"/>
  <c r="S1839" i="2"/>
  <c r="R1839" i="2"/>
  <c r="E1839" i="2"/>
  <c r="D1839" i="2"/>
  <c r="F1839" i="2" s="1"/>
  <c r="C1839" i="2"/>
  <c r="S1838" i="2"/>
  <c r="R1838" i="2"/>
  <c r="E1838" i="2"/>
  <c r="D1838" i="2"/>
  <c r="F1838" i="2" s="1"/>
  <c r="C1838" i="2"/>
  <c r="S1837" i="2"/>
  <c r="R1837" i="2"/>
  <c r="E1837" i="2"/>
  <c r="D1837" i="2"/>
  <c r="F1837" i="2" s="1"/>
  <c r="C1837" i="2"/>
  <c r="S1836" i="2"/>
  <c r="R1836" i="2"/>
  <c r="E1836" i="2"/>
  <c r="D1836" i="2"/>
  <c r="F1836" i="2" s="1"/>
  <c r="C1836" i="2"/>
  <c r="S1835" i="2"/>
  <c r="R1835" i="2"/>
  <c r="E1835" i="2"/>
  <c r="D1835" i="2"/>
  <c r="F1835" i="2" s="1"/>
  <c r="C1835" i="2"/>
  <c r="S1834" i="2"/>
  <c r="R1834" i="2"/>
  <c r="E1834" i="2"/>
  <c r="D1834" i="2"/>
  <c r="F1834" i="2" s="1"/>
  <c r="C1834" i="2"/>
  <c r="S1833" i="2"/>
  <c r="R1833" i="2"/>
  <c r="E1833" i="2"/>
  <c r="D1833" i="2"/>
  <c r="F1833" i="2" s="1"/>
  <c r="C1833" i="2"/>
  <c r="S1832" i="2"/>
  <c r="R1832" i="2"/>
  <c r="E1832" i="2"/>
  <c r="D1832" i="2"/>
  <c r="F1832" i="2" s="1"/>
  <c r="C1832" i="2"/>
  <c r="S1831" i="2"/>
  <c r="R1831" i="2"/>
  <c r="E1831" i="2"/>
  <c r="D1831" i="2"/>
  <c r="F1831" i="2" s="1"/>
  <c r="C1831" i="2"/>
  <c r="S1830" i="2"/>
  <c r="R1830" i="2"/>
  <c r="E1830" i="2"/>
  <c r="D1830" i="2"/>
  <c r="F1830" i="2" s="1"/>
  <c r="C1830" i="2"/>
  <c r="S1829" i="2"/>
  <c r="R1829" i="2"/>
  <c r="E1829" i="2"/>
  <c r="D1829" i="2"/>
  <c r="F1829" i="2" s="1"/>
  <c r="C1829" i="2"/>
  <c r="S1828" i="2"/>
  <c r="R1828" i="2"/>
  <c r="E1828" i="2"/>
  <c r="D1828" i="2"/>
  <c r="F1828" i="2" s="1"/>
  <c r="C1828" i="2"/>
  <c r="S1827" i="2"/>
  <c r="R1827" i="2"/>
  <c r="E1827" i="2"/>
  <c r="D1827" i="2"/>
  <c r="F1827" i="2" s="1"/>
  <c r="C1827" i="2"/>
  <c r="S1826" i="2"/>
  <c r="R1826" i="2"/>
  <c r="E1826" i="2"/>
  <c r="D1826" i="2"/>
  <c r="F1826" i="2" s="1"/>
  <c r="C1826" i="2"/>
  <c r="S1825" i="2"/>
  <c r="R1825" i="2"/>
  <c r="E1825" i="2"/>
  <c r="D1825" i="2"/>
  <c r="F1825" i="2" s="1"/>
  <c r="C1825" i="2"/>
  <c r="S1824" i="2"/>
  <c r="R1824" i="2"/>
  <c r="E1824" i="2"/>
  <c r="D1824" i="2"/>
  <c r="F1824" i="2" s="1"/>
  <c r="C1824" i="2"/>
  <c r="S1823" i="2"/>
  <c r="R1823" i="2"/>
  <c r="E1823" i="2"/>
  <c r="D1823" i="2"/>
  <c r="F1823" i="2" s="1"/>
  <c r="C1823" i="2"/>
  <c r="S1822" i="2"/>
  <c r="R1822" i="2"/>
  <c r="E1822" i="2"/>
  <c r="D1822" i="2"/>
  <c r="F1822" i="2" s="1"/>
  <c r="C1822" i="2"/>
  <c r="S1821" i="2"/>
  <c r="R1821" i="2"/>
  <c r="E1821" i="2"/>
  <c r="D1821" i="2"/>
  <c r="F1821" i="2" s="1"/>
  <c r="C1821" i="2"/>
  <c r="S1820" i="2"/>
  <c r="R1820" i="2"/>
  <c r="E1820" i="2"/>
  <c r="D1820" i="2"/>
  <c r="F1820" i="2" s="1"/>
  <c r="C1820" i="2"/>
  <c r="S1819" i="2"/>
  <c r="R1819" i="2"/>
  <c r="E1819" i="2"/>
  <c r="D1819" i="2"/>
  <c r="F1819" i="2" s="1"/>
  <c r="C1819" i="2"/>
  <c r="S1818" i="2"/>
  <c r="R1818" i="2"/>
  <c r="E1818" i="2"/>
  <c r="D1818" i="2"/>
  <c r="F1818" i="2" s="1"/>
  <c r="C1818" i="2"/>
  <c r="S1817" i="2"/>
  <c r="R1817" i="2"/>
  <c r="E1817" i="2"/>
  <c r="D1817" i="2"/>
  <c r="F1817" i="2" s="1"/>
  <c r="C1817" i="2"/>
  <c r="S1816" i="2"/>
  <c r="R1816" i="2"/>
  <c r="E1816" i="2"/>
  <c r="D1816" i="2"/>
  <c r="F1816" i="2" s="1"/>
  <c r="C1816" i="2"/>
  <c r="S1815" i="2"/>
  <c r="R1815" i="2"/>
  <c r="E1815" i="2"/>
  <c r="D1815" i="2"/>
  <c r="F1815" i="2" s="1"/>
  <c r="C1815" i="2"/>
  <c r="S1814" i="2"/>
  <c r="R1814" i="2"/>
  <c r="E1814" i="2"/>
  <c r="D1814" i="2"/>
  <c r="F1814" i="2" s="1"/>
  <c r="C1814" i="2"/>
  <c r="S1813" i="2"/>
  <c r="R1813" i="2"/>
  <c r="E1813" i="2"/>
  <c r="D1813" i="2"/>
  <c r="F1813" i="2" s="1"/>
  <c r="C1813" i="2"/>
  <c r="S1812" i="2"/>
  <c r="R1812" i="2"/>
  <c r="E1812" i="2"/>
  <c r="D1812" i="2"/>
  <c r="F1812" i="2" s="1"/>
  <c r="C1812" i="2"/>
  <c r="S1811" i="2"/>
  <c r="R1811" i="2"/>
  <c r="E1811" i="2"/>
  <c r="D1811" i="2"/>
  <c r="F1811" i="2" s="1"/>
  <c r="C1811" i="2"/>
  <c r="S1810" i="2"/>
  <c r="R1810" i="2"/>
  <c r="E1810" i="2"/>
  <c r="D1810" i="2"/>
  <c r="F1810" i="2" s="1"/>
  <c r="C1810" i="2"/>
  <c r="S1809" i="2"/>
  <c r="R1809" i="2"/>
  <c r="E1809" i="2"/>
  <c r="D1809" i="2"/>
  <c r="F1809" i="2" s="1"/>
  <c r="C1809" i="2"/>
  <c r="S1808" i="2"/>
  <c r="R1808" i="2"/>
  <c r="E1808" i="2"/>
  <c r="D1808" i="2"/>
  <c r="F1808" i="2" s="1"/>
  <c r="C1808" i="2"/>
  <c r="S1807" i="2"/>
  <c r="R1807" i="2"/>
  <c r="E1807" i="2"/>
  <c r="D1807" i="2"/>
  <c r="F1807" i="2" s="1"/>
  <c r="C1807" i="2"/>
  <c r="S1806" i="2"/>
  <c r="R1806" i="2"/>
  <c r="E1806" i="2"/>
  <c r="D1806" i="2"/>
  <c r="F1806" i="2" s="1"/>
  <c r="C1806" i="2"/>
  <c r="S1805" i="2"/>
  <c r="R1805" i="2"/>
  <c r="E1805" i="2"/>
  <c r="D1805" i="2"/>
  <c r="F1805" i="2" s="1"/>
  <c r="C1805" i="2"/>
  <c r="S1804" i="2"/>
  <c r="R1804" i="2"/>
  <c r="E1804" i="2"/>
  <c r="D1804" i="2"/>
  <c r="F1804" i="2" s="1"/>
  <c r="C1804" i="2"/>
  <c r="S1803" i="2"/>
  <c r="R1803" i="2"/>
  <c r="E1803" i="2"/>
  <c r="D1803" i="2"/>
  <c r="F1803" i="2" s="1"/>
  <c r="C1803" i="2"/>
  <c r="S1802" i="2"/>
  <c r="R1802" i="2"/>
  <c r="E1802" i="2"/>
  <c r="D1802" i="2"/>
  <c r="F1802" i="2" s="1"/>
  <c r="C1802" i="2"/>
  <c r="S1801" i="2"/>
  <c r="R1801" i="2"/>
  <c r="E1801" i="2"/>
  <c r="D1801" i="2"/>
  <c r="F1801" i="2" s="1"/>
  <c r="C1801" i="2"/>
  <c r="S1800" i="2"/>
  <c r="R1800" i="2"/>
  <c r="E1800" i="2"/>
  <c r="D1800" i="2"/>
  <c r="F1800" i="2" s="1"/>
  <c r="C1800" i="2"/>
  <c r="S1799" i="2"/>
  <c r="R1799" i="2"/>
  <c r="E1799" i="2"/>
  <c r="D1799" i="2"/>
  <c r="F1799" i="2" s="1"/>
  <c r="C1799" i="2"/>
  <c r="S1798" i="2"/>
  <c r="R1798" i="2"/>
  <c r="E1798" i="2"/>
  <c r="D1798" i="2"/>
  <c r="F1798" i="2" s="1"/>
  <c r="C1798" i="2"/>
  <c r="S1797" i="2"/>
  <c r="R1797" i="2"/>
  <c r="E1797" i="2"/>
  <c r="D1797" i="2"/>
  <c r="F1797" i="2" s="1"/>
  <c r="C1797" i="2"/>
  <c r="S1796" i="2"/>
  <c r="R1796" i="2"/>
  <c r="E1796" i="2"/>
  <c r="D1796" i="2"/>
  <c r="F1796" i="2" s="1"/>
  <c r="C1796" i="2"/>
  <c r="S1795" i="2"/>
  <c r="R1795" i="2"/>
  <c r="E1795" i="2"/>
  <c r="D1795" i="2"/>
  <c r="F1795" i="2" s="1"/>
  <c r="C1795" i="2"/>
  <c r="S1794" i="2"/>
  <c r="R1794" i="2"/>
  <c r="E1794" i="2"/>
  <c r="D1794" i="2"/>
  <c r="F1794" i="2" s="1"/>
  <c r="C1794" i="2"/>
  <c r="S1793" i="2"/>
  <c r="R1793" i="2"/>
  <c r="E1793" i="2"/>
  <c r="D1793" i="2"/>
  <c r="F1793" i="2" s="1"/>
  <c r="C1793" i="2"/>
  <c r="S1792" i="2"/>
  <c r="R1792" i="2"/>
  <c r="E1792" i="2"/>
  <c r="D1792" i="2"/>
  <c r="F1792" i="2" s="1"/>
  <c r="C1792" i="2"/>
  <c r="S1791" i="2"/>
  <c r="R1791" i="2"/>
  <c r="E1791" i="2"/>
  <c r="D1791" i="2"/>
  <c r="F1791" i="2" s="1"/>
  <c r="C1791" i="2"/>
  <c r="S1790" i="2"/>
  <c r="R1790" i="2"/>
  <c r="E1790" i="2"/>
  <c r="D1790" i="2"/>
  <c r="F1790" i="2" s="1"/>
  <c r="C1790" i="2"/>
  <c r="S1789" i="2"/>
  <c r="R1789" i="2"/>
  <c r="E1789" i="2"/>
  <c r="D1789" i="2"/>
  <c r="F1789" i="2" s="1"/>
  <c r="C1789" i="2"/>
  <c r="S1788" i="2"/>
  <c r="R1788" i="2"/>
  <c r="E1788" i="2"/>
  <c r="D1788" i="2"/>
  <c r="F1788" i="2" s="1"/>
  <c r="C1788" i="2"/>
  <c r="S1787" i="2"/>
  <c r="R1787" i="2"/>
  <c r="E1787" i="2"/>
  <c r="D1787" i="2"/>
  <c r="F1787" i="2" s="1"/>
  <c r="C1787" i="2"/>
  <c r="S1786" i="2"/>
  <c r="R1786" i="2"/>
  <c r="E1786" i="2"/>
  <c r="D1786" i="2"/>
  <c r="F1786" i="2" s="1"/>
  <c r="C1786" i="2"/>
  <c r="S1785" i="2"/>
  <c r="R1785" i="2"/>
  <c r="E1785" i="2"/>
  <c r="D1785" i="2"/>
  <c r="F1785" i="2" s="1"/>
  <c r="C1785" i="2"/>
  <c r="S1784" i="2"/>
  <c r="R1784" i="2"/>
  <c r="E1784" i="2"/>
  <c r="D1784" i="2"/>
  <c r="F1784" i="2" s="1"/>
  <c r="C1784" i="2"/>
  <c r="S1783" i="2"/>
  <c r="R1783" i="2"/>
  <c r="E1783" i="2"/>
  <c r="D1783" i="2"/>
  <c r="F1783" i="2" s="1"/>
  <c r="C1783" i="2"/>
  <c r="S1782" i="2"/>
  <c r="R1782" i="2"/>
  <c r="E1782" i="2"/>
  <c r="D1782" i="2"/>
  <c r="F1782" i="2" s="1"/>
  <c r="C1782" i="2"/>
  <c r="S1781" i="2"/>
  <c r="R1781" i="2"/>
  <c r="E1781" i="2"/>
  <c r="D1781" i="2"/>
  <c r="F1781" i="2" s="1"/>
  <c r="C1781" i="2"/>
  <c r="S1780" i="2"/>
  <c r="R1780" i="2"/>
  <c r="E1780" i="2"/>
  <c r="D1780" i="2"/>
  <c r="F1780" i="2" s="1"/>
  <c r="C1780" i="2"/>
  <c r="S1779" i="2"/>
  <c r="R1779" i="2"/>
  <c r="E1779" i="2"/>
  <c r="D1779" i="2"/>
  <c r="F1779" i="2" s="1"/>
  <c r="C1779" i="2"/>
  <c r="S1778" i="2"/>
  <c r="R1778" i="2"/>
  <c r="E1778" i="2"/>
  <c r="D1778" i="2"/>
  <c r="F1778" i="2" s="1"/>
  <c r="C1778" i="2"/>
  <c r="S1777" i="2"/>
  <c r="R1777" i="2"/>
  <c r="E1777" i="2"/>
  <c r="D1777" i="2"/>
  <c r="F1777" i="2" s="1"/>
  <c r="C1777" i="2"/>
  <c r="S1776" i="2"/>
  <c r="R1776" i="2"/>
  <c r="E1776" i="2"/>
  <c r="D1776" i="2"/>
  <c r="F1776" i="2" s="1"/>
  <c r="C1776" i="2"/>
  <c r="S1775" i="2"/>
  <c r="R1775" i="2"/>
  <c r="E1775" i="2"/>
  <c r="D1775" i="2"/>
  <c r="F1775" i="2" s="1"/>
  <c r="C1775" i="2"/>
  <c r="S1774" i="2"/>
  <c r="R1774" i="2"/>
  <c r="E1774" i="2"/>
  <c r="D1774" i="2"/>
  <c r="F1774" i="2" s="1"/>
  <c r="C1774" i="2"/>
  <c r="S1773" i="2"/>
  <c r="R1773" i="2"/>
  <c r="E1773" i="2"/>
  <c r="D1773" i="2"/>
  <c r="F1773" i="2" s="1"/>
  <c r="C1773" i="2"/>
  <c r="S1772" i="2"/>
  <c r="R1772" i="2"/>
  <c r="E1772" i="2"/>
  <c r="D1772" i="2"/>
  <c r="F1772" i="2" s="1"/>
  <c r="C1772" i="2"/>
  <c r="S1771" i="2"/>
  <c r="R1771" i="2"/>
  <c r="E1771" i="2"/>
  <c r="D1771" i="2"/>
  <c r="F1771" i="2" s="1"/>
  <c r="C1771" i="2"/>
  <c r="S1770" i="2"/>
  <c r="R1770" i="2"/>
  <c r="E1770" i="2"/>
  <c r="D1770" i="2"/>
  <c r="F1770" i="2" s="1"/>
  <c r="C1770" i="2"/>
  <c r="S1769" i="2"/>
  <c r="R1769" i="2"/>
  <c r="E1769" i="2"/>
  <c r="D1769" i="2"/>
  <c r="F1769" i="2" s="1"/>
  <c r="C1769" i="2"/>
  <c r="S1768" i="2"/>
  <c r="R1768" i="2"/>
  <c r="E1768" i="2"/>
  <c r="D1768" i="2"/>
  <c r="F1768" i="2" s="1"/>
  <c r="C1768" i="2"/>
  <c r="S1767" i="2"/>
  <c r="R1767" i="2"/>
  <c r="E1767" i="2"/>
  <c r="D1767" i="2"/>
  <c r="F1767" i="2" s="1"/>
  <c r="C1767" i="2"/>
  <c r="S1766" i="2"/>
  <c r="R1766" i="2"/>
  <c r="E1766" i="2"/>
  <c r="D1766" i="2"/>
  <c r="F1766" i="2" s="1"/>
  <c r="C1766" i="2"/>
  <c r="S1765" i="2"/>
  <c r="R1765" i="2"/>
  <c r="E1765" i="2"/>
  <c r="D1765" i="2"/>
  <c r="F1765" i="2" s="1"/>
  <c r="C1765" i="2"/>
  <c r="S1764" i="2"/>
  <c r="R1764" i="2"/>
  <c r="E1764" i="2"/>
  <c r="D1764" i="2"/>
  <c r="F1764" i="2" s="1"/>
  <c r="C1764" i="2"/>
  <c r="S1763" i="2"/>
  <c r="R1763" i="2"/>
  <c r="E1763" i="2"/>
  <c r="D1763" i="2"/>
  <c r="F1763" i="2" s="1"/>
  <c r="C1763" i="2"/>
  <c r="S1762" i="2"/>
  <c r="R1762" i="2"/>
  <c r="E1762" i="2"/>
  <c r="D1762" i="2"/>
  <c r="F1762" i="2" s="1"/>
  <c r="C1762" i="2"/>
  <c r="S1761" i="2"/>
  <c r="R1761" i="2"/>
  <c r="E1761" i="2"/>
  <c r="D1761" i="2"/>
  <c r="F1761" i="2" s="1"/>
  <c r="C1761" i="2"/>
  <c r="S1760" i="2"/>
  <c r="R1760" i="2"/>
  <c r="E1760" i="2"/>
  <c r="D1760" i="2"/>
  <c r="F1760" i="2" s="1"/>
  <c r="C1760" i="2"/>
  <c r="S1759" i="2"/>
  <c r="R1759" i="2"/>
  <c r="E1759" i="2"/>
  <c r="D1759" i="2"/>
  <c r="F1759" i="2" s="1"/>
  <c r="C1759" i="2"/>
  <c r="S1758" i="2"/>
  <c r="R1758" i="2"/>
  <c r="E1758" i="2"/>
  <c r="D1758" i="2"/>
  <c r="F1758" i="2" s="1"/>
  <c r="C1758" i="2"/>
  <c r="S1757" i="2"/>
  <c r="R1757" i="2"/>
  <c r="E1757" i="2"/>
  <c r="D1757" i="2"/>
  <c r="F1757" i="2" s="1"/>
  <c r="C1757" i="2"/>
  <c r="S1756" i="2"/>
  <c r="R1756" i="2"/>
  <c r="E1756" i="2"/>
  <c r="D1756" i="2"/>
  <c r="F1756" i="2" s="1"/>
  <c r="C1756" i="2"/>
  <c r="S1755" i="2"/>
  <c r="R1755" i="2"/>
  <c r="E1755" i="2"/>
  <c r="D1755" i="2"/>
  <c r="F1755" i="2" s="1"/>
  <c r="C1755" i="2"/>
  <c r="S1754" i="2"/>
  <c r="R1754" i="2"/>
  <c r="E1754" i="2"/>
  <c r="D1754" i="2"/>
  <c r="F1754" i="2" s="1"/>
  <c r="C1754" i="2"/>
  <c r="S1753" i="2"/>
  <c r="R1753" i="2"/>
  <c r="E1753" i="2"/>
  <c r="D1753" i="2"/>
  <c r="F1753" i="2" s="1"/>
  <c r="C1753" i="2"/>
  <c r="S1752" i="2"/>
  <c r="R1752" i="2"/>
  <c r="E1752" i="2"/>
  <c r="D1752" i="2"/>
  <c r="F1752" i="2" s="1"/>
  <c r="C1752" i="2"/>
  <c r="S1751" i="2"/>
  <c r="R1751" i="2"/>
  <c r="E1751" i="2"/>
  <c r="D1751" i="2"/>
  <c r="F1751" i="2" s="1"/>
  <c r="C1751" i="2"/>
  <c r="S1750" i="2"/>
  <c r="R1750" i="2"/>
  <c r="E1750" i="2"/>
  <c r="D1750" i="2"/>
  <c r="F1750" i="2" s="1"/>
  <c r="C1750" i="2"/>
  <c r="S1749" i="2"/>
  <c r="R1749" i="2"/>
  <c r="E1749" i="2"/>
  <c r="D1749" i="2"/>
  <c r="F1749" i="2" s="1"/>
  <c r="C1749" i="2"/>
  <c r="S1748" i="2"/>
  <c r="R1748" i="2"/>
  <c r="E1748" i="2"/>
  <c r="D1748" i="2"/>
  <c r="F1748" i="2" s="1"/>
  <c r="C1748" i="2"/>
  <c r="S1747" i="2"/>
  <c r="R1747" i="2"/>
  <c r="E1747" i="2"/>
  <c r="D1747" i="2"/>
  <c r="F1747" i="2" s="1"/>
  <c r="C1747" i="2"/>
  <c r="S1746" i="2"/>
  <c r="R1746" i="2"/>
  <c r="E1746" i="2"/>
  <c r="D1746" i="2"/>
  <c r="F1746" i="2" s="1"/>
  <c r="C1746" i="2"/>
  <c r="S1745" i="2"/>
  <c r="R1745" i="2"/>
  <c r="E1745" i="2"/>
  <c r="D1745" i="2"/>
  <c r="F1745" i="2" s="1"/>
  <c r="C1745" i="2"/>
  <c r="S1744" i="2"/>
  <c r="R1744" i="2"/>
  <c r="E1744" i="2"/>
  <c r="D1744" i="2"/>
  <c r="F1744" i="2" s="1"/>
  <c r="C1744" i="2"/>
  <c r="S1743" i="2"/>
  <c r="R1743" i="2"/>
  <c r="E1743" i="2"/>
  <c r="D1743" i="2"/>
  <c r="F1743" i="2" s="1"/>
  <c r="C1743" i="2"/>
  <c r="S1742" i="2"/>
  <c r="R1742" i="2"/>
  <c r="E1742" i="2"/>
  <c r="D1742" i="2"/>
  <c r="F1742" i="2" s="1"/>
  <c r="C1742" i="2"/>
  <c r="S1741" i="2"/>
  <c r="R1741" i="2"/>
  <c r="E1741" i="2"/>
  <c r="D1741" i="2"/>
  <c r="F1741" i="2" s="1"/>
  <c r="C1741" i="2"/>
  <c r="S1740" i="2"/>
  <c r="R1740" i="2"/>
  <c r="E1740" i="2"/>
  <c r="D1740" i="2"/>
  <c r="F1740" i="2" s="1"/>
  <c r="C1740" i="2"/>
  <c r="S1739" i="2"/>
  <c r="R1739" i="2"/>
  <c r="E1739" i="2"/>
  <c r="D1739" i="2"/>
  <c r="F1739" i="2" s="1"/>
  <c r="C1739" i="2"/>
  <c r="S1738" i="2"/>
  <c r="R1738" i="2"/>
  <c r="E1738" i="2"/>
  <c r="D1738" i="2"/>
  <c r="F1738" i="2" s="1"/>
  <c r="C1738" i="2"/>
  <c r="S1737" i="2"/>
  <c r="R1737" i="2"/>
  <c r="E1737" i="2"/>
  <c r="D1737" i="2"/>
  <c r="F1737" i="2" s="1"/>
  <c r="C1737" i="2"/>
  <c r="S1736" i="2"/>
  <c r="R1736" i="2"/>
  <c r="E1736" i="2"/>
  <c r="D1736" i="2"/>
  <c r="F1736" i="2" s="1"/>
  <c r="C1736" i="2"/>
  <c r="S1735" i="2"/>
  <c r="R1735" i="2"/>
  <c r="E1735" i="2"/>
  <c r="D1735" i="2"/>
  <c r="F1735" i="2" s="1"/>
  <c r="C1735" i="2"/>
  <c r="S1734" i="2"/>
  <c r="R1734" i="2"/>
  <c r="E1734" i="2"/>
  <c r="D1734" i="2"/>
  <c r="F1734" i="2" s="1"/>
  <c r="C1734" i="2"/>
  <c r="S1733" i="2"/>
  <c r="R1733" i="2"/>
  <c r="E1733" i="2"/>
  <c r="D1733" i="2"/>
  <c r="F1733" i="2" s="1"/>
  <c r="C1733" i="2"/>
  <c r="S1732" i="2"/>
  <c r="R1732" i="2"/>
  <c r="E1732" i="2"/>
  <c r="D1732" i="2"/>
  <c r="F1732" i="2" s="1"/>
  <c r="C1732" i="2"/>
  <c r="S1731" i="2"/>
  <c r="R1731" i="2"/>
  <c r="E1731" i="2"/>
  <c r="D1731" i="2"/>
  <c r="F1731" i="2" s="1"/>
  <c r="C1731" i="2"/>
  <c r="S1730" i="2"/>
  <c r="R1730" i="2"/>
  <c r="E1730" i="2"/>
  <c r="D1730" i="2"/>
  <c r="F1730" i="2" s="1"/>
  <c r="C1730" i="2"/>
  <c r="S1729" i="2"/>
  <c r="R1729" i="2"/>
  <c r="E1729" i="2"/>
  <c r="D1729" i="2"/>
  <c r="F1729" i="2" s="1"/>
  <c r="C1729" i="2"/>
  <c r="S1728" i="2"/>
  <c r="R1728" i="2"/>
  <c r="E1728" i="2"/>
  <c r="D1728" i="2"/>
  <c r="F1728" i="2" s="1"/>
  <c r="C1728" i="2"/>
  <c r="S1727" i="2"/>
  <c r="R1727" i="2"/>
  <c r="E1727" i="2"/>
  <c r="D1727" i="2"/>
  <c r="F1727" i="2" s="1"/>
  <c r="C1727" i="2"/>
  <c r="S1726" i="2"/>
  <c r="R1726" i="2"/>
  <c r="E1726" i="2"/>
  <c r="D1726" i="2"/>
  <c r="F1726" i="2" s="1"/>
  <c r="C1726" i="2"/>
  <c r="S1725" i="2"/>
  <c r="R1725" i="2"/>
  <c r="E1725" i="2"/>
  <c r="D1725" i="2"/>
  <c r="F1725" i="2" s="1"/>
  <c r="C1725" i="2"/>
  <c r="S1724" i="2"/>
  <c r="R1724" i="2"/>
  <c r="E1724" i="2"/>
  <c r="D1724" i="2"/>
  <c r="F1724" i="2" s="1"/>
  <c r="C1724" i="2"/>
  <c r="S1723" i="2"/>
  <c r="R1723" i="2"/>
  <c r="E1723" i="2"/>
  <c r="D1723" i="2"/>
  <c r="F1723" i="2" s="1"/>
  <c r="C1723" i="2"/>
  <c r="S1722" i="2"/>
  <c r="R1722" i="2"/>
  <c r="E1722" i="2"/>
  <c r="D1722" i="2"/>
  <c r="F1722" i="2" s="1"/>
  <c r="C1722" i="2"/>
  <c r="S1721" i="2"/>
  <c r="R1721" i="2"/>
  <c r="E1721" i="2"/>
  <c r="D1721" i="2"/>
  <c r="F1721" i="2" s="1"/>
  <c r="C1721" i="2"/>
  <c r="S1720" i="2"/>
  <c r="R1720" i="2"/>
  <c r="E1720" i="2"/>
  <c r="D1720" i="2"/>
  <c r="F1720" i="2" s="1"/>
  <c r="C1720" i="2"/>
  <c r="S1719" i="2"/>
  <c r="R1719" i="2"/>
  <c r="E1719" i="2"/>
  <c r="D1719" i="2"/>
  <c r="F1719" i="2" s="1"/>
  <c r="C1719" i="2"/>
  <c r="S1718" i="2"/>
  <c r="R1718" i="2"/>
  <c r="E1718" i="2"/>
  <c r="D1718" i="2"/>
  <c r="F1718" i="2" s="1"/>
  <c r="C1718" i="2"/>
  <c r="S1717" i="2"/>
  <c r="R1717" i="2"/>
  <c r="E1717" i="2"/>
  <c r="D1717" i="2"/>
  <c r="F1717" i="2" s="1"/>
  <c r="C1717" i="2"/>
  <c r="S1716" i="2"/>
  <c r="R1716" i="2"/>
  <c r="E1716" i="2"/>
  <c r="D1716" i="2"/>
  <c r="F1716" i="2" s="1"/>
  <c r="C1716" i="2"/>
  <c r="S1715" i="2"/>
  <c r="R1715" i="2"/>
  <c r="E1715" i="2"/>
  <c r="D1715" i="2"/>
  <c r="F1715" i="2" s="1"/>
  <c r="C1715" i="2"/>
  <c r="S1714" i="2"/>
  <c r="R1714" i="2"/>
  <c r="E1714" i="2"/>
  <c r="D1714" i="2"/>
  <c r="F1714" i="2" s="1"/>
  <c r="C1714" i="2"/>
  <c r="S1713" i="2"/>
  <c r="R1713" i="2"/>
  <c r="E1713" i="2"/>
  <c r="D1713" i="2"/>
  <c r="F1713" i="2" s="1"/>
  <c r="C1713" i="2"/>
  <c r="S1712" i="2"/>
  <c r="R1712" i="2"/>
  <c r="E1712" i="2"/>
  <c r="D1712" i="2"/>
  <c r="F1712" i="2" s="1"/>
  <c r="C1712" i="2"/>
  <c r="S1711" i="2"/>
  <c r="R1711" i="2"/>
  <c r="E1711" i="2"/>
  <c r="D1711" i="2"/>
  <c r="F1711" i="2" s="1"/>
  <c r="C1711" i="2"/>
  <c r="S1710" i="2"/>
  <c r="R1710" i="2"/>
  <c r="E1710" i="2"/>
  <c r="D1710" i="2"/>
  <c r="F1710" i="2" s="1"/>
  <c r="C1710" i="2"/>
  <c r="S1709" i="2"/>
  <c r="R1709" i="2"/>
  <c r="E1709" i="2"/>
  <c r="D1709" i="2"/>
  <c r="F1709" i="2" s="1"/>
  <c r="C1709" i="2"/>
  <c r="S1708" i="2"/>
  <c r="R1708" i="2"/>
  <c r="E1708" i="2"/>
  <c r="D1708" i="2"/>
  <c r="F1708" i="2" s="1"/>
  <c r="C1708" i="2"/>
  <c r="S1707" i="2"/>
  <c r="R1707" i="2"/>
  <c r="E1707" i="2"/>
  <c r="D1707" i="2"/>
  <c r="F1707" i="2" s="1"/>
  <c r="C1707" i="2"/>
  <c r="S1706" i="2"/>
  <c r="R1706" i="2"/>
  <c r="E1706" i="2"/>
  <c r="D1706" i="2"/>
  <c r="F1706" i="2" s="1"/>
  <c r="C1706" i="2"/>
  <c r="S1705" i="2"/>
  <c r="R1705" i="2"/>
  <c r="E1705" i="2"/>
  <c r="D1705" i="2"/>
  <c r="F1705" i="2" s="1"/>
  <c r="C1705" i="2"/>
  <c r="S1704" i="2"/>
  <c r="R1704" i="2"/>
  <c r="E1704" i="2"/>
  <c r="D1704" i="2"/>
  <c r="F1704" i="2" s="1"/>
  <c r="C1704" i="2"/>
  <c r="S1703" i="2"/>
  <c r="R1703" i="2"/>
  <c r="E1703" i="2"/>
  <c r="D1703" i="2"/>
  <c r="F1703" i="2" s="1"/>
  <c r="C1703" i="2"/>
  <c r="S1702" i="2"/>
  <c r="R1702" i="2"/>
  <c r="E1702" i="2"/>
  <c r="D1702" i="2"/>
  <c r="F1702" i="2" s="1"/>
  <c r="C1702" i="2"/>
  <c r="S1701" i="2"/>
  <c r="R1701" i="2"/>
  <c r="E1701" i="2"/>
  <c r="D1701" i="2"/>
  <c r="F1701" i="2" s="1"/>
  <c r="C1701" i="2"/>
  <c r="S1700" i="2"/>
  <c r="R1700" i="2"/>
  <c r="E1700" i="2"/>
  <c r="D1700" i="2"/>
  <c r="F1700" i="2" s="1"/>
  <c r="C1700" i="2"/>
  <c r="S1699" i="2"/>
  <c r="R1699" i="2"/>
  <c r="E1699" i="2"/>
  <c r="D1699" i="2"/>
  <c r="F1699" i="2" s="1"/>
  <c r="C1699" i="2"/>
  <c r="S1698" i="2"/>
  <c r="R1698" i="2"/>
  <c r="E1698" i="2"/>
  <c r="D1698" i="2"/>
  <c r="F1698" i="2" s="1"/>
  <c r="C1698" i="2"/>
  <c r="S1697" i="2"/>
  <c r="R1697" i="2"/>
  <c r="E1697" i="2"/>
  <c r="D1697" i="2"/>
  <c r="F1697" i="2" s="1"/>
  <c r="C1697" i="2"/>
  <c r="S1696" i="2"/>
  <c r="R1696" i="2"/>
  <c r="E1696" i="2"/>
  <c r="D1696" i="2"/>
  <c r="F1696" i="2" s="1"/>
  <c r="C1696" i="2"/>
  <c r="S1695" i="2"/>
  <c r="R1695" i="2"/>
  <c r="E1695" i="2"/>
  <c r="D1695" i="2"/>
  <c r="F1695" i="2" s="1"/>
  <c r="C1695" i="2"/>
  <c r="S1694" i="2"/>
  <c r="R1694" i="2"/>
  <c r="E1694" i="2"/>
  <c r="D1694" i="2"/>
  <c r="F1694" i="2" s="1"/>
  <c r="C1694" i="2"/>
  <c r="S1693" i="2"/>
  <c r="R1693" i="2"/>
  <c r="E1693" i="2"/>
  <c r="D1693" i="2"/>
  <c r="F1693" i="2" s="1"/>
  <c r="C1693" i="2"/>
  <c r="S1692" i="2"/>
  <c r="R1692" i="2"/>
  <c r="E1692" i="2"/>
  <c r="D1692" i="2"/>
  <c r="F1692" i="2" s="1"/>
  <c r="C1692" i="2"/>
  <c r="S1691" i="2"/>
  <c r="R1691" i="2"/>
  <c r="E1691" i="2"/>
  <c r="D1691" i="2"/>
  <c r="F1691" i="2" s="1"/>
  <c r="C1691" i="2"/>
  <c r="S1690" i="2"/>
  <c r="R1690" i="2"/>
  <c r="E1690" i="2"/>
  <c r="D1690" i="2"/>
  <c r="F1690" i="2" s="1"/>
  <c r="C1690" i="2"/>
  <c r="S1689" i="2"/>
  <c r="R1689" i="2"/>
  <c r="E1689" i="2"/>
  <c r="D1689" i="2"/>
  <c r="F1689" i="2" s="1"/>
  <c r="C1689" i="2"/>
  <c r="S1688" i="2"/>
  <c r="R1688" i="2"/>
  <c r="E1688" i="2"/>
  <c r="D1688" i="2"/>
  <c r="F1688" i="2" s="1"/>
  <c r="C1688" i="2"/>
  <c r="S1687" i="2"/>
  <c r="R1687" i="2"/>
  <c r="E1687" i="2"/>
  <c r="D1687" i="2"/>
  <c r="F1687" i="2" s="1"/>
  <c r="C1687" i="2"/>
  <c r="S1686" i="2"/>
  <c r="R1686" i="2"/>
  <c r="E1686" i="2"/>
  <c r="D1686" i="2"/>
  <c r="F1686" i="2" s="1"/>
  <c r="C1686" i="2"/>
  <c r="S1685" i="2"/>
  <c r="R1685" i="2"/>
  <c r="E1685" i="2"/>
  <c r="D1685" i="2"/>
  <c r="F1685" i="2" s="1"/>
  <c r="C1685" i="2"/>
  <c r="S1684" i="2"/>
  <c r="R1684" i="2"/>
  <c r="E1684" i="2"/>
  <c r="D1684" i="2"/>
  <c r="F1684" i="2" s="1"/>
  <c r="C1684" i="2"/>
  <c r="S1683" i="2"/>
  <c r="R1683" i="2"/>
  <c r="E1683" i="2"/>
  <c r="D1683" i="2"/>
  <c r="F1683" i="2" s="1"/>
  <c r="C1683" i="2"/>
  <c r="S1682" i="2"/>
  <c r="R1682" i="2"/>
  <c r="E1682" i="2"/>
  <c r="D1682" i="2"/>
  <c r="F1682" i="2" s="1"/>
  <c r="C1682" i="2"/>
  <c r="S1681" i="2"/>
  <c r="R1681" i="2"/>
  <c r="E1681" i="2"/>
  <c r="D1681" i="2"/>
  <c r="F1681" i="2" s="1"/>
  <c r="C1681" i="2"/>
  <c r="S1680" i="2"/>
  <c r="R1680" i="2"/>
  <c r="E1680" i="2"/>
  <c r="D1680" i="2"/>
  <c r="F1680" i="2" s="1"/>
  <c r="C1680" i="2"/>
  <c r="S1679" i="2"/>
  <c r="R1679" i="2"/>
  <c r="E1679" i="2"/>
  <c r="D1679" i="2"/>
  <c r="F1679" i="2" s="1"/>
  <c r="C1679" i="2"/>
  <c r="S1678" i="2"/>
  <c r="R1678" i="2"/>
  <c r="E1678" i="2"/>
  <c r="D1678" i="2"/>
  <c r="F1678" i="2" s="1"/>
  <c r="C1678" i="2"/>
  <c r="S1677" i="2"/>
  <c r="R1677" i="2"/>
  <c r="F1677" i="2"/>
  <c r="E1677" i="2"/>
  <c r="D1677" i="2"/>
  <c r="C1677" i="2"/>
  <c r="S1676" i="2"/>
  <c r="R1676" i="2"/>
  <c r="E1676" i="2"/>
  <c r="D1676" i="2"/>
  <c r="F1676" i="2" s="1"/>
  <c r="C1676" i="2"/>
  <c r="S1675" i="2"/>
  <c r="R1675" i="2"/>
  <c r="E1675" i="2"/>
  <c r="D1675" i="2"/>
  <c r="F1675" i="2" s="1"/>
  <c r="C1675" i="2"/>
  <c r="S1674" i="2"/>
  <c r="R1674" i="2"/>
  <c r="E1674" i="2"/>
  <c r="D1674" i="2"/>
  <c r="F1674" i="2" s="1"/>
  <c r="C1674" i="2"/>
  <c r="S1673" i="2"/>
  <c r="R1673" i="2"/>
  <c r="E1673" i="2"/>
  <c r="D1673" i="2"/>
  <c r="F1673" i="2" s="1"/>
  <c r="C1673" i="2"/>
  <c r="S1672" i="2"/>
  <c r="R1672" i="2"/>
  <c r="E1672" i="2"/>
  <c r="D1672" i="2"/>
  <c r="F1672" i="2" s="1"/>
  <c r="C1672" i="2"/>
  <c r="S1671" i="2"/>
  <c r="R1671" i="2"/>
  <c r="E1671" i="2"/>
  <c r="D1671" i="2"/>
  <c r="F1671" i="2" s="1"/>
  <c r="C1671" i="2"/>
  <c r="S1670" i="2"/>
  <c r="R1670" i="2"/>
  <c r="E1670" i="2"/>
  <c r="D1670" i="2"/>
  <c r="F1670" i="2" s="1"/>
  <c r="C1670" i="2"/>
  <c r="S1669" i="2"/>
  <c r="R1669" i="2"/>
  <c r="E1669" i="2"/>
  <c r="D1669" i="2"/>
  <c r="F1669" i="2" s="1"/>
  <c r="C1669" i="2"/>
  <c r="S1668" i="2"/>
  <c r="R1668" i="2"/>
  <c r="E1668" i="2"/>
  <c r="D1668" i="2"/>
  <c r="F1668" i="2" s="1"/>
  <c r="C1668" i="2"/>
  <c r="S1667" i="2"/>
  <c r="R1667" i="2"/>
  <c r="E1667" i="2"/>
  <c r="D1667" i="2"/>
  <c r="F1667" i="2" s="1"/>
  <c r="C1667" i="2"/>
  <c r="S1666" i="2"/>
  <c r="R1666" i="2"/>
  <c r="E1666" i="2"/>
  <c r="D1666" i="2"/>
  <c r="F1666" i="2" s="1"/>
  <c r="C1666" i="2"/>
  <c r="S1665" i="2"/>
  <c r="R1665" i="2"/>
  <c r="E1665" i="2"/>
  <c r="D1665" i="2"/>
  <c r="F1665" i="2" s="1"/>
  <c r="C1665" i="2"/>
  <c r="S1664" i="2"/>
  <c r="R1664" i="2"/>
  <c r="E1664" i="2"/>
  <c r="D1664" i="2"/>
  <c r="F1664" i="2" s="1"/>
  <c r="C1664" i="2"/>
  <c r="S1663" i="2"/>
  <c r="R1663" i="2"/>
  <c r="E1663" i="2"/>
  <c r="D1663" i="2"/>
  <c r="F1663" i="2" s="1"/>
  <c r="C1663" i="2"/>
  <c r="S1662" i="2"/>
  <c r="R1662" i="2"/>
  <c r="E1662" i="2"/>
  <c r="D1662" i="2"/>
  <c r="F1662" i="2" s="1"/>
  <c r="C1662" i="2"/>
  <c r="S1661" i="2"/>
  <c r="R1661" i="2"/>
  <c r="E1661" i="2"/>
  <c r="D1661" i="2"/>
  <c r="F1661" i="2" s="1"/>
  <c r="C1661" i="2"/>
  <c r="S1660" i="2"/>
  <c r="R1660" i="2"/>
  <c r="E1660" i="2"/>
  <c r="D1660" i="2"/>
  <c r="F1660" i="2" s="1"/>
  <c r="C1660" i="2"/>
  <c r="S1659" i="2"/>
  <c r="R1659" i="2"/>
  <c r="E1659" i="2"/>
  <c r="D1659" i="2"/>
  <c r="F1659" i="2" s="1"/>
  <c r="C1659" i="2"/>
  <c r="S1658" i="2"/>
  <c r="R1658" i="2"/>
  <c r="E1658" i="2"/>
  <c r="D1658" i="2"/>
  <c r="F1658" i="2" s="1"/>
  <c r="C1658" i="2"/>
  <c r="S1657" i="2"/>
  <c r="R1657" i="2"/>
  <c r="E1657" i="2"/>
  <c r="D1657" i="2"/>
  <c r="F1657" i="2" s="1"/>
  <c r="C1657" i="2"/>
  <c r="S1656" i="2"/>
  <c r="R1656" i="2"/>
  <c r="E1656" i="2"/>
  <c r="D1656" i="2"/>
  <c r="F1656" i="2" s="1"/>
  <c r="C1656" i="2"/>
  <c r="S1655" i="2"/>
  <c r="R1655" i="2"/>
  <c r="E1655" i="2"/>
  <c r="D1655" i="2"/>
  <c r="F1655" i="2" s="1"/>
  <c r="C1655" i="2"/>
  <c r="S1654" i="2"/>
  <c r="R1654" i="2"/>
  <c r="E1654" i="2"/>
  <c r="D1654" i="2"/>
  <c r="F1654" i="2" s="1"/>
  <c r="C1654" i="2"/>
  <c r="S1653" i="2"/>
  <c r="R1653" i="2"/>
  <c r="E1653" i="2"/>
  <c r="D1653" i="2"/>
  <c r="F1653" i="2" s="1"/>
  <c r="C1653" i="2"/>
  <c r="S1652" i="2"/>
  <c r="R1652" i="2"/>
  <c r="E1652" i="2"/>
  <c r="D1652" i="2"/>
  <c r="F1652" i="2" s="1"/>
  <c r="C1652" i="2"/>
  <c r="S1651" i="2"/>
  <c r="R1651" i="2"/>
  <c r="E1651" i="2"/>
  <c r="D1651" i="2"/>
  <c r="F1651" i="2" s="1"/>
  <c r="C1651" i="2"/>
  <c r="S1650" i="2"/>
  <c r="R1650" i="2"/>
  <c r="E1650" i="2"/>
  <c r="D1650" i="2"/>
  <c r="F1650" i="2" s="1"/>
  <c r="C1650" i="2"/>
  <c r="S1649" i="2"/>
  <c r="R1649" i="2"/>
  <c r="E1649" i="2"/>
  <c r="D1649" i="2"/>
  <c r="F1649" i="2" s="1"/>
  <c r="C1649" i="2"/>
  <c r="S1648" i="2"/>
  <c r="R1648" i="2"/>
  <c r="E1648" i="2"/>
  <c r="D1648" i="2"/>
  <c r="F1648" i="2" s="1"/>
  <c r="C1648" i="2"/>
  <c r="S1647" i="2"/>
  <c r="R1647" i="2"/>
  <c r="E1647" i="2"/>
  <c r="D1647" i="2"/>
  <c r="F1647" i="2" s="1"/>
  <c r="C1647" i="2"/>
  <c r="S1646" i="2"/>
  <c r="R1646" i="2"/>
  <c r="E1646" i="2"/>
  <c r="D1646" i="2"/>
  <c r="F1646" i="2" s="1"/>
  <c r="C1646" i="2"/>
  <c r="S1645" i="2"/>
  <c r="R1645" i="2"/>
  <c r="E1645" i="2"/>
  <c r="D1645" i="2"/>
  <c r="F1645" i="2" s="1"/>
  <c r="C1645" i="2"/>
  <c r="S1644" i="2"/>
  <c r="R1644" i="2"/>
  <c r="E1644" i="2"/>
  <c r="D1644" i="2"/>
  <c r="F1644" i="2" s="1"/>
  <c r="C1644" i="2"/>
  <c r="S1643" i="2"/>
  <c r="R1643" i="2"/>
  <c r="E1643" i="2"/>
  <c r="D1643" i="2"/>
  <c r="F1643" i="2" s="1"/>
  <c r="C1643" i="2"/>
  <c r="S1642" i="2"/>
  <c r="R1642" i="2"/>
  <c r="E1642" i="2"/>
  <c r="D1642" i="2"/>
  <c r="F1642" i="2" s="1"/>
  <c r="C1642" i="2"/>
  <c r="S1641" i="2"/>
  <c r="R1641" i="2"/>
  <c r="E1641" i="2"/>
  <c r="D1641" i="2"/>
  <c r="F1641" i="2" s="1"/>
  <c r="C1641" i="2"/>
  <c r="S1640" i="2"/>
  <c r="R1640" i="2"/>
  <c r="E1640" i="2"/>
  <c r="D1640" i="2"/>
  <c r="F1640" i="2" s="1"/>
  <c r="C1640" i="2"/>
  <c r="S1639" i="2"/>
  <c r="R1639" i="2"/>
  <c r="E1639" i="2"/>
  <c r="D1639" i="2"/>
  <c r="F1639" i="2" s="1"/>
  <c r="C1639" i="2"/>
  <c r="S1638" i="2"/>
  <c r="R1638" i="2"/>
  <c r="E1638" i="2"/>
  <c r="D1638" i="2"/>
  <c r="F1638" i="2" s="1"/>
  <c r="C1638" i="2"/>
  <c r="S1637" i="2"/>
  <c r="R1637" i="2"/>
  <c r="E1637" i="2"/>
  <c r="D1637" i="2"/>
  <c r="F1637" i="2" s="1"/>
  <c r="C1637" i="2"/>
  <c r="S1636" i="2"/>
  <c r="R1636" i="2"/>
  <c r="E1636" i="2"/>
  <c r="D1636" i="2"/>
  <c r="F1636" i="2" s="1"/>
  <c r="C1636" i="2"/>
  <c r="S1635" i="2"/>
  <c r="R1635" i="2"/>
  <c r="E1635" i="2"/>
  <c r="D1635" i="2"/>
  <c r="F1635" i="2" s="1"/>
  <c r="C1635" i="2"/>
  <c r="S1634" i="2"/>
  <c r="R1634" i="2"/>
  <c r="E1634" i="2"/>
  <c r="D1634" i="2"/>
  <c r="F1634" i="2" s="1"/>
  <c r="C1634" i="2"/>
  <c r="S1633" i="2"/>
  <c r="R1633" i="2"/>
  <c r="E1633" i="2"/>
  <c r="D1633" i="2"/>
  <c r="F1633" i="2" s="1"/>
  <c r="C1633" i="2"/>
  <c r="S1632" i="2"/>
  <c r="R1632" i="2"/>
  <c r="E1632" i="2"/>
  <c r="D1632" i="2"/>
  <c r="F1632" i="2" s="1"/>
  <c r="C1632" i="2"/>
  <c r="S1631" i="2"/>
  <c r="R1631" i="2"/>
  <c r="E1631" i="2"/>
  <c r="D1631" i="2"/>
  <c r="F1631" i="2" s="1"/>
  <c r="C1631" i="2"/>
  <c r="S1630" i="2"/>
  <c r="R1630" i="2"/>
  <c r="E1630" i="2"/>
  <c r="D1630" i="2"/>
  <c r="F1630" i="2" s="1"/>
  <c r="C1630" i="2"/>
  <c r="S1629" i="2"/>
  <c r="R1629" i="2"/>
  <c r="E1629" i="2"/>
  <c r="D1629" i="2"/>
  <c r="F1629" i="2" s="1"/>
  <c r="C1629" i="2"/>
  <c r="S1628" i="2"/>
  <c r="R1628" i="2"/>
  <c r="E1628" i="2"/>
  <c r="D1628" i="2"/>
  <c r="F1628" i="2" s="1"/>
  <c r="C1628" i="2"/>
  <c r="S1627" i="2"/>
  <c r="R1627" i="2"/>
  <c r="E1627" i="2"/>
  <c r="D1627" i="2"/>
  <c r="F1627" i="2" s="1"/>
  <c r="C1627" i="2"/>
  <c r="S1626" i="2"/>
  <c r="R1626" i="2"/>
  <c r="E1626" i="2"/>
  <c r="D1626" i="2"/>
  <c r="F1626" i="2" s="1"/>
  <c r="C1626" i="2"/>
  <c r="S1625" i="2"/>
  <c r="R1625" i="2"/>
  <c r="E1625" i="2"/>
  <c r="D1625" i="2"/>
  <c r="F1625" i="2" s="1"/>
  <c r="C1625" i="2"/>
  <c r="S1624" i="2"/>
  <c r="R1624" i="2"/>
  <c r="E1624" i="2"/>
  <c r="D1624" i="2"/>
  <c r="F1624" i="2" s="1"/>
  <c r="C1624" i="2"/>
  <c r="S1623" i="2"/>
  <c r="R1623" i="2"/>
  <c r="E1623" i="2"/>
  <c r="D1623" i="2"/>
  <c r="F1623" i="2" s="1"/>
  <c r="C1623" i="2"/>
  <c r="S1622" i="2"/>
  <c r="R1622" i="2"/>
  <c r="E1622" i="2"/>
  <c r="D1622" i="2"/>
  <c r="F1622" i="2" s="1"/>
  <c r="C1622" i="2"/>
  <c r="S1621" i="2"/>
  <c r="R1621" i="2"/>
  <c r="E1621" i="2"/>
  <c r="D1621" i="2"/>
  <c r="F1621" i="2" s="1"/>
  <c r="C1621" i="2"/>
  <c r="S1620" i="2"/>
  <c r="R1620" i="2"/>
  <c r="E1620" i="2"/>
  <c r="D1620" i="2"/>
  <c r="F1620" i="2" s="1"/>
  <c r="C1620" i="2"/>
  <c r="S1619" i="2"/>
  <c r="R1619" i="2"/>
  <c r="E1619" i="2"/>
  <c r="D1619" i="2"/>
  <c r="F1619" i="2" s="1"/>
  <c r="C1619" i="2"/>
  <c r="S1618" i="2"/>
  <c r="R1618" i="2"/>
  <c r="E1618" i="2"/>
  <c r="D1618" i="2"/>
  <c r="F1618" i="2" s="1"/>
  <c r="C1618" i="2"/>
  <c r="S1617" i="2"/>
  <c r="R1617" i="2"/>
  <c r="E1617" i="2"/>
  <c r="D1617" i="2"/>
  <c r="F1617" i="2" s="1"/>
  <c r="C1617" i="2"/>
  <c r="S1616" i="2"/>
  <c r="R1616" i="2"/>
  <c r="E1616" i="2"/>
  <c r="D1616" i="2"/>
  <c r="F1616" i="2" s="1"/>
  <c r="C1616" i="2"/>
  <c r="S1615" i="2"/>
  <c r="R1615" i="2"/>
  <c r="E1615" i="2"/>
  <c r="D1615" i="2"/>
  <c r="F1615" i="2" s="1"/>
  <c r="C1615" i="2"/>
  <c r="S1614" i="2"/>
  <c r="R1614" i="2"/>
  <c r="E1614" i="2"/>
  <c r="D1614" i="2"/>
  <c r="F1614" i="2" s="1"/>
  <c r="C1614" i="2"/>
  <c r="S1613" i="2"/>
  <c r="R1613" i="2"/>
  <c r="E1613" i="2"/>
  <c r="D1613" i="2"/>
  <c r="F1613" i="2" s="1"/>
  <c r="C1613" i="2"/>
  <c r="S1612" i="2"/>
  <c r="R1612" i="2"/>
  <c r="E1612" i="2"/>
  <c r="D1612" i="2"/>
  <c r="F1612" i="2" s="1"/>
  <c r="C1612" i="2"/>
  <c r="S1611" i="2"/>
  <c r="R1611" i="2"/>
  <c r="E1611" i="2"/>
  <c r="D1611" i="2"/>
  <c r="F1611" i="2" s="1"/>
  <c r="C1611" i="2"/>
  <c r="S1610" i="2"/>
  <c r="R1610" i="2"/>
  <c r="E1610" i="2"/>
  <c r="D1610" i="2"/>
  <c r="F1610" i="2" s="1"/>
  <c r="C1610" i="2"/>
  <c r="S1609" i="2"/>
  <c r="R1609" i="2"/>
  <c r="E1609" i="2"/>
  <c r="D1609" i="2"/>
  <c r="F1609" i="2" s="1"/>
  <c r="C1609" i="2"/>
  <c r="S1608" i="2"/>
  <c r="R1608" i="2"/>
  <c r="E1608" i="2"/>
  <c r="D1608" i="2"/>
  <c r="F1608" i="2" s="1"/>
  <c r="C1608" i="2"/>
  <c r="S1607" i="2"/>
  <c r="R1607" i="2"/>
  <c r="E1607" i="2"/>
  <c r="D1607" i="2"/>
  <c r="F1607" i="2" s="1"/>
  <c r="C1607" i="2"/>
  <c r="S1606" i="2"/>
  <c r="R1606" i="2"/>
  <c r="E1606" i="2"/>
  <c r="D1606" i="2"/>
  <c r="F1606" i="2" s="1"/>
  <c r="C1606" i="2"/>
  <c r="S1605" i="2"/>
  <c r="R1605" i="2"/>
  <c r="E1605" i="2"/>
  <c r="D1605" i="2"/>
  <c r="F1605" i="2" s="1"/>
  <c r="C1605" i="2"/>
  <c r="S1604" i="2"/>
  <c r="R1604" i="2"/>
  <c r="E1604" i="2"/>
  <c r="D1604" i="2"/>
  <c r="F1604" i="2" s="1"/>
  <c r="C1604" i="2"/>
  <c r="S1603" i="2"/>
  <c r="R1603" i="2"/>
  <c r="E1603" i="2"/>
  <c r="D1603" i="2"/>
  <c r="F1603" i="2" s="1"/>
  <c r="C1603" i="2"/>
  <c r="S1602" i="2"/>
  <c r="R1602" i="2"/>
  <c r="E1602" i="2"/>
  <c r="D1602" i="2"/>
  <c r="F1602" i="2" s="1"/>
  <c r="C1602" i="2"/>
  <c r="S1601" i="2"/>
  <c r="R1601" i="2"/>
  <c r="E1601" i="2"/>
  <c r="D1601" i="2"/>
  <c r="F1601" i="2" s="1"/>
  <c r="C1601" i="2"/>
  <c r="S1600" i="2"/>
  <c r="R1600" i="2"/>
  <c r="E1600" i="2"/>
  <c r="D1600" i="2"/>
  <c r="F1600" i="2" s="1"/>
  <c r="C1600" i="2"/>
  <c r="S1599" i="2"/>
  <c r="R1599" i="2"/>
  <c r="E1599" i="2"/>
  <c r="D1599" i="2"/>
  <c r="F1599" i="2" s="1"/>
  <c r="C1599" i="2"/>
  <c r="S1598" i="2"/>
  <c r="R1598" i="2"/>
  <c r="E1598" i="2"/>
  <c r="D1598" i="2"/>
  <c r="F1598" i="2" s="1"/>
  <c r="C1598" i="2"/>
  <c r="S1597" i="2"/>
  <c r="R1597" i="2"/>
  <c r="E1597" i="2"/>
  <c r="D1597" i="2"/>
  <c r="F1597" i="2" s="1"/>
  <c r="C1597" i="2"/>
  <c r="S1596" i="2"/>
  <c r="R1596" i="2"/>
  <c r="E1596" i="2"/>
  <c r="D1596" i="2"/>
  <c r="F1596" i="2" s="1"/>
  <c r="C1596" i="2"/>
  <c r="S1595" i="2"/>
  <c r="R1595" i="2"/>
  <c r="E1595" i="2"/>
  <c r="D1595" i="2"/>
  <c r="F1595" i="2" s="1"/>
  <c r="C1595" i="2"/>
  <c r="S1594" i="2"/>
  <c r="R1594" i="2"/>
  <c r="E1594" i="2"/>
  <c r="D1594" i="2"/>
  <c r="F1594" i="2" s="1"/>
  <c r="C1594" i="2"/>
  <c r="S1593" i="2"/>
  <c r="R1593" i="2"/>
  <c r="E1593" i="2"/>
  <c r="D1593" i="2"/>
  <c r="F1593" i="2" s="1"/>
  <c r="C1593" i="2"/>
  <c r="S1592" i="2"/>
  <c r="R1592" i="2"/>
  <c r="E1592" i="2"/>
  <c r="D1592" i="2"/>
  <c r="F1592" i="2" s="1"/>
  <c r="C1592" i="2"/>
  <c r="S1591" i="2"/>
  <c r="R1591" i="2"/>
  <c r="E1591" i="2"/>
  <c r="D1591" i="2"/>
  <c r="F1591" i="2" s="1"/>
  <c r="C1591" i="2"/>
  <c r="S1590" i="2"/>
  <c r="R1590" i="2"/>
  <c r="E1590" i="2"/>
  <c r="D1590" i="2"/>
  <c r="F1590" i="2" s="1"/>
  <c r="C1590" i="2"/>
  <c r="S1589" i="2"/>
  <c r="R1589" i="2"/>
  <c r="E1589" i="2"/>
  <c r="D1589" i="2"/>
  <c r="F1589" i="2" s="1"/>
  <c r="C1589" i="2"/>
  <c r="S1588" i="2"/>
  <c r="R1588" i="2"/>
  <c r="E1588" i="2"/>
  <c r="D1588" i="2"/>
  <c r="F1588" i="2" s="1"/>
  <c r="C1588" i="2"/>
  <c r="S1587" i="2"/>
  <c r="R1587" i="2"/>
  <c r="E1587" i="2"/>
  <c r="D1587" i="2"/>
  <c r="F1587" i="2" s="1"/>
  <c r="C1587" i="2"/>
  <c r="S1586" i="2"/>
  <c r="R1586" i="2"/>
  <c r="E1586" i="2"/>
  <c r="D1586" i="2"/>
  <c r="F1586" i="2" s="1"/>
  <c r="C1586" i="2"/>
  <c r="S1585" i="2"/>
  <c r="R1585" i="2"/>
  <c r="E1585" i="2"/>
  <c r="D1585" i="2"/>
  <c r="F1585" i="2" s="1"/>
  <c r="C1585" i="2"/>
  <c r="S1584" i="2"/>
  <c r="R1584" i="2"/>
  <c r="E1584" i="2"/>
  <c r="D1584" i="2"/>
  <c r="F1584" i="2" s="1"/>
  <c r="C1584" i="2"/>
  <c r="S1583" i="2"/>
  <c r="R1583" i="2"/>
  <c r="E1583" i="2"/>
  <c r="D1583" i="2"/>
  <c r="F1583" i="2" s="1"/>
  <c r="C1583" i="2"/>
  <c r="S1582" i="2"/>
  <c r="R1582" i="2"/>
  <c r="E1582" i="2"/>
  <c r="D1582" i="2"/>
  <c r="F1582" i="2" s="1"/>
  <c r="C1582" i="2"/>
  <c r="S1581" i="2"/>
  <c r="R1581" i="2"/>
  <c r="E1581" i="2"/>
  <c r="D1581" i="2"/>
  <c r="F1581" i="2" s="1"/>
  <c r="C1581" i="2"/>
  <c r="S1580" i="2"/>
  <c r="R1580" i="2"/>
  <c r="E1580" i="2"/>
  <c r="D1580" i="2"/>
  <c r="F1580" i="2" s="1"/>
  <c r="C1580" i="2"/>
  <c r="S1579" i="2"/>
  <c r="R1579" i="2"/>
  <c r="E1579" i="2"/>
  <c r="D1579" i="2"/>
  <c r="F1579" i="2" s="1"/>
  <c r="C1579" i="2"/>
  <c r="S1578" i="2"/>
  <c r="R1578" i="2"/>
  <c r="E1578" i="2"/>
  <c r="D1578" i="2"/>
  <c r="F1578" i="2" s="1"/>
  <c r="C1578" i="2"/>
  <c r="S1577" i="2"/>
  <c r="R1577" i="2"/>
  <c r="E1577" i="2"/>
  <c r="D1577" i="2"/>
  <c r="F1577" i="2" s="1"/>
  <c r="C1577" i="2"/>
  <c r="S1576" i="2"/>
  <c r="R1576" i="2"/>
  <c r="E1576" i="2"/>
  <c r="D1576" i="2"/>
  <c r="F1576" i="2" s="1"/>
  <c r="C1576" i="2"/>
  <c r="S1575" i="2"/>
  <c r="R1575" i="2"/>
  <c r="E1575" i="2"/>
  <c r="D1575" i="2"/>
  <c r="F1575" i="2" s="1"/>
  <c r="C1575" i="2"/>
  <c r="S1574" i="2"/>
  <c r="R1574" i="2"/>
  <c r="E1574" i="2"/>
  <c r="D1574" i="2"/>
  <c r="F1574" i="2" s="1"/>
  <c r="C1574" i="2"/>
  <c r="S1573" i="2"/>
  <c r="R1573" i="2"/>
  <c r="E1573" i="2"/>
  <c r="D1573" i="2"/>
  <c r="F1573" i="2" s="1"/>
  <c r="C1573" i="2"/>
  <c r="S1572" i="2"/>
  <c r="R1572" i="2"/>
  <c r="E1572" i="2"/>
  <c r="D1572" i="2"/>
  <c r="F1572" i="2" s="1"/>
  <c r="C1572" i="2"/>
  <c r="S1571" i="2"/>
  <c r="R1571" i="2"/>
  <c r="E1571" i="2"/>
  <c r="D1571" i="2"/>
  <c r="F1571" i="2" s="1"/>
  <c r="C1571" i="2"/>
  <c r="S1570" i="2"/>
  <c r="R1570" i="2"/>
  <c r="E1570" i="2"/>
  <c r="D1570" i="2"/>
  <c r="F1570" i="2" s="1"/>
  <c r="C1570" i="2"/>
  <c r="S1569" i="2"/>
  <c r="R1569" i="2"/>
  <c r="E1569" i="2"/>
  <c r="D1569" i="2"/>
  <c r="F1569" i="2" s="1"/>
  <c r="C1569" i="2"/>
  <c r="S1568" i="2"/>
  <c r="R1568" i="2"/>
  <c r="E1568" i="2"/>
  <c r="D1568" i="2"/>
  <c r="F1568" i="2" s="1"/>
  <c r="C1568" i="2"/>
  <c r="S1567" i="2"/>
  <c r="R1567" i="2"/>
  <c r="E1567" i="2"/>
  <c r="D1567" i="2"/>
  <c r="F1567" i="2" s="1"/>
  <c r="C1567" i="2"/>
  <c r="S1566" i="2"/>
  <c r="R1566" i="2"/>
  <c r="E1566" i="2"/>
  <c r="D1566" i="2"/>
  <c r="F1566" i="2" s="1"/>
  <c r="C1566" i="2"/>
  <c r="S1565" i="2"/>
  <c r="R1565" i="2"/>
  <c r="E1565" i="2"/>
  <c r="D1565" i="2"/>
  <c r="F1565" i="2" s="1"/>
  <c r="C1565" i="2"/>
  <c r="S1564" i="2"/>
  <c r="R1564" i="2"/>
  <c r="E1564" i="2"/>
  <c r="D1564" i="2"/>
  <c r="F1564" i="2" s="1"/>
  <c r="C1564" i="2"/>
  <c r="S1563" i="2"/>
  <c r="R1563" i="2"/>
  <c r="E1563" i="2"/>
  <c r="D1563" i="2"/>
  <c r="F1563" i="2" s="1"/>
  <c r="C1563" i="2"/>
  <c r="S1562" i="2"/>
  <c r="R1562" i="2"/>
  <c r="E1562" i="2"/>
  <c r="D1562" i="2"/>
  <c r="F1562" i="2" s="1"/>
  <c r="C1562" i="2"/>
  <c r="S1561" i="2"/>
  <c r="R1561" i="2"/>
  <c r="E1561" i="2"/>
  <c r="D1561" i="2"/>
  <c r="F1561" i="2" s="1"/>
  <c r="C1561" i="2"/>
  <c r="S1560" i="2"/>
  <c r="R1560" i="2"/>
  <c r="E1560" i="2"/>
  <c r="D1560" i="2"/>
  <c r="F1560" i="2" s="1"/>
  <c r="C1560" i="2"/>
  <c r="S1559" i="2"/>
  <c r="R1559" i="2"/>
  <c r="E1559" i="2"/>
  <c r="D1559" i="2"/>
  <c r="F1559" i="2" s="1"/>
  <c r="C1559" i="2"/>
  <c r="S1558" i="2"/>
  <c r="R1558" i="2"/>
  <c r="E1558" i="2"/>
  <c r="D1558" i="2"/>
  <c r="F1558" i="2" s="1"/>
  <c r="C1558" i="2"/>
  <c r="S1557" i="2"/>
  <c r="R1557" i="2"/>
  <c r="E1557" i="2"/>
  <c r="D1557" i="2"/>
  <c r="F1557" i="2" s="1"/>
  <c r="C1557" i="2"/>
  <c r="S1556" i="2"/>
  <c r="R1556" i="2"/>
  <c r="E1556" i="2"/>
  <c r="D1556" i="2"/>
  <c r="F1556" i="2" s="1"/>
  <c r="C1556" i="2"/>
  <c r="S1555" i="2"/>
  <c r="R1555" i="2"/>
  <c r="E1555" i="2"/>
  <c r="D1555" i="2"/>
  <c r="F1555" i="2" s="1"/>
  <c r="C1555" i="2"/>
  <c r="S1554" i="2"/>
  <c r="R1554" i="2"/>
  <c r="E1554" i="2"/>
  <c r="D1554" i="2"/>
  <c r="F1554" i="2" s="1"/>
  <c r="C1554" i="2"/>
  <c r="S1553" i="2"/>
  <c r="R1553" i="2"/>
  <c r="E1553" i="2"/>
  <c r="D1553" i="2"/>
  <c r="F1553" i="2" s="1"/>
  <c r="C1553" i="2"/>
  <c r="S1552" i="2"/>
  <c r="R1552" i="2"/>
  <c r="E1552" i="2"/>
  <c r="D1552" i="2"/>
  <c r="F1552" i="2" s="1"/>
  <c r="C1552" i="2"/>
  <c r="S1551" i="2"/>
  <c r="R1551" i="2"/>
  <c r="E1551" i="2"/>
  <c r="D1551" i="2"/>
  <c r="F1551" i="2" s="1"/>
  <c r="C1551" i="2"/>
  <c r="S1550" i="2"/>
  <c r="R1550" i="2"/>
  <c r="E1550" i="2"/>
  <c r="D1550" i="2"/>
  <c r="F1550" i="2" s="1"/>
  <c r="C1550" i="2"/>
  <c r="S1549" i="2"/>
  <c r="R1549" i="2"/>
  <c r="E1549" i="2"/>
  <c r="D1549" i="2"/>
  <c r="F1549" i="2" s="1"/>
  <c r="C1549" i="2"/>
  <c r="S1548" i="2"/>
  <c r="R1548" i="2"/>
  <c r="E1548" i="2"/>
  <c r="D1548" i="2"/>
  <c r="F1548" i="2" s="1"/>
  <c r="C1548" i="2"/>
  <c r="S1547" i="2"/>
  <c r="R1547" i="2"/>
  <c r="E1547" i="2"/>
  <c r="D1547" i="2"/>
  <c r="F1547" i="2" s="1"/>
  <c r="C1547" i="2"/>
  <c r="S1546" i="2"/>
  <c r="R1546" i="2"/>
  <c r="E1546" i="2"/>
  <c r="D1546" i="2"/>
  <c r="F1546" i="2" s="1"/>
  <c r="C1546" i="2"/>
  <c r="S1545" i="2"/>
  <c r="R1545" i="2"/>
  <c r="E1545" i="2"/>
  <c r="D1545" i="2"/>
  <c r="F1545" i="2" s="1"/>
  <c r="C1545" i="2"/>
  <c r="S1544" i="2"/>
  <c r="R1544" i="2"/>
  <c r="E1544" i="2"/>
  <c r="D1544" i="2"/>
  <c r="F1544" i="2" s="1"/>
  <c r="C1544" i="2"/>
  <c r="S1543" i="2"/>
  <c r="R1543" i="2"/>
  <c r="E1543" i="2"/>
  <c r="D1543" i="2"/>
  <c r="F1543" i="2" s="1"/>
  <c r="C1543" i="2"/>
  <c r="S1542" i="2"/>
  <c r="R1542" i="2"/>
  <c r="E1542" i="2"/>
  <c r="D1542" i="2"/>
  <c r="F1542" i="2" s="1"/>
  <c r="C1542" i="2"/>
  <c r="S1541" i="2"/>
  <c r="R1541" i="2"/>
  <c r="E1541" i="2"/>
  <c r="D1541" i="2"/>
  <c r="F1541" i="2" s="1"/>
  <c r="C1541" i="2"/>
  <c r="S1540" i="2"/>
  <c r="R1540" i="2"/>
  <c r="E1540" i="2"/>
  <c r="D1540" i="2"/>
  <c r="F1540" i="2" s="1"/>
  <c r="C1540" i="2"/>
  <c r="S1539" i="2"/>
  <c r="R1539" i="2"/>
  <c r="E1539" i="2"/>
  <c r="D1539" i="2"/>
  <c r="F1539" i="2" s="1"/>
  <c r="C1539" i="2"/>
  <c r="S1538" i="2"/>
  <c r="R1538" i="2"/>
  <c r="E1538" i="2"/>
  <c r="D1538" i="2"/>
  <c r="F1538" i="2" s="1"/>
  <c r="C1538" i="2"/>
  <c r="S1537" i="2"/>
  <c r="R1537" i="2"/>
  <c r="E1537" i="2"/>
  <c r="D1537" i="2"/>
  <c r="F1537" i="2" s="1"/>
  <c r="C1537" i="2"/>
  <c r="S1536" i="2"/>
  <c r="R1536" i="2"/>
  <c r="E1536" i="2"/>
  <c r="D1536" i="2"/>
  <c r="F1536" i="2" s="1"/>
  <c r="C1536" i="2"/>
  <c r="S1535" i="2"/>
  <c r="R1535" i="2"/>
  <c r="E1535" i="2"/>
  <c r="D1535" i="2"/>
  <c r="F1535" i="2" s="1"/>
  <c r="C1535" i="2"/>
  <c r="S1534" i="2"/>
  <c r="R1534" i="2"/>
  <c r="E1534" i="2"/>
  <c r="D1534" i="2"/>
  <c r="F1534" i="2" s="1"/>
  <c r="C1534" i="2"/>
  <c r="S1533" i="2"/>
  <c r="R1533" i="2"/>
  <c r="E1533" i="2"/>
  <c r="D1533" i="2"/>
  <c r="F1533" i="2" s="1"/>
  <c r="C1533" i="2"/>
  <c r="S1532" i="2"/>
  <c r="R1532" i="2"/>
  <c r="E1532" i="2"/>
  <c r="D1532" i="2"/>
  <c r="F1532" i="2" s="1"/>
  <c r="C1532" i="2"/>
  <c r="S1531" i="2"/>
  <c r="R1531" i="2"/>
  <c r="E1531" i="2"/>
  <c r="D1531" i="2"/>
  <c r="F1531" i="2" s="1"/>
  <c r="C1531" i="2"/>
  <c r="S1530" i="2"/>
  <c r="R1530" i="2"/>
  <c r="E1530" i="2"/>
  <c r="D1530" i="2"/>
  <c r="F1530" i="2" s="1"/>
  <c r="C1530" i="2"/>
  <c r="S1529" i="2"/>
  <c r="R1529" i="2"/>
  <c r="E1529" i="2"/>
  <c r="D1529" i="2"/>
  <c r="F1529" i="2" s="1"/>
  <c r="C1529" i="2"/>
  <c r="S1528" i="2"/>
  <c r="R1528" i="2"/>
  <c r="E1528" i="2"/>
  <c r="D1528" i="2"/>
  <c r="F1528" i="2" s="1"/>
  <c r="C1528" i="2"/>
  <c r="S1527" i="2"/>
  <c r="R1527" i="2"/>
  <c r="E1527" i="2"/>
  <c r="D1527" i="2"/>
  <c r="F1527" i="2" s="1"/>
  <c r="C1527" i="2"/>
  <c r="S1526" i="2"/>
  <c r="R1526" i="2"/>
  <c r="E1526" i="2"/>
  <c r="D1526" i="2"/>
  <c r="F1526" i="2" s="1"/>
  <c r="C1526" i="2"/>
  <c r="S1525" i="2"/>
  <c r="R1525" i="2"/>
  <c r="E1525" i="2"/>
  <c r="D1525" i="2"/>
  <c r="F1525" i="2" s="1"/>
  <c r="C1525" i="2"/>
  <c r="S1524" i="2"/>
  <c r="R1524" i="2"/>
  <c r="E1524" i="2"/>
  <c r="D1524" i="2"/>
  <c r="F1524" i="2" s="1"/>
  <c r="C1524" i="2"/>
  <c r="S1523" i="2"/>
  <c r="R1523" i="2"/>
  <c r="E1523" i="2"/>
  <c r="D1523" i="2"/>
  <c r="F1523" i="2" s="1"/>
  <c r="C1523" i="2"/>
  <c r="S1522" i="2"/>
  <c r="R1522" i="2"/>
  <c r="E1522" i="2"/>
  <c r="D1522" i="2"/>
  <c r="F1522" i="2" s="1"/>
  <c r="C1522" i="2"/>
  <c r="S1521" i="2"/>
  <c r="R1521" i="2"/>
  <c r="E1521" i="2"/>
  <c r="D1521" i="2"/>
  <c r="F1521" i="2" s="1"/>
  <c r="C1521" i="2"/>
  <c r="S1520" i="2"/>
  <c r="R1520" i="2"/>
  <c r="E1520" i="2"/>
  <c r="D1520" i="2"/>
  <c r="F1520" i="2" s="1"/>
  <c r="C1520" i="2"/>
  <c r="S1519" i="2"/>
  <c r="R1519" i="2"/>
  <c r="E1519" i="2"/>
  <c r="D1519" i="2"/>
  <c r="F1519" i="2" s="1"/>
  <c r="C1519" i="2"/>
  <c r="S1518" i="2"/>
  <c r="R1518" i="2"/>
  <c r="E1518" i="2"/>
  <c r="D1518" i="2"/>
  <c r="F1518" i="2" s="1"/>
  <c r="C1518" i="2"/>
  <c r="S1517" i="2"/>
  <c r="R1517" i="2"/>
  <c r="E1517" i="2"/>
  <c r="D1517" i="2"/>
  <c r="F1517" i="2" s="1"/>
  <c r="C1517" i="2"/>
  <c r="S1516" i="2"/>
  <c r="R1516" i="2"/>
  <c r="E1516" i="2"/>
  <c r="D1516" i="2"/>
  <c r="F1516" i="2" s="1"/>
  <c r="C1516" i="2"/>
  <c r="S1515" i="2"/>
  <c r="R1515" i="2"/>
  <c r="E1515" i="2"/>
  <c r="D1515" i="2"/>
  <c r="F1515" i="2" s="1"/>
  <c r="C1515" i="2"/>
  <c r="S1514" i="2"/>
  <c r="R1514" i="2"/>
  <c r="E1514" i="2"/>
  <c r="D1514" i="2"/>
  <c r="F1514" i="2" s="1"/>
  <c r="C1514" i="2"/>
  <c r="S1513" i="2"/>
  <c r="R1513" i="2"/>
  <c r="E1513" i="2"/>
  <c r="D1513" i="2"/>
  <c r="F1513" i="2" s="1"/>
  <c r="C1513" i="2"/>
  <c r="S1512" i="2"/>
  <c r="R1512" i="2"/>
  <c r="E1512" i="2"/>
  <c r="D1512" i="2"/>
  <c r="F1512" i="2" s="1"/>
  <c r="C1512" i="2"/>
  <c r="S1511" i="2"/>
  <c r="R1511" i="2"/>
  <c r="E1511" i="2"/>
  <c r="D1511" i="2"/>
  <c r="F1511" i="2" s="1"/>
  <c r="C1511" i="2"/>
  <c r="S1510" i="2"/>
  <c r="R1510" i="2"/>
  <c r="E1510" i="2"/>
  <c r="D1510" i="2"/>
  <c r="F1510" i="2" s="1"/>
  <c r="C1510" i="2"/>
  <c r="S1509" i="2"/>
  <c r="R1509" i="2"/>
  <c r="E1509" i="2"/>
  <c r="D1509" i="2"/>
  <c r="F1509" i="2" s="1"/>
  <c r="C1509" i="2"/>
  <c r="S1508" i="2"/>
  <c r="R1508" i="2"/>
  <c r="E1508" i="2"/>
  <c r="D1508" i="2"/>
  <c r="F1508" i="2" s="1"/>
  <c r="C1508" i="2"/>
  <c r="S1507" i="2"/>
  <c r="R1507" i="2"/>
  <c r="E1507" i="2"/>
  <c r="D1507" i="2"/>
  <c r="F1507" i="2" s="1"/>
  <c r="C1507" i="2"/>
  <c r="S1506" i="2"/>
  <c r="R1506" i="2"/>
  <c r="E1506" i="2"/>
  <c r="D1506" i="2"/>
  <c r="F1506" i="2" s="1"/>
  <c r="C1506" i="2"/>
  <c r="S1505" i="2"/>
  <c r="R1505" i="2"/>
  <c r="E1505" i="2"/>
  <c r="D1505" i="2"/>
  <c r="F1505" i="2" s="1"/>
  <c r="C1505" i="2"/>
  <c r="S1504" i="2"/>
  <c r="R1504" i="2"/>
  <c r="E1504" i="2"/>
  <c r="D1504" i="2"/>
  <c r="F1504" i="2" s="1"/>
  <c r="C1504" i="2"/>
  <c r="S1503" i="2"/>
  <c r="R1503" i="2"/>
  <c r="E1503" i="2"/>
  <c r="D1503" i="2"/>
  <c r="F1503" i="2" s="1"/>
  <c r="C1503" i="2"/>
  <c r="S1502" i="2"/>
  <c r="R1502" i="2"/>
  <c r="E1502" i="2"/>
  <c r="D1502" i="2"/>
  <c r="F1502" i="2" s="1"/>
  <c r="C1502" i="2"/>
  <c r="S1501" i="2"/>
  <c r="R1501" i="2"/>
  <c r="E1501" i="2"/>
  <c r="D1501" i="2"/>
  <c r="F1501" i="2" s="1"/>
  <c r="C1501" i="2"/>
  <c r="S1500" i="2"/>
  <c r="R1500" i="2"/>
  <c r="E1500" i="2"/>
  <c r="D1500" i="2"/>
  <c r="F1500" i="2" s="1"/>
  <c r="C1500" i="2"/>
  <c r="S1499" i="2"/>
  <c r="R1499" i="2"/>
  <c r="E1499" i="2"/>
  <c r="D1499" i="2"/>
  <c r="F1499" i="2" s="1"/>
  <c r="C1499" i="2"/>
  <c r="S1498" i="2"/>
  <c r="R1498" i="2"/>
  <c r="E1498" i="2"/>
  <c r="D1498" i="2"/>
  <c r="F1498" i="2" s="1"/>
  <c r="C1498" i="2"/>
  <c r="S1497" i="2"/>
  <c r="R1497" i="2"/>
  <c r="E1497" i="2"/>
  <c r="D1497" i="2"/>
  <c r="F1497" i="2" s="1"/>
  <c r="C1497" i="2"/>
  <c r="S1496" i="2"/>
  <c r="R1496" i="2"/>
  <c r="E1496" i="2"/>
  <c r="D1496" i="2"/>
  <c r="F1496" i="2" s="1"/>
  <c r="C1496" i="2"/>
  <c r="S1495" i="2"/>
  <c r="R1495" i="2"/>
  <c r="E1495" i="2"/>
  <c r="D1495" i="2"/>
  <c r="F1495" i="2" s="1"/>
  <c r="C1495" i="2"/>
  <c r="S1494" i="2"/>
  <c r="R1494" i="2"/>
  <c r="E1494" i="2"/>
  <c r="D1494" i="2"/>
  <c r="F1494" i="2" s="1"/>
  <c r="C1494" i="2"/>
  <c r="S1493" i="2"/>
  <c r="R1493" i="2"/>
  <c r="E1493" i="2"/>
  <c r="D1493" i="2"/>
  <c r="F1493" i="2" s="1"/>
  <c r="C1493" i="2"/>
  <c r="S1492" i="2"/>
  <c r="R1492" i="2"/>
  <c r="E1492" i="2"/>
  <c r="D1492" i="2"/>
  <c r="F1492" i="2" s="1"/>
  <c r="C1492" i="2"/>
  <c r="S1491" i="2"/>
  <c r="R1491" i="2"/>
  <c r="E1491" i="2"/>
  <c r="D1491" i="2"/>
  <c r="F1491" i="2" s="1"/>
  <c r="C1491" i="2"/>
  <c r="S1490" i="2"/>
  <c r="R1490" i="2"/>
  <c r="E1490" i="2"/>
  <c r="D1490" i="2"/>
  <c r="F1490" i="2" s="1"/>
  <c r="C1490" i="2"/>
  <c r="S1489" i="2"/>
  <c r="R1489" i="2"/>
  <c r="E1489" i="2"/>
  <c r="D1489" i="2"/>
  <c r="F1489" i="2" s="1"/>
  <c r="C1489" i="2"/>
  <c r="S1488" i="2"/>
  <c r="R1488" i="2"/>
  <c r="E1488" i="2"/>
  <c r="D1488" i="2"/>
  <c r="F1488" i="2" s="1"/>
  <c r="C1488" i="2"/>
  <c r="S1487" i="2"/>
  <c r="R1487" i="2"/>
  <c r="E1487" i="2"/>
  <c r="D1487" i="2"/>
  <c r="F1487" i="2" s="1"/>
  <c r="C1487" i="2"/>
  <c r="S1486" i="2"/>
  <c r="R1486" i="2"/>
  <c r="E1486" i="2"/>
  <c r="D1486" i="2"/>
  <c r="F1486" i="2" s="1"/>
  <c r="C1486" i="2"/>
  <c r="S1485" i="2"/>
  <c r="R1485" i="2"/>
  <c r="E1485" i="2"/>
  <c r="D1485" i="2"/>
  <c r="F1485" i="2" s="1"/>
  <c r="C1485" i="2"/>
  <c r="S1484" i="2"/>
  <c r="R1484" i="2"/>
  <c r="E1484" i="2"/>
  <c r="D1484" i="2"/>
  <c r="F1484" i="2" s="1"/>
  <c r="C1484" i="2"/>
  <c r="S1483" i="2"/>
  <c r="R1483" i="2"/>
  <c r="E1483" i="2"/>
  <c r="D1483" i="2"/>
  <c r="F1483" i="2" s="1"/>
  <c r="C1483" i="2"/>
  <c r="S1482" i="2"/>
  <c r="R1482" i="2"/>
  <c r="E1482" i="2"/>
  <c r="D1482" i="2"/>
  <c r="F1482" i="2" s="1"/>
  <c r="C1482" i="2"/>
  <c r="S1481" i="2"/>
  <c r="R1481" i="2"/>
  <c r="E1481" i="2"/>
  <c r="D1481" i="2"/>
  <c r="F1481" i="2" s="1"/>
  <c r="C1481" i="2"/>
  <c r="S1480" i="2"/>
  <c r="R1480" i="2"/>
  <c r="E1480" i="2"/>
  <c r="D1480" i="2"/>
  <c r="F1480" i="2" s="1"/>
  <c r="C1480" i="2"/>
  <c r="S1479" i="2"/>
  <c r="R1479" i="2"/>
  <c r="E1479" i="2"/>
  <c r="D1479" i="2"/>
  <c r="F1479" i="2" s="1"/>
  <c r="C1479" i="2"/>
  <c r="S1478" i="2"/>
  <c r="R1478" i="2"/>
  <c r="E1478" i="2"/>
  <c r="D1478" i="2"/>
  <c r="F1478" i="2" s="1"/>
  <c r="C1478" i="2"/>
  <c r="S1477" i="2"/>
  <c r="R1477" i="2"/>
  <c r="E1477" i="2"/>
  <c r="D1477" i="2"/>
  <c r="F1477" i="2" s="1"/>
  <c r="C1477" i="2"/>
  <c r="S1476" i="2"/>
  <c r="R1476" i="2"/>
  <c r="E1476" i="2"/>
  <c r="D1476" i="2"/>
  <c r="F1476" i="2" s="1"/>
  <c r="C1476" i="2"/>
  <c r="S1475" i="2"/>
  <c r="R1475" i="2"/>
  <c r="E1475" i="2"/>
  <c r="D1475" i="2"/>
  <c r="F1475" i="2" s="1"/>
  <c r="C1475" i="2"/>
  <c r="S1474" i="2"/>
  <c r="R1474" i="2"/>
  <c r="E1474" i="2"/>
  <c r="D1474" i="2"/>
  <c r="F1474" i="2" s="1"/>
  <c r="C1474" i="2"/>
  <c r="S1473" i="2"/>
  <c r="R1473" i="2"/>
  <c r="E1473" i="2"/>
  <c r="D1473" i="2"/>
  <c r="F1473" i="2" s="1"/>
  <c r="C1473" i="2"/>
  <c r="S1472" i="2"/>
  <c r="R1472" i="2"/>
  <c r="E1472" i="2"/>
  <c r="D1472" i="2"/>
  <c r="F1472" i="2" s="1"/>
  <c r="C1472" i="2"/>
  <c r="S1471" i="2"/>
  <c r="R1471" i="2"/>
  <c r="E1471" i="2"/>
  <c r="D1471" i="2"/>
  <c r="F1471" i="2" s="1"/>
  <c r="C1471" i="2"/>
  <c r="S1470" i="2"/>
  <c r="R1470" i="2"/>
  <c r="E1470" i="2"/>
  <c r="D1470" i="2"/>
  <c r="F1470" i="2" s="1"/>
  <c r="C1470" i="2"/>
  <c r="S1469" i="2"/>
  <c r="R1469" i="2"/>
  <c r="E1469" i="2"/>
  <c r="D1469" i="2"/>
  <c r="F1469" i="2" s="1"/>
  <c r="C1469" i="2"/>
  <c r="S1468" i="2"/>
  <c r="R1468" i="2"/>
  <c r="E1468" i="2"/>
  <c r="D1468" i="2"/>
  <c r="F1468" i="2" s="1"/>
  <c r="C1468" i="2"/>
  <c r="S1467" i="2"/>
  <c r="R1467" i="2"/>
  <c r="E1467" i="2"/>
  <c r="D1467" i="2"/>
  <c r="F1467" i="2" s="1"/>
  <c r="C1467" i="2"/>
  <c r="S1466" i="2"/>
  <c r="R1466" i="2"/>
  <c r="E1466" i="2"/>
  <c r="D1466" i="2"/>
  <c r="F1466" i="2" s="1"/>
  <c r="C1466" i="2"/>
  <c r="S1465" i="2"/>
  <c r="R1465" i="2"/>
  <c r="E1465" i="2"/>
  <c r="D1465" i="2"/>
  <c r="F1465" i="2" s="1"/>
  <c r="C1465" i="2"/>
  <c r="S1464" i="2"/>
  <c r="R1464" i="2"/>
  <c r="E1464" i="2"/>
  <c r="D1464" i="2"/>
  <c r="F1464" i="2" s="1"/>
  <c r="C1464" i="2"/>
  <c r="S1463" i="2"/>
  <c r="R1463" i="2"/>
  <c r="E1463" i="2"/>
  <c r="D1463" i="2"/>
  <c r="F1463" i="2" s="1"/>
  <c r="C1463" i="2"/>
  <c r="S1462" i="2"/>
  <c r="R1462" i="2"/>
  <c r="E1462" i="2"/>
  <c r="D1462" i="2"/>
  <c r="F1462" i="2" s="1"/>
  <c r="C1462" i="2"/>
  <c r="S1461" i="2"/>
  <c r="R1461" i="2"/>
  <c r="E1461" i="2"/>
  <c r="D1461" i="2"/>
  <c r="F1461" i="2" s="1"/>
  <c r="C1461" i="2"/>
  <c r="S1460" i="2"/>
  <c r="R1460" i="2"/>
  <c r="E1460" i="2"/>
  <c r="D1460" i="2"/>
  <c r="F1460" i="2" s="1"/>
  <c r="C1460" i="2"/>
  <c r="S1459" i="2"/>
  <c r="R1459" i="2"/>
  <c r="E1459" i="2"/>
  <c r="D1459" i="2"/>
  <c r="F1459" i="2" s="1"/>
  <c r="C1459" i="2"/>
  <c r="S1458" i="2"/>
  <c r="R1458" i="2"/>
  <c r="E1458" i="2"/>
  <c r="D1458" i="2"/>
  <c r="F1458" i="2" s="1"/>
  <c r="C1458" i="2"/>
  <c r="S1457" i="2"/>
  <c r="R1457" i="2"/>
  <c r="E1457" i="2"/>
  <c r="D1457" i="2"/>
  <c r="F1457" i="2" s="1"/>
  <c r="C1457" i="2"/>
  <c r="S1456" i="2"/>
  <c r="R1456" i="2"/>
  <c r="E1456" i="2"/>
  <c r="D1456" i="2"/>
  <c r="F1456" i="2" s="1"/>
  <c r="C1456" i="2"/>
  <c r="S1455" i="2"/>
  <c r="R1455" i="2"/>
  <c r="E1455" i="2"/>
  <c r="D1455" i="2"/>
  <c r="F1455" i="2" s="1"/>
  <c r="C1455" i="2"/>
  <c r="S1454" i="2"/>
  <c r="R1454" i="2"/>
  <c r="E1454" i="2"/>
  <c r="D1454" i="2"/>
  <c r="F1454" i="2" s="1"/>
  <c r="C1454" i="2"/>
  <c r="S1453" i="2"/>
  <c r="R1453" i="2"/>
  <c r="E1453" i="2"/>
  <c r="D1453" i="2"/>
  <c r="F1453" i="2" s="1"/>
  <c r="C1453" i="2"/>
  <c r="S1452" i="2"/>
  <c r="R1452" i="2"/>
  <c r="E1452" i="2"/>
  <c r="D1452" i="2"/>
  <c r="F1452" i="2" s="1"/>
  <c r="C1452" i="2"/>
  <c r="S1451" i="2"/>
  <c r="R1451" i="2"/>
  <c r="E1451" i="2"/>
  <c r="D1451" i="2"/>
  <c r="F1451" i="2" s="1"/>
  <c r="C1451" i="2"/>
  <c r="S1450" i="2"/>
  <c r="R1450" i="2"/>
  <c r="E1450" i="2"/>
  <c r="D1450" i="2"/>
  <c r="F1450" i="2" s="1"/>
  <c r="C1450" i="2"/>
  <c r="S1449" i="2"/>
  <c r="R1449" i="2"/>
  <c r="E1449" i="2"/>
  <c r="D1449" i="2"/>
  <c r="F1449" i="2" s="1"/>
  <c r="C1449" i="2"/>
  <c r="S1448" i="2"/>
  <c r="R1448" i="2"/>
  <c r="E1448" i="2"/>
  <c r="D1448" i="2"/>
  <c r="F1448" i="2" s="1"/>
  <c r="C1448" i="2"/>
  <c r="S1447" i="2"/>
  <c r="R1447" i="2"/>
  <c r="E1447" i="2"/>
  <c r="D1447" i="2"/>
  <c r="F1447" i="2" s="1"/>
  <c r="C1447" i="2"/>
  <c r="S1446" i="2"/>
  <c r="R1446" i="2"/>
  <c r="E1446" i="2"/>
  <c r="D1446" i="2"/>
  <c r="F1446" i="2" s="1"/>
  <c r="C1446" i="2"/>
  <c r="S1445" i="2"/>
  <c r="R1445" i="2"/>
  <c r="E1445" i="2"/>
  <c r="D1445" i="2"/>
  <c r="F1445" i="2" s="1"/>
  <c r="C1445" i="2"/>
  <c r="S1444" i="2"/>
  <c r="R1444" i="2"/>
  <c r="E1444" i="2"/>
  <c r="D1444" i="2"/>
  <c r="F1444" i="2" s="1"/>
  <c r="C1444" i="2"/>
  <c r="S1443" i="2"/>
  <c r="R1443" i="2"/>
  <c r="E1443" i="2"/>
  <c r="D1443" i="2"/>
  <c r="F1443" i="2" s="1"/>
  <c r="C1443" i="2"/>
  <c r="S1442" i="2"/>
  <c r="R1442" i="2"/>
  <c r="E1442" i="2"/>
  <c r="D1442" i="2"/>
  <c r="F1442" i="2" s="1"/>
  <c r="C1442" i="2"/>
  <c r="S1441" i="2"/>
  <c r="R1441" i="2"/>
  <c r="E1441" i="2"/>
  <c r="D1441" i="2"/>
  <c r="F1441" i="2" s="1"/>
  <c r="C1441" i="2"/>
  <c r="S1440" i="2"/>
  <c r="R1440" i="2"/>
  <c r="E1440" i="2"/>
  <c r="D1440" i="2"/>
  <c r="F1440" i="2" s="1"/>
  <c r="C1440" i="2"/>
  <c r="S1439" i="2"/>
  <c r="R1439" i="2"/>
  <c r="E1439" i="2"/>
  <c r="D1439" i="2"/>
  <c r="F1439" i="2" s="1"/>
  <c r="C1439" i="2"/>
  <c r="S1438" i="2"/>
  <c r="R1438" i="2"/>
  <c r="E1438" i="2"/>
  <c r="D1438" i="2"/>
  <c r="F1438" i="2" s="1"/>
  <c r="C1438" i="2"/>
  <c r="S1437" i="2"/>
  <c r="R1437" i="2"/>
  <c r="E1437" i="2"/>
  <c r="D1437" i="2"/>
  <c r="F1437" i="2" s="1"/>
  <c r="C1437" i="2"/>
  <c r="S1436" i="2"/>
  <c r="R1436" i="2"/>
  <c r="E1436" i="2"/>
  <c r="D1436" i="2"/>
  <c r="F1436" i="2" s="1"/>
  <c r="C1436" i="2"/>
  <c r="S1435" i="2"/>
  <c r="R1435" i="2"/>
  <c r="E1435" i="2"/>
  <c r="D1435" i="2"/>
  <c r="F1435" i="2" s="1"/>
  <c r="C1435" i="2"/>
  <c r="S1434" i="2"/>
  <c r="R1434" i="2"/>
  <c r="E1434" i="2"/>
  <c r="D1434" i="2"/>
  <c r="F1434" i="2" s="1"/>
  <c r="C1434" i="2"/>
  <c r="S1433" i="2"/>
  <c r="R1433" i="2"/>
  <c r="E1433" i="2"/>
  <c r="D1433" i="2"/>
  <c r="F1433" i="2" s="1"/>
  <c r="C1433" i="2"/>
  <c r="S1432" i="2"/>
  <c r="R1432" i="2"/>
  <c r="E1432" i="2"/>
  <c r="D1432" i="2"/>
  <c r="F1432" i="2" s="1"/>
  <c r="C1432" i="2"/>
  <c r="S1431" i="2"/>
  <c r="R1431" i="2"/>
  <c r="E1431" i="2"/>
  <c r="D1431" i="2"/>
  <c r="F1431" i="2" s="1"/>
  <c r="C1431" i="2"/>
  <c r="S1430" i="2"/>
  <c r="R1430" i="2"/>
  <c r="E1430" i="2"/>
  <c r="D1430" i="2"/>
  <c r="F1430" i="2" s="1"/>
  <c r="C1430" i="2"/>
  <c r="S1429" i="2"/>
  <c r="R1429" i="2"/>
  <c r="E1429" i="2"/>
  <c r="D1429" i="2"/>
  <c r="F1429" i="2" s="1"/>
  <c r="C1429" i="2"/>
  <c r="S1428" i="2"/>
  <c r="R1428" i="2"/>
  <c r="E1428" i="2"/>
  <c r="D1428" i="2"/>
  <c r="F1428" i="2" s="1"/>
  <c r="C1428" i="2"/>
  <c r="S1427" i="2"/>
  <c r="R1427" i="2"/>
  <c r="E1427" i="2"/>
  <c r="D1427" i="2"/>
  <c r="F1427" i="2" s="1"/>
  <c r="C1427" i="2"/>
  <c r="S1426" i="2"/>
  <c r="R1426" i="2"/>
  <c r="E1426" i="2"/>
  <c r="D1426" i="2"/>
  <c r="F1426" i="2" s="1"/>
  <c r="C1426" i="2"/>
  <c r="S1425" i="2"/>
  <c r="R1425" i="2"/>
  <c r="E1425" i="2"/>
  <c r="D1425" i="2"/>
  <c r="F1425" i="2" s="1"/>
  <c r="C1425" i="2"/>
  <c r="S1424" i="2"/>
  <c r="R1424" i="2"/>
  <c r="E1424" i="2"/>
  <c r="D1424" i="2"/>
  <c r="F1424" i="2" s="1"/>
  <c r="C1424" i="2"/>
  <c r="S1423" i="2"/>
  <c r="R1423" i="2"/>
  <c r="E1423" i="2"/>
  <c r="D1423" i="2"/>
  <c r="F1423" i="2" s="1"/>
  <c r="C1423" i="2"/>
  <c r="S1422" i="2"/>
  <c r="R1422" i="2"/>
  <c r="E1422" i="2"/>
  <c r="D1422" i="2"/>
  <c r="F1422" i="2" s="1"/>
  <c r="C1422" i="2"/>
  <c r="S1421" i="2"/>
  <c r="R1421" i="2"/>
  <c r="E1421" i="2"/>
  <c r="D1421" i="2"/>
  <c r="F1421" i="2" s="1"/>
  <c r="C1421" i="2"/>
  <c r="S1420" i="2"/>
  <c r="R1420" i="2"/>
  <c r="E1420" i="2"/>
  <c r="D1420" i="2"/>
  <c r="F1420" i="2" s="1"/>
  <c r="C1420" i="2"/>
  <c r="S1419" i="2"/>
  <c r="R1419" i="2"/>
  <c r="E1419" i="2"/>
  <c r="D1419" i="2"/>
  <c r="F1419" i="2" s="1"/>
  <c r="C1419" i="2"/>
  <c r="S1418" i="2"/>
  <c r="R1418" i="2"/>
  <c r="E1418" i="2"/>
  <c r="D1418" i="2"/>
  <c r="F1418" i="2" s="1"/>
  <c r="C1418" i="2"/>
  <c r="S1417" i="2"/>
  <c r="R1417" i="2"/>
  <c r="E1417" i="2"/>
  <c r="D1417" i="2"/>
  <c r="F1417" i="2" s="1"/>
  <c r="C1417" i="2"/>
  <c r="S1416" i="2"/>
  <c r="R1416" i="2"/>
  <c r="E1416" i="2"/>
  <c r="D1416" i="2"/>
  <c r="F1416" i="2" s="1"/>
  <c r="C1416" i="2"/>
  <c r="S1415" i="2"/>
  <c r="R1415" i="2"/>
  <c r="E1415" i="2"/>
  <c r="D1415" i="2"/>
  <c r="F1415" i="2" s="1"/>
  <c r="C1415" i="2"/>
  <c r="S1414" i="2"/>
  <c r="R1414" i="2"/>
  <c r="E1414" i="2"/>
  <c r="D1414" i="2"/>
  <c r="F1414" i="2" s="1"/>
  <c r="C1414" i="2"/>
  <c r="S1413" i="2"/>
  <c r="R1413" i="2"/>
  <c r="E1413" i="2"/>
  <c r="D1413" i="2"/>
  <c r="F1413" i="2" s="1"/>
  <c r="C1413" i="2"/>
  <c r="S1412" i="2"/>
  <c r="R1412" i="2"/>
  <c r="E1412" i="2"/>
  <c r="D1412" i="2"/>
  <c r="F1412" i="2" s="1"/>
  <c r="C1412" i="2"/>
  <c r="S1411" i="2"/>
  <c r="R1411" i="2"/>
  <c r="E1411" i="2"/>
  <c r="D1411" i="2"/>
  <c r="F1411" i="2" s="1"/>
  <c r="C1411" i="2"/>
  <c r="S1410" i="2"/>
  <c r="R1410" i="2"/>
  <c r="E1410" i="2"/>
  <c r="D1410" i="2"/>
  <c r="F1410" i="2" s="1"/>
  <c r="C1410" i="2"/>
  <c r="S1409" i="2"/>
  <c r="R1409" i="2"/>
  <c r="E1409" i="2"/>
  <c r="D1409" i="2"/>
  <c r="F1409" i="2" s="1"/>
  <c r="C1409" i="2"/>
  <c r="S1408" i="2"/>
  <c r="R1408" i="2"/>
  <c r="E1408" i="2"/>
  <c r="D1408" i="2"/>
  <c r="F1408" i="2" s="1"/>
  <c r="C1408" i="2"/>
  <c r="S1407" i="2"/>
  <c r="R1407" i="2"/>
  <c r="E1407" i="2"/>
  <c r="D1407" i="2"/>
  <c r="F1407" i="2" s="1"/>
  <c r="C1407" i="2"/>
  <c r="S1406" i="2"/>
  <c r="R1406" i="2"/>
  <c r="E1406" i="2"/>
  <c r="D1406" i="2"/>
  <c r="F1406" i="2" s="1"/>
  <c r="C1406" i="2"/>
  <c r="S1405" i="2"/>
  <c r="R1405" i="2"/>
  <c r="E1405" i="2"/>
  <c r="D1405" i="2"/>
  <c r="F1405" i="2" s="1"/>
  <c r="C1405" i="2"/>
  <c r="S1404" i="2"/>
  <c r="R1404" i="2"/>
  <c r="E1404" i="2"/>
  <c r="D1404" i="2"/>
  <c r="F1404" i="2" s="1"/>
  <c r="C1404" i="2"/>
  <c r="S1403" i="2"/>
  <c r="R1403" i="2"/>
  <c r="E1403" i="2"/>
  <c r="D1403" i="2"/>
  <c r="F1403" i="2" s="1"/>
  <c r="C1403" i="2"/>
  <c r="S1402" i="2"/>
  <c r="R1402" i="2"/>
  <c r="E1402" i="2"/>
  <c r="D1402" i="2"/>
  <c r="F1402" i="2" s="1"/>
  <c r="C1402" i="2"/>
  <c r="S1401" i="2"/>
  <c r="R1401" i="2"/>
  <c r="E1401" i="2"/>
  <c r="D1401" i="2"/>
  <c r="F1401" i="2" s="1"/>
  <c r="C1401" i="2"/>
  <c r="S1400" i="2"/>
  <c r="R1400" i="2"/>
  <c r="E1400" i="2"/>
  <c r="D1400" i="2"/>
  <c r="F1400" i="2" s="1"/>
  <c r="C1400" i="2"/>
  <c r="S1399" i="2"/>
  <c r="R1399" i="2"/>
  <c r="E1399" i="2"/>
  <c r="D1399" i="2"/>
  <c r="F1399" i="2" s="1"/>
  <c r="C1399" i="2"/>
  <c r="S1398" i="2"/>
  <c r="R1398" i="2"/>
  <c r="E1398" i="2"/>
  <c r="D1398" i="2"/>
  <c r="F1398" i="2" s="1"/>
  <c r="C1398" i="2"/>
  <c r="S1397" i="2"/>
  <c r="R1397" i="2"/>
  <c r="E1397" i="2"/>
  <c r="D1397" i="2"/>
  <c r="F1397" i="2" s="1"/>
  <c r="C1397" i="2"/>
  <c r="S1396" i="2"/>
  <c r="R1396" i="2"/>
  <c r="E1396" i="2"/>
  <c r="D1396" i="2"/>
  <c r="F1396" i="2" s="1"/>
  <c r="C1396" i="2"/>
  <c r="S1395" i="2"/>
  <c r="R1395" i="2"/>
  <c r="E1395" i="2"/>
  <c r="D1395" i="2"/>
  <c r="F1395" i="2" s="1"/>
  <c r="C1395" i="2"/>
  <c r="S1394" i="2"/>
  <c r="R1394" i="2"/>
  <c r="E1394" i="2"/>
  <c r="D1394" i="2"/>
  <c r="F1394" i="2" s="1"/>
  <c r="C1394" i="2"/>
  <c r="S1393" i="2"/>
  <c r="R1393" i="2"/>
  <c r="E1393" i="2"/>
  <c r="D1393" i="2"/>
  <c r="F1393" i="2" s="1"/>
  <c r="C1393" i="2"/>
  <c r="S1392" i="2"/>
  <c r="R1392" i="2"/>
  <c r="E1392" i="2"/>
  <c r="D1392" i="2"/>
  <c r="F1392" i="2" s="1"/>
  <c r="C1392" i="2"/>
  <c r="S1391" i="2"/>
  <c r="R1391" i="2"/>
  <c r="E1391" i="2"/>
  <c r="D1391" i="2"/>
  <c r="F1391" i="2" s="1"/>
  <c r="C1391" i="2"/>
  <c r="S1390" i="2"/>
  <c r="R1390" i="2"/>
  <c r="E1390" i="2"/>
  <c r="D1390" i="2"/>
  <c r="F1390" i="2" s="1"/>
  <c r="C1390" i="2"/>
  <c r="S1389" i="2"/>
  <c r="R1389" i="2"/>
  <c r="E1389" i="2"/>
  <c r="D1389" i="2"/>
  <c r="F1389" i="2" s="1"/>
  <c r="C1389" i="2"/>
  <c r="S1388" i="2"/>
  <c r="R1388" i="2"/>
  <c r="E1388" i="2"/>
  <c r="D1388" i="2"/>
  <c r="F1388" i="2" s="1"/>
  <c r="C1388" i="2"/>
  <c r="S1387" i="2"/>
  <c r="R1387" i="2"/>
  <c r="E1387" i="2"/>
  <c r="D1387" i="2"/>
  <c r="F1387" i="2" s="1"/>
  <c r="C1387" i="2"/>
  <c r="S1386" i="2"/>
  <c r="R1386" i="2"/>
  <c r="E1386" i="2"/>
  <c r="D1386" i="2"/>
  <c r="F1386" i="2" s="1"/>
  <c r="C1386" i="2"/>
  <c r="S1385" i="2"/>
  <c r="R1385" i="2"/>
  <c r="E1385" i="2"/>
  <c r="D1385" i="2"/>
  <c r="F1385" i="2" s="1"/>
  <c r="C1385" i="2"/>
  <c r="S1384" i="2"/>
  <c r="R1384" i="2"/>
  <c r="E1384" i="2"/>
  <c r="D1384" i="2"/>
  <c r="F1384" i="2" s="1"/>
  <c r="C1384" i="2"/>
  <c r="S1383" i="2"/>
  <c r="R1383" i="2"/>
  <c r="E1383" i="2"/>
  <c r="D1383" i="2"/>
  <c r="F1383" i="2" s="1"/>
  <c r="C1383" i="2"/>
  <c r="S1382" i="2"/>
  <c r="R1382" i="2"/>
  <c r="E1382" i="2"/>
  <c r="D1382" i="2"/>
  <c r="F1382" i="2" s="1"/>
  <c r="C1382" i="2"/>
  <c r="S1381" i="2"/>
  <c r="R1381" i="2"/>
  <c r="E1381" i="2"/>
  <c r="D1381" i="2"/>
  <c r="F1381" i="2" s="1"/>
  <c r="C1381" i="2"/>
  <c r="S1380" i="2"/>
  <c r="R1380" i="2"/>
  <c r="E1380" i="2"/>
  <c r="D1380" i="2"/>
  <c r="F1380" i="2" s="1"/>
  <c r="C1380" i="2"/>
  <c r="S1379" i="2"/>
  <c r="R1379" i="2"/>
  <c r="E1379" i="2"/>
  <c r="D1379" i="2"/>
  <c r="F1379" i="2" s="1"/>
  <c r="C1379" i="2"/>
  <c r="S1378" i="2"/>
  <c r="R1378" i="2"/>
  <c r="E1378" i="2"/>
  <c r="D1378" i="2"/>
  <c r="F1378" i="2" s="1"/>
  <c r="C1378" i="2"/>
  <c r="S1377" i="2"/>
  <c r="R1377" i="2"/>
  <c r="E1377" i="2"/>
  <c r="D1377" i="2"/>
  <c r="F1377" i="2" s="1"/>
  <c r="C1377" i="2"/>
  <c r="S1376" i="2"/>
  <c r="R1376" i="2"/>
  <c r="E1376" i="2"/>
  <c r="D1376" i="2"/>
  <c r="F1376" i="2" s="1"/>
  <c r="C1376" i="2"/>
  <c r="S1375" i="2"/>
  <c r="R1375" i="2"/>
  <c r="E1375" i="2"/>
  <c r="D1375" i="2"/>
  <c r="F1375" i="2" s="1"/>
  <c r="C1375" i="2"/>
  <c r="S1374" i="2"/>
  <c r="R1374" i="2"/>
  <c r="E1374" i="2"/>
  <c r="D1374" i="2"/>
  <c r="F1374" i="2" s="1"/>
  <c r="C1374" i="2"/>
  <c r="S1373" i="2"/>
  <c r="R1373" i="2"/>
  <c r="E1373" i="2"/>
  <c r="D1373" i="2"/>
  <c r="F1373" i="2" s="1"/>
  <c r="C1373" i="2"/>
  <c r="S1372" i="2"/>
  <c r="R1372" i="2"/>
  <c r="E1372" i="2"/>
  <c r="D1372" i="2"/>
  <c r="F1372" i="2" s="1"/>
  <c r="C1372" i="2"/>
  <c r="S1371" i="2"/>
  <c r="R1371" i="2"/>
  <c r="E1371" i="2"/>
  <c r="D1371" i="2"/>
  <c r="F1371" i="2" s="1"/>
  <c r="C1371" i="2"/>
  <c r="S1370" i="2"/>
  <c r="R1370" i="2"/>
  <c r="E1370" i="2"/>
  <c r="D1370" i="2"/>
  <c r="F1370" i="2" s="1"/>
  <c r="C1370" i="2"/>
  <c r="S1369" i="2"/>
  <c r="R1369" i="2"/>
  <c r="E1369" i="2"/>
  <c r="D1369" i="2"/>
  <c r="F1369" i="2" s="1"/>
  <c r="C1369" i="2"/>
  <c r="S1368" i="2"/>
  <c r="R1368" i="2"/>
  <c r="E1368" i="2"/>
  <c r="D1368" i="2"/>
  <c r="F1368" i="2" s="1"/>
  <c r="C1368" i="2"/>
  <c r="S1367" i="2"/>
  <c r="R1367" i="2"/>
  <c r="E1367" i="2"/>
  <c r="D1367" i="2"/>
  <c r="F1367" i="2" s="1"/>
  <c r="C1367" i="2"/>
  <c r="S1366" i="2"/>
  <c r="R1366" i="2"/>
  <c r="E1366" i="2"/>
  <c r="D1366" i="2"/>
  <c r="F1366" i="2" s="1"/>
  <c r="C1366" i="2"/>
  <c r="S1365" i="2"/>
  <c r="R1365" i="2"/>
  <c r="E1365" i="2"/>
  <c r="D1365" i="2"/>
  <c r="F1365" i="2" s="1"/>
  <c r="C1365" i="2"/>
  <c r="S1364" i="2"/>
  <c r="R1364" i="2"/>
  <c r="E1364" i="2"/>
  <c r="D1364" i="2"/>
  <c r="F1364" i="2" s="1"/>
  <c r="C1364" i="2"/>
  <c r="S1363" i="2"/>
  <c r="R1363" i="2"/>
  <c r="E1363" i="2"/>
  <c r="D1363" i="2"/>
  <c r="F1363" i="2" s="1"/>
  <c r="C1363" i="2"/>
  <c r="S1362" i="2"/>
  <c r="R1362" i="2"/>
  <c r="E1362" i="2"/>
  <c r="D1362" i="2"/>
  <c r="F1362" i="2" s="1"/>
  <c r="C1362" i="2"/>
  <c r="S1361" i="2"/>
  <c r="R1361" i="2"/>
  <c r="E1361" i="2"/>
  <c r="D1361" i="2"/>
  <c r="F1361" i="2" s="1"/>
  <c r="C1361" i="2"/>
  <c r="S1360" i="2"/>
  <c r="R1360" i="2"/>
  <c r="E1360" i="2"/>
  <c r="D1360" i="2"/>
  <c r="F1360" i="2" s="1"/>
  <c r="C1360" i="2"/>
  <c r="S1359" i="2"/>
  <c r="R1359" i="2"/>
  <c r="E1359" i="2"/>
  <c r="D1359" i="2"/>
  <c r="F1359" i="2" s="1"/>
  <c r="C1359" i="2"/>
  <c r="S1358" i="2"/>
  <c r="R1358" i="2"/>
  <c r="E1358" i="2"/>
  <c r="D1358" i="2"/>
  <c r="F1358" i="2" s="1"/>
  <c r="C1358" i="2"/>
  <c r="S1357" i="2"/>
  <c r="R1357" i="2"/>
  <c r="E1357" i="2"/>
  <c r="D1357" i="2"/>
  <c r="F1357" i="2" s="1"/>
  <c r="C1357" i="2"/>
  <c r="S1356" i="2"/>
  <c r="R1356" i="2"/>
  <c r="E1356" i="2"/>
  <c r="D1356" i="2"/>
  <c r="F1356" i="2" s="1"/>
  <c r="C1356" i="2"/>
  <c r="S1355" i="2"/>
  <c r="R1355" i="2"/>
  <c r="E1355" i="2"/>
  <c r="D1355" i="2"/>
  <c r="F1355" i="2" s="1"/>
  <c r="C1355" i="2"/>
  <c r="S1354" i="2"/>
  <c r="R1354" i="2"/>
  <c r="E1354" i="2"/>
  <c r="D1354" i="2"/>
  <c r="F1354" i="2" s="1"/>
  <c r="C1354" i="2"/>
  <c r="S1353" i="2"/>
  <c r="R1353" i="2"/>
  <c r="E1353" i="2"/>
  <c r="D1353" i="2"/>
  <c r="F1353" i="2" s="1"/>
  <c r="C1353" i="2"/>
  <c r="S1352" i="2"/>
  <c r="R1352" i="2"/>
  <c r="E1352" i="2"/>
  <c r="D1352" i="2"/>
  <c r="F1352" i="2" s="1"/>
  <c r="C1352" i="2"/>
  <c r="S1351" i="2"/>
  <c r="R1351" i="2"/>
  <c r="E1351" i="2"/>
  <c r="D1351" i="2"/>
  <c r="F1351" i="2" s="1"/>
  <c r="C1351" i="2"/>
  <c r="S1350" i="2"/>
  <c r="R1350" i="2"/>
  <c r="E1350" i="2"/>
  <c r="D1350" i="2"/>
  <c r="F1350" i="2" s="1"/>
  <c r="C1350" i="2"/>
  <c r="S1349" i="2"/>
  <c r="R1349" i="2"/>
  <c r="E1349" i="2"/>
  <c r="D1349" i="2"/>
  <c r="F1349" i="2" s="1"/>
  <c r="C1349" i="2"/>
  <c r="S1348" i="2"/>
  <c r="R1348" i="2"/>
  <c r="E1348" i="2"/>
  <c r="D1348" i="2"/>
  <c r="F1348" i="2" s="1"/>
  <c r="C1348" i="2"/>
  <c r="S1347" i="2"/>
  <c r="R1347" i="2"/>
  <c r="E1347" i="2"/>
  <c r="D1347" i="2"/>
  <c r="F1347" i="2" s="1"/>
  <c r="C1347" i="2"/>
  <c r="S1346" i="2"/>
  <c r="R1346" i="2"/>
  <c r="E1346" i="2"/>
  <c r="D1346" i="2"/>
  <c r="F1346" i="2" s="1"/>
  <c r="C1346" i="2"/>
  <c r="S1345" i="2"/>
  <c r="R1345" i="2"/>
  <c r="E1345" i="2"/>
  <c r="D1345" i="2"/>
  <c r="F1345" i="2" s="1"/>
  <c r="C1345" i="2"/>
  <c r="S1344" i="2"/>
  <c r="R1344" i="2"/>
  <c r="E1344" i="2"/>
  <c r="D1344" i="2"/>
  <c r="F1344" i="2" s="1"/>
  <c r="C1344" i="2"/>
  <c r="S1343" i="2"/>
  <c r="R1343" i="2"/>
  <c r="E1343" i="2"/>
  <c r="D1343" i="2"/>
  <c r="F1343" i="2" s="1"/>
  <c r="C1343" i="2"/>
  <c r="S1342" i="2"/>
  <c r="R1342" i="2"/>
  <c r="E1342" i="2"/>
  <c r="D1342" i="2"/>
  <c r="F1342" i="2" s="1"/>
  <c r="C1342" i="2"/>
  <c r="S1341" i="2"/>
  <c r="R1341" i="2"/>
  <c r="E1341" i="2"/>
  <c r="D1341" i="2"/>
  <c r="F1341" i="2" s="1"/>
  <c r="C1341" i="2"/>
  <c r="S1340" i="2"/>
  <c r="R1340" i="2"/>
  <c r="E1340" i="2"/>
  <c r="D1340" i="2"/>
  <c r="F1340" i="2" s="1"/>
  <c r="C1340" i="2"/>
  <c r="S1339" i="2"/>
  <c r="R1339" i="2"/>
  <c r="E1339" i="2"/>
  <c r="D1339" i="2"/>
  <c r="F1339" i="2" s="1"/>
  <c r="C1339" i="2"/>
  <c r="S1338" i="2"/>
  <c r="R1338" i="2"/>
  <c r="E1338" i="2"/>
  <c r="D1338" i="2"/>
  <c r="F1338" i="2" s="1"/>
  <c r="C1338" i="2"/>
  <c r="S1337" i="2"/>
  <c r="R1337" i="2"/>
  <c r="E1337" i="2"/>
  <c r="D1337" i="2"/>
  <c r="F1337" i="2" s="1"/>
  <c r="C1337" i="2"/>
  <c r="S1336" i="2"/>
  <c r="R1336" i="2"/>
  <c r="E1336" i="2"/>
  <c r="D1336" i="2"/>
  <c r="F1336" i="2" s="1"/>
  <c r="C1336" i="2"/>
  <c r="S1335" i="2"/>
  <c r="R1335" i="2"/>
  <c r="E1335" i="2"/>
  <c r="D1335" i="2"/>
  <c r="F1335" i="2" s="1"/>
  <c r="C1335" i="2"/>
  <c r="S1334" i="2"/>
  <c r="R1334" i="2"/>
  <c r="E1334" i="2"/>
  <c r="D1334" i="2"/>
  <c r="F1334" i="2" s="1"/>
  <c r="C1334" i="2"/>
  <c r="S1333" i="2"/>
  <c r="R1333" i="2"/>
  <c r="E1333" i="2"/>
  <c r="D1333" i="2"/>
  <c r="F1333" i="2" s="1"/>
  <c r="C1333" i="2"/>
  <c r="S1332" i="2"/>
  <c r="R1332" i="2"/>
  <c r="E1332" i="2"/>
  <c r="D1332" i="2"/>
  <c r="F1332" i="2" s="1"/>
  <c r="C1332" i="2"/>
  <c r="S1331" i="2"/>
  <c r="R1331" i="2"/>
  <c r="E1331" i="2"/>
  <c r="D1331" i="2"/>
  <c r="F1331" i="2" s="1"/>
  <c r="C1331" i="2"/>
  <c r="S1330" i="2"/>
  <c r="R1330" i="2"/>
  <c r="E1330" i="2"/>
  <c r="D1330" i="2"/>
  <c r="F1330" i="2" s="1"/>
  <c r="C1330" i="2"/>
  <c r="S1329" i="2"/>
  <c r="R1329" i="2"/>
  <c r="E1329" i="2"/>
  <c r="D1329" i="2"/>
  <c r="F1329" i="2" s="1"/>
  <c r="C1329" i="2"/>
  <c r="S1328" i="2"/>
  <c r="R1328" i="2"/>
  <c r="E1328" i="2"/>
  <c r="D1328" i="2"/>
  <c r="F1328" i="2" s="1"/>
  <c r="C1328" i="2"/>
  <c r="S1327" i="2"/>
  <c r="R1327" i="2"/>
  <c r="E1327" i="2"/>
  <c r="D1327" i="2"/>
  <c r="F1327" i="2" s="1"/>
  <c r="C1327" i="2"/>
  <c r="S1326" i="2"/>
  <c r="R1326" i="2"/>
  <c r="E1326" i="2"/>
  <c r="D1326" i="2"/>
  <c r="F1326" i="2" s="1"/>
  <c r="C1326" i="2"/>
  <c r="S1325" i="2"/>
  <c r="R1325" i="2"/>
  <c r="E1325" i="2"/>
  <c r="D1325" i="2"/>
  <c r="F1325" i="2" s="1"/>
  <c r="C1325" i="2"/>
  <c r="S1324" i="2"/>
  <c r="R1324" i="2"/>
  <c r="E1324" i="2"/>
  <c r="D1324" i="2"/>
  <c r="F1324" i="2" s="1"/>
  <c r="C1324" i="2"/>
  <c r="S1323" i="2"/>
  <c r="R1323" i="2"/>
  <c r="E1323" i="2"/>
  <c r="D1323" i="2"/>
  <c r="F1323" i="2" s="1"/>
  <c r="C1323" i="2"/>
  <c r="S1322" i="2"/>
  <c r="R1322" i="2"/>
  <c r="E1322" i="2"/>
  <c r="D1322" i="2"/>
  <c r="F1322" i="2" s="1"/>
  <c r="C1322" i="2"/>
  <c r="S1321" i="2"/>
  <c r="R1321" i="2"/>
  <c r="E1321" i="2"/>
  <c r="D1321" i="2"/>
  <c r="F1321" i="2" s="1"/>
  <c r="C1321" i="2"/>
  <c r="S1320" i="2"/>
  <c r="R1320" i="2"/>
  <c r="E1320" i="2"/>
  <c r="D1320" i="2"/>
  <c r="F1320" i="2" s="1"/>
  <c r="C1320" i="2"/>
  <c r="S1319" i="2"/>
  <c r="R1319" i="2"/>
  <c r="E1319" i="2"/>
  <c r="D1319" i="2"/>
  <c r="F1319" i="2" s="1"/>
  <c r="C1319" i="2"/>
  <c r="S1318" i="2"/>
  <c r="R1318" i="2"/>
  <c r="E1318" i="2"/>
  <c r="D1318" i="2"/>
  <c r="F1318" i="2" s="1"/>
  <c r="C1318" i="2"/>
  <c r="S1317" i="2"/>
  <c r="R1317" i="2"/>
  <c r="E1317" i="2"/>
  <c r="D1317" i="2"/>
  <c r="F1317" i="2" s="1"/>
  <c r="C1317" i="2"/>
  <c r="S1316" i="2"/>
  <c r="R1316" i="2"/>
  <c r="E1316" i="2"/>
  <c r="D1316" i="2"/>
  <c r="F1316" i="2" s="1"/>
  <c r="C1316" i="2"/>
  <c r="S1315" i="2"/>
  <c r="R1315" i="2"/>
  <c r="E1315" i="2"/>
  <c r="D1315" i="2"/>
  <c r="F1315" i="2" s="1"/>
  <c r="C1315" i="2"/>
  <c r="S1314" i="2"/>
  <c r="R1314" i="2"/>
  <c r="E1314" i="2"/>
  <c r="D1314" i="2"/>
  <c r="F1314" i="2" s="1"/>
  <c r="C1314" i="2"/>
  <c r="S1313" i="2"/>
  <c r="R1313" i="2"/>
  <c r="E1313" i="2"/>
  <c r="D1313" i="2"/>
  <c r="F1313" i="2" s="1"/>
  <c r="C1313" i="2"/>
  <c r="S1312" i="2"/>
  <c r="R1312" i="2"/>
  <c r="E1312" i="2"/>
  <c r="D1312" i="2"/>
  <c r="F1312" i="2" s="1"/>
  <c r="C1312" i="2"/>
  <c r="S1311" i="2"/>
  <c r="R1311" i="2"/>
  <c r="E1311" i="2"/>
  <c r="D1311" i="2"/>
  <c r="F1311" i="2" s="1"/>
  <c r="C1311" i="2"/>
  <c r="S1310" i="2"/>
  <c r="R1310" i="2"/>
  <c r="E1310" i="2"/>
  <c r="D1310" i="2"/>
  <c r="F1310" i="2" s="1"/>
  <c r="C1310" i="2"/>
  <c r="S1309" i="2"/>
  <c r="R1309" i="2"/>
  <c r="E1309" i="2"/>
  <c r="D1309" i="2"/>
  <c r="F1309" i="2" s="1"/>
  <c r="C1309" i="2"/>
  <c r="S1308" i="2"/>
  <c r="R1308" i="2"/>
  <c r="E1308" i="2"/>
  <c r="D1308" i="2"/>
  <c r="F1308" i="2" s="1"/>
  <c r="C1308" i="2"/>
  <c r="S1307" i="2"/>
  <c r="R1307" i="2"/>
  <c r="E1307" i="2"/>
  <c r="D1307" i="2"/>
  <c r="F1307" i="2" s="1"/>
  <c r="C1307" i="2"/>
  <c r="S1306" i="2"/>
  <c r="R1306" i="2"/>
  <c r="E1306" i="2"/>
  <c r="D1306" i="2"/>
  <c r="F1306" i="2" s="1"/>
  <c r="C1306" i="2"/>
  <c r="S1305" i="2"/>
  <c r="R1305" i="2"/>
  <c r="E1305" i="2"/>
  <c r="D1305" i="2"/>
  <c r="F1305" i="2" s="1"/>
  <c r="C1305" i="2"/>
  <c r="S1304" i="2"/>
  <c r="R1304" i="2"/>
  <c r="E1304" i="2"/>
  <c r="D1304" i="2"/>
  <c r="F1304" i="2" s="1"/>
  <c r="C1304" i="2"/>
  <c r="S1303" i="2"/>
  <c r="R1303" i="2"/>
  <c r="E1303" i="2"/>
  <c r="D1303" i="2"/>
  <c r="F1303" i="2" s="1"/>
  <c r="C1303" i="2"/>
  <c r="S1302" i="2"/>
  <c r="R1302" i="2"/>
  <c r="E1302" i="2"/>
  <c r="D1302" i="2"/>
  <c r="F1302" i="2" s="1"/>
  <c r="C1302" i="2"/>
  <c r="S1301" i="2"/>
  <c r="R1301" i="2"/>
  <c r="E1301" i="2"/>
  <c r="D1301" i="2"/>
  <c r="F1301" i="2" s="1"/>
  <c r="C1301" i="2"/>
  <c r="S1300" i="2"/>
  <c r="R1300" i="2"/>
  <c r="E1300" i="2"/>
  <c r="D1300" i="2"/>
  <c r="F1300" i="2" s="1"/>
  <c r="C1300" i="2"/>
  <c r="S1299" i="2"/>
  <c r="R1299" i="2"/>
  <c r="E1299" i="2"/>
  <c r="D1299" i="2"/>
  <c r="F1299" i="2" s="1"/>
  <c r="C1299" i="2"/>
  <c r="S1298" i="2"/>
  <c r="R1298" i="2"/>
  <c r="E1298" i="2"/>
  <c r="D1298" i="2"/>
  <c r="F1298" i="2" s="1"/>
  <c r="C1298" i="2"/>
  <c r="S1297" i="2"/>
  <c r="R1297" i="2"/>
  <c r="E1297" i="2"/>
  <c r="D1297" i="2"/>
  <c r="F1297" i="2" s="1"/>
  <c r="C1297" i="2"/>
  <c r="S1296" i="2"/>
  <c r="R1296" i="2"/>
  <c r="E1296" i="2"/>
  <c r="D1296" i="2"/>
  <c r="F1296" i="2" s="1"/>
  <c r="C1296" i="2"/>
  <c r="S1295" i="2"/>
  <c r="R1295" i="2"/>
  <c r="E1295" i="2"/>
  <c r="D1295" i="2"/>
  <c r="F1295" i="2" s="1"/>
  <c r="C1295" i="2"/>
  <c r="S1294" i="2"/>
  <c r="R1294" i="2"/>
  <c r="E1294" i="2"/>
  <c r="D1294" i="2"/>
  <c r="F1294" i="2" s="1"/>
  <c r="C1294" i="2"/>
  <c r="S1293" i="2"/>
  <c r="R1293" i="2"/>
  <c r="E1293" i="2"/>
  <c r="D1293" i="2"/>
  <c r="F1293" i="2" s="1"/>
  <c r="C1293" i="2"/>
  <c r="S1292" i="2"/>
  <c r="R1292" i="2"/>
  <c r="E1292" i="2"/>
  <c r="D1292" i="2"/>
  <c r="F1292" i="2" s="1"/>
  <c r="C1292" i="2"/>
  <c r="S1291" i="2"/>
  <c r="R1291" i="2"/>
  <c r="E1291" i="2"/>
  <c r="D1291" i="2"/>
  <c r="F1291" i="2" s="1"/>
  <c r="C1291" i="2"/>
  <c r="S1290" i="2"/>
  <c r="R1290" i="2"/>
  <c r="E1290" i="2"/>
  <c r="D1290" i="2"/>
  <c r="F1290" i="2" s="1"/>
  <c r="C1290" i="2"/>
  <c r="S1289" i="2"/>
  <c r="R1289" i="2"/>
  <c r="E1289" i="2"/>
  <c r="D1289" i="2"/>
  <c r="F1289" i="2" s="1"/>
  <c r="C1289" i="2"/>
  <c r="S1288" i="2"/>
  <c r="R1288" i="2"/>
  <c r="E1288" i="2"/>
  <c r="D1288" i="2"/>
  <c r="F1288" i="2" s="1"/>
  <c r="C1288" i="2"/>
  <c r="S1287" i="2"/>
  <c r="R1287" i="2"/>
  <c r="E1287" i="2"/>
  <c r="D1287" i="2"/>
  <c r="F1287" i="2" s="1"/>
  <c r="C1287" i="2"/>
  <c r="S1286" i="2"/>
  <c r="R1286" i="2"/>
  <c r="E1286" i="2"/>
  <c r="D1286" i="2"/>
  <c r="F1286" i="2" s="1"/>
  <c r="C1286" i="2"/>
  <c r="S1285" i="2"/>
  <c r="R1285" i="2"/>
  <c r="E1285" i="2"/>
  <c r="D1285" i="2"/>
  <c r="F1285" i="2" s="1"/>
  <c r="C1285" i="2"/>
  <c r="S1284" i="2"/>
  <c r="R1284" i="2"/>
  <c r="E1284" i="2"/>
  <c r="D1284" i="2"/>
  <c r="F1284" i="2" s="1"/>
  <c r="C1284" i="2"/>
  <c r="S1283" i="2"/>
  <c r="R1283" i="2"/>
  <c r="E1283" i="2"/>
  <c r="D1283" i="2"/>
  <c r="F1283" i="2" s="1"/>
  <c r="C1283" i="2"/>
  <c r="S1282" i="2"/>
  <c r="R1282" i="2"/>
  <c r="E1282" i="2"/>
  <c r="D1282" i="2"/>
  <c r="F1282" i="2" s="1"/>
  <c r="C1282" i="2"/>
  <c r="S1281" i="2"/>
  <c r="R1281" i="2"/>
  <c r="E1281" i="2"/>
  <c r="D1281" i="2"/>
  <c r="F1281" i="2" s="1"/>
  <c r="C1281" i="2"/>
  <c r="S1280" i="2"/>
  <c r="R1280" i="2"/>
  <c r="E1280" i="2"/>
  <c r="D1280" i="2"/>
  <c r="F1280" i="2" s="1"/>
  <c r="C1280" i="2"/>
  <c r="S1279" i="2"/>
  <c r="R1279" i="2"/>
  <c r="E1279" i="2"/>
  <c r="D1279" i="2"/>
  <c r="F1279" i="2" s="1"/>
  <c r="C1279" i="2"/>
  <c r="S1278" i="2"/>
  <c r="R1278" i="2"/>
  <c r="E1278" i="2"/>
  <c r="D1278" i="2"/>
  <c r="F1278" i="2" s="1"/>
  <c r="C1278" i="2"/>
  <c r="S1277" i="2"/>
  <c r="R1277" i="2"/>
  <c r="E1277" i="2"/>
  <c r="D1277" i="2"/>
  <c r="F1277" i="2" s="1"/>
  <c r="C1277" i="2"/>
  <c r="S1276" i="2"/>
  <c r="R1276" i="2"/>
  <c r="E1276" i="2"/>
  <c r="D1276" i="2"/>
  <c r="F1276" i="2" s="1"/>
  <c r="C1276" i="2"/>
  <c r="S1275" i="2"/>
  <c r="R1275" i="2"/>
  <c r="E1275" i="2"/>
  <c r="D1275" i="2"/>
  <c r="F1275" i="2" s="1"/>
  <c r="C1275" i="2"/>
  <c r="S1274" i="2"/>
  <c r="R1274" i="2"/>
  <c r="E1274" i="2"/>
  <c r="D1274" i="2"/>
  <c r="F1274" i="2" s="1"/>
  <c r="C1274" i="2"/>
  <c r="S1273" i="2"/>
  <c r="R1273" i="2"/>
  <c r="E1273" i="2"/>
  <c r="D1273" i="2"/>
  <c r="F1273" i="2" s="1"/>
  <c r="C1273" i="2"/>
  <c r="S1272" i="2"/>
  <c r="R1272" i="2"/>
  <c r="E1272" i="2"/>
  <c r="D1272" i="2"/>
  <c r="F1272" i="2" s="1"/>
  <c r="C1272" i="2"/>
  <c r="S1271" i="2"/>
  <c r="R1271" i="2"/>
  <c r="E1271" i="2"/>
  <c r="D1271" i="2"/>
  <c r="F1271" i="2" s="1"/>
  <c r="C1271" i="2"/>
  <c r="S1270" i="2"/>
  <c r="R1270" i="2"/>
  <c r="E1270" i="2"/>
  <c r="D1270" i="2"/>
  <c r="F1270" i="2" s="1"/>
  <c r="C1270" i="2"/>
  <c r="S1269" i="2"/>
  <c r="R1269" i="2"/>
  <c r="E1269" i="2"/>
  <c r="D1269" i="2"/>
  <c r="F1269" i="2" s="1"/>
  <c r="C1269" i="2"/>
  <c r="S1268" i="2"/>
  <c r="R1268" i="2"/>
  <c r="E1268" i="2"/>
  <c r="D1268" i="2"/>
  <c r="F1268" i="2" s="1"/>
  <c r="C1268" i="2"/>
  <c r="S1267" i="2"/>
  <c r="R1267" i="2"/>
  <c r="E1267" i="2"/>
  <c r="D1267" i="2"/>
  <c r="F1267" i="2" s="1"/>
  <c r="C1267" i="2"/>
  <c r="S1266" i="2"/>
  <c r="R1266" i="2"/>
  <c r="E1266" i="2"/>
  <c r="D1266" i="2"/>
  <c r="F1266" i="2" s="1"/>
  <c r="C1266" i="2"/>
  <c r="S1265" i="2"/>
  <c r="R1265" i="2"/>
  <c r="E1265" i="2"/>
  <c r="D1265" i="2"/>
  <c r="F1265" i="2" s="1"/>
  <c r="C1265" i="2"/>
  <c r="S1264" i="2"/>
  <c r="R1264" i="2"/>
  <c r="E1264" i="2"/>
  <c r="D1264" i="2"/>
  <c r="F1264" i="2" s="1"/>
  <c r="C1264" i="2"/>
  <c r="S1263" i="2"/>
  <c r="R1263" i="2"/>
  <c r="E1263" i="2"/>
  <c r="D1263" i="2"/>
  <c r="F1263" i="2" s="1"/>
  <c r="C1263" i="2"/>
  <c r="S1262" i="2"/>
  <c r="R1262" i="2"/>
  <c r="E1262" i="2"/>
  <c r="D1262" i="2"/>
  <c r="F1262" i="2" s="1"/>
  <c r="C1262" i="2"/>
  <c r="S1261" i="2"/>
  <c r="R1261" i="2"/>
  <c r="E1261" i="2"/>
  <c r="D1261" i="2"/>
  <c r="F1261" i="2" s="1"/>
  <c r="C1261" i="2"/>
  <c r="S1260" i="2"/>
  <c r="R1260" i="2"/>
  <c r="E1260" i="2"/>
  <c r="D1260" i="2"/>
  <c r="F1260" i="2" s="1"/>
  <c r="C1260" i="2"/>
  <c r="S1259" i="2"/>
  <c r="R1259" i="2"/>
  <c r="E1259" i="2"/>
  <c r="D1259" i="2"/>
  <c r="F1259" i="2" s="1"/>
  <c r="C1259" i="2"/>
  <c r="S1258" i="2"/>
  <c r="R1258" i="2"/>
  <c r="E1258" i="2"/>
  <c r="D1258" i="2"/>
  <c r="F1258" i="2" s="1"/>
  <c r="C1258" i="2"/>
  <c r="S1257" i="2"/>
  <c r="R1257" i="2"/>
  <c r="E1257" i="2"/>
  <c r="D1257" i="2"/>
  <c r="F1257" i="2" s="1"/>
  <c r="C1257" i="2"/>
  <c r="S1256" i="2"/>
  <c r="R1256" i="2"/>
  <c r="E1256" i="2"/>
  <c r="D1256" i="2"/>
  <c r="F1256" i="2" s="1"/>
  <c r="C1256" i="2"/>
  <c r="S1255" i="2"/>
  <c r="R1255" i="2"/>
  <c r="E1255" i="2"/>
  <c r="D1255" i="2"/>
  <c r="F1255" i="2" s="1"/>
  <c r="C1255" i="2"/>
  <c r="S1254" i="2"/>
  <c r="R1254" i="2"/>
  <c r="E1254" i="2"/>
  <c r="D1254" i="2"/>
  <c r="F1254" i="2" s="1"/>
  <c r="C1254" i="2"/>
  <c r="S1253" i="2"/>
  <c r="R1253" i="2"/>
  <c r="E1253" i="2"/>
  <c r="D1253" i="2"/>
  <c r="F1253" i="2" s="1"/>
  <c r="C1253" i="2"/>
  <c r="S1252" i="2"/>
  <c r="R1252" i="2"/>
  <c r="E1252" i="2"/>
  <c r="D1252" i="2"/>
  <c r="F1252" i="2" s="1"/>
  <c r="C1252" i="2"/>
  <c r="S1251" i="2"/>
  <c r="R1251" i="2"/>
  <c r="E1251" i="2"/>
  <c r="D1251" i="2"/>
  <c r="F1251" i="2" s="1"/>
  <c r="C1251" i="2"/>
  <c r="S1250" i="2"/>
  <c r="R1250" i="2"/>
  <c r="E1250" i="2"/>
  <c r="D1250" i="2"/>
  <c r="F1250" i="2" s="1"/>
  <c r="C1250" i="2"/>
  <c r="S1249" i="2"/>
  <c r="R1249" i="2"/>
  <c r="E1249" i="2"/>
  <c r="D1249" i="2"/>
  <c r="F1249" i="2" s="1"/>
  <c r="C1249" i="2"/>
  <c r="S1248" i="2"/>
  <c r="R1248" i="2"/>
  <c r="E1248" i="2"/>
  <c r="D1248" i="2"/>
  <c r="F1248" i="2" s="1"/>
  <c r="C1248" i="2"/>
  <c r="S1247" i="2"/>
  <c r="R1247" i="2"/>
  <c r="E1247" i="2"/>
  <c r="D1247" i="2"/>
  <c r="F1247" i="2" s="1"/>
  <c r="C1247" i="2"/>
  <c r="S1246" i="2"/>
  <c r="R1246" i="2"/>
  <c r="E1246" i="2"/>
  <c r="D1246" i="2"/>
  <c r="F1246" i="2" s="1"/>
  <c r="C1246" i="2"/>
  <c r="S1245" i="2"/>
  <c r="R1245" i="2"/>
  <c r="E1245" i="2"/>
  <c r="D1245" i="2"/>
  <c r="F1245" i="2" s="1"/>
  <c r="C1245" i="2"/>
  <c r="S1244" i="2"/>
  <c r="R1244" i="2"/>
  <c r="E1244" i="2"/>
  <c r="D1244" i="2"/>
  <c r="F1244" i="2" s="1"/>
  <c r="C1244" i="2"/>
  <c r="S1243" i="2"/>
  <c r="R1243" i="2"/>
  <c r="E1243" i="2"/>
  <c r="D1243" i="2"/>
  <c r="F1243" i="2" s="1"/>
  <c r="C1243" i="2"/>
  <c r="S1242" i="2"/>
  <c r="R1242" i="2"/>
  <c r="E1242" i="2"/>
  <c r="D1242" i="2"/>
  <c r="F1242" i="2" s="1"/>
  <c r="C1242" i="2"/>
  <c r="S1241" i="2"/>
  <c r="R1241" i="2"/>
  <c r="E1241" i="2"/>
  <c r="D1241" i="2"/>
  <c r="F1241" i="2" s="1"/>
  <c r="C1241" i="2"/>
  <c r="S1240" i="2"/>
  <c r="R1240" i="2"/>
  <c r="E1240" i="2"/>
  <c r="D1240" i="2"/>
  <c r="F1240" i="2" s="1"/>
  <c r="C1240" i="2"/>
  <c r="S1239" i="2"/>
  <c r="R1239" i="2"/>
  <c r="E1239" i="2"/>
  <c r="D1239" i="2"/>
  <c r="F1239" i="2" s="1"/>
  <c r="C1239" i="2"/>
  <c r="S1238" i="2"/>
  <c r="R1238" i="2"/>
  <c r="E1238" i="2"/>
  <c r="D1238" i="2"/>
  <c r="F1238" i="2" s="1"/>
  <c r="C1238" i="2"/>
  <c r="S1237" i="2"/>
  <c r="R1237" i="2"/>
  <c r="E1237" i="2"/>
  <c r="D1237" i="2"/>
  <c r="F1237" i="2" s="1"/>
  <c r="C1237" i="2"/>
  <c r="S1236" i="2"/>
  <c r="R1236" i="2"/>
  <c r="E1236" i="2"/>
  <c r="D1236" i="2"/>
  <c r="F1236" i="2" s="1"/>
  <c r="C1236" i="2"/>
  <c r="S1235" i="2"/>
  <c r="R1235" i="2"/>
  <c r="E1235" i="2"/>
  <c r="D1235" i="2"/>
  <c r="F1235" i="2" s="1"/>
  <c r="C1235" i="2"/>
  <c r="S1234" i="2"/>
  <c r="R1234" i="2"/>
  <c r="E1234" i="2"/>
  <c r="D1234" i="2"/>
  <c r="F1234" i="2" s="1"/>
  <c r="C1234" i="2"/>
  <c r="S1233" i="2"/>
  <c r="R1233" i="2"/>
  <c r="E1233" i="2"/>
  <c r="D1233" i="2"/>
  <c r="F1233" i="2" s="1"/>
  <c r="C1233" i="2"/>
  <c r="S1232" i="2"/>
  <c r="R1232" i="2"/>
  <c r="E1232" i="2"/>
  <c r="D1232" i="2"/>
  <c r="F1232" i="2" s="1"/>
  <c r="C1232" i="2"/>
  <c r="S1231" i="2"/>
  <c r="R1231" i="2"/>
  <c r="E1231" i="2"/>
  <c r="D1231" i="2"/>
  <c r="F1231" i="2" s="1"/>
  <c r="C1231" i="2"/>
  <c r="S1230" i="2"/>
  <c r="R1230" i="2"/>
  <c r="E1230" i="2"/>
  <c r="D1230" i="2"/>
  <c r="F1230" i="2" s="1"/>
  <c r="C1230" i="2"/>
  <c r="S1229" i="2"/>
  <c r="R1229" i="2"/>
  <c r="E1229" i="2"/>
  <c r="D1229" i="2"/>
  <c r="F1229" i="2" s="1"/>
  <c r="C1229" i="2"/>
  <c r="S1228" i="2"/>
  <c r="R1228" i="2"/>
  <c r="E1228" i="2"/>
  <c r="D1228" i="2"/>
  <c r="F1228" i="2" s="1"/>
  <c r="C1228" i="2"/>
  <c r="S1227" i="2"/>
  <c r="R1227" i="2"/>
  <c r="E1227" i="2"/>
  <c r="D1227" i="2"/>
  <c r="F1227" i="2" s="1"/>
  <c r="C1227" i="2"/>
  <c r="S1226" i="2"/>
  <c r="R1226" i="2"/>
  <c r="E1226" i="2"/>
  <c r="D1226" i="2"/>
  <c r="F1226" i="2" s="1"/>
  <c r="C1226" i="2"/>
  <c r="S1225" i="2"/>
  <c r="R1225" i="2"/>
  <c r="E1225" i="2"/>
  <c r="D1225" i="2"/>
  <c r="F1225" i="2" s="1"/>
  <c r="C1225" i="2"/>
  <c r="S1224" i="2"/>
  <c r="R1224" i="2"/>
  <c r="E1224" i="2"/>
  <c r="D1224" i="2"/>
  <c r="F1224" i="2" s="1"/>
  <c r="C1224" i="2"/>
  <c r="S1223" i="2"/>
  <c r="R1223" i="2"/>
  <c r="E1223" i="2"/>
  <c r="D1223" i="2"/>
  <c r="F1223" i="2" s="1"/>
  <c r="C1223" i="2"/>
  <c r="S1222" i="2"/>
  <c r="R1222" i="2"/>
  <c r="E1222" i="2"/>
  <c r="D1222" i="2"/>
  <c r="F1222" i="2" s="1"/>
  <c r="C1222" i="2"/>
  <c r="S1221" i="2"/>
  <c r="R1221" i="2"/>
  <c r="E1221" i="2"/>
  <c r="D1221" i="2"/>
  <c r="F1221" i="2" s="1"/>
  <c r="C1221" i="2"/>
  <c r="S1220" i="2"/>
  <c r="R1220" i="2"/>
  <c r="E1220" i="2"/>
  <c r="D1220" i="2"/>
  <c r="F1220" i="2" s="1"/>
  <c r="C1220" i="2"/>
  <c r="S1219" i="2"/>
  <c r="R1219" i="2"/>
  <c r="E1219" i="2"/>
  <c r="D1219" i="2"/>
  <c r="F1219" i="2" s="1"/>
  <c r="C1219" i="2"/>
  <c r="S1218" i="2"/>
  <c r="R1218" i="2"/>
  <c r="E1218" i="2"/>
  <c r="D1218" i="2"/>
  <c r="F1218" i="2" s="1"/>
  <c r="C1218" i="2"/>
  <c r="S1217" i="2"/>
  <c r="R1217" i="2"/>
  <c r="E1217" i="2"/>
  <c r="D1217" i="2"/>
  <c r="F1217" i="2" s="1"/>
  <c r="C1217" i="2"/>
  <c r="S1216" i="2"/>
  <c r="R1216" i="2"/>
  <c r="E1216" i="2"/>
  <c r="D1216" i="2"/>
  <c r="F1216" i="2" s="1"/>
  <c r="C1216" i="2"/>
  <c r="S1215" i="2"/>
  <c r="R1215" i="2"/>
  <c r="E1215" i="2"/>
  <c r="D1215" i="2"/>
  <c r="F1215" i="2" s="1"/>
  <c r="C1215" i="2"/>
  <c r="S1214" i="2"/>
  <c r="R1214" i="2"/>
  <c r="E1214" i="2"/>
  <c r="D1214" i="2"/>
  <c r="F1214" i="2" s="1"/>
  <c r="C1214" i="2"/>
  <c r="S1213" i="2"/>
  <c r="R1213" i="2"/>
  <c r="E1213" i="2"/>
  <c r="D1213" i="2"/>
  <c r="F1213" i="2" s="1"/>
  <c r="C1213" i="2"/>
  <c r="S1212" i="2"/>
  <c r="R1212" i="2"/>
  <c r="E1212" i="2"/>
  <c r="D1212" i="2"/>
  <c r="F1212" i="2" s="1"/>
  <c r="C1212" i="2"/>
  <c r="S1211" i="2"/>
  <c r="R1211" i="2"/>
  <c r="E1211" i="2"/>
  <c r="D1211" i="2"/>
  <c r="F1211" i="2" s="1"/>
  <c r="C1211" i="2"/>
  <c r="S1210" i="2"/>
  <c r="R1210" i="2"/>
  <c r="E1210" i="2"/>
  <c r="D1210" i="2"/>
  <c r="F1210" i="2" s="1"/>
  <c r="C1210" i="2"/>
  <c r="S1209" i="2"/>
  <c r="R1209" i="2"/>
  <c r="E1209" i="2"/>
  <c r="D1209" i="2"/>
  <c r="F1209" i="2" s="1"/>
  <c r="C1209" i="2"/>
  <c r="S1208" i="2"/>
  <c r="R1208" i="2"/>
  <c r="E1208" i="2"/>
  <c r="D1208" i="2"/>
  <c r="F1208" i="2" s="1"/>
  <c r="C1208" i="2"/>
  <c r="S1207" i="2"/>
  <c r="R1207" i="2"/>
  <c r="E1207" i="2"/>
  <c r="D1207" i="2"/>
  <c r="F1207" i="2" s="1"/>
  <c r="C1207" i="2"/>
  <c r="S1206" i="2"/>
  <c r="R1206" i="2"/>
  <c r="E1206" i="2"/>
  <c r="D1206" i="2"/>
  <c r="F1206" i="2" s="1"/>
  <c r="C1206" i="2"/>
  <c r="S1205" i="2"/>
  <c r="R1205" i="2"/>
  <c r="E1205" i="2"/>
  <c r="D1205" i="2"/>
  <c r="F1205" i="2" s="1"/>
  <c r="C1205" i="2"/>
  <c r="S1204" i="2"/>
  <c r="R1204" i="2"/>
  <c r="E1204" i="2"/>
  <c r="D1204" i="2"/>
  <c r="F1204" i="2" s="1"/>
  <c r="C1204" i="2"/>
  <c r="S1203" i="2"/>
  <c r="R1203" i="2"/>
  <c r="E1203" i="2"/>
  <c r="D1203" i="2"/>
  <c r="F1203" i="2" s="1"/>
  <c r="C1203" i="2"/>
  <c r="S1202" i="2"/>
  <c r="R1202" i="2"/>
  <c r="E1202" i="2"/>
  <c r="D1202" i="2"/>
  <c r="F1202" i="2" s="1"/>
  <c r="C1202" i="2"/>
  <c r="S1201" i="2"/>
  <c r="R1201" i="2"/>
  <c r="E1201" i="2"/>
  <c r="D1201" i="2"/>
  <c r="F1201" i="2" s="1"/>
  <c r="C1201" i="2"/>
  <c r="S1200" i="2"/>
  <c r="R1200" i="2"/>
  <c r="E1200" i="2"/>
  <c r="D1200" i="2"/>
  <c r="F1200" i="2" s="1"/>
  <c r="C1200" i="2"/>
  <c r="S1199" i="2"/>
  <c r="R1199" i="2"/>
  <c r="E1199" i="2"/>
  <c r="D1199" i="2"/>
  <c r="F1199" i="2" s="1"/>
  <c r="C1199" i="2"/>
  <c r="S1198" i="2"/>
  <c r="R1198" i="2"/>
  <c r="E1198" i="2"/>
  <c r="D1198" i="2"/>
  <c r="F1198" i="2" s="1"/>
  <c r="C1198" i="2"/>
  <c r="S1197" i="2"/>
  <c r="R1197" i="2"/>
  <c r="E1197" i="2"/>
  <c r="D1197" i="2"/>
  <c r="F1197" i="2" s="1"/>
  <c r="C1197" i="2"/>
  <c r="S1196" i="2"/>
  <c r="R1196" i="2"/>
  <c r="E1196" i="2"/>
  <c r="D1196" i="2"/>
  <c r="F1196" i="2" s="1"/>
  <c r="C1196" i="2"/>
  <c r="S1195" i="2"/>
  <c r="R1195" i="2"/>
  <c r="E1195" i="2"/>
  <c r="D1195" i="2"/>
  <c r="F1195" i="2" s="1"/>
  <c r="C1195" i="2"/>
  <c r="S1194" i="2"/>
  <c r="R1194" i="2"/>
  <c r="E1194" i="2"/>
  <c r="D1194" i="2"/>
  <c r="F1194" i="2" s="1"/>
  <c r="C1194" i="2"/>
  <c r="S1193" i="2"/>
  <c r="R1193" i="2"/>
  <c r="E1193" i="2"/>
  <c r="D1193" i="2"/>
  <c r="F1193" i="2" s="1"/>
  <c r="C1193" i="2"/>
  <c r="S1192" i="2"/>
  <c r="R1192" i="2"/>
  <c r="E1192" i="2"/>
  <c r="D1192" i="2"/>
  <c r="F1192" i="2" s="1"/>
  <c r="C1192" i="2"/>
  <c r="S1191" i="2"/>
  <c r="R1191" i="2"/>
  <c r="E1191" i="2"/>
  <c r="D1191" i="2"/>
  <c r="F1191" i="2" s="1"/>
  <c r="C1191" i="2"/>
  <c r="S1190" i="2"/>
  <c r="R1190" i="2"/>
  <c r="E1190" i="2"/>
  <c r="D1190" i="2"/>
  <c r="F1190" i="2" s="1"/>
  <c r="C1190" i="2"/>
  <c r="S1189" i="2"/>
  <c r="R1189" i="2"/>
  <c r="E1189" i="2"/>
  <c r="D1189" i="2"/>
  <c r="F1189" i="2" s="1"/>
  <c r="C1189" i="2"/>
  <c r="S1188" i="2"/>
  <c r="R1188" i="2"/>
  <c r="E1188" i="2"/>
  <c r="D1188" i="2"/>
  <c r="F1188" i="2" s="1"/>
  <c r="C1188" i="2"/>
  <c r="S1187" i="2"/>
  <c r="R1187" i="2"/>
  <c r="E1187" i="2"/>
  <c r="D1187" i="2"/>
  <c r="F1187" i="2" s="1"/>
  <c r="C1187" i="2"/>
  <c r="S1186" i="2"/>
  <c r="R1186" i="2"/>
  <c r="E1186" i="2"/>
  <c r="D1186" i="2"/>
  <c r="F1186" i="2" s="1"/>
  <c r="C1186" i="2"/>
  <c r="S1185" i="2"/>
  <c r="R1185" i="2"/>
  <c r="E1185" i="2"/>
  <c r="D1185" i="2"/>
  <c r="F1185" i="2" s="1"/>
  <c r="C1185" i="2"/>
  <c r="S1184" i="2"/>
  <c r="R1184" i="2"/>
  <c r="E1184" i="2"/>
  <c r="D1184" i="2"/>
  <c r="F1184" i="2" s="1"/>
  <c r="C1184" i="2"/>
  <c r="S1183" i="2"/>
  <c r="R1183" i="2"/>
  <c r="E1183" i="2"/>
  <c r="D1183" i="2"/>
  <c r="F1183" i="2" s="1"/>
  <c r="C1183" i="2"/>
  <c r="S1182" i="2"/>
  <c r="R1182" i="2"/>
  <c r="E1182" i="2"/>
  <c r="D1182" i="2"/>
  <c r="F1182" i="2" s="1"/>
  <c r="C1182" i="2"/>
  <c r="S1181" i="2"/>
  <c r="R1181" i="2"/>
  <c r="E1181" i="2"/>
  <c r="D1181" i="2"/>
  <c r="F1181" i="2" s="1"/>
  <c r="C1181" i="2"/>
  <c r="S1180" i="2"/>
  <c r="R1180" i="2"/>
  <c r="E1180" i="2"/>
  <c r="D1180" i="2"/>
  <c r="F1180" i="2" s="1"/>
  <c r="C1180" i="2"/>
  <c r="S1179" i="2"/>
  <c r="R1179" i="2"/>
  <c r="E1179" i="2"/>
  <c r="D1179" i="2"/>
  <c r="F1179" i="2" s="1"/>
  <c r="C1179" i="2"/>
  <c r="S1178" i="2"/>
  <c r="R1178" i="2"/>
  <c r="E1178" i="2"/>
  <c r="D1178" i="2"/>
  <c r="F1178" i="2" s="1"/>
  <c r="C1178" i="2"/>
  <c r="S1177" i="2"/>
  <c r="R1177" i="2"/>
  <c r="E1177" i="2"/>
  <c r="D1177" i="2"/>
  <c r="F1177" i="2" s="1"/>
  <c r="C1177" i="2"/>
  <c r="S1176" i="2"/>
  <c r="R1176" i="2"/>
  <c r="E1176" i="2"/>
  <c r="D1176" i="2"/>
  <c r="F1176" i="2" s="1"/>
  <c r="C1176" i="2"/>
  <c r="S1175" i="2"/>
  <c r="R1175" i="2"/>
  <c r="E1175" i="2"/>
  <c r="D1175" i="2"/>
  <c r="F1175" i="2" s="1"/>
  <c r="C1175" i="2"/>
  <c r="S1174" i="2"/>
  <c r="R1174" i="2"/>
  <c r="E1174" i="2"/>
  <c r="D1174" i="2"/>
  <c r="F1174" i="2" s="1"/>
  <c r="C1174" i="2"/>
  <c r="S1173" i="2"/>
  <c r="R1173" i="2"/>
  <c r="E1173" i="2"/>
  <c r="D1173" i="2"/>
  <c r="F1173" i="2" s="1"/>
  <c r="C1173" i="2"/>
  <c r="S1172" i="2"/>
  <c r="R1172" i="2"/>
  <c r="E1172" i="2"/>
  <c r="D1172" i="2"/>
  <c r="F1172" i="2" s="1"/>
  <c r="C1172" i="2"/>
  <c r="S1171" i="2"/>
  <c r="R1171" i="2"/>
  <c r="E1171" i="2"/>
  <c r="D1171" i="2"/>
  <c r="F1171" i="2" s="1"/>
  <c r="C1171" i="2"/>
  <c r="S1170" i="2"/>
  <c r="R1170" i="2"/>
  <c r="E1170" i="2"/>
  <c r="D1170" i="2"/>
  <c r="F1170" i="2" s="1"/>
  <c r="C1170" i="2"/>
  <c r="S1169" i="2"/>
  <c r="R1169" i="2"/>
  <c r="E1169" i="2"/>
  <c r="D1169" i="2"/>
  <c r="F1169" i="2" s="1"/>
  <c r="C1169" i="2"/>
  <c r="S1168" i="2"/>
  <c r="R1168" i="2"/>
  <c r="E1168" i="2"/>
  <c r="D1168" i="2"/>
  <c r="F1168" i="2" s="1"/>
  <c r="C1168" i="2"/>
  <c r="S1167" i="2"/>
  <c r="R1167" i="2"/>
  <c r="E1167" i="2"/>
  <c r="D1167" i="2"/>
  <c r="F1167" i="2" s="1"/>
  <c r="C1167" i="2"/>
  <c r="S1166" i="2"/>
  <c r="R1166" i="2"/>
  <c r="E1166" i="2"/>
  <c r="D1166" i="2"/>
  <c r="F1166" i="2" s="1"/>
  <c r="C1166" i="2"/>
  <c r="S1165" i="2"/>
  <c r="R1165" i="2"/>
  <c r="E1165" i="2"/>
  <c r="D1165" i="2"/>
  <c r="F1165" i="2" s="1"/>
  <c r="C1165" i="2"/>
  <c r="S1164" i="2"/>
  <c r="R1164" i="2"/>
  <c r="E1164" i="2"/>
  <c r="D1164" i="2"/>
  <c r="F1164" i="2" s="1"/>
  <c r="C1164" i="2"/>
  <c r="S1163" i="2"/>
  <c r="R1163" i="2"/>
  <c r="E1163" i="2"/>
  <c r="D1163" i="2"/>
  <c r="F1163" i="2" s="1"/>
  <c r="C1163" i="2"/>
  <c r="S1162" i="2"/>
  <c r="R1162" i="2"/>
  <c r="E1162" i="2"/>
  <c r="D1162" i="2"/>
  <c r="F1162" i="2" s="1"/>
  <c r="C1162" i="2"/>
  <c r="S1161" i="2"/>
  <c r="R1161" i="2"/>
  <c r="E1161" i="2"/>
  <c r="D1161" i="2"/>
  <c r="F1161" i="2" s="1"/>
  <c r="C1161" i="2"/>
  <c r="S1160" i="2"/>
  <c r="R1160" i="2"/>
  <c r="E1160" i="2"/>
  <c r="D1160" i="2"/>
  <c r="F1160" i="2" s="1"/>
  <c r="C1160" i="2"/>
  <c r="S1159" i="2"/>
  <c r="R1159" i="2"/>
  <c r="E1159" i="2"/>
  <c r="D1159" i="2"/>
  <c r="F1159" i="2" s="1"/>
  <c r="C1159" i="2"/>
  <c r="S1158" i="2"/>
  <c r="R1158" i="2"/>
  <c r="E1158" i="2"/>
  <c r="D1158" i="2"/>
  <c r="F1158" i="2" s="1"/>
  <c r="C1158" i="2"/>
  <c r="S1157" i="2"/>
  <c r="R1157" i="2"/>
  <c r="E1157" i="2"/>
  <c r="D1157" i="2"/>
  <c r="F1157" i="2" s="1"/>
  <c r="C1157" i="2"/>
  <c r="S1156" i="2"/>
  <c r="R1156" i="2"/>
  <c r="E1156" i="2"/>
  <c r="D1156" i="2"/>
  <c r="F1156" i="2" s="1"/>
  <c r="C1156" i="2"/>
  <c r="S1155" i="2"/>
  <c r="R1155" i="2"/>
  <c r="E1155" i="2"/>
  <c r="D1155" i="2"/>
  <c r="F1155" i="2" s="1"/>
  <c r="C1155" i="2"/>
  <c r="S1154" i="2"/>
  <c r="R1154" i="2"/>
  <c r="E1154" i="2"/>
  <c r="D1154" i="2"/>
  <c r="F1154" i="2" s="1"/>
  <c r="C1154" i="2"/>
  <c r="S1153" i="2"/>
  <c r="R1153" i="2"/>
  <c r="E1153" i="2"/>
  <c r="D1153" i="2"/>
  <c r="F1153" i="2" s="1"/>
  <c r="C1153" i="2"/>
  <c r="S1152" i="2"/>
  <c r="R1152" i="2"/>
  <c r="E1152" i="2"/>
  <c r="D1152" i="2"/>
  <c r="F1152" i="2" s="1"/>
  <c r="C1152" i="2"/>
  <c r="S1151" i="2"/>
  <c r="R1151" i="2"/>
  <c r="E1151" i="2"/>
  <c r="D1151" i="2"/>
  <c r="F1151" i="2" s="1"/>
  <c r="C1151" i="2"/>
  <c r="S1150" i="2"/>
  <c r="R1150" i="2"/>
  <c r="E1150" i="2"/>
  <c r="D1150" i="2"/>
  <c r="F1150" i="2" s="1"/>
  <c r="C1150" i="2"/>
  <c r="S1149" i="2"/>
  <c r="R1149" i="2"/>
  <c r="E1149" i="2"/>
  <c r="D1149" i="2"/>
  <c r="F1149" i="2" s="1"/>
  <c r="C1149" i="2"/>
  <c r="S1148" i="2"/>
  <c r="R1148" i="2"/>
  <c r="E1148" i="2"/>
  <c r="D1148" i="2"/>
  <c r="F1148" i="2" s="1"/>
  <c r="C1148" i="2"/>
  <c r="S1147" i="2"/>
  <c r="R1147" i="2"/>
  <c r="E1147" i="2"/>
  <c r="D1147" i="2"/>
  <c r="F1147" i="2" s="1"/>
  <c r="C1147" i="2"/>
  <c r="S1146" i="2"/>
  <c r="R1146" i="2"/>
  <c r="E1146" i="2"/>
  <c r="D1146" i="2"/>
  <c r="F1146" i="2" s="1"/>
  <c r="C1146" i="2"/>
  <c r="S1145" i="2"/>
  <c r="R1145" i="2"/>
  <c r="E1145" i="2"/>
  <c r="D1145" i="2"/>
  <c r="F1145" i="2" s="1"/>
  <c r="C1145" i="2"/>
  <c r="S1144" i="2"/>
  <c r="R1144" i="2"/>
  <c r="E1144" i="2"/>
  <c r="D1144" i="2"/>
  <c r="F1144" i="2" s="1"/>
  <c r="C1144" i="2"/>
  <c r="S1143" i="2"/>
  <c r="R1143" i="2"/>
  <c r="E1143" i="2"/>
  <c r="D1143" i="2"/>
  <c r="F1143" i="2" s="1"/>
  <c r="C1143" i="2"/>
  <c r="S1142" i="2"/>
  <c r="R1142" i="2"/>
  <c r="E1142" i="2"/>
  <c r="D1142" i="2"/>
  <c r="F1142" i="2" s="1"/>
  <c r="C1142" i="2"/>
  <c r="S1141" i="2"/>
  <c r="R1141" i="2"/>
  <c r="E1141" i="2"/>
  <c r="D1141" i="2"/>
  <c r="F1141" i="2" s="1"/>
  <c r="C1141" i="2"/>
  <c r="S1140" i="2"/>
  <c r="R1140" i="2"/>
  <c r="E1140" i="2"/>
  <c r="D1140" i="2"/>
  <c r="F1140" i="2" s="1"/>
  <c r="C1140" i="2"/>
  <c r="S1139" i="2"/>
  <c r="R1139" i="2"/>
  <c r="E1139" i="2"/>
  <c r="D1139" i="2"/>
  <c r="F1139" i="2" s="1"/>
  <c r="C1139" i="2"/>
  <c r="S1138" i="2"/>
  <c r="R1138" i="2"/>
  <c r="E1138" i="2"/>
  <c r="D1138" i="2"/>
  <c r="F1138" i="2" s="1"/>
  <c r="C1138" i="2"/>
  <c r="S1137" i="2"/>
  <c r="R1137" i="2"/>
  <c r="E1137" i="2"/>
  <c r="D1137" i="2"/>
  <c r="F1137" i="2" s="1"/>
  <c r="C1137" i="2"/>
  <c r="S1136" i="2"/>
  <c r="R1136" i="2"/>
  <c r="E1136" i="2"/>
  <c r="D1136" i="2"/>
  <c r="F1136" i="2" s="1"/>
  <c r="C1136" i="2"/>
  <c r="S1135" i="2"/>
  <c r="R1135" i="2"/>
  <c r="E1135" i="2"/>
  <c r="D1135" i="2"/>
  <c r="F1135" i="2" s="1"/>
  <c r="C1135" i="2"/>
  <c r="S1134" i="2"/>
  <c r="R1134" i="2"/>
  <c r="E1134" i="2"/>
  <c r="D1134" i="2"/>
  <c r="F1134" i="2" s="1"/>
  <c r="C1134" i="2"/>
  <c r="S1133" i="2"/>
  <c r="R1133" i="2"/>
  <c r="E1133" i="2"/>
  <c r="D1133" i="2"/>
  <c r="F1133" i="2" s="1"/>
  <c r="C1133" i="2"/>
  <c r="S1132" i="2"/>
  <c r="R1132" i="2"/>
  <c r="E1132" i="2"/>
  <c r="D1132" i="2"/>
  <c r="F1132" i="2" s="1"/>
  <c r="C1132" i="2"/>
  <c r="S1131" i="2"/>
  <c r="R1131" i="2"/>
  <c r="E1131" i="2"/>
  <c r="D1131" i="2"/>
  <c r="F1131" i="2" s="1"/>
  <c r="C1131" i="2"/>
  <c r="S1130" i="2"/>
  <c r="R1130" i="2"/>
  <c r="E1130" i="2"/>
  <c r="D1130" i="2"/>
  <c r="F1130" i="2" s="1"/>
  <c r="C1130" i="2"/>
  <c r="S1129" i="2"/>
  <c r="R1129" i="2"/>
  <c r="E1129" i="2"/>
  <c r="D1129" i="2"/>
  <c r="F1129" i="2" s="1"/>
  <c r="C1129" i="2"/>
  <c r="S1128" i="2"/>
  <c r="R1128" i="2"/>
  <c r="E1128" i="2"/>
  <c r="D1128" i="2"/>
  <c r="F1128" i="2" s="1"/>
  <c r="C1128" i="2"/>
  <c r="S1127" i="2"/>
  <c r="R1127" i="2"/>
  <c r="E1127" i="2"/>
  <c r="D1127" i="2"/>
  <c r="F1127" i="2" s="1"/>
  <c r="C1127" i="2"/>
  <c r="S1126" i="2"/>
  <c r="R1126" i="2"/>
  <c r="E1126" i="2"/>
  <c r="D1126" i="2"/>
  <c r="F1126" i="2" s="1"/>
  <c r="C1126" i="2"/>
  <c r="S1125" i="2"/>
  <c r="R1125" i="2"/>
  <c r="E1125" i="2"/>
  <c r="D1125" i="2"/>
  <c r="F1125" i="2" s="1"/>
  <c r="C1125" i="2"/>
  <c r="S1124" i="2"/>
  <c r="R1124" i="2"/>
  <c r="E1124" i="2"/>
  <c r="D1124" i="2"/>
  <c r="F1124" i="2" s="1"/>
  <c r="C1124" i="2"/>
  <c r="S1123" i="2"/>
  <c r="R1123" i="2"/>
  <c r="E1123" i="2"/>
  <c r="D1123" i="2"/>
  <c r="F1123" i="2" s="1"/>
  <c r="C1123" i="2"/>
  <c r="S1122" i="2"/>
  <c r="R1122" i="2"/>
  <c r="E1122" i="2"/>
  <c r="D1122" i="2"/>
  <c r="F1122" i="2" s="1"/>
  <c r="C1122" i="2"/>
  <c r="S1121" i="2"/>
  <c r="R1121" i="2"/>
  <c r="E1121" i="2"/>
  <c r="D1121" i="2"/>
  <c r="F1121" i="2" s="1"/>
  <c r="C1121" i="2"/>
  <c r="S1120" i="2"/>
  <c r="R1120" i="2"/>
  <c r="E1120" i="2"/>
  <c r="D1120" i="2"/>
  <c r="F1120" i="2" s="1"/>
  <c r="C1120" i="2"/>
  <c r="S1119" i="2"/>
  <c r="R1119" i="2"/>
  <c r="E1119" i="2"/>
  <c r="D1119" i="2"/>
  <c r="F1119" i="2" s="1"/>
  <c r="C1119" i="2"/>
  <c r="S1118" i="2"/>
  <c r="R1118" i="2"/>
  <c r="E1118" i="2"/>
  <c r="D1118" i="2"/>
  <c r="F1118" i="2" s="1"/>
  <c r="C1118" i="2"/>
  <c r="S1117" i="2"/>
  <c r="R1117" i="2"/>
  <c r="E1117" i="2"/>
  <c r="D1117" i="2"/>
  <c r="F1117" i="2" s="1"/>
  <c r="C1117" i="2"/>
  <c r="S1116" i="2"/>
  <c r="R1116" i="2"/>
  <c r="E1116" i="2"/>
  <c r="D1116" i="2"/>
  <c r="F1116" i="2" s="1"/>
  <c r="C1116" i="2"/>
  <c r="S1115" i="2"/>
  <c r="R1115" i="2"/>
  <c r="E1115" i="2"/>
  <c r="D1115" i="2"/>
  <c r="F1115" i="2" s="1"/>
  <c r="C1115" i="2"/>
  <c r="S1114" i="2"/>
  <c r="R1114" i="2"/>
  <c r="E1114" i="2"/>
  <c r="D1114" i="2"/>
  <c r="F1114" i="2" s="1"/>
  <c r="C1114" i="2"/>
  <c r="S1113" i="2"/>
  <c r="R1113" i="2"/>
  <c r="E1113" i="2"/>
  <c r="D1113" i="2"/>
  <c r="F1113" i="2" s="1"/>
  <c r="C1113" i="2"/>
  <c r="S1112" i="2"/>
  <c r="R1112" i="2"/>
  <c r="E1112" i="2"/>
  <c r="D1112" i="2"/>
  <c r="F1112" i="2" s="1"/>
  <c r="C1112" i="2"/>
  <c r="S1111" i="2"/>
  <c r="R1111" i="2"/>
  <c r="E1111" i="2"/>
  <c r="D1111" i="2"/>
  <c r="F1111" i="2" s="1"/>
  <c r="C1111" i="2"/>
  <c r="S1110" i="2"/>
  <c r="R1110" i="2"/>
  <c r="E1110" i="2"/>
  <c r="D1110" i="2"/>
  <c r="F1110" i="2" s="1"/>
  <c r="C1110" i="2"/>
  <c r="S1109" i="2"/>
  <c r="R1109" i="2"/>
  <c r="E1109" i="2"/>
  <c r="D1109" i="2"/>
  <c r="F1109" i="2" s="1"/>
  <c r="C1109" i="2"/>
  <c r="S1108" i="2"/>
  <c r="R1108" i="2"/>
  <c r="E1108" i="2"/>
  <c r="D1108" i="2"/>
  <c r="F1108" i="2" s="1"/>
  <c r="C1108" i="2"/>
  <c r="S1107" i="2"/>
  <c r="R1107" i="2"/>
  <c r="E1107" i="2"/>
  <c r="D1107" i="2"/>
  <c r="F1107" i="2" s="1"/>
  <c r="C1107" i="2"/>
  <c r="S1106" i="2"/>
  <c r="R1106" i="2"/>
  <c r="E1106" i="2"/>
  <c r="D1106" i="2"/>
  <c r="F1106" i="2" s="1"/>
  <c r="C1106" i="2"/>
  <c r="S1105" i="2"/>
  <c r="R1105" i="2"/>
  <c r="E1105" i="2"/>
  <c r="D1105" i="2"/>
  <c r="F1105" i="2" s="1"/>
  <c r="C1105" i="2"/>
  <c r="S1104" i="2"/>
  <c r="R1104" i="2"/>
  <c r="E1104" i="2"/>
  <c r="D1104" i="2"/>
  <c r="F1104" i="2" s="1"/>
  <c r="C1104" i="2"/>
  <c r="S1103" i="2"/>
  <c r="R1103" i="2"/>
  <c r="E1103" i="2"/>
  <c r="D1103" i="2"/>
  <c r="F1103" i="2" s="1"/>
  <c r="C1103" i="2"/>
  <c r="S1102" i="2"/>
  <c r="R1102" i="2"/>
  <c r="E1102" i="2"/>
  <c r="D1102" i="2"/>
  <c r="F1102" i="2" s="1"/>
  <c r="C1102" i="2"/>
  <c r="S1101" i="2"/>
  <c r="R1101" i="2"/>
  <c r="E1101" i="2"/>
  <c r="D1101" i="2"/>
  <c r="F1101" i="2" s="1"/>
  <c r="C1101" i="2"/>
  <c r="S1100" i="2"/>
  <c r="R1100" i="2"/>
  <c r="E1100" i="2"/>
  <c r="D1100" i="2"/>
  <c r="F1100" i="2" s="1"/>
  <c r="C1100" i="2"/>
  <c r="S1099" i="2"/>
  <c r="R1099" i="2"/>
  <c r="E1099" i="2"/>
  <c r="D1099" i="2"/>
  <c r="F1099" i="2" s="1"/>
  <c r="C1099" i="2"/>
  <c r="S1098" i="2"/>
  <c r="R1098" i="2"/>
  <c r="E1098" i="2"/>
  <c r="D1098" i="2"/>
  <c r="F1098" i="2" s="1"/>
  <c r="C1098" i="2"/>
  <c r="S1097" i="2"/>
  <c r="R1097" i="2"/>
  <c r="E1097" i="2"/>
  <c r="D1097" i="2"/>
  <c r="F1097" i="2" s="1"/>
  <c r="C1097" i="2"/>
  <c r="S1096" i="2"/>
  <c r="R1096" i="2"/>
  <c r="E1096" i="2"/>
  <c r="D1096" i="2"/>
  <c r="F1096" i="2" s="1"/>
  <c r="C1096" i="2"/>
  <c r="S1095" i="2"/>
  <c r="R1095" i="2"/>
  <c r="E1095" i="2"/>
  <c r="D1095" i="2"/>
  <c r="F1095" i="2" s="1"/>
  <c r="C1095" i="2"/>
  <c r="S1094" i="2"/>
  <c r="R1094" i="2"/>
  <c r="E1094" i="2"/>
  <c r="D1094" i="2"/>
  <c r="F1094" i="2" s="1"/>
  <c r="C1094" i="2"/>
  <c r="S1093" i="2"/>
  <c r="R1093" i="2"/>
  <c r="E1093" i="2"/>
  <c r="D1093" i="2"/>
  <c r="F1093" i="2" s="1"/>
  <c r="C1093" i="2"/>
  <c r="S1092" i="2"/>
  <c r="R1092" i="2"/>
  <c r="E1092" i="2"/>
  <c r="D1092" i="2"/>
  <c r="F1092" i="2" s="1"/>
  <c r="C1092" i="2"/>
  <c r="S1091" i="2"/>
  <c r="R1091" i="2"/>
  <c r="E1091" i="2"/>
  <c r="D1091" i="2"/>
  <c r="F1091" i="2" s="1"/>
  <c r="C1091" i="2"/>
  <c r="S1090" i="2"/>
  <c r="R1090" i="2"/>
  <c r="E1090" i="2"/>
  <c r="D1090" i="2"/>
  <c r="F1090" i="2" s="1"/>
  <c r="C1090" i="2"/>
  <c r="S1089" i="2"/>
  <c r="R1089" i="2"/>
  <c r="E1089" i="2"/>
  <c r="D1089" i="2"/>
  <c r="F1089" i="2" s="1"/>
  <c r="C1089" i="2"/>
  <c r="S1088" i="2"/>
  <c r="R1088" i="2"/>
  <c r="E1088" i="2"/>
  <c r="D1088" i="2"/>
  <c r="F1088" i="2" s="1"/>
  <c r="C1088" i="2"/>
  <c r="S1087" i="2"/>
  <c r="R1087" i="2"/>
  <c r="E1087" i="2"/>
  <c r="D1087" i="2"/>
  <c r="F1087" i="2" s="1"/>
  <c r="C1087" i="2"/>
  <c r="S1086" i="2"/>
  <c r="R1086" i="2"/>
  <c r="E1086" i="2"/>
  <c r="D1086" i="2"/>
  <c r="F1086" i="2" s="1"/>
  <c r="C1086" i="2"/>
  <c r="S1085" i="2"/>
  <c r="R1085" i="2"/>
  <c r="E1085" i="2"/>
  <c r="D1085" i="2"/>
  <c r="F1085" i="2" s="1"/>
  <c r="C1085" i="2"/>
  <c r="S1084" i="2"/>
  <c r="R1084" i="2"/>
  <c r="E1084" i="2"/>
  <c r="D1084" i="2"/>
  <c r="F1084" i="2" s="1"/>
  <c r="C1084" i="2"/>
  <c r="S1083" i="2"/>
  <c r="R1083" i="2"/>
  <c r="E1083" i="2"/>
  <c r="D1083" i="2"/>
  <c r="F1083" i="2" s="1"/>
  <c r="C1083" i="2"/>
  <c r="S1082" i="2"/>
  <c r="R1082" i="2"/>
  <c r="E1082" i="2"/>
  <c r="D1082" i="2"/>
  <c r="F1082" i="2" s="1"/>
  <c r="C1082" i="2"/>
  <c r="S1081" i="2"/>
  <c r="R1081" i="2"/>
  <c r="E1081" i="2"/>
  <c r="D1081" i="2"/>
  <c r="F1081" i="2" s="1"/>
  <c r="C1081" i="2"/>
  <c r="S1080" i="2"/>
  <c r="R1080" i="2"/>
  <c r="E1080" i="2"/>
  <c r="D1080" i="2"/>
  <c r="F1080" i="2" s="1"/>
  <c r="C1080" i="2"/>
  <c r="S1079" i="2"/>
  <c r="R1079" i="2"/>
  <c r="E1079" i="2"/>
  <c r="D1079" i="2"/>
  <c r="F1079" i="2" s="1"/>
  <c r="C1079" i="2"/>
  <c r="S1078" i="2"/>
  <c r="R1078" i="2"/>
  <c r="E1078" i="2"/>
  <c r="D1078" i="2"/>
  <c r="F1078" i="2" s="1"/>
  <c r="C1078" i="2"/>
  <c r="S1077" i="2"/>
  <c r="R1077" i="2"/>
  <c r="E1077" i="2"/>
  <c r="D1077" i="2"/>
  <c r="F1077" i="2" s="1"/>
  <c r="C1077" i="2"/>
  <c r="S1076" i="2"/>
  <c r="R1076" i="2"/>
  <c r="E1076" i="2"/>
  <c r="D1076" i="2"/>
  <c r="F1076" i="2" s="1"/>
  <c r="C1076" i="2"/>
  <c r="S1075" i="2"/>
  <c r="R1075" i="2"/>
  <c r="E1075" i="2"/>
  <c r="D1075" i="2"/>
  <c r="F1075" i="2" s="1"/>
  <c r="C1075" i="2"/>
  <c r="S1074" i="2"/>
  <c r="R1074" i="2"/>
  <c r="E1074" i="2"/>
  <c r="D1074" i="2"/>
  <c r="F1074" i="2" s="1"/>
  <c r="C1074" i="2"/>
  <c r="S1073" i="2"/>
  <c r="R1073" i="2"/>
  <c r="E1073" i="2"/>
  <c r="D1073" i="2"/>
  <c r="F1073" i="2" s="1"/>
  <c r="C1073" i="2"/>
  <c r="S1072" i="2"/>
  <c r="R1072" i="2"/>
  <c r="E1072" i="2"/>
  <c r="D1072" i="2"/>
  <c r="F1072" i="2" s="1"/>
  <c r="C1072" i="2"/>
  <c r="S1071" i="2"/>
  <c r="R1071" i="2"/>
  <c r="E1071" i="2"/>
  <c r="D1071" i="2"/>
  <c r="F1071" i="2" s="1"/>
  <c r="C1071" i="2"/>
  <c r="S1070" i="2"/>
  <c r="R1070" i="2"/>
  <c r="E1070" i="2"/>
  <c r="D1070" i="2"/>
  <c r="F1070" i="2" s="1"/>
  <c r="C1070" i="2"/>
  <c r="S1069" i="2"/>
  <c r="R1069" i="2"/>
  <c r="E1069" i="2"/>
  <c r="D1069" i="2"/>
  <c r="F1069" i="2" s="1"/>
  <c r="C1069" i="2"/>
  <c r="S1068" i="2"/>
  <c r="R1068" i="2"/>
  <c r="E1068" i="2"/>
  <c r="D1068" i="2"/>
  <c r="F1068" i="2" s="1"/>
  <c r="C1068" i="2"/>
  <c r="S1067" i="2"/>
  <c r="R1067" i="2"/>
  <c r="E1067" i="2"/>
  <c r="D1067" i="2"/>
  <c r="F1067" i="2" s="1"/>
  <c r="C1067" i="2"/>
  <c r="S1066" i="2"/>
  <c r="R1066" i="2"/>
  <c r="E1066" i="2"/>
  <c r="D1066" i="2"/>
  <c r="F1066" i="2" s="1"/>
  <c r="C1066" i="2"/>
  <c r="S1065" i="2"/>
  <c r="R1065" i="2"/>
  <c r="E1065" i="2"/>
  <c r="D1065" i="2"/>
  <c r="F1065" i="2" s="1"/>
  <c r="C1065" i="2"/>
  <c r="S1064" i="2"/>
  <c r="R1064" i="2"/>
  <c r="E1064" i="2"/>
  <c r="D1064" i="2"/>
  <c r="F1064" i="2" s="1"/>
  <c r="C1064" i="2"/>
  <c r="S1063" i="2"/>
  <c r="R1063" i="2"/>
  <c r="E1063" i="2"/>
  <c r="D1063" i="2"/>
  <c r="F1063" i="2" s="1"/>
  <c r="C1063" i="2"/>
  <c r="S1062" i="2"/>
  <c r="R1062" i="2"/>
  <c r="E1062" i="2"/>
  <c r="D1062" i="2"/>
  <c r="F1062" i="2" s="1"/>
  <c r="C1062" i="2"/>
  <c r="S1061" i="2"/>
  <c r="R1061" i="2"/>
  <c r="E1061" i="2"/>
  <c r="D1061" i="2"/>
  <c r="F1061" i="2" s="1"/>
  <c r="C1061" i="2"/>
  <c r="S1060" i="2"/>
  <c r="R1060" i="2"/>
  <c r="E1060" i="2"/>
  <c r="D1060" i="2"/>
  <c r="F1060" i="2" s="1"/>
  <c r="C1060" i="2"/>
  <c r="S1059" i="2"/>
  <c r="R1059" i="2"/>
  <c r="E1059" i="2"/>
  <c r="D1059" i="2"/>
  <c r="F1059" i="2" s="1"/>
  <c r="C1059" i="2"/>
  <c r="S1058" i="2"/>
  <c r="R1058" i="2"/>
  <c r="E1058" i="2"/>
  <c r="D1058" i="2"/>
  <c r="F1058" i="2" s="1"/>
  <c r="C1058" i="2"/>
  <c r="S1057" i="2"/>
  <c r="R1057" i="2"/>
  <c r="E1057" i="2"/>
  <c r="D1057" i="2"/>
  <c r="F1057" i="2" s="1"/>
  <c r="C1057" i="2"/>
  <c r="S1056" i="2"/>
  <c r="R1056" i="2"/>
  <c r="E1056" i="2"/>
  <c r="D1056" i="2"/>
  <c r="F1056" i="2" s="1"/>
  <c r="C1056" i="2"/>
  <c r="S1055" i="2"/>
  <c r="R1055" i="2"/>
  <c r="E1055" i="2"/>
  <c r="D1055" i="2"/>
  <c r="F1055" i="2" s="1"/>
  <c r="C1055" i="2"/>
  <c r="S1054" i="2"/>
  <c r="R1054" i="2"/>
  <c r="E1054" i="2"/>
  <c r="D1054" i="2"/>
  <c r="F1054" i="2" s="1"/>
  <c r="C1054" i="2"/>
  <c r="S1053" i="2"/>
  <c r="R1053" i="2"/>
  <c r="E1053" i="2"/>
  <c r="D1053" i="2"/>
  <c r="F1053" i="2" s="1"/>
  <c r="C1053" i="2"/>
  <c r="S1052" i="2"/>
  <c r="R1052" i="2"/>
  <c r="E1052" i="2"/>
  <c r="D1052" i="2"/>
  <c r="F1052" i="2" s="1"/>
  <c r="C1052" i="2"/>
  <c r="S1051" i="2"/>
  <c r="R1051" i="2"/>
  <c r="E1051" i="2"/>
  <c r="D1051" i="2"/>
  <c r="F1051" i="2" s="1"/>
  <c r="C1051" i="2"/>
  <c r="S1050" i="2"/>
  <c r="R1050" i="2"/>
  <c r="E1050" i="2"/>
  <c r="D1050" i="2"/>
  <c r="F1050" i="2" s="1"/>
  <c r="C1050" i="2"/>
  <c r="S1049" i="2"/>
  <c r="R1049" i="2"/>
  <c r="E1049" i="2"/>
  <c r="D1049" i="2"/>
  <c r="F1049" i="2" s="1"/>
  <c r="C1049" i="2"/>
  <c r="S1048" i="2"/>
  <c r="R1048" i="2"/>
  <c r="E1048" i="2"/>
  <c r="D1048" i="2"/>
  <c r="F1048" i="2" s="1"/>
  <c r="C1048" i="2"/>
  <c r="S1047" i="2"/>
  <c r="R1047" i="2"/>
  <c r="E1047" i="2"/>
  <c r="D1047" i="2"/>
  <c r="F1047" i="2" s="1"/>
  <c r="C1047" i="2"/>
  <c r="S1046" i="2"/>
  <c r="R1046" i="2"/>
  <c r="E1046" i="2"/>
  <c r="D1046" i="2"/>
  <c r="F1046" i="2" s="1"/>
  <c r="C1046" i="2"/>
  <c r="S1045" i="2"/>
  <c r="R1045" i="2"/>
  <c r="E1045" i="2"/>
  <c r="D1045" i="2"/>
  <c r="F1045" i="2" s="1"/>
  <c r="C1045" i="2"/>
  <c r="S1044" i="2"/>
  <c r="R1044" i="2"/>
  <c r="E1044" i="2"/>
  <c r="D1044" i="2"/>
  <c r="F1044" i="2" s="1"/>
  <c r="C1044" i="2"/>
  <c r="S1043" i="2"/>
  <c r="R1043" i="2"/>
  <c r="E1043" i="2"/>
  <c r="D1043" i="2"/>
  <c r="F1043" i="2" s="1"/>
  <c r="C1043" i="2"/>
  <c r="S1042" i="2"/>
  <c r="R1042" i="2"/>
  <c r="E1042" i="2"/>
  <c r="D1042" i="2"/>
  <c r="F1042" i="2" s="1"/>
  <c r="C1042" i="2"/>
  <c r="S1041" i="2"/>
  <c r="R1041" i="2"/>
  <c r="E1041" i="2"/>
  <c r="D1041" i="2"/>
  <c r="F1041" i="2" s="1"/>
  <c r="C1041" i="2"/>
  <c r="S1040" i="2"/>
  <c r="R1040" i="2"/>
  <c r="E1040" i="2"/>
  <c r="D1040" i="2"/>
  <c r="F1040" i="2" s="1"/>
  <c r="C1040" i="2"/>
  <c r="S1039" i="2"/>
  <c r="R1039" i="2"/>
  <c r="E1039" i="2"/>
  <c r="D1039" i="2"/>
  <c r="F1039" i="2" s="1"/>
  <c r="C1039" i="2"/>
  <c r="S1038" i="2"/>
  <c r="R1038" i="2"/>
  <c r="E1038" i="2"/>
  <c r="D1038" i="2"/>
  <c r="F1038" i="2" s="1"/>
  <c r="C1038" i="2"/>
  <c r="S1037" i="2"/>
  <c r="R1037" i="2"/>
  <c r="E1037" i="2"/>
  <c r="D1037" i="2"/>
  <c r="F1037" i="2" s="1"/>
  <c r="C1037" i="2"/>
  <c r="S1036" i="2"/>
  <c r="R1036" i="2"/>
  <c r="E1036" i="2"/>
  <c r="D1036" i="2"/>
  <c r="F1036" i="2" s="1"/>
  <c r="C1036" i="2"/>
  <c r="S1035" i="2"/>
  <c r="R1035" i="2"/>
  <c r="E1035" i="2"/>
  <c r="D1035" i="2"/>
  <c r="F1035" i="2" s="1"/>
  <c r="C1035" i="2"/>
  <c r="S1034" i="2"/>
  <c r="R1034" i="2"/>
  <c r="E1034" i="2"/>
  <c r="D1034" i="2"/>
  <c r="F1034" i="2" s="1"/>
  <c r="C1034" i="2"/>
  <c r="S1033" i="2"/>
  <c r="R1033" i="2"/>
  <c r="E1033" i="2"/>
  <c r="D1033" i="2"/>
  <c r="F1033" i="2" s="1"/>
  <c r="C1033" i="2"/>
  <c r="S1032" i="2"/>
  <c r="R1032" i="2"/>
  <c r="E1032" i="2"/>
  <c r="D1032" i="2"/>
  <c r="F1032" i="2" s="1"/>
  <c r="C1032" i="2"/>
  <c r="S1031" i="2"/>
  <c r="R1031" i="2"/>
  <c r="E1031" i="2"/>
  <c r="D1031" i="2"/>
  <c r="F1031" i="2" s="1"/>
  <c r="C1031" i="2"/>
  <c r="S1030" i="2"/>
  <c r="R1030" i="2"/>
  <c r="E1030" i="2"/>
  <c r="D1030" i="2"/>
  <c r="F1030" i="2" s="1"/>
  <c r="C1030" i="2"/>
  <c r="S1029" i="2"/>
  <c r="R1029" i="2"/>
  <c r="E1029" i="2"/>
  <c r="D1029" i="2"/>
  <c r="F1029" i="2" s="1"/>
  <c r="C1029" i="2"/>
  <c r="S1028" i="2"/>
  <c r="R1028" i="2"/>
  <c r="E1028" i="2"/>
  <c r="D1028" i="2"/>
  <c r="F1028" i="2" s="1"/>
  <c r="C1028" i="2"/>
  <c r="S1027" i="2"/>
  <c r="R1027" i="2"/>
  <c r="E1027" i="2"/>
  <c r="D1027" i="2"/>
  <c r="F1027" i="2" s="1"/>
  <c r="C1027" i="2"/>
  <c r="S1026" i="2"/>
  <c r="R1026" i="2"/>
  <c r="E1026" i="2"/>
  <c r="D1026" i="2"/>
  <c r="F1026" i="2" s="1"/>
  <c r="C1026" i="2"/>
  <c r="S1025" i="2"/>
  <c r="R1025" i="2"/>
  <c r="E1025" i="2"/>
  <c r="D1025" i="2"/>
  <c r="F1025" i="2" s="1"/>
  <c r="C1025" i="2"/>
  <c r="S1024" i="2"/>
  <c r="R1024" i="2"/>
  <c r="E1024" i="2"/>
  <c r="D1024" i="2"/>
  <c r="F1024" i="2" s="1"/>
  <c r="C1024" i="2"/>
  <c r="S1023" i="2"/>
  <c r="R1023" i="2"/>
  <c r="E1023" i="2"/>
  <c r="D1023" i="2"/>
  <c r="F1023" i="2" s="1"/>
  <c r="C1023" i="2"/>
  <c r="S1022" i="2"/>
  <c r="R1022" i="2"/>
  <c r="E1022" i="2"/>
  <c r="D1022" i="2"/>
  <c r="F1022" i="2" s="1"/>
  <c r="C1022" i="2"/>
  <c r="S1021" i="2"/>
  <c r="R1021" i="2"/>
  <c r="E1021" i="2"/>
  <c r="D1021" i="2"/>
  <c r="F1021" i="2" s="1"/>
  <c r="C1021" i="2"/>
  <c r="S1020" i="2"/>
  <c r="R1020" i="2"/>
  <c r="E1020" i="2"/>
  <c r="D1020" i="2"/>
  <c r="F1020" i="2" s="1"/>
  <c r="C1020" i="2"/>
  <c r="S1019" i="2"/>
  <c r="R1019" i="2"/>
  <c r="E1019" i="2"/>
  <c r="D1019" i="2"/>
  <c r="F1019" i="2" s="1"/>
  <c r="C1019" i="2"/>
  <c r="S1018" i="2"/>
  <c r="R1018" i="2"/>
  <c r="E1018" i="2"/>
  <c r="D1018" i="2"/>
  <c r="F1018" i="2" s="1"/>
  <c r="C1018" i="2"/>
  <c r="S1017" i="2"/>
  <c r="R1017" i="2"/>
  <c r="E1017" i="2"/>
  <c r="D1017" i="2"/>
  <c r="F1017" i="2" s="1"/>
  <c r="C1017" i="2"/>
  <c r="S1016" i="2"/>
  <c r="R1016" i="2"/>
  <c r="E1016" i="2"/>
  <c r="D1016" i="2"/>
  <c r="F1016" i="2" s="1"/>
  <c r="C1016" i="2"/>
  <c r="S1015" i="2"/>
  <c r="R1015" i="2"/>
  <c r="E1015" i="2"/>
  <c r="D1015" i="2"/>
  <c r="F1015" i="2" s="1"/>
  <c r="C1015" i="2"/>
  <c r="S1014" i="2"/>
  <c r="R1014" i="2"/>
  <c r="E1014" i="2"/>
  <c r="D1014" i="2"/>
  <c r="F1014" i="2" s="1"/>
  <c r="C1014" i="2"/>
  <c r="S1013" i="2"/>
  <c r="R1013" i="2"/>
  <c r="E1013" i="2"/>
  <c r="D1013" i="2"/>
  <c r="F1013" i="2" s="1"/>
  <c r="C1013" i="2"/>
  <c r="S1012" i="2"/>
  <c r="R1012" i="2"/>
  <c r="E1012" i="2"/>
  <c r="D1012" i="2"/>
  <c r="F1012" i="2" s="1"/>
  <c r="C1012" i="2"/>
  <c r="S1011" i="2"/>
  <c r="R1011" i="2"/>
  <c r="E1011" i="2"/>
  <c r="D1011" i="2"/>
  <c r="F1011" i="2" s="1"/>
  <c r="C1011" i="2"/>
  <c r="S1010" i="2"/>
  <c r="R1010" i="2"/>
  <c r="E1010" i="2"/>
  <c r="D1010" i="2"/>
  <c r="F1010" i="2" s="1"/>
  <c r="C1010" i="2"/>
  <c r="S1009" i="2"/>
  <c r="R1009" i="2"/>
  <c r="E1009" i="2"/>
  <c r="D1009" i="2"/>
  <c r="F1009" i="2" s="1"/>
  <c r="C1009" i="2"/>
  <c r="S1008" i="2"/>
  <c r="R1008" i="2"/>
  <c r="E1008" i="2"/>
  <c r="D1008" i="2"/>
  <c r="F1008" i="2" s="1"/>
  <c r="C1008" i="2"/>
  <c r="S1007" i="2"/>
  <c r="R1007" i="2"/>
  <c r="E1007" i="2"/>
  <c r="D1007" i="2"/>
  <c r="F1007" i="2" s="1"/>
  <c r="C1007" i="2"/>
  <c r="S1006" i="2"/>
  <c r="R1006" i="2"/>
  <c r="E1006" i="2"/>
  <c r="D1006" i="2"/>
  <c r="F1006" i="2" s="1"/>
  <c r="C1006" i="2"/>
  <c r="S1005" i="2"/>
  <c r="R1005" i="2"/>
  <c r="E1005" i="2"/>
  <c r="D1005" i="2"/>
  <c r="F1005" i="2" s="1"/>
  <c r="C1005" i="2"/>
  <c r="S1004" i="2"/>
  <c r="R1004" i="2"/>
  <c r="E1004" i="2"/>
  <c r="D1004" i="2"/>
  <c r="F1004" i="2" s="1"/>
  <c r="C1004" i="2"/>
  <c r="S1003" i="2"/>
  <c r="R1003" i="2"/>
  <c r="E1003" i="2"/>
  <c r="D1003" i="2"/>
  <c r="F1003" i="2" s="1"/>
  <c r="C1003" i="2"/>
  <c r="S1002" i="2"/>
  <c r="R1002" i="2"/>
  <c r="E1002" i="2"/>
  <c r="D1002" i="2"/>
  <c r="F1002" i="2" s="1"/>
  <c r="C1002" i="2"/>
  <c r="S1001" i="2"/>
  <c r="R1001" i="2"/>
  <c r="E1001" i="2"/>
  <c r="D1001" i="2"/>
  <c r="F1001" i="2" s="1"/>
  <c r="C1001" i="2"/>
  <c r="S1000" i="2"/>
  <c r="R1000" i="2"/>
  <c r="E1000" i="2"/>
  <c r="D1000" i="2"/>
  <c r="F1000" i="2" s="1"/>
  <c r="C1000" i="2"/>
  <c r="S999" i="2"/>
  <c r="R999" i="2"/>
  <c r="E999" i="2"/>
  <c r="D999" i="2"/>
  <c r="F999" i="2" s="1"/>
  <c r="C999" i="2"/>
  <c r="S998" i="2"/>
  <c r="R998" i="2"/>
  <c r="E998" i="2"/>
  <c r="D998" i="2"/>
  <c r="F998" i="2" s="1"/>
  <c r="C998" i="2"/>
  <c r="S997" i="2"/>
  <c r="R997" i="2"/>
  <c r="E997" i="2"/>
  <c r="D997" i="2"/>
  <c r="F997" i="2" s="1"/>
  <c r="C997" i="2"/>
  <c r="S996" i="2"/>
  <c r="R996" i="2"/>
  <c r="E996" i="2"/>
  <c r="D996" i="2"/>
  <c r="F996" i="2" s="1"/>
  <c r="C996" i="2"/>
  <c r="S995" i="2"/>
  <c r="R995" i="2"/>
  <c r="E995" i="2"/>
  <c r="D995" i="2"/>
  <c r="F995" i="2" s="1"/>
  <c r="C995" i="2"/>
  <c r="S994" i="2"/>
  <c r="R994" i="2"/>
  <c r="E994" i="2"/>
  <c r="D994" i="2"/>
  <c r="F994" i="2" s="1"/>
  <c r="C994" i="2"/>
  <c r="S993" i="2"/>
  <c r="R993" i="2"/>
  <c r="E993" i="2"/>
  <c r="D993" i="2"/>
  <c r="F993" i="2" s="1"/>
  <c r="C993" i="2"/>
  <c r="S992" i="2"/>
  <c r="R992" i="2"/>
  <c r="E992" i="2"/>
  <c r="D992" i="2"/>
  <c r="F992" i="2" s="1"/>
  <c r="C992" i="2"/>
  <c r="S991" i="2"/>
  <c r="R991" i="2"/>
  <c r="E991" i="2"/>
  <c r="D991" i="2"/>
  <c r="F991" i="2" s="1"/>
  <c r="C991" i="2"/>
  <c r="S990" i="2"/>
  <c r="R990" i="2"/>
  <c r="E990" i="2"/>
  <c r="D990" i="2"/>
  <c r="F990" i="2" s="1"/>
  <c r="C990" i="2"/>
  <c r="S989" i="2"/>
  <c r="R989" i="2"/>
  <c r="E989" i="2"/>
  <c r="D989" i="2"/>
  <c r="F989" i="2" s="1"/>
  <c r="C989" i="2"/>
  <c r="S988" i="2"/>
  <c r="R988" i="2"/>
  <c r="E988" i="2"/>
  <c r="D988" i="2"/>
  <c r="F988" i="2" s="1"/>
  <c r="C988" i="2"/>
  <c r="S987" i="2"/>
  <c r="R987" i="2"/>
  <c r="E987" i="2"/>
  <c r="D987" i="2"/>
  <c r="F987" i="2" s="1"/>
  <c r="C987" i="2"/>
  <c r="S986" i="2"/>
  <c r="R986" i="2"/>
  <c r="E986" i="2"/>
  <c r="D986" i="2"/>
  <c r="F986" i="2" s="1"/>
  <c r="C986" i="2"/>
  <c r="S985" i="2"/>
  <c r="R985" i="2"/>
  <c r="E985" i="2"/>
  <c r="D985" i="2"/>
  <c r="F985" i="2" s="1"/>
  <c r="C985" i="2"/>
  <c r="S984" i="2"/>
  <c r="R984" i="2"/>
  <c r="E984" i="2"/>
  <c r="D984" i="2"/>
  <c r="F984" i="2" s="1"/>
  <c r="C984" i="2"/>
  <c r="S983" i="2"/>
  <c r="R983" i="2"/>
  <c r="E983" i="2"/>
  <c r="D983" i="2"/>
  <c r="F983" i="2" s="1"/>
  <c r="C983" i="2"/>
  <c r="S982" i="2"/>
  <c r="R982" i="2"/>
  <c r="E982" i="2"/>
  <c r="D982" i="2"/>
  <c r="F982" i="2" s="1"/>
  <c r="C982" i="2"/>
  <c r="S981" i="2"/>
  <c r="R981" i="2"/>
  <c r="E981" i="2"/>
  <c r="D981" i="2"/>
  <c r="F981" i="2" s="1"/>
  <c r="C981" i="2"/>
  <c r="S980" i="2"/>
  <c r="R980" i="2"/>
  <c r="E980" i="2"/>
  <c r="D980" i="2"/>
  <c r="F980" i="2" s="1"/>
  <c r="C980" i="2"/>
  <c r="S979" i="2"/>
  <c r="R979" i="2"/>
  <c r="E979" i="2"/>
  <c r="D979" i="2"/>
  <c r="F979" i="2" s="1"/>
  <c r="C979" i="2"/>
  <c r="S978" i="2"/>
  <c r="R978" i="2"/>
  <c r="E978" i="2"/>
  <c r="D978" i="2"/>
  <c r="F978" i="2" s="1"/>
  <c r="C978" i="2"/>
  <c r="S977" i="2"/>
  <c r="R977" i="2"/>
  <c r="E977" i="2"/>
  <c r="D977" i="2"/>
  <c r="F977" i="2" s="1"/>
  <c r="C977" i="2"/>
  <c r="S976" i="2"/>
  <c r="R976" i="2"/>
  <c r="E976" i="2"/>
  <c r="D976" i="2"/>
  <c r="F976" i="2" s="1"/>
  <c r="C976" i="2"/>
  <c r="S975" i="2"/>
  <c r="R975" i="2"/>
  <c r="E975" i="2"/>
  <c r="D975" i="2"/>
  <c r="F975" i="2" s="1"/>
  <c r="C975" i="2"/>
  <c r="S974" i="2"/>
  <c r="R974" i="2"/>
  <c r="E974" i="2"/>
  <c r="D974" i="2"/>
  <c r="F974" i="2" s="1"/>
  <c r="C974" i="2"/>
  <c r="S973" i="2"/>
  <c r="R973" i="2"/>
  <c r="E973" i="2"/>
  <c r="D973" i="2"/>
  <c r="F973" i="2" s="1"/>
  <c r="C973" i="2"/>
  <c r="S972" i="2"/>
  <c r="R972" i="2"/>
  <c r="E972" i="2"/>
  <c r="D972" i="2"/>
  <c r="F972" i="2" s="1"/>
  <c r="C972" i="2"/>
  <c r="S971" i="2"/>
  <c r="R971" i="2"/>
  <c r="E971" i="2"/>
  <c r="D971" i="2"/>
  <c r="F971" i="2" s="1"/>
  <c r="C971" i="2"/>
  <c r="S970" i="2"/>
  <c r="R970" i="2"/>
  <c r="E970" i="2"/>
  <c r="D970" i="2"/>
  <c r="F970" i="2" s="1"/>
  <c r="C970" i="2"/>
  <c r="S969" i="2"/>
  <c r="R969" i="2"/>
  <c r="E969" i="2"/>
  <c r="D969" i="2"/>
  <c r="F969" i="2" s="1"/>
  <c r="C969" i="2"/>
  <c r="S968" i="2"/>
  <c r="R968" i="2"/>
  <c r="E968" i="2"/>
  <c r="D968" i="2"/>
  <c r="F968" i="2" s="1"/>
  <c r="C968" i="2"/>
  <c r="S967" i="2"/>
  <c r="R967" i="2"/>
  <c r="E967" i="2"/>
  <c r="D967" i="2"/>
  <c r="F967" i="2" s="1"/>
  <c r="C967" i="2"/>
  <c r="S966" i="2"/>
  <c r="R966" i="2"/>
  <c r="E966" i="2"/>
  <c r="D966" i="2"/>
  <c r="F966" i="2" s="1"/>
  <c r="C966" i="2"/>
  <c r="S965" i="2"/>
  <c r="R965" i="2"/>
  <c r="E965" i="2"/>
  <c r="D965" i="2"/>
  <c r="F965" i="2" s="1"/>
  <c r="C965" i="2"/>
  <c r="S964" i="2"/>
  <c r="R964" i="2"/>
  <c r="E964" i="2"/>
  <c r="D964" i="2"/>
  <c r="F964" i="2" s="1"/>
  <c r="C964" i="2"/>
  <c r="S963" i="2"/>
  <c r="R963" i="2"/>
  <c r="E963" i="2"/>
  <c r="D963" i="2"/>
  <c r="F963" i="2" s="1"/>
  <c r="C963" i="2"/>
  <c r="S962" i="2"/>
  <c r="R962" i="2"/>
  <c r="E962" i="2"/>
  <c r="D962" i="2"/>
  <c r="F962" i="2" s="1"/>
  <c r="C962" i="2"/>
  <c r="S961" i="2"/>
  <c r="R961" i="2"/>
  <c r="E961" i="2"/>
  <c r="D961" i="2"/>
  <c r="F961" i="2" s="1"/>
  <c r="C961" i="2"/>
  <c r="S960" i="2"/>
  <c r="R960" i="2"/>
  <c r="E960" i="2"/>
  <c r="D960" i="2"/>
  <c r="F960" i="2" s="1"/>
  <c r="C960" i="2"/>
  <c r="S959" i="2"/>
  <c r="R959" i="2"/>
  <c r="E959" i="2"/>
  <c r="D959" i="2"/>
  <c r="F959" i="2" s="1"/>
  <c r="C959" i="2"/>
  <c r="S958" i="2"/>
  <c r="R958" i="2"/>
  <c r="E958" i="2"/>
  <c r="D958" i="2"/>
  <c r="F958" i="2" s="1"/>
  <c r="C958" i="2"/>
  <c r="S957" i="2"/>
  <c r="R957" i="2"/>
  <c r="E957" i="2"/>
  <c r="D957" i="2"/>
  <c r="F957" i="2" s="1"/>
  <c r="C957" i="2"/>
  <c r="S956" i="2"/>
  <c r="R956" i="2"/>
  <c r="E956" i="2"/>
  <c r="D956" i="2"/>
  <c r="F956" i="2" s="1"/>
  <c r="C956" i="2"/>
  <c r="S955" i="2"/>
  <c r="R955" i="2"/>
  <c r="E955" i="2"/>
  <c r="D955" i="2"/>
  <c r="F955" i="2" s="1"/>
  <c r="C955" i="2"/>
  <c r="S954" i="2"/>
  <c r="R954" i="2"/>
  <c r="E954" i="2"/>
  <c r="D954" i="2"/>
  <c r="F954" i="2" s="1"/>
  <c r="C954" i="2"/>
  <c r="S953" i="2"/>
  <c r="R953" i="2"/>
  <c r="E953" i="2"/>
  <c r="D953" i="2"/>
  <c r="F953" i="2" s="1"/>
  <c r="C953" i="2"/>
  <c r="S952" i="2"/>
  <c r="R952" i="2"/>
  <c r="E952" i="2"/>
  <c r="D952" i="2"/>
  <c r="F952" i="2" s="1"/>
  <c r="C952" i="2"/>
  <c r="S951" i="2"/>
  <c r="R951" i="2"/>
  <c r="E951" i="2"/>
  <c r="D951" i="2"/>
  <c r="F951" i="2" s="1"/>
  <c r="C951" i="2"/>
  <c r="S950" i="2"/>
  <c r="R950" i="2"/>
  <c r="E950" i="2"/>
  <c r="D950" i="2"/>
  <c r="F950" i="2" s="1"/>
  <c r="C950" i="2"/>
  <c r="S949" i="2"/>
  <c r="R949" i="2"/>
  <c r="E949" i="2"/>
  <c r="D949" i="2"/>
  <c r="F949" i="2" s="1"/>
  <c r="C949" i="2"/>
  <c r="S948" i="2"/>
  <c r="R948" i="2"/>
  <c r="E948" i="2"/>
  <c r="D948" i="2"/>
  <c r="F948" i="2" s="1"/>
  <c r="C948" i="2"/>
  <c r="S947" i="2"/>
  <c r="R947" i="2"/>
  <c r="E947" i="2"/>
  <c r="D947" i="2"/>
  <c r="F947" i="2" s="1"/>
  <c r="C947" i="2"/>
  <c r="S946" i="2"/>
  <c r="R946" i="2"/>
  <c r="E946" i="2"/>
  <c r="D946" i="2"/>
  <c r="F946" i="2" s="1"/>
  <c r="C946" i="2"/>
  <c r="S945" i="2"/>
  <c r="R945" i="2"/>
  <c r="E945" i="2"/>
  <c r="D945" i="2"/>
  <c r="F945" i="2" s="1"/>
  <c r="C945" i="2"/>
  <c r="S944" i="2"/>
  <c r="R944" i="2"/>
  <c r="E944" i="2"/>
  <c r="D944" i="2"/>
  <c r="F944" i="2" s="1"/>
  <c r="C944" i="2"/>
  <c r="S943" i="2"/>
  <c r="R943" i="2"/>
  <c r="E943" i="2"/>
  <c r="D943" i="2"/>
  <c r="F943" i="2" s="1"/>
  <c r="C943" i="2"/>
  <c r="S942" i="2"/>
  <c r="R942" i="2"/>
  <c r="E942" i="2"/>
  <c r="D942" i="2"/>
  <c r="F942" i="2" s="1"/>
  <c r="C942" i="2"/>
  <c r="S941" i="2"/>
  <c r="R941" i="2"/>
  <c r="E941" i="2"/>
  <c r="D941" i="2"/>
  <c r="F941" i="2" s="1"/>
  <c r="C941" i="2"/>
  <c r="S940" i="2"/>
  <c r="R940" i="2"/>
  <c r="E940" i="2"/>
  <c r="D940" i="2"/>
  <c r="F940" i="2" s="1"/>
  <c r="C940" i="2"/>
  <c r="S939" i="2"/>
  <c r="R939" i="2"/>
  <c r="E939" i="2"/>
  <c r="D939" i="2"/>
  <c r="F939" i="2" s="1"/>
  <c r="C939" i="2"/>
  <c r="S938" i="2"/>
  <c r="R938" i="2"/>
  <c r="E938" i="2"/>
  <c r="D938" i="2"/>
  <c r="F938" i="2" s="1"/>
  <c r="C938" i="2"/>
  <c r="S937" i="2"/>
  <c r="R937" i="2"/>
  <c r="E937" i="2"/>
  <c r="D937" i="2"/>
  <c r="F937" i="2" s="1"/>
  <c r="C937" i="2"/>
  <c r="S936" i="2"/>
  <c r="R936" i="2"/>
  <c r="E936" i="2"/>
  <c r="D936" i="2"/>
  <c r="F936" i="2" s="1"/>
  <c r="C936" i="2"/>
  <c r="S935" i="2"/>
  <c r="R935" i="2"/>
  <c r="E935" i="2"/>
  <c r="D935" i="2"/>
  <c r="F935" i="2" s="1"/>
  <c r="C935" i="2"/>
  <c r="S934" i="2"/>
  <c r="R934" i="2"/>
  <c r="E934" i="2"/>
  <c r="D934" i="2"/>
  <c r="F934" i="2" s="1"/>
  <c r="C934" i="2"/>
  <c r="S933" i="2"/>
  <c r="R933" i="2"/>
  <c r="E933" i="2"/>
  <c r="D933" i="2"/>
  <c r="F933" i="2" s="1"/>
  <c r="C933" i="2"/>
  <c r="S932" i="2"/>
  <c r="R932" i="2"/>
  <c r="E932" i="2"/>
  <c r="D932" i="2"/>
  <c r="F932" i="2" s="1"/>
  <c r="C932" i="2"/>
  <c r="S931" i="2"/>
  <c r="R931" i="2"/>
  <c r="E931" i="2"/>
  <c r="D931" i="2"/>
  <c r="F931" i="2" s="1"/>
  <c r="C931" i="2"/>
  <c r="S930" i="2"/>
  <c r="R930" i="2"/>
  <c r="E930" i="2"/>
  <c r="D930" i="2"/>
  <c r="F930" i="2" s="1"/>
  <c r="C930" i="2"/>
  <c r="S929" i="2"/>
  <c r="R929" i="2"/>
  <c r="E929" i="2"/>
  <c r="D929" i="2"/>
  <c r="F929" i="2" s="1"/>
  <c r="C929" i="2"/>
  <c r="S928" i="2"/>
  <c r="R928" i="2"/>
  <c r="E928" i="2"/>
  <c r="D928" i="2"/>
  <c r="F928" i="2" s="1"/>
  <c r="C928" i="2"/>
  <c r="S927" i="2"/>
  <c r="R927" i="2"/>
  <c r="E927" i="2"/>
  <c r="D927" i="2"/>
  <c r="F927" i="2" s="1"/>
  <c r="C927" i="2"/>
  <c r="S926" i="2"/>
  <c r="R926" i="2"/>
  <c r="E926" i="2"/>
  <c r="D926" i="2"/>
  <c r="F926" i="2" s="1"/>
  <c r="C926" i="2"/>
  <c r="S925" i="2"/>
  <c r="R925" i="2"/>
  <c r="E925" i="2"/>
  <c r="D925" i="2"/>
  <c r="F925" i="2" s="1"/>
  <c r="C925" i="2"/>
  <c r="S924" i="2"/>
  <c r="R924" i="2"/>
  <c r="E924" i="2"/>
  <c r="D924" i="2"/>
  <c r="F924" i="2" s="1"/>
  <c r="C924" i="2"/>
  <c r="S923" i="2"/>
  <c r="R923" i="2"/>
  <c r="E923" i="2"/>
  <c r="D923" i="2"/>
  <c r="F923" i="2" s="1"/>
  <c r="C923" i="2"/>
  <c r="S922" i="2"/>
  <c r="R922" i="2"/>
  <c r="E922" i="2"/>
  <c r="D922" i="2"/>
  <c r="F922" i="2" s="1"/>
  <c r="C922" i="2"/>
  <c r="S921" i="2"/>
  <c r="R921" i="2"/>
  <c r="E921" i="2"/>
  <c r="D921" i="2"/>
  <c r="F921" i="2" s="1"/>
  <c r="C921" i="2"/>
  <c r="S920" i="2"/>
  <c r="R920" i="2"/>
  <c r="E920" i="2"/>
  <c r="D920" i="2"/>
  <c r="F920" i="2" s="1"/>
  <c r="C920" i="2"/>
  <c r="S919" i="2"/>
  <c r="R919" i="2"/>
  <c r="E919" i="2"/>
  <c r="D919" i="2"/>
  <c r="F919" i="2" s="1"/>
  <c r="C919" i="2"/>
  <c r="S918" i="2"/>
  <c r="R918" i="2"/>
  <c r="E918" i="2"/>
  <c r="D918" i="2"/>
  <c r="F918" i="2" s="1"/>
  <c r="C918" i="2"/>
  <c r="S917" i="2"/>
  <c r="R917" i="2"/>
  <c r="E917" i="2"/>
  <c r="D917" i="2"/>
  <c r="F917" i="2" s="1"/>
  <c r="C917" i="2"/>
  <c r="S916" i="2"/>
  <c r="R916" i="2"/>
  <c r="E916" i="2"/>
  <c r="D916" i="2"/>
  <c r="F916" i="2" s="1"/>
  <c r="C916" i="2"/>
  <c r="S915" i="2"/>
  <c r="R915" i="2"/>
  <c r="E915" i="2"/>
  <c r="D915" i="2"/>
  <c r="F915" i="2" s="1"/>
  <c r="C915" i="2"/>
  <c r="S914" i="2"/>
  <c r="R914" i="2"/>
  <c r="E914" i="2"/>
  <c r="D914" i="2"/>
  <c r="F914" i="2" s="1"/>
  <c r="C914" i="2"/>
  <c r="S913" i="2"/>
  <c r="R913" i="2"/>
  <c r="E913" i="2"/>
  <c r="D913" i="2"/>
  <c r="F913" i="2" s="1"/>
  <c r="C913" i="2"/>
  <c r="S912" i="2"/>
  <c r="R912" i="2"/>
  <c r="E912" i="2"/>
  <c r="D912" i="2"/>
  <c r="F912" i="2" s="1"/>
  <c r="C912" i="2"/>
  <c r="S911" i="2"/>
  <c r="R911" i="2"/>
  <c r="E911" i="2"/>
  <c r="D911" i="2"/>
  <c r="F911" i="2" s="1"/>
  <c r="C911" i="2"/>
  <c r="S910" i="2"/>
  <c r="R910" i="2"/>
  <c r="E910" i="2"/>
  <c r="D910" i="2"/>
  <c r="F910" i="2" s="1"/>
  <c r="C910" i="2"/>
  <c r="S909" i="2"/>
  <c r="R909" i="2"/>
  <c r="E909" i="2"/>
  <c r="D909" i="2"/>
  <c r="F909" i="2" s="1"/>
  <c r="C909" i="2"/>
  <c r="S908" i="2"/>
  <c r="R908" i="2"/>
  <c r="E908" i="2"/>
  <c r="D908" i="2"/>
  <c r="F908" i="2" s="1"/>
  <c r="C908" i="2"/>
  <c r="S907" i="2"/>
  <c r="R907" i="2"/>
  <c r="E907" i="2"/>
  <c r="D907" i="2"/>
  <c r="F907" i="2" s="1"/>
  <c r="C907" i="2"/>
  <c r="S906" i="2"/>
  <c r="R906" i="2"/>
  <c r="E906" i="2"/>
  <c r="D906" i="2"/>
  <c r="F906" i="2" s="1"/>
  <c r="C906" i="2"/>
  <c r="S905" i="2"/>
  <c r="R905" i="2"/>
  <c r="E905" i="2"/>
  <c r="D905" i="2"/>
  <c r="F905" i="2" s="1"/>
  <c r="C905" i="2"/>
  <c r="S904" i="2"/>
  <c r="R904" i="2"/>
  <c r="E904" i="2"/>
  <c r="D904" i="2"/>
  <c r="F904" i="2" s="1"/>
  <c r="C904" i="2"/>
  <c r="S903" i="2"/>
  <c r="R903" i="2"/>
  <c r="E903" i="2"/>
  <c r="D903" i="2"/>
  <c r="F903" i="2" s="1"/>
  <c r="C903" i="2"/>
  <c r="S902" i="2"/>
  <c r="R902" i="2"/>
  <c r="E902" i="2"/>
  <c r="D902" i="2"/>
  <c r="F902" i="2" s="1"/>
  <c r="C902" i="2"/>
  <c r="S901" i="2"/>
  <c r="R901" i="2"/>
  <c r="E901" i="2"/>
  <c r="D901" i="2"/>
  <c r="F901" i="2" s="1"/>
  <c r="C901" i="2"/>
  <c r="S900" i="2"/>
  <c r="R900" i="2"/>
  <c r="E900" i="2"/>
  <c r="D900" i="2"/>
  <c r="F900" i="2" s="1"/>
  <c r="C900" i="2"/>
  <c r="S899" i="2"/>
  <c r="R899" i="2"/>
  <c r="E899" i="2"/>
  <c r="D899" i="2"/>
  <c r="F899" i="2" s="1"/>
  <c r="C899" i="2"/>
  <c r="S898" i="2"/>
  <c r="R898" i="2"/>
  <c r="E898" i="2"/>
  <c r="D898" i="2"/>
  <c r="F898" i="2" s="1"/>
  <c r="C898" i="2"/>
  <c r="S897" i="2"/>
  <c r="R897" i="2"/>
  <c r="E897" i="2"/>
  <c r="D897" i="2"/>
  <c r="F897" i="2" s="1"/>
  <c r="C897" i="2"/>
  <c r="S896" i="2"/>
  <c r="R896" i="2"/>
  <c r="E896" i="2"/>
  <c r="D896" i="2"/>
  <c r="F896" i="2" s="1"/>
  <c r="C896" i="2"/>
  <c r="S895" i="2"/>
  <c r="R895" i="2"/>
  <c r="E895" i="2"/>
  <c r="D895" i="2"/>
  <c r="F895" i="2" s="1"/>
  <c r="C895" i="2"/>
  <c r="S894" i="2"/>
  <c r="R894" i="2"/>
  <c r="E894" i="2"/>
  <c r="D894" i="2"/>
  <c r="F894" i="2" s="1"/>
  <c r="C894" i="2"/>
  <c r="S893" i="2"/>
  <c r="R893" i="2"/>
  <c r="E893" i="2"/>
  <c r="D893" i="2"/>
  <c r="F893" i="2" s="1"/>
  <c r="C893" i="2"/>
  <c r="S892" i="2"/>
  <c r="R892" i="2"/>
  <c r="E892" i="2"/>
  <c r="D892" i="2"/>
  <c r="F892" i="2" s="1"/>
  <c r="C892" i="2"/>
  <c r="S891" i="2"/>
  <c r="R891" i="2"/>
  <c r="E891" i="2"/>
  <c r="D891" i="2"/>
  <c r="F891" i="2" s="1"/>
  <c r="C891" i="2"/>
  <c r="S890" i="2"/>
  <c r="R890" i="2"/>
  <c r="E890" i="2"/>
  <c r="D890" i="2"/>
  <c r="F890" i="2" s="1"/>
  <c r="C890" i="2"/>
  <c r="S889" i="2"/>
  <c r="R889" i="2"/>
  <c r="E889" i="2"/>
  <c r="D889" i="2"/>
  <c r="F889" i="2" s="1"/>
  <c r="C889" i="2"/>
  <c r="S888" i="2"/>
  <c r="R888" i="2"/>
  <c r="E888" i="2"/>
  <c r="D888" i="2"/>
  <c r="F888" i="2" s="1"/>
  <c r="C888" i="2"/>
  <c r="S887" i="2"/>
  <c r="R887" i="2"/>
  <c r="E887" i="2"/>
  <c r="D887" i="2"/>
  <c r="F887" i="2" s="1"/>
  <c r="C887" i="2"/>
  <c r="S886" i="2"/>
  <c r="R886" i="2"/>
  <c r="E886" i="2"/>
  <c r="D886" i="2"/>
  <c r="F886" i="2" s="1"/>
  <c r="C886" i="2"/>
  <c r="S885" i="2"/>
  <c r="R885" i="2"/>
  <c r="E885" i="2"/>
  <c r="D885" i="2"/>
  <c r="F885" i="2" s="1"/>
  <c r="C885" i="2"/>
  <c r="S884" i="2"/>
  <c r="R884" i="2"/>
  <c r="E884" i="2"/>
  <c r="D884" i="2"/>
  <c r="F884" i="2" s="1"/>
  <c r="C884" i="2"/>
  <c r="S883" i="2"/>
  <c r="R883" i="2"/>
  <c r="E883" i="2"/>
  <c r="D883" i="2"/>
  <c r="F883" i="2" s="1"/>
  <c r="C883" i="2"/>
  <c r="S882" i="2"/>
  <c r="R882" i="2"/>
  <c r="E882" i="2"/>
  <c r="D882" i="2"/>
  <c r="F882" i="2" s="1"/>
  <c r="C882" i="2"/>
  <c r="S881" i="2"/>
  <c r="R881" i="2"/>
  <c r="E881" i="2"/>
  <c r="D881" i="2"/>
  <c r="F881" i="2" s="1"/>
  <c r="C881" i="2"/>
  <c r="S880" i="2"/>
  <c r="R880" i="2"/>
  <c r="E880" i="2"/>
  <c r="D880" i="2"/>
  <c r="F880" i="2" s="1"/>
  <c r="C880" i="2"/>
  <c r="S879" i="2"/>
  <c r="R879" i="2"/>
  <c r="E879" i="2"/>
  <c r="D879" i="2"/>
  <c r="F879" i="2" s="1"/>
  <c r="C879" i="2"/>
  <c r="S878" i="2"/>
  <c r="R878" i="2"/>
  <c r="E878" i="2"/>
  <c r="D878" i="2"/>
  <c r="F878" i="2" s="1"/>
  <c r="C878" i="2"/>
  <c r="S877" i="2"/>
  <c r="R877" i="2"/>
  <c r="E877" i="2"/>
  <c r="D877" i="2"/>
  <c r="F877" i="2" s="1"/>
  <c r="C877" i="2"/>
  <c r="S876" i="2"/>
  <c r="R876" i="2"/>
  <c r="E876" i="2"/>
  <c r="D876" i="2"/>
  <c r="F876" i="2" s="1"/>
  <c r="C876" i="2"/>
  <c r="S875" i="2"/>
  <c r="R875" i="2"/>
  <c r="E875" i="2"/>
  <c r="D875" i="2"/>
  <c r="F875" i="2" s="1"/>
  <c r="C875" i="2"/>
  <c r="S874" i="2"/>
  <c r="R874" i="2"/>
  <c r="E874" i="2"/>
  <c r="D874" i="2"/>
  <c r="F874" i="2" s="1"/>
  <c r="C874" i="2"/>
  <c r="S873" i="2"/>
  <c r="R873" i="2"/>
  <c r="E873" i="2"/>
  <c r="D873" i="2"/>
  <c r="F873" i="2" s="1"/>
  <c r="C873" i="2"/>
  <c r="S872" i="2"/>
  <c r="R872" i="2"/>
  <c r="E872" i="2"/>
  <c r="D872" i="2"/>
  <c r="F872" i="2" s="1"/>
  <c r="C872" i="2"/>
  <c r="S871" i="2"/>
  <c r="R871" i="2"/>
  <c r="E871" i="2"/>
  <c r="D871" i="2"/>
  <c r="F871" i="2" s="1"/>
  <c r="C871" i="2"/>
  <c r="S870" i="2"/>
  <c r="R870" i="2"/>
  <c r="E870" i="2"/>
  <c r="D870" i="2"/>
  <c r="F870" i="2" s="1"/>
  <c r="C870" i="2"/>
  <c r="S869" i="2"/>
  <c r="R869" i="2"/>
  <c r="E869" i="2"/>
  <c r="D869" i="2"/>
  <c r="F869" i="2" s="1"/>
  <c r="C869" i="2"/>
  <c r="S868" i="2"/>
  <c r="R868" i="2"/>
  <c r="E868" i="2"/>
  <c r="D868" i="2"/>
  <c r="F868" i="2" s="1"/>
  <c r="C868" i="2"/>
  <c r="S867" i="2"/>
  <c r="R867" i="2"/>
  <c r="E867" i="2"/>
  <c r="D867" i="2"/>
  <c r="F867" i="2" s="1"/>
  <c r="C867" i="2"/>
  <c r="S866" i="2"/>
  <c r="R866" i="2"/>
  <c r="E866" i="2"/>
  <c r="D866" i="2"/>
  <c r="F866" i="2" s="1"/>
  <c r="C866" i="2"/>
  <c r="S865" i="2"/>
  <c r="R865" i="2"/>
  <c r="E865" i="2"/>
  <c r="D865" i="2"/>
  <c r="F865" i="2" s="1"/>
  <c r="C865" i="2"/>
  <c r="S864" i="2"/>
  <c r="R864" i="2"/>
  <c r="E864" i="2"/>
  <c r="D864" i="2"/>
  <c r="F864" i="2" s="1"/>
  <c r="C864" i="2"/>
  <c r="S863" i="2"/>
  <c r="R863" i="2"/>
  <c r="E863" i="2"/>
  <c r="D863" i="2"/>
  <c r="F863" i="2" s="1"/>
  <c r="C863" i="2"/>
  <c r="S862" i="2"/>
  <c r="R862" i="2"/>
  <c r="E862" i="2"/>
  <c r="D862" i="2"/>
  <c r="F862" i="2" s="1"/>
  <c r="C862" i="2"/>
  <c r="S861" i="2"/>
  <c r="R861" i="2"/>
  <c r="E861" i="2"/>
  <c r="D861" i="2"/>
  <c r="F861" i="2" s="1"/>
  <c r="C861" i="2"/>
  <c r="S860" i="2"/>
  <c r="R860" i="2"/>
  <c r="E860" i="2"/>
  <c r="D860" i="2"/>
  <c r="F860" i="2" s="1"/>
  <c r="C860" i="2"/>
  <c r="S859" i="2"/>
  <c r="R859" i="2"/>
  <c r="E859" i="2"/>
  <c r="D859" i="2"/>
  <c r="F859" i="2" s="1"/>
  <c r="C859" i="2"/>
  <c r="S858" i="2"/>
  <c r="R858" i="2"/>
  <c r="E858" i="2"/>
  <c r="D858" i="2"/>
  <c r="F858" i="2" s="1"/>
  <c r="C858" i="2"/>
  <c r="S857" i="2"/>
  <c r="R857" i="2"/>
  <c r="E857" i="2"/>
  <c r="D857" i="2"/>
  <c r="F857" i="2" s="1"/>
  <c r="C857" i="2"/>
  <c r="S856" i="2"/>
  <c r="R856" i="2"/>
  <c r="E856" i="2"/>
  <c r="D856" i="2"/>
  <c r="F856" i="2" s="1"/>
  <c r="C856" i="2"/>
  <c r="S855" i="2"/>
  <c r="R855" i="2"/>
  <c r="E855" i="2"/>
  <c r="D855" i="2"/>
  <c r="F855" i="2" s="1"/>
  <c r="C855" i="2"/>
  <c r="S854" i="2"/>
  <c r="R854" i="2"/>
  <c r="E854" i="2"/>
  <c r="D854" i="2"/>
  <c r="F854" i="2" s="1"/>
  <c r="C854" i="2"/>
  <c r="S853" i="2"/>
  <c r="R853" i="2"/>
  <c r="E853" i="2"/>
  <c r="D853" i="2"/>
  <c r="F853" i="2" s="1"/>
  <c r="C853" i="2"/>
  <c r="S852" i="2"/>
  <c r="R852" i="2"/>
  <c r="E852" i="2"/>
  <c r="D852" i="2"/>
  <c r="F852" i="2" s="1"/>
  <c r="C852" i="2"/>
  <c r="S851" i="2"/>
  <c r="R851" i="2"/>
  <c r="E851" i="2"/>
  <c r="D851" i="2"/>
  <c r="F851" i="2" s="1"/>
  <c r="C851" i="2"/>
  <c r="S850" i="2"/>
  <c r="R850" i="2"/>
  <c r="E850" i="2"/>
  <c r="D850" i="2"/>
  <c r="F850" i="2" s="1"/>
  <c r="C850" i="2"/>
  <c r="S849" i="2"/>
  <c r="R849" i="2"/>
  <c r="E849" i="2"/>
  <c r="D849" i="2"/>
  <c r="F849" i="2" s="1"/>
  <c r="C849" i="2"/>
  <c r="S848" i="2"/>
  <c r="R848" i="2"/>
  <c r="E848" i="2"/>
  <c r="D848" i="2"/>
  <c r="F848" i="2" s="1"/>
  <c r="C848" i="2"/>
  <c r="S847" i="2"/>
  <c r="R847" i="2"/>
  <c r="E847" i="2"/>
  <c r="D847" i="2"/>
  <c r="F847" i="2" s="1"/>
  <c r="C847" i="2"/>
  <c r="S846" i="2"/>
  <c r="R846" i="2"/>
  <c r="E846" i="2"/>
  <c r="D846" i="2"/>
  <c r="F846" i="2" s="1"/>
  <c r="C846" i="2"/>
  <c r="S845" i="2"/>
  <c r="R845" i="2"/>
  <c r="E845" i="2"/>
  <c r="D845" i="2"/>
  <c r="F845" i="2" s="1"/>
  <c r="C845" i="2"/>
  <c r="S844" i="2"/>
  <c r="R844" i="2"/>
  <c r="E844" i="2"/>
  <c r="D844" i="2"/>
  <c r="F844" i="2" s="1"/>
  <c r="C844" i="2"/>
  <c r="S843" i="2"/>
  <c r="R843" i="2"/>
  <c r="E843" i="2"/>
  <c r="D843" i="2"/>
  <c r="F843" i="2" s="1"/>
  <c r="C843" i="2"/>
  <c r="S842" i="2"/>
  <c r="R842" i="2"/>
  <c r="E842" i="2"/>
  <c r="D842" i="2"/>
  <c r="F842" i="2" s="1"/>
  <c r="C842" i="2"/>
  <c r="S841" i="2"/>
  <c r="R841" i="2"/>
  <c r="E841" i="2"/>
  <c r="D841" i="2"/>
  <c r="F841" i="2" s="1"/>
  <c r="C841" i="2"/>
  <c r="S840" i="2"/>
  <c r="R840" i="2"/>
  <c r="E840" i="2"/>
  <c r="D840" i="2"/>
  <c r="F840" i="2" s="1"/>
  <c r="C840" i="2"/>
  <c r="S839" i="2"/>
  <c r="R839" i="2"/>
  <c r="E839" i="2"/>
  <c r="D839" i="2"/>
  <c r="F839" i="2" s="1"/>
  <c r="C839" i="2"/>
  <c r="S838" i="2"/>
  <c r="R838" i="2"/>
  <c r="E838" i="2"/>
  <c r="D838" i="2"/>
  <c r="F838" i="2" s="1"/>
  <c r="C838" i="2"/>
  <c r="S837" i="2"/>
  <c r="R837" i="2"/>
  <c r="E837" i="2"/>
  <c r="D837" i="2"/>
  <c r="F837" i="2" s="1"/>
  <c r="C837" i="2"/>
  <c r="S836" i="2"/>
  <c r="R836" i="2"/>
  <c r="E836" i="2"/>
  <c r="D836" i="2"/>
  <c r="F836" i="2" s="1"/>
  <c r="C836" i="2"/>
  <c r="S835" i="2"/>
  <c r="R835" i="2"/>
  <c r="E835" i="2"/>
  <c r="D835" i="2"/>
  <c r="F835" i="2" s="1"/>
  <c r="C835" i="2"/>
  <c r="S834" i="2"/>
  <c r="R834" i="2"/>
  <c r="E834" i="2"/>
  <c r="D834" i="2"/>
  <c r="F834" i="2" s="1"/>
  <c r="C834" i="2"/>
  <c r="S833" i="2"/>
  <c r="R833" i="2"/>
  <c r="E833" i="2"/>
  <c r="D833" i="2"/>
  <c r="F833" i="2" s="1"/>
  <c r="C833" i="2"/>
  <c r="S832" i="2"/>
  <c r="R832" i="2"/>
  <c r="E832" i="2"/>
  <c r="D832" i="2"/>
  <c r="F832" i="2" s="1"/>
  <c r="C832" i="2"/>
  <c r="S831" i="2"/>
  <c r="R831" i="2"/>
  <c r="E831" i="2"/>
  <c r="D831" i="2"/>
  <c r="F831" i="2" s="1"/>
  <c r="C831" i="2"/>
  <c r="S830" i="2"/>
  <c r="R830" i="2"/>
  <c r="E830" i="2"/>
  <c r="D830" i="2"/>
  <c r="F830" i="2" s="1"/>
  <c r="C830" i="2"/>
  <c r="S829" i="2"/>
  <c r="R829" i="2"/>
  <c r="E829" i="2"/>
  <c r="D829" i="2"/>
  <c r="F829" i="2" s="1"/>
  <c r="C829" i="2"/>
  <c r="S828" i="2"/>
  <c r="R828" i="2"/>
  <c r="E828" i="2"/>
  <c r="D828" i="2"/>
  <c r="F828" i="2" s="1"/>
  <c r="C828" i="2"/>
  <c r="S827" i="2"/>
  <c r="R827" i="2"/>
  <c r="E827" i="2"/>
  <c r="D827" i="2"/>
  <c r="F827" i="2" s="1"/>
  <c r="C827" i="2"/>
  <c r="S826" i="2"/>
  <c r="R826" i="2"/>
  <c r="E826" i="2"/>
  <c r="D826" i="2"/>
  <c r="F826" i="2" s="1"/>
  <c r="C826" i="2"/>
  <c r="S825" i="2"/>
  <c r="R825" i="2"/>
  <c r="E825" i="2"/>
  <c r="D825" i="2"/>
  <c r="F825" i="2" s="1"/>
  <c r="C825" i="2"/>
  <c r="S824" i="2"/>
  <c r="R824" i="2"/>
  <c r="E824" i="2"/>
  <c r="D824" i="2"/>
  <c r="F824" i="2" s="1"/>
  <c r="C824" i="2"/>
  <c r="S823" i="2"/>
  <c r="R823" i="2"/>
  <c r="E823" i="2"/>
  <c r="D823" i="2"/>
  <c r="F823" i="2" s="1"/>
  <c r="C823" i="2"/>
  <c r="S822" i="2"/>
  <c r="R822" i="2"/>
  <c r="E822" i="2"/>
  <c r="D822" i="2"/>
  <c r="F822" i="2" s="1"/>
  <c r="C822" i="2"/>
  <c r="S821" i="2"/>
  <c r="R821" i="2"/>
  <c r="E821" i="2"/>
  <c r="D821" i="2"/>
  <c r="F821" i="2" s="1"/>
  <c r="C821" i="2"/>
  <c r="S820" i="2"/>
  <c r="R820" i="2"/>
  <c r="E820" i="2"/>
  <c r="D820" i="2"/>
  <c r="F820" i="2" s="1"/>
  <c r="C820" i="2"/>
  <c r="S819" i="2"/>
  <c r="R819" i="2"/>
  <c r="E819" i="2"/>
  <c r="D819" i="2"/>
  <c r="F819" i="2" s="1"/>
  <c r="C819" i="2"/>
  <c r="S818" i="2"/>
  <c r="R818" i="2"/>
  <c r="E818" i="2"/>
  <c r="D818" i="2"/>
  <c r="F818" i="2" s="1"/>
  <c r="C818" i="2"/>
  <c r="S817" i="2"/>
  <c r="R817" i="2"/>
  <c r="E817" i="2"/>
  <c r="D817" i="2"/>
  <c r="F817" i="2" s="1"/>
  <c r="C817" i="2"/>
  <c r="S816" i="2"/>
  <c r="R816" i="2"/>
  <c r="E816" i="2"/>
  <c r="D816" i="2"/>
  <c r="F816" i="2" s="1"/>
  <c r="C816" i="2"/>
  <c r="S815" i="2"/>
  <c r="R815" i="2"/>
  <c r="E815" i="2"/>
  <c r="D815" i="2"/>
  <c r="F815" i="2" s="1"/>
  <c r="C815" i="2"/>
  <c r="S814" i="2"/>
  <c r="R814" i="2"/>
  <c r="E814" i="2"/>
  <c r="D814" i="2"/>
  <c r="F814" i="2" s="1"/>
  <c r="C814" i="2"/>
  <c r="S813" i="2"/>
  <c r="R813" i="2"/>
  <c r="E813" i="2"/>
  <c r="D813" i="2"/>
  <c r="F813" i="2" s="1"/>
  <c r="C813" i="2"/>
  <c r="S812" i="2"/>
  <c r="R812" i="2"/>
  <c r="E812" i="2"/>
  <c r="D812" i="2"/>
  <c r="F812" i="2" s="1"/>
  <c r="C812" i="2"/>
  <c r="S811" i="2"/>
  <c r="R811" i="2"/>
  <c r="E811" i="2"/>
  <c r="D811" i="2"/>
  <c r="F811" i="2" s="1"/>
  <c r="C811" i="2"/>
  <c r="S810" i="2"/>
  <c r="R810" i="2"/>
  <c r="E810" i="2"/>
  <c r="D810" i="2"/>
  <c r="F810" i="2" s="1"/>
  <c r="C810" i="2"/>
  <c r="S809" i="2"/>
  <c r="R809" i="2"/>
  <c r="E809" i="2"/>
  <c r="D809" i="2"/>
  <c r="F809" i="2" s="1"/>
  <c r="C809" i="2"/>
  <c r="S808" i="2"/>
  <c r="R808" i="2"/>
  <c r="E808" i="2"/>
  <c r="D808" i="2"/>
  <c r="F808" i="2" s="1"/>
  <c r="C808" i="2"/>
  <c r="S807" i="2"/>
  <c r="R807" i="2"/>
  <c r="E807" i="2"/>
  <c r="D807" i="2"/>
  <c r="F807" i="2" s="1"/>
  <c r="C807" i="2"/>
  <c r="S806" i="2"/>
  <c r="R806" i="2"/>
  <c r="E806" i="2"/>
  <c r="D806" i="2"/>
  <c r="F806" i="2" s="1"/>
  <c r="C806" i="2"/>
  <c r="S805" i="2"/>
  <c r="R805" i="2"/>
  <c r="E805" i="2"/>
  <c r="D805" i="2"/>
  <c r="F805" i="2" s="1"/>
  <c r="C805" i="2"/>
  <c r="S804" i="2"/>
  <c r="R804" i="2"/>
  <c r="E804" i="2"/>
  <c r="D804" i="2"/>
  <c r="F804" i="2" s="1"/>
  <c r="C804" i="2"/>
  <c r="S803" i="2"/>
  <c r="R803" i="2"/>
  <c r="E803" i="2"/>
  <c r="D803" i="2"/>
  <c r="F803" i="2" s="1"/>
  <c r="C803" i="2"/>
  <c r="S802" i="2"/>
  <c r="R802" i="2"/>
  <c r="E802" i="2"/>
  <c r="D802" i="2"/>
  <c r="F802" i="2" s="1"/>
  <c r="C802" i="2"/>
  <c r="S801" i="2"/>
  <c r="R801" i="2"/>
  <c r="E801" i="2"/>
  <c r="D801" i="2"/>
  <c r="F801" i="2" s="1"/>
  <c r="C801" i="2"/>
  <c r="S800" i="2"/>
  <c r="R800" i="2"/>
  <c r="E800" i="2"/>
  <c r="D800" i="2"/>
  <c r="F800" i="2" s="1"/>
  <c r="C800" i="2"/>
  <c r="S799" i="2"/>
  <c r="R799" i="2"/>
  <c r="E799" i="2"/>
  <c r="D799" i="2"/>
  <c r="F799" i="2" s="1"/>
  <c r="C799" i="2"/>
  <c r="S798" i="2"/>
  <c r="R798" i="2"/>
  <c r="E798" i="2"/>
  <c r="D798" i="2"/>
  <c r="F798" i="2" s="1"/>
  <c r="C798" i="2"/>
  <c r="S797" i="2"/>
  <c r="R797" i="2"/>
  <c r="E797" i="2"/>
  <c r="D797" i="2"/>
  <c r="F797" i="2" s="1"/>
  <c r="C797" i="2"/>
  <c r="S796" i="2"/>
  <c r="R796" i="2"/>
  <c r="E796" i="2"/>
  <c r="D796" i="2"/>
  <c r="F796" i="2" s="1"/>
  <c r="C796" i="2"/>
  <c r="S795" i="2"/>
  <c r="R795" i="2"/>
  <c r="E795" i="2"/>
  <c r="D795" i="2"/>
  <c r="F795" i="2" s="1"/>
  <c r="C795" i="2"/>
  <c r="S794" i="2"/>
  <c r="R794" i="2"/>
  <c r="E794" i="2"/>
  <c r="D794" i="2"/>
  <c r="F794" i="2" s="1"/>
  <c r="C794" i="2"/>
  <c r="S793" i="2"/>
  <c r="R793" i="2"/>
  <c r="E793" i="2"/>
  <c r="D793" i="2"/>
  <c r="F793" i="2" s="1"/>
  <c r="C793" i="2"/>
  <c r="S792" i="2"/>
  <c r="R792" i="2"/>
  <c r="E792" i="2"/>
  <c r="D792" i="2"/>
  <c r="F792" i="2" s="1"/>
  <c r="C792" i="2"/>
  <c r="S791" i="2"/>
  <c r="R791" i="2"/>
  <c r="E791" i="2"/>
  <c r="D791" i="2"/>
  <c r="F791" i="2" s="1"/>
  <c r="C791" i="2"/>
  <c r="S790" i="2"/>
  <c r="R790" i="2"/>
  <c r="E790" i="2"/>
  <c r="D790" i="2"/>
  <c r="F790" i="2" s="1"/>
  <c r="C790" i="2"/>
  <c r="S789" i="2"/>
  <c r="R789" i="2"/>
  <c r="E789" i="2"/>
  <c r="D789" i="2"/>
  <c r="F789" i="2" s="1"/>
  <c r="C789" i="2"/>
  <c r="S788" i="2"/>
  <c r="R788" i="2"/>
  <c r="E788" i="2"/>
  <c r="D788" i="2"/>
  <c r="F788" i="2" s="1"/>
  <c r="C788" i="2"/>
  <c r="S787" i="2"/>
  <c r="R787" i="2"/>
  <c r="E787" i="2"/>
  <c r="D787" i="2"/>
  <c r="F787" i="2" s="1"/>
  <c r="C787" i="2"/>
  <c r="S786" i="2"/>
  <c r="R786" i="2"/>
  <c r="E786" i="2"/>
  <c r="D786" i="2"/>
  <c r="F786" i="2" s="1"/>
  <c r="C786" i="2"/>
  <c r="S785" i="2"/>
  <c r="R785" i="2"/>
  <c r="E785" i="2"/>
  <c r="D785" i="2"/>
  <c r="F785" i="2" s="1"/>
  <c r="C785" i="2"/>
  <c r="S784" i="2"/>
  <c r="R784" i="2"/>
  <c r="E784" i="2"/>
  <c r="D784" i="2"/>
  <c r="F784" i="2" s="1"/>
  <c r="C784" i="2"/>
  <c r="S783" i="2"/>
  <c r="R783" i="2"/>
  <c r="E783" i="2"/>
  <c r="D783" i="2"/>
  <c r="F783" i="2" s="1"/>
  <c r="C783" i="2"/>
  <c r="S782" i="2"/>
  <c r="R782" i="2"/>
  <c r="E782" i="2"/>
  <c r="D782" i="2"/>
  <c r="F782" i="2" s="1"/>
  <c r="C782" i="2"/>
  <c r="S781" i="2"/>
  <c r="R781" i="2"/>
  <c r="E781" i="2"/>
  <c r="D781" i="2"/>
  <c r="F781" i="2" s="1"/>
  <c r="C781" i="2"/>
  <c r="S780" i="2"/>
  <c r="R780" i="2"/>
  <c r="E780" i="2"/>
  <c r="D780" i="2"/>
  <c r="F780" i="2" s="1"/>
  <c r="C780" i="2"/>
  <c r="S779" i="2"/>
  <c r="R779" i="2"/>
  <c r="E779" i="2"/>
  <c r="D779" i="2"/>
  <c r="F779" i="2" s="1"/>
  <c r="C779" i="2"/>
  <c r="S778" i="2"/>
  <c r="R778" i="2"/>
  <c r="E778" i="2"/>
  <c r="D778" i="2"/>
  <c r="F778" i="2" s="1"/>
  <c r="C778" i="2"/>
  <c r="S777" i="2"/>
  <c r="R777" i="2"/>
  <c r="E777" i="2"/>
  <c r="D777" i="2"/>
  <c r="F777" i="2" s="1"/>
  <c r="C777" i="2"/>
  <c r="S776" i="2"/>
  <c r="R776" i="2"/>
  <c r="E776" i="2"/>
  <c r="D776" i="2"/>
  <c r="F776" i="2" s="1"/>
  <c r="C776" i="2"/>
  <c r="S775" i="2"/>
  <c r="R775" i="2"/>
  <c r="E775" i="2"/>
  <c r="D775" i="2"/>
  <c r="F775" i="2" s="1"/>
  <c r="C775" i="2"/>
  <c r="S774" i="2"/>
  <c r="R774" i="2"/>
  <c r="E774" i="2"/>
  <c r="D774" i="2"/>
  <c r="F774" i="2" s="1"/>
  <c r="C774" i="2"/>
  <c r="S773" i="2"/>
  <c r="R773" i="2"/>
  <c r="E773" i="2"/>
  <c r="D773" i="2"/>
  <c r="F773" i="2" s="1"/>
  <c r="C773" i="2"/>
  <c r="S772" i="2"/>
  <c r="R772" i="2"/>
  <c r="E772" i="2"/>
  <c r="D772" i="2"/>
  <c r="F772" i="2" s="1"/>
  <c r="C772" i="2"/>
  <c r="S771" i="2"/>
  <c r="R771" i="2"/>
  <c r="E771" i="2"/>
  <c r="D771" i="2"/>
  <c r="F771" i="2" s="1"/>
  <c r="C771" i="2"/>
  <c r="S770" i="2"/>
  <c r="R770" i="2"/>
  <c r="E770" i="2"/>
  <c r="D770" i="2"/>
  <c r="F770" i="2" s="1"/>
  <c r="C770" i="2"/>
  <c r="S769" i="2"/>
  <c r="R769" i="2"/>
  <c r="E769" i="2"/>
  <c r="D769" i="2"/>
  <c r="F769" i="2" s="1"/>
  <c r="C769" i="2"/>
  <c r="S768" i="2"/>
  <c r="R768" i="2"/>
  <c r="E768" i="2"/>
  <c r="D768" i="2"/>
  <c r="F768" i="2" s="1"/>
  <c r="C768" i="2"/>
  <c r="S767" i="2"/>
  <c r="R767" i="2"/>
  <c r="E767" i="2"/>
  <c r="D767" i="2"/>
  <c r="F767" i="2" s="1"/>
  <c r="C767" i="2"/>
  <c r="S766" i="2"/>
  <c r="R766" i="2"/>
  <c r="E766" i="2"/>
  <c r="D766" i="2"/>
  <c r="F766" i="2" s="1"/>
  <c r="C766" i="2"/>
  <c r="S765" i="2"/>
  <c r="R765" i="2"/>
  <c r="E765" i="2"/>
  <c r="D765" i="2"/>
  <c r="F765" i="2" s="1"/>
  <c r="C765" i="2"/>
  <c r="S764" i="2"/>
  <c r="R764" i="2"/>
  <c r="E764" i="2"/>
  <c r="D764" i="2"/>
  <c r="F764" i="2" s="1"/>
  <c r="C764" i="2"/>
  <c r="S763" i="2"/>
  <c r="R763" i="2"/>
  <c r="E763" i="2"/>
  <c r="D763" i="2"/>
  <c r="F763" i="2" s="1"/>
  <c r="C763" i="2"/>
  <c r="S762" i="2"/>
  <c r="R762" i="2"/>
  <c r="E762" i="2"/>
  <c r="D762" i="2"/>
  <c r="F762" i="2" s="1"/>
  <c r="C762" i="2"/>
  <c r="S761" i="2"/>
  <c r="R761" i="2"/>
  <c r="E761" i="2"/>
  <c r="D761" i="2"/>
  <c r="F761" i="2" s="1"/>
  <c r="C761" i="2"/>
  <c r="S760" i="2"/>
  <c r="R760" i="2"/>
  <c r="E760" i="2"/>
  <c r="D760" i="2"/>
  <c r="F760" i="2" s="1"/>
  <c r="C760" i="2"/>
  <c r="S759" i="2"/>
  <c r="R759" i="2"/>
  <c r="E759" i="2"/>
  <c r="D759" i="2"/>
  <c r="F759" i="2" s="1"/>
  <c r="C759" i="2"/>
  <c r="S758" i="2"/>
  <c r="R758" i="2"/>
  <c r="E758" i="2"/>
  <c r="D758" i="2"/>
  <c r="F758" i="2" s="1"/>
  <c r="C758" i="2"/>
  <c r="S757" i="2"/>
  <c r="R757" i="2"/>
  <c r="E757" i="2"/>
  <c r="D757" i="2"/>
  <c r="F757" i="2" s="1"/>
  <c r="C757" i="2"/>
  <c r="S756" i="2"/>
  <c r="R756" i="2"/>
  <c r="E756" i="2"/>
  <c r="D756" i="2"/>
  <c r="F756" i="2" s="1"/>
  <c r="C756" i="2"/>
  <c r="S755" i="2"/>
  <c r="R755" i="2"/>
  <c r="E755" i="2"/>
  <c r="D755" i="2"/>
  <c r="F755" i="2" s="1"/>
  <c r="C755" i="2"/>
  <c r="S754" i="2"/>
  <c r="R754" i="2"/>
  <c r="E754" i="2"/>
  <c r="D754" i="2"/>
  <c r="F754" i="2" s="1"/>
  <c r="C754" i="2"/>
  <c r="S753" i="2"/>
  <c r="R753" i="2"/>
  <c r="E753" i="2"/>
  <c r="D753" i="2"/>
  <c r="F753" i="2" s="1"/>
  <c r="C753" i="2"/>
  <c r="S752" i="2"/>
  <c r="R752" i="2"/>
  <c r="E752" i="2"/>
  <c r="D752" i="2"/>
  <c r="F752" i="2" s="1"/>
  <c r="C752" i="2"/>
  <c r="S751" i="2"/>
  <c r="R751" i="2"/>
  <c r="E751" i="2"/>
  <c r="D751" i="2"/>
  <c r="F751" i="2" s="1"/>
  <c r="C751" i="2"/>
  <c r="S750" i="2"/>
  <c r="R750" i="2"/>
  <c r="E750" i="2"/>
  <c r="D750" i="2"/>
  <c r="F750" i="2" s="1"/>
  <c r="C750" i="2"/>
  <c r="S749" i="2"/>
  <c r="R749" i="2"/>
  <c r="E749" i="2"/>
  <c r="D749" i="2"/>
  <c r="F749" i="2" s="1"/>
  <c r="C749" i="2"/>
  <c r="S748" i="2"/>
  <c r="R748" i="2"/>
  <c r="E748" i="2"/>
  <c r="D748" i="2"/>
  <c r="F748" i="2" s="1"/>
  <c r="C748" i="2"/>
  <c r="S747" i="2"/>
  <c r="R747" i="2"/>
  <c r="E747" i="2"/>
  <c r="D747" i="2"/>
  <c r="F747" i="2" s="1"/>
  <c r="C747" i="2"/>
  <c r="S746" i="2"/>
  <c r="R746" i="2"/>
  <c r="E746" i="2"/>
  <c r="D746" i="2"/>
  <c r="F746" i="2" s="1"/>
  <c r="C746" i="2"/>
  <c r="S745" i="2"/>
  <c r="R745" i="2"/>
  <c r="E745" i="2"/>
  <c r="D745" i="2"/>
  <c r="F745" i="2" s="1"/>
  <c r="C745" i="2"/>
  <c r="S744" i="2"/>
  <c r="R744" i="2"/>
  <c r="E744" i="2"/>
  <c r="D744" i="2"/>
  <c r="F744" i="2" s="1"/>
  <c r="C744" i="2"/>
  <c r="S743" i="2"/>
  <c r="R743" i="2"/>
  <c r="E743" i="2"/>
  <c r="D743" i="2"/>
  <c r="F743" i="2" s="1"/>
  <c r="C743" i="2"/>
  <c r="S742" i="2"/>
  <c r="R742" i="2"/>
  <c r="E742" i="2"/>
  <c r="D742" i="2"/>
  <c r="F742" i="2" s="1"/>
  <c r="C742" i="2"/>
  <c r="S741" i="2"/>
  <c r="R741" i="2"/>
  <c r="E741" i="2"/>
  <c r="D741" i="2"/>
  <c r="F741" i="2" s="1"/>
  <c r="C741" i="2"/>
  <c r="S740" i="2"/>
  <c r="R740" i="2"/>
  <c r="E740" i="2"/>
  <c r="D740" i="2"/>
  <c r="F740" i="2" s="1"/>
  <c r="C740" i="2"/>
  <c r="S739" i="2"/>
  <c r="R739" i="2"/>
  <c r="E739" i="2"/>
  <c r="D739" i="2"/>
  <c r="F739" i="2" s="1"/>
  <c r="C739" i="2"/>
  <c r="S738" i="2"/>
  <c r="R738" i="2"/>
  <c r="E738" i="2"/>
  <c r="D738" i="2"/>
  <c r="F738" i="2" s="1"/>
  <c r="C738" i="2"/>
  <c r="S737" i="2"/>
  <c r="R737" i="2"/>
  <c r="E737" i="2"/>
  <c r="D737" i="2"/>
  <c r="F737" i="2" s="1"/>
  <c r="C737" i="2"/>
  <c r="S736" i="2"/>
  <c r="R736" i="2"/>
  <c r="E736" i="2"/>
  <c r="D736" i="2"/>
  <c r="F736" i="2" s="1"/>
  <c r="C736" i="2"/>
  <c r="S735" i="2"/>
  <c r="R735" i="2"/>
  <c r="E735" i="2"/>
  <c r="D735" i="2"/>
  <c r="F735" i="2" s="1"/>
  <c r="C735" i="2"/>
  <c r="S734" i="2"/>
  <c r="R734" i="2"/>
  <c r="E734" i="2"/>
  <c r="D734" i="2"/>
  <c r="F734" i="2" s="1"/>
  <c r="C734" i="2"/>
  <c r="S733" i="2"/>
  <c r="R733" i="2"/>
  <c r="E733" i="2"/>
  <c r="D733" i="2"/>
  <c r="F733" i="2" s="1"/>
  <c r="C733" i="2"/>
  <c r="S732" i="2"/>
  <c r="R732" i="2"/>
  <c r="E732" i="2"/>
  <c r="D732" i="2"/>
  <c r="F732" i="2" s="1"/>
  <c r="C732" i="2"/>
  <c r="S731" i="2"/>
  <c r="R731" i="2"/>
  <c r="E731" i="2"/>
  <c r="D731" i="2"/>
  <c r="F731" i="2" s="1"/>
  <c r="C731" i="2"/>
  <c r="S730" i="2"/>
  <c r="R730" i="2"/>
  <c r="E730" i="2"/>
  <c r="D730" i="2"/>
  <c r="F730" i="2" s="1"/>
  <c r="C730" i="2"/>
  <c r="S729" i="2"/>
  <c r="R729" i="2"/>
  <c r="E729" i="2"/>
  <c r="D729" i="2"/>
  <c r="F729" i="2" s="1"/>
  <c r="C729" i="2"/>
  <c r="S728" i="2"/>
  <c r="R728" i="2"/>
  <c r="E728" i="2"/>
  <c r="D728" i="2"/>
  <c r="F728" i="2" s="1"/>
  <c r="C728" i="2"/>
  <c r="S727" i="2"/>
  <c r="R727" i="2"/>
  <c r="E727" i="2"/>
  <c r="D727" i="2"/>
  <c r="F727" i="2" s="1"/>
  <c r="C727" i="2"/>
  <c r="S726" i="2"/>
  <c r="R726" i="2"/>
  <c r="E726" i="2"/>
  <c r="D726" i="2"/>
  <c r="F726" i="2" s="1"/>
  <c r="C726" i="2"/>
  <c r="S725" i="2"/>
  <c r="R725" i="2"/>
  <c r="E725" i="2"/>
  <c r="D725" i="2"/>
  <c r="F725" i="2" s="1"/>
  <c r="C725" i="2"/>
  <c r="S724" i="2"/>
  <c r="R724" i="2"/>
  <c r="E724" i="2"/>
  <c r="D724" i="2"/>
  <c r="F724" i="2" s="1"/>
  <c r="C724" i="2"/>
  <c r="S723" i="2"/>
  <c r="R723" i="2"/>
  <c r="E723" i="2"/>
  <c r="D723" i="2"/>
  <c r="F723" i="2" s="1"/>
  <c r="C723" i="2"/>
  <c r="S722" i="2"/>
  <c r="R722" i="2"/>
  <c r="E722" i="2"/>
  <c r="D722" i="2"/>
  <c r="F722" i="2" s="1"/>
  <c r="C722" i="2"/>
  <c r="S721" i="2"/>
  <c r="R721" i="2"/>
  <c r="E721" i="2"/>
  <c r="D721" i="2"/>
  <c r="F721" i="2" s="1"/>
  <c r="C721" i="2"/>
  <c r="S720" i="2"/>
  <c r="R720" i="2"/>
  <c r="E720" i="2"/>
  <c r="D720" i="2"/>
  <c r="F720" i="2" s="1"/>
  <c r="C720" i="2"/>
  <c r="S719" i="2"/>
  <c r="R719" i="2"/>
  <c r="E719" i="2"/>
  <c r="D719" i="2"/>
  <c r="F719" i="2" s="1"/>
  <c r="C719" i="2"/>
  <c r="S718" i="2"/>
  <c r="R718" i="2"/>
  <c r="E718" i="2"/>
  <c r="D718" i="2"/>
  <c r="F718" i="2" s="1"/>
  <c r="C718" i="2"/>
  <c r="S717" i="2"/>
  <c r="R717" i="2"/>
  <c r="E717" i="2"/>
  <c r="D717" i="2"/>
  <c r="F717" i="2" s="1"/>
  <c r="C717" i="2"/>
  <c r="S716" i="2"/>
  <c r="R716" i="2"/>
  <c r="E716" i="2"/>
  <c r="D716" i="2"/>
  <c r="F716" i="2" s="1"/>
  <c r="C716" i="2"/>
  <c r="S715" i="2"/>
  <c r="R715" i="2"/>
  <c r="E715" i="2"/>
  <c r="D715" i="2"/>
  <c r="F715" i="2" s="1"/>
  <c r="C715" i="2"/>
  <c r="S714" i="2"/>
  <c r="R714" i="2"/>
  <c r="E714" i="2"/>
  <c r="D714" i="2"/>
  <c r="F714" i="2" s="1"/>
  <c r="C714" i="2"/>
  <c r="S713" i="2"/>
  <c r="R713" i="2"/>
  <c r="E713" i="2"/>
  <c r="D713" i="2"/>
  <c r="F713" i="2" s="1"/>
  <c r="C713" i="2"/>
  <c r="S712" i="2"/>
  <c r="R712" i="2"/>
  <c r="E712" i="2"/>
  <c r="D712" i="2"/>
  <c r="F712" i="2" s="1"/>
  <c r="C712" i="2"/>
  <c r="S711" i="2"/>
  <c r="R711" i="2"/>
  <c r="E711" i="2"/>
  <c r="D711" i="2"/>
  <c r="F711" i="2" s="1"/>
  <c r="C711" i="2"/>
  <c r="S710" i="2"/>
  <c r="R710" i="2"/>
  <c r="E710" i="2"/>
  <c r="D710" i="2"/>
  <c r="F710" i="2" s="1"/>
  <c r="C710" i="2"/>
  <c r="S709" i="2"/>
  <c r="R709" i="2"/>
  <c r="E709" i="2"/>
  <c r="D709" i="2"/>
  <c r="F709" i="2" s="1"/>
  <c r="C709" i="2"/>
  <c r="S708" i="2"/>
  <c r="R708" i="2"/>
  <c r="E708" i="2"/>
  <c r="D708" i="2"/>
  <c r="F708" i="2" s="1"/>
  <c r="C708" i="2"/>
  <c r="S707" i="2"/>
  <c r="R707" i="2"/>
  <c r="E707" i="2"/>
  <c r="D707" i="2"/>
  <c r="F707" i="2" s="1"/>
  <c r="C707" i="2"/>
  <c r="S706" i="2"/>
  <c r="R706" i="2"/>
  <c r="E706" i="2"/>
  <c r="D706" i="2"/>
  <c r="F706" i="2" s="1"/>
  <c r="C706" i="2"/>
  <c r="S705" i="2"/>
  <c r="R705" i="2"/>
  <c r="E705" i="2"/>
  <c r="D705" i="2"/>
  <c r="F705" i="2" s="1"/>
  <c r="C705" i="2"/>
  <c r="S704" i="2"/>
  <c r="R704" i="2"/>
  <c r="E704" i="2"/>
  <c r="D704" i="2"/>
  <c r="F704" i="2" s="1"/>
  <c r="C704" i="2"/>
  <c r="S703" i="2"/>
  <c r="R703" i="2"/>
  <c r="E703" i="2"/>
  <c r="D703" i="2"/>
  <c r="F703" i="2" s="1"/>
  <c r="C703" i="2"/>
  <c r="S702" i="2"/>
  <c r="R702" i="2"/>
  <c r="E702" i="2"/>
  <c r="D702" i="2"/>
  <c r="F702" i="2" s="1"/>
  <c r="C702" i="2"/>
  <c r="S701" i="2"/>
  <c r="R701" i="2"/>
  <c r="E701" i="2"/>
  <c r="D701" i="2"/>
  <c r="F701" i="2" s="1"/>
  <c r="C701" i="2"/>
  <c r="S700" i="2"/>
  <c r="R700" i="2"/>
  <c r="E700" i="2"/>
  <c r="D700" i="2"/>
  <c r="F700" i="2" s="1"/>
  <c r="C700" i="2"/>
  <c r="S699" i="2"/>
  <c r="R699" i="2"/>
  <c r="E699" i="2"/>
  <c r="D699" i="2"/>
  <c r="F699" i="2" s="1"/>
  <c r="C699" i="2"/>
  <c r="S698" i="2"/>
  <c r="R698" i="2"/>
  <c r="E698" i="2"/>
  <c r="D698" i="2"/>
  <c r="F698" i="2" s="1"/>
  <c r="C698" i="2"/>
  <c r="S697" i="2"/>
  <c r="R697" i="2"/>
  <c r="E697" i="2"/>
  <c r="D697" i="2"/>
  <c r="F697" i="2" s="1"/>
  <c r="C697" i="2"/>
  <c r="S696" i="2"/>
  <c r="R696" i="2"/>
  <c r="E696" i="2"/>
  <c r="D696" i="2"/>
  <c r="F696" i="2" s="1"/>
  <c r="C696" i="2"/>
  <c r="S695" i="2"/>
  <c r="R695" i="2"/>
  <c r="E695" i="2"/>
  <c r="D695" i="2"/>
  <c r="F695" i="2" s="1"/>
  <c r="C695" i="2"/>
  <c r="S694" i="2"/>
  <c r="R694" i="2"/>
  <c r="E694" i="2"/>
  <c r="D694" i="2"/>
  <c r="F694" i="2" s="1"/>
  <c r="C694" i="2"/>
  <c r="S693" i="2"/>
  <c r="R693" i="2"/>
  <c r="E693" i="2"/>
  <c r="D693" i="2"/>
  <c r="F693" i="2" s="1"/>
  <c r="C693" i="2"/>
  <c r="S692" i="2"/>
  <c r="R692" i="2"/>
  <c r="E692" i="2"/>
  <c r="D692" i="2"/>
  <c r="F692" i="2" s="1"/>
  <c r="C692" i="2"/>
  <c r="S691" i="2"/>
  <c r="R691" i="2"/>
  <c r="E691" i="2"/>
  <c r="D691" i="2"/>
  <c r="F691" i="2" s="1"/>
  <c r="C691" i="2"/>
  <c r="S690" i="2"/>
  <c r="R690" i="2"/>
  <c r="E690" i="2"/>
  <c r="D690" i="2"/>
  <c r="F690" i="2" s="1"/>
  <c r="C690" i="2"/>
  <c r="S689" i="2"/>
  <c r="R689" i="2"/>
  <c r="E689" i="2"/>
  <c r="D689" i="2"/>
  <c r="F689" i="2" s="1"/>
  <c r="C689" i="2"/>
  <c r="S688" i="2"/>
  <c r="R688" i="2"/>
  <c r="E688" i="2"/>
  <c r="D688" i="2"/>
  <c r="F688" i="2" s="1"/>
  <c r="C688" i="2"/>
  <c r="S687" i="2"/>
  <c r="R687" i="2"/>
  <c r="E687" i="2"/>
  <c r="D687" i="2"/>
  <c r="F687" i="2" s="1"/>
  <c r="C687" i="2"/>
  <c r="S686" i="2"/>
  <c r="R686" i="2"/>
  <c r="E686" i="2"/>
  <c r="D686" i="2"/>
  <c r="F686" i="2" s="1"/>
  <c r="C686" i="2"/>
  <c r="S685" i="2"/>
  <c r="R685" i="2"/>
  <c r="E685" i="2"/>
  <c r="D685" i="2"/>
  <c r="F685" i="2" s="1"/>
  <c r="C685" i="2"/>
  <c r="S684" i="2"/>
  <c r="R684" i="2"/>
  <c r="E684" i="2"/>
  <c r="D684" i="2"/>
  <c r="F684" i="2" s="1"/>
  <c r="C684" i="2"/>
  <c r="S683" i="2"/>
  <c r="R683" i="2"/>
  <c r="E683" i="2"/>
  <c r="D683" i="2"/>
  <c r="F683" i="2" s="1"/>
  <c r="C683" i="2"/>
  <c r="S682" i="2"/>
  <c r="R682" i="2"/>
  <c r="E682" i="2"/>
  <c r="D682" i="2"/>
  <c r="F682" i="2" s="1"/>
  <c r="C682" i="2"/>
  <c r="S681" i="2"/>
  <c r="R681" i="2"/>
  <c r="E681" i="2"/>
  <c r="D681" i="2"/>
  <c r="F681" i="2" s="1"/>
  <c r="C681" i="2"/>
  <c r="S680" i="2"/>
  <c r="R680" i="2"/>
  <c r="E680" i="2"/>
  <c r="D680" i="2"/>
  <c r="F680" i="2" s="1"/>
  <c r="C680" i="2"/>
  <c r="S679" i="2"/>
  <c r="R679" i="2"/>
  <c r="E679" i="2"/>
  <c r="D679" i="2"/>
  <c r="F679" i="2" s="1"/>
  <c r="C679" i="2"/>
  <c r="S678" i="2"/>
  <c r="R678" i="2"/>
  <c r="E678" i="2"/>
  <c r="D678" i="2"/>
  <c r="F678" i="2" s="1"/>
  <c r="C678" i="2"/>
  <c r="T677" i="2"/>
  <c r="S677" i="2"/>
  <c r="R677" i="2"/>
  <c r="U677" i="2" s="1"/>
  <c r="E677" i="2"/>
  <c r="D677" i="2"/>
  <c r="F677" i="2" s="1"/>
  <c r="C677" i="2"/>
  <c r="S676" i="2"/>
  <c r="R676" i="2"/>
  <c r="E676" i="2"/>
  <c r="D676" i="2"/>
  <c r="F676" i="2" s="1"/>
  <c r="C676" i="2"/>
  <c r="S675" i="2"/>
  <c r="R675" i="2"/>
  <c r="E675" i="2"/>
  <c r="D675" i="2"/>
  <c r="F675" i="2" s="1"/>
  <c r="C675" i="2"/>
  <c r="S674" i="2"/>
  <c r="R674" i="2"/>
  <c r="E674" i="2"/>
  <c r="D674" i="2"/>
  <c r="F674" i="2" s="1"/>
  <c r="C674" i="2"/>
  <c r="S673" i="2"/>
  <c r="R673" i="2"/>
  <c r="E673" i="2"/>
  <c r="D673" i="2"/>
  <c r="F673" i="2" s="1"/>
  <c r="C673" i="2"/>
  <c r="S672" i="2"/>
  <c r="R672" i="2"/>
  <c r="E672" i="2"/>
  <c r="D672" i="2"/>
  <c r="F672" i="2" s="1"/>
  <c r="C672" i="2"/>
  <c r="S671" i="2"/>
  <c r="R671" i="2"/>
  <c r="E671" i="2"/>
  <c r="D671" i="2"/>
  <c r="F671" i="2" s="1"/>
  <c r="C671" i="2"/>
  <c r="S670" i="2"/>
  <c r="R670" i="2"/>
  <c r="E670" i="2"/>
  <c r="D670" i="2"/>
  <c r="F670" i="2" s="1"/>
  <c r="C670" i="2"/>
  <c r="S669" i="2"/>
  <c r="R669" i="2"/>
  <c r="E669" i="2"/>
  <c r="D669" i="2"/>
  <c r="F669" i="2" s="1"/>
  <c r="C669" i="2"/>
  <c r="S668" i="2"/>
  <c r="R668" i="2"/>
  <c r="E668" i="2"/>
  <c r="D668" i="2"/>
  <c r="F668" i="2" s="1"/>
  <c r="C668" i="2"/>
  <c r="S667" i="2"/>
  <c r="R667" i="2"/>
  <c r="E667" i="2"/>
  <c r="D667" i="2"/>
  <c r="F667" i="2" s="1"/>
  <c r="C667" i="2"/>
  <c r="S666" i="2"/>
  <c r="R666" i="2"/>
  <c r="E666" i="2"/>
  <c r="D666" i="2"/>
  <c r="F666" i="2" s="1"/>
  <c r="C666" i="2"/>
  <c r="S665" i="2"/>
  <c r="R665" i="2"/>
  <c r="E665" i="2"/>
  <c r="D665" i="2"/>
  <c r="F665" i="2" s="1"/>
  <c r="C665" i="2"/>
  <c r="S664" i="2"/>
  <c r="R664" i="2"/>
  <c r="E664" i="2"/>
  <c r="D664" i="2"/>
  <c r="F664" i="2" s="1"/>
  <c r="C664" i="2"/>
  <c r="S663" i="2"/>
  <c r="R663" i="2"/>
  <c r="E663" i="2"/>
  <c r="D663" i="2"/>
  <c r="F663" i="2" s="1"/>
  <c r="C663" i="2"/>
  <c r="S662" i="2"/>
  <c r="R662" i="2"/>
  <c r="E662" i="2"/>
  <c r="D662" i="2"/>
  <c r="F662" i="2" s="1"/>
  <c r="C662" i="2"/>
  <c r="S661" i="2"/>
  <c r="R661" i="2"/>
  <c r="E661" i="2"/>
  <c r="D661" i="2"/>
  <c r="F661" i="2" s="1"/>
  <c r="C661" i="2"/>
  <c r="S660" i="2"/>
  <c r="R660" i="2"/>
  <c r="E660" i="2"/>
  <c r="D660" i="2"/>
  <c r="F660" i="2" s="1"/>
  <c r="C660" i="2"/>
  <c r="S659" i="2"/>
  <c r="R659" i="2"/>
  <c r="E659" i="2"/>
  <c r="D659" i="2"/>
  <c r="F659" i="2" s="1"/>
  <c r="C659" i="2"/>
  <c r="S658" i="2"/>
  <c r="R658" i="2"/>
  <c r="E658" i="2"/>
  <c r="D658" i="2"/>
  <c r="F658" i="2" s="1"/>
  <c r="C658" i="2"/>
  <c r="S657" i="2"/>
  <c r="R657" i="2"/>
  <c r="E657" i="2"/>
  <c r="D657" i="2"/>
  <c r="F657" i="2" s="1"/>
  <c r="C657" i="2"/>
  <c r="S656" i="2"/>
  <c r="R656" i="2"/>
  <c r="E656" i="2"/>
  <c r="D656" i="2"/>
  <c r="F656" i="2" s="1"/>
  <c r="C656" i="2"/>
  <c r="S655" i="2"/>
  <c r="R655" i="2"/>
  <c r="E655" i="2"/>
  <c r="D655" i="2"/>
  <c r="F655" i="2" s="1"/>
  <c r="C655" i="2"/>
  <c r="S654" i="2"/>
  <c r="R654" i="2"/>
  <c r="E654" i="2"/>
  <c r="D654" i="2"/>
  <c r="F654" i="2" s="1"/>
  <c r="C654" i="2"/>
  <c r="S653" i="2"/>
  <c r="R653" i="2"/>
  <c r="E653" i="2"/>
  <c r="D653" i="2"/>
  <c r="F653" i="2" s="1"/>
  <c r="C653" i="2"/>
  <c r="S652" i="2"/>
  <c r="R652" i="2"/>
  <c r="E652" i="2"/>
  <c r="D652" i="2"/>
  <c r="F652" i="2" s="1"/>
  <c r="C652" i="2"/>
  <c r="S651" i="2"/>
  <c r="R651" i="2"/>
  <c r="E651" i="2"/>
  <c r="D651" i="2"/>
  <c r="F651" i="2" s="1"/>
  <c r="C651" i="2"/>
  <c r="S650" i="2"/>
  <c r="R650" i="2"/>
  <c r="E650" i="2"/>
  <c r="D650" i="2"/>
  <c r="F650" i="2" s="1"/>
  <c r="C650" i="2"/>
  <c r="S649" i="2"/>
  <c r="R649" i="2"/>
  <c r="E649" i="2"/>
  <c r="D649" i="2"/>
  <c r="F649" i="2" s="1"/>
  <c r="C649" i="2"/>
  <c r="S648" i="2"/>
  <c r="R648" i="2"/>
  <c r="E648" i="2"/>
  <c r="D648" i="2"/>
  <c r="F648" i="2" s="1"/>
  <c r="C648" i="2"/>
  <c r="S647" i="2"/>
  <c r="R647" i="2"/>
  <c r="E647" i="2"/>
  <c r="D647" i="2"/>
  <c r="F647" i="2" s="1"/>
  <c r="C647" i="2"/>
  <c r="S646" i="2"/>
  <c r="R646" i="2"/>
  <c r="E646" i="2"/>
  <c r="D646" i="2"/>
  <c r="F646" i="2" s="1"/>
  <c r="C646" i="2"/>
  <c r="S645" i="2"/>
  <c r="R645" i="2"/>
  <c r="E645" i="2"/>
  <c r="D645" i="2"/>
  <c r="F645" i="2" s="1"/>
  <c r="C645" i="2"/>
  <c r="S644" i="2"/>
  <c r="R644" i="2"/>
  <c r="E644" i="2"/>
  <c r="D644" i="2"/>
  <c r="F644" i="2" s="1"/>
  <c r="C644" i="2"/>
  <c r="S643" i="2"/>
  <c r="R643" i="2"/>
  <c r="E643" i="2"/>
  <c r="D643" i="2"/>
  <c r="F643" i="2" s="1"/>
  <c r="C643" i="2"/>
  <c r="S642" i="2"/>
  <c r="R642" i="2"/>
  <c r="E642" i="2"/>
  <c r="D642" i="2"/>
  <c r="F642" i="2" s="1"/>
  <c r="C642" i="2"/>
  <c r="S641" i="2"/>
  <c r="R641" i="2"/>
  <c r="E641" i="2"/>
  <c r="D641" i="2"/>
  <c r="F641" i="2" s="1"/>
  <c r="C641" i="2"/>
  <c r="S640" i="2"/>
  <c r="R640" i="2"/>
  <c r="E640" i="2"/>
  <c r="D640" i="2"/>
  <c r="F640" i="2" s="1"/>
  <c r="C640" i="2"/>
  <c r="S639" i="2"/>
  <c r="R639" i="2"/>
  <c r="E639" i="2"/>
  <c r="D639" i="2"/>
  <c r="F639" i="2" s="1"/>
  <c r="C639" i="2"/>
  <c r="S638" i="2"/>
  <c r="R638" i="2"/>
  <c r="E638" i="2"/>
  <c r="D638" i="2"/>
  <c r="F638" i="2" s="1"/>
  <c r="C638" i="2"/>
  <c r="S637" i="2"/>
  <c r="R637" i="2"/>
  <c r="E637" i="2"/>
  <c r="D637" i="2"/>
  <c r="F637" i="2" s="1"/>
  <c r="C637" i="2"/>
  <c r="S636" i="2"/>
  <c r="R636" i="2"/>
  <c r="E636" i="2"/>
  <c r="D636" i="2"/>
  <c r="F636" i="2" s="1"/>
  <c r="C636" i="2"/>
  <c r="S635" i="2"/>
  <c r="R635" i="2"/>
  <c r="E635" i="2"/>
  <c r="D635" i="2"/>
  <c r="F635" i="2" s="1"/>
  <c r="C635" i="2"/>
  <c r="S634" i="2"/>
  <c r="R634" i="2"/>
  <c r="E634" i="2"/>
  <c r="D634" i="2"/>
  <c r="F634" i="2" s="1"/>
  <c r="C634" i="2"/>
  <c r="S633" i="2"/>
  <c r="R633" i="2"/>
  <c r="E633" i="2"/>
  <c r="D633" i="2"/>
  <c r="F633" i="2" s="1"/>
  <c r="C633" i="2"/>
  <c r="S632" i="2"/>
  <c r="R632" i="2"/>
  <c r="E632" i="2"/>
  <c r="D632" i="2"/>
  <c r="F632" i="2" s="1"/>
  <c r="C632" i="2"/>
  <c r="S631" i="2"/>
  <c r="R631" i="2"/>
  <c r="E631" i="2"/>
  <c r="D631" i="2"/>
  <c r="F631" i="2" s="1"/>
  <c r="C631" i="2"/>
  <c r="S630" i="2"/>
  <c r="R630" i="2"/>
  <c r="E630" i="2"/>
  <c r="D630" i="2"/>
  <c r="F630" i="2" s="1"/>
  <c r="C630" i="2"/>
  <c r="S629" i="2"/>
  <c r="R629" i="2"/>
  <c r="E629" i="2"/>
  <c r="D629" i="2"/>
  <c r="F629" i="2" s="1"/>
  <c r="C629" i="2"/>
  <c r="S628" i="2"/>
  <c r="R628" i="2"/>
  <c r="E628" i="2"/>
  <c r="D628" i="2"/>
  <c r="F628" i="2" s="1"/>
  <c r="C628" i="2"/>
  <c r="S627" i="2"/>
  <c r="R627" i="2"/>
  <c r="E627" i="2"/>
  <c r="D627" i="2"/>
  <c r="F627" i="2" s="1"/>
  <c r="C627" i="2"/>
  <c r="S626" i="2"/>
  <c r="R626" i="2"/>
  <c r="E626" i="2"/>
  <c r="D626" i="2"/>
  <c r="F626" i="2" s="1"/>
  <c r="C626" i="2"/>
  <c r="S625" i="2"/>
  <c r="R625" i="2"/>
  <c r="E625" i="2"/>
  <c r="D625" i="2"/>
  <c r="F625" i="2" s="1"/>
  <c r="C625" i="2"/>
  <c r="S624" i="2"/>
  <c r="R624" i="2"/>
  <c r="E624" i="2"/>
  <c r="D624" i="2"/>
  <c r="F624" i="2" s="1"/>
  <c r="C624" i="2"/>
  <c r="S623" i="2"/>
  <c r="R623" i="2"/>
  <c r="E623" i="2"/>
  <c r="D623" i="2"/>
  <c r="F623" i="2" s="1"/>
  <c r="C623" i="2"/>
  <c r="S622" i="2"/>
  <c r="R622" i="2"/>
  <c r="E622" i="2"/>
  <c r="D622" i="2"/>
  <c r="F622" i="2" s="1"/>
  <c r="C622" i="2"/>
  <c r="S621" i="2"/>
  <c r="R621" i="2"/>
  <c r="E621" i="2"/>
  <c r="D621" i="2"/>
  <c r="F621" i="2" s="1"/>
  <c r="C621" i="2"/>
  <c r="S620" i="2"/>
  <c r="R620" i="2"/>
  <c r="E620" i="2"/>
  <c r="D620" i="2"/>
  <c r="F620" i="2" s="1"/>
  <c r="C620" i="2"/>
  <c r="S619" i="2"/>
  <c r="R619" i="2"/>
  <c r="E619" i="2"/>
  <c r="D619" i="2"/>
  <c r="F619" i="2" s="1"/>
  <c r="C619" i="2"/>
  <c r="S618" i="2"/>
  <c r="R618" i="2"/>
  <c r="E618" i="2"/>
  <c r="D618" i="2"/>
  <c r="F618" i="2" s="1"/>
  <c r="C618" i="2"/>
  <c r="S617" i="2"/>
  <c r="R617" i="2"/>
  <c r="E617" i="2"/>
  <c r="D617" i="2"/>
  <c r="F617" i="2" s="1"/>
  <c r="C617" i="2"/>
  <c r="S616" i="2"/>
  <c r="R616" i="2"/>
  <c r="E616" i="2"/>
  <c r="D616" i="2"/>
  <c r="F616" i="2" s="1"/>
  <c r="C616" i="2"/>
  <c r="S615" i="2"/>
  <c r="R615" i="2"/>
  <c r="E615" i="2"/>
  <c r="D615" i="2"/>
  <c r="F615" i="2" s="1"/>
  <c r="C615" i="2"/>
  <c r="S614" i="2"/>
  <c r="R614" i="2"/>
  <c r="E614" i="2"/>
  <c r="D614" i="2"/>
  <c r="F614" i="2" s="1"/>
  <c r="C614" i="2"/>
  <c r="S613" i="2"/>
  <c r="R613" i="2"/>
  <c r="E613" i="2"/>
  <c r="D613" i="2"/>
  <c r="F613" i="2" s="1"/>
  <c r="C613" i="2"/>
  <c r="S612" i="2"/>
  <c r="R612" i="2"/>
  <c r="E612" i="2"/>
  <c r="D612" i="2"/>
  <c r="F612" i="2" s="1"/>
  <c r="C612" i="2"/>
  <c r="S611" i="2"/>
  <c r="R611" i="2"/>
  <c r="E611" i="2"/>
  <c r="D611" i="2"/>
  <c r="F611" i="2" s="1"/>
  <c r="C611" i="2"/>
  <c r="S610" i="2"/>
  <c r="R610" i="2"/>
  <c r="E610" i="2"/>
  <c r="D610" i="2"/>
  <c r="F610" i="2" s="1"/>
  <c r="C610" i="2"/>
  <c r="S609" i="2"/>
  <c r="R609" i="2"/>
  <c r="E609" i="2"/>
  <c r="D609" i="2"/>
  <c r="F609" i="2" s="1"/>
  <c r="C609" i="2"/>
  <c r="S608" i="2"/>
  <c r="R608" i="2"/>
  <c r="E608" i="2"/>
  <c r="D608" i="2"/>
  <c r="F608" i="2" s="1"/>
  <c r="C608" i="2"/>
  <c r="S607" i="2"/>
  <c r="R607" i="2"/>
  <c r="E607" i="2"/>
  <c r="D607" i="2"/>
  <c r="F607" i="2" s="1"/>
  <c r="C607" i="2"/>
  <c r="S606" i="2"/>
  <c r="R606" i="2"/>
  <c r="E606" i="2"/>
  <c r="D606" i="2"/>
  <c r="F606" i="2" s="1"/>
  <c r="C606" i="2"/>
  <c r="S605" i="2"/>
  <c r="R605" i="2"/>
  <c r="E605" i="2"/>
  <c r="D605" i="2"/>
  <c r="F605" i="2" s="1"/>
  <c r="C605" i="2"/>
  <c r="S604" i="2"/>
  <c r="R604" i="2"/>
  <c r="E604" i="2"/>
  <c r="D604" i="2"/>
  <c r="F604" i="2" s="1"/>
  <c r="C604" i="2"/>
  <c r="S603" i="2"/>
  <c r="R603" i="2"/>
  <c r="E603" i="2"/>
  <c r="D603" i="2"/>
  <c r="F603" i="2" s="1"/>
  <c r="C603" i="2"/>
  <c r="S602" i="2"/>
  <c r="R602" i="2"/>
  <c r="E602" i="2"/>
  <c r="D602" i="2"/>
  <c r="F602" i="2" s="1"/>
  <c r="C602" i="2"/>
  <c r="S601" i="2"/>
  <c r="R601" i="2"/>
  <c r="E601" i="2"/>
  <c r="D601" i="2"/>
  <c r="F601" i="2" s="1"/>
  <c r="C601" i="2"/>
  <c r="S600" i="2"/>
  <c r="R600" i="2"/>
  <c r="E600" i="2"/>
  <c r="D600" i="2"/>
  <c r="F600" i="2" s="1"/>
  <c r="C600" i="2"/>
  <c r="S599" i="2"/>
  <c r="R599" i="2"/>
  <c r="E599" i="2"/>
  <c r="D599" i="2"/>
  <c r="F599" i="2" s="1"/>
  <c r="C599" i="2"/>
  <c r="S598" i="2"/>
  <c r="R598" i="2"/>
  <c r="E598" i="2"/>
  <c r="D598" i="2"/>
  <c r="F598" i="2" s="1"/>
  <c r="C598" i="2"/>
  <c r="S597" i="2"/>
  <c r="R597" i="2"/>
  <c r="E597" i="2"/>
  <c r="D597" i="2"/>
  <c r="F597" i="2" s="1"/>
  <c r="C597" i="2"/>
  <c r="S596" i="2"/>
  <c r="R596" i="2"/>
  <c r="E596" i="2"/>
  <c r="D596" i="2"/>
  <c r="F596" i="2" s="1"/>
  <c r="C596" i="2"/>
  <c r="S595" i="2"/>
  <c r="R595" i="2"/>
  <c r="E595" i="2"/>
  <c r="D595" i="2"/>
  <c r="F595" i="2" s="1"/>
  <c r="C595" i="2"/>
  <c r="S594" i="2"/>
  <c r="R594" i="2"/>
  <c r="E594" i="2"/>
  <c r="D594" i="2"/>
  <c r="F594" i="2" s="1"/>
  <c r="C594" i="2"/>
  <c r="S593" i="2"/>
  <c r="R593" i="2"/>
  <c r="E593" i="2"/>
  <c r="D593" i="2"/>
  <c r="F593" i="2" s="1"/>
  <c r="C593" i="2"/>
  <c r="S592" i="2"/>
  <c r="R592" i="2"/>
  <c r="E592" i="2"/>
  <c r="D592" i="2"/>
  <c r="F592" i="2" s="1"/>
  <c r="C592" i="2"/>
  <c r="S591" i="2"/>
  <c r="R591" i="2"/>
  <c r="E591" i="2"/>
  <c r="D591" i="2"/>
  <c r="F591" i="2" s="1"/>
  <c r="C591" i="2"/>
  <c r="S590" i="2"/>
  <c r="R590" i="2"/>
  <c r="E590" i="2"/>
  <c r="D590" i="2"/>
  <c r="F590" i="2" s="1"/>
  <c r="C590" i="2"/>
  <c r="S589" i="2"/>
  <c r="R589" i="2"/>
  <c r="E589" i="2"/>
  <c r="D589" i="2"/>
  <c r="F589" i="2" s="1"/>
  <c r="C589" i="2"/>
  <c r="S588" i="2"/>
  <c r="R588" i="2"/>
  <c r="E588" i="2"/>
  <c r="D588" i="2"/>
  <c r="F588" i="2" s="1"/>
  <c r="C588" i="2"/>
  <c r="S587" i="2"/>
  <c r="R587" i="2"/>
  <c r="E587" i="2"/>
  <c r="D587" i="2"/>
  <c r="F587" i="2" s="1"/>
  <c r="C587" i="2"/>
  <c r="S586" i="2"/>
  <c r="R586" i="2"/>
  <c r="E586" i="2"/>
  <c r="D586" i="2"/>
  <c r="F586" i="2" s="1"/>
  <c r="C586" i="2"/>
  <c r="S585" i="2"/>
  <c r="R585" i="2"/>
  <c r="E585" i="2"/>
  <c r="D585" i="2"/>
  <c r="F585" i="2" s="1"/>
  <c r="C585" i="2"/>
  <c r="S584" i="2"/>
  <c r="R584" i="2"/>
  <c r="E584" i="2"/>
  <c r="D584" i="2"/>
  <c r="F584" i="2" s="1"/>
  <c r="C584" i="2"/>
  <c r="S583" i="2"/>
  <c r="R583" i="2"/>
  <c r="E583" i="2"/>
  <c r="D583" i="2"/>
  <c r="F583" i="2" s="1"/>
  <c r="C583" i="2"/>
  <c r="S582" i="2"/>
  <c r="R582" i="2"/>
  <c r="E582" i="2"/>
  <c r="D582" i="2"/>
  <c r="F582" i="2" s="1"/>
  <c r="C582" i="2"/>
  <c r="S581" i="2"/>
  <c r="R581" i="2"/>
  <c r="E581" i="2"/>
  <c r="D581" i="2"/>
  <c r="F581" i="2" s="1"/>
  <c r="C581" i="2"/>
  <c r="S580" i="2"/>
  <c r="R580" i="2"/>
  <c r="E580" i="2"/>
  <c r="D580" i="2"/>
  <c r="F580" i="2" s="1"/>
  <c r="C580" i="2"/>
  <c r="S579" i="2"/>
  <c r="R579" i="2"/>
  <c r="E579" i="2"/>
  <c r="D579" i="2"/>
  <c r="F579" i="2" s="1"/>
  <c r="C579" i="2"/>
  <c r="S578" i="2"/>
  <c r="R578" i="2"/>
  <c r="E578" i="2"/>
  <c r="D578" i="2"/>
  <c r="F578" i="2" s="1"/>
  <c r="C578" i="2"/>
  <c r="S577" i="2"/>
  <c r="R577" i="2"/>
  <c r="E577" i="2"/>
  <c r="D577" i="2"/>
  <c r="F577" i="2" s="1"/>
  <c r="C577" i="2"/>
  <c r="S576" i="2"/>
  <c r="R576" i="2"/>
  <c r="E576" i="2"/>
  <c r="D576" i="2"/>
  <c r="F576" i="2" s="1"/>
  <c r="C576" i="2"/>
  <c r="S575" i="2"/>
  <c r="R575" i="2"/>
  <c r="E575" i="2"/>
  <c r="D575" i="2"/>
  <c r="F575" i="2" s="1"/>
  <c r="C575" i="2"/>
  <c r="S574" i="2"/>
  <c r="R574" i="2"/>
  <c r="E574" i="2"/>
  <c r="D574" i="2"/>
  <c r="F574" i="2" s="1"/>
  <c r="C574" i="2"/>
  <c r="S573" i="2"/>
  <c r="R573" i="2"/>
  <c r="E573" i="2"/>
  <c r="D573" i="2"/>
  <c r="F573" i="2" s="1"/>
  <c r="C573" i="2"/>
  <c r="S572" i="2"/>
  <c r="R572" i="2"/>
  <c r="E572" i="2"/>
  <c r="D572" i="2"/>
  <c r="F572" i="2" s="1"/>
  <c r="C572" i="2"/>
  <c r="S571" i="2"/>
  <c r="R571" i="2"/>
  <c r="E571" i="2"/>
  <c r="D571" i="2"/>
  <c r="F571" i="2" s="1"/>
  <c r="C571" i="2"/>
  <c r="S570" i="2"/>
  <c r="R570" i="2"/>
  <c r="E570" i="2"/>
  <c r="D570" i="2"/>
  <c r="F570" i="2" s="1"/>
  <c r="C570" i="2"/>
  <c r="S569" i="2"/>
  <c r="R569" i="2"/>
  <c r="E569" i="2"/>
  <c r="D569" i="2"/>
  <c r="F569" i="2" s="1"/>
  <c r="C569" i="2"/>
  <c r="S568" i="2"/>
  <c r="R568" i="2"/>
  <c r="E568" i="2"/>
  <c r="D568" i="2"/>
  <c r="F568" i="2" s="1"/>
  <c r="C568" i="2"/>
  <c r="S567" i="2"/>
  <c r="R567" i="2"/>
  <c r="E567" i="2"/>
  <c r="D567" i="2"/>
  <c r="F567" i="2" s="1"/>
  <c r="C567" i="2"/>
  <c r="S566" i="2"/>
  <c r="R566" i="2"/>
  <c r="E566" i="2"/>
  <c r="D566" i="2"/>
  <c r="F566" i="2" s="1"/>
  <c r="C566" i="2"/>
  <c r="S565" i="2"/>
  <c r="R565" i="2"/>
  <c r="E565" i="2"/>
  <c r="D565" i="2"/>
  <c r="F565" i="2" s="1"/>
  <c r="C565" i="2"/>
  <c r="S564" i="2"/>
  <c r="R564" i="2"/>
  <c r="E564" i="2"/>
  <c r="D564" i="2"/>
  <c r="F564" i="2" s="1"/>
  <c r="C564" i="2"/>
  <c r="S563" i="2"/>
  <c r="R563" i="2"/>
  <c r="E563" i="2"/>
  <c r="D563" i="2"/>
  <c r="F563" i="2" s="1"/>
  <c r="C563" i="2"/>
  <c r="S562" i="2"/>
  <c r="R562" i="2"/>
  <c r="E562" i="2"/>
  <c r="D562" i="2"/>
  <c r="F562" i="2" s="1"/>
  <c r="C562" i="2"/>
  <c r="S561" i="2"/>
  <c r="R561" i="2"/>
  <c r="E561" i="2"/>
  <c r="D561" i="2"/>
  <c r="F561" i="2" s="1"/>
  <c r="C561" i="2"/>
  <c r="S560" i="2"/>
  <c r="R560" i="2"/>
  <c r="E560" i="2"/>
  <c r="D560" i="2"/>
  <c r="F560" i="2" s="1"/>
  <c r="C560" i="2"/>
  <c r="S559" i="2"/>
  <c r="R559" i="2"/>
  <c r="E559" i="2"/>
  <c r="D559" i="2"/>
  <c r="F559" i="2" s="1"/>
  <c r="C559" i="2"/>
  <c r="S558" i="2"/>
  <c r="R558" i="2"/>
  <c r="E558" i="2"/>
  <c r="D558" i="2"/>
  <c r="F558" i="2" s="1"/>
  <c r="C558" i="2"/>
  <c r="S557" i="2"/>
  <c r="R557" i="2"/>
  <c r="E557" i="2"/>
  <c r="D557" i="2"/>
  <c r="F557" i="2" s="1"/>
  <c r="C557" i="2"/>
  <c r="S556" i="2"/>
  <c r="R556" i="2"/>
  <c r="E556" i="2"/>
  <c r="D556" i="2"/>
  <c r="F556" i="2" s="1"/>
  <c r="C556" i="2"/>
  <c r="S555" i="2"/>
  <c r="R555" i="2"/>
  <c r="E555" i="2"/>
  <c r="D555" i="2"/>
  <c r="F555" i="2" s="1"/>
  <c r="C555" i="2"/>
  <c r="S554" i="2"/>
  <c r="R554" i="2"/>
  <c r="E554" i="2"/>
  <c r="D554" i="2"/>
  <c r="F554" i="2" s="1"/>
  <c r="C554" i="2"/>
  <c r="S553" i="2"/>
  <c r="R553" i="2"/>
  <c r="E553" i="2"/>
  <c r="D553" i="2"/>
  <c r="F553" i="2" s="1"/>
  <c r="C553" i="2"/>
  <c r="S552" i="2"/>
  <c r="R552" i="2"/>
  <c r="E552" i="2"/>
  <c r="D552" i="2"/>
  <c r="F552" i="2" s="1"/>
  <c r="C552" i="2"/>
  <c r="S551" i="2"/>
  <c r="R551" i="2"/>
  <c r="E551" i="2"/>
  <c r="D551" i="2"/>
  <c r="F551" i="2" s="1"/>
  <c r="C551" i="2"/>
  <c r="S550" i="2"/>
  <c r="R550" i="2"/>
  <c r="E550" i="2"/>
  <c r="D550" i="2"/>
  <c r="F550" i="2" s="1"/>
  <c r="C550" i="2"/>
  <c r="S549" i="2"/>
  <c r="R549" i="2"/>
  <c r="E549" i="2"/>
  <c r="D549" i="2"/>
  <c r="F549" i="2" s="1"/>
  <c r="C549" i="2"/>
  <c r="S548" i="2"/>
  <c r="R548" i="2"/>
  <c r="E548" i="2"/>
  <c r="D548" i="2"/>
  <c r="F548" i="2" s="1"/>
  <c r="C548" i="2"/>
  <c r="S547" i="2"/>
  <c r="R547" i="2"/>
  <c r="E547" i="2"/>
  <c r="D547" i="2"/>
  <c r="F547" i="2" s="1"/>
  <c r="C547" i="2"/>
  <c r="S546" i="2"/>
  <c r="R546" i="2"/>
  <c r="E546" i="2"/>
  <c r="D546" i="2"/>
  <c r="F546" i="2" s="1"/>
  <c r="C546" i="2"/>
  <c r="S545" i="2"/>
  <c r="R545" i="2"/>
  <c r="E545" i="2"/>
  <c r="D545" i="2"/>
  <c r="F545" i="2" s="1"/>
  <c r="C545" i="2"/>
  <c r="S544" i="2"/>
  <c r="R544" i="2"/>
  <c r="E544" i="2"/>
  <c r="D544" i="2"/>
  <c r="F544" i="2" s="1"/>
  <c r="C544" i="2"/>
  <c r="S543" i="2"/>
  <c r="R543" i="2"/>
  <c r="E543" i="2"/>
  <c r="D543" i="2"/>
  <c r="F543" i="2" s="1"/>
  <c r="C543" i="2"/>
  <c r="S542" i="2"/>
  <c r="R542" i="2"/>
  <c r="E542" i="2"/>
  <c r="D542" i="2"/>
  <c r="F542" i="2" s="1"/>
  <c r="C542" i="2"/>
  <c r="S541" i="2"/>
  <c r="R541" i="2"/>
  <c r="E541" i="2"/>
  <c r="D541" i="2"/>
  <c r="F541" i="2" s="1"/>
  <c r="C541" i="2"/>
  <c r="S540" i="2"/>
  <c r="R540" i="2"/>
  <c r="E540" i="2"/>
  <c r="D540" i="2"/>
  <c r="F540" i="2" s="1"/>
  <c r="C540" i="2"/>
  <c r="S539" i="2"/>
  <c r="R539" i="2"/>
  <c r="E539" i="2"/>
  <c r="D539" i="2"/>
  <c r="F539" i="2" s="1"/>
  <c r="C539" i="2"/>
  <c r="S538" i="2"/>
  <c r="R538" i="2"/>
  <c r="E538" i="2"/>
  <c r="D538" i="2"/>
  <c r="F538" i="2" s="1"/>
  <c r="C538" i="2"/>
  <c r="S537" i="2"/>
  <c r="R537" i="2"/>
  <c r="E537" i="2"/>
  <c r="D537" i="2"/>
  <c r="F537" i="2" s="1"/>
  <c r="C537" i="2"/>
  <c r="S536" i="2"/>
  <c r="R536" i="2"/>
  <c r="E536" i="2"/>
  <c r="D536" i="2"/>
  <c r="F536" i="2" s="1"/>
  <c r="C536" i="2"/>
  <c r="S535" i="2"/>
  <c r="R535" i="2"/>
  <c r="E535" i="2"/>
  <c r="D535" i="2"/>
  <c r="F535" i="2" s="1"/>
  <c r="C535" i="2"/>
  <c r="S534" i="2"/>
  <c r="R534" i="2"/>
  <c r="E534" i="2"/>
  <c r="D534" i="2"/>
  <c r="F534" i="2" s="1"/>
  <c r="C534" i="2"/>
  <c r="S533" i="2"/>
  <c r="R533" i="2"/>
  <c r="E533" i="2"/>
  <c r="D533" i="2"/>
  <c r="F533" i="2" s="1"/>
  <c r="C533" i="2"/>
  <c r="S532" i="2"/>
  <c r="R532" i="2"/>
  <c r="E532" i="2"/>
  <c r="D532" i="2"/>
  <c r="F532" i="2" s="1"/>
  <c r="C532" i="2"/>
  <c r="S531" i="2"/>
  <c r="R531" i="2"/>
  <c r="E531" i="2"/>
  <c r="D531" i="2"/>
  <c r="F531" i="2" s="1"/>
  <c r="C531" i="2"/>
  <c r="S530" i="2"/>
  <c r="R530" i="2"/>
  <c r="E530" i="2"/>
  <c r="D530" i="2"/>
  <c r="F530" i="2" s="1"/>
  <c r="C530" i="2"/>
  <c r="S529" i="2"/>
  <c r="R529" i="2"/>
  <c r="E529" i="2"/>
  <c r="D529" i="2"/>
  <c r="F529" i="2" s="1"/>
  <c r="C529" i="2"/>
  <c r="S528" i="2"/>
  <c r="R528" i="2"/>
  <c r="E528" i="2"/>
  <c r="D528" i="2"/>
  <c r="F528" i="2" s="1"/>
  <c r="C528" i="2"/>
  <c r="S527" i="2"/>
  <c r="R527" i="2"/>
  <c r="E527" i="2"/>
  <c r="D527" i="2"/>
  <c r="F527" i="2" s="1"/>
  <c r="C527" i="2"/>
  <c r="S526" i="2"/>
  <c r="R526" i="2"/>
  <c r="E526" i="2"/>
  <c r="D526" i="2"/>
  <c r="F526" i="2" s="1"/>
  <c r="C526" i="2"/>
  <c r="S525" i="2"/>
  <c r="R525" i="2"/>
  <c r="E525" i="2"/>
  <c r="D525" i="2"/>
  <c r="F525" i="2" s="1"/>
  <c r="C525" i="2"/>
  <c r="S524" i="2"/>
  <c r="R524" i="2"/>
  <c r="E524" i="2"/>
  <c r="D524" i="2"/>
  <c r="F524" i="2" s="1"/>
  <c r="C524" i="2"/>
  <c r="S523" i="2"/>
  <c r="R523" i="2"/>
  <c r="E523" i="2"/>
  <c r="D523" i="2"/>
  <c r="F523" i="2" s="1"/>
  <c r="C523" i="2"/>
  <c r="S522" i="2"/>
  <c r="R522" i="2"/>
  <c r="E522" i="2"/>
  <c r="D522" i="2"/>
  <c r="F522" i="2" s="1"/>
  <c r="C522" i="2"/>
  <c r="S521" i="2"/>
  <c r="R521" i="2"/>
  <c r="E521" i="2"/>
  <c r="D521" i="2"/>
  <c r="F521" i="2" s="1"/>
  <c r="C521" i="2"/>
  <c r="S520" i="2"/>
  <c r="R520" i="2"/>
  <c r="E520" i="2"/>
  <c r="D520" i="2"/>
  <c r="F520" i="2" s="1"/>
  <c r="C520" i="2"/>
  <c r="S519" i="2"/>
  <c r="R519" i="2"/>
  <c r="E519" i="2"/>
  <c r="D519" i="2"/>
  <c r="F519" i="2" s="1"/>
  <c r="C519" i="2"/>
  <c r="S518" i="2"/>
  <c r="R518" i="2"/>
  <c r="E518" i="2"/>
  <c r="D518" i="2"/>
  <c r="F518" i="2" s="1"/>
  <c r="C518" i="2"/>
  <c r="S517" i="2"/>
  <c r="R517" i="2"/>
  <c r="E517" i="2"/>
  <c r="D517" i="2"/>
  <c r="F517" i="2" s="1"/>
  <c r="C517" i="2"/>
  <c r="S516" i="2"/>
  <c r="R516" i="2"/>
  <c r="E516" i="2"/>
  <c r="D516" i="2"/>
  <c r="F516" i="2" s="1"/>
  <c r="C516" i="2"/>
  <c r="S515" i="2"/>
  <c r="R515" i="2"/>
  <c r="E515" i="2"/>
  <c r="D515" i="2"/>
  <c r="F515" i="2" s="1"/>
  <c r="C515" i="2"/>
  <c r="S514" i="2"/>
  <c r="R514" i="2"/>
  <c r="E514" i="2"/>
  <c r="D514" i="2"/>
  <c r="F514" i="2" s="1"/>
  <c r="C514" i="2"/>
  <c r="S513" i="2"/>
  <c r="R513" i="2"/>
  <c r="E513" i="2"/>
  <c r="D513" i="2"/>
  <c r="F513" i="2" s="1"/>
  <c r="C513" i="2"/>
  <c r="S512" i="2"/>
  <c r="R512" i="2"/>
  <c r="E512" i="2"/>
  <c r="D512" i="2"/>
  <c r="F512" i="2" s="1"/>
  <c r="C512" i="2"/>
  <c r="S511" i="2"/>
  <c r="R511" i="2"/>
  <c r="E511" i="2"/>
  <c r="D511" i="2"/>
  <c r="F511" i="2" s="1"/>
  <c r="C511" i="2"/>
  <c r="S510" i="2"/>
  <c r="R510" i="2"/>
  <c r="E510" i="2"/>
  <c r="D510" i="2"/>
  <c r="F510" i="2" s="1"/>
  <c r="C510" i="2"/>
  <c r="S509" i="2"/>
  <c r="R509" i="2"/>
  <c r="E509" i="2"/>
  <c r="D509" i="2"/>
  <c r="F509" i="2" s="1"/>
  <c r="C509" i="2"/>
  <c r="S508" i="2"/>
  <c r="R508" i="2"/>
  <c r="E508" i="2"/>
  <c r="D508" i="2"/>
  <c r="F508" i="2" s="1"/>
  <c r="C508" i="2"/>
  <c r="S507" i="2"/>
  <c r="R507" i="2"/>
  <c r="E507" i="2"/>
  <c r="D507" i="2"/>
  <c r="F507" i="2" s="1"/>
  <c r="C507" i="2"/>
  <c r="S506" i="2"/>
  <c r="R506" i="2"/>
  <c r="E506" i="2"/>
  <c r="D506" i="2"/>
  <c r="F506" i="2" s="1"/>
  <c r="C506" i="2"/>
  <c r="S505" i="2"/>
  <c r="R505" i="2"/>
  <c r="E505" i="2"/>
  <c r="D505" i="2"/>
  <c r="F505" i="2" s="1"/>
  <c r="C505" i="2"/>
  <c r="S504" i="2"/>
  <c r="R504" i="2"/>
  <c r="E504" i="2"/>
  <c r="D504" i="2"/>
  <c r="F504" i="2" s="1"/>
  <c r="C504" i="2"/>
  <c r="S503" i="2"/>
  <c r="R503" i="2"/>
  <c r="E503" i="2"/>
  <c r="D503" i="2"/>
  <c r="F503" i="2" s="1"/>
  <c r="C503" i="2"/>
  <c r="S502" i="2"/>
  <c r="R502" i="2"/>
  <c r="E502" i="2"/>
  <c r="D502" i="2"/>
  <c r="F502" i="2" s="1"/>
  <c r="C502" i="2"/>
  <c r="S501" i="2"/>
  <c r="R501" i="2"/>
  <c r="E501" i="2"/>
  <c r="D501" i="2"/>
  <c r="F501" i="2" s="1"/>
  <c r="C501" i="2"/>
  <c r="S500" i="2"/>
  <c r="R500" i="2"/>
  <c r="E500" i="2"/>
  <c r="D500" i="2"/>
  <c r="F500" i="2" s="1"/>
  <c r="C500" i="2"/>
  <c r="S499" i="2"/>
  <c r="R499" i="2"/>
  <c r="E499" i="2"/>
  <c r="D499" i="2"/>
  <c r="F499" i="2" s="1"/>
  <c r="C499" i="2"/>
  <c r="S498" i="2"/>
  <c r="R498" i="2"/>
  <c r="E498" i="2"/>
  <c r="D498" i="2"/>
  <c r="F498" i="2" s="1"/>
  <c r="C498" i="2"/>
  <c r="S497" i="2"/>
  <c r="R497" i="2"/>
  <c r="E497" i="2"/>
  <c r="D497" i="2"/>
  <c r="F497" i="2" s="1"/>
  <c r="C497" i="2"/>
  <c r="S496" i="2"/>
  <c r="R496" i="2"/>
  <c r="E496" i="2"/>
  <c r="D496" i="2"/>
  <c r="F496" i="2" s="1"/>
  <c r="C496" i="2"/>
  <c r="S495" i="2"/>
  <c r="R495" i="2"/>
  <c r="E495" i="2"/>
  <c r="D495" i="2"/>
  <c r="F495" i="2" s="1"/>
  <c r="C495" i="2"/>
  <c r="S494" i="2"/>
  <c r="R494" i="2"/>
  <c r="E494" i="2"/>
  <c r="D494" i="2"/>
  <c r="F494" i="2" s="1"/>
  <c r="C494" i="2"/>
  <c r="S493" i="2"/>
  <c r="R493" i="2"/>
  <c r="E493" i="2"/>
  <c r="D493" i="2"/>
  <c r="F493" i="2" s="1"/>
  <c r="C493" i="2"/>
  <c r="S492" i="2"/>
  <c r="R492" i="2"/>
  <c r="E492" i="2"/>
  <c r="D492" i="2"/>
  <c r="F492" i="2" s="1"/>
  <c r="C492" i="2"/>
  <c r="S491" i="2"/>
  <c r="R491" i="2"/>
  <c r="E491" i="2"/>
  <c r="D491" i="2"/>
  <c r="F491" i="2" s="1"/>
  <c r="C491" i="2"/>
  <c r="S490" i="2"/>
  <c r="R490" i="2"/>
  <c r="E490" i="2"/>
  <c r="D490" i="2"/>
  <c r="F490" i="2" s="1"/>
  <c r="C490" i="2"/>
  <c r="S489" i="2"/>
  <c r="R489" i="2"/>
  <c r="E489" i="2"/>
  <c r="D489" i="2"/>
  <c r="F489" i="2" s="1"/>
  <c r="C489" i="2"/>
  <c r="S488" i="2"/>
  <c r="R488" i="2"/>
  <c r="E488" i="2"/>
  <c r="D488" i="2"/>
  <c r="F488" i="2" s="1"/>
  <c r="C488" i="2"/>
  <c r="S487" i="2"/>
  <c r="R487" i="2"/>
  <c r="E487" i="2"/>
  <c r="D487" i="2"/>
  <c r="F487" i="2" s="1"/>
  <c r="C487" i="2"/>
  <c r="S486" i="2"/>
  <c r="R486" i="2"/>
  <c r="E486" i="2"/>
  <c r="D486" i="2"/>
  <c r="F486" i="2" s="1"/>
  <c r="C486" i="2"/>
  <c r="S485" i="2"/>
  <c r="R485" i="2"/>
  <c r="E485" i="2"/>
  <c r="D485" i="2"/>
  <c r="F485" i="2" s="1"/>
  <c r="C485" i="2"/>
  <c r="S484" i="2"/>
  <c r="R484" i="2"/>
  <c r="E484" i="2"/>
  <c r="D484" i="2"/>
  <c r="F484" i="2" s="1"/>
  <c r="C484" i="2"/>
  <c r="S483" i="2"/>
  <c r="R483" i="2"/>
  <c r="E483" i="2"/>
  <c r="D483" i="2"/>
  <c r="F483" i="2" s="1"/>
  <c r="C483" i="2"/>
  <c r="S482" i="2"/>
  <c r="R482" i="2"/>
  <c r="E482" i="2"/>
  <c r="D482" i="2"/>
  <c r="F482" i="2" s="1"/>
  <c r="C482" i="2"/>
  <c r="S481" i="2"/>
  <c r="R481" i="2"/>
  <c r="E481" i="2"/>
  <c r="D481" i="2"/>
  <c r="F481" i="2" s="1"/>
  <c r="C481" i="2"/>
  <c r="S480" i="2"/>
  <c r="R480" i="2"/>
  <c r="E480" i="2"/>
  <c r="D480" i="2"/>
  <c r="F480" i="2" s="1"/>
  <c r="C480" i="2"/>
  <c r="S479" i="2"/>
  <c r="R479" i="2"/>
  <c r="E479" i="2"/>
  <c r="D479" i="2"/>
  <c r="F479" i="2" s="1"/>
  <c r="C479" i="2"/>
  <c r="S478" i="2"/>
  <c r="R478" i="2"/>
  <c r="E478" i="2"/>
  <c r="D478" i="2"/>
  <c r="F478" i="2" s="1"/>
  <c r="C478" i="2"/>
  <c r="S477" i="2"/>
  <c r="R477" i="2"/>
  <c r="E477" i="2"/>
  <c r="D477" i="2"/>
  <c r="F477" i="2" s="1"/>
  <c r="C477" i="2"/>
  <c r="S476" i="2"/>
  <c r="R476" i="2"/>
  <c r="E476" i="2"/>
  <c r="D476" i="2"/>
  <c r="F476" i="2" s="1"/>
  <c r="C476" i="2"/>
  <c r="S475" i="2"/>
  <c r="R475" i="2"/>
  <c r="E475" i="2"/>
  <c r="D475" i="2"/>
  <c r="F475" i="2" s="1"/>
  <c r="C475" i="2"/>
  <c r="S474" i="2"/>
  <c r="R474" i="2"/>
  <c r="E474" i="2"/>
  <c r="D474" i="2"/>
  <c r="F474" i="2" s="1"/>
  <c r="C474" i="2"/>
  <c r="S473" i="2"/>
  <c r="R473" i="2"/>
  <c r="E473" i="2"/>
  <c r="D473" i="2"/>
  <c r="F473" i="2" s="1"/>
  <c r="C473" i="2"/>
  <c r="S472" i="2"/>
  <c r="R472" i="2"/>
  <c r="E472" i="2"/>
  <c r="D472" i="2"/>
  <c r="F472" i="2" s="1"/>
  <c r="C472" i="2"/>
  <c r="S471" i="2"/>
  <c r="R471" i="2"/>
  <c r="E471" i="2"/>
  <c r="D471" i="2"/>
  <c r="F471" i="2" s="1"/>
  <c r="C471" i="2"/>
  <c r="S470" i="2"/>
  <c r="R470" i="2"/>
  <c r="E470" i="2"/>
  <c r="D470" i="2"/>
  <c r="F470" i="2" s="1"/>
  <c r="C470" i="2"/>
  <c r="S469" i="2"/>
  <c r="R469" i="2"/>
  <c r="E469" i="2"/>
  <c r="D469" i="2"/>
  <c r="F469" i="2" s="1"/>
  <c r="C469" i="2"/>
  <c r="S468" i="2"/>
  <c r="R468" i="2"/>
  <c r="E468" i="2"/>
  <c r="D468" i="2"/>
  <c r="F468" i="2" s="1"/>
  <c r="C468" i="2"/>
  <c r="S467" i="2"/>
  <c r="R467" i="2"/>
  <c r="E467" i="2"/>
  <c r="D467" i="2"/>
  <c r="F467" i="2" s="1"/>
  <c r="C467" i="2"/>
  <c r="S466" i="2"/>
  <c r="R466" i="2"/>
  <c r="E466" i="2"/>
  <c r="D466" i="2"/>
  <c r="F466" i="2" s="1"/>
  <c r="C466" i="2"/>
  <c r="S465" i="2"/>
  <c r="R465" i="2"/>
  <c r="E465" i="2"/>
  <c r="D465" i="2"/>
  <c r="F465" i="2" s="1"/>
  <c r="C465" i="2"/>
  <c r="S464" i="2"/>
  <c r="R464" i="2"/>
  <c r="E464" i="2"/>
  <c r="D464" i="2"/>
  <c r="F464" i="2" s="1"/>
  <c r="C464" i="2"/>
  <c r="S463" i="2"/>
  <c r="R463" i="2"/>
  <c r="E463" i="2"/>
  <c r="D463" i="2"/>
  <c r="F463" i="2" s="1"/>
  <c r="C463" i="2"/>
  <c r="S462" i="2"/>
  <c r="R462" i="2"/>
  <c r="E462" i="2"/>
  <c r="D462" i="2"/>
  <c r="F462" i="2" s="1"/>
  <c r="C462" i="2"/>
  <c r="S461" i="2"/>
  <c r="R461" i="2"/>
  <c r="E461" i="2"/>
  <c r="D461" i="2"/>
  <c r="F461" i="2" s="1"/>
  <c r="C461" i="2"/>
  <c r="S460" i="2"/>
  <c r="R460" i="2"/>
  <c r="E460" i="2"/>
  <c r="D460" i="2"/>
  <c r="F460" i="2" s="1"/>
  <c r="C460" i="2"/>
  <c r="S459" i="2"/>
  <c r="R459" i="2"/>
  <c r="E459" i="2"/>
  <c r="D459" i="2"/>
  <c r="F459" i="2" s="1"/>
  <c r="C459" i="2"/>
  <c r="S458" i="2"/>
  <c r="R458" i="2"/>
  <c r="E458" i="2"/>
  <c r="D458" i="2"/>
  <c r="F458" i="2" s="1"/>
  <c r="C458" i="2"/>
  <c r="S457" i="2"/>
  <c r="R457" i="2"/>
  <c r="E457" i="2"/>
  <c r="D457" i="2"/>
  <c r="F457" i="2" s="1"/>
  <c r="C457" i="2"/>
  <c r="S456" i="2"/>
  <c r="R456" i="2"/>
  <c r="E456" i="2"/>
  <c r="D456" i="2"/>
  <c r="F456" i="2" s="1"/>
  <c r="C456" i="2"/>
  <c r="S455" i="2"/>
  <c r="R455" i="2"/>
  <c r="E455" i="2"/>
  <c r="D455" i="2"/>
  <c r="F455" i="2" s="1"/>
  <c r="C455" i="2"/>
  <c r="S454" i="2"/>
  <c r="R454" i="2"/>
  <c r="E454" i="2"/>
  <c r="D454" i="2"/>
  <c r="F454" i="2" s="1"/>
  <c r="C454" i="2"/>
  <c r="S453" i="2"/>
  <c r="R453" i="2"/>
  <c r="E453" i="2"/>
  <c r="D453" i="2"/>
  <c r="F453" i="2" s="1"/>
  <c r="C453" i="2"/>
  <c r="S452" i="2"/>
  <c r="R452" i="2"/>
  <c r="E452" i="2"/>
  <c r="D452" i="2"/>
  <c r="F452" i="2" s="1"/>
  <c r="C452" i="2"/>
  <c r="S451" i="2"/>
  <c r="R451" i="2"/>
  <c r="E451" i="2"/>
  <c r="D451" i="2"/>
  <c r="F451" i="2" s="1"/>
  <c r="C451" i="2"/>
  <c r="S450" i="2"/>
  <c r="R450" i="2"/>
  <c r="E450" i="2"/>
  <c r="D450" i="2"/>
  <c r="F450" i="2" s="1"/>
  <c r="C450" i="2"/>
  <c r="S449" i="2"/>
  <c r="R449" i="2"/>
  <c r="E449" i="2"/>
  <c r="D449" i="2"/>
  <c r="F449" i="2" s="1"/>
  <c r="C449" i="2"/>
  <c r="S448" i="2"/>
  <c r="R448" i="2"/>
  <c r="E448" i="2"/>
  <c r="D448" i="2"/>
  <c r="F448" i="2" s="1"/>
  <c r="C448" i="2"/>
  <c r="S447" i="2"/>
  <c r="R447" i="2"/>
  <c r="E447" i="2"/>
  <c r="D447" i="2"/>
  <c r="F447" i="2" s="1"/>
  <c r="C447" i="2"/>
  <c r="S446" i="2"/>
  <c r="R446" i="2"/>
  <c r="E446" i="2"/>
  <c r="D446" i="2"/>
  <c r="F446" i="2" s="1"/>
  <c r="C446" i="2"/>
  <c r="S445" i="2"/>
  <c r="R445" i="2"/>
  <c r="E445" i="2"/>
  <c r="D445" i="2"/>
  <c r="F445" i="2" s="1"/>
  <c r="C445" i="2"/>
  <c r="S444" i="2"/>
  <c r="R444" i="2"/>
  <c r="E444" i="2"/>
  <c r="D444" i="2"/>
  <c r="F444" i="2" s="1"/>
  <c r="C444" i="2"/>
  <c r="S443" i="2"/>
  <c r="R443" i="2"/>
  <c r="E443" i="2"/>
  <c r="D443" i="2"/>
  <c r="F443" i="2" s="1"/>
  <c r="C443" i="2"/>
  <c r="S442" i="2"/>
  <c r="R442" i="2"/>
  <c r="E442" i="2"/>
  <c r="D442" i="2"/>
  <c r="F442" i="2" s="1"/>
  <c r="C442" i="2"/>
  <c r="S441" i="2"/>
  <c r="R441" i="2"/>
  <c r="E441" i="2"/>
  <c r="D441" i="2"/>
  <c r="F441" i="2" s="1"/>
  <c r="C441" i="2"/>
  <c r="S440" i="2"/>
  <c r="R440" i="2"/>
  <c r="E440" i="2"/>
  <c r="D440" i="2"/>
  <c r="F440" i="2" s="1"/>
  <c r="C440" i="2"/>
  <c r="S439" i="2"/>
  <c r="R439" i="2"/>
  <c r="E439" i="2"/>
  <c r="D439" i="2"/>
  <c r="F439" i="2" s="1"/>
  <c r="C439" i="2"/>
  <c r="S438" i="2"/>
  <c r="R438" i="2"/>
  <c r="E438" i="2"/>
  <c r="D438" i="2"/>
  <c r="F438" i="2" s="1"/>
  <c r="C438" i="2"/>
  <c r="S437" i="2"/>
  <c r="R437" i="2"/>
  <c r="E437" i="2"/>
  <c r="D437" i="2"/>
  <c r="F437" i="2" s="1"/>
  <c r="C437" i="2"/>
  <c r="S436" i="2"/>
  <c r="R436" i="2"/>
  <c r="E436" i="2"/>
  <c r="D436" i="2"/>
  <c r="F436" i="2" s="1"/>
  <c r="C436" i="2"/>
  <c r="S435" i="2"/>
  <c r="R435" i="2"/>
  <c r="E435" i="2"/>
  <c r="D435" i="2"/>
  <c r="F435" i="2" s="1"/>
  <c r="C435" i="2"/>
  <c r="S434" i="2"/>
  <c r="R434" i="2"/>
  <c r="E434" i="2"/>
  <c r="D434" i="2"/>
  <c r="F434" i="2" s="1"/>
  <c r="C434" i="2"/>
  <c r="S433" i="2"/>
  <c r="R433" i="2"/>
  <c r="E433" i="2"/>
  <c r="D433" i="2"/>
  <c r="F433" i="2" s="1"/>
  <c r="C433" i="2"/>
  <c r="S432" i="2"/>
  <c r="R432" i="2"/>
  <c r="E432" i="2"/>
  <c r="D432" i="2"/>
  <c r="F432" i="2" s="1"/>
  <c r="C432" i="2"/>
  <c r="S431" i="2"/>
  <c r="R431" i="2"/>
  <c r="E431" i="2"/>
  <c r="D431" i="2"/>
  <c r="F431" i="2" s="1"/>
  <c r="C431" i="2"/>
  <c r="S430" i="2"/>
  <c r="R430" i="2"/>
  <c r="E430" i="2"/>
  <c r="D430" i="2"/>
  <c r="F430" i="2" s="1"/>
  <c r="C430" i="2"/>
  <c r="S429" i="2"/>
  <c r="R429" i="2"/>
  <c r="E429" i="2"/>
  <c r="D429" i="2"/>
  <c r="F429" i="2" s="1"/>
  <c r="C429" i="2"/>
  <c r="S428" i="2"/>
  <c r="R428" i="2"/>
  <c r="E428" i="2"/>
  <c r="D428" i="2"/>
  <c r="F428" i="2" s="1"/>
  <c r="C428" i="2"/>
  <c r="S427" i="2"/>
  <c r="R427" i="2"/>
  <c r="E427" i="2"/>
  <c r="D427" i="2"/>
  <c r="F427" i="2" s="1"/>
  <c r="C427" i="2"/>
  <c r="S426" i="2"/>
  <c r="R426" i="2"/>
  <c r="E426" i="2"/>
  <c r="D426" i="2"/>
  <c r="F426" i="2" s="1"/>
  <c r="C426" i="2"/>
  <c r="S425" i="2"/>
  <c r="R425" i="2"/>
  <c r="E425" i="2"/>
  <c r="D425" i="2"/>
  <c r="F425" i="2" s="1"/>
  <c r="C425" i="2"/>
  <c r="S424" i="2"/>
  <c r="R424" i="2"/>
  <c r="E424" i="2"/>
  <c r="D424" i="2"/>
  <c r="F424" i="2" s="1"/>
  <c r="C424" i="2"/>
  <c r="S423" i="2"/>
  <c r="R423" i="2"/>
  <c r="E423" i="2"/>
  <c r="D423" i="2"/>
  <c r="F423" i="2" s="1"/>
  <c r="C423" i="2"/>
  <c r="S422" i="2"/>
  <c r="R422" i="2"/>
  <c r="E422" i="2"/>
  <c r="D422" i="2"/>
  <c r="F422" i="2" s="1"/>
  <c r="C422" i="2"/>
  <c r="S421" i="2"/>
  <c r="R421" i="2"/>
  <c r="E421" i="2"/>
  <c r="D421" i="2"/>
  <c r="F421" i="2" s="1"/>
  <c r="C421" i="2"/>
  <c r="S420" i="2"/>
  <c r="R420" i="2"/>
  <c r="E420" i="2"/>
  <c r="D420" i="2"/>
  <c r="F420" i="2" s="1"/>
  <c r="C420" i="2"/>
  <c r="S419" i="2"/>
  <c r="R419" i="2"/>
  <c r="E419" i="2"/>
  <c r="D419" i="2"/>
  <c r="F419" i="2" s="1"/>
  <c r="C419" i="2"/>
  <c r="S418" i="2"/>
  <c r="R418" i="2"/>
  <c r="E418" i="2"/>
  <c r="D418" i="2"/>
  <c r="F418" i="2" s="1"/>
  <c r="C418" i="2"/>
  <c r="S417" i="2"/>
  <c r="R417" i="2"/>
  <c r="E417" i="2"/>
  <c r="D417" i="2"/>
  <c r="F417" i="2" s="1"/>
  <c r="C417" i="2"/>
  <c r="S416" i="2"/>
  <c r="R416" i="2"/>
  <c r="E416" i="2"/>
  <c r="D416" i="2"/>
  <c r="F416" i="2" s="1"/>
  <c r="C416" i="2"/>
  <c r="S415" i="2"/>
  <c r="R415" i="2"/>
  <c r="E415" i="2"/>
  <c r="D415" i="2"/>
  <c r="F415" i="2" s="1"/>
  <c r="C415" i="2"/>
  <c r="S414" i="2"/>
  <c r="R414" i="2"/>
  <c r="E414" i="2"/>
  <c r="D414" i="2"/>
  <c r="F414" i="2" s="1"/>
  <c r="C414" i="2"/>
  <c r="S413" i="2"/>
  <c r="R413" i="2"/>
  <c r="E413" i="2"/>
  <c r="D413" i="2"/>
  <c r="F413" i="2" s="1"/>
  <c r="C413" i="2"/>
  <c r="S412" i="2"/>
  <c r="R412" i="2"/>
  <c r="E412" i="2"/>
  <c r="D412" i="2"/>
  <c r="F412" i="2" s="1"/>
  <c r="C412" i="2"/>
  <c r="S411" i="2"/>
  <c r="R411" i="2"/>
  <c r="E411" i="2"/>
  <c r="D411" i="2"/>
  <c r="F411" i="2" s="1"/>
  <c r="C411" i="2"/>
  <c r="S410" i="2"/>
  <c r="R410" i="2"/>
  <c r="E410" i="2"/>
  <c r="D410" i="2"/>
  <c r="F410" i="2" s="1"/>
  <c r="C410" i="2"/>
  <c r="S409" i="2"/>
  <c r="R409" i="2"/>
  <c r="E409" i="2"/>
  <c r="D409" i="2"/>
  <c r="F409" i="2" s="1"/>
  <c r="C409" i="2"/>
  <c r="S408" i="2"/>
  <c r="R408" i="2"/>
  <c r="E408" i="2"/>
  <c r="D408" i="2"/>
  <c r="F408" i="2" s="1"/>
  <c r="C408" i="2"/>
  <c r="S407" i="2"/>
  <c r="R407" i="2"/>
  <c r="E407" i="2"/>
  <c r="D407" i="2"/>
  <c r="F407" i="2" s="1"/>
  <c r="C407" i="2"/>
  <c r="S406" i="2"/>
  <c r="R406" i="2"/>
  <c r="E406" i="2"/>
  <c r="D406" i="2"/>
  <c r="F406" i="2" s="1"/>
  <c r="C406" i="2"/>
  <c r="S405" i="2"/>
  <c r="R405" i="2"/>
  <c r="E405" i="2"/>
  <c r="D405" i="2"/>
  <c r="F405" i="2" s="1"/>
  <c r="C405" i="2"/>
  <c r="S404" i="2"/>
  <c r="R404" i="2"/>
  <c r="E404" i="2"/>
  <c r="D404" i="2"/>
  <c r="F404" i="2" s="1"/>
  <c r="C404" i="2"/>
  <c r="S403" i="2"/>
  <c r="R403" i="2"/>
  <c r="E403" i="2"/>
  <c r="D403" i="2"/>
  <c r="F403" i="2" s="1"/>
  <c r="C403" i="2"/>
  <c r="S402" i="2"/>
  <c r="R402" i="2"/>
  <c r="E402" i="2"/>
  <c r="D402" i="2"/>
  <c r="F402" i="2" s="1"/>
  <c r="C402" i="2"/>
  <c r="S401" i="2"/>
  <c r="R401" i="2"/>
  <c r="E401" i="2"/>
  <c r="D401" i="2"/>
  <c r="F401" i="2" s="1"/>
  <c r="C401" i="2"/>
  <c r="S400" i="2"/>
  <c r="R400" i="2"/>
  <c r="E400" i="2"/>
  <c r="D400" i="2"/>
  <c r="F400" i="2" s="1"/>
  <c r="C400" i="2"/>
  <c r="S399" i="2"/>
  <c r="R399" i="2"/>
  <c r="E399" i="2"/>
  <c r="D399" i="2"/>
  <c r="F399" i="2" s="1"/>
  <c r="C399" i="2"/>
  <c r="S398" i="2"/>
  <c r="R398" i="2"/>
  <c r="E398" i="2"/>
  <c r="D398" i="2"/>
  <c r="F398" i="2" s="1"/>
  <c r="C398" i="2"/>
  <c r="S397" i="2"/>
  <c r="R397" i="2"/>
  <c r="E397" i="2"/>
  <c r="D397" i="2"/>
  <c r="F397" i="2" s="1"/>
  <c r="C397" i="2"/>
  <c r="S396" i="2"/>
  <c r="R396" i="2"/>
  <c r="E396" i="2"/>
  <c r="D396" i="2"/>
  <c r="F396" i="2" s="1"/>
  <c r="C396" i="2"/>
  <c r="S395" i="2"/>
  <c r="R395" i="2"/>
  <c r="E395" i="2"/>
  <c r="D395" i="2"/>
  <c r="F395" i="2" s="1"/>
  <c r="C395" i="2"/>
  <c r="S394" i="2"/>
  <c r="R394" i="2"/>
  <c r="E394" i="2"/>
  <c r="D394" i="2"/>
  <c r="F394" i="2" s="1"/>
  <c r="C394" i="2"/>
  <c r="S393" i="2"/>
  <c r="R393" i="2"/>
  <c r="E393" i="2"/>
  <c r="D393" i="2"/>
  <c r="F393" i="2" s="1"/>
  <c r="C393" i="2"/>
  <c r="S392" i="2"/>
  <c r="R392" i="2"/>
  <c r="E392" i="2"/>
  <c r="D392" i="2"/>
  <c r="F392" i="2" s="1"/>
  <c r="C392" i="2"/>
  <c r="S391" i="2"/>
  <c r="R391" i="2"/>
  <c r="E391" i="2"/>
  <c r="D391" i="2"/>
  <c r="F391" i="2" s="1"/>
  <c r="C391" i="2"/>
  <c r="S390" i="2"/>
  <c r="R390" i="2"/>
  <c r="E390" i="2"/>
  <c r="D390" i="2"/>
  <c r="F390" i="2" s="1"/>
  <c r="C390" i="2"/>
  <c r="S389" i="2"/>
  <c r="R389" i="2"/>
  <c r="E389" i="2"/>
  <c r="D389" i="2"/>
  <c r="F389" i="2" s="1"/>
  <c r="C389" i="2"/>
  <c r="S388" i="2"/>
  <c r="R388" i="2"/>
  <c r="E388" i="2"/>
  <c r="D388" i="2"/>
  <c r="F388" i="2" s="1"/>
  <c r="C388" i="2"/>
  <c r="S387" i="2"/>
  <c r="R387" i="2"/>
  <c r="E387" i="2"/>
  <c r="D387" i="2"/>
  <c r="F387" i="2" s="1"/>
  <c r="C387" i="2"/>
  <c r="S386" i="2"/>
  <c r="R386" i="2"/>
  <c r="E386" i="2"/>
  <c r="D386" i="2"/>
  <c r="F386" i="2" s="1"/>
  <c r="C386" i="2"/>
  <c r="S385" i="2"/>
  <c r="R385" i="2"/>
  <c r="E385" i="2"/>
  <c r="D385" i="2"/>
  <c r="F385" i="2" s="1"/>
  <c r="C385" i="2"/>
  <c r="S384" i="2"/>
  <c r="R384" i="2"/>
  <c r="E384" i="2"/>
  <c r="D384" i="2"/>
  <c r="F384" i="2" s="1"/>
  <c r="C384" i="2"/>
  <c r="S383" i="2"/>
  <c r="R383" i="2"/>
  <c r="E383" i="2"/>
  <c r="D383" i="2"/>
  <c r="F383" i="2" s="1"/>
  <c r="C383" i="2"/>
  <c r="S382" i="2"/>
  <c r="R382" i="2"/>
  <c r="E382" i="2"/>
  <c r="D382" i="2"/>
  <c r="F382" i="2" s="1"/>
  <c r="C382" i="2"/>
  <c r="S381" i="2"/>
  <c r="R381" i="2"/>
  <c r="E381" i="2"/>
  <c r="D381" i="2"/>
  <c r="F381" i="2" s="1"/>
  <c r="C381" i="2"/>
  <c r="S380" i="2"/>
  <c r="R380" i="2"/>
  <c r="E380" i="2"/>
  <c r="D380" i="2"/>
  <c r="F380" i="2" s="1"/>
  <c r="C380" i="2"/>
  <c r="S379" i="2"/>
  <c r="R379" i="2"/>
  <c r="E379" i="2"/>
  <c r="D379" i="2"/>
  <c r="F379" i="2" s="1"/>
  <c r="C379" i="2"/>
  <c r="S378" i="2"/>
  <c r="R378" i="2"/>
  <c r="E378" i="2"/>
  <c r="D378" i="2"/>
  <c r="F378" i="2" s="1"/>
  <c r="C378" i="2"/>
  <c r="S377" i="2"/>
  <c r="R377" i="2"/>
  <c r="E377" i="2"/>
  <c r="D377" i="2"/>
  <c r="F377" i="2" s="1"/>
  <c r="C377" i="2"/>
  <c r="S376" i="2"/>
  <c r="R376" i="2"/>
  <c r="E376" i="2"/>
  <c r="D376" i="2"/>
  <c r="F376" i="2" s="1"/>
  <c r="C376" i="2"/>
  <c r="S375" i="2"/>
  <c r="R375" i="2"/>
  <c r="E375" i="2"/>
  <c r="D375" i="2"/>
  <c r="F375" i="2" s="1"/>
  <c r="C375" i="2"/>
  <c r="S374" i="2"/>
  <c r="R374" i="2"/>
  <c r="E374" i="2"/>
  <c r="D374" i="2"/>
  <c r="F374" i="2" s="1"/>
  <c r="C374" i="2"/>
  <c r="S373" i="2"/>
  <c r="R373" i="2"/>
  <c r="E373" i="2"/>
  <c r="D373" i="2"/>
  <c r="F373" i="2" s="1"/>
  <c r="C373" i="2"/>
  <c r="S372" i="2"/>
  <c r="R372" i="2"/>
  <c r="E372" i="2"/>
  <c r="D372" i="2"/>
  <c r="F372" i="2" s="1"/>
  <c r="C372" i="2"/>
  <c r="S371" i="2"/>
  <c r="R371" i="2"/>
  <c r="E371" i="2"/>
  <c r="D371" i="2"/>
  <c r="F371" i="2" s="1"/>
  <c r="C371" i="2"/>
  <c r="S370" i="2"/>
  <c r="R370" i="2"/>
  <c r="E370" i="2"/>
  <c r="D370" i="2"/>
  <c r="F370" i="2" s="1"/>
  <c r="C370" i="2"/>
  <c r="S369" i="2"/>
  <c r="R369" i="2"/>
  <c r="E369" i="2"/>
  <c r="D369" i="2"/>
  <c r="F369" i="2" s="1"/>
  <c r="C369" i="2"/>
  <c r="S368" i="2"/>
  <c r="R368" i="2"/>
  <c r="E368" i="2"/>
  <c r="D368" i="2"/>
  <c r="F368" i="2" s="1"/>
  <c r="C368" i="2"/>
  <c r="S367" i="2"/>
  <c r="R367" i="2"/>
  <c r="E367" i="2"/>
  <c r="D367" i="2"/>
  <c r="F367" i="2" s="1"/>
  <c r="C367" i="2"/>
  <c r="S366" i="2"/>
  <c r="R366" i="2"/>
  <c r="E366" i="2"/>
  <c r="D366" i="2"/>
  <c r="F366" i="2" s="1"/>
  <c r="C366" i="2"/>
  <c r="S365" i="2"/>
  <c r="R365" i="2"/>
  <c r="E365" i="2"/>
  <c r="D365" i="2"/>
  <c r="F365" i="2" s="1"/>
  <c r="C365" i="2"/>
  <c r="S364" i="2"/>
  <c r="R364" i="2"/>
  <c r="E364" i="2"/>
  <c r="D364" i="2"/>
  <c r="F364" i="2" s="1"/>
  <c r="C364" i="2"/>
  <c r="S363" i="2"/>
  <c r="R363" i="2"/>
  <c r="E363" i="2"/>
  <c r="D363" i="2"/>
  <c r="F363" i="2" s="1"/>
  <c r="C363" i="2"/>
  <c r="S362" i="2"/>
  <c r="R362" i="2"/>
  <c r="E362" i="2"/>
  <c r="D362" i="2"/>
  <c r="F362" i="2" s="1"/>
  <c r="C362" i="2"/>
  <c r="S361" i="2"/>
  <c r="R361" i="2"/>
  <c r="E361" i="2"/>
  <c r="D361" i="2"/>
  <c r="F361" i="2" s="1"/>
  <c r="C361" i="2"/>
  <c r="S360" i="2"/>
  <c r="R360" i="2"/>
  <c r="E360" i="2"/>
  <c r="D360" i="2"/>
  <c r="F360" i="2" s="1"/>
  <c r="C360" i="2"/>
  <c r="S359" i="2"/>
  <c r="R359" i="2"/>
  <c r="E359" i="2"/>
  <c r="D359" i="2"/>
  <c r="F359" i="2" s="1"/>
  <c r="C359" i="2"/>
  <c r="S358" i="2"/>
  <c r="R358" i="2"/>
  <c r="E358" i="2"/>
  <c r="D358" i="2"/>
  <c r="F358" i="2" s="1"/>
  <c r="C358" i="2"/>
  <c r="S357" i="2"/>
  <c r="R357" i="2"/>
  <c r="E357" i="2"/>
  <c r="D357" i="2"/>
  <c r="F357" i="2" s="1"/>
  <c r="C357" i="2"/>
  <c r="S356" i="2"/>
  <c r="R356" i="2"/>
  <c r="E356" i="2"/>
  <c r="D356" i="2"/>
  <c r="F356" i="2" s="1"/>
  <c r="C356" i="2"/>
  <c r="S355" i="2"/>
  <c r="R355" i="2"/>
  <c r="E355" i="2"/>
  <c r="D355" i="2"/>
  <c r="F355" i="2" s="1"/>
  <c r="C355" i="2"/>
  <c r="S354" i="2"/>
  <c r="R354" i="2"/>
  <c r="E354" i="2"/>
  <c r="D354" i="2"/>
  <c r="F354" i="2" s="1"/>
  <c r="C354" i="2"/>
  <c r="S353" i="2"/>
  <c r="R353" i="2"/>
  <c r="E353" i="2"/>
  <c r="D353" i="2"/>
  <c r="F353" i="2" s="1"/>
  <c r="C353" i="2"/>
  <c r="S352" i="2"/>
  <c r="R352" i="2"/>
  <c r="E352" i="2"/>
  <c r="D352" i="2"/>
  <c r="F352" i="2" s="1"/>
  <c r="C352" i="2"/>
  <c r="S351" i="2"/>
  <c r="R351" i="2"/>
  <c r="E351" i="2"/>
  <c r="D351" i="2"/>
  <c r="F351" i="2" s="1"/>
  <c r="C351" i="2"/>
  <c r="S350" i="2"/>
  <c r="R350" i="2"/>
  <c r="E350" i="2"/>
  <c r="D350" i="2"/>
  <c r="F350" i="2" s="1"/>
  <c r="C350" i="2"/>
  <c r="S349" i="2"/>
  <c r="R349" i="2"/>
  <c r="E349" i="2"/>
  <c r="D349" i="2"/>
  <c r="F349" i="2" s="1"/>
  <c r="C349" i="2"/>
  <c r="S348" i="2"/>
  <c r="R348" i="2"/>
  <c r="E348" i="2"/>
  <c r="D348" i="2"/>
  <c r="F348" i="2" s="1"/>
  <c r="C348" i="2"/>
  <c r="S347" i="2"/>
  <c r="R347" i="2"/>
  <c r="E347" i="2"/>
  <c r="D347" i="2"/>
  <c r="F347" i="2" s="1"/>
  <c r="C347" i="2"/>
  <c r="S346" i="2"/>
  <c r="R346" i="2"/>
  <c r="E346" i="2"/>
  <c r="D346" i="2"/>
  <c r="F346" i="2" s="1"/>
  <c r="C346" i="2"/>
  <c r="S345" i="2"/>
  <c r="R345" i="2"/>
  <c r="E345" i="2"/>
  <c r="D345" i="2"/>
  <c r="F345" i="2" s="1"/>
  <c r="C345" i="2"/>
  <c r="S344" i="2"/>
  <c r="R344" i="2"/>
  <c r="E344" i="2"/>
  <c r="D344" i="2"/>
  <c r="F344" i="2" s="1"/>
  <c r="C344" i="2"/>
  <c r="S343" i="2"/>
  <c r="R343" i="2"/>
  <c r="E343" i="2"/>
  <c r="D343" i="2"/>
  <c r="F343" i="2" s="1"/>
  <c r="C343" i="2"/>
  <c r="S342" i="2"/>
  <c r="R342" i="2"/>
  <c r="E342" i="2"/>
  <c r="D342" i="2"/>
  <c r="F342" i="2" s="1"/>
  <c r="C342" i="2"/>
  <c r="S341" i="2"/>
  <c r="R341" i="2"/>
  <c r="E341" i="2"/>
  <c r="D341" i="2"/>
  <c r="F341" i="2" s="1"/>
  <c r="C341" i="2"/>
  <c r="S340" i="2"/>
  <c r="R340" i="2"/>
  <c r="E340" i="2"/>
  <c r="D340" i="2"/>
  <c r="F340" i="2" s="1"/>
  <c r="C340" i="2"/>
  <c r="S339" i="2"/>
  <c r="R339" i="2"/>
  <c r="E339" i="2"/>
  <c r="D339" i="2"/>
  <c r="F339" i="2" s="1"/>
  <c r="C339" i="2"/>
  <c r="S338" i="2"/>
  <c r="R338" i="2"/>
  <c r="E338" i="2"/>
  <c r="D338" i="2"/>
  <c r="F338" i="2" s="1"/>
  <c r="C338" i="2"/>
  <c r="S337" i="2"/>
  <c r="R337" i="2"/>
  <c r="E337" i="2"/>
  <c r="D337" i="2"/>
  <c r="F337" i="2" s="1"/>
  <c r="C337" i="2"/>
  <c r="S336" i="2"/>
  <c r="R336" i="2"/>
  <c r="E336" i="2"/>
  <c r="D336" i="2"/>
  <c r="F336" i="2" s="1"/>
  <c r="C336" i="2"/>
  <c r="S335" i="2"/>
  <c r="R335" i="2"/>
  <c r="E335" i="2"/>
  <c r="D335" i="2"/>
  <c r="F335" i="2" s="1"/>
  <c r="C335" i="2"/>
  <c r="S334" i="2"/>
  <c r="R334" i="2"/>
  <c r="E334" i="2"/>
  <c r="D334" i="2"/>
  <c r="F334" i="2" s="1"/>
  <c r="C334" i="2"/>
  <c r="S333" i="2"/>
  <c r="R333" i="2"/>
  <c r="E333" i="2"/>
  <c r="D333" i="2"/>
  <c r="F333" i="2" s="1"/>
  <c r="C333" i="2"/>
  <c r="S332" i="2"/>
  <c r="R332" i="2"/>
  <c r="E332" i="2"/>
  <c r="D332" i="2"/>
  <c r="F332" i="2" s="1"/>
  <c r="C332" i="2"/>
  <c r="S331" i="2"/>
  <c r="R331" i="2"/>
  <c r="E331" i="2"/>
  <c r="D331" i="2"/>
  <c r="F331" i="2" s="1"/>
  <c r="C331" i="2"/>
  <c r="S330" i="2"/>
  <c r="R330" i="2"/>
  <c r="E330" i="2"/>
  <c r="D330" i="2"/>
  <c r="F330" i="2" s="1"/>
  <c r="C330" i="2"/>
  <c r="S329" i="2"/>
  <c r="R329" i="2"/>
  <c r="E329" i="2"/>
  <c r="D329" i="2"/>
  <c r="F329" i="2" s="1"/>
  <c r="C329" i="2"/>
  <c r="S328" i="2"/>
  <c r="R328" i="2"/>
  <c r="E328" i="2"/>
  <c r="D328" i="2"/>
  <c r="F328" i="2" s="1"/>
  <c r="C328" i="2"/>
  <c r="S327" i="2"/>
  <c r="R327" i="2"/>
  <c r="E327" i="2"/>
  <c r="D327" i="2"/>
  <c r="F327" i="2" s="1"/>
  <c r="C327" i="2"/>
  <c r="S326" i="2"/>
  <c r="R326" i="2"/>
  <c r="E326" i="2"/>
  <c r="D326" i="2"/>
  <c r="F326" i="2" s="1"/>
  <c r="C326" i="2"/>
  <c r="S325" i="2"/>
  <c r="R325" i="2"/>
  <c r="E325" i="2"/>
  <c r="D325" i="2"/>
  <c r="F325" i="2" s="1"/>
  <c r="C325" i="2"/>
  <c r="S324" i="2"/>
  <c r="R324" i="2"/>
  <c r="E324" i="2"/>
  <c r="D324" i="2"/>
  <c r="F324" i="2" s="1"/>
  <c r="C324" i="2"/>
  <c r="S323" i="2"/>
  <c r="R323" i="2"/>
  <c r="E323" i="2"/>
  <c r="D323" i="2"/>
  <c r="F323" i="2" s="1"/>
  <c r="C323" i="2"/>
  <c r="S322" i="2"/>
  <c r="R322" i="2"/>
  <c r="E322" i="2"/>
  <c r="D322" i="2"/>
  <c r="F322" i="2" s="1"/>
  <c r="C322" i="2"/>
  <c r="S321" i="2"/>
  <c r="R321" i="2"/>
  <c r="E321" i="2"/>
  <c r="D321" i="2"/>
  <c r="F321" i="2" s="1"/>
  <c r="C321" i="2"/>
  <c r="S320" i="2"/>
  <c r="R320" i="2"/>
  <c r="E320" i="2"/>
  <c r="D320" i="2"/>
  <c r="F320" i="2" s="1"/>
  <c r="C320" i="2"/>
  <c r="S319" i="2"/>
  <c r="R319" i="2"/>
  <c r="E319" i="2"/>
  <c r="D319" i="2"/>
  <c r="F319" i="2" s="1"/>
  <c r="C319" i="2"/>
  <c r="S318" i="2"/>
  <c r="R318" i="2"/>
  <c r="E318" i="2"/>
  <c r="D318" i="2"/>
  <c r="F318" i="2" s="1"/>
  <c r="C318" i="2"/>
  <c r="S317" i="2"/>
  <c r="R317" i="2"/>
  <c r="E317" i="2"/>
  <c r="D317" i="2"/>
  <c r="F317" i="2" s="1"/>
  <c r="C317" i="2"/>
  <c r="S316" i="2"/>
  <c r="R316" i="2"/>
  <c r="E316" i="2"/>
  <c r="D316" i="2"/>
  <c r="F316" i="2" s="1"/>
  <c r="C316" i="2"/>
  <c r="S315" i="2"/>
  <c r="R315" i="2"/>
  <c r="E315" i="2"/>
  <c r="D315" i="2"/>
  <c r="F315" i="2" s="1"/>
  <c r="C315" i="2"/>
  <c r="S314" i="2"/>
  <c r="R314" i="2"/>
  <c r="E314" i="2"/>
  <c r="D314" i="2"/>
  <c r="F314" i="2" s="1"/>
  <c r="C314" i="2"/>
  <c r="S313" i="2"/>
  <c r="R313" i="2"/>
  <c r="E313" i="2"/>
  <c r="D313" i="2"/>
  <c r="F313" i="2" s="1"/>
  <c r="C313" i="2"/>
  <c r="S312" i="2"/>
  <c r="R312" i="2"/>
  <c r="E312" i="2"/>
  <c r="D312" i="2"/>
  <c r="F312" i="2" s="1"/>
  <c r="C312" i="2"/>
  <c r="S311" i="2"/>
  <c r="R311" i="2"/>
  <c r="E311" i="2"/>
  <c r="D311" i="2"/>
  <c r="F311" i="2" s="1"/>
  <c r="C311" i="2"/>
  <c r="S310" i="2"/>
  <c r="R310" i="2"/>
  <c r="E310" i="2"/>
  <c r="D310" i="2"/>
  <c r="F310" i="2" s="1"/>
  <c r="C310" i="2"/>
  <c r="S309" i="2"/>
  <c r="R309" i="2"/>
  <c r="E309" i="2"/>
  <c r="D309" i="2"/>
  <c r="F309" i="2" s="1"/>
  <c r="C309" i="2"/>
  <c r="S308" i="2"/>
  <c r="R308" i="2"/>
  <c r="E308" i="2"/>
  <c r="D308" i="2"/>
  <c r="F308" i="2" s="1"/>
  <c r="C308" i="2"/>
  <c r="S307" i="2"/>
  <c r="R307" i="2"/>
  <c r="E307" i="2"/>
  <c r="D307" i="2"/>
  <c r="F307" i="2" s="1"/>
  <c r="C307" i="2"/>
  <c r="S306" i="2"/>
  <c r="R306" i="2"/>
  <c r="E306" i="2"/>
  <c r="D306" i="2"/>
  <c r="F306" i="2" s="1"/>
  <c r="C306" i="2"/>
  <c r="S305" i="2"/>
  <c r="R305" i="2"/>
  <c r="E305" i="2"/>
  <c r="D305" i="2"/>
  <c r="F305" i="2" s="1"/>
  <c r="C305" i="2"/>
  <c r="S304" i="2"/>
  <c r="R304" i="2"/>
  <c r="E304" i="2"/>
  <c r="D304" i="2"/>
  <c r="F304" i="2" s="1"/>
  <c r="C304" i="2"/>
  <c r="S303" i="2"/>
  <c r="R303" i="2"/>
  <c r="E303" i="2"/>
  <c r="D303" i="2"/>
  <c r="F303" i="2" s="1"/>
  <c r="C303" i="2"/>
  <c r="S302" i="2"/>
  <c r="R302" i="2"/>
  <c r="E302" i="2"/>
  <c r="D302" i="2"/>
  <c r="F302" i="2" s="1"/>
  <c r="C302" i="2"/>
  <c r="S301" i="2"/>
  <c r="R301" i="2"/>
  <c r="E301" i="2"/>
  <c r="D301" i="2"/>
  <c r="F301" i="2" s="1"/>
  <c r="C301" i="2"/>
  <c r="S300" i="2"/>
  <c r="R300" i="2"/>
  <c r="E300" i="2"/>
  <c r="D300" i="2"/>
  <c r="F300" i="2" s="1"/>
  <c r="C300" i="2"/>
  <c r="S299" i="2"/>
  <c r="R299" i="2"/>
  <c r="E299" i="2"/>
  <c r="D299" i="2"/>
  <c r="F299" i="2" s="1"/>
  <c r="C299" i="2"/>
  <c r="S298" i="2"/>
  <c r="R298" i="2"/>
  <c r="E298" i="2"/>
  <c r="D298" i="2"/>
  <c r="F298" i="2" s="1"/>
  <c r="C298" i="2"/>
  <c r="S297" i="2"/>
  <c r="R297" i="2"/>
  <c r="E297" i="2"/>
  <c r="D297" i="2"/>
  <c r="F297" i="2" s="1"/>
  <c r="C297" i="2"/>
  <c r="S296" i="2"/>
  <c r="R296" i="2"/>
  <c r="E296" i="2"/>
  <c r="D296" i="2"/>
  <c r="F296" i="2" s="1"/>
  <c r="C296" i="2"/>
  <c r="S295" i="2"/>
  <c r="R295" i="2"/>
  <c r="E295" i="2"/>
  <c r="D295" i="2"/>
  <c r="F295" i="2" s="1"/>
  <c r="C295" i="2"/>
  <c r="S294" i="2"/>
  <c r="R294" i="2"/>
  <c r="E294" i="2"/>
  <c r="D294" i="2"/>
  <c r="F294" i="2" s="1"/>
  <c r="C294" i="2"/>
  <c r="S293" i="2"/>
  <c r="R293" i="2"/>
  <c r="E293" i="2"/>
  <c r="D293" i="2"/>
  <c r="F293" i="2" s="1"/>
  <c r="C293" i="2"/>
  <c r="S292" i="2"/>
  <c r="R292" i="2"/>
  <c r="E292" i="2"/>
  <c r="D292" i="2"/>
  <c r="F292" i="2" s="1"/>
  <c r="C292" i="2"/>
  <c r="S291" i="2"/>
  <c r="R291" i="2"/>
  <c r="E291" i="2"/>
  <c r="D291" i="2"/>
  <c r="F291" i="2" s="1"/>
  <c r="C291" i="2"/>
  <c r="S290" i="2"/>
  <c r="R290" i="2"/>
  <c r="E290" i="2"/>
  <c r="D290" i="2"/>
  <c r="F290" i="2" s="1"/>
  <c r="C290" i="2"/>
  <c r="S289" i="2"/>
  <c r="R289" i="2"/>
  <c r="E289" i="2"/>
  <c r="D289" i="2"/>
  <c r="F289" i="2" s="1"/>
  <c r="C289" i="2"/>
  <c r="S288" i="2"/>
  <c r="R288" i="2"/>
  <c r="E288" i="2"/>
  <c r="D288" i="2"/>
  <c r="F288" i="2" s="1"/>
  <c r="C288" i="2"/>
  <c r="S287" i="2"/>
  <c r="R287" i="2"/>
  <c r="E287" i="2"/>
  <c r="D287" i="2"/>
  <c r="F287" i="2" s="1"/>
  <c r="C287" i="2"/>
  <c r="S286" i="2"/>
  <c r="R286" i="2"/>
  <c r="E286" i="2"/>
  <c r="D286" i="2"/>
  <c r="F286" i="2" s="1"/>
  <c r="C286" i="2"/>
  <c r="S285" i="2"/>
  <c r="R285" i="2"/>
  <c r="E285" i="2"/>
  <c r="D285" i="2"/>
  <c r="F285" i="2" s="1"/>
  <c r="C285" i="2"/>
  <c r="S284" i="2"/>
  <c r="R284" i="2"/>
  <c r="E284" i="2"/>
  <c r="D284" i="2"/>
  <c r="F284" i="2" s="1"/>
  <c r="C284" i="2"/>
  <c r="S283" i="2"/>
  <c r="R283" i="2"/>
  <c r="E283" i="2"/>
  <c r="D283" i="2"/>
  <c r="F283" i="2" s="1"/>
  <c r="C283" i="2"/>
  <c r="S282" i="2"/>
  <c r="R282" i="2"/>
  <c r="E282" i="2"/>
  <c r="D282" i="2"/>
  <c r="F282" i="2" s="1"/>
  <c r="C282" i="2"/>
  <c r="S281" i="2"/>
  <c r="R281" i="2"/>
  <c r="E281" i="2"/>
  <c r="D281" i="2"/>
  <c r="F281" i="2" s="1"/>
  <c r="C281" i="2"/>
  <c r="S280" i="2"/>
  <c r="R280" i="2"/>
  <c r="E280" i="2"/>
  <c r="D280" i="2"/>
  <c r="F280" i="2" s="1"/>
  <c r="C280" i="2"/>
  <c r="S279" i="2"/>
  <c r="R279" i="2"/>
  <c r="E279" i="2"/>
  <c r="D279" i="2"/>
  <c r="F279" i="2" s="1"/>
  <c r="C279" i="2"/>
  <c r="S278" i="2"/>
  <c r="R278" i="2"/>
  <c r="E278" i="2"/>
  <c r="D278" i="2"/>
  <c r="F278" i="2" s="1"/>
  <c r="C278" i="2"/>
  <c r="S277" i="2"/>
  <c r="R277" i="2"/>
  <c r="E277" i="2"/>
  <c r="D277" i="2"/>
  <c r="F277" i="2" s="1"/>
  <c r="C277" i="2"/>
  <c r="S276" i="2"/>
  <c r="R276" i="2"/>
  <c r="E276" i="2"/>
  <c r="D276" i="2"/>
  <c r="F276" i="2" s="1"/>
  <c r="C276" i="2"/>
  <c r="S275" i="2"/>
  <c r="R275" i="2"/>
  <c r="E275" i="2"/>
  <c r="D275" i="2"/>
  <c r="F275" i="2" s="1"/>
  <c r="C275" i="2"/>
  <c r="S274" i="2"/>
  <c r="R274" i="2"/>
  <c r="E274" i="2"/>
  <c r="D274" i="2"/>
  <c r="F274" i="2" s="1"/>
  <c r="C274" i="2"/>
  <c r="S273" i="2"/>
  <c r="R273" i="2"/>
  <c r="E273" i="2"/>
  <c r="D273" i="2"/>
  <c r="F273" i="2" s="1"/>
  <c r="C273" i="2"/>
  <c r="S272" i="2"/>
  <c r="R272" i="2"/>
  <c r="E272" i="2"/>
  <c r="D272" i="2"/>
  <c r="F272" i="2" s="1"/>
  <c r="C272" i="2"/>
  <c r="S271" i="2"/>
  <c r="R271" i="2"/>
  <c r="E271" i="2"/>
  <c r="D271" i="2"/>
  <c r="F271" i="2" s="1"/>
  <c r="C271" i="2"/>
  <c r="S270" i="2"/>
  <c r="R270" i="2"/>
  <c r="E270" i="2"/>
  <c r="D270" i="2"/>
  <c r="F270" i="2" s="1"/>
  <c r="C270" i="2"/>
  <c r="S269" i="2"/>
  <c r="R269" i="2"/>
  <c r="E269" i="2"/>
  <c r="D269" i="2"/>
  <c r="F269" i="2" s="1"/>
  <c r="C269" i="2"/>
  <c r="S268" i="2"/>
  <c r="R268" i="2"/>
  <c r="E268" i="2"/>
  <c r="D268" i="2"/>
  <c r="F268" i="2" s="1"/>
  <c r="C268" i="2"/>
  <c r="S267" i="2"/>
  <c r="R267" i="2"/>
  <c r="E267" i="2"/>
  <c r="D267" i="2"/>
  <c r="F267" i="2" s="1"/>
  <c r="C267" i="2"/>
  <c r="S266" i="2"/>
  <c r="R266" i="2"/>
  <c r="E266" i="2"/>
  <c r="D266" i="2"/>
  <c r="F266" i="2" s="1"/>
  <c r="C266" i="2"/>
  <c r="S265" i="2"/>
  <c r="R265" i="2"/>
  <c r="E265" i="2"/>
  <c r="D265" i="2"/>
  <c r="F265" i="2" s="1"/>
  <c r="C265" i="2"/>
  <c r="S264" i="2"/>
  <c r="R264" i="2"/>
  <c r="E264" i="2"/>
  <c r="D264" i="2"/>
  <c r="F264" i="2" s="1"/>
  <c r="C264" i="2"/>
  <c r="S263" i="2"/>
  <c r="R263" i="2"/>
  <c r="E263" i="2"/>
  <c r="D263" i="2"/>
  <c r="F263" i="2" s="1"/>
  <c r="C263" i="2"/>
  <c r="S262" i="2"/>
  <c r="R262" i="2"/>
  <c r="E262" i="2"/>
  <c r="D262" i="2"/>
  <c r="F262" i="2" s="1"/>
  <c r="C262" i="2"/>
  <c r="S261" i="2"/>
  <c r="R261" i="2"/>
  <c r="E261" i="2"/>
  <c r="D261" i="2"/>
  <c r="F261" i="2" s="1"/>
  <c r="C261" i="2"/>
  <c r="S260" i="2"/>
  <c r="R260" i="2"/>
  <c r="E260" i="2"/>
  <c r="D260" i="2"/>
  <c r="F260" i="2" s="1"/>
  <c r="C260" i="2"/>
  <c r="S259" i="2"/>
  <c r="R259" i="2"/>
  <c r="E259" i="2"/>
  <c r="D259" i="2"/>
  <c r="F259" i="2" s="1"/>
  <c r="C259" i="2"/>
  <c r="S258" i="2"/>
  <c r="R258" i="2"/>
  <c r="E258" i="2"/>
  <c r="D258" i="2"/>
  <c r="F258" i="2" s="1"/>
  <c r="C258" i="2"/>
  <c r="S257" i="2"/>
  <c r="R257" i="2"/>
  <c r="E257" i="2"/>
  <c r="D257" i="2"/>
  <c r="F257" i="2" s="1"/>
  <c r="C257" i="2"/>
  <c r="S256" i="2"/>
  <c r="R256" i="2"/>
  <c r="E256" i="2"/>
  <c r="D256" i="2"/>
  <c r="F256" i="2" s="1"/>
  <c r="C256" i="2"/>
  <c r="S255" i="2"/>
  <c r="R255" i="2"/>
  <c r="E255" i="2"/>
  <c r="D255" i="2"/>
  <c r="F255" i="2" s="1"/>
  <c r="C255" i="2"/>
  <c r="S254" i="2"/>
  <c r="R254" i="2"/>
  <c r="E254" i="2"/>
  <c r="D254" i="2"/>
  <c r="F254" i="2" s="1"/>
  <c r="C254" i="2"/>
  <c r="S253" i="2"/>
  <c r="R253" i="2"/>
  <c r="E253" i="2"/>
  <c r="D253" i="2"/>
  <c r="F253" i="2" s="1"/>
  <c r="C253" i="2"/>
  <c r="S252" i="2"/>
  <c r="R252" i="2"/>
  <c r="E252" i="2"/>
  <c r="D252" i="2"/>
  <c r="F252" i="2" s="1"/>
  <c r="C252" i="2"/>
  <c r="S251" i="2"/>
  <c r="R251" i="2"/>
  <c r="E251" i="2"/>
  <c r="D251" i="2"/>
  <c r="F251" i="2" s="1"/>
  <c r="C251" i="2"/>
  <c r="S250" i="2"/>
  <c r="R250" i="2"/>
  <c r="E250" i="2"/>
  <c r="D250" i="2"/>
  <c r="F250" i="2" s="1"/>
  <c r="C250" i="2"/>
  <c r="S249" i="2"/>
  <c r="R249" i="2"/>
  <c r="E249" i="2"/>
  <c r="D249" i="2"/>
  <c r="F249" i="2" s="1"/>
  <c r="C249" i="2"/>
  <c r="S248" i="2"/>
  <c r="R248" i="2"/>
  <c r="E248" i="2"/>
  <c r="D248" i="2"/>
  <c r="F248" i="2" s="1"/>
  <c r="C248" i="2"/>
  <c r="S247" i="2"/>
  <c r="R247" i="2"/>
  <c r="E247" i="2"/>
  <c r="D247" i="2"/>
  <c r="F247" i="2" s="1"/>
  <c r="C247" i="2"/>
  <c r="S246" i="2"/>
  <c r="R246" i="2"/>
  <c r="E246" i="2"/>
  <c r="D246" i="2"/>
  <c r="F246" i="2" s="1"/>
  <c r="C246" i="2"/>
  <c r="S245" i="2"/>
  <c r="R245" i="2"/>
  <c r="E245" i="2"/>
  <c r="D245" i="2"/>
  <c r="F245" i="2" s="1"/>
  <c r="C245" i="2"/>
  <c r="S244" i="2"/>
  <c r="R244" i="2"/>
  <c r="E244" i="2"/>
  <c r="D244" i="2"/>
  <c r="F244" i="2" s="1"/>
  <c r="C244" i="2"/>
  <c r="S243" i="2"/>
  <c r="R243" i="2"/>
  <c r="E243" i="2"/>
  <c r="D243" i="2"/>
  <c r="F243" i="2" s="1"/>
  <c r="C243" i="2"/>
  <c r="S242" i="2"/>
  <c r="R242" i="2"/>
  <c r="E242" i="2"/>
  <c r="D242" i="2"/>
  <c r="F242" i="2" s="1"/>
  <c r="C242" i="2"/>
  <c r="S241" i="2"/>
  <c r="R241" i="2"/>
  <c r="E241" i="2"/>
  <c r="D241" i="2"/>
  <c r="F241" i="2" s="1"/>
  <c r="C241" i="2"/>
  <c r="S240" i="2"/>
  <c r="R240" i="2"/>
  <c r="E240" i="2"/>
  <c r="D240" i="2"/>
  <c r="F240" i="2" s="1"/>
  <c r="C240" i="2"/>
  <c r="S239" i="2"/>
  <c r="R239" i="2"/>
  <c r="E239" i="2"/>
  <c r="D239" i="2"/>
  <c r="F239" i="2" s="1"/>
  <c r="C239" i="2"/>
  <c r="S238" i="2"/>
  <c r="R238" i="2"/>
  <c r="E238" i="2"/>
  <c r="D238" i="2"/>
  <c r="F238" i="2" s="1"/>
  <c r="C238" i="2"/>
  <c r="S237" i="2"/>
  <c r="R237" i="2"/>
  <c r="E237" i="2"/>
  <c r="D237" i="2"/>
  <c r="F237" i="2" s="1"/>
  <c r="C237" i="2"/>
  <c r="S236" i="2"/>
  <c r="R236" i="2"/>
  <c r="E236" i="2"/>
  <c r="D236" i="2"/>
  <c r="F236" i="2" s="1"/>
  <c r="C236" i="2"/>
  <c r="S235" i="2"/>
  <c r="R235" i="2"/>
  <c r="E235" i="2"/>
  <c r="D235" i="2"/>
  <c r="F235" i="2" s="1"/>
  <c r="C235" i="2"/>
  <c r="S234" i="2"/>
  <c r="R234" i="2"/>
  <c r="E234" i="2"/>
  <c r="D234" i="2"/>
  <c r="F234" i="2" s="1"/>
  <c r="C234" i="2"/>
  <c r="S233" i="2"/>
  <c r="R233" i="2"/>
  <c r="E233" i="2"/>
  <c r="D233" i="2"/>
  <c r="F233" i="2" s="1"/>
  <c r="C233" i="2"/>
  <c r="S232" i="2"/>
  <c r="R232" i="2"/>
  <c r="E232" i="2"/>
  <c r="D232" i="2"/>
  <c r="F232" i="2" s="1"/>
  <c r="C232" i="2"/>
  <c r="S231" i="2"/>
  <c r="R231" i="2"/>
  <c r="E231" i="2"/>
  <c r="D231" i="2"/>
  <c r="F231" i="2" s="1"/>
  <c r="C231" i="2"/>
  <c r="S230" i="2"/>
  <c r="R230" i="2"/>
  <c r="E230" i="2"/>
  <c r="D230" i="2"/>
  <c r="F230" i="2" s="1"/>
  <c r="C230" i="2"/>
  <c r="S229" i="2"/>
  <c r="R229" i="2"/>
  <c r="E229" i="2"/>
  <c r="D229" i="2"/>
  <c r="F229" i="2" s="1"/>
  <c r="C229" i="2"/>
  <c r="S228" i="2"/>
  <c r="R228" i="2"/>
  <c r="E228" i="2"/>
  <c r="D228" i="2"/>
  <c r="F228" i="2" s="1"/>
  <c r="C228" i="2"/>
  <c r="S227" i="2"/>
  <c r="R227" i="2"/>
  <c r="E227" i="2"/>
  <c r="D227" i="2"/>
  <c r="F227" i="2" s="1"/>
  <c r="C227" i="2"/>
  <c r="S226" i="2"/>
  <c r="R226" i="2"/>
  <c r="E226" i="2"/>
  <c r="D226" i="2"/>
  <c r="F226" i="2" s="1"/>
  <c r="C226" i="2"/>
  <c r="S225" i="2"/>
  <c r="R225" i="2"/>
  <c r="E225" i="2"/>
  <c r="D225" i="2"/>
  <c r="F225" i="2" s="1"/>
  <c r="C225" i="2"/>
  <c r="S224" i="2"/>
  <c r="R224" i="2"/>
  <c r="E224" i="2"/>
  <c r="D224" i="2"/>
  <c r="F224" i="2" s="1"/>
  <c r="C224" i="2"/>
  <c r="S223" i="2"/>
  <c r="R223" i="2"/>
  <c r="E223" i="2"/>
  <c r="D223" i="2"/>
  <c r="F223" i="2" s="1"/>
  <c r="C223" i="2"/>
  <c r="S222" i="2"/>
  <c r="R222" i="2"/>
  <c r="E222" i="2"/>
  <c r="D222" i="2"/>
  <c r="F222" i="2" s="1"/>
  <c r="C222" i="2"/>
  <c r="S221" i="2"/>
  <c r="R221" i="2"/>
  <c r="E221" i="2"/>
  <c r="D221" i="2"/>
  <c r="F221" i="2" s="1"/>
  <c r="C221" i="2"/>
  <c r="S220" i="2"/>
  <c r="R220" i="2"/>
  <c r="E220" i="2"/>
  <c r="D220" i="2"/>
  <c r="F220" i="2" s="1"/>
  <c r="C220" i="2"/>
  <c r="S219" i="2"/>
  <c r="R219" i="2"/>
  <c r="E219" i="2"/>
  <c r="D219" i="2"/>
  <c r="F219" i="2" s="1"/>
  <c r="C219" i="2"/>
  <c r="S218" i="2"/>
  <c r="R218" i="2"/>
  <c r="E218" i="2"/>
  <c r="D218" i="2"/>
  <c r="F218" i="2" s="1"/>
  <c r="C218" i="2"/>
  <c r="S217" i="2"/>
  <c r="R217" i="2"/>
  <c r="E217" i="2"/>
  <c r="D217" i="2"/>
  <c r="F217" i="2" s="1"/>
  <c r="C217" i="2"/>
  <c r="S216" i="2"/>
  <c r="R216" i="2"/>
  <c r="E216" i="2"/>
  <c r="D216" i="2"/>
  <c r="F216" i="2" s="1"/>
  <c r="C216" i="2"/>
  <c r="S215" i="2"/>
  <c r="R215" i="2"/>
  <c r="E215" i="2"/>
  <c r="D215" i="2"/>
  <c r="F215" i="2" s="1"/>
  <c r="C215" i="2"/>
  <c r="S214" i="2"/>
  <c r="R214" i="2"/>
  <c r="E214" i="2"/>
  <c r="D214" i="2"/>
  <c r="F214" i="2" s="1"/>
  <c r="C214" i="2"/>
  <c r="S213" i="2"/>
  <c r="R213" i="2"/>
  <c r="E213" i="2"/>
  <c r="D213" i="2"/>
  <c r="F213" i="2" s="1"/>
  <c r="C213" i="2"/>
  <c r="S212" i="2"/>
  <c r="R212" i="2"/>
  <c r="E212" i="2"/>
  <c r="D212" i="2"/>
  <c r="F212" i="2" s="1"/>
  <c r="C212" i="2"/>
  <c r="S211" i="2"/>
  <c r="R211" i="2"/>
  <c r="E211" i="2"/>
  <c r="D211" i="2"/>
  <c r="F211" i="2" s="1"/>
  <c r="C211" i="2"/>
  <c r="S210" i="2"/>
  <c r="R210" i="2"/>
  <c r="E210" i="2"/>
  <c r="D210" i="2"/>
  <c r="F210" i="2" s="1"/>
  <c r="C210" i="2"/>
  <c r="S209" i="2"/>
  <c r="R209" i="2"/>
  <c r="E209" i="2"/>
  <c r="D209" i="2"/>
  <c r="F209" i="2" s="1"/>
  <c r="C209" i="2"/>
  <c r="S208" i="2"/>
  <c r="R208" i="2"/>
  <c r="E208" i="2"/>
  <c r="D208" i="2"/>
  <c r="F208" i="2" s="1"/>
  <c r="C208" i="2"/>
  <c r="S207" i="2"/>
  <c r="R207" i="2"/>
  <c r="E207" i="2"/>
  <c r="D207" i="2"/>
  <c r="F207" i="2" s="1"/>
  <c r="C207" i="2"/>
  <c r="S206" i="2"/>
  <c r="R206" i="2"/>
  <c r="E206" i="2"/>
  <c r="D206" i="2"/>
  <c r="F206" i="2" s="1"/>
  <c r="C206" i="2"/>
  <c r="S205" i="2"/>
  <c r="R205" i="2"/>
  <c r="E205" i="2"/>
  <c r="D205" i="2"/>
  <c r="F205" i="2" s="1"/>
  <c r="C205" i="2"/>
  <c r="S204" i="2"/>
  <c r="R204" i="2"/>
  <c r="E204" i="2"/>
  <c r="D204" i="2"/>
  <c r="F204" i="2" s="1"/>
  <c r="C204" i="2"/>
  <c r="S203" i="2"/>
  <c r="R203" i="2"/>
  <c r="E203" i="2"/>
  <c r="D203" i="2"/>
  <c r="F203" i="2" s="1"/>
  <c r="C203" i="2"/>
  <c r="S202" i="2"/>
  <c r="R202" i="2"/>
  <c r="E202" i="2"/>
  <c r="D202" i="2"/>
  <c r="F202" i="2" s="1"/>
  <c r="C202" i="2"/>
  <c r="S201" i="2"/>
  <c r="R201" i="2"/>
  <c r="E201" i="2"/>
  <c r="D201" i="2"/>
  <c r="F201" i="2" s="1"/>
  <c r="C201" i="2"/>
  <c r="S200" i="2"/>
  <c r="R200" i="2"/>
  <c r="E200" i="2"/>
  <c r="D200" i="2"/>
  <c r="F200" i="2" s="1"/>
  <c r="C200" i="2"/>
  <c r="S199" i="2"/>
  <c r="R199" i="2"/>
  <c r="E199" i="2"/>
  <c r="D199" i="2"/>
  <c r="F199" i="2" s="1"/>
  <c r="C199" i="2"/>
  <c r="S198" i="2"/>
  <c r="R198" i="2"/>
  <c r="E198" i="2"/>
  <c r="D198" i="2"/>
  <c r="F198" i="2" s="1"/>
  <c r="C198" i="2"/>
  <c r="S197" i="2"/>
  <c r="R197" i="2"/>
  <c r="E197" i="2"/>
  <c r="D197" i="2"/>
  <c r="F197" i="2" s="1"/>
  <c r="C197" i="2"/>
  <c r="S196" i="2"/>
  <c r="R196" i="2"/>
  <c r="E196" i="2"/>
  <c r="D196" i="2"/>
  <c r="F196" i="2" s="1"/>
  <c r="C196" i="2"/>
  <c r="S195" i="2"/>
  <c r="R195" i="2"/>
  <c r="E195" i="2"/>
  <c r="D195" i="2"/>
  <c r="F195" i="2" s="1"/>
  <c r="C195" i="2"/>
  <c r="S194" i="2"/>
  <c r="R194" i="2"/>
  <c r="E194" i="2"/>
  <c r="D194" i="2"/>
  <c r="F194" i="2" s="1"/>
  <c r="C194" i="2"/>
  <c r="S193" i="2"/>
  <c r="R193" i="2"/>
  <c r="E193" i="2"/>
  <c r="D193" i="2"/>
  <c r="F193" i="2" s="1"/>
  <c r="C193" i="2"/>
  <c r="S192" i="2"/>
  <c r="R192" i="2"/>
  <c r="E192" i="2"/>
  <c r="D192" i="2"/>
  <c r="F192" i="2" s="1"/>
  <c r="C192" i="2"/>
  <c r="S191" i="2"/>
  <c r="R191" i="2"/>
  <c r="E191" i="2"/>
  <c r="D191" i="2"/>
  <c r="F191" i="2" s="1"/>
  <c r="C191" i="2"/>
  <c r="S190" i="2"/>
  <c r="R190" i="2"/>
  <c r="E190" i="2"/>
  <c r="D190" i="2"/>
  <c r="F190" i="2" s="1"/>
  <c r="C190" i="2"/>
  <c r="S189" i="2"/>
  <c r="R189" i="2"/>
  <c r="E189" i="2"/>
  <c r="D189" i="2"/>
  <c r="F189" i="2" s="1"/>
  <c r="C189" i="2"/>
  <c r="S188" i="2"/>
  <c r="R188" i="2"/>
  <c r="E188" i="2"/>
  <c r="D188" i="2"/>
  <c r="F188" i="2" s="1"/>
  <c r="C188" i="2"/>
  <c r="S187" i="2"/>
  <c r="R187" i="2"/>
  <c r="E187" i="2"/>
  <c r="D187" i="2"/>
  <c r="F187" i="2" s="1"/>
  <c r="C187" i="2"/>
  <c r="S186" i="2"/>
  <c r="R186" i="2"/>
  <c r="E186" i="2"/>
  <c r="D186" i="2"/>
  <c r="F186" i="2" s="1"/>
  <c r="C186" i="2"/>
  <c r="S185" i="2"/>
  <c r="R185" i="2"/>
  <c r="E185" i="2"/>
  <c r="D185" i="2"/>
  <c r="F185" i="2" s="1"/>
  <c r="C185" i="2"/>
  <c r="S184" i="2"/>
  <c r="R184" i="2"/>
  <c r="E184" i="2"/>
  <c r="D184" i="2"/>
  <c r="F184" i="2" s="1"/>
  <c r="C184" i="2"/>
  <c r="S183" i="2"/>
  <c r="R183" i="2"/>
  <c r="E183" i="2"/>
  <c r="D183" i="2"/>
  <c r="F183" i="2" s="1"/>
  <c r="C183" i="2"/>
  <c r="S182" i="2"/>
  <c r="R182" i="2"/>
  <c r="E182" i="2"/>
  <c r="D182" i="2"/>
  <c r="F182" i="2" s="1"/>
  <c r="C182" i="2"/>
  <c r="S181" i="2"/>
  <c r="R181" i="2"/>
  <c r="E181" i="2"/>
  <c r="D181" i="2"/>
  <c r="F181" i="2" s="1"/>
  <c r="C181" i="2"/>
  <c r="S180" i="2"/>
  <c r="R180" i="2"/>
  <c r="E180" i="2"/>
  <c r="D180" i="2"/>
  <c r="F180" i="2" s="1"/>
  <c r="C180" i="2"/>
  <c r="S179" i="2"/>
  <c r="R179" i="2"/>
  <c r="E179" i="2"/>
  <c r="D179" i="2"/>
  <c r="F179" i="2" s="1"/>
  <c r="C179" i="2"/>
  <c r="S178" i="2"/>
  <c r="R178" i="2"/>
  <c r="E178" i="2"/>
  <c r="D178" i="2"/>
  <c r="F178" i="2" s="1"/>
  <c r="C178" i="2"/>
  <c r="S177" i="2"/>
  <c r="R177" i="2"/>
  <c r="E177" i="2"/>
  <c r="D177" i="2"/>
  <c r="F177" i="2" s="1"/>
  <c r="C177" i="2"/>
  <c r="S176" i="2"/>
  <c r="R176" i="2"/>
  <c r="E176" i="2"/>
  <c r="D176" i="2"/>
  <c r="F176" i="2" s="1"/>
  <c r="C176" i="2"/>
  <c r="S175" i="2"/>
  <c r="R175" i="2"/>
  <c r="E175" i="2"/>
  <c r="D175" i="2"/>
  <c r="F175" i="2" s="1"/>
  <c r="C175" i="2"/>
  <c r="S174" i="2"/>
  <c r="R174" i="2"/>
  <c r="E174" i="2"/>
  <c r="D174" i="2"/>
  <c r="F174" i="2" s="1"/>
  <c r="C174" i="2"/>
  <c r="S173" i="2"/>
  <c r="R173" i="2"/>
  <c r="E173" i="2"/>
  <c r="D173" i="2"/>
  <c r="F173" i="2" s="1"/>
  <c r="C173" i="2"/>
  <c r="S172" i="2"/>
  <c r="R172" i="2"/>
  <c r="E172" i="2"/>
  <c r="D172" i="2"/>
  <c r="F172" i="2" s="1"/>
  <c r="C172" i="2"/>
  <c r="S171" i="2"/>
  <c r="R171" i="2"/>
  <c r="E171" i="2"/>
  <c r="D171" i="2"/>
  <c r="F171" i="2" s="1"/>
  <c r="C171" i="2"/>
  <c r="S170" i="2"/>
  <c r="R170" i="2"/>
  <c r="E170" i="2"/>
  <c r="D170" i="2"/>
  <c r="F170" i="2" s="1"/>
  <c r="C170" i="2"/>
  <c r="S169" i="2"/>
  <c r="R169" i="2"/>
  <c r="E169" i="2"/>
  <c r="D169" i="2"/>
  <c r="F169" i="2" s="1"/>
  <c r="C169" i="2"/>
  <c r="S168" i="2"/>
  <c r="R168" i="2"/>
  <c r="E168" i="2"/>
  <c r="D168" i="2"/>
  <c r="F168" i="2" s="1"/>
  <c r="C168" i="2"/>
  <c r="S167" i="2"/>
  <c r="R167" i="2"/>
  <c r="E167" i="2"/>
  <c r="D167" i="2"/>
  <c r="F167" i="2" s="1"/>
  <c r="C167" i="2"/>
  <c r="S166" i="2"/>
  <c r="R166" i="2"/>
  <c r="E166" i="2"/>
  <c r="D166" i="2"/>
  <c r="F166" i="2" s="1"/>
  <c r="C166" i="2"/>
  <c r="S165" i="2"/>
  <c r="R165" i="2"/>
  <c r="E165" i="2"/>
  <c r="D165" i="2"/>
  <c r="F165" i="2" s="1"/>
  <c r="C165" i="2"/>
  <c r="S164" i="2"/>
  <c r="R164" i="2"/>
  <c r="E164" i="2"/>
  <c r="D164" i="2"/>
  <c r="F164" i="2" s="1"/>
  <c r="C164" i="2"/>
  <c r="S163" i="2"/>
  <c r="R163" i="2"/>
  <c r="E163" i="2"/>
  <c r="D163" i="2"/>
  <c r="F163" i="2" s="1"/>
  <c r="C163" i="2"/>
  <c r="S162" i="2"/>
  <c r="R162" i="2"/>
  <c r="E162" i="2"/>
  <c r="D162" i="2"/>
  <c r="F162" i="2" s="1"/>
  <c r="C162" i="2"/>
  <c r="S161" i="2"/>
  <c r="R161" i="2"/>
  <c r="E161" i="2"/>
  <c r="D161" i="2"/>
  <c r="F161" i="2" s="1"/>
  <c r="C161" i="2"/>
  <c r="S160" i="2"/>
  <c r="R160" i="2"/>
  <c r="E160" i="2"/>
  <c r="D160" i="2"/>
  <c r="F160" i="2" s="1"/>
  <c r="C160" i="2"/>
  <c r="S159" i="2"/>
  <c r="R159" i="2"/>
  <c r="E159" i="2"/>
  <c r="D159" i="2"/>
  <c r="F159" i="2" s="1"/>
  <c r="C159" i="2"/>
  <c r="S158" i="2"/>
  <c r="R158" i="2"/>
  <c r="E158" i="2"/>
  <c r="D158" i="2"/>
  <c r="F158" i="2" s="1"/>
  <c r="C158" i="2"/>
  <c r="S157" i="2"/>
  <c r="R157" i="2"/>
  <c r="E157" i="2"/>
  <c r="D157" i="2"/>
  <c r="F157" i="2" s="1"/>
  <c r="C157" i="2"/>
  <c r="S156" i="2"/>
  <c r="R156" i="2"/>
  <c r="E156" i="2"/>
  <c r="D156" i="2"/>
  <c r="F156" i="2" s="1"/>
  <c r="C156" i="2"/>
  <c r="S155" i="2"/>
  <c r="R155" i="2"/>
  <c r="E155" i="2"/>
  <c r="D155" i="2"/>
  <c r="F155" i="2" s="1"/>
  <c r="C155" i="2"/>
  <c r="S154" i="2"/>
  <c r="R154" i="2"/>
  <c r="E154" i="2"/>
  <c r="D154" i="2"/>
  <c r="F154" i="2" s="1"/>
  <c r="C154" i="2"/>
  <c r="S153" i="2"/>
  <c r="R153" i="2"/>
  <c r="E153" i="2"/>
  <c r="D153" i="2"/>
  <c r="F153" i="2" s="1"/>
  <c r="C153" i="2"/>
  <c r="S152" i="2"/>
  <c r="R152" i="2"/>
  <c r="E152" i="2"/>
  <c r="D152" i="2"/>
  <c r="F152" i="2" s="1"/>
  <c r="C152" i="2"/>
  <c r="S151" i="2"/>
  <c r="R151" i="2"/>
  <c r="E151" i="2"/>
  <c r="D151" i="2"/>
  <c r="F151" i="2" s="1"/>
  <c r="C151" i="2"/>
  <c r="S150" i="2"/>
  <c r="R150" i="2"/>
  <c r="E150" i="2"/>
  <c r="D150" i="2"/>
  <c r="F150" i="2" s="1"/>
  <c r="C150" i="2"/>
  <c r="S149" i="2"/>
  <c r="R149" i="2"/>
  <c r="E149" i="2"/>
  <c r="D149" i="2"/>
  <c r="F149" i="2" s="1"/>
  <c r="C149" i="2"/>
  <c r="S148" i="2"/>
  <c r="R148" i="2"/>
  <c r="E148" i="2"/>
  <c r="D148" i="2"/>
  <c r="F148" i="2" s="1"/>
  <c r="C148" i="2"/>
  <c r="S147" i="2"/>
  <c r="R147" i="2"/>
  <c r="E147" i="2"/>
  <c r="D147" i="2"/>
  <c r="F147" i="2" s="1"/>
  <c r="C147" i="2"/>
  <c r="S146" i="2"/>
  <c r="R146" i="2"/>
  <c r="E146" i="2"/>
  <c r="D146" i="2"/>
  <c r="F146" i="2" s="1"/>
  <c r="C146" i="2"/>
  <c r="S145" i="2"/>
  <c r="R145" i="2"/>
  <c r="E145" i="2"/>
  <c r="D145" i="2"/>
  <c r="F145" i="2" s="1"/>
  <c r="C145" i="2"/>
  <c r="S144" i="2"/>
  <c r="R144" i="2"/>
  <c r="E144" i="2"/>
  <c r="D144" i="2"/>
  <c r="F144" i="2" s="1"/>
  <c r="C144" i="2"/>
  <c r="S143" i="2"/>
  <c r="R143" i="2"/>
  <c r="E143" i="2"/>
  <c r="D143" i="2"/>
  <c r="F143" i="2" s="1"/>
  <c r="C143" i="2"/>
  <c r="S142" i="2"/>
  <c r="R142" i="2"/>
  <c r="E142" i="2"/>
  <c r="D142" i="2"/>
  <c r="F142" i="2" s="1"/>
  <c r="C142" i="2"/>
  <c r="S141" i="2"/>
  <c r="R141" i="2"/>
  <c r="E141" i="2"/>
  <c r="D141" i="2"/>
  <c r="F141" i="2" s="1"/>
  <c r="C141" i="2"/>
  <c r="S140" i="2"/>
  <c r="R140" i="2"/>
  <c r="E140" i="2"/>
  <c r="D140" i="2"/>
  <c r="F140" i="2" s="1"/>
  <c r="C140" i="2"/>
  <c r="S139" i="2"/>
  <c r="R139" i="2"/>
  <c r="E139" i="2"/>
  <c r="D139" i="2"/>
  <c r="F139" i="2" s="1"/>
  <c r="C139" i="2"/>
  <c r="S138" i="2"/>
  <c r="R138" i="2"/>
  <c r="E138" i="2"/>
  <c r="D138" i="2"/>
  <c r="F138" i="2" s="1"/>
  <c r="C138" i="2"/>
  <c r="S137" i="2"/>
  <c r="R137" i="2"/>
  <c r="E137" i="2"/>
  <c r="D137" i="2"/>
  <c r="F137" i="2" s="1"/>
  <c r="C137" i="2"/>
  <c r="S136" i="2"/>
  <c r="R136" i="2"/>
  <c r="E136" i="2"/>
  <c r="D136" i="2"/>
  <c r="F136" i="2" s="1"/>
  <c r="C136" i="2"/>
  <c r="S135" i="2"/>
  <c r="R135" i="2"/>
  <c r="E135" i="2"/>
  <c r="D135" i="2"/>
  <c r="F135" i="2" s="1"/>
  <c r="C135" i="2"/>
  <c r="S134" i="2"/>
  <c r="R134" i="2"/>
  <c r="E134" i="2"/>
  <c r="D134" i="2"/>
  <c r="F134" i="2" s="1"/>
  <c r="C134" i="2"/>
  <c r="S133" i="2"/>
  <c r="R133" i="2"/>
  <c r="E133" i="2"/>
  <c r="D133" i="2"/>
  <c r="F133" i="2" s="1"/>
  <c r="C133" i="2"/>
  <c r="S132" i="2"/>
  <c r="R132" i="2"/>
  <c r="E132" i="2"/>
  <c r="D132" i="2"/>
  <c r="F132" i="2" s="1"/>
  <c r="C132" i="2"/>
  <c r="S131" i="2"/>
  <c r="R131" i="2"/>
  <c r="E131" i="2"/>
  <c r="D131" i="2"/>
  <c r="F131" i="2" s="1"/>
  <c r="C131" i="2"/>
  <c r="S130" i="2"/>
  <c r="R130" i="2"/>
  <c r="E130" i="2"/>
  <c r="D130" i="2"/>
  <c r="F130" i="2" s="1"/>
  <c r="C130" i="2"/>
  <c r="S129" i="2"/>
  <c r="R129" i="2"/>
  <c r="E129" i="2"/>
  <c r="D129" i="2"/>
  <c r="F129" i="2" s="1"/>
  <c r="C129" i="2"/>
  <c r="S128" i="2"/>
  <c r="R128" i="2"/>
  <c r="E128" i="2"/>
  <c r="D128" i="2"/>
  <c r="F128" i="2" s="1"/>
  <c r="C128" i="2"/>
  <c r="S127" i="2"/>
  <c r="R127" i="2"/>
  <c r="E127" i="2"/>
  <c r="D127" i="2"/>
  <c r="F127" i="2" s="1"/>
  <c r="C127" i="2"/>
  <c r="S126" i="2"/>
  <c r="R126" i="2"/>
  <c r="E126" i="2"/>
  <c r="D126" i="2"/>
  <c r="F126" i="2" s="1"/>
  <c r="C126" i="2"/>
  <c r="S125" i="2"/>
  <c r="R125" i="2"/>
  <c r="E125" i="2"/>
  <c r="D125" i="2"/>
  <c r="F125" i="2" s="1"/>
  <c r="C125" i="2"/>
  <c r="S124" i="2"/>
  <c r="R124" i="2"/>
  <c r="E124" i="2"/>
  <c r="D124" i="2"/>
  <c r="F124" i="2" s="1"/>
  <c r="C124" i="2"/>
  <c r="S123" i="2"/>
  <c r="R123" i="2"/>
  <c r="E123" i="2"/>
  <c r="D123" i="2"/>
  <c r="F123" i="2" s="1"/>
  <c r="C123" i="2"/>
  <c r="S122" i="2"/>
  <c r="R122" i="2"/>
  <c r="E122" i="2"/>
  <c r="D122" i="2"/>
  <c r="F122" i="2" s="1"/>
  <c r="C122" i="2"/>
  <c r="S121" i="2"/>
  <c r="R121" i="2"/>
  <c r="E121" i="2"/>
  <c r="D121" i="2"/>
  <c r="F121" i="2" s="1"/>
  <c r="C121" i="2"/>
  <c r="S120" i="2"/>
  <c r="R120" i="2"/>
  <c r="E120" i="2"/>
  <c r="D120" i="2"/>
  <c r="F120" i="2" s="1"/>
  <c r="C120" i="2"/>
  <c r="S119" i="2"/>
  <c r="R119" i="2"/>
  <c r="E119" i="2"/>
  <c r="D119" i="2"/>
  <c r="F119" i="2" s="1"/>
  <c r="C119" i="2"/>
  <c r="S118" i="2"/>
  <c r="R118" i="2"/>
  <c r="E118" i="2"/>
  <c r="D118" i="2"/>
  <c r="F118" i="2" s="1"/>
  <c r="C118" i="2"/>
  <c r="S117" i="2"/>
  <c r="R117" i="2"/>
  <c r="E117" i="2"/>
  <c r="D117" i="2"/>
  <c r="F117" i="2" s="1"/>
  <c r="C117" i="2"/>
  <c r="S116" i="2"/>
  <c r="R116" i="2"/>
  <c r="E116" i="2"/>
  <c r="D116" i="2"/>
  <c r="F116" i="2" s="1"/>
  <c r="C116" i="2"/>
  <c r="S115" i="2"/>
  <c r="R115" i="2"/>
  <c r="E115" i="2"/>
  <c r="D115" i="2"/>
  <c r="F115" i="2" s="1"/>
  <c r="C115" i="2"/>
  <c r="S114" i="2"/>
  <c r="R114" i="2"/>
  <c r="E114" i="2"/>
  <c r="D114" i="2"/>
  <c r="F114" i="2" s="1"/>
  <c r="C114" i="2"/>
  <c r="S113" i="2"/>
  <c r="R113" i="2"/>
  <c r="E113" i="2"/>
  <c r="D113" i="2"/>
  <c r="F113" i="2" s="1"/>
  <c r="C113" i="2"/>
  <c r="S112" i="2"/>
  <c r="R112" i="2"/>
  <c r="E112" i="2"/>
  <c r="D112" i="2"/>
  <c r="F112" i="2" s="1"/>
  <c r="C112" i="2"/>
  <c r="S111" i="2"/>
  <c r="R111" i="2"/>
  <c r="E111" i="2"/>
  <c r="D111" i="2"/>
  <c r="F111" i="2" s="1"/>
  <c r="C111" i="2"/>
  <c r="S110" i="2"/>
  <c r="R110" i="2"/>
  <c r="E110" i="2"/>
  <c r="D110" i="2"/>
  <c r="F110" i="2" s="1"/>
  <c r="C110" i="2"/>
  <c r="S109" i="2"/>
  <c r="R109" i="2"/>
  <c r="E109" i="2"/>
  <c r="D109" i="2"/>
  <c r="F109" i="2" s="1"/>
  <c r="C109" i="2"/>
  <c r="S108" i="2"/>
  <c r="R108" i="2"/>
  <c r="E108" i="2"/>
  <c r="D108" i="2"/>
  <c r="F108" i="2" s="1"/>
  <c r="C108" i="2"/>
  <c r="S107" i="2"/>
  <c r="R107" i="2"/>
  <c r="E107" i="2"/>
  <c r="D107" i="2"/>
  <c r="F107" i="2" s="1"/>
  <c r="C107" i="2"/>
  <c r="S106" i="2"/>
  <c r="R106" i="2"/>
  <c r="E106" i="2"/>
  <c r="D106" i="2"/>
  <c r="F106" i="2" s="1"/>
  <c r="C106" i="2"/>
  <c r="S105" i="2"/>
  <c r="R105" i="2"/>
  <c r="E105" i="2"/>
  <c r="D105" i="2"/>
  <c r="F105" i="2" s="1"/>
  <c r="C105" i="2"/>
  <c r="S104" i="2"/>
  <c r="R104" i="2"/>
  <c r="E104" i="2"/>
  <c r="D104" i="2"/>
  <c r="F104" i="2" s="1"/>
  <c r="C104" i="2"/>
  <c r="S103" i="2"/>
  <c r="R103" i="2"/>
  <c r="E103" i="2"/>
  <c r="D103" i="2"/>
  <c r="F103" i="2" s="1"/>
  <c r="C103" i="2"/>
  <c r="S102" i="2"/>
  <c r="R102" i="2"/>
  <c r="E102" i="2"/>
  <c r="D102" i="2"/>
  <c r="F102" i="2" s="1"/>
  <c r="C102" i="2"/>
  <c r="S101" i="2"/>
  <c r="R101" i="2"/>
  <c r="E101" i="2"/>
  <c r="D101" i="2"/>
  <c r="F101" i="2" s="1"/>
  <c r="C101" i="2"/>
  <c r="S100" i="2"/>
  <c r="R100" i="2"/>
  <c r="E100" i="2"/>
  <c r="D100" i="2"/>
  <c r="F100" i="2" s="1"/>
  <c r="C100" i="2"/>
  <c r="S99" i="2"/>
  <c r="R99" i="2"/>
  <c r="E99" i="2"/>
  <c r="D99" i="2"/>
  <c r="F99" i="2" s="1"/>
  <c r="C99" i="2"/>
  <c r="S98" i="2"/>
  <c r="R98" i="2"/>
  <c r="E98" i="2"/>
  <c r="D98" i="2"/>
  <c r="F98" i="2" s="1"/>
  <c r="C98" i="2"/>
  <c r="S97" i="2"/>
  <c r="R97" i="2"/>
  <c r="E97" i="2"/>
  <c r="D97" i="2"/>
  <c r="F97" i="2" s="1"/>
  <c r="C97" i="2"/>
  <c r="S96" i="2"/>
  <c r="R96" i="2"/>
  <c r="E96" i="2"/>
  <c r="D96" i="2"/>
  <c r="F96" i="2" s="1"/>
  <c r="C96" i="2"/>
  <c r="S95" i="2"/>
  <c r="R95" i="2"/>
  <c r="E95" i="2"/>
  <c r="D95" i="2"/>
  <c r="F95" i="2" s="1"/>
  <c r="C95" i="2"/>
  <c r="S94" i="2"/>
  <c r="R94" i="2"/>
  <c r="E94" i="2"/>
  <c r="D94" i="2"/>
  <c r="F94" i="2" s="1"/>
  <c r="C94" i="2"/>
  <c r="S93" i="2"/>
  <c r="R93" i="2"/>
  <c r="E93" i="2"/>
  <c r="D93" i="2"/>
  <c r="F93" i="2" s="1"/>
  <c r="C93" i="2"/>
  <c r="S92" i="2"/>
  <c r="R92" i="2"/>
  <c r="E92" i="2"/>
  <c r="D92" i="2"/>
  <c r="F92" i="2" s="1"/>
  <c r="C92" i="2"/>
  <c r="S91" i="2"/>
  <c r="R91" i="2"/>
  <c r="E91" i="2"/>
  <c r="D91" i="2"/>
  <c r="F91" i="2" s="1"/>
  <c r="C91" i="2"/>
  <c r="S90" i="2"/>
  <c r="R90" i="2"/>
  <c r="E90" i="2"/>
  <c r="D90" i="2"/>
  <c r="F90" i="2" s="1"/>
  <c r="C90" i="2"/>
  <c r="S89" i="2"/>
  <c r="R89" i="2"/>
  <c r="E89" i="2"/>
  <c r="D89" i="2"/>
  <c r="F89" i="2" s="1"/>
  <c r="C89" i="2"/>
  <c r="S88" i="2"/>
  <c r="R88" i="2"/>
  <c r="E88" i="2"/>
  <c r="D88" i="2"/>
  <c r="F88" i="2" s="1"/>
  <c r="C88" i="2"/>
  <c r="S87" i="2"/>
  <c r="R87" i="2"/>
  <c r="E87" i="2"/>
  <c r="D87" i="2"/>
  <c r="F87" i="2" s="1"/>
  <c r="C87" i="2"/>
  <c r="S86" i="2"/>
  <c r="R86" i="2"/>
  <c r="E86" i="2"/>
  <c r="D86" i="2"/>
  <c r="F86" i="2" s="1"/>
  <c r="C86" i="2"/>
  <c r="S85" i="2"/>
  <c r="R85" i="2"/>
  <c r="E85" i="2"/>
  <c r="D85" i="2"/>
  <c r="F85" i="2" s="1"/>
  <c r="C85" i="2"/>
  <c r="S84" i="2"/>
  <c r="R84" i="2"/>
  <c r="E84" i="2"/>
  <c r="D84" i="2"/>
  <c r="F84" i="2" s="1"/>
  <c r="C84" i="2"/>
  <c r="S83" i="2"/>
  <c r="R83" i="2"/>
  <c r="E83" i="2"/>
  <c r="D83" i="2"/>
  <c r="F83" i="2" s="1"/>
  <c r="C83" i="2"/>
  <c r="S82" i="2"/>
  <c r="R82" i="2"/>
  <c r="E82" i="2"/>
  <c r="D82" i="2"/>
  <c r="F82" i="2" s="1"/>
  <c r="C82" i="2"/>
  <c r="S81" i="2"/>
  <c r="R81" i="2"/>
  <c r="E81" i="2"/>
  <c r="D81" i="2"/>
  <c r="F81" i="2" s="1"/>
  <c r="C81" i="2"/>
  <c r="S80" i="2"/>
  <c r="R80" i="2"/>
  <c r="E80" i="2"/>
  <c r="D80" i="2"/>
  <c r="F80" i="2" s="1"/>
  <c r="C80" i="2"/>
  <c r="S79" i="2"/>
  <c r="R79" i="2"/>
  <c r="E79" i="2"/>
  <c r="D79" i="2"/>
  <c r="F79" i="2" s="1"/>
  <c r="C79" i="2"/>
  <c r="S78" i="2"/>
  <c r="R78" i="2"/>
  <c r="E78" i="2"/>
  <c r="D78" i="2"/>
  <c r="F78" i="2" s="1"/>
  <c r="C78" i="2"/>
  <c r="S77" i="2"/>
  <c r="R77" i="2"/>
  <c r="E77" i="2"/>
  <c r="D77" i="2"/>
  <c r="F77" i="2" s="1"/>
  <c r="C77" i="2"/>
  <c r="S76" i="2"/>
  <c r="R76" i="2"/>
  <c r="E76" i="2"/>
  <c r="D76" i="2"/>
  <c r="F76" i="2" s="1"/>
  <c r="C76" i="2"/>
  <c r="S75" i="2"/>
  <c r="R75" i="2"/>
  <c r="E75" i="2"/>
  <c r="D75" i="2"/>
  <c r="F75" i="2" s="1"/>
  <c r="C75" i="2"/>
  <c r="S74" i="2"/>
  <c r="R74" i="2"/>
  <c r="E74" i="2"/>
  <c r="D74" i="2"/>
  <c r="F74" i="2" s="1"/>
  <c r="C74" i="2"/>
  <c r="S73" i="2"/>
  <c r="R73" i="2"/>
  <c r="E73" i="2"/>
  <c r="D73" i="2"/>
  <c r="F73" i="2" s="1"/>
  <c r="C73" i="2"/>
  <c r="S72" i="2"/>
  <c r="R72" i="2"/>
  <c r="E72" i="2"/>
  <c r="D72" i="2"/>
  <c r="F72" i="2" s="1"/>
  <c r="C72" i="2"/>
  <c r="S71" i="2"/>
  <c r="R71" i="2"/>
  <c r="E71" i="2"/>
  <c r="D71" i="2"/>
  <c r="F71" i="2" s="1"/>
  <c r="C71" i="2"/>
  <c r="S70" i="2"/>
  <c r="R70" i="2"/>
  <c r="E70" i="2"/>
  <c r="D70" i="2"/>
  <c r="F70" i="2" s="1"/>
  <c r="C70" i="2"/>
  <c r="S69" i="2"/>
  <c r="R69" i="2"/>
  <c r="E69" i="2"/>
  <c r="D69" i="2"/>
  <c r="F69" i="2" s="1"/>
  <c r="C69" i="2"/>
  <c r="S68" i="2"/>
  <c r="R68" i="2"/>
  <c r="E68" i="2"/>
  <c r="D68" i="2"/>
  <c r="F68" i="2" s="1"/>
  <c r="C68" i="2"/>
  <c r="S67" i="2"/>
  <c r="R67" i="2"/>
  <c r="E67" i="2"/>
  <c r="D67" i="2"/>
  <c r="F67" i="2" s="1"/>
  <c r="C67" i="2"/>
  <c r="S66" i="2"/>
  <c r="R66" i="2"/>
  <c r="E66" i="2"/>
  <c r="D66" i="2"/>
  <c r="F66" i="2" s="1"/>
  <c r="C66" i="2"/>
  <c r="S65" i="2"/>
  <c r="R65" i="2"/>
  <c r="E65" i="2"/>
  <c r="D65" i="2"/>
  <c r="F65" i="2" s="1"/>
  <c r="C65" i="2"/>
  <c r="S64" i="2"/>
  <c r="R64" i="2"/>
  <c r="E64" i="2"/>
  <c r="D64" i="2"/>
  <c r="F64" i="2" s="1"/>
  <c r="C64" i="2"/>
  <c r="S63" i="2"/>
  <c r="R63" i="2"/>
  <c r="E63" i="2"/>
  <c r="D63" i="2"/>
  <c r="F63" i="2" s="1"/>
  <c r="C63" i="2"/>
  <c r="S62" i="2"/>
  <c r="R62" i="2"/>
  <c r="E62" i="2"/>
  <c r="D62" i="2"/>
  <c r="F62" i="2" s="1"/>
  <c r="C62" i="2"/>
  <c r="S61" i="2"/>
  <c r="R61" i="2"/>
  <c r="E61" i="2"/>
  <c r="D61" i="2"/>
  <c r="F61" i="2" s="1"/>
  <c r="C61" i="2"/>
  <c r="S60" i="2"/>
  <c r="R60" i="2"/>
  <c r="E60" i="2"/>
  <c r="D60" i="2"/>
  <c r="F60" i="2" s="1"/>
  <c r="C60" i="2"/>
  <c r="S59" i="2"/>
  <c r="R59" i="2"/>
  <c r="E59" i="2"/>
  <c r="D59" i="2"/>
  <c r="F59" i="2" s="1"/>
  <c r="C59" i="2"/>
  <c r="S58" i="2"/>
  <c r="R58" i="2"/>
  <c r="E58" i="2"/>
  <c r="D58" i="2"/>
  <c r="F58" i="2" s="1"/>
  <c r="C58" i="2"/>
  <c r="S57" i="2"/>
  <c r="R57" i="2"/>
  <c r="E57" i="2"/>
  <c r="D57" i="2"/>
  <c r="F57" i="2" s="1"/>
  <c r="C57" i="2"/>
  <c r="S56" i="2"/>
  <c r="R56" i="2"/>
  <c r="E56" i="2"/>
  <c r="D56" i="2"/>
  <c r="F56" i="2" s="1"/>
  <c r="C56" i="2"/>
  <c r="S55" i="2"/>
  <c r="R55" i="2"/>
  <c r="E55" i="2"/>
  <c r="D55" i="2"/>
  <c r="F55" i="2" s="1"/>
  <c r="C55" i="2"/>
  <c r="S54" i="2"/>
  <c r="R54" i="2"/>
  <c r="E54" i="2"/>
  <c r="D54" i="2"/>
  <c r="F54" i="2" s="1"/>
  <c r="C54" i="2"/>
  <c r="S53" i="2"/>
  <c r="R53" i="2"/>
  <c r="E53" i="2"/>
  <c r="D53" i="2"/>
  <c r="F53" i="2" s="1"/>
  <c r="C53" i="2"/>
  <c r="S52" i="2"/>
  <c r="R52" i="2"/>
  <c r="E52" i="2"/>
  <c r="D52" i="2"/>
  <c r="F52" i="2" s="1"/>
  <c r="C52" i="2"/>
  <c r="S51" i="2"/>
  <c r="R51" i="2"/>
  <c r="E51" i="2"/>
  <c r="D51" i="2"/>
  <c r="F51" i="2" s="1"/>
  <c r="C51" i="2"/>
  <c r="S50" i="2"/>
  <c r="R50" i="2"/>
  <c r="E50" i="2"/>
  <c r="D50" i="2"/>
  <c r="F50" i="2" s="1"/>
  <c r="C50" i="2"/>
  <c r="S49" i="2"/>
  <c r="R49" i="2"/>
  <c r="E49" i="2"/>
  <c r="D49" i="2"/>
  <c r="F49" i="2" s="1"/>
  <c r="C49" i="2"/>
  <c r="S48" i="2"/>
  <c r="R48" i="2"/>
  <c r="E48" i="2"/>
  <c r="D48" i="2"/>
  <c r="F48" i="2" s="1"/>
  <c r="C48" i="2"/>
  <c r="S47" i="2"/>
  <c r="R47" i="2"/>
  <c r="E47" i="2"/>
  <c r="D47" i="2"/>
  <c r="F47" i="2" s="1"/>
  <c r="C47" i="2"/>
  <c r="S46" i="2"/>
  <c r="R46" i="2"/>
  <c r="E46" i="2"/>
  <c r="D46" i="2"/>
  <c r="F46" i="2" s="1"/>
  <c r="C46" i="2"/>
  <c r="S45" i="2"/>
  <c r="R45" i="2"/>
  <c r="E45" i="2"/>
  <c r="D45" i="2"/>
  <c r="F45" i="2" s="1"/>
  <c r="C45" i="2"/>
  <c r="S44" i="2"/>
  <c r="R44" i="2"/>
  <c r="E44" i="2"/>
  <c r="D44" i="2"/>
  <c r="F44" i="2" s="1"/>
  <c r="C44" i="2"/>
  <c r="S43" i="2"/>
  <c r="R43" i="2"/>
  <c r="E43" i="2"/>
  <c r="D43" i="2"/>
  <c r="F43" i="2" s="1"/>
  <c r="C43" i="2"/>
  <c r="S42" i="2"/>
  <c r="R42" i="2"/>
  <c r="E42" i="2"/>
  <c r="D42" i="2"/>
  <c r="F42" i="2" s="1"/>
  <c r="C42" i="2"/>
  <c r="S41" i="2"/>
  <c r="R41" i="2"/>
  <c r="E41" i="2"/>
  <c r="D41" i="2"/>
  <c r="F41" i="2" s="1"/>
  <c r="C41" i="2"/>
  <c r="S40" i="2"/>
  <c r="R40" i="2"/>
  <c r="E40" i="2"/>
  <c r="D40" i="2"/>
  <c r="F40" i="2" s="1"/>
  <c r="C40" i="2"/>
  <c r="S39" i="2"/>
  <c r="R39" i="2"/>
  <c r="E39" i="2"/>
  <c r="D39" i="2"/>
  <c r="F39" i="2" s="1"/>
  <c r="C39" i="2"/>
  <c r="S38" i="2"/>
  <c r="R38" i="2"/>
  <c r="E38" i="2"/>
  <c r="D38" i="2"/>
  <c r="F38" i="2" s="1"/>
  <c r="C38" i="2"/>
  <c r="S37" i="2"/>
  <c r="R37" i="2"/>
  <c r="E37" i="2"/>
  <c r="D37" i="2"/>
  <c r="F37" i="2" s="1"/>
  <c r="C37" i="2"/>
  <c r="S36" i="2"/>
  <c r="R36" i="2"/>
  <c r="E36" i="2"/>
  <c r="D36" i="2"/>
  <c r="F36" i="2" s="1"/>
  <c r="C36" i="2"/>
  <c r="S35" i="2"/>
  <c r="R35" i="2"/>
  <c r="E35" i="2"/>
  <c r="D35" i="2"/>
  <c r="F35" i="2" s="1"/>
  <c r="C35" i="2"/>
  <c r="S34" i="2"/>
  <c r="R34" i="2"/>
  <c r="E34" i="2"/>
  <c r="D34" i="2"/>
  <c r="F34" i="2" s="1"/>
  <c r="C34" i="2"/>
  <c r="S33" i="2"/>
  <c r="R33" i="2"/>
  <c r="E33" i="2"/>
  <c r="D33" i="2"/>
  <c r="F33" i="2" s="1"/>
  <c r="C33" i="2"/>
  <c r="S32" i="2"/>
  <c r="R32" i="2"/>
  <c r="E32" i="2"/>
  <c r="D32" i="2"/>
  <c r="F32" i="2" s="1"/>
  <c r="C32" i="2"/>
  <c r="S31" i="2"/>
  <c r="R31" i="2"/>
  <c r="E31" i="2"/>
  <c r="D31" i="2"/>
  <c r="F31" i="2" s="1"/>
  <c r="C31" i="2"/>
  <c r="S30" i="2"/>
  <c r="R30" i="2"/>
  <c r="E30" i="2"/>
  <c r="D30" i="2"/>
  <c r="F30" i="2" s="1"/>
  <c r="C30" i="2"/>
  <c r="S29" i="2"/>
  <c r="R29" i="2"/>
  <c r="E29" i="2"/>
  <c r="D29" i="2"/>
  <c r="F29" i="2" s="1"/>
  <c r="C29" i="2"/>
  <c r="S28" i="2"/>
  <c r="R28" i="2"/>
  <c r="E28" i="2"/>
  <c r="D28" i="2"/>
  <c r="F28" i="2" s="1"/>
  <c r="C28" i="2"/>
  <c r="S27" i="2"/>
  <c r="R27" i="2"/>
  <c r="E27" i="2"/>
  <c r="D27" i="2"/>
  <c r="F27" i="2" s="1"/>
  <c r="C27" i="2"/>
  <c r="S26" i="2"/>
  <c r="R26" i="2"/>
  <c r="E26" i="2"/>
  <c r="D26" i="2"/>
  <c r="F26" i="2" s="1"/>
  <c r="C26" i="2"/>
  <c r="S25" i="2"/>
  <c r="R25" i="2"/>
  <c r="E25" i="2"/>
  <c r="D25" i="2"/>
  <c r="F25" i="2" s="1"/>
  <c r="C25" i="2"/>
  <c r="S24" i="2"/>
  <c r="R24" i="2"/>
  <c r="E24" i="2"/>
  <c r="D24" i="2"/>
  <c r="F24" i="2" s="1"/>
  <c r="C24" i="2"/>
  <c r="S23" i="2"/>
  <c r="R23" i="2"/>
  <c r="E23" i="2"/>
  <c r="D23" i="2"/>
  <c r="F23" i="2" s="1"/>
  <c r="C23" i="2"/>
  <c r="S22" i="2"/>
  <c r="R22" i="2"/>
  <c r="E22" i="2"/>
  <c r="D22" i="2"/>
  <c r="F22" i="2" s="1"/>
  <c r="C22" i="2"/>
  <c r="S21" i="2"/>
  <c r="R21" i="2"/>
  <c r="E21" i="2"/>
  <c r="D21" i="2"/>
  <c r="F21" i="2" s="1"/>
  <c r="C21" i="2"/>
  <c r="S20" i="2"/>
  <c r="R20" i="2"/>
  <c r="E20" i="2"/>
  <c r="D20" i="2"/>
  <c r="F20" i="2" s="1"/>
  <c r="C20" i="2"/>
  <c r="S19" i="2"/>
  <c r="R19" i="2"/>
  <c r="E19" i="2"/>
  <c r="D19" i="2"/>
  <c r="F19" i="2" s="1"/>
  <c r="C19" i="2"/>
  <c r="S18" i="2"/>
  <c r="R18" i="2"/>
  <c r="E18" i="2"/>
  <c r="D18" i="2"/>
  <c r="F18" i="2" s="1"/>
  <c r="C18" i="2"/>
  <c r="S17" i="2"/>
  <c r="R17" i="2"/>
  <c r="E17" i="2"/>
  <c r="D17" i="2"/>
  <c r="F17" i="2" s="1"/>
  <c r="C17" i="2"/>
  <c r="S16" i="2"/>
  <c r="R16" i="2"/>
  <c r="E16" i="2"/>
  <c r="D16" i="2"/>
  <c r="F16" i="2" s="1"/>
  <c r="C16" i="2"/>
  <c r="S15" i="2"/>
  <c r="R15" i="2"/>
  <c r="E15" i="2"/>
  <c r="D15" i="2"/>
  <c r="F15" i="2" s="1"/>
  <c r="C15" i="2"/>
  <c r="S14" i="2"/>
  <c r="R14" i="2"/>
  <c r="E14" i="2"/>
  <c r="D14" i="2"/>
  <c r="F14" i="2" s="1"/>
  <c r="C14" i="2"/>
  <c r="S13" i="2"/>
  <c r="R13" i="2"/>
  <c r="E13" i="2"/>
  <c r="D13" i="2"/>
  <c r="F13" i="2" s="1"/>
  <c r="C13" i="2"/>
  <c r="S12" i="2"/>
  <c r="R12" i="2"/>
  <c r="E12" i="2"/>
  <c r="D12" i="2"/>
  <c r="F12" i="2" s="1"/>
  <c r="C12" i="2"/>
  <c r="S11" i="2"/>
  <c r="R11" i="2"/>
  <c r="E11" i="2"/>
  <c r="D11" i="2"/>
  <c r="F11" i="2" s="1"/>
  <c r="C11" i="2"/>
  <c r="S10" i="2"/>
  <c r="R10" i="2"/>
  <c r="E10" i="2"/>
  <c r="D10" i="2"/>
  <c r="F10" i="2" s="1"/>
  <c r="C10" i="2"/>
  <c r="S9" i="2"/>
  <c r="R9" i="2"/>
  <c r="E9" i="2"/>
  <c r="D9" i="2"/>
  <c r="F9" i="2" s="1"/>
  <c r="C9" i="2"/>
  <c r="S8" i="2"/>
  <c r="R8" i="2"/>
  <c r="E8" i="2"/>
  <c r="D8" i="2"/>
  <c r="F8" i="2" s="1"/>
  <c r="C8" i="2"/>
  <c r="S7" i="2"/>
  <c r="R7" i="2"/>
  <c r="E7" i="2"/>
  <c r="D7" i="2"/>
  <c r="F7" i="2" s="1"/>
  <c r="C7" i="2"/>
  <c r="S6" i="2"/>
  <c r="R6" i="2"/>
  <c r="E6" i="2"/>
  <c r="D6" i="2"/>
  <c r="F6" i="2" s="1"/>
  <c r="C6" i="2"/>
  <c r="S5" i="2"/>
  <c r="R5" i="2"/>
  <c r="E5" i="2"/>
  <c r="D5" i="2"/>
  <c r="F5" i="2" s="1"/>
  <c r="C5" i="2"/>
  <c r="S4" i="2"/>
  <c r="R4" i="2"/>
  <c r="E4" i="2"/>
  <c r="D4" i="2"/>
  <c r="F4" i="2" s="1"/>
  <c r="C4" i="2"/>
  <c r="S3" i="2"/>
  <c r="R3" i="2"/>
  <c r="E3" i="2"/>
  <c r="D3" i="2"/>
  <c r="F3" i="2" s="1"/>
  <c r="C3" i="2"/>
  <c r="S2" i="2"/>
  <c r="R2" i="2"/>
  <c r="E2" i="2"/>
  <c r="D2" i="2"/>
  <c r="F2" i="2" s="1"/>
  <c r="C2" i="2"/>
  <c r="E34" i="9" l="1"/>
  <c r="E35" i="9"/>
  <c r="E36" i="9"/>
  <c r="D37" i="9"/>
  <c r="F33" i="9"/>
  <c r="C37" i="9"/>
  <c r="E33" i="9"/>
  <c r="E26" i="8"/>
  <c r="D26" i="8"/>
  <c r="E27" i="8"/>
  <c r="D27" i="8"/>
  <c r="E28" i="8"/>
  <c r="D28" i="8"/>
  <c r="C29" i="8"/>
  <c r="E25" i="8"/>
  <c r="D25" i="8"/>
  <c r="T4501" i="2"/>
  <c r="U4501" i="2" s="1"/>
  <c r="T4500" i="2"/>
  <c r="U4500" i="2" s="1"/>
  <c r="T4499" i="2"/>
  <c r="U4499" i="2" s="1"/>
  <c r="T4498" i="2"/>
  <c r="U4498" i="2" s="1"/>
  <c r="T4497" i="2"/>
  <c r="U4497" i="2" s="1"/>
  <c r="T4496" i="2"/>
  <c r="U4496" i="2" s="1"/>
  <c r="T4495" i="2"/>
  <c r="U4495" i="2" s="1"/>
  <c r="T4494" i="2"/>
  <c r="U4494" i="2" s="1"/>
  <c r="T4493" i="2"/>
  <c r="U4493" i="2" s="1"/>
  <c r="T4492" i="2"/>
  <c r="U4492" i="2" s="1"/>
  <c r="T4491" i="2"/>
  <c r="U4491" i="2" s="1"/>
  <c r="T4490" i="2"/>
  <c r="U4490" i="2" s="1"/>
  <c r="T4489" i="2"/>
  <c r="U4489" i="2" s="1"/>
  <c r="T4488" i="2"/>
  <c r="U4488" i="2" s="1"/>
  <c r="T4487" i="2"/>
  <c r="U4487" i="2" s="1"/>
  <c r="T4486" i="2"/>
  <c r="U4486" i="2" s="1"/>
  <c r="T4485" i="2"/>
  <c r="U4485" i="2" s="1"/>
  <c r="T4484" i="2"/>
  <c r="U4484" i="2" s="1"/>
  <c r="T4483" i="2"/>
  <c r="U4483" i="2" s="1"/>
  <c r="T4482" i="2"/>
  <c r="U4482" i="2" s="1"/>
  <c r="T4481" i="2"/>
  <c r="U4481" i="2" s="1"/>
  <c r="T4480" i="2"/>
  <c r="U4480" i="2" s="1"/>
  <c r="T4479" i="2"/>
  <c r="U4479" i="2" s="1"/>
  <c r="T4478" i="2"/>
  <c r="U4478" i="2" s="1"/>
  <c r="T4477" i="2"/>
  <c r="U4477" i="2" s="1"/>
  <c r="T4476" i="2"/>
  <c r="U4476" i="2" s="1"/>
  <c r="T4475" i="2"/>
  <c r="U4475" i="2" s="1"/>
  <c r="T4474" i="2"/>
  <c r="U4474" i="2" s="1"/>
  <c r="T4473" i="2"/>
  <c r="U4473" i="2" s="1"/>
  <c r="T4472" i="2"/>
  <c r="U4472" i="2" s="1"/>
  <c r="T4471" i="2"/>
  <c r="U4471" i="2" s="1"/>
  <c r="T4470" i="2"/>
  <c r="U4470" i="2" s="1"/>
  <c r="T4469" i="2"/>
  <c r="U4469" i="2" s="1"/>
  <c r="T4468" i="2"/>
  <c r="U4468" i="2" s="1"/>
  <c r="T4467" i="2"/>
  <c r="U4467" i="2" s="1"/>
  <c r="T4466" i="2"/>
  <c r="U4466" i="2" s="1"/>
  <c r="T4465" i="2"/>
  <c r="U4465" i="2" s="1"/>
  <c r="T4464" i="2"/>
  <c r="U4464" i="2" s="1"/>
  <c r="T4463" i="2"/>
  <c r="U4463" i="2" s="1"/>
  <c r="T4462" i="2"/>
  <c r="U4462" i="2" s="1"/>
  <c r="T4461" i="2"/>
  <c r="U4461" i="2" s="1"/>
  <c r="T4460" i="2"/>
  <c r="U4460" i="2" s="1"/>
  <c r="T4459" i="2"/>
  <c r="U4459" i="2" s="1"/>
  <c r="T4458" i="2"/>
  <c r="U4458" i="2" s="1"/>
  <c r="T4457" i="2"/>
  <c r="U4457" i="2" s="1"/>
  <c r="T4456" i="2"/>
  <c r="U4456" i="2" s="1"/>
  <c r="T4455" i="2"/>
  <c r="U4455" i="2" s="1"/>
  <c r="T4454" i="2"/>
  <c r="U4454" i="2" s="1"/>
  <c r="T4453" i="2"/>
  <c r="U4453" i="2" s="1"/>
  <c r="T4452" i="2"/>
  <c r="U4452" i="2" s="1"/>
  <c r="T4451" i="2"/>
  <c r="U4451" i="2" s="1"/>
  <c r="T4450" i="2"/>
  <c r="U4450" i="2" s="1"/>
  <c r="T4449" i="2"/>
  <c r="U4449" i="2" s="1"/>
  <c r="T4448" i="2"/>
  <c r="U4448" i="2" s="1"/>
  <c r="T4447" i="2"/>
  <c r="U4447" i="2" s="1"/>
  <c r="T4446" i="2"/>
  <c r="U4446" i="2" s="1"/>
  <c r="T4445" i="2"/>
  <c r="U4445" i="2" s="1"/>
  <c r="T4444" i="2"/>
  <c r="U4444" i="2" s="1"/>
  <c r="T4443" i="2"/>
  <c r="U4443" i="2" s="1"/>
  <c r="T4442" i="2"/>
  <c r="U4442" i="2" s="1"/>
  <c r="T4441" i="2"/>
  <c r="U4441" i="2" s="1"/>
  <c r="T4440" i="2"/>
  <c r="U4440" i="2" s="1"/>
  <c r="T4439" i="2"/>
  <c r="U4439" i="2" s="1"/>
  <c r="T4438" i="2"/>
  <c r="U4438" i="2" s="1"/>
  <c r="T4437" i="2"/>
  <c r="U4437" i="2" s="1"/>
  <c r="T4436" i="2"/>
  <c r="U4436" i="2" s="1"/>
  <c r="T4435" i="2"/>
  <c r="U4435" i="2" s="1"/>
  <c r="T4434" i="2"/>
  <c r="U4434" i="2" s="1"/>
  <c r="T4433" i="2"/>
  <c r="U4433" i="2" s="1"/>
  <c r="T4432" i="2"/>
  <c r="U4432" i="2" s="1"/>
  <c r="T4431" i="2"/>
  <c r="U4431" i="2" s="1"/>
  <c r="T4430" i="2"/>
  <c r="U4430" i="2" s="1"/>
  <c r="T4429" i="2"/>
  <c r="U4429" i="2" s="1"/>
  <c r="T4428" i="2"/>
  <c r="U4428" i="2" s="1"/>
  <c r="T4427" i="2"/>
  <c r="U4427" i="2" s="1"/>
  <c r="T4426" i="2"/>
  <c r="U4426" i="2" s="1"/>
  <c r="T4425" i="2"/>
  <c r="U4425" i="2" s="1"/>
  <c r="T4424" i="2"/>
  <c r="U4424" i="2" s="1"/>
  <c r="T4423" i="2"/>
  <c r="U4423" i="2" s="1"/>
  <c r="T4422" i="2"/>
  <c r="U4422" i="2" s="1"/>
  <c r="T4421" i="2"/>
  <c r="U4421" i="2" s="1"/>
  <c r="T4420" i="2"/>
  <c r="U4420" i="2" s="1"/>
  <c r="T4419" i="2"/>
  <c r="U4419" i="2" s="1"/>
  <c r="T4418" i="2"/>
  <c r="U4418" i="2" s="1"/>
  <c r="T4417" i="2"/>
  <c r="U4417" i="2" s="1"/>
  <c r="T4416" i="2"/>
  <c r="U4416" i="2" s="1"/>
  <c r="T4415" i="2"/>
  <c r="U4415" i="2" s="1"/>
  <c r="T4414" i="2"/>
  <c r="U4414" i="2" s="1"/>
  <c r="T4413" i="2"/>
  <c r="U4413" i="2" s="1"/>
  <c r="T4412" i="2"/>
  <c r="U4412" i="2" s="1"/>
  <c r="T4411" i="2"/>
  <c r="U4411" i="2" s="1"/>
  <c r="T4410" i="2"/>
  <c r="U4410" i="2" s="1"/>
  <c r="T4409" i="2"/>
  <c r="U4409" i="2" s="1"/>
  <c r="T4408" i="2"/>
  <c r="U4408" i="2" s="1"/>
  <c r="T4407" i="2"/>
  <c r="U4407" i="2" s="1"/>
  <c r="T4406" i="2"/>
  <c r="U4406" i="2" s="1"/>
  <c r="T4405" i="2"/>
  <c r="U4405" i="2" s="1"/>
  <c r="T4404" i="2"/>
  <c r="U4404" i="2" s="1"/>
  <c r="T4403" i="2"/>
  <c r="U4403" i="2" s="1"/>
  <c r="T4402" i="2"/>
  <c r="U4402" i="2" s="1"/>
  <c r="T4401" i="2"/>
  <c r="U4401" i="2" s="1"/>
  <c r="T4400" i="2"/>
  <c r="U4400" i="2" s="1"/>
  <c r="T4399" i="2"/>
  <c r="U4399" i="2" s="1"/>
  <c r="T4398" i="2"/>
  <c r="U4398" i="2" s="1"/>
  <c r="T4397" i="2"/>
  <c r="U4397" i="2" s="1"/>
  <c r="T4396" i="2"/>
  <c r="U4396" i="2" s="1"/>
  <c r="T4395" i="2"/>
  <c r="U4395" i="2" s="1"/>
  <c r="T4394" i="2"/>
  <c r="U4394" i="2" s="1"/>
  <c r="T4393" i="2"/>
  <c r="U4393" i="2" s="1"/>
  <c r="T4392" i="2"/>
  <c r="U4392" i="2" s="1"/>
  <c r="T4391" i="2"/>
  <c r="U4391" i="2" s="1"/>
  <c r="T4390" i="2"/>
  <c r="U4390" i="2" s="1"/>
  <c r="T4389" i="2"/>
  <c r="U4389" i="2" s="1"/>
  <c r="T4388" i="2"/>
  <c r="U4388" i="2" s="1"/>
  <c r="T4387" i="2"/>
  <c r="U4387" i="2" s="1"/>
  <c r="T4386" i="2"/>
  <c r="U4386" i="2" s="1"/>
  <c r="T4385" i="2"/>
  <c r="U4385" i="2" s="1"/>
  <c r="T4384" i="2"/>
  <c r="U4384" i="2" s="1"/>
  <c r="T4383" i="2"/>
  <c r="U4383" i="2" s="1"/>
  <c r="T4382" i="2"/>
  <c r="U4382" i="2" s="1"/>
  <c r="T4381" i="2"/>
  <c r="U4381" i="2" s="1"/>
  <c r="T4380" i="2"/>
  <c r="U4380" i="2" s="1"/>
  <c r="T4379" i="2"/>
  <c r="U4379" i="2" s="1"/>
  <c r="T4378" i="2"/>
  <c r="U4378" i="2" s="1"/>
  <c r="T4377" i="2"/>
  <c r="U4377" i="2" s="1"/>
  <c r="T4376" i="2"/>
  <c r="U4376" i="2" s="1"/>
  <c r="T4375" i="2"/>
  <c r="U4375" i="2" s="1"/>
  <c r="T4374" i="2"/>
  <c r="U4374" i="2" s="1"/>
  <c r="T4373" i="2"/>
  <c r="U4373" i="2" s="1"/>
  <c r="T4372" i="2"/>
  <c r="U4372" i="2" s="1"/>
  <c r="T4371" i="2"/>
  <c r="U4371" i="2" s="1"/>
  <c r="T4370" i="2"/>
  <c r="U4370" i="2" s="1"/>
  <c r="T4369" i="2"/>
  <c r="U4369" i="2" s="1"/>
  <c r="T4368" i="2"/>
  <c r="U4368" i="2" s="1"/>
  <c r="T4367" i="2"/>
  <c r="U4367" i="2" s="1"/>
  <c r="T4366" i="2"/>
  <c r="U4366" i="2" s="1"/>
  <c r="T4365" i="2"/>
  <c r="U4365" i="2" s="1"/>
  <c r="T4364" i="2"/>
  <c r="U4364" i="2" s="1"/>
  <c r="T4363" i="2"/>
  <c r="U4363" i="2" s="1"/>
  <c r="T4362" i="2"/>
  <c r="U4362" i="2" s="1"/>
  <c r="T4361" i="2"/>
  <c r="U4361" i="2" s="1"/>
  <c r="T4360" i="2"/>
  <c r="U4360" i="2" s="1"/>
  <c r="T4359" i="2"/>
  <c r="U4359" i="2" s="1"/>
  <c r="T4358" i="2"/>
  <c r="U4358" i="2" s="1"/>
  <c r="T4357" i="2"/>
  <c r="U4357" i="2" s="1"/>
  <c r="T4356" i="2"/>
  <c r="U4356" i="2" s="1"/>
  <c r="T4355" i="2"/>
  <c r="U4355" i="2" s="1"/>
  <c r="T4354" i="2"/>
  <c r="U4354" i="2" s="1"/>
  <c r="T4353" i="2"/>
  <c r="U4353" i="2" s="1"/>
  <c r="T4352" i="2"/>
  <c r="U4352" i="2" s="1"/>
  <c r="T4351" i="2"/>
  <c r="U4351" i="2" s="1"/>
  <c r="T4350" i="2"/>
  <c r="U4350" i="2" s="1"/>
  <c r="T4349" i="2"/>
  <c r="U4349" i="2" s="1"/>
  <c r="T4348" i="2"/>
  <c r="U4348" i="2" s="1"/>
  <c r="T4347" i="2"/>
  <c r="U4347" i="2" s="1"/>
  <c r="T4346" i="2"/>
  <c r="U4346" i="2" s="1"/>
  <c r="T4345" i="2"/>
  <c r="U4345" i="2" s="1"/>
  <c r="T4344" i="2"/>
  <c r="U4344" i="2" s="1"/>
  <c r="T4343" i="2"/>
  <c r="U4343" i="2" s="1"/>
  <c r="T4342" i="2"/>
  <c r="U4342" i="2" s="1"/>
  <c r="T4341" i="2"/>
  <c r="U4341" i="2" s="1"/>
  <c r="T4340" i="2"/>
  <c r="U4340" i="2" s="1"/>
  <c r="T4339" i="2"/>
  <c r="U4339" i="2" s="1"/>
  <c r="T4338" i="2"/>
  <c r="U4338" i="2" s="1"/>
  <c r="T4337" i="2"/>
  <c r="U4337" i="2" s="1"/>
  <c r="T4336" i="2"/>
  <c r="U4336" i="2" s="1"/>
  <c r="T4335" i="2"/>
  <c r="U4335" i="2" s="1"/>
  <c r="T4334" i="2"/>
  <c r="U4334" i="2" s="1"/>
  <c r="T4333" i="2"/>
  <c r="U4333" i="2" s="1"/>
  <c r="T4332" i="2"/>
  <c r="U4332" i="2" s="1"/>
  <c r="T4331" i="2"/>
  <c r="U4331" i="2" s="1"/>
  <c r="T4330" i="2"/>
  <c r="U4330" i="2" s="1"/>
  <c r="T4329" i="2"/>
  <c r="U4329" i="2" s="1"/>
  <c r="T4328" i="2"/>
  <c r="U4328" i="2" s="1"/>
  <c r="T4327" i="2"/>
  <c r="U4327" i="2" s="1"/>
  <c r="T4326" i="2"/>
  <c r="U4326" i="2" s="1"/>
  <c r="T4325" i="2"/>
  <c r="U4325" i="2" s="1"/>
  <c r="T4324" i="2"/>
  <c r="U4324" i="2" s="1"/>
  <c r="T4323" i="2"/>
  <c r="U4323" i="2" s="1"/>
  <c r="T4322" i="2"/>
  <c r="U4322" i="2" s="1"/>
  <c r="T4321" i="2"/>
  <c r="U4321" i="2" s="1"/>
  <c r="T4320" i="2"/>
  <c r="U4320" i="2" s="1"/>
  <c r="T4319" i="2"/>
  <c r="U4319" i="2" s="1"/>
  <c r="T4318" i="2"/>
  <c r="U4318" i="2" s="1"/>
  <c r="T4317" i="2"/>
  <c r="U4317" i="2" s="1"/>
  <c r="T4316" i="2"/>
  <c r="U4316" i="2" s="1"/>
  <c r="T4315" i="2"/>
  <c r="U4315" i="2" s="1"/>
  <c r="T4314" i="2"/>
  <c r="U4314" i="2" s="1"/>
  <c r="T4313" i="2"/>
  <c r="U4313" i="2" s="1"/>
  <c r="T4312" i="2"/>
  <c r="U4312" i="2" s="1"/>
  <c r="T4311" i="2"/>
  <c r="U4311" i="2" s="1"/>
  <c r="T4310" i="2"/>
  <c r="U4310" i="2" s="1"/>
  <c r="T4309" i="2"/>
  <c r="U4309" i="2" s="1"/>
  <c r="T4308" i="2"/>
  <c r="U4308" i="2" s="1"/>
  <c r="T4307" i="2"/>
  <c r="U4307" i="2" s="1"/>
  <c r="T4306" i="2"/>
  <c r="U4306" i="2" s="1"/>
  <c r="T4305" i="2"/>
  <c r="U4305" i="2" s="1"/>
  <c r="T4304" i="2"/>
  <c r="U4304" i="2" s="1"/>
  <c r="T4303" i="2"/>
  <c r="U4303" i="2" s="1"/>
  <c r="T4302" i="2"/>
  <c r="U4302" i="2" s="1"/>
  <c r="T4301" i="2"/>
  <c r="U4301" i="2" s="1"/>
  <c r="T4300" i="2"/>
  <c r="U4300" i="2" s="1"/>
  <c r="T4299" i="2"/>
  <c r="U4299" i="2" s="1"/>
  <c r="T4298" i="2"/>
  <c r="U4298" i="2" s="1"/>
  <c r="T4297" i="2"/>
  <c r="U4297" i="2" s="1"/>
  <c r="T4296" i="2"/>
  <c r="U4296" i="2" s="1"/>
  <c r="T4295" i="2"/>
  <c r="U4295" i="2" s="1"/>
  <c r="T4294" i="2"/>
  <c r="U4294" i="2" s="1"/>
  <c r="T4293" i="2"/>
  <c r="U4293" i="2" s="1"/>
  <c r="T4292" i="2"/>
  <c r="U4292" i="2" s="1"/>
  <c r="T4291" i="2"/>
  <c r="U4291" i="2" s="1"/>
  <c r="T4290" i="2"/>
  <c r="U4290" i="2" s="1"/>
  <c r="T4289" i="2"/>
  <c r="U4289" i="2" s="1"/>
  <c r="T4288" i="2"/>
  <c r="U4288" i="2" s="1"/>
  <c r="T4287" i="2"/>
  <c r="U4287" i="2" s="1"/>
  <c r="T4286" i="2"/>
  <c r="U4286" i="2" s="1"/>
  <c r="T4285" i="2"/>
  <c r="U4285" i="2" s="1"/>
  <c r="T4284" i="2"/>
  <c r="U4284" i="2" s="1"/>
  <c r="T4283" i="2"/>
  <c r="U4283" i="2" s="1"/>
  <c r="T4282" i="2"/>
  <c r="U4282" i="2" s="1"/>
  <c r="T4281" i="2"/>
  <c r="U4281" i="2" s="1"/>
  <c r="T4280" i="2"/>
  <c r="U4280" i="2" s="1"/>
  <c r="T4279" i="2"/>
  <c r="U4279" i="2" s="1"/>
  <c r="T4278" i="2"/>
  <c r="U4278" i="2" s="1"/>
  <c r="T4277" i="2"/>
  <c r="U4277" i="2" s="1"/>
  <c r="T4276" i="2"/>
  <c r="U4276" i="2" s="1"/>
  <c r="T4275" i="2"/>
  <c r="U4275" i="2" s="1"/>
  <c r="T4274" i="2"/>
  <c r="U4274" i="2" s="1"/>
  <c r="T4273" i="2"/>
  <c r="U4273" i="2" s="1"/>
  <c r="T4272" i="2"/>
  <c r="U4272" i="2" s="1"/>
  <c r="T4271" i="2"/>
  <c r="U4271" i="2" s="1"/>
  <c r="T4270" i="2"/>
  <c r="U4270" i="2" s="1"/>
  <c r="T4269" i="2"/>
  <c r="U4269" i="2" s="1"/>
  <c r="T4268" i="2"/>
  <c r="U4268" i="2" s="1"/>
  <c r="T4267" i="2"/>
  <c r="U4267" i="2" s="1"/>
  <c r="T4266" i="2"/>
  <c r="U4266" i="2" s="1"/>
  <c r="T4265" i="2"/>
  <c r="U4265" i="2" s="1"/>
  <c r="T4264" i="2"/>
  <c r="U4264" i="2" s="1"/>
  <c r="T4263" i="2"/>
  <c r="U4263" i="2" s="1"/>
  <c r="T4262" i="2"/>
  <c r="U4262" i="2" s="1"/>
  <c r="T4261" i="2"/>
  <c r="U4261" i="2" s="1"/>
  <c r="T4260" i="2"/>
  <c r="U4260" i="2" s="1"/>
  <c r="T4259" i="2"/>
  <c r="U4259" i="2" s="1"/>
  <c r="T4258" i="2"/>
  <c r="U4258" i="2" s="1"/>
  <c r="T4257" i="2"/>
  <c r="U4257" i="2" s="1"/>
  <c r="T4256" i="2"/>
  <c r="U4256" i="2" s="1"/>
  <c r="T4255" i="2"/>
  <c r="U4255" i="2" s="1"/>
  <c r="T4254" i="2"/>
  <c r="U4254" i="2" s="1"/>
  <c r="T4253" i="2"/>
  <c r="U4253" i="2" s="1"/>
  <c r="T4252" i="2"/>
  <c r="U4252" i="2" s="1"/>
  <c r="T4251" i="2"/>
  <c r="U4251" i="2" s="1"/>
  <c r="T4250" i="2"/>
  <c r="U4250" i="2" s="1"/>
  <c r="T4249" i="2"/>
  <c r="U4249" i="2" s="1"/>
  <c r="T4248" i="2"/>
  <c r="U4248" i="2" s="1"/>
  <c r="T4247" i="2"/>
  <c r="U4247" i="2" s="1"/>
  <c r="T4246" i="2"/>
  <c r="U4246" i="2" s="1"/>
  <c r="T4245" i="2"/>
  <c r="U4245" i="2" s="1"/>
  <c r="T4244" i="2"/>
  <c r="U4244" i="2" s="1"/>
  <c r="T4243" i="2"/>
  <c r="U4243" i="2" s="1"/>
  <c r="T4242" i="2"/>
  <c r="U4242" i="2" s="1"/>
  <c r="T4241" i="2"/>
  <c r="U4241" i="2" s="1"/>
  <c r="T4240" i="2"/>
  <c r="U4240" i="2" s="1"/>
  <c r="T4239" i="2"/>
  <c r="U4239" i="2" s="1"/>
  <c r="T4238" i="2"/>
  <c r="U4238" i="2" s="1"/>
  <c r="T4237" i="2"/>
  <c r="U4237" i="2" s="1"/>
  <c r="T4236" i="2"/>
  <c r="U4236" i="2" s="1"/>
  <c r="T4235" i="2"/>
  <c r="U4235" i="2" s="1"/>
  <c r="T4234" i="2"/>
  <c r="U4234" i="2" s="1"/>
  <c r="T4233" i="2"/>
  <c r="U4233" i="2" s="1"/>
  <c r="T4232" i="2"/>
  <c r="U4232" i="2" s="1"/>
  <c r="T4231" i="2"/>
  <c r="U4231" i="2" s="1"/>
  <c r="T4230" i="2"/>
  <c r="U4230" i="2" s="1"/>
  <c r="T4229" i="2"/>
  <c r="U4229" i="2" s="1"/>
  <c r="T4228" i="2"/>
  <c r="U4228" i="2" s="1"/>
  <c r="T4227" i="2"/>
  <c r="U4227" i="2" s="1"/>
  <c r="T4226" i="2"/>
  <c r="U4226" i="2" s="1"/>
  <c r="T4225" i="2"/>
  <c r="U4225" i="2" s="1"/>
  <c r="T4224" i="2"/>
  <c r="U4224" i="2" s="1"/>
  <c r="T4223" i="2"/>
  <c r="U4223" i="2" s="1"/>
  <c r="T4222" i="2"/>
  <c r="U4222" i="2" s="1"/>
  <c r="T4221" i="2"/>
  <c r="U4221" i="2" s="1"/>
  <c r="T4220" i="2"/>
  <c r="U4220" i="2" s="1"/>
  <c r="T4219" i="2"/>
  <c r="U4219" i="2" s="1"/>
  <c r="T4218" i="2"/>
  <c r="U4218" i="2" s="1"/>
  <c r="T4217" i="2"/>
  <c r="U4217" i="2" s="1"/>
  <c r="T4216" i="2"/>
  <c r="U4216" i="2" s="1"/>
  <c r="T4215" i="2"/>
  <c r="U4215" i="2" s="1"/>
  <c r="T4214" i="2"/>
  <c r="U4214" i="2" s="1"/>
  <c r="T4213" i="2"/>
  <c r="U4213" i="2" s="1"/>
  <c r="T4212" i="2"/>
  <c r="U4212" i="2" s="1"/>
  <c r="T4211" i="2"/>
  <c r="U4211" i="2" s="1"/>
  <c r="T4210" i="2"/>
  <c r="U4210" i="2" s="1"/>
  <c r="T4209" i="2"/>
  <c r="U4209" i="2" s="1"/>
  <c r="T4208" i="2"/>
  <c r="U4208" i="2" s="1"/>
  <c r="T4207" i="2"/>
  <c r="U4207" i="2" s="1"/>
  <c r="T4206" i="2"/>
  <c r="U4206" i="2" s="1"/>
  <c r="T4205" i="2"/>
  <c r="U4205" i="2" s="1"/>
  <c r="T4204" i="2"/>
  <c r="U4204" i="2" s="1"/>
  <c r="T4203" i="2"/>
  <c r="U4203" i="2"/>
  <c r="T4202" i="2"/>
  <c r="U4202" i="2" s="1"/>
  <c r="T4201" i="2"/>
  <c r="U4201" i="2" s="1"/>
  <c r="T4200" i="2"/>
  <c r="U4200" i="2" s="1"/>
  <c r="T4199" i="2"/>
  <c r="U4199" i="2" s="1"/>
  <c r="T4198" i="2"/>
  <c r="U4198" i="2" s="1"/>
  <c r="T4197" i="2"/>
  <c r="U4197" i="2" s="1"/>
  <c r="T4196" i="2"/>
  <c r="U4196" i="2" s="1"/>
  <c r="T4195" i="2"/>
  <c r="U4195" i="2" s="1"/>
  <c r="T4194" i="2"/>
  <c r="U4194" i="2" s="1"/>
  <c r="T4193" i="2"/>
  <c r="U4193" i="2" s="1"/>
  <c r="T4192" i="2"/>
  <c r="U4192" i="2"/>
  <c r="T4191" i="2"/>
  <c r="U4191" i="2" s="1"/>
  <c r="T4190" i="2"/>
  <c r="U4190" i="2"/>
  <c r="T4189" i="2"/>
  <c r="U4189" i="2" s="1"/>
  <c r="T4188" i="2"/>
  <c r="U4188" i="2"/>
  <c r="T4187" i="2"/>
  <c r="U4187" i="2"/>
  <c r="T4186" i="2"/>
  <c r="U4186" i="2" s="1"/>
  <c r="T4185" i="2"/>
  <c r="U4185" i="2"/>
  <c r="T4184" i="2"/>
  <c r="U4184" i="2" s="1"/>
  <c r="T4183" i="2"/>
  <c r="U4183" i="2" s="1"/>
  <c r="T4182" i="2"/>
  <c r="U4182" i="2" s="1"/>
  <c r="T4181" i="2"/>
  <c r="U4181" i="2" s="1"/>
  <c r="T4180" i="2"/>
  <c r="U4180" i="2" s="1"/>
  <c r="T4179" i="2"/>
  <c r="U4179" i="2" s="1"/>
  <c r="T4178" i="2"/>
  <c r="U4178" i="2" s="1"/>
  <c r="T4177" i="2"/>
  <c r="U4177" i="2" s="1"/>
  <c r="T4176" i="2"/>
  <c r="U4176" i="2" s="1"/>
  <c r="T4175" i="2"/>
  <c r="U4175" i="2"/>
  <c r="T4174" i="2"/>
  <c r="U4174" i="2" s="1"/>
  <c r="T4173" i="2"/>
  <c r="U4173" i="2"/>
  <c r="T4172" i="2"/>
  <c r="U4172" i="2"/>
  <c r="T4171" i="2"/>
  <c r="U4171" i="2"/>
  <c r="T4170" i="2"/>
  <c r="U4170" i="2"/>
  <c r="T4169" i="2"/>
  <c r="U4169" i="2"/>
  <c r="T4168" i="2"/>
  <c r="U4168" i="2"/>
  <c r="T4167" i="2"/>
  <c r="U4167" i="2"/>
  <c r="T4166" i="2"/>
  <c r="U4166" i="2"/>
  <c r="T4165" i="2"/>
  <c r="U4165" i="2"/>
  <c r="T4164" i="2"/>
  <c r="U4164" i="2" s="1"/>
  <c r="T4163" i="2"/>
  <c r="U4163" i="2" s="1"/>
  <c r="T4162" i="2"/>
  <c r="U4162" i="2" s="1"/>
  <c r="T4161" i="2"/>
  <c r="U4161" i="2" s="1"/>
  <c r="T4160" i="2"/>
  <c r="U4160" i="2" s="1"/>
  <c r="T4159" i="2"/>
  <c r="U4159" i="2" s="1"/>
  <c r="T4158" i="2"/>
  <c r="U4158" i="2"/>
  <c r="T4157" i="2"/>
  <c r="U4157" i="2"/>
  <c r="T4156" i="2"/>
  <c r="U4156" i="2"/>
  <c r="T4155" i="2"/>
  <c r="U4155" i="2"/>
  <c r="T4154" i="2"/>
  <c r="U4154" i="2"/>
  <c r="T4153" i="2"/>
  <c r="U4153" i="2"/>
  <c r="T4152" i="2"/>
  <c r="U4152" i="2"/>
  <c r="T4151" i="2"/>
  <c r="U4151" i="2"/>
  <c r="T4150" i="2"/>
  <c r="U4150" i="2" s="1"/>
  <c r="T4149" i="2"/>
  <c r="U4149" i="2" s="1"/>
  <c r="T4148" i="2"/>
  <c r="U4148" i="2"/>
  <c r="T4147" i="2"/>
  <c r="U4147" i="2" s="1"/>
  <c r="T4146" i="2"/>
  <c r="U4146" i="2" s="1"/>
  <c r="T4145" i="2"/>
  <c r="U4145" i="2" s="1"/>
  <c r="T4144" i="2"/>
  <c r="U4144" i="2" s="1"/>
  <c r="T4143" i="2"/>
  <c r="U4143" i="2" s="1"/>
  <c r="T4142" i="2"/>
  <c r="U4142" i="2"/>
  <c r="T4141" i="2"/>
  <c r="U4141" i="2" s="1"/>
  <c r="T4140" i="2"/>
  <c r="U4140" i="2"/>
  <c r="T4139" i="2"/>
  <c r="U4139" i="2"/>
  <c r="T4138" i="2"/>
  <c r="U4138" i="2"/>
  <c r="T4137" i="2"/>
  <c r="U4137" i="2" s="1"/>
  <c r="T4136" i="2"/>
  <c r="U4136" i="2" s="1"/>
  <c r="T4135" i="2"/>
  <c r="U4135" i="2"/>
  <c r="T4134" i="2"/>
  <c r="U4134" i="2" s="1"/>
  <c r="T4133" i="2"/>
  <c r="U4133" i="2" s="1"/>
  <c r="T4132" i="2"/>
  <c r="U4132" i="2" s="1"/>
  <c r="T4131" i="2"/>
  <c r="U4131" i="2" s="1"/>
  <c r="T4130" i="2"/>
  <c r="U4130" i="2"/>
  <c r="T4129" i="2"/>
  <c r="U4129" i="2" s="1"/>
  <c r="T4128" i="2"/>
  <c r="U4128" i="2" s="1"/>
  <c r="T4127" i="2"/>
  <c r="U4127" i="2" s="1"/>
  <c r="T4126" i="2"/>
  <c r="U4126" i="2"/>
  <c r="T4125" i="2"/>
  <c r="U4125" i="2" s="1"/>
  <c r="T4124" i="2"/>
  <c r="U4124" i="2" s="1"/>
  <c r="T4123" i="2"/>
  <c r="U4123" i="2"/>
  <c r="T4122" i="2"/>
  <c r="U4122" i="2"/>
  <c r="T4121" i="2"/>
  <c r="U4121" i="2" s="1"/>
  <c r="T4120" i="2"/>
  <c r="U4120" i="2" s="1"/>
  <c r="T4119" i="2"/>
  <c r="U4119" i="2" s="1"/>
  <c r="T4118" i="2"/>
  <c r="U4118" i="2"/>
  <c r="T4117" i="2"/>
  <c r="U4117" i="2" s="1"/>
  <c r="T4116" i="2"/>
  <c r="U4116" i="2" s="1"/>
  <c r="T4115" i="2"/>
  <c r="U4115" i="2" s="1"/>
  <c r="T4114" i="2"/>
  <c r="U4114" i="2"/>
  <c r="T4113" i="2"/>
  <c r="U4113" i="2"/>
  <c r="T4112" i="2"/>
  <c r="U4112" i="2"/>
  <c r="T4111" i="2"/>
  <c r="U4111" i="2" s="1"/>
  <c r="T4110" i="2"/>
  <c r="U4110" i="2"/>
  <c r="T4109" i="2"/>
  <c r="U4109" i="2" s="1"/>
  <c r="T4108" i="2"/>
  <c r="U4108" i="2"/>
  <c r="T4107" i="2"/>
  <c r="U4107" i="2"/>
  <c r="T4106" i="2"/>
  <c r="U4106" i="2"/>
  <c r="T4105" i="2"/>
  <c r="U4105" i="2"/>
  <c r="T4104" i="2"/>
  <c r="U4104" i="2"/>
  <c r="T4103" i="2"/>
  <c r="U4103" i="2"/>
  <c r="T4102" i="2"/>
  <c r="U4102" i="2"/>
  <c r="T4101" i="2"/>
  <c r="U4101" i="2" s="1"/>
  <c r="T4100" i="2"/>
  <c r="U4100" i="2" s="1"/>
  <c r="T4099" i="2"/>
  <c r="U4099" i="2" s="1"/>
  <c r="T4098" i="2"/>
  <c r="U4098" i="2" s="1"/>
  <c r="T4097" i="2"/>
  <c r="U4097" i="2" s="1"/>
  <c r="T4096" i="2"/>
  <c r="U4096" i="2"/>
  <c r="T4095" i="2"/>
  <c r="U4095" i="2"/>
  <c r="T4094" i="2"/>
  <c r="U4094" i="2"/>
  <c r="T4093" i="2"/>
  <c r="U4093" i="2"/>
  <c r="T4092" i="2"/>
  <c r="U4092" i="2" s="1"/>
  <c r="T4091" i="2"/>
  <c r="U4091" i="2" s="1"/>
  <c r="T4090" i="2"/>
  <c r="U4090" i="2" s="1"/>
  <c r="T4089" i="2"/>
  <c r="U4089" i="2" s="1"/>
  <c r="T4088" i="2"/>
  <c r="U4088" i="2"/>
  <c r="T4087" i="2"/>
  <c r="U4087" i="2" s="1"/>
  <c r="T4086" i="2"/>
  <c r="U4086" i="2"/>
  <c r="T4085" i="2"/>
  <c r="U4085" i="2"/>
  <c r="T4084" i="2"/>
  <c r="U4084" i="2" s="1"/>
  <c r="T4083" i="2"/>
  <c r="U4083" i="2" s="1"/>
  <c r="T4082" i="2"/>
  <c r="U4082" i="2" s="1"/>
  <c r="T4081" i="2"/>
  <c r="U4081" i="2"/>
  <c r="T4080" i="2"/>
  <c r="U4080" i="2" s="1"/>
  <c r="T4079" i="2"/>
  <c r="U4079" i="2" s="1"/>
  <c r="T4078" i="2"/>
  <c r="U4078" i="2" s="1"/>
  <c r="T4077" i="2"/>
  <c r="U4077" i="2"/>
  <c r="T4076" i="2"/>
  <c r="U4076" i="2"/>
  <c r="T4075" i="2"/>
  <c r="U4075" i="2"/>
  <c r="T4074" i="2"/>
  <c r="U4074" i="2"/>
  <c r="T4073" i="2"/>
  <c r="U4073" i="2"/>
  <c r="T4072" i="2"/>
  <c r="U4072" i="2"/>
  <c r="T4071" i="2"/>
  <c r="U4071" i="2"/>
  <c r="T4070" i="2"/>
  <c r="U4070" i="2"/>
  <c r="T4069" i="2"/>
  <c r="U4069" i="2" s="1"/>
  <c r="T4068" i="2"/>
  <c r="U4068" i="2"/>
  <c r="T4067" i="2"/>
  <c r="U4067" i="2"/>
  <c r="T4066" i="2"/>
  <c r="U4066" i="2"/>
  <c r="T4065" i="2"/>
  <c r="U4065" i="2" s="1"/>
  <c r="T4064" i="2"/>
  <c r="U4064" i="2" s="1"/>
  <c r="T4063" i="2"/>
  <c r="U4063" i="2"/>
  <c r="T4062" i="2"/>
  <c r="U4062" i="2" s="1"/>
  <c r="T4061" i="2"/>
  <c r="U4061" i="2"/>
  <c r="T4060" i="2"/>
  <c r="U4060" i="2" s="1"/>
  <c r="T4059" i="2"/>
  <c r="U4059" i="2"/>
  <c r="T4058" i="2"/>
  <c r="U4058" i="2" s="1"/>
  <c r="T4057" i="2"/>
  <c r="U4057" i="2" s="1"/>
  <c r="T4056" i="2"/>
  <c r="U4056" i="2"/>
  <c r="T4055" i="2"/>
  <c r="U4055" i="2"/>
  <c r="T4054" i="2"/>
  <c r="U4054" i="2" s="1"/>
  <c r="T4053" i="2"/>
  <c r="U4053" i="2" s="1"/>
  <c r="T4052" i="2"/>
  <c r="U4052" i="2"/>
  <c r="T4051" i="2"/>
  <c r="U4051" i="2" s="1"/>
  <c r="T4050" i="2"/>
  <c r="U4050" i="2" s="1"/>
  <c r="T4049" i="2"/>
  <c r="U4049" i="2" s="1"/>
  <c r="T4048" i="2"/>
  <c r="U4048" i="2"/>
  <c r="T4047" i="2"/>
  <c r="U4047" i="2"/>
  <c r="T4046" i="2"/>
  <c r="U4046" i="2" s="1"/>
  <c r="T4045" i="2"/>
  <c r="U4045" i="2" s="1"/>
  <c r="T4044" i="2"/>
  <c r="U4044" i="2" s="1"/>
  <c r="T4043" i="2"/>
  <c r="U4043" i="2" s="1"/>
  <c r="T4042" i="2"/>
  <c r="U4042" i="2"/>
  <c r="T4041" i="2"/>
  <c r="U4041" i="2" s="1"/>
  <c r="T4040" i="2"/>
  <c r="U4040" i="2"/>
  <c r="T4039" i="2"/>
  <c r="U4039" i="2"/>
  <c r="T4038" i="2"/>
  <c r="U4038" i="2"/>
  <c r="T4037" i="2"/>
  <c r="U4037" i="2"/>
  <c r="T4036" i="2"/>
  <c r="U4036" i="2"/>
  <c r="T4035" i="2"/>
  <c r="U4035" i="2"/>
  <c r="T4034" i="2"/>
  <c r="U4034" i="2"/>
  <c r="T4033" i="2"/>
  <c r="U4033" i="2" s="1"/>
  <c r="T4032" i="2"/>
  <c r="U4032" i="2"/>
  <c r="T4031" i="2"/>
  <c r="U4031" i="2"/>
  <c r="T4030" i="2"/>
  <c r="U4030" i="2"/>
  <c r="T4029" i="2"/>
  <c r="U4029" i="2"/>
  <c r="T4028" i="2"/>
  <c r="U4028" i="2" s="1"/>
  <c r="T4027" i="2"/>
  <c r="U4027" i="2" s="1"/>
  <c r="T4026" i="2"/>
  <c r="U4026" i="2" s="1"/>
  <c r="T4025" i="2"/>
  <c r="U4025" i="2"/>
  <c r="T4024" i="2"/>
  <c r="U4024" i="2" s="1"/>
  <c r="T4023" i="2"/>
  <c r="U4023" i="2" s="1"/>
  <c r="T4022" i="2"/>
  <c r="U4022" i="2" s="1"/>
  <c r="T4021" i="2"/>
  <c r="U4021" i="2" s="1"/>
  <c r="T4020" i="2"/>
  <c r="U4020" i="2" s="1"/>
  <c r="T4019" i="2"/>
  <c r="U4019" i="2"/>
  <c r="T4018" i="2"/>
  <c r="U4018" i="2" s="1"/>
  <c r="T4017" i="2"/>
  <c r="U4017" i="2" s="1"/>
  <c r="T4016" i="2"/>
  <c r="U4016" i="2" s="1"/>
  <c r="T4015" i="2"/>
  <c r="U4015" i="2" s="1"/>
  <c r="T4014" i="2"/>
  <c r="U4014" i="2" s="1"/>
  <c r="T4013" i="2"/>
  <c r="U4013" i="2"/>
  <c r="T4012" i="2"/>
  <c r="U4012" i="2"/>
  <c r="T4011" i="2"/>
  <c r="U4011" i="2"/>
  <c r="T4010" i="2"/>
  <c r="U4010" i="2"/>
  <c r="T4009" i="2"/>
  <c r="U4009" i="2"/>
  <c r="T4008" i="2"/>
  <c r="U4008" i="2"/>
  <c r="T4007" i="2"/>
  <c r="U4007" i="2" s="1"/>
  <c r="T4006" i="2"/>
  <c r="U4006" i="2" s="1"/>
  <c r="T4005" i="2"/>
  <c r="U4005" i="2"/>
  <c r="T4004" i="2"/>
  <c r="U4004" i="2" s="1"/>
  <c r="T4003" i="2"/>
  <c r="U4003" i="2"/>
  <c r="T4002" i="2"/>
  <c r="U4002" i="2"/>
  <c r="T4001" i="2"/>
  <c r="U4001" i="2" s="1"/>
  <c r="T4000" i="2"/>
  <c r="U4000" i="2" s="1"/>
  <c r="T3999" i="2"/>
  <c r="U3999" i="2"/>
  <c r="T3998" i="2"/>
  <c r="U3998" i="2" s="1"/>
  <c r="T3997" i="2"/>
  <c r="U3997" i="2" s="1"/>
  <c r="T3996" i="2"/>
  <c r="U3996" i="2"/>
  <c r="T3995" i="2"/>
  <c r="U3995" i="2" s="1"/>
  <c r="T3994" i="2"/>
  <c r="U3994" i="2" s="1"/>
  <c r="T3993" i="2"/>
  <c r="U3993" i="2" s="1"/>
  <c r="T3992" i="2"/>
  <c r="U3992" i="2"/>
  <c r="T3991" i="2"/>
  <c r="U3991" i="2" s="1"/>
  <c r="T3990" i="2"/>
  <c r="U3990" i="2" s="1"/>
  <c r="T3989" i="2"/>
  <c r="U3989" i="2" s="1"/>
  <c r="T3988" i="2"/>
  <c r="U3988" i="2" s="1"/>
  <c r="T3987" i="2"/>
  <c r="U3987" i="2" s="1"/>
  <c r="T3986" i="2"/>
  <c r="U3986" i="2" s="1"/>
  <c r="T3985" i="2"/>
  <c r="U3985" i="2" s="1"/>
  <c r="T3984" i="2"/>
  <c r="U3984" i="2"/>
  <c r="T3983" i="2"/>
  <c r="U3983" i="2"/>
  <c r="T3982" i="2"/>
  <c r="U3982" i="2"/>
  <c r="T3981" i="2"/>
  <c r="U3981" i="2" s="1"/>
  <c r="T3980" i="2"/>
  <c r="U3980" i="2"/>
  <c r="T3979" i="2"/>
  <c r="U3979" i="2"/>
  <c r="T3978" i="2"/>
  <c r="U3978" i="2"/>
  <c r="T3977" i="2"/>
  <c r="U3977" i="2"/>
  <c r="T3976" i="2"/>
  <c r="U3976" i="2"/>
  <c r="T3975" i="2"/>
  <c r="U3975" i="2"/>
  <c r="T3974" i="2"/>
  <c r="U3974" i="2"/>
  <c r="T3973" i="2"/>
  <c r="U3973" i="2" s="1"/>
  <c r="T3972" i="2"/>
  <c r="U3972" i="2"/>
  <c r="T3971" i="2"/>
  <c r="U3971" i="2" s="1"/>
  <c r="T3970" i="2"/>
  <c r="U3970" i="2" s="1"/>
  <c r="T3969" i="2"/>
  <c r="U3969" i="2"/>
  <c r="T3968" i="2"/>
  <c r="U3968" i="2"/>
  <c r="T3967" i="2"/>
  <c r="U3967" i="2"/>
  <c r="T3966" i="2"/>
  <c r="U3966" i="2"/>
  <c r="T3965" i="2"/>
  <c r="U3965" i="2"/>
  <c r="T3964" i="2"/>
  <c r="U3964" i="2" s="1"/>
  <c r="T3963" i="2"/>
  <c r="U3963" i="2" s="1"/>
  <c r="T3962" i="2"/>
  <c r="U3962" i="2" s="1"/>
  <c r="T3961" i="2"/>
  <c r="U3961" i="2" s="1"/>
  <c r="T3960" i="2"/>
  <c r="U3960" i="2" s="1"/>
  <c r="T3959" i="2"/>
  <c r="U3959" i="2" s="1"/>
  <c r="T3958" i="2"/>
  <c r="U3958" i="2" s="1"/>
  <c r="T3957" i="2"/>
  <c r="U3957" i="2"/>
  <c r="T3956" i="2"/>
  <c r="U3956" i="2"/>
  <c r="T3955" i="2"/>
  <c r="U3955" i="2" s="1"/>
  <c r="T3954" i="2"/>
  <c r="U3954" i="2"/>
  <c r="T3953" i="2"/>
  <c r="U3953" i="2"/>
  <c r="T3952" i="2"/>
  <c r="U3952" i="2"/>
  <c r="T3951" i="2"/>
  <c r="U3951" i="2" s="1"/>
  <c r="T3950" i="2"/>
  <c r="U3950" i="2"/>
  <c r="T3949" i="2"/>
  <c r="U3949" i="2" s="1"/>
  <c r="T3948" i="2"/>
  <c r="U3948" i="2"/>
  <c r="T3947" i="2"/>
  <c r="U3947" i="2" s="1"/>
  <c r="T3946" i="2"/>
  <c r="U3946" i="2"/>
  <c r="T3945" i="2"/>
  <c r="U3945" i="2"/>
  <c r="T3944" i="2"/>
  <c r="U3944" i="2" s="1"/>
  <c r="T3943" i="2"/>
  <c r="U3943" i="2"/>
  <c r="T3942" i="2"/>
  <c r="U3942" i="2"/>
  <c r="T3941" i="2"/>
  <c r="U3941" i="2"/>
  <c r="T3940" i="2"/>
  <c r="U3940" i="2"/>
  <c r="T3939" i="2"/>
  <c r="U3939" i="2" s="1"/>
  <c r="T3938" i="2"/>
  <c r="U3938" i="2" s="1"/>
  <c r="T3937" i="2"/>
  <c r="U3937" i="2"/>
  <c r="T3936" i="2"/>
  <c r="U3936" i="2" s="1"/>
  <c r="T3935" i="2"/>
  <c r="U3935" i="2"/>
  <c r="T3934" i="2"/>
  <c r="U3934" i="2" s="1"/>
  <c r="T3933" i="2"/>
  <c r="U3933" i="2" s="1"/>
  <c r="T3932" i="2"/>
  <c r="U3932" i="2" s="1"/>
  <c r="T3931" i="2"/>
  <c r="U3931" i="2" s="1"/>
  <c r="T3930" i="2"/>
  <c r="U3930" i="2"/>
  <c r="T3929" i="2"/>
  <c r="U3929" i="2" s="1"/>
  <c r="T3928" i="2"/>
  <c r="U3928" i="2"/>
  <c r="T3927" i="2"/>
  <c r="U3927" i="2" s="1"/>
  <c r="T3926" i="2"/>
  <c r="U3926" i="2" s="1"/>
  <c r="T3925" i="2"/>
  <c r="U3925" i="2" s="1"/>
  <c r="T3924" i="2"/>
  <c r="U3924" i="2" s="1"/>
  <c r="T3923" i="2"/>
  <c r="U3923" i="2" s="1"/>
  <c r="T3922" i="2"/>
  <c r="U3922" i="2"/>
  <c r="T3921" i="2"/>
  <c r="U3921" i="2"/>
  <c r="T3920" i="2"/>
  <c r="U3920" i="2" s="1"/>
  <c r="T3919" i="2"/>
  <c r="U3919" i="2" s="1"/>
  <c r="T3918" i="2"/>
  <c r="U3918" i="2" s="1"/>
  <c r="T3917" i="2"/>
  <c r="U3917" i="2" s="1"/>
  <c r="T3916" i="2"/>
  <c r="U3916" i="2"/>
  <c r="T3915" i="2"/>
  <c r="U3915" i="2"/>
  <c r="T3914" i="2"/>
  <c r="U3914" i="2" s="1"/>
  <c r="T3913" i="2"/>
  <c r="U3913" i="2"/>
  <c r="T3912" i="2"/>
  <c r="U3912" i="2"/>
  <c r="T3911" i="2"/>
  <c r="U3911" i="2" s="1"/>
  <c r="T3910" i="2"/>
  <c r="U3910" i="2" s="1"/>
  <c r="T3909" i="2"/>
  <c r="U3909" i="2"/>
  <c r="T3908" i="2"/>
  <c r="U3908" i="2"/>
  <c r="T3907" i="2"/>
  <c r="U3907" i="2"/>
  <c r="T3906" i="2"/>
  <c r="U3906" i="2"/>
  <c r="T3905" i="2"/>
  <c r="U3905" i="2" s="1"/>
  <c r="T3904" i="2"/>
  <c r="U3904" i="2" s="1"/>
  <c r="T3903" i="2"/>
  <c r="U3903" i="2"/>
  <c r="T3902" i="2"/>
  <c r="U3902" i="2"/>
  <c r="T3901" i="2"/>
  <c r="U3901" i="2"/>
  <c r="T3900" i="2"/>
  <c r="U3900" i="2"/>
  <c r="T3899" i="2"/>
  <c r="U3899" i="2" s="1"/>
  <c r="T3898" i="2"/>
  <c r="U3898" i="2"/>
  <c r="T3897" i="2"/>
  <c r="U3897" i="2"/>
  <c r="T3896" i="2"/>
  <c r="U3896" i="2"/>
  <c r="T3895" i="2"/>
  <c r="U3895" i="2"/>
  <c r="T3894" i="2"/>
  <c r="U3894" i="2"/>
  <c r="T3893" i="2"/>
  <c r="U3893" i="2"/>
  <c r="T3892" i="2"/>
  <c r="U3892" i="2"/>
  <c r="T3891" i="2"/>
  <c r="U3891" i="2" s="1"/>
  <c r="T3890" i="2"/>
  <c r="U3890" i="2" s="1"/>
  <c r="T3889" i="2"/>
  <c r="U3889" i="2"/>
  <c r="T3888" i="2"/>
  <c r="U3888" i="2" s="1"/>
  <c r="T3887" i="2"/>
  <c r="U3887" i="2" s="1"/>
  <c r="T3886" i="2"/>
  <c r="U3886" i="2"/>
  <c r="T3885" i="2"/>
  <c r="U3885" i="2" s="1"/>
  <c r="T3884" i="2"/>
  <c r="U3884" i="2" s="1"/>
  <c r="T3883" i="2"/>
  <c r="U3883" i="2"/>
  <c r="T3882" i="2"/>
  <c r="U3882" i="2"/>
  <c r="T3881" i="2"/>
  <c r="U3881" i="2"/>
  <c r="T3880" i="2"/>
  <c r="U3880" i="2"/>
  <c r="T3879" i="2"/>
  <c r="U3879" i="2"/>
  <c r="T3878" i="2"/>
  <c r="U3878" i="2" s="1"/>
  <c r="T3877" i="2"/>
  <c r="U3877" i="2"/>
  <c r="T3876" i="2"/>
  <c r="U3876" i="2"/>
  <c r="T3875" i="2"/>
  <c r="U3875" i="2" s="1"/>
  <c r="T3874" i="2"/>
  <c r="U3874" i="2" s="1"/>
  <c r="T3873" i="2"/>
  <c r="U3873" i="2" s="1"/>
  <c r="T3872" i="2"/>
  <c r="U3872" i="2"/>
  <c r="T3871" i="2"/>
  <c r="U3871" i="2"/>
  <c r="T3870" i="2"/>
  <c r="U3870" i="2"/>
  <c r="T3869" i="2"/>
  <c r="U3869" i="2" s="1"/>
  <c r="T3868" i="2"/>
  <c r="U3868" i="2"/>
  <c r="T3867" i="2"/>
  <c r="U3867" i="2"/>
  <c r="T3866" i="2"/>
  <c r="U3866" i="2" s="1"/>
  <c r="T3865" i="2"/>
  <c r="U3865" i="2"/>
  <c r="T3864" i="2"/>
  <c r="U3864" i="2" s="1"/>
  <c r="T3863" i="2"/>
  <c r="U3863" i="2" s="1"/>
  <c r="T3862" i="2"/>
  <c r="U3862" i="2" s="1"/>
  <c r="T3861" i="2"/>
  <c r="U3861" i="2"/>
  <c r="T3860" i="2"/>
  <c r="U3860" i="2" s="1"/>
  <c r="T3859" i="2"/>
  <c r="U3859" i="2"/>
  <c r="T3858" i="2"/>
  <c r="U3858" i="2"/>
  <c r="T3857" i="2"/>
  <c r="U3857" i="2"/>
  <c r="T3856" i="2"/>
  <c r="U3856" i="2"/>
  <c r="T3855" i="2"/>
  <c r="U3855" i="2" s="1"/>
  <c r="T3854" i="2"/>
  <c r="U3854" i="2"/>
  <c r="T3853" i="2"/>
  <c r="U3853" i="2"/>
  <c r="T3852" i="2"/>
  <c r="U3852" i="2"/>
  <c r="T3851" i="2"/>
  <c r="U3851" i="2" s="1"/>
  <c r="T3850" i="2"/>
  <c r="U3850" i="2" s="1"/>
  <c r="T3849" i="2"/>
  <c r="U3849" i="2"/>
  <c r="T3848" i="2"/>
  <c r="U3848" i="2" s="1"/>
  <c r="T3847" i="2"/>
  <c r="U3847" i="2"/>
  <c r="T3846" i="2"/>
  <c r="U3846" i="2"/>
  <c r="T3845" i="2"/>
  <c r="U3845" i="2" s="1"/>
  <c r="T3844" i="2"/>
  <c r="U3844" i="2" s="1"/>
  <c r="T3843" i="2"/>
  <c r="U3843" i="2" s="1"/>
  <c r="T3842" i="2"/>
  <c r="U3842" i="2" s="1"/>
  <c r="T3841" i="2"/>
  <c r="U3841" i="2" s="1"/>
  <c r="T3840" i="2"/>
  <c r="U3840" i="2"/>
  <c r="T3839" i="2"/>
  <c r="U3839" i="2"/>
  <c r="T3838" i="2"/>
  <c r="U3838" i="2" s="1"/>
  <c r="T3837" i="2"/>
  <c r="U3837" i="2" s="1"/>
  <c r="T3836" i="2"/>
  <c r="U3836" i="2" s="1"/>
  <c r="T3835" i="2"/>
  <c r="U3835" i="2" s="1"/>
  <c r="T3834" i="2"/>
  <c r="U3834" i="2"/>
  <c r="T3833" i="2"/>
  <c r="U3833" i="2" s="1"/>
  <c r="T3832" i="2"/>
  <c r="U3832" i="2"/>
  <c r="T3831" i="2"/>
  <c r="U3831" i="2"/>
  <c r="T3830" i="2"/>
  <c r="U3830" i="2" s="1"/>
  <c r="T3829" i="2"/>
  <c r="U3829" i="2"/>
  <c r="T3828" i="2"/>
  <c r="U3828" i="2" s="1"/>
  <c r="T3827" i="2"/>
  <c r="U3827" i="2" s="1"/>
  <c r="T3826" i="2"/>
  <c r="U3826" i="2"/>
  <c r="T3825" i="2"/>
  <c r="U3825" i="2"/>
  <c r="T3824" i="2"/>
  <c r="U3824" i="2"/>
  <c r="T3823" i="2"/>
  <c r="U3823" i="2" s="1"/>
  <c r="T3822" i="2"/>
  <c r="U3822" i="2" s="1"/>
  <c r="T3821" i="2"/>
  <c r="U3821" i="2"/>
  <c r="T3820" i="2"/>
  <c r="U3820" i="2" s="1"/>
  <c r="T3819" i="2"/>
  <c r="U3819" i="2"/>
  <c r="T3818" i="2"/>
  <c r="U3818" i="2" s="1"/>
  <c r="T3817" i="2"/>
  <c r="U3817" i="2" s="1"/>
  <c r="T3816" i="2"/>
  <c r="U3816" i="2" s="1"/>
  <c r="T3815" i="2"/>
  <c r="U3815" i="2" s="1"/>
  <c r="T3814" i="2"/>
  <c r="U3814" i="2" s="1"/>
  <c r="T3813" i="2"/>
  <c r="U3813" i="2" s="1"/>
  <c r="T3812" i="2"/>
  <c r="U3812" i="2" s="1"/>
  <c r="T3811" i="2"/>
  <c r="U3811" i="2"/>
  <c r="T3810" i="2"/>
  <c r="U3810" i="2" s="1"/>
  <c r="T3809" i="2"/>
  <c r="U3809" i="2" s="1"/>
  <c r="T3808" i="2"/>
  <c r="U3808" i="2" s="1"/>
  <c r="T3807" i="2"/>
  <c r="U3807" i="2" s="1"/>
  <c r="T3806" i="2"/>
  <c r="U3806" i="2" s="1"/>
  <c r="T3805" i="2"/>
  <c r="U3805" i="2" s="1"/>
  <c r="T3804" i="2"/>
  <c r="U3804" i="2" s="1"/>
  <c r="T3803" i="2"/>
  <c r="U3803" i="2"/>
  <c r="T3802" i="2"/>
  <c r="U3802" i="2" s="1"/>
  <c r="T3801" i="2"/>
  <c r="U3801" i="2"/>
  <c r="T3800" i="2"/>
  <c r="U3800" i="2" s="1"/>
  <c r="T3799" i="2"/>
  <c r="U3799" i="2"/>
  <c r="T3798" i="2"/>
  <c r="U3798" i="2"/>
  <c r="T3797" i="2"/>
  <c r="U3797" i="2" s="1"/>
  <c r="T3796" i="2"/>
  <c r="U3796" i="2"/>
  <c r="T3795" i="2"/>
  <c r="U3795" i="2" s="1"/>
  <c r="T3794" i="2"/>
  <c r="U3794" i="2" s="1"/>
  <c r="T3793" i="2"/>
  <c r="U3793" i="2" s="1"/>
  <c r="T3792" i="2"/>
  <c r="U3792" i="2"/>
  <c r="T3791" i="2"/>
  <c r="U3791" i="2" s="1"/>
  <c r="T3790" i="2"/>
  <c r="U3790" i="2"/>
  <c r="T3789" i="2"/>
  <c r="U3789" i="2"/>
  <c r="T3788" i="2"/>
  <c r="U3788" i="2"/>
  <c r="T3787" i="2"/>
  <c r="U3787" i="2" s="1"/>
  <c r="T3786" i="2"/>
  <c r="U3786" i="2"/>
  <c r="T3785" i="2"/>
  <c r="U3785" i="2" s="1"/>
  <c r="T3784" i="2"/>
  <c r="U3784" i="2"/>
  <c r="T3783" i="2"/>
  <c r="U3783" i="2" s="1"/>
  <c r="T3782" i="2"/>
  <c r="U3782" i="2" s="1"/>
  <c r="T3781" i="2"/>
  <c r="U3781" i="2" s="1"/>
  <c r="T3780" i="2"/>
  <c r="U3780" i="2" s="1"/>
  <c r="T3779" i="2"/>
  <c r="U3779" i="2"/>
  <c r="T3778" i="2"/>
  <c r="U3778" i="2"/>
  <c r="T3777" i="2"/>
  <c r="U3777" i="2" s="1"/>
  <c r="T3776" i="2"/>
  <c r="U3776" i="2"/>
  <c r="T3775" i="2"/>
  <c r="U3775" i="2" s="1"/>
  <c r="T3774" i="2"/>
  <c r="U3774" i="2" s="1"/>
  <c r="T3773" i="2"/>
  <c r="U3773" i="2"/>
  <c r="T3772" i="2"/>
  <c r="U3772" i="2"/>
  <c r="T3771" i="2"/>
  <c r="U3771" i="2"/>
  <c r="T3770" i="2"/>
  <c r="U3770" i="2" s="1"/>
  <c r="T3769" i="2"/>
  <c r="U3769" i="2"/>
  <c r="T3768" i="2"/>
  <c r="U3768" i="2"/>
  <c r="T3767" i="2"/>
  <c r="U3767" i="2"/>
  <c r="T3766" i="2"/>
  <c r="U3766" i="2" s="1"/>
  <c r="T3765" i="2"/>
  <c r="U3765" i="2"/>
  <c r="T3764" i="2"/>
  <c r="U3764" i="2"/>
  <c r="T3763" i="2"/>
  <c r="U3763" i="2" s="1"/>
  <c r="T3762" i="2"/>
  <c r="U3762" i="2" s="1"/>
  <c r="T3761" i="2"/>
  <c r="U3761" i="2" s="1"/>
  <c r="T3760" i="2"/>
  <c r="U3760" i="2"/>
  <c r="T3759" i="2"/>
  <c r="U3759" i="2"/>
  <c r="T3758" i="2"/>
  <c r="U3758" i="2"/>
  <c r="T3757" i="2"/>
  <c r="U3757" i="2"/>
  <c r="T3756" i="2"/>
  <c r="U3756" i="2" s="1"/>
  <c r="T3755" i="2"/>
  <c r="U3755" i="2" s="1"/>
  <c r="T3754" i="2"/>
  <c r="U3754" i="2"/>
  <c r="T3753" i="2"/>
  <c r="U3753" i="2" s="1"/>
  <c r="T3752" i="2"/>
  <c r="U3752" i="2" s="1"/>
  <c r="T3751" i="2"/>
  <c r="U3751" i="2" s="1"/>
  <c r="T3750" i="2"/>
  <c r="U3750" i="2"/>
  <c r="T3749" i="2"/>
  <c r="U3749" i="2" s="1"/>
  <c r="T3748" i="2"/>
  <c r="U3748" i="2" s="1"/>
  <c r="T3747" i="2"/>
  <c r="U3747" i="2" s="1"/>
  <c r="T3746" i="2"/>
  <c r="U3746" i="2" s="1"/>
  <c r="T3745" i="2"/>
  <c r="U3745" i="2"/>
  <c r="T3744" i="2"/>
  <c r="U3744" i="2" s="1"/>
  <c r="T3743" i="2"/>
  <c r="U3743" i="2" s="1"/>
  <c r="T3742" i="2"/>
  <c r="U3742" i="2" s="1"/>
  <c r="T3741" i="2"/>
  <c r="U3741" i="2"/>
  <c r="T3740" i="2"/>
  <c r="U3740" i="2"/>
  <c r="T3739" i="2"/>
  <c r="U3739" i="2"/>
  <c r="T3738" i="2"/>
  <c r="U3738" i="2"/>
  <c r="T3737" i="2"/>
  <c r="U3737" i="2" s="1"/>
  <c r="T3736" i="2"/>
  <c r="U3736" i="2" s="1"/>
  <c r="T3735" i="2"/>
  <c r="U3735" i="2" s="1"/>
  <c r="T3734" i="2"/>
  <c r="U3734" i="2" s="1"/>
  <c r="T3733" i="2"/>
  <c r="U3733" i="2" s="1"/>
  <c r="T3732" i="2"/>
  <c r="U3732" i="2" s="1"/>
  <c r="T3731" i="2"/>
  <c r="U3731" i="2" s="1"/>
  <c r="T3730" i="2"/>
  <c r="U3730" i="2" s="1"/>
  <c r="T3729" i="2"/>
  <c r="U3729" i="2" s="1"/>
  <c r="T3728" i="2"/>
  <c r="U3728" i="2" s="1"/>
  <c r="T3727" i="2"/>
  <c r="U3727" i="2" s="1"/>
  <c r="T3726" i="2"/>
  <c r="U3726" i="2"/>
  <c r="T3725" i="2"/>
  <c r="U3725" i="2"/>
  <c r="T3724" i="2"/>
  <c r="U3724" i="2" s="1"/>
  <c r="T3723" i="2"/>
  <c r="U3723" i="2" s="1"/>
  <c r="T3722" i="2"/>
  <c r="U3722" i="2" s="1"/>
  <c r="T3721" i="2"/>
  <c r="U3721" i="2"/>
  <c r="T3720" i="2"/>
  <c r="U3720" i="2"/>
  <c r="T3719" i="2"/>
  <c r="U3719" i="2"/>
  <c r="T3718" i="2"/>
  <c r="U3718" i="2"/>
  <c r="T3717" i="2"/>
  <c r="U3717" i="2"/>
  <c r="T3716" i="2"/>
  <c r="U3716" i="2" s="1"/>
  <c r="T3715" i="2"/>
  <c r="U3715" i="2"/>
  <c r="T3714" i="2"/>
  <c r="U3714" i="2" s="1"/>
  <c r="T3713" i="2"/>
  <c r="U3713" i="2" s="1"/>
  <c r="T3712" i="2"/>
  <c r="U3712" i="2" s="1"/>
  <c r="T3711" i="2"/>
  <c r="U3711" i="2" s="1"/>
  <c r="T3710" i="2"/>
  <c r="U3710" i="2" s="1"/>
  <c r="T3709" i="2"/>
  <c r="U3709" i="2" s="1"/>
  <c r="T3708" i="2"/>
  <c r="U3708" i="2"/>
  <c r="T3707" i="2"/>
  <c r="U3707" i="2"/>
  <c r="T3706" i="2"/>
  <c r="U3706" i="2" s="1"/>
  <c r="T3705" i="2"/>
  <c r="U3705" i="2" s="1"/>
  <c r="T3704" i="2"/>
  <c r="U3704" i="2"/>
  <c r="T3703" i="2"/>
  <c r="U3703" i="2"/>
  <c r="T3702" i="2"/>
  <c r="U3702" i="2" s="1"/>
  <c r="T3701" i="2"/>
  <c r="U3701" i="2" s="1"/>
  <c r="T3700" i="2"/>
  <c r="U3700" i="2"/>
  <c r="T3699" i="2"/>
  <c r="U3699" i="2" s="1"/>
  <c r="T3698" i="2"/>
  <c r="U3698" i="2"/>
  <c r="T3697" i="2"/>
  <c r="U3697" i="2"/>
  <c r="T3696" i="2"/>
  <c r="U3696" i="2"/>
  <c r="T3695" i="2"/>
  <c r="U3695" i="2"/>
  <c r="T3694" i="2"/>
  <c r="U3694" i="2" s="1"/>
  <c r="T3693" i="2"/>
  <c r="U3693" i="2" s="1"/>
  <c r="T3692" i="2"/>
  <c r="U3692" i="2" s="1"/>
  <c r="T3691" i="2"/>
  <c r="U3691" i="2"/>
  <c r="T3690" i="2"/>
  <c r="U3690" i="2"/>
  <c r="T3689" i="2"/>
  <c r="U3689" i="2"/>
  <c r="T3688" i="2"/>
  <c r="U3688" i="2" s="1"/>
  <c r="T3687" i="2"/>
  <c r="U3687" i="2"/>
  <c r="T3686" i="2"/>
  <c r="U3686" i="2"/>
  <c r="T3685" i="2"/>
  <c r="U3685" i="2" s="1"/>
  <c r="T3684" i="2"/>
  <c r="U3684" i="2"/>
  <c r="T3683" i="2"/>
  <c r="U3683" i="2" s="1"/>
  <c r="T3682" i="2"/>
  <c r="U3682" i="2" s="1"/>
  <c r="T3681" i="2"/>
  <c r="U3681" i="2" s="1"/>
  <c r="T3680" i="2"/>
  <c r="U3680" i="2" s="1"/>
  <c r="T3679" i="2"/>
  <c r="U3679" i="2"/>
  <c r="T3678" i="2"/>
  <c r="U3678" i="2"/>
  <c r="T3677" i="2"/>
  <c r="U3677" i="2"/>
  <c r="T3676" i="2"/>
  <c r="U3676" i="2" s="1"/>
  <c r="T3675" i="2"/>
  <c r="U3675" i="2" s="1"/>
  <c r="T3674" i="2"/>
  <c r="U3674" i="2"/>
  <c r="T3673" i="2"/>
  <c r="U3673" i="2"/>
  <c r="T3672" i="2"/>
  <c r="U3672" i="2" s="1"/>
  <c r="T3671" i="2"/>
  <c r="U3671" i="2"/>
  <c r="T3670" i="2"/>
  <c r="U3670" i="2" s="1"/>
  <c r="T3669" i="2"/>
  <c r="U3669" i="2" s="1"/>
  <c r="T3668" i="2"/>
  <c r="U3668" i="2" s="1"/>
  <c r="T3667" i="2"/>
  <c r="U3667" i="2" s="1"/>
  <c r="T3666" i="2"/>
  <c r="U3666" i="2"/>
  <c r="T3665" i="2"/>
  <c r="U3665" i="2" s="1"/>
  <c r="T3664" i="2"/>
  <c r="U3664" i="2" s="1"/>
  <c r="T3663" i="2"/>
  <c r="U3663" i="2" s="1"/>
  <c r="T3662" i="2"/>
  <c r="U3662" i="2"/>
  <c r="T3661" i="2"/>
  <c r="U3661" i="2" s="1"/>
  <c r="T3660" i="2"/>
  <c r="U3660" i="2" s="1"/>
  <c r="T3659" i="2"/>
  <c r="U3659" i="2" s="1"/>
  <c r="T3658" i="2"/>
  <c r="U3658" i="2" s="1"/>
  <c r="T3657" i="2"/>
  <c r="U3657" i="2" s="1"/>
  <c r="T3656" i="2"/>
  <c r="U3656" i="2"/>
  <c r="T3655" i="2"/>
  <c r="U3655" i="2"/>
  <c r="T3654" i="2"/>
  <c r="U3654" i="2" s="1"/>
  <c r="T3653" i="2"/>
  <c r="U3653" i="2" s="1"/>
  <c r="T3652" i="2"/>
  <c r="U3652" i="2" s="1"/>
  <c r="T3651" i="2"/>
  <c r="U3651" i="2"/>
  <c r="T3650" i="2"/>
  <c r="U3650" i="2" s="1"/>
  <c r="T3649" i="2"/>
  <c r="U3649" i="2" s="1"/>
  <c r="T3648" i="2"/>
  <c r="U3648" i="2" s="1"/>
  <c r="T3647" i="2"/>
  <c r="U3647" i="2" s="1"/>
  <c r="T3646" i="2"/>
  <c r="U3646" i="2"/>
  <c r="T3645" i="2"/>
  <c r="U3645" i="2" s="1"/>
  <c r="T3644" i="2"/>
  <c r="U3644" i="2" s="1"/>
  <c r="T3643" i="2"/>
  <c r="U3643" i="2" s="1"/>
  <c r="T3642" i="2"/>
  <c r="U3642" i="2" s="1"/>
  <c r="T3641" i="2"/>
  <c r="U3641" i="2" s="1"/>
  <c r="T3640" i="2"/>
  <c r="U3640" i="2"/>
  <c r="T3639" i="2"/>
  <c r="U3639" i="2" s="1"/>
  <c r="T3638" i="2"/>
  <c r="U3638" i="2" s="1"/>
  <c r="T3637" i="2"/>
  <c r="U3637" i="2"/>
  <c r="T3636" i="2"/>
  <c r="U3636" i="2" s="1"/>
  <c r="T3635" i="2"/>
  <c r="U3635" i="2" s="1"/>
  <c r="T3634" i="2"/>
  <c r="U3634" i="2"/>
  <c r="T3633" i="2"/>
  <c r="U3633" i="2" s="1"/>
  <c r="T3632" i="2"/>
  <c r="U3632" i="2" s="1"/>
  <c r="T3631" i="2"/>
  <c r="U3631" i="2" s="1"/>
  <c r="T3630" i="2"/>
  <c r="U3630" i="2" s="1"/>
  <c r="T3629" i="2"/>
  <c r="U3629" i="2"/>
  <c r="T3628" i="2"/>
  <c r="U3628" i="2" s="1"/>
  <c r="T3627" i="2"/>
  <c r="U3627" i="2" s="1"/>
  <c r="T3626" i="2"/>
  <c r="U3626" i="2" s="1"/>
  <c r="T3625" i="2"/>
  <c r="U3625" i="2" s="1"/>
  <c r="T3624" i="2"/>
  <c r="U3624" i="2" s="1"/>
  <c r="T3623" i="2"/>
  <c r="U3623" i="2" s="1"/>
  <c r="T3622" i="2"/>
  <c r="U3622" i="2" s="1"/>
  <c r="T3621" i="2"/>
  <c r="U3621" i="2"/>
  <c r="T3620" i="2"/>
  <c r="U3620" i="2" s="1"/>
  <c r="T3619" i="2"/>
  <c r="U3619" i="2" s="1"/>
  <c r="T3618" i="2"/>
  <c r="U3618" i="2"/>
  <c r="T3617" i="2"/>
  <c r="U3617" i="2"/>
  <c r="T3616" i="2"/>
  <c r="U3616" i="2"/>
  <c r="T3615" i="2"/>
  <c r="U3615" i="2"/>
  <c r="T3614" i="2"/>
  <c r="U3614" i="2" s="1"/>
  <c r="T3613" i="2"/>
  <c r="U3613" i="2"/>
  <c r="T3612" i="2"/>
  <c r="U3612" i="2"/>
  <c r="T3611" i="2"/>
  <c r="U3611" i="2"/>
  <c r="T3610" i="2"/>
  <c r="U3610" i="2"/>
  <c r="T3609" i="2"/>
  <c r="U3609" i="2"/>
  <c r="T3608" i="2"/>
  <c r="U3608" i="2"/>
  <c r="T3607" i="2"/>
  <c r="U3607" i="2"/>
  <c r="T3606" i="2"/>
  <c r="U3606" i="2"/>
  <c r="T3605" i="2"/>
  <c r="U3605" i="2" s="1"/>
  <c r="T3604" i="2"/>
  <c r="U3604" i="2" s="1"/>
  <c r="T3603" i="2"/>
  <c r="U3603" i="2" s="1"/>
  <c r="T3602" i="2"/>
  <c r="U3602" i="2" s="1"/>
  <c r="T3601" i="2"/>
  <c r="U3601" i="2" s="1"/>
  <c r="T3600" i="2"/>
  <c r="U3600" i="2" s="1"/>
  <c r="T3599" i="2"/>
  <c r="U3599" i="2" s="1"/>
  <c r="T3598" i="2"/>
  <c r="U3598" i="2" s="1"/>
  <c r="T3597" i="2"/>
  <c r="U3597" i="2"/>
  <c r="T3596" i="2"/>
  <c r="U3596" i="2" s="1"/>
  <c r="T3595" i="2"/>
  <c r="U3595" i="2" s="1"/>
  <c r="T3594" i="2"/>
  <c r="U3594" i="2" s="1"/>
  <c r="T3593" i="2"/>
  <c r="U3593" i="2" s="1"/>
  <c r="T3592" i="2"/>
  <c r="U3592" i="2"/>
  <c r="T3591" i="2"/>
  <c r="U3591" i="2" s="1"/>
  <c r="T3590" i="2"/>
  <c r="U3590" i="2"/>
  <c r="T3589" i="2"/>
  <c r="U3589" i="2" s="1"/>
  <c r="T3588" i="2"/>
  <c r="U3588" i="2" s="1"/>
  <c r="T3587" i="2"/>
  <c r="U3587" i="2" s="1"/>
  <c r="T3586" i="2"/>
  <c r="U3586" i="2"/>
  <c r="T3585" i="2"/>
  <c r="U3585" i="2" s="1"/>
  <c r="T3584" i="2"/>
  <c r="U3584" i="2"/>
  <c r="T3583" i="2"/>
  <c r="U3583" i="2" s="1"/>
  <c r="T3582" i="2"/>
  <c r="U3582" i="2"/>
  <c r="T3581" i="2"/>
  <c r="U3581" i="2" s="1"/>
  <c r="T3580" i="2"/>
  <c r="U3580" i="2"/>
  <c r="T3579" i="2"/>
  <c r="U3579" i="2" s="1"/>
  <c r="T3578" i="2"/>
  <c r="U3578" i="2" s="1"/>
  <c r="T3577" i="2"/>
  <c r="U3577" i="2" s="1"/>
  <c r="T3576" i="2"/>
  <c r="U3576" i="2" s="1"/>
  <c r="T3575" i="2"/>
  <c r="U3575" i="2" s="1"/>
  <c r="T3574" i="2"/>
  <c r="U3574" i="2" s="1"/>
  <c r="T3573" i="2"/>
  <c r="U3573" i="2" s="1"/>
  <c r="T3572" i="2"/>
  <c r="U3572" i="2" s="1"/>
  <c r="T3571" i="2"/>
  <c r="U3571" i="2"/>
  <c r="T3570" i="2"/>
  <c r="U3570" i="2"/>
  <c r="T3569" i="2"/>
  <c r="U3569" i="2"/>
  <c r="T3568" i="2"/>
  <c r="U3568" i="2"/>
  <c r="T3567" i="2"/>
  <c r="U3567" i="2"/>
  <c r="T3566" i="2"/>
  <c r="U3566" i="2"/>
  <c r="T3565" i="2"/>
  <c r="U3565" i="2"/>
  <c r="T3564" i="2"/>
  <c r="U3564" i="2"/>
  <c r="T3563" i="2"/>
  <c r="U3563" i="2" s="1"/>
  <c r="T3562" i="2"/>
  <c r="U3562" i="2" s="1"/>
  <c r="T3561" i="2"/>
  <c r="U3561" i="2" s="1"/>
  <c r="T3560" i="2"/>
  <c r="U3560" i="2" s="1"/>
  <c r="T3559" i="2"/>
  <c r="U3559" i="2"/>
  <c r="T3558" i="2"/>
  <c r="U3558" i="2"/>
  <c r="T3557" i="2"/>
  <c r="U3557" i="2"/>
  <c r="T3556" i="2"/>
  <c r="U3556" i="2" s="1"/>
  <c r="T3555" i="2"/>
  <c r="U3555" i="2" s="1"/>
  <c r="T3554" i="2"/>
  <c r="U3554" i="2" s="1"/>
  <c r="T3553" i="2"/>
  <c r="U3553" i="2"/>
  <c r="T3552" i="2"/>
  <c r="U3552" i="2"/>
  <c r="T3551" i="2"/>
  <c r="U3551" i="2"/>
  <c r="T3550" i="2"/>
  <c r="U3550" i="2"/>
  <c r="T3549" i="2"/>
  <c r="U3549" i="2"/>
  <c r="T3548" i="2"/>
  <c r="U3548" i="2" s="1"/>
  <c r="T3547" i="2"/>
  <c r="U3547" i="2"/>
  <c r="T3546" i="2"/>
  <c r="U3546" i="2" s="1"/>
  <c r="T3545" i="2"/>
  <c r="U3545" i="2"/>
  <c r="T3544" i="2"/>
  <c r="U3544" i="2"/>
  <c r="T3543" i="2"/>
  <c r="U3543" i="2"/>
  <c r="T3542" i="2"/>
  <c r="U3542" i="2"/>
  <c r="T3541" i="2"/>
  <c r="U3541" i="2"/>
  <c r="T3540" i="2"/>
  <c r="U3540" i="2"/>
  <c r="T3539" i="2"/>
  <c r="U3539" i="2"/>
  <c r="T3538" i="2"/>
  <c r="U3538" i="2"/>
  <c r="T3537" i="2"/>
  <c r="U3537" i="2"/>
  <c r="T3536" i="2"/>
  <c r="U3536" i="2" s="1"/>
  <c r="T3535" i="2"/>
  <c r="U3535" i="2" s="1"/>
  <c r="T3534" i="2"/>
  <c r="U3534" i="2" s="1"/>
  <c r="T3533" i="2"/>
  <c r="U3533" i="2"/>
  <c r="T3532" i="2"/>
  <c r="U3532" i="2"/>
  <c r="T3531" i="2"/>
  <c r="U3531" i="2" s="1"/>
  <c r="T3530" i="2"/>
  <c r="U3530" i="2" s="1"/>
  <c r="T3529" i="2"/>
  <c r="U3529" i="2" s="1"/>
  <c r="T3528" i="2"/>
  <c r="U3528" i="2"/>
  <c r="T3527" i="2"/>
  <c r="U3527" i="2" s="1"/>
  <c r="T3526" i="2"/>
  <c r="U3526" i="2" s="1"/>
  <c r="T3525" i="2"/>
  <c r="U3525" i="2"/>
  <c r="T3524" i="2"/>
  <c r="U3524" i="2" s="1"/>
  <c r="T3523" i="2"/>
  <c r="U3523" i="2"/>
  <c r="T3522" i="2"/>
  <c r="U3522" i="2" s="1"/>
  <c r="T3521" i="2"/>
  <c r="U3521" i="2" s="1"/>
  <c r="T3520" i="2"/>
  <c r="U3520" i="2" s="1"/>
  <c r="T3519" i="2"/>
  <c r="U3519" i="2" s="1"/>
  <c r="T3518" i="2"/>
  <c r="U3518" i="2" s="1"/>
  <c r="T3517" i="2"/>
  <c r="U3517" i="2" s="1"/>
  <c r="T3516" i="2"/>
  <c r="U3516" i="2" s="1"/>
  <c r="T3515" i="2"/>
  <c r="U3515" i="2" s="1"/>
  <c r="T3514" i="2"/>
  <c r="U3514" i="2"/>
  <c r="T3513" i="2"/>
  <c r="U3513" i="2"/>
  <c r="T3512" i="2"/>
  <c r="U3512" i="2" s="1"/>
  <c r="T3511" i="2"/>
  <c r="U3511" i="2"/>
  <c r="T3510" i="2"/>
  <c r="U3510" i="2" s="1"/>
  <c r="T3509" i="2"/>
  <c r="U3509" i="2" s="1"/>
  <c r="T3508" i="2"/>
  <c r="U3508" i="2" s="1"/>
  <c r="T3507" i="2"/>
  <c r="U3507" i="2" s="1"/>
  <c r="T3506" i="2"/>
  <c r="U3506" i="2"/>
  <c r="T3505" i="2"/>
  <c r="U3505" i="2"/>
  <c r="T3504" i="2"/>
  <c r="U3504" i="2"/>
  <c r="T3503" i="2"/>
  <c r="U3503" i="2" s="1"/>
  <c r="T3502" i="2"/>
  <c r="U3502" i="2" s="1"/>
  <c r="T3501" i="2"/>
  <c r="U3501" i="2" s="1"/>
  <c r="T3500" i="2"/>
  <c r="U3500" i="2" s="1"/>
  <c r="T3499" i="2"/>
  <c r="U3499" i="2"/>
  <c r="T3498" i="2"/>
  <c r="U3498" i="2"/>
  <c r="T3497" i="2"/>
  <c r="U3497" i="2"/>
  <c r="T3496" i="2"/>
  <c r="U3496" i="2"/>
  <c r="T3495" i="2"/>
  <c r="U3495" i="2"/>
  <c r="T3494" i="2"/>
  <c r="U3494" i="2"/>
  <c r="T3493" i="2"/>
  <c r="U3493" i="2"/>
  <c r="T3492" i="2"/>
  <c r="U3492" i="2"/>
  <c r="T3491" i="2"/>
  <c r="U3491" i="2"/>
  <c r="T3490" i="2"/>
  <c r="U3490" i="2" s="1"/>
  <c r="T3489" i="2"/>
  <c r="U3489" i="2"/>
  <c r="T3488" i="2"/>
  <c r="U3488" i="2"/>
  <c r="T3487" i="2"/>
  <c r="U3487" i="2"/>
  <c r="T3486" i="2"/>
  <c r="U3486" i="2" s="1"/>
  <c r="T3485" i="2"/>
  <c r="U3485" i="2"/>
  <c r="T3484" i="2"/>
  <c r="U3484" i="2"/>
  <c r="T3483" i="2"/>
  <c r="U3483" i="2" s="1"/>
  <c r="T3482" i="2"/>
  <c r="U3482" i="2"/>
  <c r="T3481" i="2"/>
  <c r="U3481" i="2"/>
  <c r="T3480" i="2"/>
  <c r="U3480" i="2"/>
  <c r="T3479" i="2"/>
  <c r="U3479" i="2"/>
  <c r="T3478" i="2"/>
  <c r="U3478" i="2" s="1"/>
  <c r="T3477" i="2"/>
  <c r="U3477" i="2"/>
  <c r="T3476" i="2"/>
  <c r="U3476" i="2" s="1"/>
  <c r="T3475" i="2"/>
  <c r="U3475" i="2"/>
  <c r="T3474" i="2"/>
  <c r="U3474" i="2"/>
  <c r="T3473" i="2"/>
  <c r="U3473" i="2"/>
  <c r="T3472" i="2"/>
  <c r="U3472" i="2"/>
  <c r="T3471" i="2"/>
  <c r="U3471" i="2"/>
  <c r="T3470" i="2"/>
  <c r="U3470" i="2"/>
  <c r="T3469" i="2"/>
  <c r="U3469" i="2"/>
  <c r="T3468" i="2"/>
  <c r="U3468" i="2" s="1"/>
  <c r="T3467" i="2"/>
  <c r="U3467" i="2" s="1"/>
  <c r="T3466" i="2"/>
  <c r="U3466" i="2" s="1"/>
  <c r="T3465" i="2"/>
  <c r="U3465" i="2" s="1"/>
  <c r="T3464" i="2"/>
  <c r="U3464" i="2"/>
  <c r="T3463" i="2"/>
  <c r="U3463" i="2"/>
  <c r="T3462" i="2"/>
  <c r="U3462" i="2" s="1"/>
  <c r="T3461" i="2"/>
  <c r="U3461" i="2" s="1"/>
  <c r="T3460" i="2"/>
  <c r="U3460" i="2" s="1"/>
  <c r="T3459" i="2"/>
  <c r="U3459" i="2"/>
  <c r="T3458" i="2"/>
  <c r="U3458" i="2"/>
  <c r="T3457" i="2"/>
  <c r="U3457" i="2" s="1"/>
  <c r="T3456" i="2"/>
  <c r="U3456" i="2" s="1"/>
  <c r="T3455" i="2"/>
  <c r="U3455" i="2"/>
  <c r="T3454" i="2"/>
  <c r="U3454" i="2"/>
  <c r="T3453" i="2"/>
  <c r="U3453" i="2"/>
  <c r="T3452" i="2"/>
  <c r="U3452" i="2"/>
  <c r="T3451" i="2"/>
  <c r="U3451" i="2" s="1"/>
  <c r="T3450" i="2"/>
  <c r="U3450" i="2"/>
  <c r="T3449" i="2"/>
  <c r="U3449" i="2"/>
  <c r="T3448" i="2"/>
  <c r="U3448" i="2"/>
  <c r="T3447" i="2"/>
  <c r="U3447" i="2"/>
  <c r="T3446" i="2"/>
  <c r="U3446" i="2"/>
  <c r="T3445" i="2"/>
  <c r="U3445" i="2" s="1"/>
  <c r="T3444" i="2"/>
  <c r="U3444" i="2" s="1"/>
  <c r="T3443" i="2"/>
  <c r="U3443" i="2"/>
  <c r="T3442" i="2"/>
  <c r="U3442" i="2" s="1"/>
  <c r="T3441" i="2"/>
  <c r="U3441" i="2" s="1"/>
  <c r="T3440" i="2"/>
  <c r="U3440" i="2" s="1"/>
  <c r="T3439" i="2"/>
  <c r="U3439" i="2"/>
  <c r="T3438" i="2"/>
  <c r="U3438" i="2" s="1"/>
  <c r="T3437" i="2"/>
  <c r="U3437" i="2" s="1"/>
  <c r="T3436" i="2"/>
  <c r="U3436" i="2"/>
  <c r="T3435" i="2"/>
  <c r="U3435" i="2" s="1"/>
  <c r="T3434" i="2"/>
  <c r="U3434" i="2"/>
  <c r="T3433" i="2"/>
  <c r="U3433" i="2"/>
  <c r="T3432" i="2"/>
  <c r="U3432" i="2"/>
  <c r="T3431" i="2"/>
  <c r="U3431" i="2"/>
  <c r="T3430" i="2"/>
  <c r="U3430" i="2"/>
  <c r="T3429" i="2"/>
  <c r="U3429" i="2" s="1"/>
  <c r="T3428" i="2"/>
  <c r="U3428" i="2" s="1"/>
  <c r="T3427" i="2"/>
  <c r="U3427" i="2" s="1"/>
  <c r="T3426" i="2"/>
  <c r="U3426" i="2"/>
  <c r="T3425" i="2"/>
  <c r="U3425" i="2" s="1"/>
  <c r="T3424" i="2"/>
  <c r="U3424" i="2" s="1"/>
  <c r="T3423" i="2"/>
  <c r="U3423" i="2" s="1"/>
  <c r="T3422" i="2"/>
  <c r="U3422" i="2"/>
  <c r="T3421" i="2"/>
  <c r="U3421" i="2"/>
  <c r="T3420" i="2"/>
  <c r="U3420" i="2" s="1"/>
  <c r="T3419" i="2"/>
  <c r="U3419" i="2" s="1"/>
  <c r="T3418" i="2"/>
  <c r="U3418" i="2"/>
  <c r="T3417" i="2"/>
  <c r="U3417" i="2"/>
  <c r="T3416" i="2"/>
  <c r="U3416" i="2"/>
  <c r="T3415" i="2"/>
  <c r="U3415" i="2"/>
  <c r="T3414" i="2"/>
  <c r="U3414" i="2"/>
  <c r="T3413" i="2"/>
  <c r="U3413" i="2" s="1"/>
  <c r="T3412" i="2"/>
  <c r="U3412" i="2" s="1"/>
  <c r="T3411" i="2"/>
  <c r="U3411" i="2" s="1"/>
  <c r="T3410" i="2"/>
  <c r="U3410" i="2" s="1"/>
  <c r="T3409" i="2"/>
  <c r="U3409" i="2"/>
  <c r="T3408" i="2"/>
  <c r="U3408" i="2"/>
  <c r="T3407" i="2"/>
  <c r="U3407" i="2"/>
  <c r="T3406" i="2"/>
  <c r="U3406" i="2" s="1"/>
  <c r="T3405" i="2"/>
  <c r="U3405" i="2"/>
  <c r="T3404" i="2"/>
  <c r="U3404" i="2" s="1"/>
  <c r="T3403" i="2"/>
  <c r="U3403" i="2" s="1"/>
  <c r="T3402" i="2"/>
  <c r="U3402" i="2" s="1"/>
  <c r="T3401" i="2"/>
  <c r="U3401" i="2"/>
  <c r="T3400" i="2"/>
  <c r="U3400" i="2"/>
  <c r="T3399" i="2"/>
  <c r="U3399" i="2"/>
  <c r="T3398" i="2"/>
  <c r="U3398" i="2"/>
  <c r="T3397" i="2"/>
  <c r="U3397" i="2"/>
  <c r="T3396" i="2"/>
  <c r="U3396" i="2" s="1"/>
  <c r="T3395" i="2"/>
  <c r="U3395" i="2" s="1"/>
  <c r="T3394" i="2"/>
  <c r="U3394" i="2" s="1"/>
  <c r="T3393" i="2"/>
  <c r="U3393" i="2" s="1"/>
  <c r="T3392" i="2"/>
  <c r="U3392" i="2" s="1"/>
  <c r="T3391" i="2"/>
  <c r="U3391" i="2" s="1"/>
  <c r="T3390" i="2"/>
  <c r="U3390" i="2"/>
  <c r="T3389" i="2"/>
  <c r="U3389" i="2" s="1"/>
  <c r="T3388" i="2"/>
  <c r="U3388" i="2"/>
  <c r="T3387" i="2"/>
  <c r="U3387" i="2" s="1"/>
  <c r="T3386" i="2"/>
  <c r="U3386" i="2" s="1"/>
  <c r="T3385" i="2"/>
  <c r="U3385" i="2" s="1"/>
  <c r="T3384" i="2"/>
  <c r="U3384" i="2"/>
  <c r="T3383" i="2"/>
  <c r="U3383" i="2" s="1"/>
  <c r="T3382" i="2"/>
  <c r="U3382" i="2" s="1"/>
  <c r="T3381" i="2"/>
  <c r="U3381" i="2"/>
  <c r="T3380" i="2"/>
  <c r="U3380" i="2" s="1"/>
  <c r="T3379" i="2"/>
  <c r="U3379" i="2" s="1"/>
  <c r="T3378" i="2"/>
  <c r="U3378" i="2"/>
  <c r="T3377" i="2"/>
  <c r="U3377" i="2" s="1"/>
  <c r="T3376" i="2"/>
  <c r="U3376" i="2" s="1"/>
  <c r="T3375" i="2"/>
  <c r="U3375" i="2" s="1"/>
  <c r="T3374" i="2"/>
  <c r="U3374" i="2" s="1"/>
  <c r="T3373" i="2"/>
  <c r="U3373" i="2"/>
  <c r="T3372" i="2"/>
  <c r="U3372" i="2"/>
  <c r="T3371" i="2"/>
  <c r="U3371" i="2" s="1"/>
  <c r="T3370" i="2"/>
  <c r="U3370" i="2" s="1"/>
  <c r="T3369" i="2"/>
  <c r="U3369" i="2" s="1"/>
  <c r="T3368" i="2"/>
  <c r="U3368" i="2" s="1"/>
  <c r="T3367" i="2"/>
  <c r="U3367" i="2" s="1"/>
  <c r="T3366" i="2"/>
  <c r="U3366" i="2"/>
  <c r="T3365" i="2"/>
  <c r="U3365" i="2"/>
  <c r="T3364" i="2"/>
  <c r="U3364" i="2"/>
  <c r="T3363" i="2"/>
  <c r="U3363" i="2"/>
  <c r="T3362" i="2"/>
  <c r="U3362" i="2"/>
  <c r="T3361" i="2"/>
  <c r="U3361" i="2" s="1"/>
  <c r="T3360" i="2"/>
  <c r="U3360" i="2" s="1"/>
  <c r="T3359" i="2"/>
  <c r="U3359" i="2" s="1"/>
  <c r="T3358" i="2"/>
  <c r="U3358" i="2" s="1"/>
  <c r="T3357" i="2"/>
  <c r="U3357" i="2"/>
  <c r="T3356" i="2"/>
  <c r="U3356" i="2"/>
  <c r="T3355" i="2"/>
  <c r="U3355" i="2"/>
  <c r="T3354" i="2"/>
  <c r="U3354" i="2" s="1"/>
  <c r="T3353" i="2"/>
  <c r="U3353" i="2" s="1"/>
  <c r="T3352" i="2"/>
  <c r="U3352" i="2" s="1"/>
  <c r="T3351" i="2"/>
  <c r="U3351" i="2"/>
  <c r="T3350" i="2"/>
  <c r="U3350" i="2"/>
  <c r="T3349" i="2"/>
  <c r="U3349" i="2"/>
  <c r="T3348" i="2"/>
  <c r="U3348" i="2" s="1"/>
  <c r="T3347" i="2"/>
  <c r="U3347" i="2" s="1"/>
  <c r="T3346" i="2"/>
  <c r="U3346" i="2" s="1"/>
  <c r="T3345" i="2"/>
  <c r="U3345" i="2" s="1"/>
  <c r="U3344" i="2"/>
  <c r="T3344" i="2"/>
  <c r="T3343" i="2"/>
  <c r="U3343" i="2"/>
  <c r="T3342" i="2"/>
  <c r="U3342" i="2"/>
  <c r="T3341" i="2"/>
  <c r="U3341" i="2" s="1"/>
  <c r="T3340" i="2"/>
  <c r="U3340" i="2"/>
  <c r="T3339" i="2"/>
  <c r="U3339" i="2" s="1"/>
  <c r="T3338" i="2"/>
  <c r="U3338" i="2" s="1"/>
  <c r="T3337" i="2"/>
  <c r="U3337" i="2"/>
  <c r="T3336" i="2"/>
  <c r="U3336" i="2" s="1"/>
  <c r="T3335" i="2"/>
  <c r="U3335" i="2" s="1"/>
  <c r="U3334" i="2"/>
  <c r="T3334" i="2"/>
  <c r="T3333" i="2"/>
  <c r="U3333" i="2"/>
  <c r="T3332" i="2"/>
  <c r="U3332" i="2" s="1"/>
  <c r="T3331" i="2"/>
  <c r="U3331" i="2"/>
  <c r="T3330" i="2"/>
  <c r="U3330" i="2" s="1"/>
  <c r="T3329" i="2"/>
  <c r="U3329" i="2"/>
  <c r="T3328" i="2"/>
  <c r="U3328" i="2" s="1"/>
  <c r="T3327" i="2"/>
  <c r="U3327" i="2" s="1"/>
  <c r="T3326" i="2"/>
  <c r="U3326" i="2" s="1"/>
  <c r="T3325" i="2"/>
  <c r="U3325" i="2" s="1"/>
  <c r="T3324" i="2"/>
  <c r="U3324" i="2" s="1"/>
  <c r="T3323" i="2"/>
  <c r="U3323" i="2"/>
  <c r="T3322" i="2"/>
  <c r="U3322" i="2" s="1"/>
  <c r="T3321" i="2"/>
  <c r="U3321" i="2" s="1"/>
  <c r="T3320" i="2"/>
  <c r="U3320" i="2" s="1"/>
  <c r="T3319" i="2"/>
  <c r="U3319" i="2" s="1"/>
  <c r="U3318" i="2"/>
  <c r="T3318" i="2"/>
  <c r="T3317" i="2"/>
  <c r="U3317" i="2" s="1"/>
  <c r="U3316" i="2"/>
  <c r="T3316" i="2"/>
  <c r="T3315" i="2"/>
  <c r="U3315" i="2" s="1"/>
  <c r="U3314" i="2"/>
  <c r="T3314" i="2"/>
  <c r="T3313" i="2"/>
  <c r="U3313" i="2"/>
  <c r="T3312" i="2"/>
  <c r="U3312" i="2" s="1"/>
  <c r="T3311" i="2"/>
  <c r="U3311" i="2" s="1"/>
  <c r="T3310" i="2"/>
  <c r="U3310" i="2"/>
  <c r="U3309" i="2"/>
  <c r="T3309" i="2"/>
  <c r="T3308" i="2"/>
  <c r="U3308" i="2" s="1"/>
  <c r="T3307" i="2"/>
  <c r="U3307" i="2"/>
  <c r="T3306" i="2"/>
  <c r="U3306" i="2" s="1"/>
  <c r="T3305" i="2"/>
  <c r="U3305" i="2" s="1"/>
  <c r="U3304" i="2"/>
  <c r="T3304" i="2"/>
  <c r="T3303" i="2"/>
  <c r="U3303" i="2"/>
  <c r="T3302" i="2"/>
  <c r="U3302" i="2" s="1"/>
  <c r="T3301" i="2"/>
  <c r="U3301" i="2"/>
  <c r="T3300" i="2"/>
  <c r="U3300" i="2" s="1"/>
  <c r="T3299" i="2"/>
  <c r="U3299" i="2"/>
  <c r="U3298" i="2"/>
  <c r="T3298" i="2"/>
  <c r="T3297" i="2"/>
  <c r="U3297" i="2"/>
  <c r="T3296" i="2"/>
  <c r="U3296" i="2" s="1"/>
  <c r="T3295" i="2"/>
  <c r="U3295" i="2"/>
  <c r="T3294" i="2"/>
  <c r="U3294" i="2" s="1"/>
  <c r="T3293" i="2"/>
  <c r="U3293" i="2" s="1"/>
  <c r="T3292" i="2"/>
  <c r="U3292" i="2" s="1"/>
  <c r="T3291" i="2"/>
  <c r="U3291" i="2"/>
  <c r="T3290" i="2"/>
  <c r="U3290" i="2" s="1"/>
  <c r="T3289" i="2"/>
  <c r="U3289" i="2" s="1"/>
  <c r="T3288" i="2"/>
  <c r="U3288" i="2" s="1"/>
  <c r="T3287" i="2"/>
  <c r="U3287" i="2"/>
  <c r="T3286" i="2"/>
  <c r="U3286" i="2" s="1"/>
  <c r="T3285" i="2"/>
  <c r="U3285" i="2" s="1"/>
  <c r="T3284" i="2"/>
  <c r="U3284" i="2" s="1"/>
  <c r="T3283" i="2"/>
  <c r="U3283" i="2"/>
  <c r="T3282" i="2"/>
  <c r="U3282" i="2" s="1"/>
  <c r="T3281" i="2"/>
  <c r="U3281" i="2"/>
  <c r="T3280" i="2"/>
  <c r="U3280" i="2"/>
  <c r="T3279" i="2"/>
  <c r="U3279" i="2" s="1"/>
  <c r="T3278" i="2"/>
  <c r="U3278" i="2" s="1"/>
  <c r="T3277" i="2"/>
  <c r="U3277" i="2" s="1"/>
  <c r="U3276" i="2"/>
  <c r="T3276" i="2"/>
  <c r="T3275" i="2"/>
  <c r="U3275" i="2" s="1"/>
  <c r="T3274" i="2"/>
  <c r="U3274" i="2" s="1"/>
  <c r="T3273" i="2"/>
  <c r="U3273" i="2"/>
  <c r="U3272" i="2"/>
  <c r="T3272" i="2"/>
  <c r="T3271" i="2"/>
  <c r="U3271" i="2" s="1"/>
  <c r="T3270" i="2"/>
  <c r="U3270" i="2"/>
  <c r="T3269" i="2"/>
  <c r="U3269" i="2"/>
  <c r="T3268" i="2"/>
  <c r="U3268" i="2"/>
  <c r="T3267" i="2"/>
  <c r="U3267" i="2" s="1"/>
  <c r="U3266" i="2"/>
  <c r="T3266" i="2"/>
  <c r="T3264" i="2"/>
  <c r="U3264" i="2" s="1"/>
  <c r="T3263" i="2"/>
  <c r="U3263" i="2" s="1"/>
  <c r="T3262" i="2"/>
  <c r="U3262" i="2"/>
  <c r="U3261" i="2"/>
  <c r="T3261" i="2"/>
  <c r="T3260" i="2"/>
  <c r="U3260" i="2"/>
  <c r="T3259" i="2"/>
  <c r="U3259" i="2" s="1"/>
  <c r="T3258" i="2"/>
  <c r="U3258" i="2" s="1"/>
  <c r="T3257" i="2"/>
  <c r="U3257" i="2"/>
  <c r="T3256" i="2"/>
  <c r="U3256" i="2" s="1"/>
  <c r="U3255" i="2"/>
  <c r="T3255" i="2"/>
  <c r="T3254" i="2"/>
  <c r="U3254" i="2"/>
  <c r="T3253" i="2"/>
  <c r="U3253" i="2"/>
  <c r="U3252" i="2"/>
  <c r="T3252" i="2"/>
  <c r="T3251" i="2"/>
  <c r="U3251" i="2" s="1"/>
  <c r="T3250" i="2"/>
  <c r="U3250" i="2" s="1"/>
  <c r="U3249" i="2"/>
  <c r="T3249" i="2"/>
  <c r="U3248" i="2"/>
  <c r="T3248" i="2"/>
  <c r="T3247" i="2"/>
  <c r="U3247" i="2" s="1"/>
  <c r="T3246" i="2"/>
  <c r="U3246" i="2" s="1"/>
  <c r="T3245" i="2"/>
  <c r="U3245" i="2" s="1"/>
  <c r="T3244" i="2"/>
  <c r="U3244" i="2" s="1"/>
  <c r="T3243" i="2"/>
  <c r="U3243" i="2" s="1"/>
  <c r="T3242" i="2"/>
  <c r="U3242" i="2" s="1"/>
  <c r="T3241" i="2"/>
  <c r="U3241" i="2" s="1"/>
  <c r="T3240" i="2"/>
  <c r="U3240" i="2"/>
  <c r="T3239" i="2"/>
  <c r="U3239" i="2"/>
  <c r="T3238" i="2"/>
  <c r="U3238" i="2" s="1"/>
  <c r="T3237" i="2"/>
  <c r="U3237" i="2"/>
  <c r="T3236" i="2"/>
  <c r="U3236" i="2" s="1"/>
  <c r="T3235" i="2"/>
  <c r="U3235" i="2"/>
  <c r="T3234" i="2"/>
  <c r="U3234" i="2" s="1"/>
  <c r="T3233" i="2"/>
  <c r="U3233" i="2"/>
  <c r="T3232" i="2"/>
  <c r="U3232" i="2"/>
  <c r="U3231" i="2"/>
  <c r="T3231" i="2"/>
  <c r="T3230" i="2"/>
  <c r="U3230" i="2" s="1"/>
  <c r="T3229" i="2"/>
  <c r="U3229" i="2"/>
  <c r="T3228" i="2"/>
  <c r="U3228" i="2"/>
  <c r="T3227" i="2"/>
  <c r="U3227" i="2" s="1"/>
  <c r="T3226" i="2"/>
  <c r="U3226" i="2"/>
  <c r="T3225" i="2"/>
  <c r="U3225" i="2" s="1"/>
  <c r="T3224" i="2"/>
  <c r="U3224" i="2" s="1"/>
  <c r="U3223" i="2"/>
  <c r="T3223" i="2"/>
  <c r="T3222" i="2"/>
  <c r="U3222" i="2"/>
  <c r="T3221" i="2"/>
  <c r="U3221" i="2"/>
  <c r="T3220" i="2"/>
  <c r="U3220" i="2" s="1"/>
  <c r="U3219" i="2"/>
  <c r="T3219" i="2"/>
  <c r="T3218" i="2"/>
  <c r="U3218" i="2"/>
  <c r="T3217" i="2"/>
  <c r="U3217" i="2" s="1"/>
  <c r="T3216" i="2"/>
  <c r="U3216" i="2"/>
  <c r="T3215" i="2"/>
  <c r="U3215" i="2" s="1"/>
  <c r="T3214" i="2"/>
  <c r="U3214" i="2"/>
  <c r="U3213" i="2"/>
  <c r="T3213" i="2"/>
  <c r="T3212" i="2"/>
  <c r="U3212" i="2"/>
  <c r="T3211" i="2"/>
  <c r="U3211" i="2" s="1"/>
  <c r="T3210" i="2"/>
  <c r="U3210" i="2" s="1"/>
  <c r="T3209" i="2"/>
  <c r="U3209" i="2"/>
  <c r="T3208" i="2"/>
  <c r="U3208" i="2" s="1"/>
  <c r="U3207" i="2"/>
  <c r="T3207" i="2"/>
  <c r="T3206" i="2"/>
  <c r="U3206" i="2"/>
  <c r="T3205" i="2"/>
  <c r="U3205" i="2" s="1"/>
  <c r="T3204" i="2"/>
  <c r="U3204" i="2"/>
  <c r="T3203" i="2"/>
  <c r="U3203" i="2"/>
  <c r="T3202" i="2"/>
  <c r="U3202" i="2"/>
  <c r="T3201" i="2"/>
  <c r="U3201" i="2"/>
  <c r="T3200" i="2"/>
  <c r="U3200" i="2" s="1"/>
  <c r="T3199" i="2"/>
  <c r="U3199" i="2" s="1"/>
  <c r="T3198" i="2"/>
  <c r="U3198" i="2" s="1"/>
  <c r="T3197" i="2"/>
  <c r="U3197" i="2" s="1"/>
  <c r="T3196" i="2"/>
  <c r="U3196" i="2" s="1"/>
  <c r="T3195" i="2"/>
  <c r="U3195" i="2" s="1"/>
  <c r="T3193" i="2"/>
  <c r="U3193" i="2" s="1"/>
  <c r="T3192" i="2"/>
  <c r="U3192" i="2"/>
  <c r="T3191" i="2"/>
  <c r="U3191" i="2" s="1"/>
  <c r="T3190" i="2"/>
  <c r="U3190" i="2" s="1"/>
  <c r="T3189" i="2"/>
  <c r="U3189" i="2"/>
  <c r="T3188" i="2"/>
  <c r="U3188" i="2" s="1"/>
  <c r="T3187" i="2"/>
  <c r="U3187" i="2" s="1"/>
  <c r="T3186" i="2"/>
  <c r="U3186" i="2" s="1"/>
  <c r="T3185" i="2"/>
  <c r="U3185" i="2" s="1"/>
  <c r="T3184" i="2"/>
  <c r="U3184" i="2" s="1"/>
  <c r="T3183" i="2"/>
  <c r="U3183" i="2" s="1"/>
  <c r="T3182" i="2"/>
  <c r="U3182" i="2" s="1"/>
  <c r="T3181" i="2"/>
  <c r="U3181" i="2"/>
  <c r="T3180" i="2"/>
  <c r="U3180" i="2" s="1"/>
  <c r="T3179" i="2"/>
  <c r="U3179" i="2"/>
  <c r="T3178" i="2"/>
  <c r="U3178" i="2" s="1"/>
  <c r="T3177" i="2"/>
  <c r="U3177" i="2" s="1"/>
  <c r="T3176" i="2"/>
  <c r="U3176" i="2" s="1"/>
  <c r="T3175" i="2"/>
  <c r="U3175" i="2" s="1"/>
  <c r="T3174" i="2"/>
  <c r="U3174" i="2" s="1"/>
  <c r="T3173" i="2"/>
  <c r="U3173" i="2"/>
  <c r="T3172" i="2"/>
  <c r="U3172" i="2"/>
  <c r="T3171" i="2"/>
  <c r="U3171" i="2" s="1"/>
  <c r="T3170" i="2"/>
  <c r="U3170" i="2" s="1"/>
  <c r="T3169" i="2"/>
  <c r="U3169" i="2" s="1"/>
  <c r="U3168" i="2"/>
  <c r="T3168" i="2"/>
  <c r="U3167" i="2"/>
  <c r="T3167" i="2"/>
  <c r="T3166" i="2"/>
  <c r="U3166" i="2"/>
  <c r="T3165" i="2"/>
  <c r="U3165" i="2" s="1"/>
  <c r="T3164" i="2"/>
  <c r="U3164" i="2" s="1"/>
  <c r="T3163" i="2"/>
  <c r="U3163" i="2" s="1"/>
  <c r="T3162" i="2"/>
  <c r="U3162" i="2" s="1"/>
  <c r="T3161" i="2"/>
  <c r="U3161" i="2"/>
  <c r="U3160" i="2"/>
  <c r="T3160" i="2"/>
  <c r="T3159" i="2"/>
  <c r="U3159" i="2"/>
  <c r="U3158" i="2"/>
  <c r="T3158" i="2"/>
  <c r="T3157" i="2"/>
  <c r="U3157" i="2" s="1"/>
  <c r="T3156" i="2"/>
  <c r="U3156" i="2" s="1"/>
  <c r="T3155" i="2"/>
  <c r="U3155" i="2" s="1"/>
  <c r="T3154" i="2"/>
  <c r="U3154" i="2" s="1"/>
  <c r="T3153" i="2"/>
  <c r="U3153" i="2"/>
  <c r="T3152" i="2"/>
  <c r="U3152" i="2" s="1"/>
  <c r="U3151" i="2"/>
  <c r="T3151" i="2"/>
  <c r="T3150" i="2"/>
  <c r="U3150" i="2" s="1"/>
  <c r="T3149" i="2"/>
  <c r="U3149" i="2" s="1"/>
  <c r="T3148" i="2"/>
  <c r="U3148" i="2" s="1"/>
  <c r="T3147" i="2"/>
  <c r="U3147" i="2" s="1"/>
  <c r="T3146" i="2"/>
  <c r="U3146" i="2"/>
  <c r="T3145" i="2"/>
  <c r="U3145" i="2" s="1"/>
  <c r="U3144" i="2"/>
  <c r="T3144" i="2"/>
  <c r="T3143" i="2"/>
  <c r="U3143" i="2" s="1"/>
  <c r="T3142" i="2"/>
  <c r="U3142" i="2"/>
  <c r="T3141" i="2"/>
  <c r="U3141" i="2"/>
  <c r="U3140" i="2"/>
  <c r="T3140" i="2"/>
  <c r="T3139" i="2"/>
  <c r="U3139" i="2"/>
  <c r="U3138" i="2"/>
  <c r="T3138" i="2"/>
  <c r="T3137" i="2"/>
  <c r="U3137" i="2"/>
  <c r="T3136" i="2"/>
  <c r="U3136" i="2"/>
  <c r="T3135" i="2"/>
  <c r="U3135" i="2" s="1"/>
  <c r="U3134" i="2"/>
  <c r="T3134" i="2"/>
  <c r="T3133" i="2"/>
  <c r="U3133" i="2" s="1"/>
  <c r="T3132" i="2"/>
  <c r="U3132" i="2" s="1"/>
  <c r="T3131" i="2"/>
  <c r="U3131" i="2" s="1"/>
  <c r="T3130" i="2"/>
  <c r="U3130" i="2"/>
  <c r="T3129" i="2"/>
  <c r="U3129" i="2"/>
  <c r="T3128" i="2"/>
  <c r="U3128" i="2" s="1"/>
  <c r="T3127" i="2"/>
  <c r="U3127" i="2"/>
  <c r="T3126" i="2"/>
  <c r="U3126" i="2"/>
  <c r="T3125" i="2"/>
  <c r="U3125" i="2" s="1"/>
  <c r="T3124" i="2"/>
  <c r="U3124" i="2" s="1"/>
  <c r="T3123" i="2"/>
  <c r="U3123" i="2"/>
  <c r="T3122" i="2"/>
  <c r="U3122" i="2"/>
  <c r="T3121" i="2"/>
  <c r="U3121" i="2" s="1"/>
  <c r="T3120" i="2"/>
  <c r="U3120" i="2" s="1"/>
  <c r="T3119" i="2"/>
  <c r="U3119" i="2" s="1"/>
  <c r="T3118" i="2"/>
  <c r="U3118" i="2" s="1"/>
  <c r="T3117" i="2"/>
  <c r="U3117" i="2" s="1"/>
  <c r="T3116" i="2"/>
  <c r="U3116" i="2" s="1"/>
  <c r="T3115" i="2"/>
  <c r="U3115" i="2" s="1"/>
  <c r="U3114" i="2"/>
  <c r="T3114" i="2"/>
  <c r="T3113" i="2"/>
  <c r="U3113" i="2" s="1"/>
  <c r="T3112" i="2"/>
  <c r="U3112" i="2"/>
  <c r="T3111" i="2"/>
  <c r="U3111" i="2" s="1"/>
  <c r="T3110" i="2"/>
  <c r="U3110" i="2" s="1"/>
  <c r="T3109" i="2"/>
  <c r="U3109" i="2" s="1"/>
  <c r="T3108" i="2"/>
  <c r="U3108" i="2" s="1"/>
  <c r="T3107" i="2"/>
  <c r="U3107" i="2" s="1"/>
  <c r="T3106" i="2"/>
  <c r="U3106" i="2" s="1"/>
  <c r="T3105" i="2"/>
  <c r="U3105" i="2"/>
  <c r="T3104" i="2"/>
  <c r="U3104" i="2"/>
  <c r="T3103" i="2"/>
  <c r="U3103" i="2"/>
  <c r="T3102" i="2"/>
  <c r="U3102" i="2"/>
  <c r="T3101" i="2"/>
  <c r="U3101" i="2"/>
  <c r="U3100" i="2"/>
  <c r="T3100" i="2"/>
  <c r="T3099" i="2"/>
  <c r="U3099" i="2" s="1"/>
  <c r="T3098" i="2"/>
  <c r="U3098" i="2" s="1"/>
  <c r="T3097" i="2"/>
  <c r="U3097" i="2" s="1"/>
  <c r="T3096" i="2"/>
  <c r="U3096" i="2" s="1"/>
  <c r="T3095" i="2"/>
  <c r="U3095" i="2" s="1"/>
  <c r="U3094" i="2"/>
  <c r="T3094" i="2"/>
  <c r="T3093" i="2"/>
  <c r="U3093" i="2"/>
  <c r="T3092" i="2"/>
  <c r="U3092" i="2" s="1"/>
  <c r="T3091" i="2"/>
  <c r="U3091" i="2"/>
  <c r="T3090" i="2"/>
  <c r="U3090" i="2" s="1"/>
  <c r="T3089" i="2"/>
  <c r="U3089" i="2"/>
  <c r="T3088" i="2"/>
  <c r="U3088" i="2" s="1"/>
  <c r="T3087" i="2"/>
  <c r="U3087" i="2" s="1"/>
  <c r="T3086" i="2"/>
  <c r="U3086" i="2" s="1"/>
  <c r="T3085" i="2"/>
  <c r="U3085" i="2" s="1"/>
  <c r="T3084" i="2"/>
  <c r="U3084" i="2" s="1"/>
  <c r="T3083" i="2"/>
  <c r="U3083" i="2" s="1"/>
  <c r="U3082" i="2"/>
  <c r="T3082" i="2"/>
  <c r="T3081" i="2"/>
  <c r="U3081" i="2"/>
  <c r="U3080" i="2"/>
  <c r="T3080" i="2"/>
  <c r="T3079" i="2"/>
  <c r="U3079" i="2" s="1"/>
  <c r="T3078" i="2"/>
  <c r="U3078" i="2" s="1"/>
  <c r="T3077" i="2"/>
  <c r="U3077" i="2"/>
  <c r="T3076" i="2"/>
  <c r="U3076" i="2"/>
  <c r="T3075" i="2"/>
  <c r="U3075" i="2" s="1"/>
  <c r="T3074" i="2"/>
  <c r="U3074" i="2" s="1"/>
  <c r="T3073" i="2"/>
  <c r="U3073" i="2" s="1"/>
  <c r="U3072" i="2"/>
  <c r="T3072" i="2"/>
  <c r="T3071" i="2"/>
  <c r="U3071" i="2"/>
  <c r="U3070" i="2"/>
  <c r="T3070" i="2"/>
  <c r="U3069" i="2"/>
  <c r="T3069" i="2"/>
  <c r="T3068" i="2"/>
  <c r="U3068" i="2" s="1"/>
  <c r="T3067" i="2"/>
  <c r="U3067" i="2" s="1"/>
  <c r="T3066" i="2"/>
  <c r="U3066" i="2"/>
  <c r="T3065" i="2"/>
  <c r="U3065" i="2" s="1"/>
  <c r="U3064" i="2"/>
  <c r="T3064" i="2"/>
  <c r="T3063" i="2"/>
  <c r="U3063" i="2"/>
  <c r="T3062" i="2"/>
  <c r="U3062" i="2" s="1"/>
  <c r="T3061" i="2"/>
  <c r="U3061" i="2"/>
  <c r="T3060" i="2"/>
  <c r="U3060" i="2" s="1"/>
  <c r="T3059" i="2"/>
  <c r="U3059" i="2" s="1"/>
  <c r="T3057" i="2"/>
  <c r="U3057" i="2"/>
  <c r="T3056" i="2"/>
  <c r="U3056" i="2"/>
  <c r="T3055" i="2"/>
  <c r="U3055" i="2" s="1"/>
  <c r="T3054" i="2"/>
  <c r="U3054" i="2" s="1"/>
  <c r="U3053" i="2"/>
  <c r="T3053" i="2"/>
  <c r="T3052" i="2"/>
  <c r="U3052" i="2"/>
  <c r="U3051" i="2"/>
  <c r="T3051" i="2"/>
  <c r="T3050" i="2"/>
  <c r="U3050" i="2" s="1"/>
  <c r="U3049" i="2"/>
  <c r="T3049" i="2"/>
  <c r="T3048" i="2"/>
  <c r="U3048" i="2" s="1"/>
  <c r="U3047" i="2"/>
  <c r="T3047" i="2"/>
  <c r="T3046" i="2"/>
  <c r="U3046" i="2" s="1"/>
  <c r="T3045" i="2"/>
  <c r="U3045" i="2"/>
  <c r="T3044" i="2"/>
  <c r="U3044" i="2" s="1"/>
  <c r="T3043" i="2"/>
  <c r="U3043" i="2" s="1"/>
  <c r="T3042" i="2"/>
  <c r="U3042" i="2"/>
  <c r="T3041" i="2"/>
  <c r="U3041" i="2" s="1"/>
  <c r="T3040" i="2"/>
  <c r="U3040" i="2"/>
  <c r="T3039" i="2"/>
  <c r="U3039" i="2" s="1"/>
  <c r="T3038" i="2"/>
  <c r="U3038" i="2" s="1"/>
  <c r="T3037" i="2"/>
  <c r="U3037" i="2"/>
  <c r="T3036" i="2"/>
  <c r="U3036" i="2" s="1"/>
  <c r="T3035" i="2"/>
  <c r="U3035" i="2" s="1"/>
  <c r="T3034" i="2"/>
  <c r="U3034" i="2"/>
  <c r="T3033" i="2"/>
  <c r="U3033" i="2"/>
  <c r="T3032" i="2"/>
  <c r="U3032" i="2" s="1"/>
  <c r="T3031" i="2"/>
  <c r="U3031" i="2"/>
  <c r="T3030" i="2"/>
  <c r="U3030" i="2" s="1"/>
  <c r="T3029" i="2"/>
  <c r="U3029" i="2" s="1"/>
  <c r="U3028" i="2"/>
  <c r="T3028" i="2"/>
  <c r="T3027" i="2"/>
  <c r="U3027" i="2"/>
  <c r="T3026" i="2"/>
  <c r="U3026" i="2"/>
  <c r="T3025" i="2"/>
  <c r="U3025" i="2" s="1"/>
  <c r="T3024" i="2"/>
  <c r="U3024" i="2" s="1"/>
  <c r="U3023" i="2"/>
  <c r="T3023" i="2"/>
  <c r="T3022" i="2"/>
  <c r="U3022" i="2" s="1"/>
  <c r="T3021" i="2"/>
  <c r="U3021" i="2"/>
  <c r="T3020" i="2"/>
  <c r="U3020" i="2" s="1"/>
  <c r="T3019" i="2"/>
  <c r="U3019" i="2" s="1"/>
  <c r="T3018" i="2"/>
  <c r="U3018" i="2"/>
  <c r="T3017" i="2"/>
  <c r="U3017" i="2" s="1"/>
  <c r="T3016" i="2"/>
  <c r="U3016" i="2"/>
  <c r="T3015" i="2"/>
  <c r="U3015" i="2" s="1"/>
  <c r="T3014" i="2"/>
  <c r="U3014" i="2" s="1"/>
  <c r="T3013" i="2"/>
  <c r="U3013" i="2" s="1"/>
  <c r="T3012" i="2"/>
  <c r="U3012" i="2"/>
  <c r="T3011" i="2"/>
  <c r="U3011" i="2" s="1"/>
  <c r="T3010" i="2"/>
  <c r="U3010" i="2" s="1"/>
  <c r="T3009" i="2"/>
  <c r="U3009" i="2"/>
  <c r="T3008" i="2"/>
  <c r="U3008" i="2" s="1"/>
  <c r="T3007" i="2"/>
  <c r="U3007" i="2" s="1"/>
  <c r="T3006" i="2"/>
  <c r="U3006" i="2" s="1"/>
  <c r="T3005" i="2"/>
  <c r="U3005" i="2"/>
  <c r="T3004" i="2"/>
  <c r="U3004" i="2"/>
  <c r="T3003" i="2"/>
  <c r="U3003" i="2" s="1"/>
  <c r="T3002" i="2"/>
  <c r="U3002" i="2"/>
  <c r="U3001" i="2"/>
  <c r="T3001" i="2"/>
  <c r="T3000" i="2"/>
  <c r="U3000" i="2"/>
  <c r="T2999" i="2"/>
  <c r="U2999" i="2"/>
  <c r="T2998" i="2"/>
  <c r="U2998" i="2"/>
  <c r="T2997" i="2"/>
  <c r="U2997" i="2"/>
  <c r="T2996" i="2"/>
  <c r="U2996" i="2"/>
  <c r="T2995" i="2"/>
  <c r="U2995" i="2"/>
  <c r="T2994" i="2"/>
  <c r="U2994" i="2" s="1"/>
  <c r="T2993" i="2"/>
  <c r="U2993" i="2"/>
  <c r="T2992" i="2"/>
  <c r="U2992" i="2" s="1"/>
  <c r="T2991" i="2"/>
  <c r="U2991" i="2" s="1"/>
  <c r="T2990" i="2"/>
  <c r="U2990" i="2" s="1"/>
  <c r="T2989" i="2"/>
  <c r="U2989" i="2" s="1"/>
  <c r="T2988" i="2"/>
  <c r="U2988" i="2"/>
  <c r="T2987" i="2"/>
  <c r="U2987" i="2" s="1"/>
  <c r="T2986" i="2"/>
  <c r="U2986" i="2"/>
  <c r="T2985" i="2"/>
  <c r="U2985" i="2" s="1"/>
  <c r="T2984" i="2"/>
  <c r="U2984" i="2" s="1"/>
  <c r="T2983" i="2"/>
  <c r="U2983" i="2" s="1"/>
  <c r="T2982" i="2"/>
  <c r="U2982" i="2"/>
  <c r="T2981" i="2"/>
  <c r="U2981" i="2"/>
  <c r="T2980" i="2"/>
  <c r="U2980" i="2"/>
  <c r="T2979" i="2"/>
  <c r="U2979" i="2"/>
  <c r="T2978" i="2"/>
  <c r="U2978" i="2"/>
  <c r="T2977" i="2"/>
  <c r="U2977" i="2" s="1"/>
  <c r="T2976" i="2"/>
  <c r="U2976" i="2"/>
  <c r="T2975" i="2"/>
  <c r="U2975" i="2" s="1"/>
  <c r="T2974" i="2"/>
  <c r="U2974" i="2" s="1"/>
  <c r="T2973" i="2"/>
  <c r="U2973" i="2"/>
  <c r="T2972" i="2"/>
  <c r="U2972" i="2"/>
  <c r="T2971" i="2"/>
  <c r="U2971" i="2" s="1"/>
  <c r="T2970" i="2"/>
  <c r="U2970" i="2" s="1"/>
  <c r="T2969" i="2"/>
  <c r="U2969" i="2" s="1"/>
  <c r="T2968" i="2"/>
  <c r="U2968" i="2"/>
  <c r="T2967" i="2"/>
  <c r="U2967" i="2"/>
  <c r="T2966" i="2"/>
  <c r="U2966" i="2" s="1"/>
  <c r="T2965" i="2"/>
  <c r="U2965" i="2" s="1"/>
  <c r="T2964" i="2"/>
  <c r="U2964" i="2" s="1"/>
  <c r="T2963" i="2"/>
  <c r="U2963" i="2"/>
  <c r="T2962" i="2"/>
  <c r="U2962" i="2"/>
  <c r="T2961" i="2"/>
  <c r="U2961" i="2"/>
  <c r="T2960" i="2"/>
  <c r="U2960" i="2"/>
  <c r="T2959" i="2"/>
  <c r="U2959" i="2" s="1"/>
  <c r="T2958" i="2"/>
  <c r="U2958" i="2" s="1"/>
  <c r="T2957" i="2"/>
  <c r="U2957" i="2" s="1"/>
  <c r="T2956" i="2"/>
  <c r="U2956" i="2" s="1"/>
  <c r="T2955" i="2"/>
  <c r="U2955" i="2" s="1"/>
  <c r="T2954" i="2"/>
  <c r="U2954" i="2" s="1"/>
  <c r="T2953" i="2"/>
  <c r="U2953" i="2" s="1"/>
  <c r="T2952" i="2"/>
  <c r="U2952" i="2" s="1"/>
  <c r="T2951" i="2"/>
  <c r="U2951" i="2" s="1"/>
  <c r="T2950" i="2"/>
  <c r="U2950" i="2" s="1"/>
  <c r="T2949" i="2"/>
  <c r="U2949" i="2" s="1"/>
  <c r="T2948" i="2"/>
  <c r="U2948" i="2" s="1"/>
  <c r="T2947" i="2"/>
  <c r="U2947" i="2" s="1"/>
  <c r="T2946" i="2"/>
  <c r="U2946" i="2" s="1"/>
  <c r="T2945" i="2"/>
  <c r="U2945" i="2"/>
  <c r="T2944" i="2"/>
  <c r="U2944" i="2" s="1"/>
  <c r="T2943" i="2"/>
  <c r="U2943" i="2" s="1"/>
  <c r="T2942" i="2"/>
  <c r="U2942" i="2"/>
  <c r="T2941" i="2"/>
  <c r="U2941" i="2" s="1"/>
  <c r="T2940" i="2"/>
  <c r="U2940" i="2"/>
  <c r="T2939" i="2"/>
  <c r="U2939" i="2" s="1"/>
  <c r="T2938" i="2"/>
  <c r="U2938" i="2"/>
  <c r="T2937" i="2"/>
  <c r="U2937" i="2" s="1"/>
  <c r="T2936" i="2"/>
  <c r="U2936" i="2" s="1"/>
  <c r="T2935" i="2"/>
  <c r="U2935" i="2"/>
  <c r="T2934" i="2"/>
  <c r="U2934" i="2" s="1"/>
  <c r="T2933" i="2"/>
  <c r="U2933" i="2"/>
  <c r="T2932" i="2"/>
  <c r="U2932" i="2" s="1"/>
  <c r="T2931" i="2"/>
  <c r="U2931" i="2"/>
  <c r="T2930" i="2"/>
  <c r="U2930" i="2"/>
  <c r="T2929" i="2"/>
  <c r="U2929" i="2"/>
  <c r="T2928" i="2"/>
  <c r="U2928" i="2"/>
  <c r="T2927" i="2"/>
  <c r="U2927" i="2" s="1"/>
  <c r="T2926" i="2"/>
  <c r="U2926" i="2" s="1"/>
  <c r="T2925" i="2"/>
  <c r="U2925" i="2" s="1"/>
  <c r="T2924" i="2"/>
  <c r="U2924" i="2" s="1"/>
  <c r="T2923" i="2"/>
  <c r="U2923" i="2"/>
  <c r="T2922" i="2"/>
  <c r="U2922" i="2"/>
  <c r="T2921" i="2"/>
  <c r="U2921" i="2" s="1"/>
  <c r="T2920" i="2"/>
  <c r="U2920" i="2" s="1"/>
  <c r="T2919" i="2"/>
  <c r="U2919" i="2"/>
  <c r="T2918" i="2"/>
  <c r="U2918" i="2" s="1"/>
  <c r="T2917" i="2"/>
  <c r="U2917" i="2" s="1"/>
  <c r="T2916" i="2"/>
  <c r="U2916" i="2" s="1"/>
  <c r="T2915" i="2"/>
  <c r="U2915" i="2"/>
  <c r="T2914" i="2"/>
  <c r="U2914" i="2" s="1"/>
  <c r="T2913" i="2"/>
  <c r="U2913" i="2"/>
  <c r="T2912" i="2"/>
  <c r="U2912" i="2" s="1"/>
  <c r="T2911" i="2"/>
  <c r="U2911" i="2"/>
  <c r="T2910" i="2"/>
  <c r="U2910" i="2"/>
  <c r="T2909" i="2"/>
  <c r="U2909" i="2" s="1"/>
  <c r="T2908" i="2"/>
  <c r="U2908" i="2" s="1"/>
  <c r="T2907" i="2"/>
  <c r="U2907" i="2"/>
  <c r="T2906" i="2"/>
  <c r="U2906" i="2"/>
  <c r="T2905" i="2"/>
  <c r="U2905" i="2"/>
  <c r="T2904" i="2"/>
  <c r="U2904" i="2"/>
  <c r="T2903" i="2"/>
  <c r="U2903" i="2"/>
  <c r="T2902" i="2"/>
  <c r="U2902" i="2"/>
  <c r="T2901" i="2"/>
  <c r="U2901" i="2" s="1"/>
  <c r="T2900" i="2"/>
  <c r="U2900" i="2"/>
  <c r="T2899" i="2"/>
  <c r="U2899" i="2" s="1"/>
  <c r="T2898" i="2"/>
  <c r="U2898" i="2" s="1"/>
  <c r="T2897" i="2"/>
  <c r="U2897" i="2" s="1"/>
  <c r="T2896" i="2"/>
  <c r="U2896" i="2" s="1"/>
  <c r="T2895" i="2"/>
  <c r="U2895" i="2" s="1"/>
  <c r="T2894" i="2"/>
  <c r="U2894" i="2" s="1"/>
  <c r="T2893" i="2"/>
  <c r="U2893" i="2"/>
  <c r="T2892" i="2"/>
  <c r="U2892" i="2" s="1"/>
  <c r="T2891" i="2"/>
  <c r="U2891" i="2" s="1"/>
  <c r="T2890" i="2"/>
  <c r="U2890" i="2"/>
  <c r="T2889" i="2"/>
  <c r="U2889" i="2" s="1"/>
  <c r="T2888" i="2"/>
  <c r="U2888" i="2" s="1"/>
  <c r="T2887" i="2"/>
  <c r="U2887" i="2"/>
  <c r="T2886" i="2"/>
  <c r="U2886" i="2"/>
  <c r="T2885" i="2"/>
  <c r="U2885" i="2" s="1"/>
  <c r="T2884" i="2"/>
  <c r="U2884" i="2" s="1"/>
  <c r="T2883" i="2"/>
  <c r="U2883" i="2" s="1"/>
  <c r="T2882" i="2"/>
  <c r="U2882" i="2" s="1"/>
  <c r="T2881" i="2"/>
  <c r="U2881" i="2" s="1"/>
  <c r="T2880" i="2"/>
  <c r="U2880" i="2" s="1"/>
  <c r="T2879" i="2"/>
  <c r="U2879" i="2"/>
  <c r="T2878" i="2"/>
  <c r="U2878" i="2"/>
  <c r="T2877" i="2"/>
  <c r="U2877" i="2"/>
  <c r="T2876" i="2"/>
  <c r="U2876" i="2" s="1"/>
  <c r="T2875" i="2"/>
  <c r="U2875" i="2"/>
  <c r="T2874" i="2"/>
  <c r="U2874" i="2"/>
  <c r="T2873" i="2"/>
  <c r="U2873" i="2"/>
  <c r="T2872" i="2"/>
  <c r="U2872" i="2"/>
  <c r="T2871" i="2"/>
  <c r="U2871" i="2" s="1"/>
  <c r="T2870" i="2"/>
  <c r="U2870" i="2"/>
  <c r="T2869" i="2"/>
  <c r="U2869" i="2"/>
  <c r="T2868" i="2"/>
  <c r="U2868" i="2" s="1"/>
  <c r="T2867" i="2"/>
  <c r="U2867" i="2"/>
  <c r="T2866" i="2"/>
  <c r="U2866" i="2" s="1"/>
  <c r="T2865" i="2"/>
  <c r="U2865" i="2" s="1"/>
  <c r="T2864" i="2"/>
  <c r="U2864" i="2" s="1"/>
  <c r="T2863" i="2"/>
  <c r="U2863" i="2"/>
  <c r="T2862" i="2"/>
  <c r="U2862" i="2" s="1"/>
  <c r="T2861" i="2"/>
  <c r="U2861" i="2" s="1"/>
  <c r="T2860" i="2"/>
  <c r="U2860" i="2"/>
  <c r="T2859" i="2"/>
  <c r="U2859" i="2"/>
  <c r="T2858" i="2"/>
  <c r="U2858" i="2"/>
  <c r="T2857" i="2"/>
  <c r="U2857" i="2" s="1"/>
  <c r="T2856" i="2"/>
  <c r="U2856" i="2" s="1"/>
  <c r="T2855" i="2"/>
  <c r="U2855" i="2"/>
  <c r="T2854" i="2"/>
  <c r="U2854" i="2"/>
  <c r="T2853" i="2"/>
  <c r="U2853" i="2"/>
  <c r="T2852" i="2"/>
  <c r="U2852" i="2"/>
  <c r="T2851" i="2"/>
  <c r="U2851" i="2" s="1"/>
  <c r="T2850" i="2"/>
  <c r="U2850" i="2"/>
  <c r="T2849" i="2"/>
  <c r="U2849" i="2" s="1"/>
  <c r="T2848" i="2"/>
  <c r="U2848" i="2" s="1"/>
  <c r="T2847" i="2"/>
  <c r="U2847" i="2" s="1"/>
  <c r="T2846" i="2"/>
  <c r="U2846" i="2" s="1"/>
  <c r="T2845" i="2"/>
  <c r="U2845" i="2" s="1"/>
  <c r="T2844" i="2"/>
  <c r="U2844" i="2" s="1"/>
  <c r="T2843" i="2"/>
  <c r="U2843" i="2"/>
  <c r="T2842" i="2"/>
  <c r="U2842" i="2"/>
  <c r="T2841" i="2"/>
  <c r="U2841" i="2"/>
  <c r="T2840" i="2"/>
  <c r="U2840" i="2"/>
  <c r="T2839" i="2"/>
  <c r="U2839" i="2"/>
  <c r="T2838" i="2"/>
  <c r="U2838" i="2"/>
  <c r="T2837" i="2"/>
  <c r="U2837" i="2"/>
  <c r="T2836" i="2"/>
  <c r="U2836" i="2" s="1"/>
  <c r="T2835" i="2"/>
  <c r="U2835" i="2" s="1"/>
  <c r="T2834" i="2"/>
  <c r="U2834" i="2"/>
  <c r="T2833" i="2"/>
  <c r="U2833" i="2"/>
  <c r="T2832" i="2"/>
  <c r="U2832" i="2"/>
  <c r="T2831" i="2"/>
  <c r="U2831" i="2"/>
  <c r="T2830" i="2"/>
  <c r="U2830" i="2" s="1"/>
  <c r="T2829" i="2"/>
  <c r="U2829" i="2"/>
  <c r="T2828" i="2"/>
  <c r="U2828" i="2" s="1"/>
  <c r="T2827" i="2"/>
  <c r="U2827" i="2" s="1"/>
  <c r="T2826" i="2"/>
  <c r="U2826" i="2" s="1"/>
  <c r="T2825" i="2"/>
  <c r="U2825" i="2" s="1"/>
  <c r="T2824" i="2"/>
  <c r="U2824" i="2" s="1"/>
  <c r="T2823" i="2"/>
  <c r="U2823" i="2" s="1"/>
  <c r="T2822" i="2"/>
  <c r="U2822" i="2" s="1"/>
  <c r="T2821" i="2"/>
  <c r="U2821" i="2" s="1"/>
  <c r="T2820" i="2"/>
  <c r="U2820" i="2"/>
  <c r="T2819" i="2"/>
  <c r="U2819" i="2"/>
  <c r="T2818" i="2"/>
  <c r="U2818" i="2"/>
  <c r="T2817" i="2"/>
  <c r="U2817" i="2" s="1"/>
  <c r="T2816" i="2"/>
  <c r="U2816" i="2" s="1"/>
  <c r="T2815" i="2"/>
  <c r="U2815" i="2" s="1"/>
  <c r="T2814" i="2"/>
  <c r="U2814" i="2" s="1"/>
  <c r="T2813" i="2"/>
  <c r="U2813" i="2" s="1"/>
  <c r="T2812" i="2"/>
  <c r="U2812" i="2" s="1"/>
  <c r="T2811" i="2"/>
  <c r="U2811" i="2"/>
  <c r="T2810" i="2"/>
  <c r="U2810" i="2" s="1"/>
  <c r="T2809" i="2"/>
  <c r="U2809" i="2" s="1"/>
  <c r="T2808" i="2"/>
  <c r="U2808" i="2" s="1"/>
  <c r="T2807" i="2"/>
  <c r="U2807" i="2"/>
  <c r="T2806" i="2"/>
  <c r="U2806" i="2" s="1"/>
  <c r="T2805" i="2"/>
  <c r="U2805" i="2" s="1"/>
  <c r="T2804" i="2"/>
  <c r="U2804" i="2"/>
  <c r="T2803" i="2"/>
  <c r="U2803" i="2"/>
  <c r="T2802" i="2"/>
  <c r="U2802" i="2" s="1"/>
  <c r="T2801" i="2"/>
  <c r="U2801" i="2"/>
  <c r="T2800" i="2"/>
  <c r="U2800" i="2"/>
  <c r="T2799" i="2"/>
  <c r="U2799" i="2"/>
  <c r="T2798" i="2"/>
  <c r="U2798" i="2"/>
  <c r="T2797" i="2"/>
  <c r="U2797" i="2" s="1"/>
  <c r="T2796" i="2"/>
  <c r="U2796" i="2"/>
  <c r="T2795" i="2"/>
  <c r="U2795" i="2" s="1"/>
  <c r="T2794" i="2"/>
  <c r="U2794" i="2"/>
  <c r="T2793" i="2"/>
  <c r="U2793" i="2" s="1"/>
  <c r="T2792" i="2"/>
  <c r="U2792" i="2" s="1"/>
  <c r="T2791" i="2"/>
  <c r="U2791" i="2" s="1"/>
  <c r="T2790" i="2"/>
  <c r="U2790" i="2"/>
  <c r="T2789" i="2"/>
  <c r="U2789" i="2" s="1"/>
  <c r="T2788" i="2"/>
  <c r="U2788" i="2"/>
  <c r="T2787" i="2"/>
  <c r="U2787" i="2"/>
  <c r="T2786" i="2"/>
  <c r="U2786" i="2"/>
  <c r="T2785" i="2"/>
  <c r="U2785" i="2"/>
  <c r="T2784" i="2"/>
  <c r="U2784" i="2"/>
  <c r="T2783" i="2"/>
  <c r="U2783" i="2"/>
  <c r="T2782" i="2"/>
  <c r="U2782" i="2" s="1"/>
  <c r="T2781" i="2"/>
  <c r="U2781" i="2"/>
  <c r="T2780" i="2"/>
  <c r="U2780" i="2"/>
  <c r="T2779" i="2"/>
  <c r="U2779" i="2" s="1"/>
  <c r="T2778" i="2"/>
  <c r="U2778" i="2" s="1"/>
  <c r="T2777" i="2"/>
  <c r="U2777" i="2" s="1"/>
  <c r="T2776" i="2"/>
  <c r="U2776" i="2"/>
  <c r="T2775" i="2"/>
  <c r="U2775" i="2" s="1"/>
  <c r="T2774" i="2"/>
  <c r="U2774" i="2" s="1"/>
  <c r="T2773" i="2"/>
  <c r="U2773" i="2"/>
  <c r="T2772" i="2"/>
  <c r="U2772" i="2" s="1"/>
  <c r="T2771" i="2"/>
  <c r="U2771" i="2" s="1"/>
  <c r="T2770" i="2"/>
  <c r="U2770" i="2" s="1"/>
  <c r="T2769" i="2"/>
  <c r="U2769" i="2" s="1"/>
  <c r="T2768" i="2"/>
  <c r="U2768" i="2" s="1"/>
  <c r="T2767" i="2"/>
  <c r="U2767" i="2" s="1"/>
  <c r="T2766" i="2"/>
  <c r="U2766" i="2"/>
  <c r="T2765" i="2"/>
  <c r="U2765" i="2" s="1"/>
  <c r="T2764" i="2"/>
  <c r="U2764" i="2"/>
  <c r="T2763" i="2"/>
  <c r="U2763" i="2" s="1"/>
  <c r="T2762" i="2"/>
  <c r="U2762" i="2" s="1"/>
  <c r="T2761" i="2"/>
  <c r="U2761" i="2"/>
  <c r="T2760" i="2"/>
  <c r="U2760" i="2"/>
  <c r="T2759" i="2"/>
  <c r="U2759" i="2" s="1"/>
  <c r="T2758" i="2"/>
  <c r="U2758" i="2" s="1"/>
  <c r="T2757" i="2"/>
  <c r="U2757" i="2" s="1"/>
  <c r="T2756" i="2"/>
  <c r="U2756" i="2" s="1"/>
  <c r="T2755" i="2"/>
  <c r="U2755" i="2" s="1"/>
  <c r="T2754" i="2"/>
  <c r="U2754" i="2"/>
  <c r="T2753" i="2"/>
  <c r="U2753" i="2"/>
  <c r="T2752" i="2"/>
  <c r="U2752" i="2" s="1"/>
  <c r="T2751" i="2"/>
  <c r="U2751" i="2" s="1"/>
  <c r="T2750" i="2"/>
  <c r="U2750" i="2" s="1"/>
  <c r="T2749" i="2"/>
  <c r="U2749" i="2" s="1"/>
  <c r="T2748" i="2"/>
  <c r="U2748" i="2" s="1"/>
  <c r="T2747" i="2"/>
  <c r="U2747" i="2" s="1"/>
  <c r="T2746" i="2"/>
  <c r="U2746" i="2"/>
  <c r="T2745" i="2"/>
  <c r="U2745" i="2" s="1"/>
  <c r="T2744" i="2"/>
  <c r="U2744" i="2" s="1"/>
  <c r="T2743" i="2"/>
  <c r="U2743" i="2"/>
  <c r="T2742" i="2"/>
  <c r="U2742" i="2" s="1"/>
  <c r="T2741" i="2"/>
  <c r="U2741" i="2" s="1"/>
  <c r="T2740" i="2"/>
  <c r="U2740" i="2"/>
  <c r="T2739" i="2"/>
  <c r="U2739" i="2" s="1"/>
  <c r="T2738" i="2"/>
  <c r="U2738" i="2"/>
  <c r="T2737" i="2"/>
  <c r="U2737" i="2"/>
  <c r="T2736" i="2"/>
  <c r="U2736" i="2" s="1"/>
  <c r="T2735" i="2"/>
  <c r="U2735" i="2"/>
  <c r="T2734" i="2"/>
  <c r="U2734" i="2"/>
  <c r="T2733" i="2"/>
  <c r="U2733" i="2"/>
  <c r="T2732" i="2"/>
  <c r="U2732" i="2" s="1"/>
  <c r="T2731" i="2"/>
  <c r="U2731" i="2" s="1"/>
  <c r="T2730" i="2"/>
  <c r="U2730" i="2" s="1"/>
  <c r="T2729" i="2"/>
  <c r="U2729" i="2" s="1"/>
  <c r="T2728" i="2"/>
  <c r="U2728" i="2" s="1"/>
  <c r="T2727" i="2"/>
  <c r="U2727" i="2" s="1"/>
  <c r="T2726" i="2"/>
  <c r="U2726" i="2" s="1"/>
  <c r="T2725" i="2"/>
  <c r="U2725" i="2" s="1"/>
  <c r="T2724" i="2"/>
  <c r="U2724" i="2"/>
  <c r="T2723" i="2"/>
  <c r="U2723" i="2" s="1"/>
  <c r="T2722" i="2"/>
  <c r="U2722" i="2" s="1"/>
  <c r="T2721" i="2"/>
  <c r="U2721" i="2"/>
  <c r="T2720" i="2"/>
  <c r="U2720" i="2" s="1"/>
  <c r="T2719" i="2"/>
  <c r="U2719" i="2" s="1"/>
  <c r="T2718" i="2"/>
  <c r="U2718" i="2" s="1"/>
  <c r="T2717" i="2"/>
  <c r="U2717" i="2" s="1"/>
  <c r="T2716" i="2"/>
  <c r="U2716" i="2"/>
  <c r="T2715" i="2"/>
  <c r="U2715" i="2" s="1"/>
  <c r="T2714" i="2"/>
  <c r="U2714" i="2"/>
  <c r="T2713" i="2"/>
  <c r="U2713" i="2"/>
  <c r="T2712" i="2"/>
  <c r="U2712" i="2" s="1"/>
  <c r="T2711" i="2"/>
  <c r="U2711" i="2"/>
  <c r="T2710" i="2"/>
  <c r="U2710" i="2" s="1"/>
  <c r="T2709" i="2"/>
  <c r="U2709" i="2" s="1"/>
  <c r="T2708" i="2"/>
  <c r="U2708" i="2"/>
  <c r="T2707" i="2"/>
  <c r="U2707" i="2" s="1"/>
  <c r="T2706" i="2"/>
  <c r="U2706" i="2" s="1"/>
  <c r="T2705" i="2"/>
  <c r="U2705" i="2"/>
  <c r="T2704" i="2"/>
  <c r="U2704" i="2"/>
  <c r="T2703" i="2"/>
  <c r="U2703" i="2"/>
  <c r="T2702" i="2"/>
  <c r="U2702" i="2" s="1"/>
  <c r="T2701" i="2"/>
  <c r="U2701" i="2" s="1"/>
  <c r="T2700" i="2"/>
  <c r="U2700" i="2" s="1"/>
  <c r="T2699" i="2"/>
  <c r="U2699" i="2" s="1"/>
  <c r="T2698" i="2"/>
  <c r="U2698" i="2"/>
  <c r="T2697" i="2"/>
  <c r="U2697" i="2" s="1"/>
  <c r="T2696" i="2"/>
  <c r="U2696" i="2" s="1"/>
  <c r="T2695" i="2"/>
  <c r="U2695" i="2" s="1"/>
  <c r="T2694" i="2"/>
  <c r="U2694" i="2" s="1"/>
  <c r="T2693" i="2"/>
  <c r="U2693" i="2" s="1"/>
  <c r="T2692" i="2"/>
  <c r="U2692" i="2" s="1"/>
  <c r="T2691" i="2"/>
  <c r="U2691" i="2" s="1"/>
  <c r="T2690" i="2"/>
  <c r="U2690" i="2" s="1"/>
  <c r="T2689" i="2"/>
  <c r="U2689" i="2"/>
  <c r="T2688" i="2"/>
  <c r="U2688" i="2"/>
  <c r="T2687" i="2"/>
  <c r="U2687" i="2"/>
  <c r="T2686" i="2"/>
  <c r="U2686" i="2"/>
  <c r="T2685" i="2"/>
  <c r="U2685" i="2"/>
  <c r="T2684" i="2"/>
  <c r="U2684" i="2"/>
  <c r="T2683" i="2"/>
  <c r="U2683" i="2" s="1"/>
  <c r="T2682" i="2"/>
  <c r="U2682" i="2" s="1"/>
  <c r="T2681" i="2"/>
  <c r="U2681" i="2"/>
  <c r="T2680" i="2"/>
  <c r="U2680" i="2" s="1"/>
  <c r="T2679" i="2"/>
  <c r="U2679" i="2"/>
  <c r="T2678" i="2"/>
  <c r="U2678" i="2"/>
  <c r="T2677" i="2"/>
  <c r="U2677" i="2"/>
  <c r="T2676" i="2"/>
  <c r="U2676" i="2" s="1"/>
  <c r="T2675" i="2"/>
  <c r="U2675" i="2"/>
  <c r="T2674" i="2"/>
  <c r="U2674" i="2"/>
  <c r="T2673" i="2"/>
  <c r="U2673" i="2" s="1"/>
  <c r="T2672" i="2"/>
  <c r="U2672" i="2" s="1"/>
  <c r="T2671" i="2"/>
  <c r="U2671" i="2"/>
  <c r="T2670" i="2"/>
  <c r="U2670" i="2"/>
  <c r="T2669" i="2"/>
  <c r="U2669" i="2"/>
  <c r="T2668" i="2"/>
  <c r="U2668" i="2" s="1"/>
  <c r="T2667" i="2"/>
  <c r="U2667" i="2" s="1"/>
  <c r="T2666" i="2"/>
  <c r="U2666" i="2" s="1"/>
  <c r="T2665" i="2"/>
  <c r="U2665" i="2" s="1"/>
  <c r="T2664" i="2"/>
  <c r="U2664" i="2" s="1"/>
  <c r="T2663" i="2"/>
  <c r="U2663" i="2" s="1"/>
  <c r="T2662" i="2"/>
  <c r="U2662" i="2" s="1"/>
  <c r="T2661" i="2"/>
  <c r="U2661" i="2" s="1"/>
  <c r="T2660" i="2"/>
  <c r="U2660" i="2" s="1"/>
  <c r="T2659" i="2"/>
  <c r="U2659" i="2"/>
  <c r="T2658" i="2"/>
  <c r="U2658" i="2"/>
  <c r="T2657" i="2"/>
  <c r="U2657" i="2"/>
  <c r="T2656" i="2"/>
  <c r="U2656" i="2" s="1"/>
  <c r="T2655" i="2"/>
  <c r="U2655" i="2" s="1"/>
  <c r="T2654" i="2"/>
  <c r="U2654" i="2"/>
  <c r="T2653" i="2"/>
  <c r="U2653" i="2" s="1"/>
  <c r="T2652" i="2"/>
  <c r="U2652" i="2" s="1"/>
  <c r="T2651" i="2"/>
  <c r="U2651" i="2" s="1"/>
  <c r="T2650" i="2"/>
  <c r="U2650" i="2"/>
  <c r="T2649" i="2"/>
  <c r="U2649" i="2"/>
  <c r="T2648" i="2"/>
  <c r="U2648" i="2"/>
  <c r="T2647" i="2"/>
  <c r="U2647" i="2"/>
  <c r="T2646" i="2"/>
  <c r="U2646" i="2" s="1"/>
  <c r="T2645" i="2"/>
  <c r="U2645" i="2" s="1"/>
  <c r="T2644" i="2"/>
  <c r="U2644" i="2" s="1"/>
  <c r="T2643" i="2"/>
  <c r="U2643" i="2" s="1"/>
  <c r="T2642" i="2"/>
  <c r="U2642" i="2" s="1"/>
  <c r="T2641" i="2"/>
  <c r="U2641" i="2" s="1"/>
  <c r="T2640" i="2"/>
  <c r="U2640" i="2"/>
  <c r="T2639" i="2"/>
  <c r="U2639" i="2"/>
  <c r="T2638" i="2"/>
  <c r="U2638" i="2" s="1"/>
  <c r="T2637" i="2"/>
  <c r="U2637" i="2" s="1"/>
  <c r="T2636" i="2"/>
  <c r="U2636" i="2" s="1"/>
  <c r="T2635" i="2"/>
  <c r="U2635" i="2" s="1"/>
  <c r="T2634" i="2"/>
  <c r="U2634" i="2" s="1"/>
  <c r="T2633" i="2"/>
  <c r="U2633" i="2" s="1"/>
  <c r="T2632" i="2"/>
  <c r="U2632" i="2"/>
  <c r="T2631" i="2"/>
  <c r="U2631" i="2"/>
  <c r="T2630" i="2"/>
  <c r="U2630" i="2" s="1"/>
  <c r="T2629" i="2"/>
  <c r="U2629" i="2" s="1"/>
  <c r="T2628" i="2"/>
  <c r="U2628" i="2" s="1"/>
  <c r="T2627" i="2"/>
  <c r="U2627" i="2"/>
  <c r="U2626" i="2"/>
  <c r="T2626" i="2"/>
  <c r="T2625" i="2"/>
  <c r="U2625" i="2" s="1"/>
  <c r="T2624" i="2"/>
  <c r="U2624" i="2" s="1"/>
  <c r="T2623" i="2"/>
  <c r="U2623" i="2"/>
  <c r="T2622" i="2"/>
  <c r="U2622" i="2"/>
  <c r="T2621" i="2"/>
  <c r="U2621" i="2"/>
  <c r="T2620" i="2"/>
  <c r="U2620" i="2" s="1"/>
  <c r="T2619" i="2"/>
  <c r="U2619" i="2" s="1"/>
  <c r="T2618" i="2"/>
  <c r="U2618" i="2" s="1"/>
  <c r="T2617" i="2"/>
  <c r="U2617" i="2" s="1"/>
  <c r="T2616" i="2"/>
  <c r="U2616" i="2"/>
  <c r="T2615" i="2"/>
  <c r="U2615" i="2"/>
  <c r="T2614" i="2"/>
  <c r="U2614" i="2" s="1"/>
  <c r="T2613" i="2"/>
  <c r="U2613" i="2"/>
  <c r="T2612" i="2"/>
  <c r="U2612" i="2" s="1"/>
  <c r="T2611" i="2"/>
  <c r="U2611" i="2" s="1"/>
  <c r="T2610" i="2"/>
  <c r="U2610" i="2"/>
  <c r="T2609" i="2"/>
  <c r="U2609" i="2" s="1"/>
  <c r="T2608" i="2"/>
  <c r="U2608" i="2" s="1"/>
  <c r="T2607" i="2"/>
  <c r="U2607" i="2" s="1"/>
  <c r="T2606" i="2"/>
  <c r="U2606" i="2" s="1"/>
  <c r="T2605" i="2"/>
  <c r="U2605" i="2"/>
  <c r="T2604" i="2"/>
  <c r="U2604" i="2"/>
  <c r="T2603" i="2"/>
  <c r="U2603" i="2" s="1"/>
  <c r="T2602" i="2"/>
  <c r="U2602" i="2" s="1"/>
  <c r="T2601" i="2"/>
  <c r="U2601" i="2"/>
  <c r="T2600" i="2"/>
  <c r="U2600" i="2"/>
  <c r="T2599" i="2"/>
  <c r="U2599" i="2"/>
  <c r="T2598" i="2"/>
  <c r="U2598" i="2" s="1"/>
  <c r="T2597" i="2"/>
  <c r="U2597" i="2" s="1"/>
  <c r="T2596" i="2"/>
  <c r="U2596" i="2" s="1"/>
  <c r="T2595" i="2"/>
  <c r="U2595" i="2"/>
  <c r="T2594" i="2"/>
  <c r="U2594" i="2"/>
  <c r="T2593" i="2"/>
  <c r="U2593" i="2" s="1"/>
  <c r="T2592" i="2"/>
  <c r="U2592" i="2"/>
  <c r="T2591" i="2"/>
  <c r="U2591" i="2" s="1"/>
  <c r="T2590" i="2"/>
  <c r="U2590" i="2" s="1"/>
  <c r="T2589" i="2"/>
  <c r="U2589" i="2"/>
  <c r="T2588" i="2"/>
  <c r="U2588" i="2" s="1"/>
  <c r="T2587" i="2"/>
  <c r="U2587" i="2" s="1"/>
  <c r="T2586" i="2"/>
  <c r="U2586" i="2"/>
  <c r="T2585" i="2"/>
  <c r="U2585" i="2" s="1"/>
  <c r="T2584" i="2"/>
  <c r="U2584" i="2" s="1"/>
  <c r="T2583" i="2"/>
  <c r="U2583" i="2" s="1"/>
  <c r="T2582" i="2"/>
  <c r="U2582" i="2" s="1"/>
  <c r="T2581" i="2"/>
  <c r="U2581" i="2" s="1"/>
  <c r="T2580" i="2"/>
  <c r="U2580" i="2" s="1"/>
  <c r="T2579" i="2"/>
  <c r="U2579" i="2"/>
  <c r="T2578" i="2"/>
  <c r="U2578" i="2" s="1"/>
  <c r="T2577" i="2"/>
  <c r="U2577" i="2" s="1"/>
  <c r="T2576" i="2"/>
  <c r="U2576" i="2" s="1"/>
  <c r="T2575" i="2"/>
  <c r="U2575" i="2" s="1"/>
  <c r="T2574" i="2"/>
  <c r="U2574" i="2" s="1"/>
  <c r="T2573" i="2"/>
  <c r="U2573" i="2" s="1"/>
  <c r="T2572" i="2"/>
  <c r="U2572" i="2" s="1"/>
  <c r="T2571" i="2"/>
  <c r="U2571" i="2"/>
  <c r="T2570" i="2"/>
  <c r="U2570" i="2" s="1"/>
  <c r="T2569" i="2"/>
  <c r="U2569" i="2"/>
  <c r="T2568" i="2"/>
  <c r="U2568" i="2" s="1"/>
  <c r="T2567" i="2"/>
  <c r="U2567" i="2"/>
  <c r="T2566" i="2"/>
  <c r="U2566" i="2" s="1"/>
  <c r="T2565" i="2"/>
  <c r="U2565" i="2" s="1"/>
  <c r="T2564" i="2"/>
  <c r="U2564" i="2"/>
  <c r="T2563" i="2"/>
  <c r="U2563" i="2"/>
  <c r="T2562" i="2"/>
  <c r="U2562" i="2" s="1"/>
  <c r="T2561" i="2"/>
  <c r="U2561" i="2" s="1"/>
  <c r="T2560" i="2"/>
  <c r="U2560" i="2" s="1"/>
  <c r="T2559" i="2"/>
  <c r="U2559" i="2" s="1"/>
  <c r="T2558" i="2"/>
  <c r="U2558" i="2" s="1"/>
  <c r="T2557" i="2"/>
  <c r="U2557" i="2" s="1"/>
  <c r="T2556" i="2"/>
  <c r="U2556" i="2"/>
  <c r="T2555" i="2"/>
  <c r="U2555" i="2"/>
  <c r="T2554" i="2"/>
  <c r="U2554" i="2"/>
  <c r="T2553" i="2"/>
  <c r="U2553" i="2" s="1"/>
  <c r="T2552" i="2"/>
  <c r="U2552" i="2" s="1"/>
  <c r="T2551" i="2"/>
  <c r="U2551" i="2"/>
  <c r="T2550" i="2"/>
  <c r="U2550" i="2"/>
  <c r="T2549" i="2"/>
  <c r="U2549" i="2" s="1"/>
  <c r="T2548" i="2"/>
  <c r="U2548" i="2"/>
  <c r="T2547" i="2"/>
  <c r="U2547" i="2"/>
  <c r="T2546" i="2"/>
  <c r="U2546" i="2" s="1"/>
  <c r="T2545" i="2"/>
  <c r="U2545" i="2"/>
  <c r="T2544" i="2"/>
  <c r="U2544" i="2" s="1"/>
  <c r="T2543" i="2"/>
  <c r="U2543" i="2"/>
  <c r="T2542" i="2"/>
  <c r="U2542" i="2"/>
  <c r="T2541" i="2"/>
  <c r="U2541" i="2" s="1"/>
  <c r="T2540" i="2"/>
  <c r="U2540" i="2"/>
  <c r="T2539" i="2"/>
  <c r="U2539" i="2"/>
  <c r="T2538" i="2"/>
  <c r="U2538" i="2"/>
  <c r="T2537" i="2"/>
  <c r="U2537" i="2"/>
  <c r="T2536" i="2"/>
  <c r="U2536" i="2"/>
  <c r="T2535" i="2"/>
  <c r="U2535" i="2"/>
  <c r="T2534" i="2"/>
  <c r="U2534" i="2" s="1"/>
  <c r="T2533" i="2"/>
  <c r="U2533" i="2" s="1"/>
  <c r="T2532" i="2"/>
  <c r="U2532" i="2" s="1"/>
  <c r="T2531" i="2"/>
  <c r="U2531" i="2" s="1"/>
  <c r="T2530" i="2"/>
  <c r="U2530" i="2" s="1"/>
  <c r="T2529" i="2"/>
  <c r="U2529" i="2"/>
  <c r="T2528" i="2"/>
  <c r="U2528" i="2" s="1"/>
  <c r="T2527" i="2"/>
  <c r="U2527" i="2" s="1"/>
  <c r="T2526" i="2"/>
  <c r="U2526" i="2"/>
  <c r="T2525" i="2"/>
  <c r="U2525" i="2" s="1"/>
  <c r="T2524" i="2"/>
  <c r="U2524" i="2"/>
  <c r="T2523" i="2"/>
  <c r="U2523" i="2" s="1"/>
  <c r="T2522" i="2"/>
  <c r="U2522" i="2" s="1"/>
  <c r="T2521" i="2"/>
  <c r="U2521" i="2"/>
  <c r="T2520" i="2"/>
  <c r="U2520" i="2" s="1"/>
  <c r="T2519" i="2"/>
  <c r="U2519" i="2" s="1"/>
  <c r="T2518" i="2"/>
  <c r="U2518" i="2"/>
  <c r="T2517" i="2"/>
  <c r="U2517" i="2"/>
  <c r="T2516" i="2"/>
  <c r="U2516" i="2" s="1"/>
  <c r="T2515" i="2"/>
  <c r="U2515" i="2" s="1"/>
  <c r="T2514" i="2"/>
  <c r="U2514" i="2"/>
  <c r="T2513" i="2"/>
  <c r="U2513" i="2"/>
  <c r="T2512" i="2"/>
  <c r="U2512" i="2"/>
  <c r="T2511" i="2"/>
  <c r="U2511" i="2"/>
  <c r="T2510" i="2"/>
  <c r="U2510" i="2"/>
  <c r="T2509" i="2"/>
  <c r="U2509" i="2"/>
  <c r="T2508" i="2"/>
  <c r="U2508" i="2" s="1"/>
  <c r="T2507" i="2"/>
  <c r="U2507" i="2" s="1"/>
  <c r="T2506" i="2"/>
  <c r="U2506" i="2"/>
  <c r="T2505" i="2"/>
  <c r="U2505" i="2" s="1"/>
  <c r="T2504" i="2"/>
  <c r="U2504" i="2" s="1"/>
  <c r="T2503" i="2"/>
  <c r="U2503" i="2"/>
  <c r="T2502" i="2"/>
  <c r="U2502" i="2" s="1"/>
  <c r="T2501" i="2"/>
  <c r="U2501" i="2"/>
  <c r="T2500" i="2"/>
  <c r="U2500" i="2"/>
  <c r="T2499" i="2"/>
  <c r="U2499" i="2" s="1"/>
  <c r="T2498" i="2"/>
  <c r="U2498" i="2"/>
  <c r="T2497" i="2"/>
  <c r="U2497" i="2" s="1"/>
  <c r="T2496" i="2"/>
  <c r="U2496" i="2" s="1"/>
  <c r="T2495" i="2"/>
  <c r="U2495" i="2" s="1"/>
  <c r="T2494" i="2"/>
  <c r="U2494" i="2" s="1"/>
  <c r="T2493" i="2"/>
  <c r="U2493" i="2" s="1"/>
  <c r="T2492" i="2"/>
  <c r="U2492" i="2" s="1"/>
  <c r="T2491" i="2"/>
  <c r="U2491" i="2" s="1"/>
  <c r="T2490" i="2"/>
  <c r="U2490" i="2" s="1"/>
  <c r="T2489" i="2"/>
  <c r="U2489" i="2" s="1"/>
  <c r="T2488" i="2"/>
  <c r="U2488" i="2"/>
  <c r="T2487" i="2"/>
  <c r="U2487" i="2" s="1"/>
  <c r="T2486" i="2"/>
  <c r="U2486" i="2"/>
  <c r="T2485" i="2"/>
  <c r="U2485" i="2" s="1"/>
  <c r="T2484" i="2"/>
  <c r="U2484" i="2" s="1"/>
  <c r="T2483" i="2"/>
  <c r="U2483" i="2"/>
  <c r="T2482" i="2"/>
  <c r="U2482" i="2" s="1"/>
  <c r="T2481" i="2"/>
  <c r="U2481" i="2"/>
  <c r="T2480" i="2"/>
  <c r="U2480" i="2" s="1"/>
  <c r="T2479" i="2"/>
  <c r="U2479" i="2" s="1"/>
  <c r="T2478" i="2"/>
  <c r="U2478" i="2"/>
  <c r="T2477" i="2"/>
  <c r="U2477" i="2" s="1"/>
  <c r="T2476" i="2"/>
  <c r="U2476" i="2"/>
  <c r="T2475" i="2"/>
  <c r="U2475" i="2"/>
  <c r="T2474" i="2"/>
  <c r="U2474" i="2"/>
  <c r="T2473" i="2"/>
  <c r="U2473" i="2" s="1"/>
  <c r="T2472" i="2"/>
  <c r="U2472" i="2" s="1"/>
  <c r="T2471" i="2"/>
  <c r="U2471" i="2" s="1"/>
  <c r="T2470" i="2"/>
  <c r="U2470" i="2"/>
  <c r="T2469" i="2"/>
  <c r="U2469" i="2"/>
  <c r="T2468" i="2"/>
  <c r="U2468" i="2" s="1"/>
  <c r="T2467" i="2"/>
  <c r="U2467" i="2"/>
  <c r="T2466" i="2"/>
  <c r="U2466" i="2" s="1"/>
  <c r="T2465" i="2"/>
  <c r="U2465" i="2" s="1"/>
  <c r="T2464" i="2"/>
  <c r="U2464" i="2" s="1"/>
  <c r="T2463" i="2"/>
  <c r="U2463" i="2" s="1"/>
  <c r="T2462" i="2"/>
  <c r="U2462" i="2"/>
  <c r="T2461" i="2"/>
  <c r="U2461" i="2" s="1"/>
  <c r="T2460" i="2"/>
  <c r="U2460" i="2" s="1"/>
  <c r="T2459" i="2"/>
  <c r="U2459" i="2"/>
  <c r="T2458" i="2"/>
  <c r="U2458" i="2"/>
  <c r="T2457" i="2"/>
  <c r="U2457" i="2"/>
  <c r="T2456" i="2"/>
  <c r="U2456" i="2"/>
  <c r="T2455" i="2"/>
  <c r="U2455" i="2" s="1"/>
  <c r="T2454" i="2"/>
  <c r="U2454" i="2"/>
  <c r="T2453" i="2"/>
  <c r="U2453" i="2" s="1"/>
  <c r="T2452" i="2"/>
  <c r="U2452" i="2"/>
  <c r="T2451" i="2"/>
  <c r="U2451" i="2"/>
  <c r="T2450" i="2"/>
  <c r="U2450" i="2"/>
  <c r="T2449" i="2"/>
  <c r="U2449" i="2" s="1"/>
  <c r="T2448" i="2"/>
  <c r="U2448" i="2"/>
  <c r="T2447" i="2"/>
  <c r="U2447" i="2"/>
  <c r="T2446" i="2"/>
  <c r="U2446" i="2"/>
  <c r="T2445" i="2"/>
  <c r="U2445" i="2"/>
  <c r="T2444" i="2"/>
  <c r="U2444" i="2" s="1"/>
  <c r="T2443" i="2"/>
  <c r="U2443" i="2" s="1"/>
  <c r="T2442" i="2"/>
  <c r="U2442" i="2"/>
  <c r="T2441" i="2"/>
  <c r="U2441" i="2" s="1"/>
  <c r="T2440" i="2"/>
  <c r="U2440" i="2" s="1"/>
  <c r="T2439" i="2"/>
  <c r="U2439" i="2" s="1"/>
  <c r="T2438" i="2"/>
  <c r="U2438" i="2" s="1"/>
  <c r="T2437" i="2"/>
  <c r="U2437" i="2" s="1"/>
  <c r="T2436" i="2"/>
  <c r="U2436" i="2"/>
  <c r="T2435" i="2"/>
  <c r="U2435" i="2"/>
  <c r="T2434" i="2"/>
  <c r="U2434" i="2"/>
  <c r="T2433" i="2"/>
  <c r="U2433" i="2"/>
  <c r="T2432" i="2"/>
  <c r="U2432" i="2" s="1"/>
  <c r="T2431" i="2"/>
  <c r="U2431" i="2" s="1"/>
  <c r="T2430" i="2"/>
  <c r="U2430" i="2"/>
  <c r="T2429" i="2"/>
  <c r="U2429" i="2"/>
  <c r="T2428" i="2"/>
  <c r="U2428" i="2"/>
  <c r="T2427" i="2"/>
  <c r="U2427" i="2"/>
  <c r="T2426" i="2"/>
  <c r="U2426" i="2" s="1"/>
  <c r="T2425" i="2"/>
  <c r="U2425" i="2"/>
  <c r="T2424" i="2"/>
  <c r="U2424" i="2" s="1"/>
  <c r="T2423" i="2"/>
  <c r="U2423" i="2" s="1"/>
  <c r="T2422" i="2"/>
  <c r="U2422" i="2"/>
  <c r="T2421" i="2"/>
  <c r="U2421" i="2" s="1"/>
  <c r="T2420" i="2"/>
  <c r="U2420" i="2"/>
  <c r="T2419" i="2"/>
  <c r="U2419" i="2" s="1"/>
  <c r="T2418" i="2"/>
  <c r="U2418" i="2" s="1"/>
  <c r="T2417" i="2"/>
  <c r="U2417" i="2" s="1"/>
  <c r="T2416" i="2"/>
  <c r="U2416" i="2" s="1"/>
  <c r="T2415" i="2"/>
  <c r="U2415" i="2" s="1"/>
  <c r="T2414" i="2"/>
  <c r="U2414" i="2" s="1"/>
  <c r="T2413" i="2"/>
  <c r="U2413" i="2"/>
  <c r="T2412" i="2"/>
  <c r="U2412" i="2"/>
  <c r="T2411" i="2"/>
  <c r="U2411" i="2" s="1"/>
  <c r="T2410" i="2"/>
  <c r="U2410" i="2" s="1"/>
  <c r="T2409" i="2"/>
  <c r="U2409" i="2"/>
  <c r="T2408" i="2"/>
  <c r="U2408" i="2" s="1"/>
  <c r="T2407" i="2"/>
  <c r="U2407" i="2" s="1"/>
  <c r="T2406" i="2"/>
  <c r="U2406" i="2" s="1"/>
  <c r="T2405" i="2"/>
  <c r="U2405" i="2"/>
  <c r="T2404" i="2"/>
  <c r="U2404" i="2"/>
  <c r="T2403" i="2"/>
  <c r="U2403" i="2"/>
  <c r="T2402" i="2"/>
  <c r="U2402" i="2" s="1"/>
  <c r="T2401" i="2"/>
  <c r="U2401" i="2" s="1"/>
  <c r="T2400" i="2"/>
  <c r="U2400" i="2" s="1"/>
  <c r="T2399" i="2"/>
  <c r="U2399" i="2" s="1"/>
  <c r="T2398" i="2"/>
  <c r="U2398" i="2" s="1"/>
  <c r="T2397" i="2"/>
  <c r="U2397" i="2"/>
  <c r="T2396" i="2"/>
  <c r="U2396" i="2" s="1"/>
  <c r="T2395" i="2"/>
  <c r="U2395" i="2" s="1"/>
  <c r="T2394" i="2"/>
  <c r="U2394" i="2"/>
  <c r="T2393" i="2"/>
  <c r="U2393" i="2" s="1"/>
  <c r="T2392" i="2"/>
  <c r="U2392" i="2" s="1"/>
  <c r="T2391" i="2"/>
  <c r="U2391" i="2" s="1"/>
  <c r="T2390" i="2"/>
  <c r="U2390" i="2"/>
  <c r="T2389" i="2"/>
  <c r="U2389" i="2" s="1"/>
  <c r="T2388" i="2"/>
  <c r="U2388" i="2" s="1"/>
  <c r="T2387" i="2"/>
  <c r="U2387" i="2" s="1"/>
  <c r="T2386" i="2"/>
  <c r="U2386" i="2"/>
  <c r="T2385" i="2"/>
  <c r="U2385" i="2" s="1"/>
  <c r="T2384" i="2"/>
  <c r="U2384" i="2"/>
  <c r="T2383" i="2"/>
  <c r="U2383" i="2" s="1"/>
  <c r="T2382" i="2"/>
  <c r="U2382" i="2"/>
  <c r="T2381" i="2"/>
  <c r="U2381" i="2"/>
  <c r="T2380" i="2"/>
  <c r="U2380" i="2"/>
  <c r="T2379" i="2"/>
  <c r="U2379" i="2" s="1"/>
  <c r="T2378" i="2"/>
  <c r="U2378" i="2"/>
  <c r="T2377" i="2"/>
  <c r="U2377" i="2"/>
  <c r="T2376" i="2"/>
  <c r="U2376" i="2"/>
  <c r="T2375" i="2"/>
  <c r="U2375" i="2"/>
  <c r="T2374" i="2"/>
  <c r="U2374" i="2"/>
  <c r="T2373" i="2"/>
  <c r="U2373" i="2"/>
  <c r="T2372" i="2"/>
  <c r="U2372" i="2"/>
  <c r="T2371" i="2"/>
  <c r="U2371" i="2" s="1"/>
  <c r="T2370" i="2"/>
  <c r="U2370" i="2"/>
  <c r="T2369" i="2"/>
  <c r="U2369" i="2" s="1"/>
  <c r="T2368" i="2"/>
  <c r="U2368" i="2"/>
  <c r="T2367" i="2"/>
  <c r="U2367" i="2"/>
  <c r="T2366" i="2"/>
  <c r="U2366" i="2"/>
  <c r="T2365" i="2"/>
  <c r="U2365" i="2"/>
  <c r="T2364" i="2"/>
  <c r="U2364" i="2" s="1"/>
  <c r="T2363" i="2"/>
  <c r="U2363" i="2" s="1"/>
  <c r="T2362" i="2"/>
  <c r="U2362" i="2" s="1"/>
  <c r="T2361" i="2"/>
  <c r="U2361" i="2" s="1"/>
  <c r="T2360" i="2"/>
  <c r="U2360" i="2" s="1"/>
  <c r="T2359" i="2"/>
  <c r="U2359" i="2" s="1"/>
  <c r="T2358" i="2"/>
  <c r="U2358" i="2" s="1"/>
  <c r="T2357" i="2"/>
  <c r="U2357" i="2"/>
  <c r="T2356" i="2"/>
  <c r="U2356" i="2"/>
  <c r="T2355" i="2"/>
  <c r="U2355" i="2"/>
  <c r="T2354" i="2"/>
  <c r="U2354" i="2" s="1"/>
  <c r="T2353" i="2"/>
  <c r="U2353" i="2" s="1"/>
  <c r="T2352" i="2"/>
  <c r="U2352" i="2"/>
  <c r="T2351" i="2"/>
  <c r="U2351" i="2"/>
  <c r="T2350" i="2"/>
  <c r="U2350" i="2" s="1"/>
  <c r="T2349" i="2"/>
  <c r="U2349" i="2" s="1"/>
  <c r="T2348" i="2"/>
  <c r="U2348" i="2" s="1"/>
  <c r="T2347" i="2"/>
  <c r="U2347" i="2"/>
  <c r="T2346" i="2"/>
  <c r="U2346" i="2"/>
  <c r="T2345" i="2"/>
  <c r="U2345" i="2"/>
  <c r="T2344" i="2"/>
  <c r="U2344" i="2"/>
  <c r="T2343" i="2"/>
  <c r="U2343" i="2" s="1"/>
  <c r="T2342" i="2"/>
  <c r="U2342" i="2"/>
  <c r="T2341" i="2"/>
  <c r="U2341" i="2" s="1"/>
  <c r="T2340" i="2"/>
  <c r="U2340" i="2" s="1"/>
  <c r="T2339" i="2"/>
  <c r="U2339" i="2"/>
  <c r="T2338" i="2"/>
  <c r="U2338" i="2" s="1"/>
  <c r="T2337" i="2"/>
  <c r="U2337" i="2"/>
  <c r="T2336" i="2"/>
  <c r="U2336" i="2" s="1"/>
  <c r="T2335" i="2"/>
  <c r="U2335" i="2" s="1"/>
  <c r="T2334" i="2"/>
  <c r="U2334" i="2"/>
  <c r="T2333" i="2"/>
  <c r="U2333" i="2"/>
  <c r="T2332" i="2"/>
  <c r="U2332" i="2" s="1"/>
  <c r="T2330" i="2"/>
  <c r="U2330" i="2"/>
  <c r="T2329" i="2"/>
  <c r="U2329" i="2" s="1"/>
  <c r="T2328" i="2"/>
  <c r="U2328" i="2" s="1"/>
  <c r="T2327" i="2"/>
  <c r="U2327" i="2" s="1"/>
  <c r="T2326" i="2"/>
  <c r="U2326" i="2" s="1"/>
  <c r="T2325" i="2"/>
  <c r="U2325" i="2" s="1"/>
  <c r="T2324" i="2"/>
  <c r="U2324" i="2"/>
  <c r="T2323" i="2"/>
  <c r="U2323" i="2"/>
  <c r="T2322" i="2"/>
  <c r="U2322" i="2"/>
  <c r="T2321" i="2"/>
  <c r="U2321" i="2"/>
  <c r="T2320" i="2"/>
  <c r="U2320" i="2"/>
  <c r="T2319" i="2"/>
  <c r="U2319" i="2"/>
  <c r="T2318" i="2"/>
  <c r="U2318" i="2"/>
  <c r="T2317" i="2"/>
  <c r="U2317" i="2"/>
  <c r="T2316" i="2"/>
  <c r="U2316" i="2" s="1"/>
  <c r="T2315" i="2"/>
  <c r="U2315" i="2"/>
  <c r="T2314" i="2"/>
  <c r="U2314" i="2" s="1"/>
  <c r="T2313" i="2"/>
  <c r="U2313" i="2"/>
  <c r="T2312" i="2"/>
  <c r="U2312" i="2" s="1"/>
  <c r="T2311" i="2"/>
  <c r="U2311" i="2"/>
  <c r="T2310" i="2"/>
  <c r="U2310" i="2" s="1"/>
  <c r="T2309" i="2"/>
  <c r="U2309" i="2" s="1"/>
  <c r="T2308" i="2"/>
  <c r="U2308" i="2" s="1"/>
  <c r="T2307" i="2"/>
  <c r="U2307" i="2"/>
  <c r="T2306" i="2"/>
  <c r="U2306" i="2"/>
  <c r="T2305" i="2"/>
  <c r="U2305" i="2"/>
  <c r="T2304" i="2"/>
  <c r="U2304" i="2" s="1"/>
  <c r="T2303" i="2"/>
  <c r="U2303" i="2"/>
  <c r="T2302" i="2"/>
  <c r="U2302" i="2" s="1"/>
  <c r="T2301" i="2"/>
  <c r="U2301" i="2"/>
  <c r="T2300" i="2"/>
  <c r="U2300" i="2"/>
  <c r="T2299" i="2"/>
  <c r="U2299" i="2"/>
  <c r="T2298" i="2"/>
  <c r="U2298" i="2" s="1"/>
  <c r="T2297" i="2"/>
  <c r="U2297" i="2" s="1"/>
  <c r="T2296" i="2"/>
  <c r="U2296" i="2"/>
  <c r="T2295" i="2"/>
  <c r="U2295" i="2" s="1"/>
  <c r="T2294" i="2"/>
  <c r="U2294" i="2" s="1"/>
  <c r="T2293" i="2"/>
  <c r="U2293" i="2"/>
  <c r="T2292" i="2"/>
  <c r="U2292" i="2"/>
  <c r="T2291" i="2"/>
  <c r="U2291" i="2" s="1"/>
  <c r="T2290" i="2"/>
  <c r="U2290" i="2"/>
  <c r="T2289" i="2"/>
  <c r="U2289" i="2" s="1"/>
  <c r="T2288" i="2"/>
  <c r="U2288" i="2"/>
  <c r="T2287" i="2"/>
  <c r="U2287" i="2" s="1"/>
  <c r="T2286" i="2"/>
  <c r="U2286" i="2"/>
  <c r="T2285" i="2"/>
  <c r="U2285" i="2"/>
  <c r="T2284" i="2"/>
  <c r="U2284" i="2" s="1"/>
  <c r="T2283" i="2"/>
  <c r="U2283" i="2" s="1"/>
  <c r="T2282" i="2"/>
  <c r="U2282" i="2" s="1"/>
  <c r="T2281" i="2"/>
  <c r="U2281" i="2" s="1"/>
  <c r="T2280" i="2"/>
  <c r="U2280" i="2" s="1"/>
  <c r="T2279" i="2"/>
  <c r="U2279" i="2"/>
  <c r="T2278" i="2"/>
  <c r="U2278" i="2" s="1"/>
  <c r="T2277" i="2"/>
  <c r="U2277" i="2" s="1"/>
  <c r="T2276" i="2"/>
  <c r="U2276" i="2"/>
  <c r="T2275" i="2"/>
  <c r="U2275" i="2"/>
  <c r="T2274" i="2"/>
  <c r="U2274" i="2" s="1"/>
  <c r="T2273" i="2"/>
  <c r="U2273" i="2" s="1"/>
  <c r="T2272" i="2"/>
  <c r="U2272" i="2"/>
  <c r="T2271" i="2"/>
  <c r="U2271" i="2" s="1"/>
  <c r="T2270" i="2"/>
  <c r="U2270" i="2" s="1"/>
  <c r="T2269" i="2"/>
  <c r="U2269" i="2" s="1"/>
  <c r="T2268" i="2"/>
  <c r="U2268" i="2"/>
  <c r="T2267" i="2"/>
  <c r="U2267" i="2"/>
  <c r="T2266" i="2"/>
  <c r="U2266" i="2" s="1"/>
  <c r="T2265" i="2"/>
  <c r="U2265" i="2" s="1"/>
  <c r="T2264" i="2"/>
  <c r="U2264" i="2"/>
  <c r="T2263" i="2"/>
  <c r="U2263" i="2" s="1"/>
  <c r="T2262" i="2"/>
  <c r="U2262" i="2"/>
  <c r="T2261" i="2"/>
  <c r="U2261" i="2"/>
  <c r="T2260" i="2"/>
  <c r="U2260" i="2" s="1"/>
  <c r="T2259" i="2"/>
  <c r="U2259" i="2"/>
  <c r="T2258" i="2"/>
  <c r="U2258" i="2"/>
  <c r="T2257" i="2"/>
  <c r="U2257" i="2" s="1"/>
  <c r="T2256" i="2"/>
  <c r="U2256" i="2"/>
  <c r="T2255" i="2"/>
  <c r="U2255" i="2"/>
  <c r="T2254" i="2"/>
  <c r="U2254" i="2"/>
  <c r="T2253" i="2"/>
  <c r="U2253" i="2" s="1"/>
  <c r="T2252" i="2"/>
  <c r="U2252" i="2" s="1"/>
  <c r="T2251" i="2"/>
  <c r="U2251" i="2" s="1"/>
  <c r="T2250" i="2"/>
  <c r="U2250" i="2" s="1"/>
  <c r="T2249" i="2"/>
  <c r="U2249" i="2" s="1"/>
  <c r="T2248" i="2"/>
  <c r="U2248" i="2" s="1"/>
  <c r="T2247" i="2"/>
  <c r="U2247" i="2"/>
  <c r="T2246" i="2"/>
  <c r="U2246" i="2" s="1"/>
  <c r="T2245" i="2"/>
  <c r="U2245" i="2" s="1"/>
  <c r="T2244" i="2"/>
  <c r="U2244" i="2" s="1"/>
  <c r="T2243" i="2"/>
  <c r="U2243" i="2" s="1"/>
  <c r="T2242" i="2"/>
  <c r="U2242" i="2" s="1"/>
  <c r="T2241" i="2"/>
  <c r="U2241" i="2" s="1"/>
  <c r="T2240" i="2"/>
  <c r="U2240" i="2" s="1"/>
  <c r="T2239" i="2"/>
  <c r="U2239" i="2" s="1"/>
  <c r="T2238" i="2"/>
  <c r="U2238" i="2" s="1"/>
  <c r="T2237" i="2"/>
  <c r="U2237" i="2" s="1"/>
  <c r="T2236" i="2"/>
  <c r="U2236" i="2"/>
  <c r="T2235" i="2"/>
  <c r="U2235" i="2" s="1"/>
  <c r="T2234" i="2"/>
  <c r="U2234" i="2" s="1"/>
  <c r="T2233" i="2"/>
  <c r="U2233" i="2"/>
  <c r="T2232" i="2"/>
  <c r="U2232" i="2"/>
  <c r="T2231" i="2"/>
  <c r="U2231" i="2" s="1"/>
  <c r="T2230" i="2"/>
  <c r="U2230" i="2" s="1"/>
  <c r="T2229" i="2"/>
  <c r="U2229" i="2"/>
  <c r="T2228" i="2"/>
  <c r="U2228" i="2" s="1"/>
  <c r="T2227" i="2"/>
  <c r="U2227" i="2"/>
  <c r="T2226" i="2"/>
  <c r="U2226" i="2" s="1"/>
  <c r="T2225" i="2"/>
  <c r="U2225" i="2"/>
  <c r="T2224" i="2"/>
  <c r="U2224" i="2" s="1"/>
  <c r="T2223" i="2"/>
  <c r="U2223" i="2"/>
  <c r="T2222" i="2"/>
  <c r="U2222" i="2" s="1"/>
  <c r="T2221" i="2"/>
  <c r="U2221" i="2" s="1"/>
  <c r="T2220" i="2"/>
  <c r="U2220" i="2"/>
  <c r="T2219" i="2"/>
  <c r="U2219" i="2"/>
  <c r="T2218" i="2"/>
  <c r="U2218" i="2"/>
  <c r="T2217" i="2"/>
  <c r="U2217" i="2"/>
  <c r="T2216" i="2"/>
  <c r="U2216" i="2"/>
  <c r="T2215" i="2"/>
  <c r="U2215" i="2" s="1"/>
  <c r="T2214" i="2"/>
  <c r="U2214" i="2" s="1"/>
  <c r="T2213" i="2"/>
  <c r="U2213" i="2" s="1"/>
  <c r="T2212" i="2"/>
  <c r="U2212" i="2"/>
  <c r="T2211" i="2"/>
  <c r="U2211" i="2" s="1"/>
  <c r="T2210" i="2"/>
  <c r="U2210" i="2" s="1"/>
  <c r="T2209" i="2"/>
  <c r="U2209" i="2" s="1"/>
  <c r="T2208" i="2"/>
  <c r="U2208" i="2" s="1"/>
  <c r="T2207" i="2"/>
  <c r="U2207" i="2"/>
  <c r="T2206" i="2"/>
  <c r="U2206" i="2" s="1"/>
  <c r="T2205" i="2"/>
  <c r="U2205" i="2" s="1"/>
  <c r="T2204" i="2"/>
  <c r="U2204" i="2" s="1"/>
  <c r="T2203" i="2"/>
  <c r="U2203" i="2"/>
  <c r="T2202" i="2"/>
  <c r="U2202" i="2" s="1"/>
  <c r="T2201" i="2"/>
  <c r="U2201" i="2"/>
  <c r="T2200" i="2"/>
  <c r="U2200" i="2"/>
  <c r="T2199" i="2"/>
  <c r="U2199" i="2"/>
  <c r="T2198" i="2"/>
  <c r="U2198" i="2"/>
  <c r="T2197" i="2"/>
  <c r="U2197" i="2"/>
  <c r="T2196" i="2"/>
  <c r="U2196" i="2" s="1"/>
  <c r="T2195" i="2"/>
  <c r="U2195" i="2"/>
  <c r="T2194" i="2"/>
  <c r="U2194" i="2"/>
  <c r="T2193" i="2"/>
  <c r="U2193" i="2" s="1"/>
  <c r="T2192" i="2"/>
  <c r="U2192" i="2" s="1"/>
  <c r="T2191" i="2"/>
  <c r="U2191" i="2"/>
  <c r="T2190" i="2"/>
  <c r="U2190" i="2" s="1"/>
  <c r="T2189" i="2"/>
  <c r="U2189" i="2" s="1"/>
  <c r="T2188" i="2"/>
  <c r="U2188" i="2" s="1"/>
  <c r="T2187" i="2"/>
  <c r="U2187" i="2"/>
  <c r="T2186" i="2"/>
  <c r="U2186" i="2" s="1"/>
  <c r="T2185" i="2"/>
  <c r="U2185" i="2"/>
  <c r="T2184" i="2"/>
  <c r="U2184" i="2" s="1"/>
  <c r="T2183" i="2"/>
  <c r="U2183" i="2" s="1"/>
  <c r="T2182" i="2"/>
  <c r="U2182" i="2" s="1"/>
  <c r="T2181" i="2"/>
  <c r="U2181" i="2" s="1"/>
  <c r="T2180" i="2"/>
  <c r="U2180" i="2"/>
  <c r="T2179" i="2"/>
  <c r="U2179" i="2"/>
  <c r="T2178" i="2"/>
  <c r="U2178" i="2"/>
  <c r="T2177" i="2"/>
  <c r="U2177" i="2"/>
  <c r="T2176" i="2"/>
  <c r="U2176" i="2"/>
  <c r="T2175" i="2"/>
  <c r="U2175" i="2"/>
  <c r="T2174" i="2"/>
  <c r="U2174" i="2"/>
  <c r="T2173" i="2"/>
  <c r="U2173" i="2" s="1"/>
  <c r="T2172" i="2"/>
  <c r="U2172" i="2"/>
  <c r="T2171" i="2"/>
  <c r="U2171" i="2"/>
  <c r="T2170" i="2"/>
  <c r="U2170" i="2"/>
  <c r="T2169" i="2"/>
  <c r="U2169" i="2"/>
  <c r="T2168" i="2"/>
  <c r="U2168" i="2" s="1"/>
  <c r="T2167" i="2"/>
  <c r="U2167" i="2" s="1"/>
  <c r="T2166" i="2"/>
  <c r="U2166" i="2"/>
  <c r="T2165" i="2"/>
  <c r="U2165" i="2"/>
  <c r="T2164" i="2"/>
  <c r="U2164" i="2" s="1"/>
  <c r="T2163" i="2"/>
  <c r="U2163" i="2"/>
  <c r="T2162" i="2"/>
  <c r="U2162" i="2" s="1"/>
  <c r="T2161" i="2"/>
  <c r="U2161" i="2" s="1"/>
  <c r="T2160" i="2"/>
  <c r="U2160" i="2"/>
  <c r="T2159" i="2"/>
  <c r="U2159" i="2" s="1"/>
  <c r="T2158" i="2"/>
  <c r="U2158" i="2"/>
  <c r="T2157" i="2"/>
  <c r="U2157" i="2" s="1"/>
  <c r="T2156" i="2"/>
  <c r="U2156" i="2"/>
  <c r="T2155" i="2"/>
  <c r="U2155" i="2"/>
  <c r="T2154" i="2"/>
  <c r="U2154" i="2" s="1"/>
  <c r="T2153" i="2"/>
  <c r="U2153" i="2"/>
  <c r="T2152" i="2"/>
  <c r="U2152" i="2" s="1"/>
  <c r="T2151" i="2"/>
  <c r="U2151" i="2" s="1"/>
  <c r="T2150" i="2"/>
  <c r="U2150" i="2"/>
  <c r="T2149" i="2"/>
  <c r="U2149" i="2" s="1"/>
  <c r="T2148" i="2"/>
  <c r="U2148" i="2"/>
  <c r="T2147" i="2"/>
  <c r="U2147" i="2"/>
  <c r="T2146" i="2"/>
  <c r="U2146" i="2"/>
  <c r="T2145" i="2"/>
  <c r="U2145" i="2" s="1"/>
  <c r="T2144" i="2"/>
  <c r="U2144" i="2" s="1"/>
  <c r="T2143" i="2"/>
  <c r="U2143" i="2" s="1"/>
  <c r="T2142" i="2"/>
  <c r="U2142" i="2"/>
  <c r="T2141" i="2"/>
  <c r="U2141" i="2"/>
  <c r="T2140" i="2"/>
  <c r="U2140" i="2"/>
  <c r="T2139" i="2"/>
  <c r="U2139" i="2"/>
  <c r="T2138" i="2"/>
  <c r="U2138" i="2"/>
  <c r="T2137" i="2"/>
  <c r="U2137" i="2"/>
  <c r="T2136" i="2"/>
  <c r="U2136" i="2"/>
  <c r="T2135" i="2"/>
  <c r="U2135" i="2"/>
  <c r="T2134" i="2"/>
  <c r="U2134" i="2" s="1"/>
  <c r="T2133" i="2"/>
  <c r="U2133" i="2"/>
  <c r="T2132" i="2"/>
  <c r="U2132" i="2"/>
  <c r="T2131" i="2"/>
  <c r="U2131" i="2" s="1"/>
  <c r="T2130" i="2"/>
  <c r="U2130" i="2"/>
  <c r="T2129" i="2"/>
  <c r="U2129" i="2" s="1"/>
  <c r="T2128" i="2"/>
  <c r="U2128" i="2" s="1"/>
  <c r="T2127" i="2"/>
  <c r="U2127" i="2" s="1"/>
  <c r="T2126" i="2"/>
  <c r="U2126" i="2" s="1"/>
  <c r="T2125" i="2"/>
  <c r="U2125" i="2" s="1"/>
  <c r="T2124" i="2"/>
  <c r="U2124" i="2" s="1"/>
  <c r="T2123" i="2"/>
  <c r="U2123" i="2"/>
  <c r="T2122" i="2"/>
  <c r="U2122" i="2" s="1"/>
  <c r="T2121" i="2"/>
  <c r="U2121" i="2"/>
  <c r="T2120" i="2"/>
  <c r="U2120" i="2"/>
  <c r="T2119" i="2"/>
  <c r="U2119" i="2" s="1"/>
  <c r="T2118" i="2"/>
  <c r="U2118" i="2"/>
  <c r="T2117" i="2"/>
  <c r="U2117" i="2" s="1"/>
  <c r="T2116" i="2"/>
  <c r="U2116" i="2" s="1"/>
  <c r="T2115" i="2"/>
  <c r="U2115" i="2"/>
  <c r="T2114" i="2"/>
  <c r="U2114" i="2"/>
  <c r="T2113" i="2"/>
  <c r="U2113" i="2"/>
  <c r="T2112" i="2"/>
  <c r="U2112" i="2" s="1"/>
  <c r="T2111" i="2"/>
  <c r="U2111" i="2" s="1"/>
  <c r="T2110" i="2"/>
  <c r="U2110" i="2" s="1"/>
  <c r="T2109" i="2"/>
  <c r="U2109" i="2"/>
  <c r="T2108" i="2"/>
  <c r="U2108" i="2" s="1"/>
  <c r="T2107" i="2"/>
  <c r="U2107" i="2" s="1"/>
  <c r="T2106" i="2"/>
  <c r="U2106" i="2" s="1"/>
  <c r="T2105" i="2"/>
  <c r="U2105" i="2" s="1"/>
  <c r="T2104" i="2"/>
  <c r="U2104" i="2" s="1"/>
  <c r="T2103" i="2"/>
  <c r="U2103" i="2"/>
  <c r="T2102" i="2"/>
  <c r="U2102" i="2" s="1"/>
  <c r="T2101" i="2"/>
  <c r="U2101" i="2" s="1"/>
  <c r="T2100" i="2"/>
  <c r="U2100" i="2" s="1"/>
  <c r="T2099" i="2"/>
  <c r="U2099" i="2"/>
  <c r="T2098" i="2"/>
  <c r="U2098" i="2" s="1"/>
  <c r="T2097" i="2"/>
  <c r="U2097" i="2"/>
  <c r="T2096" i="2"/>
  <c r="U2096" i="2"/>
  <c r="T2095" i="2"/>
  <c r="U2095" i="2" s="1"/>
  <c r="T2094" i="2"/>
  <c r="U2094" i="2"/>
  <c r="T2093" i="2"/>
  <c r="U2093" i="2" s="1"/>
  <c r="T2092" i="2"/>
  <c r="U2092" i="2" s="1"/>
  <c r="T2091" i="2"/>
  <c r="U2091" i="2"/>
  <c r="T2090" i="2"/>
  <c r="U2090" i="2"/>
  <c r="T2089" i="2"/>
  <c r="U2089" i="2" s="1"/>
  <c r="T2088" i="2"/>
  <c r="U2088" i="2"/>
  <c r="T2087" i="2"/>
  <c r="U2087" i="2"/>
  <c r="T2086" i="2"/>
  <c r="U2086" i="2"/>
  <c r="T2085" i="2"/>
  <c r="U2085" i="2"/>
  <c r="T2084" i="2"/>
  <c r="U2084" i="2"/>
  <c r="T2083" i="2"/>
  <c r="U2083" i="2"/>
  <c r="T2082" i="2"/>
  <c r="U2082" i="2" s="1"/>
  <c r="T2081" i="2"/>
  <c r="U2081" i="2" s="1"/>
  <c r="T2080" i="2"/>
  <c r="U2080" i="2"/>
  <c r="T2079" i="2"/>
  <c r="U2079" i="2"/>
  <c r="T2078" i="2"/>
  <c r="U2078" i="2" s="1"/>
  <c r="T2077" i="2"/>
  <c r="U2077" i="2" s="1"/>
  <c r="T2076" i="2"/>
  <c r="U2076" i="2" s="1"/>
  <c r="T2075" i="2"/>
  <c r="U2075" i="2"/>
  <c r="T2074" i="2"/>
  <c r="U2074" i="2"/>
  <c r="T2073" i="2"/>
  <c r="U2073" i="2"/>
  <c r="T2072" i="2"/>
  <c r="U2072" i="2" s="1"/>
  <c r="T2071" i="2"/>
  <c r="U2071" i="2" s="1"/>
  <c r="T2070" i="2"/>
  <c r="U2070" i="2"/>
  <c r="T2069" i="2"/>
  <c r="U2069" i="2"/>
  <c r="T2068" i="2"/>
  <c r="U2068" i="2"/>
  <c r="T2067" i="2"/>
  <c r="U2067" i="2"/>
  <c r="T2066" i="2"/>
  <c r="U2066" i="2"/>
  <c r="T2065" i="2"/>
  <c r="U2065" i="2"/>
  <c r="T2064" i="2"/>
  <c r="U2064" i="2" s="1"/>
  <c r="T2063" i="2"/>
  <c r="U2063" i="2" s="1"/>
  <c r="T2062" i="2"/>
  <c r="U2062" i="2" s="1"/>
  <c r="T2061" i="2"/>
  <c r="U2061" i="2" s="1"/>
  <c r="T2060" i="2"/>
  <c r="U2060" i="2"/>
  <c r="T2059" i="2"/>
  <c r="U2059" i="2"/>
  <c r="T2058" i="2"/>
  <c r="U2058" i="2" s="1"/>
  <c r="T2057" i="2"/>
  <c r="U2057" i="2" s="1"/>
  <c r="T2056" i="2"/>
  <c r="U2056" i="2" s="1"/>
  <c r="T2055" i="2"/>
  <c r="U2055" i="2"/>
  <c r="T2054" i="2"/>
  <c r="U2054" i="2"/>
  <c r="T2053" i="2"/>
  <c r="U2053" i="2" s="1"/>
  <c r="T2052" i="2"/>
  <c r="U2052" i="2"/>
  <c r="T2051" i="2"/>
  <c r="U2051" i="2" s="1"/>
  <c r="T2050" i="2"/>
  <c r="U2050" i="2"/>
  <c r="T2049" i="2"/>
  <c r="U2049" i="2"/>
  <c r="T2048" i="2"/>
  <c r="U2048" i="2" s="1"/>
  <c r="T2047" i="2"/>
  <c r="U2047" i="2"/>
  <c r="T2046" i="2"/>
  <c r="U2046" i="2"/>
  <c r="T2045" i="2"/>
  <c r="U2045" i="2"/>
  <c r="T2044" i="2"/>
  <c r="U2044" i="2" s="1"/>
  <c r="T2043" i="2"/>
  <c r="U2043" i="2" s="1"/>
  <c r="T2042" i="2"/>
  <c r="U2042" i="2" s="1"/>
  <c r="T2041" i="2"/>
  <c r="U2041" i="2"/>
  <c r="T2040" i="2"/>
  <c r="U2040" i="2" s="1"/>
  <c r="T2039" i="2"/>
  <c r="U2039" i="2" s="1"/>
  <c r="T2038" i="2"/>
  <c r="U2038" i="2"/>
  <c r="T2037" i="2"/>
  <c r="U2037" i="2" s="1"/>
  <c r="T2036" i="2"/>
  <c r="U2036" i="2" s="1"/>
  <c r="T2035" i="2"/>
  <c r="U2035" i="2"/>
  <c r="T2034" i="2"/>
  <c r="U2034" i="2"/>
  <c r="T2033" i="2"/>
  <c r="U2033" i="2"/>
  <c r="T2032" i="2"/>
  <c r="U2032" i="2" s="1"/>
  <c r="T2031" i="2"/>
  <c r="U2031" i="2" s="1"/>
  <c r="T2030" i="2"/>
  <c r="U2030" i="2" s="1"/>
  <c r="T2029" i="2"/>
  <c r="U2029" i="2"/>
  <c r="T2028" i="2"/>
  <c r="U2028" i="2" s="1"/>
  <c r="T2027" i="2"/>
  <c r="U2027" i="2" s="1"/>
  <c r="T2026" i="2"/>
  <c r="U2026" i="2" s="1"/>
  <c r="T2025" i="2"/>
  <c r="U2025" i="2"/>
  <c r="T2024" i="2"/>
  <c r="U2024" i="2"/>
  <c r="T2023" i="2"/>
  <c r="U2023" i="2" s="1"/>
  <c r="T2022" i="2"/>
  <c r="U2022" i="2"/>
  <c r="T2021" i="2"/>
  <c r="U2021" i="2" s="1"/>
  <c r="T2020" i="2"/>
  <c r="U2020" i="2"/>
  <c r="T2019" i="2"/>
  <c r="U2019" i="2"/>
  <c r="T2018" i="2"/>
  <c r="U2018" i="2" s="1"/>
  <c r="T2017" i="2"/>
  <c r="U2017" i="2"/>
  <c r="T2016" i="2"/>
  <c r="U2016" i="2"/>
  <c r="T2015" i="2"/>
  <c r="U2015" i="2" s="1"/>
  <c r="T2014" i="2"/>
  <c r="U2014" i="2" s="1"/>
  <c r="T2013" i="2"/>
  <c r="U2013" i="2"/>
  <c r="T2012" i="2"/>
  <c r="U2012" i="2"/>
  <c r="T2011" i="2"/>
  <c r="U2011" i="2"/>
  <c r="T2010" i="2"/>
  <c r="U2010" i="2"/>
  <c r="T2009" i="2"/>
  <c r="U2009" i="2" s="1"/>
  <c r="T2008" i="2"/>
  <c r="U2008" i="2"/>
  <c r="T2007" i="2"/>
  <c r="U2007" i="2" s="1"/>
  <c r="T2006" i="2"/>
  <c r="U2006" i="2"/>
  <c r="T2005" i="2"/>
  <c r="U2005" i="2" s="1"/>
  <c r="T2004" i="2"/>
  <c r="U2004" i="2" s="1"/>
  <c r="T2003" i="2"/>
  <c r="U2003" i="2" s="1"/>
  <c r="T2002" i="2"/>
  <c r="U2002" i="2" s="1"/>
  <c r="T2001" i="2"/>
  <c r="U2001" i="2" s="1"/>
  <c r="T2000" i="2"/>
  <c r="U2000" i="2" s="1"/>
  <c r="T1999" i="2"/>
  <c r="U1999" i="2"/>
  <c r="T1998" i="2"/>
  <c r="U1998" i="2"/>
  <c r="T1997" i="2"/>
  <c r="U1997" i="2"/>
  <c r="T1996" i="2"/>
  <c r="U1996" i="2"/>
  <c r="T1995" i="2"/>
  <c r="U1995" i="2" s="1"/>
  <c r="T1994" i="2"/>
  <c r="U1994" i="2"/>
  <c r="T1993" i="2"/>
  <c r="U1993" i="2"/>
  <c r="T1992" i="2"/>
  <c r="U1992" i="2" s="1"/>
  <c r="T1991" i="2"/>
  <c r="U1991" i="2"/>
  <c r="T1990" i="2"/>
  <c r="U1990" i="2"/>
  <c r="T1989" i="2"/>
  <c r="U1989" i="2"/>
  <c r="T1988" i="2"/>
  <c r="U1988" i="2" s="1"/>
  <c r="T1987" i="2"/>
  <c r="U1987" i="2" s="1"/>
  <c r="T1986" i="2"/>
  <c r="U1986" i="2"/>
  <c r="T1985" i="2"/>
  <c r="U1985" i="2"/>
  <c r="T1984" i="2"/>
  <c r="U1984" i="2" s="1"/>
  <c r="T1983" i="2"/>
  <c r="U1983" i="2" s="1"/>
  <c r="T1982" i="2"/>
  <c r="U1982" i="2"/>
  <c r="T1981" i="2"/>
  <c r="U1981" i="2" s="1"/>
  <c r="T1980" i="2"/>
  <c r="U1980" i="2"/>
  <c r="T1979" i="2"/>
  <c r="U1979" i="2" s="1"/>
  <c r="T1978" i="2"/>
  <c r="U1978" i="2" s="1"/>
  <c r="T1977" i="2"/>
  <c r="U1977" i="2" s="1"/>
  <c r="T1976" i="2"/>
  <c r="U1976" i="2"/>
  <c r="T1975" i="2"/>
  <c r="U1975" i="2"/>
  <c r="T1974" i="2"/>
  <c r="U1974" i="2"/>
  <c r="T1973" i="2"/>
  <c r="U1973" i="2" s="1"/>
  <c r="T1972" i="2"/>
  <c r="U1972" i="2"/>
  <c r="T1971" i="2"/>
  <c r="U1971" i="2"/>
  <c r="T1970" i="2"/>
  <c r="U1970" i="2"/>
  <c r="T1969" i="2"/>
  <c r="U1969" i="2" s="1"/>
  <c r="T1968" i="2"/>
  <c r="U1968" i="2" s="1"/>
  <c r="T1967" i="2"/>
  <c r="U1967" i="2"/>
  <c r="T1966" i="2"/>
  <c r="U1966" i="2" s="1"/>
  <c r="T1965" i="2"/>
  <c r="U1965" i="2"/>
  <c r="T1964" i="2"/>
  <c r="U1964" i="2"/>
  <c r="T1963" i="2"/>
  <c r="U1963" i="2" s="1"/>
  <c r="T1962" i="2"/>
  <c r="U1962" i="2" s="1"/>
  <c r="T1961" i="2"/>
  <c r="U1961" i="2"/>
  <c r="T1960" i="2"/>
  <c r="U1960" i="2" s="1"/>
  <c r="T1959" i="2"/>
  <c r="U1959" i="2"/>
  <c r="T1958" i="2"/>
  <c r="U1958" i="2"/>
  <c r="T1957" i="2"/>
  <c r="U1957" i="2"/>
  <c r="T1956" i="2"/>
  <c r="U1956" i="2" s="1"/>
  <c r="T1955" i="2"/>
  <c r="U1955" i="2" s="1"/>
  <c r="T1954" i="2"/>
  <c r="U1954" i="2" s="1"/>
  <c r="T1953" i="2"/>
  <c r="U1953" i="2" s="1"/>
  <c r="T1952" i="2"/>
  <c r="U1952" i="2" s="1"/>
  <c r="T1951" i="2"/>
  <c r="U1951" i="2" s="1"/>
  <c r="T1950" i="2"/>
  <c r="U1950" i="2" s="1"/>
  <c r="T1949" i="2"/>
  <c r="U1949" i="2" s="1"/>
  <c r="T1948" i="2"/>
  <c r="U1948" i="2" s="1"/>
  <c r="T1947" i="2"/>
  <c r="U1947" i="2" s="1"/>
  <c r="T1946" i="2"/>
  <c r="U1946" i="2"/>
  <c r="T1945" i="2"/>
  <c r="U1945" i="2" s="1"/>
  <c r="T1944" i="2"/>
  <c r="U1944" i="2"/>
  <c r="T1943" i="2"/>
  <c r="U1943" i="2"/>
  <c r="T1942" i="2"/>
  <c r="U1942" i="2" s="1"/>
  <c r="T1941" i="2"/>
  <c r="U1941" i="2" s="1"/>
  <c r="T1940" i="2"/>
  <c r="U1940" i="2"/>
  <c r="T1939" i="2"/>
  <c r="U1939" i="2" s="1"/>
  <c r="T1938" i="2"/>
  <c r="U1938" i="2" s="1"/>
  <c r="T1937" i="2"/>
  <c r="U1937" i="2"/>
  <c r="T1936" i="2"/>
  <c r="U1936" i="2" s="1"/>
  <c r="T1935" i="2"/>
  <c r="U1935" i="2" s="1"/>
  <c r="T1934" i="2"/>
  <c r="U1934" i="2"/>
  <c r="T1933" i="2"/>
  <c r="U1933" i="2" s="1"/>
  <c r="T1932" i="2"/>
  <c r="U1932" i="2"/>
  <c r="T1931" i="2"/>
  <c r="U1931" i="2" s="1"/>
  <c r="T1930" i="2"/>
  <c r="U1930" i="2" s="1"/>
  <c r="T1929" i="2"/>
  <c r="U1929" i="2"/>
  <c r="T1928" i="2"/>
  <c r="U1928" i="2" s="1"/>
  <c r="T1927" i="2"/>
  <c r="U1927" i="2" s="1"/>
  <c r="T1926" i="2"/>
  <c r="U1926" i="2"/>
  <c r="T1925" i="2"/>
  <c r="U1925" i="2" s="1"/>
  <c r="T1924" i="2"/>
  <c r="U1924" i="2" s="1"/>
  <c r="T1923" i="2"/>
  <c r="U1923" i="2"/>
  <c r="T1922" i="2"/>
  <c r="U1922" i="2" s="1"/>
  <c r="T1921" i="2"/>
  <c r="U1921" i="2" s="1"/>
  <c r="T1920" i="2"/>
  <c r="U1920" i="2"/>
  <c r="T1919" i="2"/>
  <c r="U1919" i="2"/>
  <c r="T1918" i="2"/>
  <c r="U1918" i="2"/>
  <c r="T1917" i="2"/>
  <c r="U1917" i="2"/>
  <c r="T1916" i="2"/>
  <c r="U1916" i="2"/>
  <c r="T1915" i="2"/>
  <c r="U1915" i="2" s="1"/>
  <c r="T1914" i="2"/>
  <c r="U1914" i="2" s="1"/>
  <c r="T1913" i="2"/>
  <c r="U1913" i="2" s="1"/>
  <c r="T1912" i="2"/>
  <c r="U1912" i="2"/>
  <c r="T1911" i="2"/>
  <c r="U1911" i="2"/>
  <c r="T1910" i="2"/>
  <c r="U1910" i="2" s="1"/>
  <c r="T1909" i="2"/>
  <c r="U1909" i="2"/>
  <c r="T1908" i="2"/>
  <c r="U1908" i="2" s="1"/>
  <c r="T1907" i="2"/>
  <c r="U1907" i="2" s="1"/>
  <c r="T1906" i="2"/>
  <c r="U1906" i="2"/>
  <c r="T1905" i="2"/>
  <c r="U1905" i="2"/>
  <c r="T1904" i="2"/>
  <c r="U1904" i="2"/>
  <c r="T1903" i="2"/>
  <c r="U1903" i="2"/>
  <c r="T1902" i="2"/>
  <c r="U1902" i="2"/>
  <c r="T1901" i="2"/>
  <c r="U1901" i="2"/>
  <c r="T1900" i="2"/>
  <c r="U1900" i="2"/>
  <c r="T1899" i="2"/>
  <c r="U1899" i="2" s="1"/>
  <c r="T1898" i="2"/>
  <c r="U1898" i="2"/>
  <c r="T1897" i="2"/>
  <c r="U1897" i="2" s="1"/>
  <c r="T1896" i="2"/>
  <c r="U1896" i="2" s="1"/>
  <c r="T1895" i="2"/>
  <c r="U1895" i="2" s="1"/>
  <c r="T1894" i="2"/>
  <c r="U1894" i="2" s="1"/>
  <c r="T1893" i="2"/>
  <c r="U1893" i="2"/>
  <c r="T1892" i="2"/>
  <c r="U1892" i="2"/>
  <c r="T1891" i="2"/>
  <c r="U1891" i="2"/>
  <c r="T1890" i="2"/>
  <c r="U1890" i="2"/>
  <c r="T1889" i="2"/>
  <c r="U1889" i="2" s="1"/>
  <c r="T1888" i="2"/>
  <c r="U1888" i="2"/>
  <c r="T1887" i="2"/>
  <c r="U1887" i="2"/>
  <c r="T1886" i="2"/>
  <c r="U1886" i="2" s="1"/>
  <c r="T1885" i="2"/>
  <c r="U1885" i="2" s="1"/>
  <c r="T1884" i="2"/>
  <c r="U1884" i="2" s="1"/>
  <c r="T1883" i="2"/>
  <c r="U1883" i="2" s="1"/>
  <c r="T1882" i="2"/>
  <c r="U1882" i="2"/>
  <c r="T1881" i="2"/>
  <c r="U1881" i="2" s="1"/>
  <c r="T1880" i="2"/>
  <c r="U1880" i="2" s="1"/>
  <c r="T1879" i="2"/>
  <c r="U1879" i="2" s="1"/>
  <c r="U1878" i="2"/>
  <c r="T1878" i="2"/>
  <c r="T1877" i="2"/>
  <c r="U1877" i="2"/>
  <c r="T1876" i="2"/>
  <c r="U1876" i="2"/>
  <c r="T1875" i="2"/>
  <c r="U1875" i="2"/>
  <c r="T1874" i="2"/>
  <c r="U1874" i="2" s="1"/>
  <c r="T1873" i="2"/>
  <c r="U1873" i="2"/>
  <c r="T1872" i="2"/>
  <c r="U1872" i="2"/>
  <c r="T1871" i="2"/>
  <c r="U1871" i="2"/>
  <c r="T1870" i="2"/>
  <c r="U1870" i="2"/>
  <c r="T1869" i="2"/>
  <c r="U1869" i="2"/>
  <c r="T1868" i="2"/>
  <c r="U1868" i="2"/>
  <c r="T1867" i="2"/>
  <c r="U1867" i="2"/>
  <c r="T1866" i="2"/>
  <c r="U1866" i="2"/>
  <c r="T1865" i="2"/>
  <c r="U1865" i="2"/>
  <c r="T1864" i="2"/>
  <c r="U1864" i="2" s="1"/>
  <c r="T1863" i="2"/>
  <c r="U1863" i="2" s="1"/>
  <c r="T1862" i="2"/>
  <c r="U1862" i="2"/>
  <c r="T1861" i="2"/>
  <c r="U1861" i="2"/>
  <c r="T1860" i="2"/>
  <c r="U1860" i="2" s="1"/>
  <c r="T1859" i="2"/>
  <c r="U1859" i="2" s="1"/>
  <c r="T1858" i="2"/>
  <c r="U1858" i="2" s="1"/>
  <c r="T1857" i="2"/>
  <c r="U1857" i="2" s="1"/>
  <c r="T1856" i="2"/>
  <c r="U1856" i="2" s="1"/>
  <c r="T1855" i="2"/>
  <c r="U1855" i="2" s="1"/>
  <c r="T1854" i="2"/>
  <c r="U1854" i="2"/>
  <c r="T1853" i="2"/>
  <c r="U1853" i="2"/>
  <c r="T1852" i="2"/>
  <c r="U1852" i="2"/>
  <c r="T1851" i="2"/>
  <c r="U1851" i="2" s="1"/>
  <c r="T1850" i="2"/>
  <c r="U1850" i="2"/>
  <c r="T1849" i="2"/>
  <c r="U1849" i="2" s="1"/>
  <c r="T1848" i="2"/>
  <c r="U1848" i="2"/>
  <c r="T1847" i="2"/>
  <c r="U1847" i="2"/>
  <c r="T1846" i="2"/>
  <c r="U1846" i="2" s="1"/>
  <c r="T1845" i="2"/>
  <c r="U1845" i="2"/>
  <c r="T1844" i="2"/>
  <c r="U1844" i="2" s="1"/>
  <c r="T1843" i="2"/>
  <c r="U1843" i="2"/>
  <c r="T1842" i="2"/>
  <c r="U1842" i="2" s="1"/>
  <c r="T1841" i="2"/>
  <c r="U1841" i="2"/>
  <c r="T1840" i="2"/>
  <c r="U1840" i="2"/>
  <c r="T1839" i="2"/>
  <c r="U1839" i="2" s="1"/>
  <c r="T1838" i="2"/>
  <c r="U1838" i="2" s="1"/>
  <c r="T1837" i="2"/>
  <c r="U1837" i="2"/>
  <c r="T1836" i="2"/>
  <c r="U1836" i="2" s="1"/>
  <c r="T1835" i="2"/>
  <c r="U1835" i="2" s="1"/>
  <c r="T1834" i="2"/>
  <c r="U1834" i="2" s="1"/>
  <c r="T1833" i="2"/>
  <c r="U1833" i="2" s="1"/>
  <c r="T1832" i="2"/>
  <c r="U1832" i="2" s="1"/>
  <c r="T1831" i="2"/>
  <c r="U1831" i="2" s="1"/>
  <c r="T1830" i="2"/>
  <c r="U1830" i="2" s="1"/>
  <c r="T1829" i="2"/>
  <c r="U1829" i="2" s="1"/>
  <c r="T1828" i="2"/>
  <c r="U1828" i="2" s="1"/>
  <c r="T1827" i="2"/>
  <c r="U1827" i="2" s="1"/>
  <c r="T1826" i="2"/>
  <c r="U1826" i="2" s="1"/>
  <c r="T1825" i="2"/>
  <c r="U1825" i="2" s="1"/>
  <c r="T1824" i="2"/>
  <c r="U1824" i="2" s="1"/>
  <c r="T1823" i="2"/>
  <c r="U1823" i="2" s="1"/>
  <c r="T1822" i="2"/>
  <c r="U1822" i="2"/>
  <c r="T1821" i="2"/>
  <c r="U1821" i="2"/>
  <c r="T1820" i="2"/>
  <c r="U1820" i="2" s="1"/>
  <c r="T1819" i="2"/>
  <c r="U1819" i="2" s="1"/>
  <c r="T1818" i="2"/>
  <c r="U1818" i="2"/>
  <c r="T1817" i="2"/>
  <c r="U1817" i="2"/>
  <c r="T1816" i="2"/>
  <c r="U1816" i="2"/>
  <c r="T1815" i="2"/>
  <c r="U1815" i="2"/>
  <c r="T1814" i="2"/>
  <c r="U1814" i="2" s="1"/>
  <c r="T1813" i="2"/>
  <c r="U1813" i="2"/>
  <c r="T1812" i="2"/>
  <c r="U1812" i="2" s="1"/>
  <c r="T1811" i="2"/>
  <c r="U1811" i="2" s="1"/>
  <c r="T1810" i="2"/>
  <c r="U1810" i="2"/>
  <c r="T1809" i="2"/>
  <c r="U1809" i="2" s="1"/>
  <c r="T1808" i="2"/>
  <c r="U1808" i="2" s="1"/>
  <c r="T1807" i="2"/>
  <c r="U1807" i="2" s="1"/>
  <c r="T1806" i="2"/>
  <c r="U1806" i="2" s="1"/>
  <c r="T1805" i="2"/>
  <c r="U1805" i="2"/>
  <c r="T1804" i="2"/>
  <c r="U1804" i="2"/>
  <c r="T1803" i="2"/>
  <c r="U1803" i="2"/>
  <c r="T1802" i="2"/>
  <c r="U1802" i="2" s="1"/>
  <c r="T1801" i="2"/>
  <c r="U1801" i="2" s="1"/>
  <c r="T1800" i="2"/>
  <c r="U1800" i="2"/>
  <c r="T1799" i="2"/>
  <c r="U1799" i="2"/>
  <c r="T1798" i="2"/>
  <c r="U1798" i="2"/>
  <c r="T1797" i="2"/>
  <c r="U1797" i="2" s="1"/>
  <c r="T1796" i="2"/>
  <c r="U1796" i="2" s="1"/>
  <c r="T1795" i="2"/>
  <c r="U1795" i="2"/>
  <c r="T1794" i="2"/>
  <c r="U1794" i="2" s="1"/>
  <c r="T1793" i="2"/>
  <c r="U1793" i="2"/>
  <c r="T1792" i="2"/>
  <c r="U1792" i="2"/>
  <c r="T1791" i="2"/>
  <c r="U1791" i="2" s="1"/>
  <c r="T1790" i="2"/>
  <c r="U1790" i="2" s="1"/>
  <c r="T1789" i="2"/>
  <c r="U1789" i="2" s="1"/>
  <c r="T1788" i="2"/>
  <c r="U1788" i="2" s="1"/>
  <c r="T1787" i="2"/>
  <c r="U1787" i="2"/>
  <c r="T1786" i="2"/>
  <c r="U1786" i="2" s="1"/>
  <c r="T1785" i="2"/>
  <c r="U1785" i="2"/>
  <c r="T1784" i="2"/>
  <c r="U1784" i="2"/>
  <c r="T1783" i="2"/>
  <c r="U1783" i="2"/>
  <c r="T1782" i="2"/>
  <c r="U1782" i="2" s="1"/>
  <c r="T1781" i="2"/>
  <c r="U1781" i="2"/>
  <c r="T1780" i="2"/>
  <c r="U1780" i="2"/>
  <c r="T1779" i="2"/>
  <c r="U1779" i="2" s="1"/>
  <c r="T1778" i="2"/>
  <c r="U1778" i="2"/>
  <c r="T1777" i="2"/>
  <c r="U1777" i="2"/>
  <c r="T1776" i="2"/>
  <c r="U1776" i="2" s="1"/>
  <c r="T1775" i="2"/>
  <c r="U1775" i="2"/>
  <c r="T1774" i="2"/>
  <c r="U1774" i="2"/>
  <c r="T1773" i="2"/>
  <c r="U1773" i="2" s="1"/>
  <c r="T1772" i="2"/>
  <c r="U1772" i="2"/>
  <c r="T1771" i="2"/>
  <c r="U1771" i="2" s="1"/>
  <c r="T1770" i="2"/>
  <c r="U1770" i="2" s="1"/>
  <c r="T1769" i="2"/>
  <c r="U1769" i="2" s="1"/>
  <c r="T1768" i="2"/>
  <c r="U1768" i="2" s="1"/>
  <c r="T1767" i="2"/>
  <c r="U1767" i="2" s="1"/>
  <c r="T1766" i="2"/>
  <c r="U1766" i="2"/>
  <c r="T1765" i="2"/>
  <c r="U1765" i="2"/>
  <c r="T1764" i="2"/>
  <c r="U1764" i="2" s="1"/>
  <c r="T1763" i="2"/>
  <c r="U1763" i="2"/>
  <c r="T1762" i="2"/>
  <c r="U1762" i="2" s="1"/>
  <c r="T1761" i="2"/>
  <c r="U1761" i="2" s="1"/>
  <c r="T1760" i="2"/>
  <c r="U1760" i="2"/>
  <c r="T1759" i="2"/>
  <c r="U1759" i="2"/>
  <c r="T1758" i="2"/>
  <c r="U1758" i="2" s="1"/>
  <c r="T1757" i="2"/>
  <c r="U1757" i="2" s="1"/>
  <c r="T1756" i="2"/>
  <c r="U1756" i="2" s="1"/>
  <c r="T1755" i="2"/>
  <c r="U1755" i="2"/>
  <c r="T1754" i="2"/>
  <c r="U1754" i="2" s="1"/>
  <c r="T1753" i="2"/>
  <c r="U1753" i="2"/>
  <c r="T1752" i="2"/>
  <c r="U1752" i="2"/>
  <c r="T1751" i="2"/>
  <c r="U1751" i="2"/>
  <c r="T1750" i="2"/>
  <c r="U1750" i="2"/>
  <c r="T1749" i="2"/>
  <c r="U1749" i="2"/>
  <c r="T1748" i="2"/>
  <c r="U1748" i="2" s="1"/>
  <c r="T1747" i="2"/>
  <c r="U1747" i="2" s="1"/>
  <c r="T1746" i="2"/>
  <c r="U1746" i="2" s="1"/>
  <c r="T1745" i="2"/>
  <c r="U1745" i="2" s="1"/>
  <c r="T1744" i="2"/>
  <c r="U1744" i="2"/>
  <c r="T1743" i="2"/>
  <c r="U1743" i="2"/>
  <c r="T1742" i="2"/>
  <c r="U1742" i="2" s="1"/>
  <c r="T1741" i="2"/>
  <c r="U1741" i="2"/>
  <c r="T1740" i="2"/>
  <c r="U1740" i="2"/>
  <c r="T1739" i="2"/>
  <c r="U1739" i="2"/>
  <c r="T1738" i="2"/>
  <c r="U1738" i="2"/>
  <c r="T1737" i="2"/>
  <c r="U1737" i="2" s="1"/>
  <c r="T1736" i="2"/>
  <c r="U1736" i="2"/>
  <c r="T1735" i="2"/>
  <c r="U1735" i="2" s="1"/>
  <c r="T1734" i="2"/>
  <c r="U1734" i="2" s="1"/>
  <c r="T1733" i="2"/>
  <c r="U1733" i="2"/>
  <c r="T1732" i="2"/>
  <c r="U1732" i="2" s="1"/>
  <c r="T1731" i="2"/>
  <c r="U1731" i="2"/>
  <c r="T1730" i="2"/>
  <c r="U1730" i="2" s="1"/>
  <c r="T1729" i="2"/>
  <c r="U1729" i="2" s="1"/>
  <c r="T1728" i="2"/>
  <c r="U1728" i="2"/>
  <c r="T1727" i="2"/>
  <c r="U1727" i="2" s="1"/>
  <c r="T1726" i="2"/>
  <c r="U1726" i="2"/>
  <c r="T1725" i="2"/>
  <c r="U1725" i="2"/>
  <c r="T1724" i="2"/>
  <c r="U1724" i="2" s="1"/>
  <c r="T1723" i="2"/>
  <c r="U1723" i="2" s="1"/>
  <c r="T1722" i="2"/>
  <c r="U1722" i="2"/>
  <c r="T1721" i="2"/>
  <c r="U1721" i="2"/>
  <c r="T1720" i="2"/>
  <c r="U1720" i="2" s="1"/>
  <c r="T1719" i="2"/>
  <c r="U1719" i="2" s="1"/>
  <c r="T1718" i="2"/>
  <c r="U1718" i="2"/>
  <c r="T1717" i="2"/>
  <c r="U1717" i="2"/>
  <c r="T1716" i="2"/>
  <c r="U1716" i="2" s="1"/>
  <c r="T1715" i="2"/>
  <c r="U1715" i="2"/>
  <c r="T1714" i="2"/>
  <c r="U1714" i="2"/>
  <c r="T1713" i="2"/>
  <c r="U1713" i="2" s="1"/>
  <c r="T1712" i="2"/>
  <c r="U1712" i="2" s="1"/>
  <c r="T1711" i="2"/>
  <c r="U1711" i="2" s="1"/>
  <c r="T1710" i="2"/>
  <c r="U1710" i="2"/>
  <c r="T1709" i="2"/>
  <c r="U1709" i="2"/>
  <c r="T1708" i="2"/>
  <c r="U1708" i="2"/>
  <c r="T1707" i="2"/>
  <c r="U1707" i="2" s="1"/>
  <c r="T1706" i="2"/>
  <c r="U1706" i="2" s="1"/>
  <c r="T1705" i="2"/>
  <c r="U1705" i="2" s="1"/>
  <c r="T1704" i="2"/>
  <c r="U1704" i="2"/>
  <c r="T1703" i="2"/>
  <c r="U1703" i="2"/>
  <c r="T1702" i="2"/>
  <c r="U1702" i="2" s="1"/>
  <c r="T1701" i="2"/>
  <c r="U1701" i="2"/>
  <c r="T1700" i="2"/>
  <c r="U1700" i="2" s="1"/>
  <c r="T1699" i="2"/>
  <c r="U1699" i="2"/>
  <c r="T1698" i="2"/>
  <c r="U1698" i="2" s="1"/>
  <c r="T1697" i="2"/>
  <c r="U1697" i="2" s="1"/>
  <c r="T1696" i="2"/>
  <c r="U1696" i="2"/>
  <c r="T1695" i="2"/>
  <c r="U1695" i="2"/>
  <c r="T1694" i="2"/>
  <c r="U1694" i="2"/>
  <c r="T1693" i="2"/>
  <c r="U1693" i="2"/>
  <c r="T1692" i="2"/>
  <c r="U1692" i="2"/>
  <c r="T1691" i="2"/>
  <c r="U1691" i="2" s="1"/>
  <c r="T1690" i="2"/>
  <c r="U1690" i="2"/>
  <c r="T1689" i="2"/>
  <c r="U1689" i="2"/>
  <c r="T1688" i="2"/>
  <c r="U1688" i="2" s="1"/>
  <c r="T1687" i="2"/>
  <c r="U1687" i="2" s="1"/>
  <c r="T1686" i="2"/>
  <c r="U1686" i="2" s="1"/>
  <c r="T1685" i="2"/>
  <c r="U1685" i="2" s="1"/>
  <c r="T1684" i="2"/>
  <c r="U1684" i="2" s="1"/>
  <c r="T1683" i="2"/>
  <c r="U1683" i="2"/>
  <c r="T1682" i="2"/>
  <c r="U1682" i="2" s="1"/>
  <c r="T1681" i="2"/>
  <c r="U1681" i="2" s="1"/>
  <c r="T1680" i="2"/>
  <c r="U1680" i="2"/>
  <c r="T1679" i="2"/>
  <c r="U1679" i="2"/>
  <c r="T1678" i="2"/>
  <c r="U1678" i="2" s="1"/>
  <c r="T1677" i="2"/>
  <c r="U1677" i="2"/>
  <c r="T1676" i="2"/>
  <c r="U1676" i="2"/>
  <c r="T1675" i="2"/>
  <c r="U1675" i="2"/>
  <c r="T1674" i="2"/>
  <c r="U1674" i="2" s="1"/>
  <c r="T1673" i="2"/>
  <c r="U1673" i="2"/>
  <c r="T1672" i="2"/>
  <c r="U1672" i="2" s="1"/>
  <c r="T1671" i="2"/>
  <c r="U1671" i="2"/>
  <c r="T1670" i="2"/>
  <c r="U1670" i="2"/>
  <c r="T1669" i="2"/>
  <c r="U1669" i="2"/>
  <c r="T1668" i="2"/>
  <c r="U1668" i="2" s="1"/>
  <c r="T1667" i="2"/>
  <c r="U1667" i="2"/>
  <c r="T1666" i="2"/>
  <c r="U1666" i="2" s="1"/>
  <c r="T1665" i="2"/>
  <c r="U1665" i="2" s="1"/>
  <c r="T1664" i="2"/>
  <c r="U1664" i="2" s="1"/>
  <c r="T1663" i="2"/>
  <c r="U1663" i="2" s="1"/>
  <c r="T1662" i="2"/>
  <c r="U1662" i="2"/>
  <c r="T1661" i="2"/>
  <c r="U1661" i="2"/>
  <c r="T1660" i="2"/>
  <c r="U1660" i="2"/>
  <c r="T1659" i="2"/>
  <c r="U1659" i="2"/>
  <c r="T1658" i="2"/>
  <c r="U1658" i="2" s="1"/>
  <c r="T1657" i="2"/>
  <c r="U1657" i="2" s="1"/>
  <c r="T1656" i="2"/>
  <c r="U1656" i="2"/>
  <c r="T1655" i="2"/>
  <c r="U1655" i="2" s="1"/>
  <c r="T1654" i="2"/>
  <c r="U1654" i="2" s="1"/>
  <c r="T1653" i="2"/>
  <c r="U1653" i="2"/>
  <c r="T1652" i="2"/>
  <c r="U1652" i="2"/>
  <c r="T1651" i="2"/>
  <c r="U1651" i="2" s="1"/>
  <c r="T1650" i="2"/>
  <c r="U1650" i="2" s="1"/>
  <c r="T1649" i="2"/>
  <c r="U1649" i="2" s="1"/>
  <c r="T1648" i="2"/>
  <c r="U1648" i="2"/>
  <c r="T1647" i="2"/>
  <c r="U1647" i="2" s="1"/>
  <c r="T1646" i="2"/>
  <c r="U1646" i="2"/>
  <c r="T1645" i="2"/>
  <c r="U1645" i="2" s="1"/>
  <c r="T1644" i="2"/>
  <c r="U1644" i="2" s="1"/>
  <c r="T1643" i="2"/>
  <c r="U1643" i="2" s="1"/>
  <c r="T1642" i="2"/>
  <c r="U1642" i="2"/>
  <c r="T1641" i="2"/>
  <c r="U1641" i="2" s="1"/>
  <c r="T1640" i="2"/>
  <c r="U1640" i="2"/>
  <c r="T1639" i="2"/>
  <c r="U1639" i="2" s="1"/>
  <c r="T1638" i="2"/>
  <c r="U1638" i="2"/>
  <c r="T1637" i="2"/>
  <c r="U1637" i="2" s="1"/>
  <c r="T1636" i="2"/>
  <c r="U1636" i="2" s="1"/>
  <c r="T1635" i="2"/>
  <c r="U1635" i="2"/>
  <c r="T1634" i="2"/>
  <c r="U1634" i="2"/>
  <c r="T1633" i="2"/>
  <c r="U1633" i="2" s="1"/>
  <c r="T1632" i="2"/>
  <c r="U1632" i="2"/>
  <c r="T1631" i="2"/>
  <c r="U1631" i="2" s="1"/>
  <c r="T1630" i="2"/>
  <c r="U1630" i="2"/>
  <c r="T1629" i="2"/>
  <c r="U1629" i="2" s="1"/>
  <c r="T1628" i="2"/>
  <c r="U1628" i="2"/>
  <c r="T1627" i="2"/>
  <c r="U1627" i="2" s="1"/>
  <c r="T1626" i="2"/>
  <c r="U1626" i="2"/>
  <c r="T1625" i="2"/>
  <c r="U1625" i="2" s="1"/>
  <c r="T1624" i="2"/>
  <c r="U1624" i="2"/>
  <c r="T1623" i="2"/>
  <c r="U1623" i="2"/>
  <c r="T1622" i="2"/>
  <c r="U1622" i="2"/>
  <c r="T1621" i="2"/>
  <c r="U1621" i="2" s="1"/>
  <c r="T1620" i="2"/>
  <c r="U1620" i="2" s="1"/>
  <c r="T1619" i="2"/>
  <c r="U1619" i="2" s="1"/>
  <c r="T1618" i="2"/>
  <c r="U1618" i="2" s="1"/>
  <c r="T1617" i="2"/>
  <c r="U1617" i="2"/>
  <c r="T1616" i="2"/>
  <c r="U1616" i="2"/>
  <c r="T1615" i="2"/>
  <c r="U1615" i="2"/>
  <c r="T1614" i="2"/>
  <c r="U1614" i="2"/>
  <c r="T1613" i="2"/>
  <c r="U1613" i="2" s="1"/>
  <c r="T1612" i="2"/>
  <c r="U1612" i="2" s="1"/>
  <c r="T1611" i="2"/>
  <c r="U1611" i="2" s="1"/>
  <c r="T1610" i="2"/>
  <c r="U1610" i="2"/>
  <c r="T1609" i="2"/>
  <c r="U1609" i="2"/>
  <c r="T1608" i="2"/>
  <c r="U1608" i="2" s="1"/>
  <c r="T1607" i="2"/>
  <c r="U1607" i="2"/>
  <c r="T1606" i="2"/>
  <c r="U1606" i="2" s="1"/>
  <c r="T1605" i="2"/>
  <c r="U1605" i="2" s="1"/>
  <c r="T1604" i="2"/>
  <c r="U1604" i="2" s="1"/>
  <c r="T1603" i="2"/>
  <c r="U1603" i="2" s="1"/>
  <c r="T1602" i="2"/>
  <c r="U1602" i="2"/>
  <c r="T1601" i="2"/>
  <c r="U1601" i="2"/>
  <c r="T1600" i="2"/>
  <c r="U1600" i="2" s="1"/>
  <c r="T1599" i="2"/>
  <c r="U1599" i="2" s="1"/>
  <c r="T1598" i="2"/>
  <c r="U1598" i="2"/>
  <c r="T1597" i="2"/>
  <c r="U1597" i="2"/>
  <c r="T1596" i="2"/>
  <c r="U1596" i="2"/>
  <c r="T1595" i="2"/>
  <c r="U1595" i="2"/>
  <c r="T1594" i="2"/>
  <c r="U1594" i="2"/>
  <c r="T1593" i="2"/>
  <c r="U1593" i="2" s="1"/>
  <c r="T1592" i="2"/>
  <c r="U1592" i="2"/>
  <c r="T1591" i="2"/>
  <c r="U1591" i="2"/>
  <c r="T1590" i="2"/>
  <c r="U1590" i="2"/>
  <c r="T1589" i="2"/>
  <c r="U1589" i="2" s="1"/>
  <c r="T1588" i="2"/>
  <c r="U1588" i="2" s="1"/>
  <c r="T1587" i="2"/>
  <c r="U1587" i="2"/>
  <c r="T1586" i="2"/>
  <c r="U1586" i="2"/>
  <c r="T1585" i="2"/>
  <c r="U1585" i="2" s="1"/>
  <c r="T1584" i="2"/>
  <c r="U1584" i="2"/>
  <c r="T1583" i="2"/>
  <c r="U1583" i="2" s="1"/>
  <c r="T1582" i="2"/>
  <c r="U1582" i="2"/>
  <c r="T1581" i="2"/>
  <c r="U1581" i="2" s="1"/>
  <c r="T1580" i="2"/>
  <c r="U1580" i="2" s="1"/>
  <c r="T1579" i="2"/>
  <c r="U1579" i="2"/>
  <c r="T1578" i="2"/>
  <c r="U1578" i="2" s="1"/>
  <c r="T1577" i="2"/>
  <c r="U1577" i="2" s="1"/>
  <c r="T1576" i="2"/>
  <c r="U1576" i="2" s="1"/>
  <c r="T1575" i="2"/>
  <c r="U1575" i="2"/>
  <c r="T1574" i="2"/>
  <c r="U1574" i="2"/>
  <c r="T1573" i="2"/>
  <c r="U1573" i="2"/>
  <c r="T1572" i="2"/>
  <c r="U1572" i="2" s="1"/>
  <c r="T1571" i="2"/>
  <c r="U1571" i="2"/>
  <c r="T1570" i="2"/>
  <c r="U1570" i="2"/>
  <c r="T1569" i="2"/>
  <c r="U1569" i="2" s="1"/>
  <c r="T1568" i="2"/>
  <c r="U1568" i="2" s="1"/>
  <c r="T1567" i="2"/>
  <c r="U1567" i="2"/>
  <c r="T1566" i="2"/>
  <c r="U1566" i="2"/>
  <c r="T1565" i="2"/>
  <c r="U1565" i="2" s="1"/>
  <c r="T1564" i="2"/>
  <c r="U1564" i="2"/>
  <c r="T1563" i="2"/>
  <c r="U1563" i="2" s="1"/>
  <c r="T1562" i="2"/>
  <c r="U1562" i="2"/>
  <c r="T1561" i="2"/>
  <c r="U1561" i="2" s="1"/>
  <c r="T1560" i="2"/>
  <c r="U1560" i="2"/>
  <c r="T1559" i="2"/>
  <c r="U1559" i="2" s="1"/>
  <c r="T1558" i="2"/>
  <c r="U1558" i="2" s="1"/>
  <c r="T1557" i="2"/>
  <c r="U1557" i="2"/>
  <c r="T1556" i="2"/>
  <c r="U1556" i="2" s="1"/>
  <c r="T1555" i="2"/>
  <c r="U1555" i="2" s="1"/>
  <c r="T1554" i="2"/>
  <c r="U1554" i="2" s="1"/>
  <c r="T1553" i="2"/>
  <c r="U1553" i="2" s="1"/>
  <c r="T1552" i="2"/>
  <c r="U1552" i="2"/>
  <c r="T1551" i="2"/>
  <c r="U1551" i="2" s="1"/>
  <c r="T1550" i="2"/>
  <c r="U1550" i="2"/>
  <c r="T1549" i="2"/>
  <c r="U1549" i="2"/>
  <c r="T1548" i="2"/>
  <c r="U1548" i="2"/>
  <c r="T1547" i="2"/>
  <c r="U1547" i="2"/>
  <c r="T1546" i="2"/>
  <c r="U1546" i="2" s="1"/>
  <c r="T1545" i="2"/>
  <c r="U1545" i="2"/>
  <c r="T1544" i="2"/>
  <c r="U1544" i="2"/>
  <c r="T1543" i="2"/>
  <c r="U1543" i="2" s="1"/>
  <c r="T1542" i="2"/>
  <c r="U1542" i="2" s="1"/>
  <c r="T1541" i="2"/>
  <c r="U1541" i="2"/>
  <c r="T1540" i="2"/>
  <c r="U1540" i="2" s="1"/>
  <c r="T1539" i="2"/>
  <c r="U1539" i="2" s="1"/>
  <c r="T1538" i="2"/>
  <c r="U1538" i="2"/>
  <c r="T1537" i="2"/>
  <c r="U1537" i="2"/>
  <c r="T1536" i="2"/>
  <c r="U1536" i="2"/>
  <c r="T1535" i="2"/>
  <c r="U1535" i="2" s="1"/>
  <c r="T1534" i="2"/>
  <c r="U1534" i="2"/>
  <c r="T1533" i="2"/>
  <c r="U1533" i="2" s="1"/>
  <c r="T1532" i="2"/>
  <c r="U1532" i="2" s="1"/>
  <c r="T1531" i="2"/>
  <c r="U1531" i="2" s="1"/>
  <c r="T1530" i="2"/>
  <c r="U1530" i="2" s="1"/>
  <c r="T1529" i="2"/>
  <c r="U1529" i="2"/>
  <c r="T1528" i="2"/>
  <c r="U1528" i="2" s="1"/>
  <c r="T1527" i="2"/>
  <c r="U1527" i="2"/>
  <c r="T1526" i="2"/>
  <c r="U1526" i="2"/>
  <c r="T1525" i="2"/>
  <c r="U1525" i="2"/>
  <c r="T1524" i="2"/>
  <c r="U1524" i="2"/>
  <c r="T1523" i="2"/>
  <c r="U1523" i="2"/>
  <c r="T1522" i="2"/>
  <c r="U1522" i="2"/>
  <c r="T1521" i="2"/>
  <c r="U1521" i="2" s="1"/>
  <c r="T1520" i="2"/>
  <c r="U1520" i="2"/>
  <c r="T1519" i="2"/>
  <c r="U1519" i="2" s="1"/>
  <c r="T1518" i="2"/>
  <c r="U1518" i="2"/>
  <c r="T1517" i="2"/>
  <c r="U1517" i="2"/>
  <c r="T1516" i="2"/>
  <c r="U1516" i="2" s="1"/>
  <c r="T1515" i="2"/>
  <c r="U1515" i="2" s="1"/>
  <c r="T1514" i="2"/>
  <c r="U1514" i="2"/>
  <c r="T1513" i="2"/>
  <c r="U1513" i="2"/>
  <c r="T1512" i="2"/>
  <c r="U1512" i="2"/>
  <c r="T1511" i="2"/>
  <c r="U1511" i="2" s="1"/>
  <c r="T1510" i="2"/>
  <c r="U1510" i="2" s="1"/>
  <c r="T1509" i="2"/>
  <c r="U1509" i="2"/>
  <c r="T1508" i="2"/>
  <c r="U1508" i="2" s="1"/>
  <c r="T1507" i="2"/>
  <c r="U1507" i="2"/>
  <c r="T1506" i="2"/>
  <c r="U1506" i="2"/>
  <c r="T1505" i="2"/>
  <c r="U1505" i="2"/>
  <c r="T1504" i="2"/>
  <c r="U1504" i="2"/>
  <c r="T1503" i="2"/>
  <c r="U1503" i="2" s="1"/>
  <c r="T1502" i="2"/>
  <c r="U1502" i="2" s="1"/>
  <c r="U1501" i="2"/>
  <c r="T1501" i="2"/>
  <c r="T1500" i="2"/>
  <c r="U1500" i="2"/>
  <c r="T1499" i="2"/>
  <c r="U1499" i="2"/>
  <c r="T1498" i="2"/>
  <c r="U1498" i="2" s="1"/>
  <c r="T1497" i="2"/>
  <c r="U1497" i="2"/>
  <c r="T1496" i="2"/>
  <c r="U1496" i="2" s="1"/>
  <c r="T1495" i="2"/>
  <c r="U1495" i="2"/>
  <c r="T1494" i="2"/>
  <c r="U1494" i="2" s="1"/>
  <c r="T1493" i="2"/>
  <c r="U1493" i="2" s="1"/>
  <c r="T1492" i="2"/>
  <c r="U1492" i="2"/>
  <c r="T1491" i="2"/>
  <c r="U1491" i="2" s="1"/>
  <c r="T1490" i="2"/>
  <c r="U1490" i="2" s="1"/>
  <c r="T1489" i="2"/>
  <c r="U1489" i="2"/>
  <c r="T1488" i="2"/>
  <c r="U1488" i="2" s="1"/>
  <c r="T1487" i="2"/>
  <c r="U1487" i="2" s="1"/>
  <c r="T1486" i="2"/>
  <c r="U1486" i="2" s="1"/>
  <c r="T1485" i="2"/>
  <c r="U1485" i="2" s="1"/>
  <c r="T1484" i="2"/>
  <c r="U1484" i="2" s="1"/>
  <c r="T1483" i="2"/>
  <c r="U1483" i="2"/>
  <c r="T1482" i="2"/>
  <c r="U1482" i="2"/>
  <c r="T1481" i="2"/>
  <c r="U1481" i="2" s="1"/>
  <c r="T1480" i="2"/>
  <c r="U1480" i="2"/>
  <c r="T1479" i="2"/>
  <c r="U1479" i="2"/>
  <c r="T1478" i="2"/>
  <c r="U1478" i="2"/>
  <c r="T1477" i="2"/>
  <c r="U1477" i="2" s="1"/>
  <c r="T1476" i="2"/>
  <c r="U1476" i="2" s="1"/>
  <c r="T1475" i="2"/>
  <c r="U1475" i="2" s="1"/>
  <c r="T1474" i="2"/>
  <c r="U1474" i="2" s="1"/>
  <c r="T1473" i="2"/>
  <c r="U1473" i="2" s="1"/>
  <c r="T1472" i="2"/>
  <c r="U1472" i="2"/>
  <c r="T1471" i="2"/>
  <c r="U1471" i="2"/>
  <c r="T1470" i="2"/>
  <c r="U1470" i="2"/>
  <c r="T1469" i="2"/>
  <c r="U1469" i="2" s="1"/>
  <c r="T1468" i="2"/>
  <c r="U1468" i="2" s="1"/>
  <c r="T1467" i="2"/>
  <c r="U1467" i="2" s="1"/>
  <c r="T1466" i="2"/>
  <c r="U1466" i="2" s="1"/>
  <c r="T1465" i="2"/>
  <c r="U1465" i="2"/>
  <c r="T1464" i="2"/>
  <c r="U1464" i="2"/>
  <c r="T1463" i="2"/>
  <c r="U1463" i="2"/>
  <c r="T1462" i="2"/>
  <c r="U1462" i="2"/>
  <c r="T1461" i="2"/>
  <c r="U1461" i="2"/>
  <c r="T1460" i="2"/>
  <c r="U1460" i="2"/>
  <c r="T1459" i="2"/>
  <c r="U1459" i="2"/>
  <c r="T1458" i="2"/>
  <c r="U1458" i="2"/>
  <c r="T1457" i="2"/>
  <c r="U1457" i="2" s="1"/>
  <c r="T1456" i="2"/>
  <c r="U1456" i="2"/>
  <c r="T1455" i="2"/>
  <c r="U1455" i="2"/>
  <c r="T1454" i="2"/>
  <c r="U1454" i="2" s="1"/>
  <c r="T1453" i="2"/>
  <c r="U1453" i="2" s="1"/>
  <c r="T1452" i="2"/>
  <c r="U1452" i="2" s="1"/>
  <c r="T1451" i="2"/>
  <c r="U1451" i="2"/>
  <c r="T1450" i="2"/>
  <c r="U1450" i="2" s="1"/>
  <c r="T1449" i="2"/>
  <c r="U1449" i="2"/>
  <c r="T1448" i="2"/>
  <c r="U1448" i="2"/>
  <c r="T1447" i="2"/>
  <c r="U1447" i="2" s="1"/>
  <c r="T1446" i="2"/>
  <c r="U1446" i="2" s="1"/>
  <c r="T1445" i="2"/>
  <c r="U1445" i="2"/>
  <c r="T1444" i="2"/>
  <c r="U1444" i="2"/>
  <c r="T1443" i="2"/>
  <c r="U1443" i="2"/>
  <c r="T1442" i="2"/>
  <c r="U1442" i="2" s="1"/>
  <c r="T1441" i="2"/>
  <c r="U1441" i="2"/>
  <c r="T1440" i="2"/>
  <c r="U1440" i="2"/>
  <c r="T1439" i="2"/>
  <c r="U1439" i="2" s="1"/>
  <c r="T1438" i="2"/>
  <c r="U1438" i="2" s="1"/>
  <c r="T1437" i="2"/>
  <c r="U1437" i="2" s="1"/>
  <c r="T1436" i="2"/>
  <c r="U1436" i="2" s="1"/>
  <c r="T1435" i="2"/>
  <c r="U1435" i="2" s="1"/>
  <c r="T1434" i="2"/>
  <c r="U1434" i="2" s="1"/>
  <c r="T1433" i="2"/>
  <c r="U1433" i="2" s="1"/>
  <c r="T1432" i="2"/>
  <c r="U1432" i="2" s="1"/>
  <c r="T1431" i="2"/>
  <c r="U1431" i="2" s="1"/>
  <c r="T1430" i="2"/>
  <c r="U1430" i="2" s="1"/>
  <c r="T1429" i="2"/>
  <c r="U1429" i="2"/>
  <c r="T1428" i="2"/>
  <c r="U1428" i="2" s="1"/>
  <c r="T1427" i="2"/>
  <c r="U1427" i="2"/>
  <c r="T1426" i="2"/>
  <c r="U1426" i="2" s="1"/>
  <c r="T1425" i="2"/>
  <c r="U1425" i="2" s="1"/>
  <c r="T1424" i="2"/>
  <c r="U1424" i="2" s="1"/>
  <c r="T1423" i="2"/>
  <c r="U1423" i="2" s="1"/>
  <c r="T1422" i="2"/>
  <c r="U1422" i="2"/>
  <c r="T1421" i="2"/>
  <c r="U1421" i="2" s="1"/>
  <c r="T1420" i="2"/>
  <c r="U1420" i="2" s="1"/>
  <c r="T1419" i="2"/>
  <c r="U1419" i="2" s="1"/>
  <c r="T1418" i="2"/>
  <c r="U1418" i="2"/>
  <c r="T1417" i="2"/>
  <c r="U1417" i="2" s="1"/>
  <c r="T1416" i="2"/>
  <c r="U1416" i="2" s="1"/>
  <c r="T1415" i="2"/>
  <c r="U1415" i="2" s="1"/>
  <c r="T1414" i="2"/>
  <c r="U1414" i="2"/>
  <c r="T1413" i="2"/>
  <c r="U1413" i="2" s="1"/>
  <c r="T1412" i="2"/>
  <c r="U1412" i="2" s="1"/>
  <c r="T1411" i="2"/>
  <c r="U1411" i="2" s="1"/>
  <c r="T1410" i="2"/>
  <c r="U1410" i="2" s="1"/>
  <c r="T1409" i="2"/>
  <c r="U1409" i="2" s="1"/>
  <c r="T1408" i="2"/>
  <c r="U1408" i="2" s="1"/>
  <c r="T1407" i="2"/>
  <c r="U1407" i="2" s="1"/>
  <c r="T1406" i="2"/>
  <c r="U1406" i="2" s="1"/>
  <c r="T1405" i="2"/>
  <c r="U1405" i="2"/>
  <c r="T1404" i="2"/>
  <c r="U1404" i="2" s="1"/>
  <c r="T1403" i="2"/>
  <c r="U1403" i="2"/>
  <c r="T1402" i="2"/>
  <c r="U1402" i="2"/>
  <c r="T1401" i="2"/>
  <c r="U1401" i="2" s="1"/>
  <c r="T1400" i="2"/>
  <c r="U1400" i="2" s="1"/>
  <c r="T1399" i="2"/>
  <c r="U1399" i="2" s="1"/>
  <c r="T1398" i="2"/>
  <c r="U1398" i="2"/>
  <c r="T1397" i="2"/>
  <c r="U1397" i="2" s="1"/>
  <c r="T1396" i="2"/>
  <c r="U1396" i="2"/>
  <c r="T1395" i="2"/>
  <c r="U1395" i="2" s="1"/>
  <c r="T1394" i="2"/>
  <c r="U1394" i="2"/>
  <c r="T1393" i="2"/>
  <c r="U1393" i="2" s="1"/>
  <c r="T1392" i="2"/>
  <c r="U1392" i="2" s="1"/>
  <c r="T1391" i="2"/>
  <c r="U1391" i="2"/>
  <c r="T1390" i="2"/>
  <c r="U1390" i="2" s="1"/>
  <c r="T1389" i="2"/>
  <c r="U1389" i="2"/>
  <c r="T1388" i="2"/>
  <c r="U1388" i="2"/>
  <c r="T1387" i="2"/>
  <c r="U1387" i="2" s="1"/>
  <c r="T1386" i="2"/>
  <c r="U1386" i="2"/>
  <c r="T1385" i="2"/>
  <c r="U1385" i="2" s="1"/>
  <c r="T1384" i="2"/>
  <c r="U1384" i="2"/>
  <c r="T1383" i="2"/>
  <c r="U1383" i="2"/>
  <c r="T1382" i="2"/>
  <c r="U1382" i="2" s="1"/>
  <c r="T1381" i="2"/>
  <c r="U1381" i="2" s="1"/>
  <c r="T1380" i="2"/>
  <c r="U1380" i="2"/>
  <c r="T1379" i="2"/>
  <c r="U1379" i="2"/>
  <c r="T1378" i="2"/>
  <c r="U1378" i="2"/>
  <c r="T1377" i="2"/>
  <c r="U1377" i="2"/>
  <c r="T1376" i="2"/>
  <c r="U1376" i="2" s="1"/>
  <c r="T1375" i="2"/>
  <c r="U1375" i="2" s="1"/>
  <c r="T1374" i="2"/>
  <c r="U1374" i="2" s="1"/>
  <c r="T1373" i="2"/>
  <c r="U1373" i="2" s="1"/>
  <c r="T1372" i="2"/>
  <c r="U1372" i="2" s="1"/>
  <c r="T1371" i="2"/>
  <c r="U1371" i="2" s="1"/>
  <c r="T1370" i="2"/>
  <c r="U1370" i="2"/>
  <c r="T1369" i="2"/>
  <c r="U1369" i="2" s="1"/>
  <c r="T1368" i="2"/>
  <c r="U1368" i="2" s="1"/>
  <c r="T1367" i="2"/>
  <c r="U1367" i="2" s="1"/>
  <c r="T1366" i="2"/>
  <c r="U1366" i="2" s="1"/>
  <c r="T1365" i="2"/>
  <c r="U1365" i="2" s="1"/>
  <c r="T1364" i="2"/>
  <c r="U1364" i="2"/>
  <c r="T1363" i="2"/>
  <c r="U1363" i="2" s="1"/>
  <c r="T1362" i="2"/>
  <c r="U1362" i="2" s="1"/>
  <c r="T1361" i="2"/>
  <c r="U1361" i="2"/>
  <c r="T1360" i="2"/>
  <c r="U1360" i="2"/>
  <c r="T1359" i="2"/>
  <c r="U1359" i="2"/>
  <c r="T1358" i="2"/>
  <c r="U1358" i="2"/>
  <c r="T1357" i="2"/>
  <c r="U1357" i="2"/>
  <c r="T1356" i="2"/>
  <c r="U1356" i="2" s="1"/>
  <c r="T1355" i="2"/>
  <c r="U1355" i="2"/>
  <c r="T1354" i="2"/>
  <c r="U1354" i="2"/>
  <c r="T1353" i="2"/>
  <c r="U1353" i="2" s="1"/>
  <c r="T1352" i="2"/>
  <c r="U1352" i="2" s="1"/>
  <c r="T1351" i="2"/>
  <c r="U1351" i="2" s="1"/>
  <c r="T1350" i="2"/>
  <c r="U1350" i="2"/>
  <c r="T1349" i="2"/>
  <c r="U1349" i="2"/>
  <c r="T1348" i="2"/>
  <c r="U1348" i="2"/>
  <c r="T1347" i="2"/>
  <c r="U1347" i="2" s="1"/>
  <c r="T1346" i="2"/>
  <c r="U1346" i="2" s="1"/>
  <c r="T1345" i="2"/>
  <c r="U1345" i="2" s="1"/>
  <c r="T1344" i="2"/>
  <c r="U1344" i="2" s="1"/>
  <c r="T1343" i="2"/>
  <c r="U1343" i="2" s="1"/>
  <c r="T1342" i="2"/>
  <c r="U1342" i="2"/>
  <c r="T1341" i="2"/>
  <c r="U1341" i="2"/>
  <c r="T1340" i="2"/>
  <c r="U1340" i="2"/>
  <c r="T1339" i="2"/>
  <c r="U1339" i="2"/>
  <c r="T1338" i="2"/>
  <c r="U1338" i="2"/>
  <c r="T1337" i="2"/>
  <c r="U1337" i="2" s="1"/>
  <c r="T1336" i="2"/>
  <c r="U1336" i="2"/>
  <c r="T1335" i="2"/>
  <c r="U1335" i="2" s="1"/>
  <c r="T1334" i="2"/>
  <c r="U1334" i="2" s="1"/>
  <c r="T1333" i="2"/>
  <c r="U1333" i="2"/>
  <c r="T1332" i="2"/>
  <c r="U1332" i="2" s="1"/>
  <c r="T1331" i="2"/>
  <c r="U1331" i="2" s="1"/>
  <c r="T1330" i="2"/>
  <c r="U1330" i="2" s="1"/>
  <c r="T1329" i="2"/>
  <c r="U1329" i="2" s="1"/>
  <c r="T1328" i="2"/>
  <c r="U1328" i="2" s="1"/>
  <c r="T1327" i="2"/>
  <c r="U1327" i="2" s="1"/>
  <c r="T1326" i="2"/>
  <c r="U1326" i="2" s="1"/>
  <c r="T1325" i="2"/>
  <c r="U1325" i="2" s="1"/>
  <c r="T1324" i="2"/>
  <c r="U1324" i="2" s="1"/>
  <c r="T1323" i="2"/>
  <c r="U1323" i="2" s="1"/>
  <c r="T1322" i="2"/>
  <c r="U1322" i="2"/>
  <c r="T1321" i="2"/>
  <c r="U1321" i="2" s="1"/>
  <c r="T1320" i="2"/>
  <c r="U1320" i="2" s="1"/>
  <c r="T1319" i="2"/>
  <c r="U1319" i="2" s="1"/>
  <c r="T1318" i="2"/>
  <c r="U1318" i="2" s="1"/>
  <c r="T1317" i="2"/>
  <c r="U1317" i="2" s="1"/>
  <c r="T1316" i="2"/>
  <c r="U1316" i="2" s="1"/>
  <c r="T1315" i="2"/>
  <c r="U1315" i="2" s="1"/>
  <c r="T1314" i="2"/>
  <c r="U1314" i="2" s="1"/>
  <c r="T1313" i="2"/>
  <c r="U1313" i="2"/>
  <c r="T1312" i="2"/>
  <c r="U1312" i="2" s="1"/>
  <c r="T1311" i="2"/>
  <c r="U1311" i="2"/>
  <c r="T1310" i="2"/>
  <c r="U1310" i="2" s="1"/>
  <c r="T1309" i="2"/>
  <c r="U1309" i="2"/>
  <c r="T1308" i="2"/>
  <c r="U1308" i="2"/>
  <c r="T1307" i="2"/>
  <c r="U1307" i="2" s="1"/>
  <c r="T1306" i="2"/>
  <c r="U1306" i="2" s="1"/>
  <c r="T1305" i="2"/>
  <c r="U1305" i="2" s="1"/>
  <c r="T1304" i="2"/>
  <c r="U1304" i="2"/>
  <c r="T1303" i="2"/>
  <c r="U1303" i="2" s="1"/>
  <c r="T1302" i="2"/>
  <c r="U1302" i="2" s="1"/>
  <c r="T1301" i="2"/>
  <c r="U1301" i="2" s="1"/>
  <c r="T1300" i="2"/>
  <c r="U1300" i="2" s="1"/>
  <c r="T1299" i="2"/>
  <c r="U1299" i="2" s="1"/>
  <c r="T1298" i="2"/>
  <c r="U1298" i="2" s="1"/>
  <c r="T1297" i="2"/>
  <c r="U1297" i="2"/>
  <c r="T1296" i="2"/>
  <c r="U1296" i="2" s="1"/>
  <c r="T1295" i="2"/>
  <c r="U1295" i="2" s="1"/>
  <c r="T1294" i="2"/>
  <c r="U1294" i="2" s="1"/>
  <c r="T1293" i="2"/>
  <c r="U1293" i="2"/>
  <c r="T1292" i="2"/>
  <c r="U1292" i="2" s="1"/>
  <c r="T1291" i="2"/>
  <c r="U1291" i="2"/>
  <c r="T1290" i="2"/>
  <c r="U1290" i="2"/>
  <c r="T1289" i="2"/>
  <c r="U1289" i="2" s="1"/>
  <c r="T1288" i="2"/>
  <c r="U1288" i="2" s="1"/>
  <c r="T1287" i="2"/>
  <c r="U1287" i="2" s="1"/>
  <c r="T1286" i="2"/>
  <c r="U1286" i="2"/>
  <c r="T1285" i="2"/>
  <c r="U1285" i="2"/>
  <c r="T1284" i="2"/>
  <c r="U1284" i="2"/>
  <c r="T1283" i="2"/>
  <c r="U1283" i="2" s="1"/>
  <c r="T1282" i="2"/>
  <c r="U1282" i="2"/>
  <c r="T1281" i="2"/>
  <c r="U1281" i="2"/>
  <c r="T1280" i="2"/>
  <c r="U1280" i="2" s="1"/>
  <c r="T1279" i="2"/>
  <c r="U1279" i="2" s="1"/>
  <c r="T1278" i="2"/>
  <c r="U1278" i="2" s="1"/>
  <c r="T1277" i="2"/>
  <c r="U1277" i="2" s="1"/>
  <c r="T1276" i="2"/>
  <c r="U1276" i="2"/>
  <c r="T1275" i="2"/>
  <c r="U1275" i="2"/>
  <c r="T1274" i="2"/>
  <c r="U1274" i="2"/>
  <c r="T1273" i="2"/>
  <c r="U1273" i="2" s="1"/>
  <c r="T1272" i="2"/>
  <c r="U1272" i="2" s="1"/>
  <c r="T1271" i="2"/>
  <c r="U1271" i="2" s="1"/>
  <c r="T1270" i="2"/>
  <c r="U1270" i="2"/>
  <c r="T1269" i="2"/>
  <c r="U1269" i="2"/>
  <c r="T1268" i="2"/>
  <c r="U1268" i="2" s="1"/>
  <c r="T1267" i="2"/>
  <c r="U1267" i="2" s="1"/>
  <c r="T1266" i="2"/>
  <c r="U1266" i="2" s="1"/>
  <c r="T1265" i="2"/>
  <c r="U1265" i="2"/>
  <c r="T1264" i="2"/>
  <c r="U1264" i="2"/>
  <c r="T1263" i="2"/>
  <c r="U1263" i="2" s="1"/>
  <c r="T1262" i="2"/>
  <c r="U1262" i="2" s="1"/>
  <c r="T1261" i="2"/>
  <c r="U1261" i="2" s="1"/>
  <c r="T1260" i="2"/>
  <c r="U1260" i="2" s="1"/>
  <c r="T1259" i="2"/>
  <c r="U1259" i="2"/>
  <c r="T1258" i="2"/>
  <c r="U1258" i="2" s="1"/>
  <c r="T1257" i="2"/>
  <c r="U1257" i="2" s="1"/>
  <c r="T1256" i="2"/>
  <c r="U1256" i="2" s="1"/>
  <c r="T1255" i="2"/>
  <c r="U1255" i="2" s="1"/>
  <c r="T1254" i="2"/>
  <c r="U1254" i="2" s="1"/>
  <c r="T1253" i="2"/>
  <c r="U1253" i="2"/>
  <c r="T1252" i="2"/>
  <c r="U1252" i="2" s="1"/>
  <c r="T1251" i="2"/>
  <c r="U1251" i="2" s="1"/>
  <c r="T1250" i="2"/>
  <c r="U1250" i="2" s="1"/>
  <c r="T1249" i="2"/>
  <c r="U1249" i="2"/>
  <c r="T1248" i="2"/>
  <c r="U1248" i="2"/>
  <c r="T1247" i="2"/>
  <c r="U1247" i="2"/>
  <c r="T1246" i="2"/>
  <c r="U1246" i="2"/>
  <c r="T1245" i="2"/>
  <c r="U1245" i="2"/>
  <c r="T1244" i="2"/>
  <c r="U1244" i="2"/>
  <c r="T1243" i="2"/>
  <c r="U1243" i="2" s="1"/>
  <c r="T1242" i="2"/>
  <c r="U1242" i="2" s="1"/>
  <c r="T1241" i="2"/>
  <c r="U1241" i="2"/>
  <c r="T1240" i="2"/>
  <c r="U1240" i="2"/>
  <c r="T1239" i="2"/>
  <c r="U1239" i="2"/>
  <c r="T1238" i="2"/>
  <c r="U1238" i="2"/>
  <c r="T1237" i="2"/>
  <c r="U1237" i="2" s="1"/>
  <c r="T1236" i="2"/>
  <c r="U1236" i="2" s="1"/>
  <c r="T1235" i="2"/>
  <c r="U1235" i="2"/>
  <c r="T1234" i="2"/>
  <c r="U1234" i="2"/>
  <c r="T1233" i="2"/>
  <c r="U1233" i="2"/>
  <c r="T1232" i="2"/>
  <c r="U1232" i="2"/>
  <c r="T1231" i="2"/>
  <c r="U1231" i="2" s="1"/>
  <c r="T1230" i="2"/>
  <c r="U1230" i="2" s="1"/>
  <c r="T1229" i="2"/>
  <c r="U1229" i="2" s="1"/>
  <c r="T1228" i="2"/>
  <c r="U1228" i="2" s="1"/>
  <c r="T1227" i="2"/>
  <c r="U1227" i="2" s="1"/>
  <c r="T1226" i="2"/>
  <c r="U1226" i="2" s="1"/>
  <c r="T1225" i="2"/>
  <c r="U1225" i="2" s="1"/>
  <c r="T1224" i="2"/>
  <c r="U1224" i="2" s="1"/>
  <c r="T1223" i="2"/>
  <c r="U1223" i="2" s="1"/>
  <c r="T1222" i="2"/>
  <c r="U1222" i="2" s="1"/>
  <c r="T1221" i="2"/>
  <c r="U1221" i="2" s="1"/>
  <c r="T1220" i="2"/>
  <c r="U1220" i="2" s="1"/>
  <c r="T1219" i="2"/>
  <c r="U1219" i="2" s="1"/>
  <c r="T1218" i="2"/>
  <c r="U1218" i="2" s="1"/>
  <c r="T1217" i="2"/>
  <c r="U1217" i="2" s="1"/>
  <c r="T1216" i="2"/>
  <c r="U1216" i="2" s="1"/>
  <c r="T1215" i="2"/>
  <c r="U1215" i="2" s="1"/>
  <c r="T1214" i="2"/>
  <c r="U1214" i="2" s="1"/>
  <c r="T1213" i="2"/>
  <c r="U1213" i="2" s="1"/>
  <c r="T1212" i="2"/>
  <c r="U1212" i="2" s="1"/>
  <c r="T1211" i="2"/>
  <c r="U1211" i="2" s="1"/>
  <c r="T1210" i="2"/>
  <c r="U1210" i="2" s="1"/>
  <c r="T1209" i="2"/>
  <c r="U1209" i="2" s="1"/>
  <c r="T1208" i="2"/>
  <c r="U1208" i="2" s="1"/>
  <c r="T1207" i="2"/>
  <c r="U1207" i="2" s="1"/>
  <c r="T1206" i="2"/>
  <c r="U1206" i="2" s="1"/>
  <c r="T1205" i="2"/>
  <c r="U1205" i="2" s="1"/>
  <c r="T1204" i="2"/>
  <c r="U1204" i="2"/>
  <c r="T1203" i="2"/>
  <c r="U1203" i="2"/>
  <c r="T1202" i="2"/>
  <c r="U1202" i="2"/>
  <c r="T1201" i="2"/>
  <c r="U1201" i="2" s="1"/>
  <c r="T1200" i="2"/>
  <c r="U1200" i="2"/>
  <c r="T1199" i="2"/>
  <c r="U1199" i="2" s="1"/>
  <c r="T1198" i="2"/>
  <c r="U1198" i="2" s="1"/>
  <c r="T1197" i="2"/>
  <c r="U1197" i="2" s="1"/>
  <c r="T1196" i="2"/>
  <c r="U1196" i="2" s="1"/>
  <c r="T1195" i="2"/>
  <c r="U1195" i="2"/>
  <c r="T1194" i="2"/>
  <c r="U1194" i="2"/>
  <c r="T1193" i="2"/>
  <c r="U1193" i="2"/>
  <c r="T1192" i="2"/>
  <c r="U1192" i="2"/>
  <c r="T1191" i="2"/>
  <c r="U1191" i="2"/>
  <c r="T1190" i="2"/>
  <c r="U1190" i="2"/>
  <c r="T1189" i="2"/>
  <c r="U1189" i="2" s="1"/>
  <c r="T1188" i="2"/>
  <c r="U1188" i="2"/>
  <c r="T1187" i="2"/>
  <c r="U1187" i="2" s="1"/>
  <c r="T1186" i="2"/>
  <c r="U1186" i="2"/>
  <c r="T1185" i="2"/>
  <c r="U1185" i="2"/>
  <c r="T1184" i="2"/>
  <c r="U1184" i="2" s="1"/>
  <c r="T1183" i="2"/>
  <c r="U1183" i="2"/>
  <c r="T1182" i="2"/>
  <c r="U1182" i="2"/>
  <c r="T1181" i="2"/>
  <c r="U1181" i="2" s="1"/>
  <c r="T1180" i="2"/>
  <c r="U1180" i="2" s="1"/>
  <c r="T1179" i="2"/>
  <c r="U1179" i="2" s="1"/>
  <c r="T1178" i="2"/>
  <c r="U1178" i="2" s="1"/>
  <c r="T1177" i="2"/>
  <c r="U1177" i="2" s="1"/>
  <c r="T1176" i="2"/>
  <c r="U1176" i="2"/>
  <c r="T1175" i="2"/>
  <c r="U1175" i="2"/>
  <c r="T1174" i="2"/>
  <c r="U1174" i="2"/>
  <c r="T1173" i="2"/>
  <c r="U1173" i="2"/>
  <c r="T1172" i="2"/>
  <c r="U1172" i="2" s="1"/>
  <c r="T1171" i="2"/>
  <c r="U1171" i="2"/>
  <c r="T1170" i="2"/>
  <c r="U1170" i="2"/>
  <c r="T1169" i="2"/>
  <c r="U1169" i="2"/>
  <c r="T1168" i="2"/>
  <c r="U1168" i="2"/>
  <c r="T1167" i="2"/>
  <c r="U1167" i="2" s="1"/>
  <c r="T1166" i="2"/>
  <c r="U1166" i="2"/>
  <c r="T1165" i="2"/>
  <c r="U1165" i="2"/>
  <c r="T1164" i="2"/>
  <c r="U1164" i="2"/>
  <c r="T1163" i="2"/>
  <c r="U1163" i="2"/>
  <c r="T1162" i="2"/>
  <c r="U1162" i="2" s="1"/>
  <c r="T1161" i="2"/>
  <c r="U1161" i="2" s="1"/>
  <c r="T1160" i="2"/>
  <c r="U1160" i="2" s="1"/>
  <c r="T1159" i="2"/>
  <c r="U1159" i="2" s="1"/>
  <c r="T1158" i="2"/>
  <c r="U1158" i="2" s="1"/>
  <c r="T1157" i="2"/>
  <c r="U1157" i="2"/>
  <c r="T1156" i="2"/>
  <c r="U1156" i="2"/>
  <c r="T1155" i="2"/>
  <c r="U1155" i="2"/>
  <c r="T1154" i="2"/>
  <c r="U1154" i="2"/>
  <c r="T1153" i="2"/>
  <c r="U1153" i="2"/>
  <c r="T1152" i="2"/>
  <c r="U1152" i="2"/>
  <c r="T1151" i="2"/>
  <c r="U1151" i="2" s="1"/>
  <c r="T1150" i="2"/>
  <c r="U1150" i="2"/>
  <c r="T1149" i="2"/>
  <c r="U1149" i="2"/>
  <c r="T1148" i="2"/>
  <c r="U1148" i="2" s="1"/>
  <c r="T1147" i="2"/>
  <c r="U1147" i="2" s="1"/>
  <c r="T1146" i="2"/>
  <c r="U1146" i="2"/>
  <c r="T1145" i="2"/>
  <c r="U1145" i="2"/>
  <c r="T1144" i="2"/>
  <c r="U1144" i="2" s="1"/>
  <c r="T1143" i="2"/>
  <c r="U1143" i="2" s="1"/>
  <c r="T1142" i="2"/>
  <c r="U1142" i="2"/>
  <c r="T1141" i="2"/>
  <c r="U1141" i="2"/>
  <c r="T1140" i="2"/>
  <c r="U1140" i="2"/>
  <c r="T1139" i="2"/>
  <c r="U1139" i="2" s="1"/>
  <c r="T1138" i="2"/>
  <c r="U1138" i="2" s="1"/>
  <c r="T1137" i="2"/>
  <c r="U1137" i="2" s="1"/>
  <c r="T1136" i="2"/>
  <c r="U1136" i="2"/>
  <c r="T1135" i="2"/>
  <c r="U1135" i="2" s="1"/>
  <c r="T1134" i="2"/>
  <c r="U1134" i="2" s="1"/>
  <c r="T1133" i="2"/>
  <c r="U1133" i="2" s="1"/>
  <c r="T1132" i="2"/>
  <c r="U1132" i="2" s="1"/>
  <c r="T1131" i="2"/>
  <c r="U1131" i="2" s="1"/>
  <c r="T1130" i="2"/>
  <c r="U1130" i="2"/>
  <c r="T1129" i="2"/>
  <c r="U1129" i="2"/>
  <c r="T1128" i="2"/>
  <c r="U1128" i="2" s="1"/>
  <c r="T1127" i="2"/>
  <c r="U1127" i="2"/>
  <c r="T1126" i="2"/>
  <c r="U1126" i="2"/>
  <c r="T1125" i="2"/>
  <c r="U1125" i="2" s="1"/>
  <c r="T1124" i="2"/>
  <c r="U1124" i="2"/>
  <c r="T1123" i="2"/>
  <c r="U1123" i="2" s="1"/>
  <c r="T1122" i="2"/>
  <c r="U1122" i="2" s="1"/>
  <c r="T1121" i="2"/>
  <c r="U1121" i="2" s="1"/>
  <c r="T1120" i="2"/>
  <c r="U1120" i="2" s="1"/>
  <c r="T1119" i="2"/>
  <c r="U1119" i="2" s="1"/>
  <c r="T1118" i="2"/>
  <c r="U1118" i="2" s="1"/>
  <c r="T1117" i="2"/>
  <c r="U1117" i="2" s="1"/>
  <c r="T1116" i="2"/>
  <c r="U1116" i="2" s="1"/>
  <c r="T1115" i="2"/>
  <c r="U1115" i="2" s="1"/>
  <c r="T1114" i="2"/>
  <c r="U1114" i="2" s="1"/>
  <c r="T1113" i="2"/>
  <c r="U1113" i="2" s="1"/>
  <c r="T1112" i="2"/>
  <c r="U1112" i="2"/>
  <c r="T1111" i="2"/>
  <c r="U1111" i="2" s="1"/>
  <c r="U1110" i="2"/>
  <c r="T1110" i="2"/>
  <c r="T1109" i="2"/>
  <c r="U1109" i="2" s="1"/>
  <c r="T1108" i="2"/>
  <c r="U1108" i="2"/>
  <c r="T1107" i="2"/>
  <c r="U1107" i="2"/>
  <c r="T1106" i="2"/>
  <c r="U1106" i="2"/>
  <c r="T1105" i="2"/>
  <c r="U1105" i="2"/>
  <c r="T1104" i="2"/>
  <c r="U1104" i="2" s="1"/>
  <c r="T1103" i="2"/>
  <c r="U1103" i="2" s="1"/>
  <c r="T1102" i="2"/>
  <c r="U1102" i="2"/>
  <c r="T1101" i="2"/>
  <c r="U1101" i="2"/>
  <c r="T1100" i="2"/>
  <c r="U1100" i="2"/>
  <c r="T1099" i="2"/>
  <c r="U1099" i="2" s="1"/>
  <c r="T1098" i="2"/>
  <c r="U1098" i="2" s="1"/>
  <c r="T1097" i="2"/>
  <c r="U1097" i="2" s="1"/>
  <c r="T1096" i="2"/>
  <c r="U1096" i="2"/>
  <c r="T1095" i="2"/>
  <c r="U1095" i="2"/>
  <c r="T1094" i="2"/>
  <c r="U1094" i="2"/>
  <c r="T1093" i="2"/>
  <c r="U1093" i="2" s="1"/>
  <c r="T1092" i="2"/>
  <c r="U1092" i="2"/>
  <c r="T1091" i="2"/>
  <c r="U1091" i="2"/>
  <c r="T1090" i="2"/>
  <c r="U1090" i="2"/>
  <c r="T1089" i="2"/>
  <c r="U1089" i="2"/>
  <c r="T1088" i="2"/>
  <c r="U1088" i="2"/>
  <c r="T1087" i="2"/>
  <c r="U1087" i="2" s="1"/>
  <c r="T1086" i="2"/>
  <c r="U1086" i="2"/>
  <c r="T1085" i="2"/>
  <c r="U1085" i="2"/>
  <c r="T1084" i="2"/>
  <c r="U1084" i="2"/>
  <c r="T1083" i="2"/>
  <c r="U1083" i="2"/>
  <c r="T1082" i="2"/>
  <c r="U1082" i="2" s="1"/>
  <c r="T1081" i="2"/>
  <c r="U1081" i="2"/>
  <c r="T1080" i="2"/>
  <c r="U1080" i="2" s="1"/>
  <c r="T1079" i="2"/>
  <c r="U1079" i="2" s="1"/>
  <c r="T1078" i="2"/>
  <c r="U1078" i="2"/>
  <c r="T1077" i="2"/>
  <c r="U1077" i="2"/>
  <c r="T1076" i="2"/>
  <c r="U1076" i="2"/>
  <c r="T1075" i="2"/>
  <c r="U1075" i="2"/>
  <c r="T1074" i="2"/>
  <c r="U1074" i="2" s="1"/>
  <c r="T1073" i="2"/>
  <c r="U1073" i="2" s="1"/>
  <c r="T1072" i="2"/>
  <c r="U1072" i="2" s="1"/>
  <c r="T1071" i="2"/>
  <c r="U1071" i="2" s="1"/>
  <c r="T1070" i="2"/>
  <c r="U1070" i="2"/>
  <c r="T1069" i="2"/>
  <c r="U1069" i="2"/>
  <c r="T1068" i="2"/>
  <c r="U1068" i="2" s="1"/>
  <c r="T1067" i="2"/>
  <c r="U1067" i="2"/>
  <c r="T1066" i="2"/>
  <c r="U1066" i="2"/>
  <c r="T1065" i="2"/>
  <c r="U1065" i="2"/>
  <c r="T1064" i="2"/>
  <c r="U1064" i="2" s="1"/>
  <c r="T1063" i="2"/>
  <c r="U1063" i="2"/>
  <c r="T1062" i="2"/>
  <c r="U1062" i="2" s="1"/>
  <c r="T1061" i="2"/>
  <c r="U1061" i="2" s="1"/>
  <c r="T1060" i="2"/>
  <c r="U1060" i="2" s="1"/>
  <c r="T1059" i="2"/>
  <c r="U1059" i="2"/>
  <c r="T1058" i="2"/>
  <c r="U1058" i="2"/>
  <c r="T1057" i="2"/>
  <c r="U1057" i="2"/>
  <c r="T1056" i="2"/>
  <c r="U1056" i="2" s="1"/>
  <c r="T1055" i="2"/>
  <c r="U1055" i="2" s="1"/>
  <c r="T1054" i="2"/>
  <c r="U1054" i="2" s="1"/>
  <c r="T1053" i="2"/>
  <c r="U1053" i="2" s="1"/>
  <c r="T1052" i="2"/>
  <c r="U1052" i="2" s="1"/>
  <c r="T1051" i="2"/>
  <c r="U1051" i="2" s="1"/>
  <c r="T1050" i="2"/>
  <c r="U1050" i="2"/>
  <c r="T1049" i="2"/>
  <c r="U1049" i="2" s="1"/>
  <c r="T1048" i="2"/>
  <c r="U1048" i="2"/>
  <c r="T1047" i="2"/>
  <c r="U1047" i="2" s="1"/>
  <c r="T1046" i="2"/>
  <c r="U1046" i="2"/>
  <c r="T1045" i="2"/>
  <c r="U1045" i="2" s="1"/>
  <c r="T1044" i="2"/>
  <c r="U1044" i="2" s="1"/>
  <c r="T1043" i="2"/>
  <c r="U1043" i="2" s="1"/>
  <c r="T1042" i="2"/>
  <c r="U1042" i="2" s="1"/>
  <c r="U1041" i="2"/>
  <c r="T1041" i="2"/>
  <c r="T1040" i="2"/>
  <c r="U1040" i="2" s="1"/>
  <c r="T1039" i="2"/>
  <c r="U1039" i="2" s="1"/>
  <c r="T1038" i="2"/>
  <c r="U1038" i="2" s="1"/>
  <c r="U1037" i="2"/>
  <c r="T1037" i="2"/>
  <c r="T1036" i="2"/>
  <c r="U1036" i="2" s="1"/>
  <c r="T1035" i="2"/>
  <c r="U1035" i="2"/>
  <c r="T1034" i="2"/>
  <c r="U1034" i="2" s="1"/>
  <c r="T1033" i="2"/>
  <c r="U1033" i="2"/>
  <c r="T1032" i="2"/>
  <c r="U1032" i="2" s="1"/>
  <c r="T1031" i="2"/>
  <c r="U1031" i="2" s="1"/>
  <c r="U1030" i="2"/>
  <c r="T1030" i="2"/>
  <c r="T1029" i="2"/>
  <c r="U1029" i="2"/>
  <c r="T1028" i="2"/>
  <c r="U1028" i="2" s="1"/>
  <c r="T1027" i="2"/>
  <c r="U1027" i="2" s="1"/>
  <c r="T1026" i="2"/>
  <c r="U1026" i="2" s="1"/>
  <c r="T1025" i="2"/>
  <c r="U1025" i="2"/>
  <c r="T1024" i="2"/>
  <c r="U1024" i="2" s="1"/>
  <c r="T1023" i="2"/>
  <c r="U1023" i="2" s="1"/>
  <c r="T1022" i="2"/>
  <c r="U1022" i="2" s="1"/>
  <c r="T1021" i="2"/>
  <c r="U1021" i="2" s="1"/>
  <c r="T1020" i="2"/>
  <c r="U1020" i="2" s="1"/>
  <c r="T1019" i="2"/>
  <c r="U1019" i="2"/>
  <c r="U1018" i="2"/>
  <c r="T1018" i="2"/>
  <c r="T1017" i="2"/>
  <c r="U1017" i="2" s="1"/>
  <c r="T1016" i="2"/>
  <c r="U1016" i="2"/>
  <c r="T1015" i="2"/>
  <c r="U1015" i="2" s="1"/>
  <c r="T1014" i="2"/>
  <c r="U1014" i="2"/>
  <c r="T1013" i="2"/>
  <c r="U1013" i="2" s="1"/>
  <c r="T1012" i="2"/>
  <c r="U1012" i="2" s="1"/>
  <c r="T1011" i="2"/>
  <c r="U1011" i="2"/>
  <c r="T1010" i="2"/>
  <c r="U1010" i="2" s="1"/>
  <c r="T1009" i="2"/>
  <c r="U1009" i="2" s="1"/>
  <c r="T1008" i="2"/>
  <c r="U1008" i="2" s="1"/>
  <c r="T1007" i="2"/>
  <c r="U1007" i="2"/>
  <c r="T1006" i="2"/>
  <c r="U1006" i="2" s="1"/>
  <c r="T1005" i="2"/>
  <c r="U1005" i="2" s="1"/>
  <c r="T1004" i="2"/>
  <c r="U1004" i="2" s="1"/>
  <c r="T1003" i="2"/>
  <c r="U1003" i="2" s="1"/>
  <c r="T1002" i="2"/>
  <c r="U1002" i="2" s="1"/>
  <c r="T1001" i="2"/>
  <c r="U1001" i="2" s="1"/>
  <c r="T1000" i="2"/>
  <c r="U1000" i="2" s="1"/>
  <c r="T999" i="2"/>
  <c r="U999" i="2" s="1"/>
  <c r="U998" i="2"/>
  <c r="T998" i="2"/>
  <c r="T997" i="2"/>
  <c r="U997" i="2" s="1"/>
  <c r="T996" i="2"/>
  <c r="U996" i="2" s="1"/>
  <c r="T995" i="2"/>
  <c r="U995" i="2"/>
  <c r="T994" i="2"/>
  <c r="U994" i="2" s="1"/>
  <c r="T993" i="2"/>
  <c r="U993" i="2" s="1"/>
  <c r="T992" i="2"/>
  <c r="U992" i="2" s="1"/>
  <c r="U991" i="2"/>
  <c r="T991" i="2"/>
  <c r="T990" i="2"/>
  <c r="U990" i="2" s="1"/>
  <c r="T989" i="2"/>
  <c r="U989" i="2" s="1"/>
  <c r="T988" i="2"/>
  <c r="U988" i="2" s="1"/>
  <c r="T987" i="2"/>
  <c r="U987" i="2" s="1"/>
  <c r="T986" i="2"/>
  <c r="U986" i="2" s="1"/>
  <c r="T985" i="2"/>
  <c r="U985" i="2" s="1"/>
  <c r="T984" i="2"/>
  <c r="U984" i="2" s="1"/>
  <c r="T983" i="2"/>
  <c r="U983" i="2" s="1"/>
  <c r="T982" i="2"/>
  <c r="U982" i="2" s="1"/>
  <c r="T981" i="2"/>
  <c r="U981" i="2" s="1"/>
  <c r="U980" i="2"/>
  <c r="T980" i="2"/>
  <c r="T979" i="2"/>
  <c r="U979" i="2" s="1"/>
  <c r="T978" i="2"/>
  <c r="U978" i="2" s="1"/>
  <c r="T977" i="2"/>
  <c r="U977" i="2"/>
  <c r="T976" i="2"/>
  <c r="U976" i="2"/>
  <c r="T975" i="2"/>
  <c r="U975" i="2" s="1"/>
  <c r="T974" i="2"/>
  <c r="U974" i="2"/>
  <c r="T973" i="2"/>
  <c r="U973" i="2"/>
  <c r="T972" i="2"/>
  <c r="U972" i="2" s="1"/>
  <c r="T971" i="2"/>
  <c r="U971" i="2"/>
  <c r="T970" i="2"/>
  <c r="U970" i="2"/>
  <c r="T969" i="2"/>
  <c r="U969" i="2" s="1"/>
  <c r="T968" i="2"/>
  <c r="U968" i="2" s="1"/>
  <c r="T967" i="2"/>
  <c r="U967" i="2" s="1"/>
  <c r="T966" i="2"/>
  <c r="U966" i="2" s="1"/>
  <c r="T965" i="2"/>
  <c r="U965" i="2" s="1"/>
  <c r="T964" i="2"/>
  <c r="U964" i="2" s="1"/>
  <c r="T963" i="2"/>
  <c r="U963" i="2" s="1"/>
  <c r="T962" i="2"/>
  <c r="U962" i="2" s="1"/>
  <c r="T961" i="2"/>
  <c r="U961" i="2" s="1"/>
  <c r="T960" i="2"/>
  <c r="U960" i="2" s="1"/>
  <c r="T959" i="2"/>
  <c r="U959" i="2" s="1"/>
  <c r="T958" i="2"/>
  <c r="U958" i="2" s="1"/>
  <c r="T957" i="2"/>
  <c r="U957" i="2" s="1"/>
  <c r="T956" i="2"/>
  <c r="U956" i="2" s="1"/>
  <c r="T955" i="2"/>
  <c r="U955" i="2" s="1"/>
  <c r="U954" i="2"/>
  <c r="T954" i="2"/>
  <c r="T953" i="2"/>
  <c r="U953" i="2" s="1"/>
  <c r="T952" i="2"/>
  <c r="U952" i="2" s="1"/>
  <c r="T951" i="2"/>
  <c r="U951" i="2" s="1"/>
  <c r="U950" i="2"/>
  <c r="T950" i="2"/>
  <c r="T949" i="2"/>
  <c r="U949" i="2" s="1"/>
  <c r="U948" i="2"/>
  <c r="T948" i="2"/>
  <c r="T947" i="2"/>
  <c r="U947" i="2" s="1"/>
  <c r="T946" i="2"/>
  <c r="U946" i="2" s="1"/>
  <c r="T945" i="2"/>
  <c r="U945" i="2" s="1"/>
  <c r="U944" i="2"/>
  <c r="T944" i="2"/>
  <c r="T943" i="2"/>
  <c r="U943" i="2"/>
  <c r="T942" i="2"/>
  <c r="U942" i="2" s="1"/>
  <c r="T941" i="2"/>
  <c r="U941" i="2" s="1"/>
  <c r="U940" i="2"/>
  <c r="T940" i="2"/>
  <c r="T939" i="2"/>
  <c r="U939" i="2" s="1"/>
  <c r="T938" i="2"/>
  <c r="U938" i="2"/>
  <c r="T937" i="2"/>
  <c r="U937" i="2"/>
  <c r="T936" i="2"/>
  <c r="U936" i="2"/>
  <c r="T935" i="2"/>
  <c r="U935" i="2" s="1"/>
  <c r="T934" i="2"/>
  <c r="U934" i="2" s="1"/>
  <c r="T933" i="2"/>
  <c r="U933" i="2" s="1"/>
  <c r="T932" i="2"/>
  <c r="U932" i="2" s="1"/>
  <c r="T931" i="2"/>
  <c r="U931" i="2" s="1"/>
  <c r="T930" i="2"/>
  <c r="U930" i="2" s="1"/>
  <c r="T929" i="2"/>
  <c r="U929" i="2" s="1"/>
  <c r="T928" i="2"/>
  <c r="U928" i="2" s="1"/>
  <c r="T927" i="2"/>
  <c r="U927" i="2"/>
  <c r="T926" i="2"/>
  <c r="U926" i="2" s="1"/>
  <c r="T925" i="2"/>
  <c r="U925" i="2" s="1"/>
  <c r="T924" i="2"/>
  <c r="U924" i="2" s="1"/>
  <c r="T923" i="2"/>
  <c r="U923" i="2" s="1"/>
  <c r="T922" i="2"/>
  <c r="U922" i="2"/>
  <c r="U921" i="2"/>
  <c r="T921" i="2"/>
  <c r="T920" i="2"/>
  <c r="U920" i="2" s="1"/>
  <c r="T919" i="2"/>
  <c r="U919" i="2" s="1"/>
  <c r="T918" i="2"/>
  <c r="U918" i="2" s="1"/>
  <c r="T917" i="2"/>
  <c r="U917" i="2"/>
  <c r="T916" i="2"/>
  <c r="U916" i="2"/>
  <c r="T915" i="2"/>
  <c r="U915" i="2"/>
  <c r="T914" i="2"/>
  <c r="U914" i="2"/>
  <c r="T913" i="2"/>
  <c r="U913" i="2" s="1"/>
  <c r="T912" i="2"/>
  <c r="U912" i="2" s="1"/>
  <c r="T911" i="2"/>
  <c r="U911" i="2"/>
  <c r="T910" i="2"/>
  <c r="U910" i="2"/>
  <c r="T909" i="2"/>
  <c r="U909" i="2"/>
  <c r="T908" i="2"/>
  <c r="U908" i="2" s="1"/>
  <c r="T907" i="2"/>
  <c r="U907" i="2"/>
  <c r="T906" i="2"/>
  <c r="U906" i="2" s="1"/>
  <c r="T905" i="2"/>
  <c r="U905" i="2"/>
  <c r="T904" i="2"/>
  <c r="U904" i="2"/>
  <c r="T903" i="2"/>
  <c r="U903" i="2" s="1"/>
  <c r="T902" i="2"/>
  <c r="U902" i="2" s="1"/>
  <c r="T901" i="2"/>
  <c r="U901" i="2" s="1"/>
  <c r="T900" i="2"/>
  <c r="U900" i="2" s="1"/>
  <c r="T899" i="2"/>
  <c r="U899" i="2" s="1"/>
  <c r="T898" i="2"/>
  <c r="U898" i="2" s="1"/>
  <c r="T897" i="2"/>
  <c r="U897" i="2" s="1"/>
  <c r="T896" i="2"/>
  <c r="U896" i="2" s="1"/>
  <c r="T895" i="2"/>
  <c r="U895" i="2" s="1"/>
  <c r="T894" i="2"/>
  <c r="U894" i="2" s="1"/>
  <c r="T893" i="2"/>
  <c r="U893" i="2" s="1"/>
  <c r="T892" i="2"/>
  <c r="U892" i="2"/>
  <c r="T891" i="2"/>
  <c r="U891" i="2" s="1"/>
  <c r="U890" i="2"/>
  <c r="T890" i="2"/>
  <c r="T889" i="2"/>
  <c r="U889" i="2" s="1"/>
  <c r="T888" i="2"/>
  <c r="U888" i="2" s="1"/>
  <c r="T887" i="2"/>
  <c r="U887" i="2" s="1"/>
  <c r="T886" i="2"/>
  <c r="U886" i="2" s="1"/>
  <c r="T885" i="2"/>
  <c r="U885" i="2"/>
  <c r="T884" i="2"/>
  <c r="U884" i="2"/>
  <c r="T883" i="2"/>
  <c r="U883" i="2" s="1"/>
  <c r="T882" i="2"/>
  <c r="U882" i="2" s="1"/>
  <c r="T881" i="2"/>
  <c r="U881" i="2" s="1"/>
  <c r="T880" i="2"/>
  <c r="U880" i="2" s="1"/>
  <c r="T879" i="2"/>
  <c r="U879" i="2"/>
  <c r="T878" i="2"/>
  <c r="U878" i="2" s="1"/>
  <c r="U877" i="2"/>
  <c r="T877" i="2"/>
  <c r="T876" i="2"/>
  <c r="U876" i="2" s="1"/>
  <c r="T875" i="2"/>
  <c r="U875" i="2"/>
  <c r="T874" i="2"/>
  <c r="U874" i="2"/>
  <c r="T873" i="2"/>
  <c r="U873" i="2" s="1"/>
  <c r="T872" i="2"/>
  <c r="U872" i="2" s="1"/>
  <c r="T871" i="2"/>
  <c r="U871" i="2"/>
  <c r="T870" i="2"/>
  <c r="U870" i="2" s="1"/>
  <c r="T869" i="2"/>
  <c r="U869" i="2"/>
  <c r="T868" i="2"/>
  <c r="U868" i="2"/>
  <c r="T867" i="2"/>
  <c r="U867" i="2"/>
  <c r="T866" i="2"/>
  <c r="U866" i="2"/>
  <c r="T865" i="2"/>
  <c r="U865" i="2" s="1"/>
  <c r="U864" i="2"/>
  <c r="T864" i="2"/>
  <c r="T863" i="2"/>
  <c r="U863" i="2" s="1"/>
  <c r="U862" i="2"/>
  <c r="T862" i="2"/>
  <c r="T861" i="2"/>
  <c r="U861" i="2"/>
  <c r="T860" i="2"/>
  <c r="U860" i="2" s="1"/>
  <c r="T859" i="2"/>
  <c r="U859" i="2" s="1"/>
  <c r="T858" i="2"/>
  <c r="U858" i="2" s="1"/>
  <c r="T857" i="2"/>
  <c r="U857" i="2"/>
  <c r="U856" i="2"/>
  <c r="T856" i="2"/>
  <c r="T855" i="2"/>
  <c r="U855" i="2"/>
  <c r="T854" i="2"/>
  <c r="U854" i="2"/>
  <c r="T853" i="2"/>
  <c r="U853" i="2"/>
  <c r="T852" i="2"/>
  <c r="U852" i="2"/>
  <c r="T851" i="2"/>
  <c r="U851" i="2"/>
  <c r="T850" i="2"/>
  <c r="U850" i="2"/>
  <c r="T849" i="2"/>
  <c r="U849" i="2" s="1"/>
  <c r="T848" i="2"/>
  <c r="U848" i="2" s="1"/>
  <c r="T847" i="2"/>
  <c r="U847" i="2" s="1"/>
  <c r="T846" i="2"/>
  <c r="U846" i="2" s="1"/>
  <c r="T845" i="2"/>
  <c r="U845" i="2" s="1"/>
  <c r="T844" i="2"/>
  <c r="U844" i="2" s="1"/>
  <c r="T843" i="2"/>
  <c r="U843" i="2"/>
  <c r="T842" i="2"/>
  <c r="U842" i="2"/>
  <c r="U841" i="2"/>
  <c r="T841" i="2"/>
  <c r="T840" i="2"/>
  <c r="U840" i="2" s="1"/>
  <c r="T839" i="2"/>
  <c r="U839" i="2"/>
  <c r="T838" i="2"/>
  <c r="U838" i="2"/>
  <c r="T837" i="2"/>
  <c r="U837" i="2"/>
  <c r="T836" i="2"/>
  <c r="U836" i="2" s="1"/>
  <c r="U835" i="2"/>
  <c r="T835" i="2"/>
  <c r="T834" i="2"/>
  <c r="U834" i="2"/>
  <c r="T833" i="2"/>
  <c r="U833" i="2" s="1"/>
  <c r="T832" i="2"/>
  <c r="U832" i="2" s="1"/>
  <c r="T831" i="2"/>
  <c r="U831" i="2" s="1"/>
  <c r="T830" i="2"/>
  <c r="U830" i="2" s="1"/>
  <c r="T829" i="2"/>
  <c r="U829" i="2" s="1"/>
  <c r="T828" i="2"/>
  <c r="U828" i="2" s="1"/>
  <c r="T827" i="2"/>
  <c r="U827" i="2"/>
  <c r="T826" i="2"/>
  <c r="U826" i="2" s="1"/>
  <c r="T825" i="2"/>
  <c r="U825" i="2" s="1"/>
  <c r="T824" i="2"/>
  <c r="U824" i="2"/>
  <c r="T823" i="2"/>
  <c r="U823" i="2" s="1"/>
  <c r="T822" i="2"/>
  <c r="U822" i="2" s="1"/>
  <c r="T821" i="2"/>
  <c r="U821" i="2"/>
  <c r="T820" i="2"/>
  <c r="U820" i="2" s="1"/>
  <c r="T819" i="2"/>
  <c r="U819" i="2" s="1"/>
  <c r="T818" i="2"/>
  <c r="U818" i="2"/>
  <c r="T817" i="2"/>
  <c r="U817" i="2" s="1"/>
  <c r="T816" i="2"/>
  <c r="U816" i="2" s="1"/>
  <c r="U815" i="2"/>
  <c r="T815" i="2"/>
  <c r="U814" i="2"/>
  <c r="T814" i="2"/>
  <c r="T813" i="2"/>
  <c r="U813" i="2"/>
  <c r="T812" i="2"/>
  <c r="U812" i="2"/>
  <c r="T811" i="2"/>
  <c r="U811" i="2" s="1"/>
  <c r="T810" i="2"/>
  <c r="U810" i="2" s="1"/>
  <c r="T809" i="2"/>
  <c r="U809" i="2"/>
  <c r="T808" i="2"/>
  <c r="U808" i="2" s="1"/>
  <c r="T807" i="2"/>
  <c r="U807" i="2"/>
  <c r="T806" i="2"/>
  <c r="U806" i="2" s="1"/>
  <c r="T805" i="2"/>
  <c r="U805" i="2" s="1"/>
  <c r="T804" i="2"/>
  <c r="U804" i="2" s="1"/>
  <c r="T803" i="2"/>
  <c r="U803" i="2" s="1"/>
  <c r="T802" i="2"/>
  <c r="U802" i="2" s="1"/>
  <c r="T801" i="2"/>
  <c r="U801" i="2" s="1"/>
  <c r="U800" i="2"/>
  <c r="T800" i="2"/>
  <c r="T799" i="2"/>
  <c r="U799" i="2" s="1"/>
  <c r="U798" i="2"/>
  <c r="T798" i="2"/>
  <c r="T797" i="2"/>
  <c r="U797" i="2" s="1"/>
  <c r="T796" i="2"/>
  <c r="U796" i="2" s="1"/>
  <c r="T795" i="2"/>
  <c r="U795" i="2" s="1"/>
  <c r="T794" i="2"/>
  <c r="U794" i="2"/>
  <c r="T793" i="2"/>
  <c r="U793" i="2"/>
  <c r="T792" i="2"/>
  <c r="U792" i="2"/>
  <c r="T791" i="2"/>
  <c r="U791" i="2" s="1"/>
  <c r="T790" i="2"/>
  <c r="U790" i="2" s="1"/>
  <c r="T789" i="2"/>
  <c r="U789" i="2"/>
  <c r="T788" i="2"/>
  <c r="U788" i="2" s="1"/>
  <c r="T787" i="2"/>
  <c r="U787" i="2" s="1"/>
  <c r="T786" i="2"/>
  <c r="U786" i="2"/>
  <c r="T785" i="2"/>
  <c r="U785" i="2" s="1"/>
  <c r="T784" i="2"/>
  <c r="U784" i="2" s="1"/>
  <c r="T783" i="2"/>
  <c r="U783" i="2" s="1"/>
  <c r="T782" i="2"/>
  <c r="U782" i="2"/>
  <c r="T781" i="2"/>
  <c r="U781" i="2" s="1"/>
  <c r="U780" i="2"/>
  <c r="T780" i="2"/>
  <c r="T779" i="2"/>
  <c r="U779" i="2"/>
  <c r="T778" i="2"/>
  <c r="U778" i="2" s="1"/>
  <c r="T777" i="2"/>
  <c r="U777" i="2" s="1"/>
  <c r="U776" i="2"/>
  <c r="T776" i="2"/>
  <c r="T775" i="2"/>
  <c r="U775" i="2" s="1"/>
  <c r="T774" i="2"/>
  <c r="U774" i="2" s="1"/>
  <c r="T773" i="2"/>
  <c r="U773" i="2" s="1"/>
  <c r="U772" i="2"/>
  <c r="T772" i="2"/>
  <c r="T771" i="2"/>
  <c r="U771" i="2" s="1"/>
  <c r="T770" i="2"/>
  <c r="U770" i="2"/>
  <c r="T769" i="2"/>
  <c r="U769" i="2" s="1"/>
  <c r="T768" i="2"/>
  <c r="U768" i="2" s="1"/>
  <c r="T767" i="2"/>
  <c r="U767" i="2" s="1"/>
  <c r="U766" i="2"/>
  <c r="T766" i="2"/>
  <c r="T765" i="2"/>
  <c r="U765" i="2" s="1"/>
  <c r="T764" i="2"/>
  <c r="U764" i="2" s="1"/>
  <c r="T763" i="2"/>
  <c r="U763" i="2" s="1"/>
  <c r="T762" i="2"/>
  <c r="U762" i="2" s="1"/>
  <c r="T761" i="2"/>
  <c r="U761" i="2" s="1"/>
  <c r="T760" i="2"/>
  <c r="U760" i="2"/>
  <c r="T759" i="2"/>
  <c r="U759" i="2" s="1"/>
  <c r="U758" i="2"/>
  <c r="T758" i="2"/>
  <c r="T757" i="2"/>
  <c r="U757" i="2"/>
  <c r="T756" i="2"/>
  <c r="U756" i="2" s="1"/>
  <c r="T755" i="2"/>
  <c r="U755" i="2"/>
  <c r="T754" i="2"/>
  <c r="U754" i="2" s="1"/>
  <c r="T753" i="2"/>
  <c r="U753" i="2" s="1"/>
  <c r="U752" i="2"/>
  <c r="T752" i="2"/>
  <c r="T751" i="2"/>
  <c r="U751" i="2"/>
  <c r="T750" i="2"/>
  <c r="U750" i="2" s="1"/>
  <c r="T749" i="2"/>
  <c r="U749" i="2" s="1"/>
  <c r="T748" i="2"/>
  <c r="U748" i="2" s="1"/>
  <c r="T747" i="2"/>
  <c r="U747" i="2" s="1"/>
  <c r="T746" i="2"/>
  <c r="U746" i="2" s="1"/>
  <c r="T745" i="2"/>
  <c r="U745" i="2" s="1"/>
  <c r="T744" i="2"/>
  <c r="U744" i="2" s="1"/>
  <c r="T743" i="2"/>
  <c r="U743" i="2" s="1"/>
  <c r="T742" i="2"/>
  <c r="U742" i="2"/>
  <c r="T741" i="2"/>
  <c r="U741" i="2"/>
  <c r="T740" i="2"/>
  <c r="U740" i="2" s="1"/>
  <c r="T739" i="2"/>
  <c r="U739" i="2" s="1"/>
  <c r="T738" i="2"/>
  <c r="U738" i="2" s="1"/>
  <c r="T737" i="2"/>
  <c r="U737" i="2"/>
  <c r="T736" i="2"/>
  <c r="U736" i="2" s="1"/>
  <c r="T735" i="2"/>
  <c r="U735" i="2" s="1"/>
  <c r="T734" i="2"/>
  <c r="U734" i="2" s="1"/>
  <c r="T733" i="2"/>
  <c r="U733" i="2" s="1"/>
  <c r="T732" i="2"/>
  <c r="U732" i="2" s="1"/>
  <c r="T731" i="2"/>
  <c r="U731" i="2" s="1"/>
  <c r="T730" i="2"/>
  <c r="U730" i="2" s="1"/>
  <c r="T729" i="2"/>
  <c r="U729" i="2"/>
  <c r="T728" i="2"/>
  <c r="U728" i="2" s="1"/>
  <c r="T727" i="2"/>
  <c r="U727" i="2"/>
  <c r="T726" i="2"/>
  <c r="U726" i="2"/>
  <c r="T725" i="2"/>
  <c r="U725" i="2" s="1"/>
  <c r="T724" i="2"/>
  <c r="U724" i="2" s="1"/>
  <c r="T723" i="2"/>
  <c r="U723" i="2" s="1"/>
  <c r="T722" i="2"/>
  <c r="U722" i="2" s="1"/>
  <c r="T721" i="2"/>
  <c r="U721" i="2" s="1"/>
  <c r="T720" i="2"/>
  <c r="U720" i="2" s="1"/>
  <c r="T719" i="2"/>
  <c r="U719" i="2" s="1"/>
  <c r="T718" i="2"/>
  <c r="U718" i="2" s="1"/>
  <c r="T717" i="2"/>
  <c r="U717" i="2" s="1"/>
  <c r="T716" i="2"/>
  <c r="U716" i="2" s="1"/>
  <c r="T715" i="2"/>
  <c r="U715" i="2" s="1"/>
  <c r="T714" i="2"/>
  <c r="U714" i="2"/>
  <c r="T713" i="2"/>
  <c r="U713" i="2"/>
  <c r="T712" i="2"/>
  <c r="U712" i="2"/>
  <c r="T711" i="2"/>
  <c r="U711" i="2" s="1"/>
  <c r="T710" i="2"/>
  <c r="U710" i="2" s="1"/>
  <c r="T709" i="2"/>
  <c r="U709" i="2" s="1"/>
  <c r="T708" i="2"/>
  <c r="U708" i="2"/>
  <c r="T707" i="2"/>
  <c r="U707" i="2" s="1"/>
  <c r="T706" i="2"/>
  <c r="U706" i="2"/>
  <c r="T705" i="2"/>
  <c r="U705" i="2" s="1"/>
  <c r="T704" i="2"/>
  <c r="U704" i="2" s="1"/>
  <c r="T703" i="2"/>
  <c r="U703" i="2" s="1"/>
  <c r="T702" i="2"/>
  <c r="U702" i="2" s="1"/>
  <c r="T701" i="2"/>
  <c r="U701" i="2"/>
  <c r="T700" i="2"/>
  <c r="U700" i="2" s="1"/>
  <c r="T699" i="2"/>
  <c r="U699" i="2"/>
  <c r="T698" i="2"/>
  <c r="U698" i="2" s="1"/>
  <c r="T697" i="2"/>
  <c r="U697" i="2"/>
  <c r="T696" i="2"/>
  <c r="U696" i="2" s="1"/>
  <c r="T695" i="2"/>
  <c r="U695" i="2"/>
  <c r="T694" i="2"/>
  <c r="U694" i="2" s="1"/>
  <c r="T693" i="2"/>
  <c r="U693" i="2" s="1"/>
  <c r="T692" i="2"/>
  <c r="U692" i="2"/>
  <c r="T691" i="2"/>
  <c r="U691" i="2" s="1"/>
  <c r="T690" i="2"/>
  <c r="U690" i="2" s="1"/>
  <c r="T689" i="2"/>
  <c r="U689" i="2" s="1"/>
  <c r="T688" i="2"/>
  <c r="U688" i="2" s="1"/>
  <c r="T687" i="2"/>
  <c r="U687" i="2" s="1"/>
  <c r="T686" i="2"/>
  <c r="U686" i="2"/>
  <c r="T685" i="2"/>
  <c r="U685" i="2" s="1"/>
  <c r="T684" i="2"/>
  <c r="U684" i="2"/>
  <c r="T683" i="2"/>
  <c r="U683" i="2"/>
  <c r="T682" i="2"/>
  <c r="U682" i="2" s="1"/>
  <c r="T681" i="2"/>
  <c r="U681" i="2"/>
  <c r="T680" i="2"/>
  <c r="U680" i="2" s="1"/>
  <c r="T679" i="2"/>
  <c r="U679" i="2" s="1"/>
  <c r="T678" i="2"/>
  <c r="U678" i="2" s="1"/>
  <c r="T676" i="2"/>
  <c r="U676" i="2" s="1"/>
  <c r="T675" i="2"/>
  <c r="U675" i="2" s="1"/>
  <c r="T674" i="2"/>
  <c r="U674" i="2"/>
  <c r="T673" i="2"/>
  <c r="U673" i="2" s="1"/>
  <c r="T672" i="2"/>
  <c r="U672" i="2" s="1"/>
  <c r="T671" i="2"/>
  <c r="U671" i="2" s="1"/>
  <c r="T670" i="2"/>
  <c r="U670" i="2" s="1"/>
  <c r="T669" i="2"/>
  <c r="U669" i="2"/>
  <c r="T668" i="2"/>
  <c r="U668" i="2" s="1"/>
  <c r="T667" i="2"/>
  <c r="U667" i="2"/>
  <c r="T666" i="2"/>
  <c r="U666" i="2" s="1"/>
  <c r="T665" i="2"/>
  <c r="U665" i="2"/>
  <c r="T664" i="2"/>
  <c r="U664" i="2" s="1"/>
  <c r="T663" i="2"/>
  <c r="U663" i="2" s="1"/>
  <c r="T662" i="2"/>
  <c r="U662" i="2"/>
  <c r="T661" i="2"/>
  <c r="U661" i="2" s="1"/>
  <c r="T660" i="2"/>
  <c r="U660" i="2" s="1"/>
  <c r="T659" i="2"/>
  <c r="U659" i="2"/>
  <c r="T658" i="2"/>
  <c r="U658" i="2"/>
  <c r="T657" i="2"/>
  <c r="U657" i="2" s="1"/>
  <c r="T656" i="2"/>
  <c r="U656" i="2"/>
  <c r="T655" i="2"/>
  <c r="U655" i="2"/>
  <c r="T654" i="2"/>
  <c r="U654" i="2"/>
  <c r="T653" i="2"/>
  <c r="U653" i="2"/>
  <c r="T652" i="2"/>
  <c r="U652" i="2"/>
  <c r="T651" i="2"/>
  <c r="U651" i="2"/>
  <c r="T650" i="2"/>
  <c r="U650" i="2"/>
  <c r="T649" i="2"/>
  <c r="U649" i="2"/>
  <c r="T648" i="2"/>
  <c r="U648" i="2" s="1"/>
  <c r="T647" i="2"/>
  <c r="U647" i="2" s="1"/>
  <c r="T646" i="2"/>
  <c r="U646" i="2"/>
  <c r="T645" i="2"/>
  <c r="U645" i="2"/>
  <c r="T644" i="2"/>
  <c r="U644" i="2" s="1"/>
  <c r="T643" i="2"/>
  <c r="U643" i="2" s="1"/>
  <c r="T642" i="2"/>
  <c r="U642" i="2"/>
  <c r="T641" i="2"/>
  <c r="U641" i="2"/>
  <c r="T640" i="2"/>
  <c r="U640" i="2" s="1"/>
  <c r="T639" i="2"/>
  <c r="U639" i="2"/>
  <c r="T638" i="2"/>
  <c r="U638" i="2"/>
  <c r="T637" i="2"/>
  <c r="U637" i="2"/>
  <c r="T636" i="2"/>
  <c r="U636" i="2"/>
  <c r="T635" i="2"/>
  <c r="U635" i="2" s="1"/>
  <c r="T634" i="2"/>
  <c r="U634" i="2" s="1"/>
  <c r="T633" i="2"/>
  <c r="U633" i="2" s="1"/>
  <c r="T632" i="2"/>
  <c r="U632" i="2" s="1"/>
  <c r="T631" i="2"/>
  <c r="U631" i="2" s="1"/>
  <c r="T630" i="2"/>
  <c r="U630" i="2" s="1"/>
  <c r="T629" i="2"/>
  <c r="U629" i="2" s="1"/>
  <c r="T628" i="2"/>
  <c r="U628" i="2"/>
  <c r="T627" i="2"/>
  <c r="U627" i="2" s="1"/>
  <c r="T626" i="2"/>
  <c r="U626" i="2" s="1"/>
  <c r="T625" i="2"/>
  <c r="U625" i="2" s="1"/>
  <c r="T624" i="2"/>
  <c r="U624" i="2" s="1"/>
  <c r="T623" i="2"/>
  <c r="U623" i="2" s="1"/>
  <c r="T622" i="2"/>
  <c r="U622" i="2"/>
  <c r="T621" i="2"/>
  <c r="U621" i="2"/>
  <c r="T620" i="2"/>
  <c r="U620" i="2"/>
  <c r="T619" i="2"/>
  <c r="U619" i="2"/>
  <c r="T618" i="2"/>
  <c r="U618" i="2" s="1"/>
  <c r="T617" i="2"/>
  <c r="U617" i="2" s="1"/>
  <c r="T616" i="2"/>
  <c r="U616" i="2"/>
  <c r="T615" i="2"/>
  <c r="U615" i="2" s="1"/>
  <c r="T614" i="2"/>
  <c r="U614" i="2" s="1"/>
  <c r="T613" i="2"/>
  <c r="U613" i="2" s="1"/>
  <c r="T612" i="2"/>
  <c r="U612" i="2" s="1"/>
  <c r="T611" i="2"/>
  <c r="U611" i="2"/>
  <c r="T610" i="2"/>
  <c r="U610" i="2" s="1"/>
  <c r="T609" i="2"/>
  <c r="U609" i="2" s="1"/>
  <c r="T608" i="2"/>
  <c r="U608" i="2"/>
  <c r="T607" i="2"/>
  <c r="U607" i="2"/>
  <c r="T606" i="2"/>
  <c r="U606" i="2" s="1"/>
  <c r="T605" i="2"/>
  <c r="U605" i="2" s="1"/>
  <c r="T604" i="2"/>
  <c r="U604" i="2" s="1"/>
  <c r="T603" i="2"/>
  <c r="U603" i="2" s="1"/>
  <c r="T602" i="2"/>
  <c r="U602" i="2"/>
  <c r="T601" i="2"/>
  <c r="U601" i="2"/>
  <c r="T600" i="2"/>
  <c r="U600" i="2" s="1"/>
  <c r="T599" i="2"/>
  <c r="U599" i="2"/>
  <c r="T598" i="2"/>
  <c r="U598" i="2" s="1"/>
  <c r="T597" i="2"/>
  <c r="U597" i="2" s="1"/>
  <c r="T596" i="2"/>
  <c r="U596" i="2"/>
  <c r="T595" i="2"/>
  <c r="U595" i="2"/>
  <c r="T594" i="2"/>
  <c r="U594" i="2" s="1"/>
  <c r="T593" i="2"/>
  <c r="U593" i="2"/>
  <c r="T592" i="2"/>
  <c r="U592" i="2"/>
  <c r="T591" i="2"/>
  <c r="U591" i="2" s="1"/>
  <c r="T590" i="2"/>
  <c r="U590" i="2" s="1"/>
  <c r="T589" i="2"/>
  <c r="U589" i="2" s="1"/>
  <c r="T588" i="2"/>
  <c r="U588" i="2" s="1"/>
  <c r="T587" i="2"/>
  <c r="U587" i="2"/>
  <c r="T586" i="2"/>
  <c r="U586" i="2"/>
  <c r="T585" i="2"/>
  <c r="U585" i="2" s="1"/>
  <c r="T584" i="2"/>
  <c r="U584" i="2" s="1"/>
  <c r="T583" i="2"/>
  <c r="U583" i="2" s="1"/>
  <c r="T582" i="2"/>
  <c r="U582" i="2"/>
  <c r="T581" i="2"/>
  <c r="U581" i="2"/>
  <c r="T580" i="2"/>
  <c r="U580" i="2" s="1"/>
  <c r="T579" i="2"/>
  <c r="U579" i="2"/>
  <c r="T578" i="2"/>
  <c r="U578" i="2"/>
  <c r="T577" i="2"/>
  <c r="U577" i="2"/>
  <c r="T576" i="2"/>
  <c r="U576" i="2" s="1"/>
  <c r="T575" i="2"/>
  <c r="U575" i="2" s="1"/>
  <c r="T574" i="2"/>
  <c r="U574" i="2" s="1"/>
  <c r="T573" i="2"/>
  <c r="U573" i="2" s="1"/>
  <c r="T572" i="2"/>
  <c r="U572" i="2" s="1"/>
  <c r="T571" i="2"/>
  <c r="U571" i="2"/>
  <c r="T570" i="2"/>
  <c r="U570" i="2"/>
  <c r="T569" i="2"/>
  <c r="U569" i="2" s="1"/>
  <c r="T568" i="2"/>
  <c r="U568" i="2"/>
  <c r="T567" i="2"/>
  <c r="U567" i="2"/>
  <c r="T566" i="2"/>
  <c r="U566" i="2"/>
  <c r="T565" i="2"/>
  <c r="U565" i="2" s="1"/>
  <c r="T564" i="2"/>
  <c r="U564" i="2" s="1"/>
  <c r="T563" i="2"/>
  <c r="U563" i="2"/>
  <c r="T562" i="2"/>
  <c r="U562" i="2"/>
  <c r="T561" i="2"/>
  <c r="U561" i="2" s="1"/>
  <c r="T560" i="2"/>
  <c r="U560" i="2" s="1"/>
  <c r="T559" i="2"/>
  <c r="U559" i="2" s="1"/>
  <c r="T558" i="2"/>
  <c r="U558" i="2"/>
  <c r="T557" i="2"/>
  <c r="U557" i="2"/>
  <c r="T556" i="2"/>
  <c r="U556" i="2"/>
  <c r="T555" i="2"/>
  <c r="U555" i="2"/>
  <c r="T554" i="2"/>
  <c r="U554" i="2" s="1"/>
  <c r="T553" i="2"/>
  <c r="U553" i="2"/>
  <c r="T552" i="2"/>
  <c r="U552" i="2" s="1"/>
  <c r="T551" i="2"/>
  <c r="U551" i="2" s="1"/>
  <c r="T550" i="2"/>
  <c r="U550" i="2"/>
  <c r="T549" i="2"/>
  <c r="U549" i="2"/>
  <c r="T548" i="2"/>
  <c r="U548" i="2"/>
  <c r="T547" i="2"/>
  <c r="U547" i="2" s="1"/>
  <c r="T546" i="2"/>
  <c r="U546" i="2"/>
  <c r="T545" i="2"/>
  <c r="U545" i="2" s="1"/>
  <c r="T544" i="2"/>
  <c r="U544" i="2"/>
  <c r="T543" i="2"/>
  <c r="U543" i="2"/>
  <c r="T542" i="2"/>
  <c r="U542" i="2"/>
  <c r="T541" i="2"/>
  <c r="U541" i="2"/>
  <c r="T540" i="2"/>
  <c r="U540" i="2"/>
  <c r="T539" i="2"/>
  <c r="U539" i="2"/>
  <c r="T538" i="2"/>
  <c r="U538" i="2" s="1"/>
  <c r="T537" i="2"/>
  <c r="U537" i="2" s="1"/>
  <c r="T536" i="2"/>
  <c r="U536" i="2"/>
  <c r="T535" i="2"/>
  <c r="U535" i="2"/>
  <c r="T534" i="2"/>
  <c r="U534" i="2"/>
  <c r="T533" i="2"/>
  <c r="U533" i="2"/>
  <c r="T532" i="2"/>
  <c r="U532" i="2"/>
  <c r="T531" i="2"/>
  <c r="U531" i="2"/>
  <c r="T530" i="2"/>
  <c r="U530" i="2" s="1"/>
  <c r="T529" i="2"/>
  <c r="U529" i="2"/>
  <c r="T528" i="2"/>
  <c r="U528" i="2"/>
  <c r="T527" i="2"/>
  <c r="U527" i="2"/>
  <c r="T526" i="2"/>
  <c r="U526" i="2"/>
  <c r="T525" i="2"/>
  <c r="U525" i="2" s="1"/>
  <c r="T524" i="2"/>
  <c r="U524" i="2"/>
  <c r="T523" i="2"/>
  <c r="U523" i="2"/>
  <c r="T522" i="2"/>
  <c r="U522" i="2"/>
  <c r="T521" i="2"/>
  <c r="U521" i="2"/>
  <c r="T520" i="2"/>
  <c r="U520" i="2" s="1"/>
  <c r="T519" i="2"/>
  <c r="U519" i="2"/>
  <c r="T518" i="2"/>
  <c r="U518" i="2"/>
  <c r="T517" i="2"/>
  <c r="U517" i="2"/>
  <c r="T516" i="2"/>
  <c r="U516" i="2"/>
  <c r="T515" i="2"/>
  <c r="U515" i="2"/>
  <c r="T514" i="2"/>
  <c r="U514" i="2"/>
  <c r="T513" i="2"/>
  <c r="U513" i="2"/>
  <c r="T512" i="2"/>
  <c r="U512" i="2"/>
  <c r="T511" i="2"/>
  <c r="U511" i="2" s="1"/>
  <c r="T510" i="2"/>
  <c r="U510" i="2" s="1"/>
  <c r="T509" i="2"/>
  <c r="U509" i="2" s="1"/>
  <c r="T508" i="2"/>
  <c r="U508" i="2" s="1"/>
  <c r="T507" i="2"/>
  <c r="U507" i="2" s="1"/>
  <c r="T506" i="2"/>
  <c r="U506" i="2" s="1"/>
  <c r="T505" i="2"/>
  <c r="U505" i="2" s="1"/>
  <c r="T504" i="2"/>
  <c r="U504" i="2" s="1"/>
  <c r="T503" i="2"/>
  <c r="U503" i="2"/>
  <c r="T502" i="2"/>
  <c r="U502" i="2"/>
  <c r="T501" i="2"/>
  <c r="U501" i="2" s="1"/>
  <c r="T500" i="2"/>
  <c r="U500" i="2"/>
  <c r="T499" i="2"/>
  <c r="U499" i="2" s="1"/>
  <c r="T498" i="2"/>
  <c r="U498" i="2" s="1"/>
  <c r="T497" i="2"/>
  <c r="U497" i="2" s="1"/>
  <c r="T496" i="2"/>
  <c r="U496" i="2" s="1"/>
  <c r="T495" i="2"/>
  <c r="U495" i="2"/>
  <c r="T494" i="2"/>
  <c r="U494" i="2"/>
  <c r="T493" i="2"/>
  <c r="U493" i="2" s="1"/>
  <c r="T492" i="2"/>
  <c r="U492" i="2"/>
  <c r="T491" i="2"/>
  <c r="U491" i="2"/>
  <c r="T490" i="2"/>
  <c r="U490" i="2" s="1"/>
  <c r="T489" i="2"/>
  <c r="U489" i="2"/>
  <c r="T488" i="2"/>
  <c r="U488" i="2"/>
  <c r="T487" i="2"/>
  <c r="U487" i="2"/>
  <c r="T486" i="2"/>
  <c r="U486" i="2" s="1"/>
  <c r="T485" i="2"/>
  <c r="U485" i="2" s="1"/>
  <c r="T484" i="2"/>
  <c r="U484" i="2"/>
  <c r="T483" i="2"/>
  <c r="U483" i="2"/>
  <c r="T482" i="2"/>
  <c r="U482" i="2" s="1"/>
  <c r="T481" i="2"/>
  <c r="U481" i="2"/>
  <c r="T480" i="2"/>
  <c r="U480" i="2" s="1"/>
  <c r="T479" i="2"/>
  <c r="U479" i="2"/>
  <c r="T478" i="2"/>
  <c r="U478" i="2"/>
  <c r="T477" i="2"/>
  <c r="U477" i="2"/>
  <c r="T476" i="2"/>
  <c r="U476" i="2"/>
  <c r="T475" i="2"/>
  <c r="U475" i="2"/>
  <c r="T474" i="2"/>
  <c r="U474" i="2"/>
  <c r="T473" i="2"/>
  <c r="U473" i="2"/>
  <c r="T472" i="2"/>
  <c r="U472" i="2"/>
  <c r="T471" i="2"/>
  <c r="U471" i="2"/>
  <c r="T470" i="2"/>
  <c r="U470" i="2" s="1"/>
  <c r="T469" i="2"/>
  <c r="U469" i="2"/>
  <c r="T468" i="2"/>
  <c r="U468" i="2"/>
  <c r="T467" i="2"/>
  <c r="U467" i="2"/>
  <c r="T466" i="2"/>
  <c r="U466" i="2"/>
  <c r="T465" i="2"/>
  <c r="U465" i="2" s="1"/>
  <c r="T464" i="2"/>
  <c r="U464" i="2"/>
  <c r="T463" i="2"/>
  <c r="U463" i="2"/>
  <c r="T462" i="2"/>
  <c r="U462" i="2"/>
  <c r="T461" i="2"/>
  <c r="U461" i="2"/>
  <c r="T460" i="2"/>
  <c r="U460" i="2"/>
  <c r="T459" i="2"/>
  <c r="U459" i="2" s="1"/>
  <c r="T458" i="2"/>
  <c r="U458" i="2" s="1"/>
  <c r="T457" i="2"/>
  <c r="U457" i="2" s="1"/>
  <c r="T456" i="2"/>
  <c r="U456" i="2"/>
  <c r="T455" i="2"/>
  <c r="U455" i="2" s="1"/>
  <c r="T454" i="2"/>
  <c r="U454" i="2" s="1"/>
  <c r="T453" i="2"/>
  <c r="U453" i="2" s="1"/>
  <c r="T452" i="2"/>
  <c r="U452" i="2" s="1"/>
  <c r="T451" i="2"/>
  <c r="U451" i="2"/>
  <c r="T450" i="2"/>
  <c r="U450" i="2"/>
  <c r="T449" i="2"/>
  <c r="U449" i="2"/>
  <c r="T448" i="2"/>
  <c r="U448" i="2" s="1"/>
  <c r="T447" i="2"/>
  <c r="U447" i="2"/>
  <c r="T446" i="2"/>
  <c r="U446" i="2"/>
  <c r="T445" i="2"/>
  <c r="U445" i="2"/>
  <c r="T444" i="2"/>
  <c r="U444" i="2"/>
  <c r="T443" i="2"/>
  <c r="U443" i="2" s="1"/>
  <c r="T442" i="2"/>
  <c r="U442" i="2" s="1"/>
  <c r="T441" i="2"/>
  <c r="U441" i="2" s="1"/>
  <c r="T440" i="2"/>
  <c r="U440" i="2" s="1"/>
  <c r="T439" i="2"/>
  <c r="U439" i="2" s="1"/>
  <c r="T438" i="2"/>
  <c r="U438" i="2" s="1"/>
  <c r="T437" i="2"/>
  <c r="U437" i="2" s="1"/>
  <c r="T436" i="2"/>
  <c r="U436" i="2"/>
  <c r="T435" i="2"/>
  <c r="U435" i="2" s="1"/>
  <c r="T434" i="2"/>
  <c r="U434" i="2"/>
  <c r="T433" i="2"/>
  <c r="U433" i="2" s="1"/>
  <c r="T432" i="2"/>
  <c r="U432" i="2"/>
  <c r="T431" i="2"/>
  <c r="U431" i="2"/>
  <c r="T430" i="2"/>
  <c r="U430" i="2" s="1"/>
  <c r="T429" i="2"/>
  <c r="U429" i="2"/>
  <c r="T428" i="2"/>
  <c r="U428" i="2"/>
  <c r="T427" i="2"/>
  <c r="U427" i="2" s="1"/>
  <c r="T426" i="2"/>
  <c r="U426" i="2" s="1"/>
  <c r="T425" i="2"/>
  <c r="U425" i="2" s="1"/>
  <c r="T424" i="2"/>
  <c r="U424" i="2"/>
  <c r="T423" i="2"/>
  <c r="U423" i="2" s="1"/>
  <c r="T422" i="2"/>
  <c r="U422" i="2"/>
  <c r="T421" i="2"/>
  <c r="U421" i="2" s="1"/>
  <c r="T420" i="2"/>
  <c r="U420" i="2"/>
  <c r="T419" i="2"/>
  <c r="U419" i="2" s="1"/>
  <c r="T418" i="2"/>
  <c r="U418" i="2" s="1"/>
  <c r="T417" i="2"/>
  <c r="U417" i="2" s="1"/>
  <c r="T416" i="2"/>
  <c r="U416" i="2" s="1"/>
  <c r="T415" i="2"/>
  <c r="U415" i="2" s="1"/>
  <c r="T414" i="2"/>
  <c r="U414" i="2"/>
  <c r="T413" i="2"/>
  <c r="U413" i="2" s="1"/>
  <c r="T412" i="2"/>
  <c r="U412" i="2" s="1"/>
  <c r="T411" i="2"/>
  <c r="U411" i="2"/>
  <c r="T410" i="2"/>
  <c r="U410" i="2" s="1"/>
  <c r="T409" i="2"/>
  <c r="U409" i="2" s="1"/>
  <c r="T408" i="2"/>
  <c r="U408" i="2" s="1"/>
  <c r="T407" i="2"/>
  <c r="U407" i="2" s="1"/>
  <c r="T406" i="2"/>
  <c r="U406" i="2" s="1"/>
  <c r="T405" i="2"/>
  <c r="U405" i="2" s="1"/>
  <c r="T404" i="2"/>
  <c r="U404" i="2" s="1"/>
  <c r="T403" i="2"/>
  <c r="U403" i="2"/>
  <c r="T402" i="2"/>
  <c r="U402" i="2" s="1"/>
  <c r="T401" i="2"/>
  <c r="U401" i="2"/>
  <c r="T400" i="2"/>
  <c r="U400" i="2" s="1"/>
  <c r="T399" i="2"/>
  <c r="U399" i="2" s="1"/>
  <c r="T398" i="2"/>
  <c r="U398" i="2" s="1"/>
  <c r="T397" i="2"/>
  <c r="U397" i="2" s="1"/>
  <c r="T396" i="2"/>
  <c r="U396" i="2"/>
  <c r="T395" i="2"/>
  <c r="U395" i="2" s="1"/>
  <c r="T394" i="2"/>
  <c r="U394" i="2"/>
  <c r="T393" i="2"/>
  <c r="U393" i="2" s="1"/>
  <c r="T392" i="2"/>
  <c r="U392" i="2"/>
  <c r="T391" i="2"/>
  <c r="U391" i="2" s="1"/>
  <c r="T390" i="2"/>
  <c r="U390" i="2" s="1"/>
  <c r="T389" i="2"/>
  <c r="U389" i="2" s="1"/>
  <c r="T388" i="2"/>
  <c r="U388" i="2" s="1"/>
  <c r="T387" i="2"/>
  <c r="U387" i="2" s="1"/>
  <c r="T386" i="2"/>
  <c r="U386" i="2" s="1"/>
  <c r="T385" i="2"/>
  <c r="U385" i="2" s="1"/>
  <c r="T384" i="2"/>
  <c r="U384" i="2" s="1"/>
  <c r="T383" i="2"/>
  <c r="U383" i="2" s="1"/>
  <c r="T382" i="2"/>
  <c r="U382" i="2"/>
  <c r="T381" i="2"/>
  <c r="U381" i="2" s="1"/>
  <c r="T380" i="2"/>
  <c r="U380" i="2" s="1"/>
  <c r="T379" i="2"/>
  <c r="U379" i="2"/>
  <c r="T378" i="2"/>
  <c r="U378" i="2"/>
  <c r="T377" i="2"/>
  <c r="U377" i="2" s="1"/>
  <c r="T376" i="2"/>
  <c r="U376" i="2" s="1"/>
  <c r="T375" i="2"/>
  <c r="U375" i="2" s="1"/>
  <c r="T374" i="2"/>
  <c r="U374" i="2" s="1"/>
  <c r="T373" i="2"/>
  <c r="U373" i="2" s="1"/>
  <c r="T372" i="2"/>
  <c r="U372" i="2" s="1"/>
  <c r="T371" i="2"/>
  <c r="U371" i="2" s="1"/>
  <c r="T370" i="2"/>
  <c r="U370" i="2" s="1"/>
  <c r="T369" i="2"/>
  <c r="U369" i="2" s="1"/>
  <c r="T368" i="2"/>
  <c r="U368" i="2"/>
  <c r="T367" i="2"/>
  <c r="U367" i="2"/>
  <c r="T366" i="2"/>
  <c r="U366" i="2" s="1"/>
  <c r="T365" i="2"/>
  <c r="U365" i="2" s="1"/>
  <c r="T364" i="2"/>
  <c r="U364" i="2" s="1"/>
  <c r="T363" i="2"/>
  <c r="U363" i="2" s="1"/>
  <c r="T362" i="2"/>
  <c r="U362" i="2" s="1"/>
  <c r="T361" i="2"/>
  <c r="U361" i="2"/>
  <c r="T360" i="2"/>
  <c r="U360" i="2"/>
  <c r="T359" i="2"/>
  <c r="U359" i="2"/>
  <c r="T358" i="2"/>
  <c r="U358" i="2"/>
  <c r="T357" i="2"/>
  <c r="U357" i="2" s="1"/>
  <c r="T356" i="2"/>
  <c r="U356" i="2"/>
  <c r="T355" i="2"/>
  <c r="U355" i="2" s="1"/>
  <c r="T354" i="2"/>
  <c r="U354" i="2"/>
  <c r="T353" i="2"/>
  <c r="U353" i="2" s="1"/>
  <c r="T352" i="2"/>
  <c r="U352" i="2" s="1"/>
  <c r="T351" i="2"/>
  <c r="U351" i="2"/>
  <c r="T350" i="2"/>
  <c r="U350" i="2"/>
  <c r="T349" i="2"/>
  <c r="U349" i="2"/>
  <c r="T348" i="2"/>
  <c r="U348" i="2" s="1"/>
  <c r="T347" i="2"/>
  <c r="U347" i="2" s="1"/>
  <c r="T346" i="2"/>
  <c r="U346" i="2" s="1"/>
  <c r="T345" i="2"/>
  <c r="U345" i="2" s="1"/>
  <c r="T344" i="2"/>
  <c r="U344" i="2" s="1"/>
  <c r="T343" i="2"/>
  <c r="U343" i="2" s="1"/>
  <c r="T342" i="2"/>
  <c r="U342" i="2" s="1"/>
  <c r="T341" i="2"/>
  <c r="U341" i="2"/>
  <c r="T340" i="2"/>
  <c r="U340" i="2"/>
  <c r="T339" i="2"/>
  <c r="U339" i="2" s="1"/>
  <c r="T338" i="2"/>
  <c r="U338" i="2" s="1"/>
  <c r="T337" i="2"/>
  <c r="U337" i="2"/>
  <c r="T336" i="2"/>
  <c r="U336" i="2" s="1"/>
  <c r="T335" i="2"/>
  <c r="U335" i="2" s="1"/>
  <c r="T334" i="2"/>
  <c r="U334" i="2" s="1"/>
  <c r="T333" i="2"/>
  <c r="U333" i="2" s="1"/>
  <c r="T332" i="2"/>
  <c r="U332" i="2" s="1"/>
  <c r="T331" i="2"/>
  <c r="U331" i="2" s="1"/>
  <c r="T330" i="2"/>
  <c r="U330" i="2" s="1"/>
  <c r="T329" i="2"/>
  <c r="U329" i="2" s="1"/>
  <c r="T328" i="2"/>
  <c r="U328" i="2" s="1"/>
  <c r="T327" i="2"/>
  <c r="U327" i="2" s="1"/>
  <c r="T326" i="2"/>
  <c r="U326" i="2"/>
  <c r="T325" i="2"/>
  <c r="U325" i="2" s="1"/>
  <c r="T324" i="2"/>
  <c r="U324" i="2" s="1"/>
  <c r="T323" i="2"/>
  <c r="U323" i="2" s="1"/>
  <c r="T322" i="2"/>
  <c r="U322" i="2" s="1"/>
  <c r="T321" i="2"/>
  <c r="U321" i="2" s="1"/>
  <c r="T320" i="2"/>
  <c r="U320" i="2" s="1"/>
  <c r="T319" i="2"/>
  <c r="U319" i="2" s="1"/>
  <c r="T318" i="2"/>
  <c r="U318" i="2"/>
  <c r="T317" i="2"/>
  <c r="U317" i="2"/>
  <c r="T316" i="2"/>
  <c r="U316" i="2" s="1"/>
  <c r="T315" i="2"/>
  <c r="U315" i="2" s="1"/>
  <c r="T314" i="2"/>
  <c r="U314" i="2" s="1"/>
  <c r="T313" i="2"/>
  <c r="U313" i="2" s="1"/>
  <c r="T312" i="2"/>
  <c r="U312" i="2" s="1"/>
  <c r="T311" i="2"/>
  <c r="U311" i="2"/>
  <c r="T310" i="2"/>
  <c r="U310" i="2" s="1"/>
  <c r="T309" i="2"/>
  <c r="U309" i="2" s="1"/>
  <c r="T308" i="2"/>
  <c r="U308" i="2" s="1"/>
  <c r="T307" i="2"/>
  <c r="U307" i="2" s="1"/>
  <c r="T306" i="2"/>
  <c r="U306" i="2" s="1"/>
  <c r="T305" i="2"/>
  <c r="U305" i="2"/>
  <c r="T304" i="2"/>
  <c r="U304" i="2"/>
  <c r="T303" i="2"/>
  <c r="U303" i="2"/>
  <c r="T302" i="2"/>
  <c r="U302" i="2" s="1"/>
  <c r="T301" i="2"/>
  <c r="U301" i="2" s="1"/>
  <c r="T300" i="2"/>
  <c r="U300" i="2" s="1"/>
  <c r="T299" i="2"/>
  <c r="U299" i="2" s="1"/>
  <c r="T298" i="2"/>
  <c r="U298" i="2" s="1"/>
  <c r="T297" i="2"/>
  <c r="U297" i="2" s="1"/>
  <c r="T296" i="2"/>
  <c r="U296" i="2" s="1"/>
  <c r="T295" i="2"/>
  <c r="U295" i="2" s="1"/>
  <c r="T294" i="2"/>
  <c r="U294" i="2" s="1"/>
  <c r="T293" i="2"/>
  <c r="U293" i="2"/>
  <c r="T292" i="2"/>
  <c r="U292" i="2"/>
  <c r="T291" i="2"/>
  <c r="U291" i="2"/>
  <c r="T290" i="2"/>
  <c r="U290" i="2" s="1"/>
  <c r="T289" i="2"/>
  <c r="U289" i="2"/>
  <c r="T288" i="2"/>
  <c r="U288" i="2"/>
  <c r="T287" i="2"/>
  <c r="U287" i="2"/>
  <c r="T286" i="2"/>
  <c r="U286" i="2"/>
  <c r="T285" i="2"/>
  <c r="U285" i="2" s="1"/>
  <c r="T284" i="2"/>
  <c r="U284" i="2" s="1"/>
  <c r="T283" i="2"/>
  <c r="U283" i="2"/>
  <c r="T282" i="2"/>
  <c r="U282" i="2" s="1"/>
  <c r="T281" i="2"/>
  <c r="U281" i="2" s="1"/>
  <c r="T280" i="2"/>
  <c r="U280" i="2" s="1"/>
  <c r="T279" i="2"/>
  <c r="U279" i="2"/>
  <c r="T278" i="2"/>
  <c r="U278" i="2" s="1"/>
  <c r="T277" i="2"/>
  <c r="U277" i="2" s="1"/>
  <c r="T276" i="2"/>
  <c r="U276" i="2" s="1"/>
  <c r="T275" i="2"/>
  <c r="U275" i="2" s="1"/>
  <c r="T274" i="2"/>
  <c r="U274" i="2" s="1"/>
  <c r="T273" i="2"/>
  <c r="U273" i="2" s="1"/>
  <c r="T272" i="2"/>
  <c r="U272" i="2" s="1"/>
  <c r="T271" i="2"/>
  <c r="U271" i="2"/>
  <c r="T270" i="2"/>
  <c r="U270" i="2" s="1"/>
  <c r="T269" i="2"/>
  <c r="U269" i="2" s="1"/>
  <c r="T268" i="2"/>
  <c r="U268" i="2" s="1"/>
  <c r="T267" i="2"/>
  <c r="U267" i="2"/>
  <c r="T266" i="2"/>
  <c r="U266" i="2"/>
  <c r="T265" i="2"/>
  <c r="U265" i="2"/>
  <c r="T264" i="2"/>
  <c r="U264" i="2"/>
  <c r="T263" i="2"/>
  <c r="U263" i="2" s="1"/>
  <c r="T262" i="2"/>
  <c r="U262" i="2" s="1"/>
  <c r="T261" i="2"/>
  <c r="U261" i="2" s="1"/>
  <c r="T260" i="2"/>
  <c r="U260" i="2" s="1"/>
  <c r="T259" i="2"/>
  <c r="U259" i="2"/>
  <c r="T258" i="2"/>
  <c r="U258" i="2"/>
  <c r="T257" i="2"/>
  <c r="U257" i="2"/>
  <c r="T256" i="2"/>
  <c r="U256" i="2"/>
  <c r="T255" i="2"/>
  <c r="U255" i="2" s="1"/>
  <c r="T254" i="2"/>
  <c r="U254" i="2" s="1"/>
  <c r="T253" i="2"/>
  <c r="U253" i="2"/>
  <c r="T252" i="2"/>
  <c r="U252" i="2"/>
  <c r="T251" i="2"/>
  <c r="U251" i="2"/>
  <c r="T250" i="2"/>
  <c r="U250" i="2" s="1"/>
  <c r="T249" i="2"/>
  <c r="U249" i="2"/>
  <c r="T248" i="2"/>
  <c r="U248" i="2"/>
  <c r="T247" i="2"/>
  <c r="U247" i="2" s="1"/>
  <c r="T246" i="2"/>
  <c r="U246" i="2"/>
  <c r="T245" i="2"/>
  <c r="U245" i="2" s="1"/>
  <c r="T244" i="2"/>
  <c r="U244" i="2"/>
  <c r="T243" i="2"/>
  <c r="U243" i="2"/>
  <c r="T242" i="2"/>
  <c r="U242" i="2" s="1"/>
  <c r="T241" i="2"/>
  <c r="U241" i="2" s="1"/>
  <c r="T240" i="2"/>
  <c r="U240" i="2"/>
  <c r="T239" i="2"/>
  <c r="U239" i="2" s="1"/>
  <c r="T238" i="2"/>
  <c r="U238" i="2" s="1"/>
  <c r="T237" i="2"/>
  <c r="U237" i="2" s="1"/>
  <c r="T236" i="2"/>
  <c r="U236" i="2" s="1"/>
  <c r="T235" i="2"/>
  <c r="U235" i="2" s="1"/>
  <c r="T234" i="2"/>
  <c r="U234" i="2" s="1"/>
  <c r="T233" i="2"/>
  <c r="U233" i="2" s="1"/>
  <c r="T232" i="2"/>
  <c r="U232" i="2" s="1"/>
  <c r="T231" i="2"/>
  <c r="U231" i="2" s="1"/>
  <c r="T230" i="2"/>
  <c r="U230" i="2"/>
  <c r="T229" i="2"/>
  <c r="U229" i="2" s="1"/>
  <c r="T228" i="2"/>
  <c r="U228" i="2" s="1"/>
  <c r="T227" i="2"/>
  <c r="U227" i="2" s="1"/>
  <c r="T226" i="2"/>
  <c r="U226" i="2" s="1"/>
  <c r="T225" i="2"/>
  <c r="U225" i="2" s="1"/>
  <c r="T224" i="2"/>
  <c r="U224" i="2" s="1"/>
  <c r="T223" i="2"/>
  <c r="U223" i="2" s="1"/>
  <c r="T222" i="2"/>
  <c r="U222" i="2" s="1"/>
  <c r="T221" i="2"/>
  <c r="U221" i="2" s="1"/>
  <c r="T220" i="2"/>
  <c r="U220" i="2" s="1"/>
  <c r="T219" i="2"/>
  <c r="U219" i="2" s="1"/>
  <c r="T218" i="2"/>
  <c r="U218" i="2" s="1"/>
  <c r="T217" i="2"/>
  <c r="U217" i="2" s="1"/>
  <c r="T216" i="2"/>
  <c r="U216" i="2" s="1"/>
  <c r="T215" i="2"/>
  <c r="U215" i="2" s="1"/>
  <c r="T214" i="2"/>
  <c r="U214" i="2" s="1"/>
  <c r="T213" i="2"/>
  <c r="U213" i="2" s="1"/>
  <c r="T212" i="2"/>
  <c r="U212" i="2" s="1"/>
  <c r="T211" i="2"/>
  <c r="U211" i="2" s="1"/>
  <c r="T210" i="2"/>
  <c r="U210" i="2"/>
  <c r="T209" i="2"/>
  <c r="U209" i="2" s="1"/>
  <c r="T208" i="2"/>
  <c r="U208" i="2" s="1"/>
  <c r="T207" i="2"/>
  <c r="U207" i="2"/>
  <c r="T206" i="2"/>
  <c r="U206" i="2" s="1"/>
  <c r="T205" i="2"/>
  <c r="U205" i="2"/>
  <c r="T204" i="2"/>
  <c r="U204" i="2" s="1"/>
  <c r="T203" i="2"/>
  <c r="U203" i="2"/>
  <c r="T202" i="2"/>
  <c r="U202" i="2"/>
  <c r="T201" i="2"/>
  <c r="U201" i="2"/>
  <c r="T200" i="2"/>
  <c r="U200" i="2"/>
  <c r="T199" i="2"/>
  <c r="U199" i="2" s="1"/>
  <c r="T198" i="2"/>
  <c r="U198" i="2"/>
  <c r="T197" i="2"/>
  <c r="U197" i="2"/>
  <c r="T196" i="2"/>
  <c r="U196" i="2" s="1"/>
  <c r="T195" i="2"/>
  <c r="U195" i="2" s="1"/>
  <c r="T194" i="2"/>
  <c r="U194" i="2" s="1"/>
  <c r="T193" i="2"/>
  <c r="U193" i="2" s="1"/>
  <c r="T192" i="2"/>
  <c r="U192" i="2" s="1"/>
  <c r="T191" i="2"/>
  <c r="U191" i="2"/>
  <c r="T190" i="2"/>
  <c r="U190" i="2" s="1"/>
  <c r="T189" i="2"/>
  <c r="U189" i="2" s="1"/>
  <c r="T188" i="2"/>
  <c r="U188" i="2"/>
  <c r="T187" i="2"/>
  <c r="U187" i="2" s="1"/>
  <c r="T186" i="2"/>
  <c r="U186" i="2"/>
  <c r="T185" i="2"/>
  <c r="U185" i="2"/>
  <c r="T184" i="2"/>
  <c r="U184" i="2" s="1"/>
  <c r="T183" i="2"/>
  <c r="U183" i="2"/>
  <c r="T182" i="2"/>
  <c r="U182" i="2" s="1"/>
  <c r="T181" i="2"/>
  <c r="U181" i="2" s="1"/>
  <c r="T180" i="2"/>
  <c r="U180" i="2"/>
  <c r="T179" i="2"/>
  <c r="U179" i="2"/>
  <c r="T178" i="2"/>
  <c r="U178" i="2" s="1"/>
  <c r="T177" i="2"/>
  <c r="U177" i="2" s="1"/>
  <c r="T176" i="2"/>
  <c r="U176" i="2"/>
  <c r="T175" i="2"/>
  <c r="U175" i="2"/>
  <c r="T174" i="2"/>
  <c r="U174" i="2" s="1"/>
  <c r="T173" i="2"/>
  <c r="U173" i="2" s="1"/>
  <c r="T172" i="2"/>
  <c r="U172" i="2" s="1"/>
  <c r="T171" i="2"/>
  <c r="U171" i="2" s="1"/>
  <c r="T170" i="2"/>
  <c r="U170" i="2" s="1"/>
  <c r="T169" i="2"/>
  <c r="U169" i="2"/>
  <c r="T168" i="2"/>
  <c r="U168" i="2"/>
  <c r="T167" i="2"/>
  <c r="U167" i="2"/>
  <c r="T166" i="2"/>
  <c r="U166" i="2" s="1"/>
  <c r="T165" i="2"/>
  <c r="U165" i="2"/>
  <c r="T164" i="2"/>
  <c r="U164" i="2" s="1"/>
  <c r="T163" i="2"/>
  <c r="U163" i="2" s="1"/>
  <c r="T162" i="2"/>
  <c r="U162" i="2" s="1"/>
  <c r="T161" i="2"/>
  <c r="U161" i="2" s="1"/>
  <c r="T160" i="2"/>
  <c r="U160" i="2" s="1"/>
  <c r="T159" i="2"/>
  <c r="U159" i="2" s="1"/>
  <c r="T158" i="2"/>
  <c r="U158" i="2"/>
  <c r="T157" i="2"/>
  <c r="U157" i="2"/>
  <c r="T156" i="2"/>
  <c r="U156" i="2" s="1"/>
  <c r="T155" i="2"/>
  <c r="U155" i="2"/>
  <c r="T154" i="2"/>
  <c r="U154" i="2" s="1"/>
  <c r="T153" i="2"/>
  <c r="U153" i="2"/>
  <c r="T152" i="2"/>
  <c r="U152" i="2"/>
  <c r="T151" i="2"/>
  <c r="U151" i="2" s="1"/>
  <c r="T150" i="2"/>
  <c r="U150" i="2" s="1"/>
  <c r="T149" i="2"/>
  <c r="U149" i="2"/>
  <c r="T148" i="2"/>
  <c r="U148" i="2"/>
  <c r="T147" i="2"/>
  <c r="U147" i="2" s="1"/>
  <c r="T146" i="2"/>
  <c r="U146" i="2" s="1"/>
  <c r="T145" i="2"/>
  <c r="U145" i="2" s="1"/>
  <c r="T144" i="2"/>
  <c r="U144" i="2" s="1"/>
  <c r="T143" i="2"/>
  <c r="U143" i="2"/>
  <c r="T142" i="2"/>
  <c r="U142" i="2" s="1"/>
  <c r="T141" i="2"/>
  <c r="U141" i="2" s="1"/>
  <c r="T140" i="2"/>
  <c r="U140" i="2" s="1"/>
  <c r="T139" i="2"/>
  <c r="U139" i="2" s="1"/>
  <c r="T138" i="2"/>
  <c r="U138" i="2" s="1"/>
  <c r="T137" i="2"/>
  <c r="U137" i="2" s="1"/>
  <c r="T136" i="2"/>
  <c r="U136" i="2" s="1"/>
  <c r="T135" i="2"/>
  <c r="U135" i="2"/>
  <c r="T134" i="2"/>
  <c r="U134" i="2" s="1"/>
  <c r="T133" i="2"/>
  <c r="U133" i="2" s="1"/>
  <c r="T132" i="2"/>
  <c r="U132" i="2" s="1"/>
  <c r="T131" i="2"/>
  <c r="U131" i="2" s="1"/>
  <c r="T130" i="2"/>
  <c r="U130" i="2" s="1"/>
  <c r="T129" i="2"/>
  <c r="U129" i="2" s="1"/>
  <c r="T128" i="2"/>
  <c r="U128" i="2" s="1"/>
  <c r="T127" i="2"/>
  <c r="U127" i="2"/>
  <c r="T126" i="2"/>
  <c r="U126" i="2" s="1"/>
  <c r="T125" i="2"/>
  <c r="U125" i="2"/>
  <c r="T124" i="2"/>
  <c r="U124" i="2" s="1"/>
  <c r="T123" i="2"/>
  <c r="U123" i="2"/>
  <c r="T122" i="2"/>
  <c r="U122" i="2"/>
  <c r="T121" i="2"/>
  <c r="U121" i="2" s="1"/>
  <c r="T120" i="2"/>
  <c r="U120" i="2"/>
  <c r="T119" i="2"/>
  <c r="U119" i="2" s="1"/>
  <c r="T118" i="2"/>
  <c r="U118" i="2" s="1"/>
  <c r="T117" i="2"/>
  <c r="U117" i="2" s="1"/>
  <c r="T116" i="2"/>
  <c r="U116" i="2"/>
  <c r="T115" i="2"/>
  <c r="U115" i="2"/>
  <c r="T114" i="2"/>
  <c r="U114" i="2"/>
  <c r="T113" i="2"/>
  <c r="U113" i="2"/>
  <c r="T112" i="2"/>
  <c r="U112" i="2" s="1"/>
  <c r="T111" i="2"/>
  <c r="U111" i="2" s="1"/>
  <c r="T110" i="2"/>
  <c r="U110" i="2"/>
  <c r="T109" i="2"/>
  <c r="U109" i="2" s="1"/>
  <c r="T108" i="2"/>
  <c r="U108" i="2"/>
  <c r="T107" i="2"/>
  <c r="U107" i="2"/>
  <c r="T106" i="2"/>
  <c r="U106" i="2"/>
  <c r="T105" i="2"/>
  <c r="U105" i="2"/>
  <c r="T104" i="2"/>
  <c r="U104" i="2" s="1"/>
  <c r="T103" i="2"/>
  <c r="U103" i="2" s="1"/>
  <c r="T102" i="2"/>
  <c r="U102" i="2" s="1"/>
  <c r="T101" i="2"/>
  <c r="U101" i="2" s="1"/>
  <c r="T100" i="2"/>
  <c r="U100" i="2" s="1"/>
  <c r="U99" i="2"/>
  <c r="T99" i="2"/>
  <c r="T98" i="2"/>
  <c r="U98" i="2" s="1"/>
  <c r="T97" i="2"/>
  <c r="U97" i="2" s="1"/>
  <c r="T96" i="2"/>
  <c r="U96" i="2" s="1"/>
  <c r="T95" i="2"/>
  <c r="U95" i="2" s="1"/>
  <c r="T94" i="2"/>
  <c r="U94" i="2" s="1"/>
  <c r="T93" i="2"/>
  <c r="U93" i="2"/>
  <c r="T92" i="2"/>
  <c r="U92" i="2"/>
  <c r="T91" i="2"/>
  <c r="U91" i="2" s="1"/>
  <c r="U90" i="2"/>
  <c r="T90" i="2"/>
  <c r="T89" i="2"/>
  <c r="U89" i="2" s="1"/>
  <c r="U88" i="2"/>
  <c r="T88" i="2"/>
  <c r="T87" i="2"/>
  <c r="U87" i="2" s="1"/>
  <c r="U86" i="2"/>
  <c r="T86" i="2"/>
  <c r="T85" i="2"/>
  <c r="U85" i="2" s="1"/>
  <c r="T84" i="2"/>
  <c r="U84" i="2" s="1"/>
  <c r="U83" i="2"/>
  <c r="T83" i="2"/>
  <c r="T82" i="2"/>
  <c r="U82" i="2" s="1"/>
  <c r="T81" i="2"/>
  <c r="U81" i="2" s="1"/>
  <c r="T80" i="2"/>
  <c r="U80" i="2" s="1"/>
  <c r="T79" i="2"/>
  <c r="U79" i="2" s="1"/>
  <c r="T78" i="2"/>
  <c r="U78" i="2"/>
  <c r="T77" i="2"/>
  <c r="U77" i="2"/>
  <c r="T76" i="2"/>
  <c r="U76" i="2" s="1"/>
  <c r="T75" i="2"/>
  <c r="U75" i="2" s="1"/>
  <c r="T74" i="2"/>
  <c r="U74" i="2" s="1"/>
  <c r="T73" i="2"/>
  <c r="U73" i="2"/>
  <c r="T72" i="2"/>
  <c r="U72" i="2"/>
  <c r="T71" i="2"/>
  <c r="U71" i="2"/>
  <c r="T70" i="2"/>
  <c r="U70" i="2" s="1"/>
  <c r="T69" i="2"/>
  <c r="U69" i="2"/>
  <c r="T68" i="2"/>
  <c r="U68" i="2"/>
  <c r="U67" i="2"/>
  <c r="T67" i="2"/>
  <c r="U66" i="2"/>
  <c r="T66" i="2"/>
  <c r="T65" i="2"/>
  <c r="U65" i="2" s="1"/>
  <c r="T64" i="2"/>
  <c r="U64" i="2" s="1"/>
  <c r="T63" i="2"/>
  <c r="U63" i="2" s="1"/>
  <c r="T62" i="2"/>
  <c r="U62" i="2"/>
  <c r="T61" i="2"/>
  <c r="U61" i="2"/>
  <c r="T60" i="2"/>
  <c r="U60" i="2" s="1"/>
  <c r="T59" i="2"/>
  <c r="U59" i="2" s="1"/>
  <c r="T58" i="2"/>
  <c r="U58" i="2"/>
  <c r="T57" i="2"/>
  <c r="U57" i="2"/>
  <c r="T56" i="2"/>
  <c r="U56" i="2"/>
  <c r="U55" i="2"/>
  <c r="T55" i="2"/>
  <c r="T54" i="2"/>
  <c r="U54" i="2" s="1"/>
  <c r="T53" i="2"/>
  <c r="U53" i="2" s="1"/>
  <c r="T52" i="2"/>
  <c r="U52" i="2" s="1"/>
  <c r="T51" i="2"/>
  <c r="U51" i="2" s="1"/>
  <c r="T50" i="2"/>
  <c r="U50" i="2" s="1"/>
  <c r="T49" i="2"/>
  <c r="U49" i="2" s="1"/>
  <c r="T48" i="2"/>
  <c r="U48" i="2" s="1"/>
  <c r="T47" i="2"/>
  <c r="U47" i="2" s="1"/>
  <c r="T46" i="2"/>
  <c r="U46" i="2" s="1"/>
  <c r="T45" i="2"/>
  <c r="U45" i="2" s="1"/>
  <c r="T44" i="2"/>
  <c r="U44" i="2"/>
  <c r="T43" i="2"/>
  <c r="U43" i="2"/>
  <c r="T42" i="2"/>
  <c r="U42" i="2"/>
  <c r="T41" i="2"/>
  <c r="U41" i="2" s="1"/>
  <c r="T40" i="2"/>
  <c r="U40" i="2"/>
  <c r="T39" i="2"/>
  <c r="U39" i="2"/>
  <c r="T38" i="2"/>
  <c r="U38" i="2" s="1"/>
  <c r="T37" i="2"/>
  <c r="U37" i="2" s="1"/>
  <c r="T36" i="2"/>
  <c r="U36" i="2" s="1"/>
  <c r="U35" i="2"/>
  <c r="T35" i="2"/>
  <c r="T34" i="2"/>
  <c r="U34" i="2"/>
  <c r="T33" i="2"/>
  <c r="U33" i="2" s="1"/>
  <c r="T32" i="2"/>
  <c r="U32" i="2" s="1"/>
  <c r="T31" i="2"/>
  <c r="U31" i="2"/>
  <c r="T30" i="2"/>
  <c r="U30" i="2" s="1"/>
  <c r="U29" i="2"/>
  <c r="T29" i="2"/>
  <c r="T28" i="2"/>
  <c r="U28" i="2" s="1"/>
  <c r="T27" i="2"/>
  <c r="U27" i="2" s="1"/>
  <c r="T26" i="2"/>
  <c r="U26" i="2" s="1"/>
  <c r="T25" i="2"/>
  <c r="U25" i="2" s="1"/>
  <c r="T24" i="2"/>
  <c r="U24" i="2" s="1"/>
  <c r="T23" i="2"/>
  <c r="U23" i="2" s="1"/>
  <c r="T22" i="2"/>
  <c r="U22" i="2" s="1"/>
  <c r="T21" i="2"/>
  <c r="U21" i="2" s="1"/>
  <c r="T20" i="2"/>
  <c r="U20" i="2" s="1"/>
  <c r="T19" i="2"/>
  <c r="U19" i="2" s="1"/>
  <c r="T18" i="2"/>
  <c r="U18" i="2" s="1"/>
  <c r="T17" i="2"/>
  <c r="U17" i="2" s="1"/>
  <c r="T16" i="2"/>
  <c r="U16" i="2" s="1"/>
  <c r="U15" i="2"/>
  <c r="T15" i="2"/>
  <c r="T14" i="2"/>
  <c r="U14" i="2" s="1"/>
  <c r="T13" i="2"/>
  <c r="U13" i="2" s="1"/>
  <c r="T12" i="2"/>
  <c r="U12" i="2" s="1"/>
  <c r="T11" i="2"/>
  <c r="U11" i="2" s="1"/>
  <c r="T10" i="2"/>
  <c r="U10" i="2" s="1"/>
  <c r="U9" i="2"/>
  <c r="T9" i="2"/>
  <c r="T8" i="2"/>
  <c r="U8" i="2"/>
  <c r="U7" i="2"/>
  <c r="T7" i="2"/>
  <c r="T6" i="2"/>
  <c r="U6" i="2" s="1"/>
  <c r="T5" i="2"/>
  <c r="U5" i="2" s="1"/>
  <c r="T4" i="2"/>
  <c r="U4" i="2" s="1"/>
  <c r="U3" i="2"/>
  <c r="T3" i="2"/>
  <c r="T2" i="2"/>
  <c r="U2" i="2"/>
  <c r="E37" i="9" l="1"/>
  <c r="F37" i="9"/>
  <c r="E29" i="8"/>
  <c r="D29" i="8"/>
</calcChain>
</file>

<file path=xl/sharedStrings.xml><?xml version="1.0" encoding="utf-8"?>
<sst xmlns="http://schemas.openxmlformats.org/spreadsheetml/2006/main" count="57255" uniqueCount="4636">
  <si>
    <t>RETAIL SALES PERFORMANCE – DECISION DASHBOARD</t>
  </si>
  <si>
    <t>Business: Multi-category retailer, 12 stores, 4 regions, 3 channels, FY2023–FY2025 (synthetic data, INR).</t>
  </si>
  <si>
    <t>DECISION QUESTIONS TO ANSWER</t>
  </si>
  <si>
    <t>1. Which regions/categories drive profit, and which only drive revenue?</t>
  </si>
  <si>
    <t>2. Are discounts destroying margin anywhere? Where should discount caps apply?</t>
  </si>
  <si>
    <t>3. Which sub-categories should be expanded, repriced or phased out?</t>
  </si>
  <si>
    <t>4. How is the channel mix shifting, and what does it do to profitability?</t>
  </si>
  <si>
    <t>5. What inventory/staffing plan should we adopt for the Oct–Dec peak?</t>
  </si>
  <si>
    <t>HOW TO USE THIS FILE</t>
  </si>
  <si>
    <t>Sales_Data is an Excel Table (tblSales). Insert &gt; PivotTable &gt; Table: tblSales. Revenue, Cost, Profit and Margin are formulas.</t>
  </si>
  <si>
    <t>Targets holds regional targets for target-vs-actual (blue cells are inputs).</t>
  </si>
  <si>
    <t>Build pivots on a 'Pivots' sheet and the visuals on a 'Dashboard' sheet, following the guide in the chat.</t>
  </si>
  <si>
    <t>Order ID</t>
  </si>
  <si>
    <t>Order Date</t>
  </si>
  <si>
    <t>Year</t>
  </si>
  <si>
    <t>Month No</t>
  </si>
  <si>
    <t>Month</t>
  </si>
  <si>
    <t>Quarter</t>
  </si>
  <si>
    <t>Region</t>
  </si>
  <si>
    <t>State</t>
  </si>
  <si>
    <t>Store</t>
  </si>
  <si>
    <t>Category</t>
  </si>
  <si>
    <t>Sub-Category</t>
  </si>
  <si>
    <t>Segment</t>
  </si>
  <si>
    <t>Channel</t>
  </si>
  <si>
    <t>Units</t>
  </si>
  <si>
    <t>List Price</t>
  </si>
  <si>
    <t>Discount %</t>
  </si>
  <si>
    <t>Unit Cost</t>
  </si>
  <si>
    <t>Revenue</t>
  </si>
  <si>
    <t>Cost</t>
  </si>
  <si>
    <t>Profit</t>
  </si>
  <si>
    <t>Profit Margin %</t>
  </si>
  <si>
    <t>Returned</t>
  </si>
  <si>
    <t>ORD-101523</t>
  </si>
  <si>
    <t>East</t>
  </si>
  <si>
    <t>West Bengal</t>
  </si>
  <si>
    <t>West Bengal Mega Store</t>
  </si>
  <si>
    <t>Technology</t>
  </si>
  <si>
    <t>Laptops</t>
  </si>
  <si>
    <t>Consumer</t>
  </si>
  <si>
    <t>Marketplace</t>
  </si>
  <si>
    <t>No</t>
  </si>
  <si>
    <t>ORD-103100</t>
  </si>
  <si>
    <t>Bihar</t>
  </si>
  <si>
    <t>Bihar Mega Store</t>
  </si>
  <si>
    <t>Office Supplies</t>
  </si>
  <si>
    <t>Paper</t>
  </si>
  <si>
    <t>Small Business</t>
  </si>
  <si>
    <t>In-Store</t>
  </si>
  <si>
    <t>ORD-103449</t>
  </si>
  <si>
    <t>West</t>
  </si>
  <si>
    <t>Maharashtra</t>
  </si>
  <si>
    <t>Maharashtra Mega Store</t>
  </si>
  <si>
    <t>Clothing</t>
  </si>
  <si>
    <t>Footwear</t>
  </si>
  <si>
    <t>Online</t>
  </si>
  <si>
    <t>ORD-103936</t>
  </si>
  <si>
    <t>South</t>
  </si>
  <si>
    <t>Karnataka</t>
  </si>
  <si>
    <t>Karnataka Mega Store</t>
  </si>
  <si>
    <t>Art</t>
  </si>
  <si>
    <t>ORD-104348</t>
  </si>
  <si>
    <t>North</t>
  </si>
  <si>
    <t>Delhi</t>
  </si>
  <si>
    <t>Delhi Mega Store</t>
  </si>
  <si>
    <t>Binders</t>
  </si>
  <si>
    <t>ORD-104500</t>
  </si>
  <si>
    <t>Andhra Pradesh</t>
  </si>
  <si>
    <t>Andhra Pradesh Mega Store</t>
  </si>
  <si>
    <t>ORD-101067</t>
  </si>
  <si>
    <t>ORD-101486</t>
  </si>
  <si>
    <t>Tamil Nadu</t>
  </si>
  <si>
    <t>Tamil Nadu Mega Store</t>
  </si>
  <si>
    <t>ORD-102365</t>
  </si>
  <si>
    <t>Printers</t>
  </si>
  <si>
    <t>Corporate</t>
  </si>
  <si>
    <t>ORD-103470</t>
  </si>
  <si>
    <t>ORD-103495</t>
  </si>
  <si>
    <t>Rajasthan</t>
  </si>
  <si>
    <t>Rajasthan Mega Store</t>
  </si>
  <si>
    <t>Furniture</t>
  </si>
  <si>
    <t>Chairs</t>
  </si>
  <si>
    <t>ORD-100381</t>
  </si>
  <si>
    <t>Womenswear</t>
  </si>
  <si>
    <t>ORD-100785</t>
  </si>
  <si>
    <t>Uttar Pradesh</t>
  </si>
  <si>
    <t>Uttar Pradesh Mega Store</t>
  </si>
  <si>
    <t>ORD-101518</t>
  </si>
  <si>
    <t>Storage</t>
  </si>
  <si>
    <t>ORD-101669</t>
  </si>
  <si>
    <t>Odisha</t>
  </si>
  <si>
    <t>Odisha Mega Store</t>
  </si>
  <si>
    <t>ORD-101811</t>
  </si>
  <si>
    <t>Sofas</t>
  </si>
  <si>
    <t>ORD-101915</t>
  </si>
  <si>
    <t>ORD-102272</t>
  </si>
  <si>
    <t>ORD-104050</t>
  </si>
  <si>
    <t>ORD-100036</t>
  </si>
  <si>
    <t>Menswear</t>
  </si>
  <si>
    <t>ORD-100491</t>
  </si>
  <si>
    <t>ORD-101834</t>
  </si>
  <si>
    <t>ORD-101889</t>
  </si>
  <si>
    <t>ORD-102743</t>
  </si>
  <si>
    <t>Accessories</t>
  </si>
  <si>
    <t>ORD-103040</t>
  </si>
  <si>
    <t>Gujarat</t>
  </si>
  <si>
    <t>Gujarat Mega Store</t>
  </si>
  <si>
    <t>ORD-103493</t>
  </si>
  <si>
    <t>Punjab</t>
  </si>
  <si>
    <t>Punjab Mega Store</t>
  </si>
  <si>
    <t>ORD-103238</t>
  </si>
  <si>
    <t>ORD-103831</t>
  </si>
  <si>
    <t>ORD-100327</t>
  </si>
  <si>
    <t>ORD-101836</t>
  </si>
  <si>
    <t>ORD-102473</t>
  </si>
  <si>
    <t>ORD-102882</t>
  </si>
  <si>
    <t>ORD-103719</t>
  </si>
  <si>
    <t>Phones</t>
  </si>
  <si>
    <t>ORD-100702</t>
  </si>
  <si>
    <t>Yes</t>
  </si>
  <si>
    <t>ORD-101014</t>
  </si>
  <si>
    <t>ORD-103455</t>
  </si>
  <si>
    <t>ORD-100225</t>
  </si>
  <si>
    <t>ORD-101197</t>
  </si>
  <si>
    <t>ORD-101522</t>
  </si>
  <si>
    <t>ORD-103541</t>
  </si>
  <si>
    <t>ORD-101193</t>
  </si>
  <si>
    <t>ORD-103250</t>
  </si>
  <si>
    <t>ORD-104139</t>
  </si>
  <si>
    <t>Tables</t>
  </si>
  <si>
    <t>ORD-100069</t>
  </si>
  <si>
    <t>ORD-101306</t>
  </si>
  <si>
    <t>ORD-103868</t>
  </si>
  <si>
    <t>ORD-100086</t>
  </si>
  <si>
    <t>ORD-100113</t>
  </si>
  <si>
    <t>ORD-102197</t>
  </si>
  <si>
    <t>ORD-102855</t>
  </si>
  <si>
    <t>ORD-103567</t>
  </si>
  <si>
    <t>ORD-100923</t>
  </si>
  <si>
    <t>ORD-101910</t>
  </si>
  <si>
    <t>ORD-102607</t>
  </si>
  <si>
    <t>ORD-103000</t>
  </si>
  <si>
    <t>ORD-103020</t>
  </si>
  <si>
    <t>ORD-103663</t>
  </si>
  <si>
    <t>ORD-103762</t>
  </si>
  <si>
    <t>Bookcases</t>
  </si>
  <si>
    <t>ORD-103985</t>
  </si>
  <si>
    <t>ORD-100965</t>
  </si>
  <si>
    <t>ORD-101108</t>
  </si>
  <si>
    <t>ORD-101929</t>
  </si>
  <si>
    <t>ORD-102496</t>
  </si>
  <si>
    <t>ORD-102715</t>
  </si>
  <si>
    <t>ORD-100543</t>
  </si>
  <si>
    <t>ORD-102570</t>
  </si>
  <si>
    <t>ORD-102687</t>
  </si>
  <si>
    <t>ORD-102954</t>
  </si>
  <si>
    <t>ORD-103180</t>
  </si>
  <si>
    <t>ORD-104339</t>
  </si>
  <si>
    <t>ORD-100823</t>
  </si>
  <si>
    <t>ORD-100971</t>
  </si>
  <si>
    <t>ORD-103958</t>
  </si>
  <si>
    <t>ORD-104228</t>
  </si>
  <si>
    <t>ORD-102989</t>
  </si>
  <si>
    <t>ORD-103162</t>
  </si>
  <si>
    <t>ORD-101196</t>
  </si>
  <si>
    <t>ORD-102652</t>
  </si>
  <si>
    <t>ORD-104226</t>
  </si>
  <si>
    <t>ORD-101004</t>
  </si>
  <si>
    <t>ORD-101969</t>
  </si>
  <si>
    <t>ORD-102330</t>
  </si>
  <si>
    <t>ORD-103154</t>
  </si>
  <si>
    <t>ORD-104342</t>
  </si>
  <si>
    <t>ORD-100796</t>
  </si>
  <si>
    <t>ORD-100996</t>
  </si>
  <si>
    <t>ORD-101272</t>
  </si>
  <si>
    <t>ORD-101806</t>
  </si>
  <si>
    <t>ORD-102663</t>
  </si>
  <si>
    <t>ORD-103198</t>
  </si>
  <si>
    <t>ORD-100123</t>
  </si>
  <si>
    <t>ORD-100652</t>
  </si>
  <si>
    <t>ORD-101822</t>
  </si>
  <si>
    <t>ORD-102241</t>
  </si>
  <si>
    <t>ORD-101954</t>
  </si>
  <si>
    <t>ORD-102355</t>
  </si>
  <si>
    <t>ORD-103214</t>
  </si>
  <si>
    <t>ORD-100183</t>
  </si>
  <si>
    <t>ORD-101490</t>
  </si>
  <si>
    <t>ORD-103684</t>
  </si>
  <si>
    <t>ORD-104485</t>
  </si>
  <si>
    <t>ORD-100331</t>
  </si>
  <si>
    <t>ORD-100481</t>
  </si>
  <si>
    <t>ORD-100969</t>
  </si>
  <si>
    <t>ORD-102143</t>
  </si>
  <si>
    <t>ORD-102594</t>
  </si>
  <si>
    <t>ORD-103699</t>
  </si>
  <si>
    <t>ORD-103893</t>
  </si>
  <si>
    <t>ORD-101955</t>
  </si>
  <si>
    <t>ORD-104081</t>
  </si>
  <si>
    <t>ORD-104239</t>
  </si>
  <si>
    <t>ORD-100200</t>
  </si>
  <si>
    <t>ORD-101732</t>
  </si>
  <si>
    <t>ORD-103050</t>
  </si>
  <si>
    <t>ORD-101077</t>
  </si>
  <si>
    <t>ORD-102059</t>
  </si>
  <si>
    <t>ORD-103952</t>
  </si>
  <si>
    <t>ORD-103998</t>
  </si>
  <si>
    <t>ORD-100223</t>
  </si>
  <si>
    <t>ORD-100440</t>
  </si>
  <si>
    <t>ORD-102966</t>
  </si>
  <si>
    <t>ORD-103825</t>
  </si>
  <si>
    <t>ORD-100283</t>
  </si>
  <si>
    <t>ORD-100618</t>
  </si>
  <si>
    <t>ORD-101063</t>
  </si>
  <si>
    <t>ORD-101416</t>
  </si>
  <si>
    <t>ORD-101073</t>
  </si>
  <si>
    <t>ORD-102864</t>
  </si>
  <si>
    <t>ORD-103201</t>
  </si>
  <si>
    <t>ORD-103863</t>
  </si>
  <si>
    <t>ORD-104494</t>
  </si>
  <si>
    <t>ORD-100361</t>
  </si>
  <si>
    <t>ORD-100399</t>
  </si>
  <si>
    <t>ORD-100497</t>
  </si>
  <si>
    <t>ORD-101914</t>
  </si>
  <si>
    <t>ORD-101968</t>
  </si>
  <si>
    <t>ORD-104304</t>
  </si>
  <si>
    <t>ORD-100896</t>
  </si>
  <si>
    <t>ORD-102070</t>
  </si>
  <si>
    <t>ORD-103516</t>
  </si>
  <si>
    <t>ORD-103999</t>
  </si>
  <si>
    <t>ORD-100541</t>
  </si>
  <si>
    <t>ORD-102604</t>
  </si>
  <si>
    <t>ORD-102858</t>
  </si>
  <si>
    <t>ORD-102881</t>
  </si>
  <si>
    <t>ORD-103629</t>
  </si>
  <si>
    <t>ORD-103323</t>
  </si>
  <si>
    <t>ORD-101917</t>
  </si>
  <si>
    <t>ORD-101760</t>
  </si>
  <si>
    <t>ORD-102156</t>
  </si>
  <si>
    <t>ORD-103633</t>
  </si>
  <si>
    <t>ORD-103991</t>
  </si>
  <si>
    <t>ORD-104001</t>
  </si>
  <si>
    <t>ORD-100775</t>
  </si>
  <si>
    <t>ORD-103465</t>
  </si>
  <si>
    <t>ORD-103773</t>
  </si>
  <si>
    <t>ORD-101223</t>
  </si>
  <si>
    <t>ORD-103063</t>
  </si>
  <si>
    <t>ORD-100298</t>
  </si>
  <si>
    <t>ORD-101078</t>
  </si>
  <si>
    <t>ORD-101519</t>
  </si>
  <si>
    <t>ORD-102991</t>
  </si>
  <si>
    <t>ORD-100621</t>
  </si>
  <si>
    <t>ORD-101144</t>
  </si>
  <si>
    <t>ORD-101684</t>
  </si>
  <si>
    <t>ORD-103544</t>
  </si>
  <si>
    <t>ORD-100910</t>
  </si>
  <si>
    <t>ORD-101024</t>
  </si>
  <si>
    <t>ORD-101844</t>
  </si>
  <si>
    <t>ORD-102427</t>
  </si>
  <si>
    <t>ORD-103545</t>
  </si>
  <si>
    <t>ORD-103865</t>
  </si>
  <si>
    <t>ORD-104287</t>
  </si>
  <si>
    <t>ORD-101388</t>
  </si>
  <si>
    <t>ORD-104098</t>
  </si>
  <si>
    <t>ORD-103306</t>
  </si>
  <si>
    <t>ORD-104158</t>
  </si>
  <si>
    <t>ORD-100332</t>
  </si>
  <si>
    <t>ORD-103739</t>
  </si>
  <si>
    <t>ORD-103870</t>
  </si>
  <si>
    <t>ORD-103946</t>
  </si>
  <si>
    <t>ORD-100643</t>
  </si>
  <si>
    <t>ORD-101431</t>
  </si>
  <si>
    <t>ORD-102686</t>
  </si>
  <si>
    <t>ORD-101313</t>
  </si>
  <si>
    <t>ORD-103012</t>
  </si>
  <si>
    <t>ORD-104426</t>
  </si>
  <si>
    <t>ORD-103504</t>
  </si>
  <si>
    <t>ORD-104196</t>
  </si>
  <si>
    <t>ORD-100235</t>
  </si>
  <si>
    <t>ORD-100911</t>
  </si>
  <si>
    <t>ORD-101180</t>
  </si>
  <si>
    <t>ORD-100415</t>
  </si>
  <si>
    <t>ORD-102019</t>
  </si>
  <si>
    <t>ORD-103535</t>
  </si>
  <si>
    <t>ORD-101038</t>
  </si>
  <si>
    <t>ORD-101161</t>
  </si>
  <si>
    <t>ORD-101207</t>
  </si>
  <si>
    <t>ORD-101545</t>
  </si>
  <si>
    <t>ORD-101858</t>
  </si>
  <si>
    <t>ORD-102205</t>
  </si>
  <si>
    <t>ORD-102555</t>
  </si>
  <si>
    <t>ORD-102697</t>
  </si>
  <si>
    <t>ORD-104356</t>
  </si>
  <si>
    <t>ORD-101944</t>
  </si>
  <si>
    <t>ORD-102021</t>
  </si>
  <si>
    <t>ORD-103989</t>
  </si>
  <si>
    <t>ORD-102442</t>
  </si>
  <si>
    <t>ORD-100379</t>
  </si>
  <si>
    <t>ORD-100674</t>
  </si>
  <si>
    <t>ORD-101510</t>
  </si>
  <si>
    <t>ORD-103570</t>
  </si>
  <si>
    <t>ORD-103588</t>
  </si>
  <si>
    <t>ORD-100456</t>
  </si>
  <si>
    <t>ORD-100854</t>
  </si>
  <si>
    <t>ORD-102993</t>
  </si>
  <si>
    <t>ORD-104219</t>
  </si>
  <si>
    <t>ORD-104457</t>
  </si>
  <si>
    <t>ORD-100477</t>
  </si>
  <si>
    <t>ORD-103252</t>
  </si>
  <si>
    <t>ORD-103253</t>
  </si>
  <si>
    <t>ORD-101638</t>
  </si>
  <si>
    <t>ORD-102508</t>
  </si>
  <si>
    <t>ORD-103171</t>
  </si>
  <si>
    <t>ORD-101701</t>
  </si>
  <si>
    <t>ORD-100253</t>
  </si>
  <si>
    <t>ORD-102260</t>
  </si>
  <si>
    <t>ORD-104357</t>
  </si>
  <si>
    <t>ORD-104359</t>
  </si>
  <si>
    <t>ORD-103654</t>
  </si>
  <si>
    <t>ORD-102512</t>
  </si>
  <si>
    <t>ORD-103160</t>
  </si>
  <si>
    <t>ORD-104212</t>
  </si>
  <si>
    <t>ORD-100255</t>
  </si>
  <si>
    <t>ORD-100221</t>
  </si>
  <si>
    <t>ORD-101484</t>
  </si>
  <si>
    <t>ORD-101967</t>
  </si>
  <si>
    <t>ORD-102527</t>
  </si>
  <si>
    <t>ORD-101133</t>
  </si>
  <si>
    <t>ORD-102169</t>
  </si>
  <si>
    <t>ORD-102563</t>
  </si>
  <si>
    <t>ORD-100899</t>
  </si>
  <si>
    <t>ORD-102596</t>
  </si>
  <si>
    <t>ORD-103579</t>
  </si>
  <si>
    <t>ORD-104176</t>
  </si>
  <si>
    <t>ORD-103344</t>
  </si>
  <si>
    <t>ORD-103526</t>
  </si>
  <si>
    <t>ORD-102290</t>
  </si>
  <si>
    <t>ORD-103199</t>
  </si>
  <si>
    <t>ORD-103301</t>
  </si>
  <si>
    <t>ORD-103728</t>
  </si>
  <si>
    <t>ORD-103148</t>
  </si>
  <si>
    <t>ORD-101426</t>
  </si>
  <si>
    <t>ORD-102640</t>
  </si>
  <si>
    <t>ORD-103829</t>
  </si>
  <si>
    <t>ORD-104366</t>
  </si>
  <si>
    <t>ORD-101612</t>
  </si>
  <si>
    <t>ORD-103048</t>
  </si>
  <si>
    <t>ORD-101413</t>
  </si>
  <si>
    <t>ORD-101883</t>
  </si>
  <si>
    <t>ORD-102108</t>
  </si>
  <si>
    <t>ORD-102519</t>
  </si>
  <si>
    <t>ORD-103345</t>
  </si>
  <si>
    <t>ORD-104095</t>
  </si>
  <si>
    <t>ORD-104045</t>
  </si>
  <si>
    <t>ORD-101985</t>
  </si>
  <si>
    <t>ORD-100908</t>
  </si>
  <si>
    <t>ORD-102524</t>
  </si>
  <si>
    <t>ORD-104370</t>
  </si>
  <si>
    <t>ORD-103867</t>
  </si>
  <si>
    <t>ORD-100524</t>
  </si>
  <si>
    <t>ORD-102976</t>
  </si>
  <si>
    <t>ORD-103537</t>
  </si>
  <si>
    <t>ORD-103594</t>
  </si>
  <si>
    <t>ORD-103636</t>
  </si>
  <si>
    <t>ORD-103760</t>
  </si>
  <si>
    <t>ORD-103811</t>
  </si>
  <si>
    <t>ORD-103833</t>
  </si>
  <si>
    <t>ORD-103858</t>
  </si>
  <si>
    <t>ORD-104077</t>
  </si>
  <si>
    <t>ORD-101146</t>
  </si>
  <si>
    <t>ORD-101930</t>
  </si>
  <si>
    <t>ORD-103288</t>
  </si>
  <si>
    <t>ORD-101429</t>
  </si>
  <si>
    <t>ORD-102224</t>
  </si>
  <si>
    <t>ORD-103460</t>
  </si>
  <si>
    <t>ORD-101184</t>
  </si>
  <si>
    <t>ORD-101685</t>
  </si>
  <si>
    <t>ORD-103324</t>
  </si>
  <si>
    <t>ORD-100127</t>
  </si>
  <si>
    <t>ORD-100604</t>
  </si>
  <si>
    <t>ORD-102104</t>
  </si>
  <si>
    <t>ORD-102139</t>
  </si>
  <si>
    <t>ORD-100483</t>
  </si>
  <si>
    <t>ORD-101094</t>
  </si>
  <si>
    <t>ORD-101468</t>
  </si>
  <si>
    <t>ORD-100602</t>
  </si>
  <si>
    <t>ORD-101512</t>
  </si>
  <si>
    <t>ORD-103277</t>
  </si>
  <si>
    <t>ORD-103482</t>
  </si>
  <si>
    <t>ORD-103853</t>
  </si>
  <si>
    <t>ORD-102410</t>
  </si>
  <si>
    <t>ORD-103486</t>
  </si>
  <si>
    <t>ORD-103837</t>
  </si>
  <si>
    <t>ORD-100578</t>
  </si>
  <si>
    <t>ORD-102420</t>
  </si>
  <si>
    <t>ORD-103101</t>
  </si>
  <si>
    <t>ORD-101300</t>
  </si>
  <si>
    <t>ORD-103181</t>
  </si>
  <si>
    <t>ORD-104034</t>
  </si>
  <si>
    <t>ORD-100388</t>
  </si>
  <si>
    <t>ORD-101601</t>
  </si>
  <si>
    <t>ORD-101640</t>
  </si>
  <si>
    <t>ORD-102536</t>
  </si>
  <si>
    <t>ORD-102771</t>
  </si>
  <si>
    <t>ORD-103478</t>
  </si>
  <si>
    <t>ORD-103880</t>
  </si>
  <si>
    <t>ORD-100770</t>
  </si>
  <si>
    <t>ORD-101307</t>
  </si>
  <si>
    <t>ORD-104386</t>
  </si>
  <si>
    <t>ORD-100370</t>
  </si>
  <si>
    <t>ORD-102067</t>
  </si>
  <si>
    <t>ORD-103075</t>
  </si>
  <si>
    <t>ORD-100134</t>
  </si>
  <si>
    <t>ORD-101697</t>
  </si>
  <si>
    <t>ORD-103011</t>
  </si>
  <si>
    <t>ORD-102234</t>
  </si>
  <si>
    <t>ORD-102894</t>
  </si>
  <si>
    <t>ORD-100043</t>
  </si>
  <si>
    <t>ORD-101356</t>
  </si>
  <si>
    <t>ORD-100504</t>
  </si>
  <si>
    <t>ORD-100601</t>
  </si>
  <si>
    <t>ORD-100737</t>
  </si>
  <si>
    <t>ORD-100851</t>
  </si>
  <si>
    <t>ORD-101246</t>
  </si>
  <si>
    <t>ORD-102561</t>
  </si>
  <si>
    <t>ORD-103378</t>
  </si>
  <si>
    <t>ORD-104220</t>
  </si>
  <si>
    <t>ORD-100117</t>
  </si>
  <si>
    <t>ORD-100226</t>
  </si>
  <si>
    <t>ORD-100528</t>
  </si>
  <si>
    <t>ORD-100571</t>
  </si>
  <si>
    <t>ORD-101488</t>
  </si>
  <si>
    <t>ORD-104441</t>
  </si>
  <si>
    <t>ORD-102005</t>
  </si>
  <si>
    <t>ORD-102449</t>
  </si>
  <si>
    <t>ORD-103656</t>
  </si>
  <si>
    <t>ORD-100564</t>
  </si>
  <si>
    <t>ORD-100812</t>
  </si>
  <si>
    <t>ORD-100883</t>
  </si>
  <si>
    <t>ORD-101002</t>
  </si>
  <si>
    <t>ORD-101349</t>
  </si>
  <si>
    <t>ORD-102034</t>
  </si>
  <si>
    <t>ORD-103665</t>
  </si>
  <si>
    <t>ORD-103705</t>
  </si>
  <si>
    <t>ORD-100239</t>
  </si>
  <si>
    <t>ORD-103915</t>
  </si>
  <si>
    <t>ORD-104123</t>
  </si>
  <si>
    <t>ORD-100518</t>
  </si>
  <si>
    <t>ORD-100639</t>
  </si>
  <si>
    <t>ORD-101248</t>
  </si>
  <si>
    <t>ORD-101724</t>
  </si>
  <si>
    <t>ORD-103845</t>
  </si>
  <si>
    <t>ORD-101383</t>
  </si>
  <si>
    <t>ORD-103848</t>
  </si>
  <si>
    <t>ORD-103882</t>
  </si>
  <si>
    <t>ORD-104387</t>
  </si>
  <si>
    <t>ORD-100354</t>
  </si>
  <si>
    <t>ORD-101564</t>
  </si>
  <si>
    <t>ORD-103552</t>
  </si>
  <si>
    <t>ORD-100149</t>
  </si>
  <si>
    <t>ORD-100496</t>
  </si>
  <si>
    <t>ORD-101167</t>
  </si>
  <si>
    <t>ORD-101496</t>
  </si>
  <si>
    <t>ORD-102257</t>
  </si>
  <si>
    <t>ORD-102499</t>
  </si>
  <si>
    <t>ORD-103007</t>
  </si>
  <si>
    <t>ORD-103107</t>
  </si>
  <si>
    <t>ORD-102088</t>
  </si>
  <si>
    <t>ORD-102949</t>
  </si>
  <si>
    <t>ORD-104330</t>
  </si>
  <si>
    <t>ORD-101060</t>
  </si>
  <si>
    <t>ORD-101228</t>
  </si>
  <si>
    <t>ORD-101924</t>
  </si>
  <si>
    <t>ORD-103639</t>
  </si>
  <si>
    <t>ORD-103019</t>
  </si>
  <si>
    <t>ORD-100516</t>
  </si>
  <si>
    <t>ORD-104299</t>
  </si>
  <si>
    <t>ORD-100364</t>
  </si>
  <si>
    <t>ORD-101991</t>
  </si>
  <si>
    <t>ORD-102892</t>
  </si>
  <si>
    <t>ORD-101274</t>
  </si>
  <si>
    <t>ORD-102860</t>
  </si>
  <si>
    <t>ORD-103226</t>
  </si>
  <si>
    <t>ORD-104145</t>
  </si>
  <si>
    <t>ORD-104439</t>
  </si>
  <si>
    <t>ORD-101006</t>
  </si>
  <si>
    <t>ORD-101399</t>
  </si>
  <si>
    <t>ORD-101800</t>
  </si>
  <si>
    <t>ORD-101861</t>
  </si>
  <si>
    <t>ORD-102474</t>
  </si>
  <si>
    <t>ORD-100196</t>
  </si>
  <si>
    <t>ORD-102258</t>
  </si>
  <si>
    <t>ORD-102468</t>
  </si>
  <si>
    <t>ORD-103115</t>
  </si>
  <si>
    <t>ORD-104354</t>
  </si>
  <si>
    <t>ORD-100232</t>
  </si>
  <si>
    <t>ORD-100572</t>
  </si>
  <si>
    <t>ORD-102903</t>
  </si>
  <si>
    <t>ORD-103224</t>
  </si>
  <si>
    <t>ORD-103257</t>
  </si>
  <si>
    <t>ORD-103642</t>
  </si>
  <si>
    <t>ORD-103749</t>
  </si>
  <si>
    <t>ORD-104252</t>
  </si>
  <si>
    <t>ORD-101037</t>
  </si>
  <si>
    <t>ORD-101718</t>
  </si>
  <si>
    <t>ORD-100366</t>
  </si>
  <si>
    <t>ORD-100977</t>
  </si>
  <si>
    <t>ORD-101032</t>
  </si>
  <si>
    <t>ORD-102080</t>
  </si>
  <si>
    <t>ORD-102969</t>
  </si>
  <si>
    <t>ORD-103514</t>
  </si>
  <si>
    <t>ORD-103850</t>
  </si>
  <si>
    <t>ORD-101395</t>
  </si>
  <si>
    <t>ORD-101670</t>
  </si>
  <si>
    <t>ORD-102137</t>
  </si>
  <si>
    <t>ORD-102984</t>
  </si>
  <si>
    <t>ORD-104027</t>
  </si>
  <si>
    <t>ORD-104101</t>
  </si>
  <si>
    <t>ORD-100499</t>
  </si>
  <si>
    <t>ORD-100727</t>
  </si>
  <si>
    <t>ORD-100840</t>
  </si>
  <si>
    <t>ORD-101671</t>
  </si>
  <si>
    <t>ORD-102331</t>
  </si>
  <si>
    <t>ORD-103018</t>
  </si>
  <si>
    <t>ORD-103538</t>
  </si>
  <si>
    <t>ORD-103895</t>
  </si>
  <si>
    <t>ORD-100145</t>
  </si>
  <si>
    <t>ORD-101504</t>
  </si>
  <si>
    <t>ORD-101963</t>
  </si>
  <si>
    <t>ORD-103424</t>
  </si>
  <si>
    <t>ORD-100002</t>
  </si>
  <si>
    <t>ORD-100020</t>
  </si>
  <si>
    <t>ORD-101008</t>
  </si>
  <si>
    <t>ORD-101552</t>
  </si>
  <si>
    <t>ORD-102119</t>
  </si>
  <si>
    <t>ORD-102712</t>
  </si>
  <si>
    <t>ORD-102999</t>
  </si>
  <si>
    <t>ORD-103304</t>
  </si>
  <si>
    <t>ORD-104329</t>
  </si>
  <si>
    <t>ORD-100333</t>
  </si>
  <si>
    <t>ORD-102932</t>
  </si>
  <si>
    <t>ORD-100129</t>
  </si>
  <si>
    <t>ORD-101972</t>
  </si>
  <si>
    <t>ORD-101994</t>
  </si>
  <si>
    <t>ORD-102540</t>
  </si>
  <si>
    <t>ORD-102816</t>
  </si>
  <si>
    <t>ORD-103597</t>
  </si>
  <si>
    <t>ORD-100021</t>
  </si>
  <si>
    <t>ORD-100166</t>
  </si>
  <si>
    <t>ORD-100376</t>
  </si>
  <si>
    <t>ORD-100526</t>
  </si>
  <si>
    <t>ORD-103339</t>
  </si>
  <si>
    <t>ORD-104373</t>
  </si>
  <si>
    <t>ORD-103313</t>
  </si>
  <si>
    <t>ORD-104218</t>
  </si>
  <si>
    <t>ORD-102103</t>
  </si>
  <si>
    <t>ORD-103409</t>
  </si>
  <si>
    <t>ORD-100064</t>
  </si>
  <si>
    <t>ORD-100849</t>
  </si>
  <si>
    <t>ORD-101194</t>
  </si>
  <si>
    <t>ORD-103797</t>
  </si>
  <si>
    <t>ORD-103922</t>
  </si>
  <si>
    <t>ORD-100006</t>
  </si>
  <si>
    <t>ORD-100060</t>
  </si>
  <si>
    <t>ORD-100475</t>
  </si>
  <si>
    <t>ORD-101450</t>
  </si>
  <si>
    <t>ORD-101558</t>
  </si>
  <si>
    <t>ORD-103702</t>
  </si>
  <si>
    <t>ORD-102022</t>
  </si>
  <si>
    <t>ORD-104083</t>
  </si>
  <si>
    <t>ORD-101868</t>
  </si>
  <si>
    <t>ORD-103494</t>
  </si>
  <si>
    <t>ORD-103592</t>
  </si>
  <si>
    <t>ORD-100027</t>
  </si>
  <si>
    <t>ORD-100752</t>
  </si>
  <si>
    <t>ORD-102256</t>
  </si>
  <si>
    <t>ORD-102629</t>
  </si>
  <si>
    <t>ORD-100075</t>
  </si>
  <si>
    <t>ORD-101824</t>
  </si>
  <si>
    <t>ORD-101151</t>
  </si>
  <si>
    <t>ORD-101449</t>
  </si>
  <si>
    <t>ORD-102231</t>
  </si>
  <si>
    <t>ORD-103092</t>
  </si>
  <si>
    <t>ORD-103209</t>
  </si>
  <si>
    <t>ORD-103279</t>
  </si>
  <si>
    <t>ORD-104056</t>
  </si>
  <si>
    <t>ORD-100794</t>
  </si>
  <si>
    <t>ORD-101101</t>
  </si>
  <si>
    <t>ORD-101111</t>
  </si>
  <si>
    <t>ORD-101726</t>
  </si>
  <si>
    <t>ORD-102053</t>
  </si>
  <si>
    <t>ORD-102390</t>
  </si>
  <si>
    <t>ORD-103146</t>
  </si>
  <si>
    <t>ORD-103182</t>
  </si>
  <si>
    <t>ORD-103485</t>
  </si>
  <si>
    <t>ORD-100844</t>
  </si>
  <si>
    <t>ORD-102068</t>
  </si>
  <si>
    <t>ORD-100414</t>
  </si>
  <si>
    <t>ORD-102460</t>
  </si>
  <si>
    <t>ORD-102936</t>
  </si>
  <si>
    <t>ORD-100391</t>
  </si>
  <si>
    <t>ORD-103479</t>
  </si>
  <si>
    <t>ORD-104250</t>
  </si>
  <si>
    <t>ORD-101587</t>
  </si>
  <si>
    <t>ORD-102665</t>
  </si>
  <si>
    <t>ORD-103602</t>
  </si>
  <si>
    <t>ORD-101266</t>
  </si>
  <si>
    <t>ORD-102055</t>
  </si>
  <si>
    <t>ORD-102857</t>
  </si>
  <si>
    <t>ORD-103761</t>
  </si>
  <si>
    <t>ORD-104358</t>
  </si>
  <si>
    <t>ORD-104465</t>
  </si>
  <si>
    <t>ORD-104153</t>
  </si>
  <si>
    <t>ORD-100876</t>
  </si>
  <si>
    <t>ORD-101535</t>
  </si>
  <si>
    <t>ORD-103213</t>
  </si>
  <si>
    <t>ORD-103727</t>
  </si>
  <si>
    <t>ORD-101792</t>
  </si>
  <si>
    <t>ORD-101918</t>
  </si>
  <si>
    <t>ORD-102058</t>
  </si>
  <si>
    <t>ORD-103502</t>
  </si>
  <si>
    <t>ORD-101087</t>
  </si>
  <si>
    <t>ORD-102136</t>
  </si>
  <si>
    <t>ORD-102345</t>
  </si>
  <si>
    <t>ORD-103051</t>
  </si>
  <si>
    <t>ORD-103094</t>
  </si>
  <si>
    <t>ORD-100589</t>
  </si>
  <si>
    <t>ORD-100600</t>
  </si>
  <si>
    <t>ORD-102525</t>
  </si>
  <si>
    <t>ORD-103464</t>
  </si>
  <si>
    <t>ORD-103522</t>
  </si>
  <si>
    <t>ORD-103948</t>
  </si>
  <si>
    <t>ORD-103949</t>
  </si>
  <si>
    <t>ORD-100335</t>
  </si>
  <si>
    <t>ORD-100393</t>
  </si>
  <si>
    <t>ORD-101500</t>
  </si>
  <si>
    <t>ORD-101561</t>
  </si>
  <si>
    <t>ORD-101893</t>
  </si>
  <si>
    <t>ORD-103770</t>
  </si>
  <si>
    <t>ORD-104471</t>
  </si>
  <si>
    <t>ORD-104489</t>
  </si>
  <si>
    <t>ORD-100522</t>
  </si>
  <si>
    <t>ORD-102229</t>
  </si>
  <si>
    <t>ORD-103074</t>
  </si>
  <si>
    <t>ORD-100165</t>
  </si>
  <si>
    <t>ORD-101044</t>
  </si>
  <si>
    <t>ORD-102740</t>
  </si>
  <si>
    <t>ORD-104469</t>
  </si>
  <si>
    <t>ORD-100715</t>
  </si>
  <si>
    <t>ORD-102178</t>
  </si>
  <si>
    <t>ORD-102356</t>
  </si>
  <si>
    <t>ORD-102700</t>
  </si>
  <si>
    <t>ORD-104070</t>
  </si>
  <si>
    <t>ORD-102040</t>
  </si>
  <si>
    <t>ORD-100067</t>
  </si>
  <si>
    <t>ORD-102436</t>
  </si>
  <si>
    <t>ORD-103227</t>
  </si>
  <si>
    <t>ORD-103791</t>
  </si>
  <si>
    <t>ORD-101344</t>
  </si>
  <si>
    <t>ORD-102147</t>
  </si>
  <si>
    <t>ORD-103559</t>
  </si>
  <si>
    <t>ORD-100710</t>
  </si>
  <si>
    <t>ORD-102557</t>
  </si>
  <si>
    <t>ORD-102650</t>
  </si>
  <si>
    <t>ORD-104108</t>
  </si>
  <si>
    <t>ORD-101509</t>
  </si>
  <si>
    <t>ORD-102316</t>
  </si>
  <si>
    <t>ORD-104121</t>
  </si>
  <si>
    <t>ORD-100076</t>
  </si>
  <si>
    <t>ORD-100207</t>
  </si>
  <si>
    <t>ORD-100824</t>
  </si>
  <si>
    <t>ORD-101009</t>
  </si>
  <si>
    <t>ORD-101903</t>
  </si>
  <si>
    <t>ORD-103536</t>
  </si>
  <si>
    <t>ORD-101714</t>
  </si>
  <si>
    <t>ORD-102619</t>
  </si>
  <si>
    <t>ORD-102644</t>
  </si>
  <si>
    <t>ORD-100057</t>
  </si>
  <si>
    <t>ORD-101015</t>
  </si>
  <si>
    <t>ORD-100581</t>
  </si>
  <si>
    <t>ORD-100979</t>
  </si>
  <si>
    <t>ORD-101026</t>
  </si>
  <si>
    <t>ORD-102089</t>
  </si>
  <si>
    <t>ORD-103676</t>
  </si>
  <si>
    <t>ORD-104416</t>
  </si>
  <si>
    <t>ORD-104466</t>
  </si>
  <si>
    <t>ORD-102470</t>
  </si>
  <si>
    <t>ORD-103672</t>
  </si>
  <si>
    <t>ORD-100489</t>
  </si>
  <si>
    <t>ORD-100118</t>
  </si>
  <si>
    <t>ORD-102047</t>
  </si>
  <si>
    <t>ORD-103578</t>
  </si>
  <si>
    <t>ORD-101908</t>
  </si>
  <si>
    <t>ORD-102192</t>
  </si>
  <si>
    <t>ORD-103793</t>
  </si>
  <si>
    <t>ORD-104349</t>
  </si>
  <si>
    <t>ORD-100862</t>
  </si>
  <si>
    <t>ORD-102084</t>
  </si>
  <si>
    <t>ORD-101757</t>
  </si>
  <si>
    <t>ORD-102887</t>
  </si>
  <si>
    <t>ORD-103281</t>
  </si>
  <si>
    <t>ORD-103945</t>
  </si>
  <si>
    <t>ORD-103959</t>
  </si>
  <si>
    <t>ORD-100721</t>
  </si>
  <si>
    <t>ORD-100814</t>
  </si>
  <si>
    <t>ORD-102556</t>
  </si>
  <si>
    <t>ORD-103563</t>
  </si>
  <si>
    <t>ORD-100287</t>
  </si>
  <si>
    <t>ORD-100294</t>
  </si>
  <si>
    <t>ORD-100451</t>
  </si>
  <si>
    <t>ORD-100568</t>
  </si>
  <si>
    <t>ORD-100842</t>
  </si>
  <si>
    <t>ORD-101442</t>
  </si>
  <si>
    <t>ORD-102265</t>
  </si>
  <si>
    <t>ORD-102791</t>
  </si>
  <si>
    <t>ORD-103667</t>
  </si>
  <si>
    <t>ORD-103781</t>
  </si>
  <si>
    <t>ORD-103836</t>
  </si>
  <si>
    <t>ORD-104236</t>
  </si>
  <si>
    <t>ORD-102189</t>
  </si>
  <si>
    <t>ORD-104089</t>
  </si>
  <si>
    <t>ORD-104454</t>
  </si>
  <si>
    <t>ORD-101172</t>
  </si>
  <si>
    <t>ORD-102219</t>
  </si>
  <si>
    <t>ORD-102688</t>
  </si>
  <si>
    <t>ORD-103349</t>
  </si>
  <si>
    <t>ORD-101530</t>
  </si>
  <si>
    <t>ORD-102030</t>
  </si>
  <si>
    <t>ORD-103783</t>
  </si>
  <si>
    <t>ORD-102131</t>
  </si>
  <si>
    <t>ORD-103564</t>
  </si>
  <si>
    <t>ORD-103698</t>
  </si>
  <si>
    <t>ORD-100992</t>
  </si>
  <si>
    <t>ORD-101150</t>
  </si>
  <si>
    <t>ORD-102698</t>
  </si>
  <si>
    <t>ORD-100305</t>
  </si>
  <si>
    <t>ORD-101546</t>
  </si>
  <si>
    <t>ORD-104035</t>
  </si>
  <si>
    <t>ORD-100133</t>
  </si>
  <si>
    <t>ORD-100882</t>
  </si>
  <si>
    <t>ORD-103083</t>
  </si>
  <si>
    <t>ORD-103928</t>
  </si>
  <si>
    <t>ORD-104273</t>
  </si>
  <si>
    <t>ORD-100658</t>
  </si>
  <si>
    <t>ORD-103390</t>
  </si>
  <si>
    <t>ORD-103887</t>
  </si>
  <si>
    <t>ORD-100033</t>
  </si>
  <si>
    <t>ORD-100094</t>
  </si>
  <si>
    <t>ORD-100407</t>
  </si>
  <si>
    <t>ORD-100545</t>
  </si>
  <si>
    <t>ORD-102060</t>
  </si>
  <si>
    <t>ORD-100653</t>
  </si>
  <si>
    <t>ORD-101583</t>
  </si>
  <si>
    <t>ORD-102188</t>
  </si>
  <si>
    <t>ORD-104082</t>
  </si>
  <si>
    <t>ORD-103375</t>
  </si>
  <si>
    <t>ORD-103560</t>
  </si>
  <si>
    <t>ORD-100181</t>
  </si>
  <si>
    <t>ORD-100473</t>
  </si>
  <si>
    <t>ORD-100608</t>
  </si>
  <si>
    <t>ORD-103941</t>
  </si>
  <si>
    <t>ORD-100247</t>
  </si>
  <si>
    <t>ORD-101508</t>
  </si>
  <si>
    <t>ORD-103036</t>
  </si>
  <si>
    <t>ORD-101513</t>
  </si>
  <si>
    <t>ORD-101589</t>
  </si>
  <si>
    <t>ORD-102336</t>
  </si>
  <si>
    <t>ORD-102769</t>
  </si>
  <si>
    <t>ORD-102879</t>
  </si>
  <si>
    <t>ORD-103827</t>
  </si>
  <si>
    <t>ORD-104253</t>
  </si>
  <si>
    <t>ORD-100001</t>
  </si>
  <si>
    <t>ORD-100766</t>
  </si>
  <si>
    <t>ORD-101092</t>
  </si>
  <si>
    <t>ORD-101779</t>
  </si>
  <si>
    <t>ORD-103335</t>
  </si>
  <si>
    <t>ORD-100708</t>
  </si>
  <si>
    <t>ORD-101557</t>
  </si>
  <si>
    <t>ORD-104361</t>
  </si>
  <si>
    <t>ORD-100418</t>
  </si>
  <si>
    <t>ORD-101369</t>
  </si>
  <si>
    <t>ORD-101453</t>
  </si>
  <si>
    <t>ORD-101667</t>
  </si>
  <si>
    <t>ORD-102170</t>
  </si>
  <si>
    <t>ORD-103187</t>
  </si>
  <si>
    <t>ORD-103258</t>
  </si>
  <si>
    <t>ORD-103586</t>
  </si>
  <si>
    <t>ORD-104309</t>
  </si>
  <si>
    <t>ORD-104412</t>
  </si>
  <si>
    <t>ORD-103652</t>
  </si>
  <si>
    <t>ORD-103368</t>
  </si>
  <si>
    <t>ORD-100140</t>
  </si>
  <si>
    <t>ORD-100819</t>
  </si>
  <si>
    <t>ORD-101041</t>
  </si>
  <si>
    <t>ORD-104424</t>
  </si>
  <si>
    <t>ORD-101393</t>
  </si>
  <si>
    <t>ORD-102526</t>
  </si>
  <si>
    <t>ORD-101373</t>
  </si>
  <si>
    <t>ORD-101445</t>
  </si>
  <si>
    <t>ORD-101448</t>
  </si>
  <si>
    <t>ORD-101748</t>
  </si>
  <si>
    <t>ORD-100204</t>
  </si>
  <si>
    <t>ORD-101022</t>
  </si>
  <si>
    <t>ORD-104360</t>
  </si>
  <si>
    <t>ORD-100784</t>
  </si>
  <si>
    <t>ORD-102924</t>
  </si>
  <si>
    <t>ORD-103924</t>
  </si>
  <si>
    <t>ORD-104173</t>
  </si>
  <si>
    <t>ORD-104334</t>
  </si>
  <si>
    <t>ORD-100092</t>
  </si>
  <si>
    <t>ORD-100487</t>
  </si>
  <si>
    <t>ORD-102456</t>
  </si>
  <si>
    <t>ORD-101751</t>
  </si>
  <si>
    <t>ORD-102404</t>
  </si>
  <si>
    <t>ORD-102721</t>
  </si>
  <si>
    <t>ORD-102979</t>
  </si>
  <si>
    <t>ORD-103302</t>
  </si>
  <si>
    <t>ORD-103347</t>
  </si>
  <si>
    <t>ORD-103700</t>
  </si>
  <si>
    <t>ORD-104013</t>
  </si>
  <si>
    <t>ORD-104498</t>
  </si>
  <si>
    <t>ORD-100938</t>
  </si>
  <si>
    <t>ORD-101113</t>
  </si>
  <si>
    <t>ORD-101996</t>
  </si>
  <si>
    <t>ORD-101536</t>
  </si>
  <si>
    <t>ORD-102126</t>
  </si>
  <si>
    <t>ORD-101628</t>
  </si>
  <si>
    <t>ORD-101964</t>
  </si>
  <si>
    <t>ORD-103768</t>
  </si>
  <si>
    <t>ORD-100230</t>
  </si>
  <si>
    <t>ORD-101102</t>
  </si>
  <si>
    <t>ORD-102152</t>
  </si>
  <si>
    <t>ORD-102360</t>
  </si>
  <si>
    <t>ORD-102430</t>
  </si>
  <si>
    <t>ORD-102746</t>
  </si>
  <si>
    <t>ORD-104203</t>
  </si>
  <si>
    <t>ORD-101715</t>
  </si>
  <si>
    <t>ORD-101579</t>
  </si>
  <si>
    <t>ORD-101706</t>
  </si>
  <si>
    <t>ORD-100025</t>
  </si>
  <si>
    <t>ORD-100659</t>
  </si>
  <si>
    <t>ORD-100952</t>
  </si>
  <si>
    <t>ORD-100985</t>
  </si>
  <si>
    <t>ORD-103491</t>
  </si>
  <si>
    <t>ORD-100135</t>
  </si>
  <si>
    <t>ORD-101739</t>
  </si>
  <si>
    <t>ORD-101766</t>
  </si>
  <si>
    <t>ORD-102748</t>
  </si>
  <si>
    <t>ORD-104385</t>
  </si>
  <si>
    <t>ORD-100066</t>
  </si>
  <si>
    <t>ORD-100292</t>
  </si>
  <si>
    <t>ORD-102011</t>
  </si>
  <si>
    <t>ORD-102321</t>
  </si>
  <si>
    <t>ORD-104057</t>
  </si>
  <si>
    <t>ORD-104114</t>
  </si>
  <si>
    <t>ORD-100714</t>
  </si>
  <si>
    <t>ORD-102657</t>
  </si>
  <si>
    <t>ORD-100163</t>
  </si>
  <si>
    <t>ORD-100495</t>
  </si>
  <si>
    <t>ORD-101661</t>
  </si>
  <si>
    <t>ORD-103723</t>
  </si>
  <si>
    <t>ORD-100684</t>
  </si>
  <si>
    <t>ORD-101764</t>
  </si>
  <si>
    <t>ORD-101982</t>
  </si>
  <si>
    <t>ORD-103414</t>
  </si>
  <si>
    <t>ORD-100216</t>
  </si>
  <si>
    <t>ORD-100951</t>
  </si>
  <si>
    <t>ORD-101538</t>
  </si>
  <si>
    <t>ORD-101673</t>
  </si>
  <si>
    <t>ORD-101770</t>
  </si>
  <si>
    <t>ORD-103453</t>
  </si>
  <si>
    <t>ORD-101755</t>
  </si>
  <si>
    <t>ORD-102587</t>
  </si>
  <si>
    <t>ORD-103060</t>
  </si>
  <si>
    <t>ORD-103135</t>
  </si>
  <si>
    <t>ORD-100512</t>
  </si>
  <si>
    <t>ORD-102263</t>
  </si>
  <si>
    <t>ORD-104229</t>
  </si>
  <si>
    <t>ORD-100998</t>
  </si>
  <si>
    <t>ORD-101350</t>
  </si>
  <si>
    <t>ORD-101754</t>
  </si>
  <si>
    <t>ORD-102232</t>
  </si>
  <si>
    <t>ORD-103533</t>
  </si>
  <si>
    <t>ORD-102285</t>
  </si>
  <si>
    <t>ORD-103517</t>
  </si>
  <si>
    <t>ORD-100745</t>
  </si>
  <si>
    <t>ORD-100178</t>
  </si>
  <si>
    <t>ORD-100525</t>
  </si>
  <si>
    <t>ORD-101299</t>
  </si>
  <si>
    <t>ORD-102115</t>
  </si>
  <si>
    <t>ORD-102318</t>
  </si>
  <si>
    <t>ORD-103584</t>
  </si>
  <si>
    <t>ORD-104175</t>
  </si>
  <si>
    <t>ORD-101830</t>
  </si>
  <si>
    <t>ORD-103729</t>
  </si>
  <si>
    <t>ORD-103834</t>
  </si>
  <si>
    <t>ORD-104146</t>
  </si>
  <si>
    <t>ORD-100051</t>
  </si>
  <si>
    <t>ORD-100651</t>
  </si>
  <si>
    <t>ORD-100743</t>
  </si>
  <si>
    <t>ORD-101900</t>
  </si>
  <si>
    <t>ORD-102200</t>
  </si>
  <si>
    <t>ORD-102565</t>
  </si>
  <si>
    <t>ORD-101897</t>
  </si>
  <si>
    <t>ORD-104135</t>
  </si>
  <si>
    <t>ORD-100533</t>
  </si>
  <si>
    <t>ORD-100772</t>
  </si>
  <si>
    <t>ORD-102617</t>
  </si>
  <si>
    <t>ORD-102931</t>
  </si>
  <si>
    <t>ORD-104188</t>
  </si>
  <si>
    <t>ORD-100371</t>
  </si>
  <si>
    <t>ORD-102203</t>
  </si>
  <si>
    <t>ORD-104137</t>
  </si>
  <si>
    <t>ORD-104362</t>
  </si>
  <si>
    <t>ORD-101235</t>
  </si>
  <si>
    <t>ORD-101598</t>
  </si>
  <si>
    <t>ORD-102537</t>
  </si>
  <si>
    <t>ORD-102985</t>
  </si>
  <si>
    <t>ORD-103511</t>
  </si>
  <si>
    <t>ORD-104341</t>
  </si>
  <si>
    <t>ORD-102843</t>
  </si>
  <si>
    <t>ORD-100176</t>
  </si>
  <si>
    <t>ORD-101722</t>
  </si>
  <si>
    <t>ORD-104119</t>
  </si>
  <si>
    <t>ORD-100767</t>
  </si>
  <si>
    <t>ORD-102908</t>
  </si>
  <si>
    <t>ORD-103771</t>
  </si>
  <si>
    <t>ORD-100976</t>
  </si>
  <si>
    <t>ORD-101269</t>
  </si>
  <si>
    <t>ORD-101378</t>
  </si>
  <si>
    <t>ORD-101771</t>
  </si>
  <si>
    <t>ORD-102091</t>
  </si>
  <si>
    <t>ORD-102845</t>
  </si>
  <si>
    <t>ORD-103251</t>
  </si>
  <si>
    <t>ORD-103595</t>
  </si>
  <si>
    <t>ORD-100866</t>
  </si>
  <si>
    <t>ORD-101011</t>
  </si>
  <si>
    <t>ORD-101444</t>
  </si>
  <si>
    <t>ORD-102242</t>
  </si>
  <si>
    <t>ORD-104375</t>
  </si>
  <si>
    <t>ORD-100112</t>
  </si>
  <si>
    <t>ORD-100339</t>
  </si>
  <si>
    <t>ORD-100464</t>
  </si>
  <si>
    <t>ORD-100648</t>
  </si>
  <si>
    <t>ORD-100709</t>
  </si>
  <si>
    <t>ORD-102014</t>
  </si>
  <si>
    <t>ORD-102124</t>
  </si>
  <si>
    <t>ORD-101088</t>
  </si>
  <si>
    <t>ORD-101432</t>
  </si>
  <si>
    <t>ORD-101688</t>
  </si>
  <si>
    <t>ORD-101773</t>
  </si>
  <si>
    <t>ORD-103021</t>
  </si>
  <si>
    <t>ORD-103507</t>
  </si>
  <si>
    <t>ORD-103412</t>
  </si>
  <si>
    <t>ORD-104003</t>
  </si>
  <si>
    <t>ORD-101225</t>
  </si>
  <si>
    <t>ORD-103407</t>
  </si>
  <si>
    <t>ORD-103824</t>
  </si>
  <si>
    <t>ORD-100863</t>
  </si>
  <si>
    <t>ORD-101217</t>
  </si>
  <si>
    <t>ORD-101297</t>
  </si>
  <si>
    <t>ORD-102695</t>
  </si>
  <si>
    <t>ORD-100726</t>
  </si>
  <si>
    <t>ORD-101267</t>
  </si>
  <si>
    <t>ORD-101345</t>
  </si>
  <si>
    <t>ORD-101847</t>
  </si>
  <si>
    <t>ORD-101875</t>
  </si>
  <si>
    <t>ORD-100375</t>
  </si>
  <si>
    <t>ORD-102209</t>
  </si>
  <si>
    <t>ORD-102959</t>
  </si>
  <si>
    <t>ORD-103042</t>
  </si>
  <si>
    <t>ORD-103300</t>
  </si>
  <si>
    <t>ORD-101829</t>
  </si>
  <si>
    <t>ORD-102208</t>
  </si>
  <si>
    <t>ORD-102625</t>
  </si>
  <si>
    <t>ORD-100542</t>
  </si>
  <si>
    <t>ORD-101124</t>
  </si>
  <si>
    <t>ORD-102036</t>
  </si>
  <si>
    <t>ORD-102974</t>
  </si>
  <si>
    <t>ORD-101181</t>
  </si>
  <si>
    <t>ORD-101547</t>
  </si>
  <si>
    <t>ORD-101599</t>
  </si>
  <si>
    <t>ORD-102361</t>
  </si>
  <si>
    <t>ORD-102983</t>
  </si>
  <si>
    <t>ORD-102655</t>
  </si>
  <si>
    <t>ORD-102929</t>
  </si>
  <si>
    <t>ORD-103475</t>
  </si>
  <si>
    <t>ORD-104224</t>
  </si>
  <si>
    <t>ORD-100857</t>
  </si>
  <si>
    <t>ORD-101594</t>
  </si>
  <si>
    <t>ORD-102072</t>
  </si>
  <si>
    <t>ORD-103737</t>
  </si>
  <si>
    <t>ORD-100467</t>
  </si>
  <si>
    <t>ORD-102807</t>
  </si>
  <si>
    <t>ORD-100615</t>
  </si>
  <si>
    <t>ORD-102025</t>
  </si>
  <si>
    <t>ORD-102718</t>
  </si>
  <si>
    <t>ORD-100102</t>
  </si>
  <si>
    <t>ORD-101825</t>
  </si>
  <si>
    <t>ORD-102767</t>
  </si>
  <si>
    <t>ORD-103467</t>
  </si>
  <si>
    <t>ORD-100515</t>
  </si>
  <si>
    <t>ORD-101168</t>
  </si>
  <si>
    <t>ORD-101699</t>
  </si>
  <si>
    <t>ORD-101093</t>
  </si>
  <si>
    <t>ORD-102866</t>
  </si>
  <si>
    <t>ORD-102957</t>
  </si>
  <si>
    <t>ORD-103028</t>
  </si>
  <si>
    <t>ORD-103701</t>
  </si>
  <si>
    <t>ORD-103957</t>
  </si>
  <si>
    <t>ORD-100009</t>
  </si>
  <si>
    <t>ORD-100645</t>
  </si>
  <si>
    <t>ORD-100833</t>
  </si>
  <si>
    <t>ORD-102230</t>
  </si>
  <si>
    <t>ORD-103487</t>
  </si>
  <si>
    <t>ORD-104410</t>
  </si>
  <si>
    <t>ORD-101364</t>
  </si>
  <si>
    <t>ORD-102248</t>
  </si>
  <si>
    <t>ORD-104281</t>
  </si>
  <si>
    <t>ORD-101763</t>
  </si>
  <si>
    <t>ORD-102627</t>
  </si>
  <si>
    <t>ORD-103675</t>
  </si>
  <si>
    <t>ORD-101121</t>
  </si>
  <si>
    <t>ORD-101027</t>
  </si>
  <si>
    <t>ORD-103670</t>
  </si>
  <si>
    <t>ORD-101234</t>
  </si>
  <si>
    <t>ORD-102397</t>
  </si>
  <si>
    <t>ORD-104062</t>
  </si>
  <si>
    <t>ORD-104041</t>
  </si>
  <si>
    <t>ORD-104235</t>
  </si>
  <si>
    <t>ORD-100209</t>
  </si>
  <si>
    <t>ORD-100829</t>
  </si>
  <si>
    <t>ORD-100960</t>
  </si>
  <si>
    <t>ORD-101881</t>
  </si>
  <si>
    <t>ORD-102240</t>
  </si>
  <si>
    <t>ORD-103164</t>
  </si>
  <si>
    <t>ORD-103722</t>
  </si>
  <si>
    <t>ORD-101878</t>
  </si>
  <si>
    <t>ORD-102522</t>
  </si>
  <si>
    <t>ORD-103483</t>
  </si>
  <si>
    <t>ORD-103529</t>
  </si>
  <si>
    <t>ORD-104148</t>
  </si>
  <si>
    <t>ORD-104442</t>
  </si>
  <si>
    <t>ORD-102803</t>
  </si>
  <si>
    <t>ORD-100132</t>
  </si>
  <si>
    <t>ORD-101441</t>
  </si>
  <si>
    <t>ORD-101606</t>
  </si>
  <si>
    <t>ORD-101810</t>
  </si>
  <si>
    <t>ORD-103267</t>
  </si>
  <si>
    <t>ORD-100629</t>
  </si>
  <si>
    <t>ORD-100692</t>
  </si>
  <si>
    <t>ORD-103784</t>
  </si>
  <si>
    <t>ORD-103951</t>
  </si>
  <si>
    <t>ORD-104472</t>
  </si>
  <si>
    <t>ORD-100394</t>
  </si>
  <si>
    <t>ORD-102405</t>
  </si>
  <si>
    <t>ORD-103228</t>
  </si>
  <si>
    <t>ORD-103674</t>
  </si>
  <si>
    <t>ORD-104499</t>
  </si>
  <si>
    <t>ORD-100276</t>
  </si>
  <si>
    <t>ORD-100781</t>
  </si>
  <si>
    <t>ORD-101740</t>
  </si>
  <si>
    <t>ORD-101741</t>
  </si>
  <si>
    <t>ORD-102601</t>
  </si>
  <si>
    <t>ORD-103133</t>
  </si>
  <si>
    <t>ORD-103305</t>
  </si>
  <si>
    <t>ORD-102262</t>
  </si>
  <si>
    <t>ORD-102505</t>
  </si>
  <si>
    <t>ORD-102920</t>
  </si>
  <si>
    <t>ORD-103859</t>
  </si>
  <si>
    <t>ORD-100738</t>
  </si>
  <si>
    <t>ORD-101158</t>
  </si>
  <si>
    <t>ORD-101476</t>
  </si>
  <si>
    <t>ORD-102872</t>
  </si>
  <si>
    <t>ORD-104094</t>
  </si>
  <si>
    <t>ORD-100214</t>
  </si>
  <si>
    <t>ORD-100412</t>
  </si>
  <si>
    <t>ORD-101578</t>
  </si>
  <si>
    <t>ORD-102228</t>
  </si>
  <si>
    <t>ORD-102406</t>
  </si>
  <si>
    <t>ORD-103029</t>
  </si>
  <si>
    <t>ORD-100841</t>
  </si>
  <si>
    <t>ORD-101301</t>
  </si>
  <si>
    <t>ORD-102742</t>
  </si>
  <si>
    <t>ORD-102747</t>
  </si>
  <si>
    <t>ORD-104285</t>
  </si>
  <si>
    <t>ORD-100296</t>
  </si>
  <si>
    <t>ORD-101633</t>
  </si>
  <si>
    <t>ORD-102586</t>
  </si>
  <si>
    <t>ORD-104015</t>
  </si>
  <si>
    <t>ORD-104260</t>
  </si>
  <si>
    <t>ORD-101505</t>
  </si>
  <si>
    <t>ORD-101533</t>
  </si>
  <si>
    <t>ORD-102291</t>
  </si>
  <si>
    <t>ORD-103131</t>
  </si>
  <si>
    <t>ORD-103320</t>
  </si>
  <si>
    <t>ORD-103911</t>
  </si>
  <si>
    <t>ORD-100222</t>
  </si>
  <si>
    <t>ORD-100769</t>
  </si>
  <si>
    <t>ORD-101474</t>
  </si>
  <si>
    <t>ORD-102942</t>
  </si>
  <si>
    <t>ORD-103010</t>
  </si>
  <si>
    <t>ORD-103503</t>
  </si>
  <si>
    <t>ORD-103731</t>
  </si>
  <si>
    <t>ORD-100352</t>
  </si>
  <si>
    <t>ORD-101276</t>
  </si>
  <si>
    <t>ORD-101462</t>
  </si>
  <si>
    <t>ORD-101615</t>
  </si>
  <si>
    <t>ORD-102226</t>
  </si>
  <si>
    <t>ORD-100022</t>
  </si>
  <si>
    <t>ORD-100242</t>
  </si>
  <si>
    <t>ORD-101965</t>
  </si>
  <si>
    <t>ORD-102063</t>
  </si>
  <si>
    <t>ORD-102884</t>
  </si>
  <si>
    <t>ORD-103869</t>
  </si>
  <si>
    <t>ORD-104059</t>
  </si>
  <si>
    <t>ORD-100482</t>
  </si>
  <si>
    <t>ORD-100593</t>
  </si>
  <si>
    <t>ORD-100631</t>
  </si>
  <si>
    <t>ORD-102945</t>
  </si>
  <si>
    <t>ORD-103418</t>
  </si>
  <si>
    <t>ORD-104414</t>
  </si>
  <si>
    <t>ORD-101507</t>
  </si>
  <si>
    <t>ORD-102440</t>
  </si>
  <si>
    <t>ORD-103569</t>
  </si>
  <si>
    <t>ORD-104138</t>
  </si>
  <si>
    <t>ORD-100805</t>
  </si>
  <si>
    <t>ORD-101502</t>
  </si>
  <si>
    <t>ORD-102938</t>
  </si>
  <si>
    <t>ORD-100119</t>
  </si>
  <si>
    <t>ORD-101288</t>
  </si>
  <si>
    <t>ORD-101493</t>
  </si>
  <si>
    <t>ORD-102051</t>
  </si>
  <si>
    <t>ORD-102364</t>
  </si>
  <si>
    <t>ORD-102558</t>
  </si>
  <si>
    <t>ORD-103071</t>
  </si>
  <si>
    <t>ORD-103396</t>
  </si>
  <si>
    <t>ORD-103619</t>
  </si>
  <si>
    <t>ORD-100313</t>
  </si>
  <si>
    <t>ORD-100997</t>
  </si>
  <si>
    <t>ORD-101018</t>
  </si>
  <si>
    <t>ORD-102351</t>
  </si>
  <si>
    <t>ORD-102539</t>
  </si>
  <si>
    <t>ORD-104144</t>
  </si>
  <si>
    <t>ORD-100030</t>
  </si>
  <si>
    <t>ORD-100736</t>
  </si>
  <si>
    <t>ORD-101361</t>
  </si>
  <si>
    <t>ORD-101481</t>
  </si>
  <si>
    <t>ORD-103786</t>
  </si>
  <si>
    <t>ORD-100641</t>
  </si>
  <si>
    <t>ORD-100821</t>
  </si>
  <si>
    <t>ORD-101894</t>
  </si>
  <si>
    <t>ORD-103581</t>
  </si>
  <si>
    <t>ORD-101711</t>
  </si>
  <si>
    <t>ORD-101966</t>
  </si>
  <si>
    <t>ORD-102092</t>
  </si>
  <si>
    <t>ORD-102992</t>
  </si>
  <si>
    <t>ORD-104178</t>
  </si>
  <si>
    <t>ORD-104283</t>
  </si>
  <si>
    <t>ORD-100240</t>
  </si>
  <si>
    <t>ORD-101082</t>
  </si>
  <si>
    <t>ORD-102102</t>
  </si>
  <si>
    <t>ORD-102359</t>
  </si>
  <si>
    <t>ORD-102782</t>
  </si>
  <si>
    <t>ORD-103208</t>
  </si>
  <si>
    <t>ORD-103374</t>
  </si>
  <si>
    <t>ORD-103450</t>
  </si>
  <si>
    <t>ORD-104012</t>
  </si>
  <si>
    <t>ORD-104030</t>
  </si>
  <si>
    <t>ORD-104147</t>
  </si>
  <si>
    <t>ORD-100090</t>
  </si>
  <si>
    <t>ORD-100302</t>
  </si>
  <si>
    <t>ORD-100832</t>
  </si>
  <si>
    <t>ORD-104185</t>
  </si>
  <si>
    <t>ORD-100085</t>
  </si>
  <si>
    <t>ORD-101401</t>
  </si>
  <si>
    <t>ORD-101698</t>
  </si>
  <si>
    <t>ORD-102854</t>
  </si>
  <si>
    <t>ORD-104241</t>
  </si>
  <si>
    <t>ORD-101580</t>
  </si>
  <si>
    <t>ORD-103986</t>
  </si>
  <si>
    <t>ORD-100350</t>
  </si>
  <si>
    <t>ORD-100671</t>
  </si>
  <si>
    <t>ORD-102223</t>
  </si>
  <si>
    <t>ORD-103353</t>
  </si>
  <si>
    <t>ORD-104243</t>
  </si>
  <si>
    <t>ORD-100203</t>
  </si>
  <si>
    <t>ORD-100579</t>
  </si>
  <si>
    <t>ORD-100611</t>
  </si>
  <si>
    <t>ORD-101772</t>
  </si>
  <si>
    <t>ORD-104493</t>
  </si>
  <si>
    <t>ORD-100792</t>
  </si>
  <si>
    <t>ORD-101379</t>
  </si>
  <si>
    <t>ORD-102409</t>
  </si>
  <si>
    <t>ORD-102553</t>
  </si>
  <si>
    <t>ORD-102621</t>
  </si>
  <si>
    <t>ORD-103064</t>
  </si>
  <si>
    <t>ORD-103471</t>
  </si>
  <si>
    <t>ORD-103646</t>
  </si>
  <si>
    <t>ORD-103987</t>
  </si>
  <si>
    <t>ORD-100373</t>
  </si>
  <si>
    <t>ORD-100927</t>
  </si>
  <si>
    <t>ORD-101524</t>
  </si>
  <si>
    <t>ORD-101744</t>
  </si>
  <si>
    <t>ORD-102253</t>
  </si>
  <si>
    <t>ORD-103572</t>
  </si>
  <si>
    <t>ORD-104255</t>
  </si>
  <si>
    <t>ORD-100186</t>
  </si>
  <si>
    <t>ORD-102270</t>
  </si>
  <si>
    <t>ORD-103480</t>
  </si>
  <si>
    <t>ORD-103577</t>
  </si>
  <si>
    <t>ORD-104104</t>
  </si>
  <si>
    <t>ORD-100238</t>
  </si>
  <si>
    <t>ORD-100970</t>
  </si>
  <si>
    <t>ORD-102530</t>
  </si>
  <si>
    <t>ORD-102752</t>
  </si>
  <si>
    <t>ORD-103429</t>
  </si>
  <si>
    <t>ORD-103875</t>
  </si>
  <si>
    <t>ORD-104290</t>
  </si>
  <si>
    <t>ORD-100017</t>
  </si>
  <si>
    <t>ORD-100657</t>
  </si>
  <si>
    <t>ORD-100939</t>
  </si>
  <si>
    <t>ORD-102379</t>
  </si>
  <si>
    <t>ORD-103369</t>
  </si>
  <si>
    <t>ORD-103558</t>
  </si>
  <si>
    <t>ORD-103651</t>
  </si>
  <si>
    <t>ORD-103767</t>
  </si>
  <si>
    <t>ORD-100549</t>
  </si>
  <si>
    <t>ORD-101145</t>
  </si>
  <si>
    <t>ORD-102483</t>
  </si>
  <si>
    <t>ORD-103152</t>
  </si>
  <si>
    <t>ORD-103416</t>
  </si>
  <si>
    <t>ORD-100038</t>
  </si>
  <si>
    <t>ORD-100703</t>
  </si>
  <si>
    <t>ORD-101438</t>
  </si>
  <si>
    <t>ORD-101946</t>
  </si>
  <si>
    <t>ORD-103363</t>
  </si>
  <si>
    <t>ORD-100457</t>
  </si>
  <si>
    <t>ORD-102381</t>
  </si>
  <si>
    <t>ORD-102614</t>
  </si>
  <si>
    <t>ORD-102632</t>
  </si>
  <si>
    <t>ORD-101949</t>
  </si>
  <si>
    <t>ORD-103477</t>
  </si>
  <si>
    <t>ORD-100363</t>
  </si>
  <si>
    <t>ORD-100930</t>
  </si>
  <si>
    <t>ORD-102132</t>
  </si>
  <si>
    <t>ORD-103329</t>
  </si>
  <si>
    <t>ORD-100083</t>
  </si>
  <si>
    <t>ORD-100422</t>
  </si>
  <si>
    <t>ORD-100580</t>
  </si>
  <si>
    <t>ORD-101351</t>
  </si>
  <si>
    <t>ORD-103310</t>
  </si>
  <si>
    <t>ORD-104264</t>
  </si>
  <si>
    <t>ORD-100073</t>
  </si>
  <si>
    <t>ORD-100157</t>
  </si>
  <si>
    <t>ORD-102274</t>
  </si>
  <si>
    <t>ORD-102823</t>
  </si>
  <si>
    <t>ORD-102962</t>
  </si>
  <si>
    <t>ORD-103149</t>
  </si>
  <si>
    <t>ORD-103249</t>
  </si>
  <si>
    <t>ORD-103289</t>
  </si>
  <si>
    <t>ORD-103851</t>
  </si>
  <si>
    <t>ORD-100719</t>
  </si>
  <si>
    <t>ORD-102398</t>
  </si>
  <si>
    <t>ORD-103553</t>
  </si>
  <si>
    <t>ORD-100563</t>
  </si>
  <si>
    <t>ORD-101137</t>
  </si>
  <si>
    <t>ORD-102638</t>
  </si>
  <si>
    <t>ORD-102754</t>
  </si>
  <si>
    <t>ORD-102896</t>
  </si>
  <si>
    <t>ORD-103755</t>
  </si>
  <si>
    <t>ORD-100008</t>
  </si>
  <si>
    <t>ORD-100061</t>
  </si>
  <si>
    <t>ORD-100100</t>
  </si>
  <si>
    <t>ORD-100669</t>
  </si>
  <si>
    <t>ORD-101162</t>
  </si>
  <si>
    <t>ORD-101838</t>
  </si>
  <si>
    <t>ORD-102343</t>
  </si>
  <si>
    <t>ORD-102366</t>
  </si>
  <si>
    <t>ORD-102465</t>
  </si>
  <si>
    <t>ORD-102668</t>
  </si>
  <si>
    <t>ORD-102824</t>
  </si>
  <si>
    <t>ORD-103176</t>
  </si>
  <si>
    <t>ORD-103191</t>
  </si>
  <si>
    <t>ORD-104409</t>
  </si>
  <si>
    <t>ORD-101224</t>
  </si>
  <si>
    <t>ORD-101262</t>
  </si>
  <si>
    <t>ORD-102352</t>
  </si>
  <si>
    <t>ORD-102883</t>
  </si>
  <si>
    <t>ORD-103439</t>
  </si>
  <si>
    <t>ORD-104338</t>
  </si>
  <si>
    <t>ORD-100220</t>
  </si>
  <si>
    <t>ORD-100514</t>
  </si>
  <si>
    <t>ORD-102048</t>
  </si>
  <si>
    <t>ORD-102357</t>
  </si>
  <si>
    <t>ORD-103861</t>
  </si>
  <si>
    <t>ORD-100111</t>
  </si>
  <si>
    <t>ORD-100229</t>
  </si>
  <si>
    <t>ORD-100901</t>
  </si>
  <si>
    <t>ORD-101983</t>
  </si>
  <si>
    <t>ORD-102009</t>
  </si>
  <si>
    <t>ORD-103352</t>
  </si>
  <si>
    <t>ORD-103476</t>
  </si>
  <si>
    <t>ORD-104090</t>
  </si>
  <si>
    <t>ORD-100251</t>
  </si>
  <si>
    <t>ORD-101036</t>
  </si>
  <si>
    <t>ORD-101459</t>
  </si>
  <si>
    <t>ORD-101572</t>
  </si>
  <si>
    <t>ORD-101692</t>
  </si>
  <si>
    <t>ORD-102296</t>
  </si>
  <si>
    <t>ORD-102707</t>
  </si>
  <si>
    <t>ORD-104345</t>
  </si>
  <si>
    <t>ORD-104418</t>
  </si>
  <si>
    <t>ORD-100212</t>
  </si>
  <si>
    <t>ORD-100897</t>
  </si>
  <si>
    <t>ORD-103377</t>
  </si>
  <si>
    <t>ORD-103996</t>
  </si>
  <si>
    <t>ORD-100161</t>
  </si>
  <si>
    <t>ORD-100877</t>
  </si>
  <si>
    <t>ORD-101381</t>
  </si>
  <si>
    <t>ORD-101563</t>
  </si>
  <si>
    <t>ORD-101674</t>
  </si>
  <si>
    <t>ORD-102475</t>
  </si>
  <si>
    <t>ORD-100099</t>
  </si>
  <si>
    <t>ORD-100191</t>
  </si>
  <si>
    <t>ORD-102167</t>
  </si>
  <si>
    <t>ORD-102327</t>
  </si>
  <si>
    <t>ORD-103022</t>
  </si>
  <si>
    <t>ORD-104333</t>
  </si>
  <si>
    <t>ORD-100244</t>
  </si>
  <si>
    <t>ORD-102412</t>
  </si>
  <si>
    <t>ORD-102551</t>
  </si>
  <si>
    <t>ORD-102753</t>
  </si>
  <si>
    <t>ORD-104072</t>
  </si>
  <si>
    <t>ORD-100444</t>
  </si>
  <si>
    <t>ORD-101329</t>
  </si>
  <si>
    <t>ORD-103585</t>
  </si>
  <si>
    <t>ORD-100694</t>
  </si>
  <si>
    <t>ORD-101175</t>
  </si>
  <si>
    <t>ORD-102105</t>
  </si>
  <si>
    <t>ORD-100218</t>
  </si>
  <si>
    <t>ORD-100810</t>
  </si>
  <si>
    <t>ORD-102283</t>
  </si>
  <si>
    <t>ORD-102731</t>
  </si>
  <si>
    <t>ORD-102925</t>
  </si>
  <si>
    <t>ORD-100136</t>
  </si>
  <si>
    <t>ORD-102418</t>
  </si>
  <si>
    <t>ORD-102828</t>
  </si>
  <si>
    <t>ORD-103613</t>
  </si>
  <si>
    <t>ORD-100590</t>
  </si>
  <si>
    <t>ORD-100677</t>
  </si>
  <si>
    <t>ORD-102075</t>
  </si>
  <si>
    <t>ORD-102589</t>
  </si>
  <si>
    <t>ORD-104008</t>
  </si>
  <si>
    <t>ORD-100429</t>
  </si>
  <si>
    <t>ORD-102726</t>
  </si>
  <si>
    <t>ORD-103147</t>
  </si>
  <si>
    <t>ORD-103397</t>
  </si>
  <si>
    <t>ORD-103796</t>
  </si>
  <si>
    <t>ORD-102339</t>
  </si>
  <si>
    <t>ORD-103430</t>
  </si>
  <si>
    <t>ORD-101778</t>
  </si>
  <si>
    <t>ORD-101988</t>
  </si>
  <si>
    <t>ORD-102977</t>
  </si>
  <si>
    <t>ORD-103217</t>
  </si>
  <si>
    <t>ORD-103970</t>
  </si>
  <si>
    <t>ORD-100463</t>
  </si>
  <si>
    <t>ORD-101148</t>
  </si>
  <si>
    <t>ORD-102788</t>
  </si>
  <si>
    <t>ORD-102916</t>
  </si>
  <si>
    <t>ORD-103325</t>
  </si>
  <si>
    <t>ORD-103745</t>
  </si>
  <si>
    <t>ORD-101708</t>
  </si>
  <si>
    <t>ORD-102683</t>
  </si>
  <si>
    <t>ORD-103088</t>
  </si>
  <si>
    <t>ORD-103196</t>
  </si>
  <si>
    <t>ORD-100072</t>
  </si>
  <si>
    <t>ORD-100377</t>
  </si>
  <si>
    <t>ORD-100683</t>
  </si>
  <si>
    <t>ORD-101071</t>
  </si>
  <si>
    <t>ORD-102389</t>
  </si>
  <si>
    <t>ORD-102451</t>
  </si>
  <si>
    <t>ORD-103392</t>
  </si>
  <si>
    <t>ORD-104007</t>
  </si>
  <si>
    <t>ORD-100548</t>
  </si>
  <si>
    <t>ORD-101716</t>
  </si>
  <si>
    <t>ORD-101820</t>
  </si>
  <si>
    <t>ORD-101823</t>
  </si>
  <si>
    <t>ORD-102840</t>
  </si>
  <si>
    <t>ORD-103125</t>
  </si>
  <si>
    <t>ORD-103704</t>
  </si>
  <si>
    <t>ORD-101406</t>
  </si>
  <si>
    <t>ORD-101451</t>
  </si>
  <si>
    <t>ORD-101719</t>
  </si>
  <si>
    <t>ORD-102935</t>
  </si>
  <si>
    <t>ORD-103864</t>
  </si>
  <si>
    <t>ORD-101919</t>
  </si>
  <si>
    <t>ORD-102602</t>
  </si>
  <si>
    <t>ORD-102612</t>
  </si>
  <si>
    <t>ORD-102693</t>
  </si>
  <si>
    <t>ORD-103426</t>
  </si>
  <si>
    <t>ORD-100297</t>
  </si>
  <si>
    <t>ORD-100820</t>
  </si>
  <si>
    <t>ORD-101069</t>
  </si>
  <si>
    <t>ORD-101155</t>
  </si>
  <si>
    <t>ORD-102732</t>
  </si>
  <si>
    <t>ORD-103260</t>
  </si>
  <si>
    <t>ORD-103929</t>
  </si>
  <si>
    <t>ORD-104293</t>
  </si>
  <si>
    <t>ORD-100603</t>
  </si>
  <si>
    <t>ORD-101600</t>
  </si>
  <si>
    <t>ORD-101710</t>
  </si>
  <si>
    <t>ORD-104111</t>
  </si>
  <si>
    <t>ORD-100144</t>
  </si>
  <si>
    <t>ORD-100326</t>
  </si>
  <si>
    <t>ORD-102967</t>
  </si>
  <si>
    <t>ORD-103037</t>
  </si>
  <si>
    <t>ORD-100830</t>
  </si>
  <si>
    <t>ORD-102776</t>
  </si>
  <si>
    <t>ORD-103155</t>
  </si>
  <si>
    <t>ORD-100507</t>
  </si>
  <si>
    <t>ORD-101860</t>
  </si>
  <si>
    <t>ORD-103689</t>
  </si>
  <si>
    <t>ORD-100258</t>
  </si>
  <si>
    <t>ORD-100859</t>
  </si>
  <si>
    <t>ORD-101249</t>
  </si>
  <si>
    <t>ORD-101650</t>
  </si>
  <si>
    <t>ORD-102134</t>
  </si>
  <si>
    <t>ORD-102148</t>
  </si>
  <si>
    <t>ORD-102898</t>
  </si>
  <si>
    <t>ORD-104312</t>
  </si>
  <si>
    <t>ORD-100077</t>
  </si>
  <si>
    <t>ORD-100503</t>
  </si>
  <si>
    <t>ORD-100511</t>
  </si>
  <si>
    <t>ORD-101191</t>
  </si>
  <si>
    <t>ORD-101657</t>
  </si>
  <si>
    <t>ORD-103923</t>
  </si>
  <si>
    <t>ORD-100948</t>
  </si>
  <si>
    <t>ORD-101157</t>
  </si>
  <si>
    <t>ORD-101420</t>
  </si>
  <si>
    <t>ORD-102552</t>
  </si>
  <si>
    <t>ORD-104421</t>
  </si>
  <si>
    <t>ORD-100301</t>
  </si>
  <si>
    <t>ORD-100679</t>
  </si>
  <si>
    <t>ORD-100994</t>
  </si>
  <si>
    <t>ORD-101619</t>
  </si>
  <si>
    <t>ORD-102012</t>
  </si>
  <si>
    <t>ORD-103718</t>
  </si>
  <si>
    <t>ORD-103913</t>
  </si>
  <si>
    <t>ORD-100894</t>
  </si>
  <si>
    <t>ORD-101604</t>
  </si>
  <si>
    <t>ORD-102237</t>
  </si>
  <si>
    <t>ORD-102458</t>
  </si>
  <si>
    <t>ORD-102774</t>
  </si>
  <si>
    <t>ORD-103975</t>
  </si>
  <si>
    <t>ORD-104446</t>
  </si>
  <si>
    <t>ORD-101521</t>
  </si>
  <si>
    <t>ORD-103038</t>
  </si>
  <si>
    <t>ORD-100318</t>
  </si>
  <si>
    <t>ORD-103053</t>
  </si>
  <si>
    <t>ORD-103871</t>
  </si>
  <si>
    <t>ORD-103844</t>
  </si>
  <si>
    <t>ORD-101043</t>
  </si>
  <si>
    <t>ORD-101252</t>
  </si>
  <si>
    <t>ORD-101927</t>
  </si>
  <si>
    <t>ORD-102671</t>
  </si>
  <si>
    <t>ORD-103876</t>
  </si>
  <si>
    <t>ORD-104207</t>
  </si>
  <si>
    <t>ORD-100289</t>
  </si>
  <si>
    <t>ORD-100408</t>
  </si>
  <si>
    <t>ORD-100670</t>
  </si>
  <si>
    <t>ORD-100704</t>
  </si>
  <si>
    <t>ORD-101643</t>
  </si>
  <si>
    <t>ORD-102049</t>
  </si>
  <si>
    <t>ORD-103891</t>
  </si>
  <si>
    <t>ORD-101397</t>
  </si>
  <si>
    <t>ORD-101678</t>
  </si>
  <si>
    <t>ORD-102026</t>
  </si>
  <si>
    <t>ORD-102414</t>
  </si>
  <si>
    <t>ORD-102568</t>
  </si>
  <si>
    <t>ORD-102613</t>
  </si>
  <si>
    <t>ORD-103499</t>
  </si>
  <si>
    <t>ORD-103688</t>
  </si>
  <si>
    <t>ORD-100421</t>
  </si>
  <si>
    <t>ORD-102358</t>
  </si>
  <si>
    <t>ORD-103425</t>
  </si>
  <si>
    <t>ORD-100761</t>
  </si>
  <si>
    <t>ORD-100856</t>
  </si>
  <si>
    <t>ORD-101271</t>
  </si>
  <si>
    <t>ORD-101622</t>
  </si>
  <si>
    <t>ORD-102545</t>
  </si>
  <si>
    <t>ORD-103562</t>
  </si>
  <si>
    <t>ORD-103599</t>
  </si>
  <si>
    <t>ORD-104134</t>
  </si>
  <si>
    <t>ORD-100975</t>
  </si>
  <si>
    <t>ORD-102395</t>
  </si>
  <si>
    <t>ORD-104051</t>
  </si>
  <si>
    <t>ORD-104232</t>
  </si>
  <si>
    <t>ORD-104368</t>
  </si>
  <si>
    <t>ORD-104490</t>
  </si>
  <si>
    <t>ORD-100343</t>
  </si>
  <si>
    <t>ORD-100558</t>
  </si>
  <si>
    <t>ORD-101320</t>
  </si>
  <si>
    <t>ORD-102250</t>
  </si>
  <si>
    <t>ORD-102711</t>
  </si>
  <si>
    <t>ORD-102939</t>
  </si>
  <si>
    <t>ORD-103408</t>
  </si>
  <si>
    <t>ORD-100424</t>
  </si>
  <si>
    <t>ORD-100633</t>
  </si>
  <si>
    <t>ORD-101229</t>
  </si>
  <si>
    <t>ORD-101250</t>
  </si>
  <si>
    <t>ORD-101477</t>
  </si>
  <si>
    <t>ORD-102560</t>
  </si>
  <si>
    <t>ORD-103126</t>
  </si>
  <si>
    <t>ORD-104022</t>
  </si>
  <si>
    <t>ORD-100344</t>
  </si>
  <si>
    <t>ORD-100443</t>
  </si>
  <si>
    <t>ORD-100787</t>
  </si>
  <si>
    <t>ORD-101525</t>
  </si>
  <si>
    <t>ORD-103204</t>
  </si>
  <si>
    <t>ORD-103501</t>
  </si>
  <si>
    <t>ORD-103808</t>
  </si>
  <si>
    <t>ORD-103943</t>
  </si>
  <si>
    <t>ORD-100846</t>
  </si>
  <si>
    <t>ORD-101886</t>
  </si>
  <si>
    <t>ORD-102078</t>
  </si>
  <si>
    <t>ORD-102235</t>
  </si>
  <si>
    <t>ORD-102314</t>
  </si>
  <si>
    <t>ORD-102506</t>
  </si>
  <si>
    <t>ORD-100167</t>
  </si>
  <si>
    <t>ORD-101200</t>
  </si>
  <si>
    <t>ORD-102661</t>
  </si>
  <si>
    <t>ORD-103531</t>
  </si>
  <si>
    <t>ORD-104054</t>
  </si>
  <si>
    <t>ORD-103207</t>
  </si>
  <si>
    <t>ORD-100231</t>
  </si>
  <si>
    <t>ORD-101835</t>
  </si>
  <si>
    <t>ORD-101928</t>
  </si>
  <si>
    <t>ORD-101992</t>
  </si>
  <si>
    <t>ORD-102065</t>
  </si>
  <si>
    <t>ORD-102276</t>
  </si>
  <si>
    <t>ORD-103388</t>
  </si>
  <si>
    <t>ORD-100380</t>
  </si>
  <si>
    <t>ORD-100492</t>
  </si>
  <si>
    <t>ORD-102175</t>
  </si>
  <si>
    <t>ORD-103554</t>
  </si>
  <si>
    <t>ORD-100933</t>
  </si>
  <si>
    <t>ORD-101979</t>
  </si>
  <si>
    <t>ORD-102294</t>
  </si>
  <si>
    <t>ORD-102793</t>
  </si>
  <si>
    <t>ORD-103145</t>
  </si>
  <si>
    <t>ORD-103551</t>
  </si>
  <si>
    <t>ORD-103713</t>
  </si>
  <si>
    <t>ORD-101227</t>
  </si>
  <si>
    <t>ORD-101707</t>
  </si>
  <si>
    <t>ORD-102862</t>
  </si>
  <si>
    <t>ORD-103746</t>
  </si>
  <si>
    <t>ORD-103812</t>
  </si>
  <si>
    <t>ORD-104171</t>
  </si>
  <si>
    <t>ORD-100175</t>
  </si>
  <si>
    <t>ORD-100190</t>
  </si>
  <si>
    <t>ORD-100981</t>
  </si>
  <si>
    <t>ORD-101874</t>
  </si>
  <si>
    <t>ORD-103542</t>
  </si>
  <si>
    <t>ORD-101086</t>
  </si>
  <si>
    <t>ORD-101360</t>
  </si>
  <si>
    <t>ORD-102160</t>
  </si>
  <si>
    <t>ORD-103832</t>
  </si>
  <si>
    <t>ORD-100626</t>
  </si>
  <si>
    <t>ORD-100665</t>
  </si>
  <si>
    <t>ORD-101499</t>
  </si>
  <si>
    <t>ORD-103971</t>
  </si>
  <si>
    <t>ORD-101153</t>
  </si>
  <si>
    <t>ORD-101549</t>
  </si>
  <si>
    <t>ORD-102271</t>
  </si>
  <si>
    <t>ORD-102618</t>
  </si>
  <si>
    <t>ORD-103236</t>
  </si>
  <si>
    <t>ORD-100943</t>
  </si>
  <si>
    <t>ORD-100147</t>
  </si>
  <si>
    <t>ORD-101532</t>
  </si>
  <si>
    <t>ORD-103027</t>
  </si>
  <si>
    <t>ORD-104319</t>
  </si>
  <si>
    <t>ORD-101079</t>
  </si>
  <si>
    <t>ORD-102348</t>
  </si>
  <si>
    <t>ORD-100640</t>
  </si>
  <si>
    <t>ORD-100322</t>
  </si>
  <si>
    <t>ORD-100958</t>
  </si>
  <si>
    <t>ORD-104140</t>
  </si>
  <si>
    <t>ORD-102133</t>
  </si>
  <si>
    <t>ORD-102154</t>
  </si>
  <si>
    <t>ORD-103294</t>
  </si>
  <si>
    <t>ORD-103319</t>
  </si>
  <si>
    <t>ORD-103810</t>
  </si>
  <si>
    <t>ORD-104263</t>
  </si>
  <si>
    <t>ORD-101245</t>
  </si>
  <si>
    <t>ORD-103282</t>
  </si>
  <si>
    <t>ORD-104165</t>
  </si>
  <si>
    <t>ORD-102407</t>
  </si>
  <si>
    <t>ORD-102729</t>
  </si>
  <si>
    <t>ORD-102912</t>
  </si>
  <si>
    <t>ORD-103492</t>
  </si>
  <si>
    <t>ORD-101845</t>
  </si>
  <si>
    <t>ORD-101867</t>
  </si>
  <si>
    <t>ORD-103904</t>
  </si>
  <si>
    <t>ORD-103993</t>
  </si>
  <si>
    <t>ORD-100646</t>
  </si>
  <si>
    <t>ORD-102575</t>
  </si>
  <si>
    <t>ORD-100462</t>
  </si>
  <si>
    <t>ORD-100105</t>
  </si>
  <si>
    <t>ORD-100246</t>
  </si>
  <si>
    <t>ORD-101116</t>
  </si>
  <si>
    <t>ORD-100756</t>
  </si>
  <si>
    <t>ORD-101106</t>
  </si>
  <si>
    <t>ORD-101418</t>
  </si>
  <si>
    <t>ORD-102429</t>
  </si>
  <si>
    <t>ORD-103235</t>
  </si>
  <si>
    <t>ORD-103857</t>
  </si>
  <si>
    <t>ORD-102186</t>
  </si>
  <si>
    <t>ORD-103447</t>
  </si>
  <si>
    <t>ORD-103683</t>
  </si>
  <si>
    <t>ORD-104398</t>
  </si>
  <si>
    <t>ORD-100400</t>
  </si>
  <si>
    <t>ORD-101066</t>
  </si>
  <si>
    <t>ORD-101136</t>
  </si>
  <si>
    <t>ORD-101368</t>
  </si>
  <si>
    <t>ORD-102363</t>
  </si>
  <si>
    <t>ORD-103118</t>
  </si>
  <si>
    <t>ORD-100566</t>
  </si>
  <si>
    <t>ORD-101363</t>
  </si>
  <si>
    <t>ORD-101658</t>
  </si>
  <si>
    <t>ORD-103354</t>
  </si>
  <si>
    <t>ORD-103445</t>
  </si>
  <si>
    <t>ORD-101326</t>
  </si>
  <si>
    <t>ORD-101412</t>
  </si>
  <si>
    <t>ORD-103082</t>
  </si>
  <si>
    <t>ORD-104289</t>
  </si>
  <si>
    <t>ORD-101103</t>
  </si>
  <si>
    <t>ORD-101854</t>
  </si>
  <si>
    <t>ORD-102100</t>
  </si>
  <si>
    <t>ORD-100003</t>
  </si>
  <si>
    <t>ORD-101270</t>
  </si>
  <si>
    <t>ORD-102003</t>
  </si>
  <si>
    <t>ORD-102839</t>
  </si>
  <si>
    <t>ORD-103039</t>
  </si>
  <si>
    <t>ORD-100403</t>
  </si>
  <si>
    <t>ORD-101857</t>
  </si>
  <si>
    <t>ORD-104406</t>
  </si>
  <si>
    <t>ORD-100700</t>
  </si>
  <si>
    <t>ORD-103519</t>
  </si>
  <si>
    <t>ORD-100180</t>
  </si>
  <si>
    <t>ORD-101149</t>
  </si>
  <si>
    <t>ORD-101160</t>
  </si>
  <si>
    <t>ORD-102664</t>
  </si>
  <si>
    <t>ORD-103183</t>
  </si>
  <si>
    <t>ORD-100029</t>
  </si>
  <si>
    <t>ORD-101336</t>
  </si>
  <si>
    <t>ORD-103326</t>
  </si>
  <si>
    <t>ORD-100189</t>
  </si>
  <si>
    <t>ORD-101012</t>
  </si>
  <si>
    <t>ORD-101737</t>
  </si>
  <si>
    <t>ORD-101853</t>
  </si>
  <si>
    <t>ORD-100389</t>
  </si>
  <si>
    <t>ORD-100758</t>
  </si>
  <si>
    <t>ORD-101385</t>
  </si>
  <si>
    <t>ORD-102107</t>
  </si>
  <si>
    <t>ORD-103045</t>
  </si>
  <si>
    <t>ORD-103598</t>
  </si>
  <si>
    <t>ORD-103892</t>
  </si>
  <si>
    <t>ORD-102182</t>
  </si>
  <si>
    <t>ORD-102516</t>
  </si>
  <si>
    <t>ORD-103225</t>
  </si>
  <si>
    <t>ORD-101435</t>
  </si>
  <si>
    <t>ORD-100531</t>
  </si>
  <si>
    <t>ORD-101312</t>
  </si>
  <si>
    <t>ORD-102278</t>
  </si>
  <si>
    <t>ORD-103411</t>
  </si>
  <si>
    <t>ORD-103835</t>
  </si>
  <si>
    <t>ORD-100107</t>
  </si>
  <si>
    <t>ORD-100362</t>
  </si>
  <si>
    <t>ORD-102502</t>
  </si>
  <si>
    <t>ORD-104053</t>
  </si>
  <si>
    <t>ORD-104227</t>
  </si>
  <si>
    <t>ORD-100054</t>
  </si>
  <si>
    <t>ORD-101302</t>
  </si>
  <si>
    <t>ORD-102705</t>
  </si>
  <si>
    <t>ORD-103256</t>
  </si>
  <si>
    <t>ORD-103348</t>
  </si>
  <si>
    <t>ORD-103428</t>
  </si>
  <si>
    <t>ORD-104127</t>
  </si>
  <si>
    <t>ORD-104305</t>
  </si>
  <si>
    <t>ORD-101554</t>
  </si>
  <si>
    <t>ORD-102043</t>
  </si>
  <si>
    <t>ORD-100918</t>
  </si>
  <si>
    <t>ORD-101238</t>
  </si>
  <si>
    <t>ORD-102646</t>
  </si>
  <si>
    <t>ORD-103733</t>
  </si>
  <si>
    <t>ORD-100921</t>
  </si>
  <si>
    <t>ORD-102403</t>
  </si>
  <si>
    <t>ORD-101783</t>
  </si>
  <si>
    <t>ORD-103879</t>
  </si>
  <si>
    <t>ORD-100164</t>
  </si>
  <si>
    <t>ORD-102249</t>
  </si>
  <si>
    <t>ORD-102685</t>
  </si>
  <si>
    <t>ORD-102196</t>
  </si>
  <si>
    <t>ORD-102937</t>
  </si>
  <si>
    <t>ORD-102997</t>
  </si>
  <si>
    <t>ORD-103849</t>
  </si>
  <si>
    <t>ORD-100071</t>
  </si>
  <si>
    <t>ORD-100425</t>
  </si>
  <si>
    <t>ORD-101000</t>
  </si>
  <si>
    <t>ORD-101931</t>
  </si>
  <si>
    <t>ORD-103205</t>
  </si>
  <si>
    <t>ORD-103627</t>
  </si>
  <si>
    <t>ORD-103679</t>
  </si>
  <si>
    <t>ORD-101289</t>
  </si>
  <si>
    <t>ORD-102334</t>
  </si>
  <si>
    <t>ORD-102649</t>
  </si>
  <si>
    <t>ORD-102930</t>
  </si>
  <si>
    <t>ORD-102690</t>
  </si>
  <si>
    <t>ORD-103322</t>
  </si>
  <si>
    <t>ORD-103604</t>
  </si>
  <si>
    <t>ORD-100530</t>
  </si>
  <si>
    <t>ORD-100642</t>
  </si>
  <si>
    <t>ORD-100016</t>
  </si>
  <si>
    <t>ORD-100722</t>
  </si>
  <si>
    <t>ORD-101497</t>
  </si>
  <si>
    <t>ORD-103456</t>
  </si>
  <si>
    <t>ORD-103966</t>
  </si>
  <si>
    <t>ORD-100104</t>
  </si>
  <si>
    <t>ORD-100591</t>
  </si>
  <si>
    <t>ORD-102770</t>
  </si>
  <si>
    <t>ORD-102798</t>
  </si>
  <si>
    <t>ORD-100236</t>
  </si>
  <si>
    <t>ORD-102580</t>
  </si>
  <si>
    <t>ORD-101613</t>
  </si>
  <si>
    <t>ORD-101870</t>
  </si>
  <si>
    <t>ORD-102045</t>
  </si>
  <si>
    <t>ORD-102187</t>
  </si>
  <si>
    <t>ORD-102956</t>
  </si>
  <si>
    <t>ORD-103174</t>
  </si>
  <si>
    <t>ORD-101774</t>
  </si>
  <si>
    <t>ORD-103432</t>
  </si>
  <si>
    <t>ORD-102295</t>
  </si>
  <si>
    <t>ORD-100544</t>
  </si>
  <si>
    <t>ORD-101424</t>
  </si>
  <si>
    <t>ORD-100433</t>
  </si>
  <si>
    <t>ORD-101129</t>
  </si>
  <si>
    <t>ORD-102213</t>
  </si>
  <si>
    <t>ORD-102781</t>
  </si>
  <si>
    <t>ORD-103291</t>
  </si>
  <si>
    <t>ORD-103671</t>
  </si>
  <si>
    <t>ORD-101668</t>
  </si>
  <si>
    <t>ORD-101747</t>
  </si>
  <si>
    <t>ORD-101912</t>
  </si>
  <si>
    <t>ORD-104258</t>
  </si>
  <si>
    <t>ORD-103764</t>
  </si>
  <si>
    <t>ORD-101729</t>
  </si>
  <si>
    <t>ORD-101745</t>
  </si>
  <si>
    <t>ORD-102727</t>
  </si>
  <si>
    <t>ORD-103625</t>
  </si>
  <si>
    <t>ORD-100037</t>
  </si>
  <si>
    <t>ORD-100502</t>
  </si>
  <si>
    <t>ORD-102382</t>
  </si>
  <si>
    <t>ORD-103293</t>
  </si>
  <si>
    <t>ORD-104049</t>
  </si>
  <si>
    <t>ORD-100445</t>
  </si>
  <si>
    <t>ORD-103461</t>
  </si>
  <si>
    <t>ORD-104400</t>
  </si>
  <si>
    <t>ORD-100494</t>
  </si>
  <si>
    <t>ORD-101846</t>
  </si>
  <si>
    <t>ORD-100955</t>
  </si>
  <si>
    <t>ORD-102384</t>
  </si>
  <si>
    <t>ORD-102783</t>
  </si>
  <si>
    <t>ORD-100351</t>
  </si>
  <si>
    <t>ORD-101020</t>
  </si>
  <si>
    <t>ORD-103817</t>
  </si>
  <si>
    <t>ORD-101720</t>
  </si>
  <si>
    <t>ORD-102723</t>
  </si>
  <si>
    <t>ORD-103244</t>
  </si>
  <si>
    <t>ORD-103854</t>
  </si>
  <si>
    <t>ORD-103925</t>
  </si>
  <si>
    <t>ORD-103190</t>
  </si>
  <si>
    <t>ORD-104448</t>
  </si>
  <si>
    <t>ORD-102787</t>
  </si>
  <si>
    <t>ORD-103715</t>
  </si>
  <si>
    <t>ORD-100815</t>
  </si>
  <si>
    <t>ORD-101888</t>
  </si>
  <si>
    <t>ORD-103994</t>
  </si>
  <si>
    <t>ORD-100553</t>
  </si>
  <si>
    <t>ORD-101403</t>
  </si>
  <si>
    <t>ORD-102140</t>
  </si>
  <si>
    <t>ORD-101571</t>
  </si>
  <si>
    <t>ORD-103518</t>
  </si>
  <si>
    <t>ORD-101516</t>
  </si>
  <si>
    <t>ORD-103330</t>
  </si>
  <si>
    <t>ORD-100018</t>
  </si>
  <si>
    <t>ORD-100243</t>
  </si>
  <si>
    <t>ORD-101275</t>
  </si>
  <si>
    <t>ORD-101681</t>
  </si>
  <si>
    <t>ORD-102320</t>
  </si>
  <si>
    <t>ORD-102344</t>
  </si>
  <si>
    <t>ORD-101215</t>
  </si>
  <si>
    <t>ORD-101665</t>
  </si>
  <si>
    <t>ORD-103122</t>
  </si>
  <si>
    <t>ORD-100892</t>
  </si>
  <si>
    <t>ORD-101303</t>
  </si>
  <si>
    <t>ORD-103520</t>
  </si>
  <si>
    <t>ORD-104458</t>
  </si>
  <si>
    <t>ORD-100055</t>
  </si>
  <si>
    <t>ORD-101253</t>
  </si>
  <si>
    <t>ORD-104046</t>
  </si>
  <si>
    <t>ORD-104272</t>
  </si>
  <si>
    <t>ORD-100469</t>
  </si>
  <si>
    <t>ORD-101817</t>
  </si>
  <si>
    <t>ORD-102323</t>
  </si>
  <si>
    <t>ORD-100465</t>
  </si>
  <si>
    <t>ORD-101576</t>
  </si>
  <si>
    <t>ORD-103608</t>
  </si>
  <si>
    <t>ORD-100245</t>
  </si>
  <si>
    <t>ORD-100569</t>
  </si>
  <si>
    <t>ORD-100437</t>
  </si>
  <si>
    <t>ORD-101629</t>
  </si>
  <si>
    <t>ORD-101693</t>
  </si>
  <si>
    <t>ORD-104453</t>
  </si>
  <si>
    <t>ORD-100668</t>
  </si>
  <si>
    <t>ORD-100724</t>
  </si>
  <si>
    <t>ORD-101582</t>
  </si>
  <si>
    <t>ORD-103144</t>
  </si>
  <si>
    <t>ORD-100048</t>
  </si>
  <si>
    <t>ORD-101788</t>
  </si>
  <si>
    <t>ORD-102987</t>
  </si>
  <si>
    <t>ORD-104297</t>
  </si>
  <si>
    <t>ORD-100606</t>
  </si>
  <si>
    <t>ORD-101616</t>
  </si>
  <si>
    <t>ORD-102922</t>
  </si>
  <si>
    <t>ORD-103525</t>
  </si>
  <si>
    <t>ORD-104353</t>
  </si>
  <si>
    <t>ORD-100753</t>
  </si>
  <si>
    <t>ORD-101179</t>
  </si>
  <si>
    <t>ORD-101264</t>
  </si>
  <si>
    <t>ORD-103114</t>
  </si>
  <si>
    <t>ORD-103527</t>
  </si>
  <si>
    <t>ORD-101528</t>
  </si>
  <si>
    <t>ORD-102941</t>
  </si>
  <si>
    <t>ORD-100478</t>
  </si>
  <si>
    <t>ORD-100547</t>
  </si>
  <si>
    <t>ORD-100663</t>
  </si>
  <si>
    <t>ORD-102077</t>
  </si>
  <si>
    <t>ORD-102768</t>
  </si>
  <si>
    <t>ORD-103400</t>
  </si>
  <si>
    <t>ORD-101085</t>
  </si>
  <si>
    <t>ORD-101464</t>
  </si>
  <si>
    <t>ORD-102453</t>
  </si>
  <si>
    <t>ORD-103607</t>
  </si>
  <si>
    <t>ORD-100359</t>
  </si>
  <si>
    <t>ORD-101382</t>
  </si>
  <si>
    <t>ORD-101407</t>
  </si>
  <si>
    <t>ORD-102647</t>
  </si>
  <si>
    <t>ORD-103647</t>
  </si>
  <si>
    <t>ORD-101651</t>
  </si>
  <si>
    <t>ORD-103049</t>
  </si>
  <si>
    <t>ORD-101391</t>
  </si>
  <si>
    <t>ORD-101414</t>
  </si>
  <si>
    <t>ORD-101730</t>
  </si>
  <si>
    <t>ORD-103436</t>
  </si>
  <si>
    <t>ORD-103846</t>
  </si>
  <si>
    <t>ORD-101458</t>
  </si>
  <si>
    <t>ORD-101679</t>
  </si>
  <si>
    <t>ORD-102106</t>
  </si>
  <si>
    <t>ORD-103355</t>
  </si>
  <si>
    <t>ORD-104323</t>
  </si>
  <si>
    <t>ORD-100632</t>
  </si>
  <si>
    <t>ORD-100696</t>
  </si>
  <si>
    <t>ORD-101031</t>
  </si>
  <si>
    <t>ORD-101734</t>
  </si>
  <si>
    <t>ORD-102680</t>
  </si>
  <si>
    <t>ORD-100879</t>
  </si>
  <si>
    <t>ORD-101122</t>
  </si>
  <si>
    <t>ORD-101940</t>
  </si>
  <si>
    <t>ORD-103778</t>
  </si>
  <si>
    <t>ORD-104476</t>
  </si>
  <si>
    <t>ORD-102609</t>
  </si>
  <si>
    <t>ORD-104161</t>
  </si>
  <si>
    <t>ORD-101527</t>
  </si>
  <si>
    <t>ORD-102851</t>
  </si>
  <si>
    <t>ORD-103524</t>
  </si>
  <si>
    <t>ORD-100306</t>
  </si>
  <si>
    <t>ORD-101352</t>
  </si>
  <si>
    <t>ORD-102489</t>
  </si>
  <si>
    <t>ORD-103168</t>
  </si>
  <si>
    <t>ORD-100217</t>
  </si>
  <si>
    <t>ORD-104396</t>
  </si>
  <si>
    <t>ORD-100279</t>
  </si>
  <si>
    <t>ORD-100382</t>
  </si>
  <si>
    <t>ORD-101568</t>
  </si>
  <si>
    <t>ORD-101907</t>
  </si>
  <si>
    <t>ORD-103276</t>
  </si>
  <si>
    <t>ORD-101901</t>
  </si>
  <si>
    <t>ORD-102757</t>
  </si>
  <si>
    <t>ORD-104038</t>
  </si>
  <si>
    <t>ORD-104122</t>
  </si>
  <si>
    <t>ORD-104389</t>
  </si>
  <si>
    <t>ORD-100638</t>
  </si>
  <si>
    <t>ORD-101247</t>
  </si>
  <si>
    <t>ORD-102479</t>
  </si>
  <si>
    <t>ORD-102639</t>
  </si>
  <si>
    <t>ORD-100809</t>
  </si>
  <si>
    <t>ORD-102802</t>
  </si>
  <si>
    <t>ORD-103907</t>
  </si>
  <si>
    <t>ORD-102383</t>
  </si>
  <si>
    <t>ORD-102494</t>
  </si>
  <si>
    <t>ORD-100014</t>
  </si>
  <si>
    <t>ORD-101019</t>
  </si>
  <si>
    <t>ORD-102099</t>
  </si>
  <si>
    <t>ORD-102990</t>
  </si>
  <si>
    <t>ORD-104486</t>
  </si>
  <si>
    <t>ORD-102193</t>
  </si>
  <si>
    <t>ORD-103673</t>
  </si>
  <si>
    <t>ORD-100177</t>
  </si>
  <si>
    <t>ORD-100355</t>
  </si>
  <si>
    <t>ORD-100999</t>
  </si>
  <si>
    <t>ORD-101993</t>
  </si>
  <si>
    <t>ORD-102179</t>
  </si>
  <si>
    <t>ORD-102865</t>
  </si>
  <si>
    <t>ORD-103331</t>
  </si>
  <si>
    <t>ORD-103757</t>
  </si>
  <si>
    <t>ORD-100405</t>
  </si>
  <si>
    <t>ORD-100582</t>
  </si>
  <si>
    <t>ORD-101485</t>
  </si>
  <si>
    <t>ORD-101540</t>
  </si>
  <si>
    <t>ORD-103106</t>
  </si>
  <si>
    <t>ORD-103961</t>
  </si>
  <si>
    <t>ORD-100290</t>
  </si>
  <si>
    <t>ORD-100790</t>
  </si>
  <si>
    <t>ORD-100990</t>
  </si>
  <si>
    <t>ORD-101899</t>
  </si>
  <si>
    <t>ORD-102385</t>
  </si>
  <si>
    <t>ORD-102445</t>
  </si>
  <si>
    <t>ORD-103290</t>
  </si>
  <si>
    <t>ORD-100942</t>
  </si>
  <si>
    <t>ORD-101703</t>
  </si>
  <si>
    <t>ORD-101921</t>
  </si>
  <si>
    <t>ORD-103626</t>
  </si>
  <si>
    <t>ORD-103838</t>
  </si>
  <si>
    <t>ORD-100035</t>
  </si>
  <si>
    <t>ORD-101984</t>
  </si>
  <si>
    <t>ORD-101465</t>
  </si>
  <si>
    <t>ORD-102963</t>
  </si>
  <si>
    <t>ORD-103240</t>
  </si>
  <si>
    <t>ORD-104004</t>
  </si>
  <si>
    <t>ORD-100760</t>
  </si>
  <si>
    <t>ORD-101213</t>
  </si>
  <si>
    <t>ORD-101837</t>
  </si>
  <si>
    <t>ORD-102572</t>
  </si>
  <si>
    <t>ORD-103110</t>
  </si>
  <si>
    <t>ORD-103583</t>
  </si>
  <si>
    <t>ORD-104497</t>
  </si>
  <si>
    <t>ORD-102421</t>
  </si>
  <si>
    <t>ORD-103497</t>
  </si>
  <si>
    <t>ORD-104061</t>
  </si>
  <si>
    <t>ORD-101501</t>
  </si>
  <si>
    <t>ORD-101843</t>
  </si>
  <si>
    <t>ORD-103116</t>
  </si>
  <si>
    <t>ORD-103286</t>
  </si>
  <si>
    <t>ORD-101374</t>
  </si>
  <si>
    <t>ORD-102212</t>
  </si>
  <si>
    <t>ORD-103341</t>
  </si>
  <si>
    <t>ORD-102827</t>
  </si>
  <si>
    <t>ORD-101691</t>
  </si>
  <si>
    <t>ORD-102243</t>
  </si>
  <si>
    <t>ORD-102773</t>
  </si>
  <si>
    <t>ORD-102886</t>
  </si>
  <si>
    <t>ORD-100089</t>
  </si>
  <si>
    <t>ORD-100552</t>
  </si>
  <si>
    <t>ORD-101261</t>
  </si>
  <si>
    <t>ORD-102689</t>
  </si>
  <si>
    <t>ORD-102792</t>
  </si>
  <si>
    <t>ORD-103419</t>
  </si>
  <si>
    <t>ORD-100128</t>
  </si>
  <si>
    <t>ORD-101617</t>
  </si>
  <si>
    <t>ORD-102591</t>
  </si>
  <si>
    <t>ORD-103004</t>
  </si>
  <si>
    <t>ORD-104463</t>
  </si>
  <si>
    <t>ORD-100616</t>
  </si>
  <si>
    <t>ORD-101070</t>
  </si>
  <si>
    <t>ORD-101346</t>
  </si>
  <si>
    <t>ORD-102736</t>
  </si>
  <si>
    <t>ORD-103255</t>
  </si>
  <si>
    <t>ORD-101454</t>
  </si>
  <si>
    <t>ORD-101656</t>
  </si>
  <si>
    <t>ORD-101950</t>
  </si>
  <si>
    <t>ORD-104425</t>
  </si>
  <si>
    <t>ORD-101230</t>
  </si>
  <si>
    <t>ORD-101365</t>
  </si>
  <si>
    <t>ORD-102994</t>
  </si>
  <si>
    <t>ORD-104213</t>
  </si>
  <si>
    <t>ORD-100334</t>
  </si>
  <si>
    <t>ORD-102805</t>
  </si>
  <si>
    <t>ORD-100353</t>
  </si>
  <si>
    <t>ORD-100826</t>
  </si>
  <si>
    <t>ORD-101898</t>
  </si>
  <si>
    <t>ORD-102573</t>
  </si>
  <si>
    <t>ORD-103026</t>
  </si>
  <si>
    <t>ORD-103972</t>
  </si>
  <si>
    <t>ORD-103336</t>
  </si>
  <si>
    <t>ORD-103866</t>
  </si>
  <si>
    <t>ORD-103935</t>
  </si>
  <si>
    <t>ORD-101531</t>
  </si>
  <si>
    <t>ORD-103427</t>
  </si>
  <si>
    <t>ORD-100234</t>
  </si>
  <si>
    <t>ORD-101206</t>
  </si>
  <si>
    <t>ORD-101278</t>
  </si>
  <si>
    <t>ORD-103630</t>
  </si>
  <si>
    <t>ORD-103634</t>
  </si>
  <si>
    <t>ORD-104011</t>
  </si>
  <si>
    <t>ORD-101061</t>
  </si>
  <si>
    <t>ORD-102354</t>
  </si>
  <si>
    <t>ORD-103393</t>
  </si>
  <si>
    <t>ORD-104216</t>
  </si>
  <si>
    <t>ORD-100574</t>
  </si>
  <si>
    <t>ORD-100650</t>
  </si>
  <si>
    <t>ORD-101605</t>
  </si>
  <si>
    <t>ORD-101762</t>
  </si>
  <si>
    <t>ORD-102259</t>
  </si>
  <si>
    <t>ORD-102943</t>
  </si>
  <si>
    <t>ORD-100446</t>
  </si>
  <si>
    <t>ORD-100875</t>
  </si>
  <si>
    <t>ORD-102444</t>
  </si>
  <si>
    <t>ORD-103547</t>
  </si>
  <si>
    <t>ORD-100498</t>
  </si>
  <si>
    <t>ORD-102564</t>
  </si>
  <si>
    <t>ORD-103612</t>
  </si>
  <si>
    <t>ORD-103839</t>
  </si>
  <si>
    <t>ORD-100262</t>
  </si>
  <si>
    <t>ORD-100585</t>
  </si>
  <si>
    <t>ORD-101597</t>
  </si>
  <si>
    <t>ORD-103605</t>
  </si>
  <si>
    <t>ORD-104231</t>
  </si>
  <si>
    <t>ORD-104364</t>
  </si>
  <si>
    <t>ORD-100052</t>
  </si>
  <si>
    <t>ORD-100122</t>
  </si>
  <si>
    <t>ORD-100889</t>
  </si>
  <si>
    <t>ORD-101357</t>
  </si>
  <si>
    <t>ORD-103069</t>
  </si>
  <si>
    <t>ORD-100755</t>
  </si>
  <si>
    <t>ORD-102988</t>
  </si>
  <si>
    <t>ORD-103740</t>
  </si>
  <si>
    <t>ORD-104251</t>
  </si>
  <si>
    <t>ORD-100288</t>
  </si>
  <si>
    <t>ORD-101978</t>
  </si>
  <si>
    <t>ORD-101999</t>
  </si>
  <si>
    <t>ORD-102402</t>
  </si>
  <si>
    <t>ORD-102777</t>
  </si>
  <si>
    <t>ORD-103084</t>
  </si>
  <si>
    <t>ORD-103576</t>
  </si>
  <si>
    <t>ORD-100004</t>
  </si>
  <si>
    <t>ORD-100822</t>
  </si>
  <si>
    <t>ORD-103933</t>
  </si>
  <si>
    <t>ORD-104060</t>
  </si>
  <si>
    <t>ORD-103140</t>
  </si>
  <si>
    <t>ORD-103371</t>
  </si>
  <si>
    <t>ORD-100588</t>
  </si>
  <si>
    <t>ORD-104460</t>
  </si>
  <si>
    <t>ORD-101390</t>
  </si>
  <si>
    <t>ORD-101581</t>
  </si>
  <si>
    <t>ORD-101775</t>
  </si>
  <si>
    <t>ORD-103621</t>
  </si>
  <si>
    <t>ORD-104079</t>
  </si>
  <si>
    <t>ORD-100254</t>
  </si>
  <si>
    <t>ORD-103219</t>
  </si>
  <si>
    <t>ORD-104266</t>
  </si>
  <si>
    <t>ORD-100126</t>
  </si>
  <si>
    <t>ORD-101273</t>
  </si>
  <si>
    <t>ORD-102374</t>
  </si>
  <si>
    <t>ORD-100484</t>
  </si>
  <si>
    <t>ORD-101798</t>
  </si>
  <si>
    <t>ORD-103711</t>
  </si>
  <si>
    <t>ORD-100455</t>
  </si>
  <si>
    <t>ORD-101251</t>
  </si>
  <si>
    <t>ORD-101257</t>
  </si>
  <si>
    <t>ORD-101047</t>
  </si>
  <si>
    <t>ORD-102679</t>
  </si>
  <si>
    <t>ORD-103741</t>
  </si>
  <si>
    <t>ORD-104010</t>
  </si>
  <si>
    <t>ORD-101376</t>
  </si>
  <si>
    <t>ORD-102704</t>
  </si>
  <si>
    <t>ORD-103261</t>
  </si>
  <si>
    <t>ORD-103415</t>
  </si>
  <si>
    <t>ORD-104092</t>
  </si>
  <si>
    <t>ORD-102288</t>
  </si>
  <si>
    <t>ORD-101791</t>
  </si>
  <si>
    <t>ORD-102980</t>
  </si>
  <si>
    <t>ORD-103033</t>
  </si>
  <si>
    <t>ORD-100698</t>
  </si>
  <si>
    <t>ORD-100959</t>
  </si>
  <si>
    <t>ORD-102313</t>
  </si>
  <si>
    <t>ORD-104066</t>
  </si>
  <si>
    <t>ORD-100146</t>
  </si>
  <si>
    <t>ORD-100151</t>
  </si>
  <si>
    <t>ORD-100871</t>
  </si>
  <si>
    <t>ORD-102948</t>
  </si>
  <si>
    <t>ORD-102958</t>
  </si>
  <si>
    <t>ORD-104157</t>
  </si>
  <si>
    <t>ORD-100864</t>
  </si>
  <si>
    <t>ORD-101784</t>
  </si>
  <si>
    <t>ORD-102095</t>
  </si>
  <si>
    <t>ORD-102233</t>
  </si>
  <si>
    <t>ORD-101789</t>
  </si>
  <si>
    <t>ORD-103105</t>
  </si>
  <si>
    <t>ORD-101470</t>
  </si>
  <si>
    <t>ORD-101265</t>
  </si>
  <si>
    <t>ORD-101371</t>
  </si>
  <si>
    <t>ORD-102297</t>
  </si>
  <si>
    <t>ORD-102616</t>
  </si>
  <si>
    <t>ORD-103806</t>
  </si>
  <si>
    <t>ORD-100964</t>
  </si>
  <si>
    <t>ORD-101855</t>
  </si>
  <si>
    <t>ORD-100852</t>
  </si>
  <si>
    <t>ORD-100974</t>
  </si>
  <si>
    <t>ORD-102477</t>
  </si>
  <si>
    <t>ORD-103278</t>
  </si>
  <si>
    <t>ORD-101042</t>
  </si>
  <si>
    <t>ORD-102628</t>
  </si>
  <si>
    <t>ORD-102981</t>
  </si>
  <si>
    <t>ORD-101016</t>
  </si>
  <si>
    <t>ORD-102074</t>
  </si>
  <si>
    <t>ORD-102227</t>
  </si>
  <si>
    <t>ORD-102417</t>
  </si>
  <si>
    <t>ORD-103712</t>
  </si>
  <si>
    <t>ORD-100771</t>
  </si>
  <si>
    <t>ORD-101932</t>
  </si>
  <si>
    <t>ORD-102157</t>
  </si>
  <si>
    <t>ORD-104210</t>
  </si>
  <si>
    <t>ORD-100717</t>
  </si>
  <si>
    <t>ORD-102083</t>
  </si>
  <si>
    <t>ORD-103706</t>
  </si>
  <si>
    <t>ORD-100904</t>
  </si>
  <si>
    <t>ORD-102422</t>
  </si>
  <si>
    <t>ORD-103077</t>
  </si>
  <si>
    <t>ORD-104280</t>
  </si>
  <si>
    <t>ORD-100059</t>
  </si>
  <si>
    <t>ORD-100624</t>
  </si>
  <si>
    <t>ORD-101904</t>
  </si>
  <si>
    <t>ORD-103091</t>
  </si>
  <si>
    <t>ORD-103334</t>
  </si>
  <si>
    <t>ORD-103628</t>
  </si>
  <si>
    <t>ORD-103992</t>
  </si>
  <si>
    <t>ORD-100208</t>
  </si>
  <si>
    <t>ORD-100372</t>
  </si>
  <si>
    <t>ORD-100461</t>
  </si>
  <si>
    <t>ORD-102443</t>
  </si>
  <si>
    <t>ORD-102863</t>
  </si>
  <si>
    <t>ORD-103668</t>
  </si>
  <si>
    <t>ORD-104005</t>
  </si>
  <si>
    <t>ORD-101204</t>
  </si>
  <si>
    <t>ORD-101355</t>
  </si>
  <si>
    <t>ORD-102971</t>
  </si>
  <si>
    <t>ORD-103889</t>
  </si>
  <si>
    <t>ORD-100619</t>
  </si>
  <si>
    <t>ORD-101487</t>
  </si>
  <si>
    <t>ORD-100045</t>
  </si>
  <si>
    <t>ORD-102146</t>
  </si>
  <si>
    <t>ORD-103459</t>
  </si>
  <si>
    <t>ORD-103931</t>
  </si>
  <si>
    <t>ORD-103981</t>
  </si>
  <si>
    <t>ORD-104037</t>
  </si>
  <si>
    <t>ORD-100013</t>
  </si>
  <si>
    <t>ORD-100573</t>
  </si>
  <si>
    <t>ORD-100900</t>
  </si>
  <si>
    <t>ORD-102878</t>
  </si>
  <si>
    <t>ORD-100749</t>
  </si>
  <si>
    <t>ORD-101075</t>
  </si>
  <si>
    <t>ORD-103568</t>
  </si>
  <si>
    <t>ORD-100028</t>
  </si>
  <si>
    <t>ORD-100808</t>
  </si>
  <si>
    <t>ORD-102634</t>
  </si>
  <si>
    <t>ORD-103229</t>
  </si>
  <si>
    <t>ORD-103303</t>
  </si>
  <si>
    <t>ORD-102138</t>
  </si>
  <si>
    <t>ORD-102487</t>
  </si>
  <si>
    <t>ORD-102673</t>
  </si>
  <si>
    <t>ORD-103736</t>
  </si>
  <si>
    <t>ORD-101725</t>
  </si>
  <si>
    <t>ORD-102061</t>
  </si>
  <si>
    <t>ORD-104149</t>
  </si>
  <si>
    <t>ORD-104397</t>
  </si>
  <si>
    <t>ORD-103395</t>
  </si>
  <si>
    <t>ORD-103980</t>
  </si>
  <si>
    <t>ORD-101460</t>
  </si>
  <si>
    <t>ORD-103002</t>
  </si>
  <si>
    <t>ORD-103769</t>
  </si>
  <si>
    <t>ORD-100079</t>
  </si>
  <si>
    <t>ORD-101998</t>
  </si>
  <si>
    <t>ORD-103172</t>
  </si>
  <si>
    <t>ORD-101750</t>
  </si>
  <si>
    <t>ORD-101916</t>
  </si>
  <si>
    <t>ORD-103200</t>
  </si>
  <si>
    <t>ORD-104464</t>
  </si>
  <si>
    <t>ORD-101202</t>
  </si>
  <si>
    <t>ORD-101415</t>
  </si>
  <si>
    <t>ORD-102811</t>
  </si>
  <si>
    <t>ORD-103759</t>
  </si>
  <si>
    <t>ORD-100138</t>
  </si>
  <si>
    <t>ORD-100586</t>
  </si>
  <si>
    <t>ORD-101375</t>
  </si>
  <si>
    <t>ORD-101551</t>
  </si>
  <si>
    <t>ORD-102342</t>
  </si>
  <si>
    <t>ORD-102549</t>
  </si>
  <si>
    <t>ORD-100931</t>
  </si>
  <si>
    <t>ORD-101721</t>
  </si>
  <si>
    <t>ORD-100280</t>
  </si>
  <si>
    <t>ORD-100946</t>
  </si>
  <si>
    <t>ORD-101990</t>
  </si>
  <si>
    <t>ORD-103855</t>
  </si>
  <si>
    <t>ORD-100152</t>
  </si>
  <si>
    <t>ORD-101675</t>
  </si>
  <si>
    <t>ORD-101807</t>
  </si>
  <si>
    <t>ORD-102786</t>
  </si>
  <si>
    <t>ORD-103185</t>
  </si>
  <si>
    <t>ORD-103515</t>
  </si>
  <si>
    <t>ORD-104343</t>
  </si>
  <si>
    <t>ORD-101421</t>
  </si>
  <si>
    <t>ORD-102701</t>
  </si>
  <si>
    <t>ORD-102814</t>
  </si>
  <si>
    <t>ORD-102765</t>
  </si>
  <si>
    <t>ORD-103151</t>
  </si>
  <si>
    <t>ORD-103622</t>
  </si>
  <si>
    <t>ORD-104020</t>
  </si>
  <si>
    <t>ORD-104327</t>
  </si>
  <si>
    <t>ORD-102538</t>
  </si>
  <si>
    <t>ORD-102852</t>
  </si>
  <si>
    <t>ORD-103382</t>
  </si>
  <si>
    <t>ORD-103798</t>
  </si>
  <si>
    <t>ORD-104086</t>
  </si>
  <si>
    <t>ORD-100383</t>
  </si>
  <si>
    <t>ORD-103285</t>
  </si>
  <si>
    <t>ORD-100490</t>
  </si>
  <si>
    <t>ORD-100858</t>
  </si>
  <si>
    <t>ORD-100991</t>
  </si>
  <si>
    <t>ORD-102221</t>
  </si>
  <si>
    <t>ORD-102950</t>
  </si>
  <si>
    <t>ORD-104167</t>
  </si>
  <si>
    <t>ORD-100267</t>
  </si>
  <si>
    <t>ORD-102096</t>
  </si>
  <si>
    <t>ORD-103548</t>
  </si>
  <si>
    <t>ORD-103813</t>
  </si>
  <si>
    <t>ORD-104495</t>
  </si>
  <si>
    <t>ORD-100865</t>
  </si>
  <si>
    <t>ORD-103874</t>
  </si>
  <si>
    <t>ORD-100270</t>
  </si>
  <si>
    <t>ORD-101128</t>
  </si>
  <si>
    <t>ORD-101738</t>
  </si>
  <si>
    <t>ORD-102448</t>
  </si>
  <si>
    <t>ORD-101987</t>
  </si>
  <si>
    <t>ORD-102909</t>
  </si>
  <si>
    <t>ORD-103950</t>
  </si>
  <si>
    <t>ORD-104088</t>
  </si>
  <si>
    <t>ORD-100439</t>
  </si>
  <si>
    <t>ORD-100523</t>
  </si>
  <si>
    <t>ORD-100748</t>
  </si>
  <si>
    <t>ORD-104411</t>
  </si>
  <si>
    <t>ORD-103137</t>
  </si>
  <si>
    <t>ORD-103805</t>
  </si>
  <si>
    <t>ORD-104199</t>
  </si>
  <si>
    <t>ORD-100360</t>
  </si>
  <si>
    <t>ORD-100839</t>
  </si>
  <si>
    <t>ORD-101814</t>
  </si>
  <si>
    <t>ORD-102623</t>
  </si>
  <si>
    <t>ORD-103816</t>
  </si>
  <si>
    <t>ORD-100716</t>
  </si>
  <si>
    <t>ORD-101201</t>
  </si>
  <si>
    <t>ORD-101515</t>
  </si>
  <si>
    <t>ORD-103387</t>
  </si>
  <si>
    <t>ORD-104423</t>
  </si>
  <si>
    <t>ORD-100420</t>
  </si>
  <si>
    <t>ORD-100915</t>
  </si>
  <si>
    <t>ORD-101062</t>
  </si>
  <si>
    <t>ORD-103799</t>
  </si>
  <si>
    <t>ORD-103967</t>
  </si>
  <si>
    <t>ORD-104209</t>
  </si>
  <si>
    <t>ORD-102362</t>
  </si>
  <si>
    <t>ORD-102401</t>
  </si>
  <si>
    <t>ORD-102029</t>
  </si>
  <si>
    <t>ORD-102135</t>
  </si>
  <si>
    <t>ORD-102346</t>
  </si>
  <si>
    <t>ORD-102624</t>
  </si>
  <si>
    <t>ORD-103169</t>
  </si>
  <si>
    <t>ORD-103394</t>
  </si>
  <si>
    <t>ORD-103716</t>
  </si>
  <si>
    <t>ORD-100213</t>
  </si>
  <si>
    <t>ORD-104160</t>
  </si>
  <si>
    <t>ORD-101592</t>
  </si>
  <si>
    <t>ORD-103606</t>
  </si>
  <si>
    <t>ORD-100474</t>
  </si>
  <si>
    <t>ORD-103163</t>
  </si>
  <si>
    <t>ORD-104208</t>
  </si>
  <si>
    <t>ORD-100878</t>
  </si>
  <si>
    <t>ORD-101672</t>
  </si>
  <si>
    <t>ORD-101680</t>
  </si>
  <si>
    <t>ORD-101804</t>
  </si>
  <si>
    <t>ORD-101840</t>
  </si>
  <si>
    <t>ORD-103401</t>
  </si>
  <si>
    <t>ORD-103938</t>
  </si>
  <si>
    <t>ORD-102111</t>
  </si>
  <si>
    <t>ORD-102581</t>
  </si>
  <si>
    <t>ORD-102694</t>
  </si>
  <si>
    <t>ORD-100872</t>
  </si>
  <si>
    <t>ORD-100416</t>
  </si>
  <si>
    <t>ORD-100690</t>
  </si>
  <si>
    <t>ORD-101118</t>
  </si>
  <si>
    <t>ORD-101409</t>
  </si>
  <si>
    <t>ORD-101425</t>
  </si>
  <si>
    <t>ORD-101626</t>
  </si>
  <si>
    <t>ORD-103506</t>
  </si>
  <si>
    <t>ORD-104132</t>
  </si>
  <si>
    <t>ORD-104168</t>
  </si>
  <si>
    <t>ORD-101542</t>
  </si>
  <si>
    <t>ORD-102081</t>
  </si>
  <si>
    <t>ORD-102085</t>
  </si>
  <si>
    <t>ORD-104044</t>
  </si>
  <si>
    <t>ORD-100224</t>
  </si>
  <si>
    <t>ORD-102310</t>
  </si>
  <si>
    <t>ORD-104450</t>
  </si>
  <si>
    <t>ORD-101359</t>
  </si>
  <si>
    <t>ORD-102877</t>
  </si>
  <si>
    <t>ORD-103309</t>
  </si>
  <si>
    <t>ORD-104256</t>
  </si>
  <si>
    <t>ORD-100733</t>
  </si>
  <si>
    <t>ORD-102174</t>
  </si>
  <si>
    <t>ORD-102268</t>
  </si>
  <si>
    <t>ORD-102461</t>
  </si>
  <si>
    <t>ORD-102818</t>
  </si>
  <si>
    <t>ORD-104303</t>
  </si>
  <si>
    <t>ORD-104399</t>
  </si>
  <si>
    <t>ORD-101637</t>
  </si>
  <si>
    <t>ORD-102202</t>
  </si>
  <si>
    <t>ORD-103068</t>
  </si>
  <si>
    <t>ORD-103070</t>
  </si>
  <si>
    <t>ORD-101279</t>
  </si>
  <si>
    <t>ORD-102543</t>
  </si>
  <si>
    <t>ORD-103241</t>
  </si>
  <si>
    <t>ORD-103489</t>
  </si>
  <si>
    <t>ORD-101479</t>
  </si>
  <si>
    <t>ORD-103102</t>
  </si>
  <si>
    <t>ORD-104106</t>
  </si>
  <si>
    <t>ORD-104325</t>
  </si>
  <si>
    <t>ORD-101694</t>
  </si>
  <si>
    <t>ORD-102905</t>
  </si>
  <si>
    <t>ORD-104316</t>
  </si>
  <si>
    <t>ORD-100314</t>
  </si>
  <si>
    <t>ORD-101618</t>
  </si>
  <si>
    <t>ORD-102766</t>
  </si>
  <si>
    <t>ORD-103139</t>
  </si>
  <si>
    <t>ORD-101975</t>
  </si>
  <si>
    <t>ORD-102163</t>
  </si>
  <si>
    <t>ORD-102289</t>
  </si>
  <si>
    <t>ORD-102520</t>
  </si>
  <si>
    <t>ORD-103982</t>
  </si>
  <si>
    <t>ORD-104271</t>
  </si>
  <si>
    <t>ORD-100837</t>
  </si>
  <si>
    <t>ORD-102848</t>
  </si>
  <si>
    <t>ORD-102952</t>
  </si>
  <si>
    <t>ORD-103222</t>
  </si>
  <si>
    <t>ORD-103616</t>
  </si>
  <si>
    <t>ORD-102902</t>
  </si>
  <si>
    <t>ORD-102944</t>
  </si>
  <si>
    <t>ORD-100711</t>
  </si>
  <si>
    <t>ORD-101203</t>
  </si>
  <si>
    <t>ORD-100950</t>
  </si>
  <si>
    <t>ORD-102041</t>
  </si>
  <si>
    <t>ORD-101700</t>
  </si>
  <si>
    <t>ORD-101884</t>
  </si>
  <si>
    <t>ORD-102180</t>
  </si>
  <si>
    <t>ORD-104143</t>
  </si>
  <si>
    <t>ORD-101905</t>
  </si>
  <si>
    <t>ORD-102578</t>
  </si>
  <si>
    <t>ORD-103328</t>
  </si>
  <si>
    <t>ORD-104118</t>
  </si>
  <si>
    <t>ORD-100184</t>
  </si>
  <si>
    <t>ORD-100731</t>
  </si>
  <si>
    <t>ORD-103474</t>
  </si>
  <si>
    <t>ORD-103752</t>
  </si>
  <si>
    <t>ORD-104091</t>
  </si>
  <si>
    <t>ORD-104184</t>
  </si>
  <si>
    <t>ORD-100448</t>
  </si>
  <si>
    <t>ORD-101733</t>
  </si>
  <si>
    <t>ORD-103297</t>
  </si>
  <si>
    <t>ORD-103926</t>
  </si>
  <si>
    <t>ORD-104234</t>
  </si>
  <si>
    <t>ORD-100233</t>
  </si>
  <si>
    <t>ORD-100916</t>
  </si>
  <si>
    <t>ORD-101790</t>
  </si>
  <si>
    <t>ORD-101818</t>
  </si>
  <si>
    <t>ORD-102204</t>
  </si>
  <si>
    <t>ORD-102756</t>
  </si>
  <si>
    <t>ORD-102797</t>
  </si>
  <si>
    <t>ORD-103617</t>
  </si>
  <si>
    <t>ORD-103658</t>
  </si>
  <si>
    <t>ORD-100293</t>
  </si>
  <si>
    <t>ORD-101869</t>
  </si>
  <si>
    <t>ORD-102396</t>
  </si>
  <si>
    <t>ORD-103013</t>
  </si>
  <si>
    <t>ORD-103032</t>
  </si>
  <si>
    <t>ORD-103280</t>
  </si>
  <si>
    <t>ORD-103332</t>
  </si>
  <si>
    <t>ORD-104067</t>
  </si>
  <si>
    <t>ORD-104335</t>
  </si>
  <si>
    <t>ORD-101064</t>
  </si>
  <si>
    <t>ORD-101765</t>
  </si>
  <si>
    <t>ORD-102375</t>
  </si>
  <si>
    <t>ORD-102550</t>
  </si>
  <si>
    <t>ORD-100392</t>
  </si>
  <si>
    <t>ORD-101240</t>
  </si>
  <si>
    <t>ORD-101828</t>
  </si>
  <si>
    <t>ORD-103342</t>
  </si>
  <si>
    <t>ORD-103500</t>
  </si>
  <si>
    <t>ORD-100125</t>
  </si>
  <si>
    <t>ORD-101891</t>
  </si>
  <si>
    <t>ORD-101951</t>
  </si>
  <si>
    <t>ORD-103440</t>
  </si>
  <si>
    <t>ORD-102481</t>
  </si>
  <si>
    <t>ORD-102844</t>
  </si>
  <si>
    <t>ORD-103128</t>
  </si>
  <si>
    <t>ORD-101017</t>
  </si>
  <si>
    <t>ORD-101164</t>
  </si>
  <si>
    <t>ORD-103574</t>
  </si>
  <si>
    <t>ORD-103937</t>
  </si>
  <si>
    <t>ORD-104420</t>
  </si>
  <si>
    <t>ORD-100063</t>
  </si>
  <si>
    <t>ORD-101735</t>
  </si>
  <si>
    <t>ORD-104078</t>
  </si>
  <si>
    <t>ORD-102592</t>
  </si>
  <si>
    <t>ORD-102796</t>
  </si>
  <si>
    <t>ORD-103758</t>
  </si>
  <si>
    <t>ORD-103779</t>
  </si>
  <si>
    <t>ORD-104068</t>
  </si>
  <si>
    <t>ORD-101892</t>
  </si>
  <si>
    <t>ORD-102097</t>
  </si>
  <si>
    <t>ORD-104383</t>
  </si>
  <si>
    <t>ORD-100605</t>
  </si>
  <si>
    <t>ORD-102739</t>
  </si>
  <si>
    <t>ORD-103804</t>
  </si>
  <si>
    <t>ORD-100087</t>
  </si>
  <si>
    <t>ORD-100680</t>
  </si>
  <si>
    <t>ORD-102918</t>
  </si>
  <si>
    <t>ORD-104367</t>
  </si>
  <si>
    <t>ORD-100101</t>
  </si>
  <si>
    <t>ORD-100705</t>
  </si>
  <si>
    <t>ORD-101236</t>
  </si>
  <si>
    <t>ORD-103732</t>
  </si>
  <si>
    <t>ORD-101495</t>
  </si>
  <si>
    <t>ORD-103156</t>
  </si>
  <si>
    <t>ORD-100174</t>
  </si>
  <si>
    <t>ORD-100551</t>
  </si>
  <si>
    <t>ORD-101631</t>
  </si>
  <si>
    <t>ORD-102493</t>
  </si>
  <si>
    <t>ORD-100780</t>
  </si>
  <si>
    <t>ORD-100980</t>
  </si>
  <si>
    <t>ORD-101635</t>
  </si>
  <si>
    <t>ORD-102008</t>
  </si>
  <si>
    <t>ORD-102434</t>
  </si>
  <si>
    <t>ORD-102831</t>
  </si>
  <si>
    <t>ORD-100740</t>
  </si>
  <si>
    <t>ORD-101119</t>
  </si>
  <si>
    <t>ORD-101832</t>
  </si>
  <si>
    <t>ORD-102153</t>
  </si>
  <si>
    <t>ORD-104233</t>
  </si>
  <si>
    <t>ORD-104415</t>
  </si>
  <si>
    <t>ORD-100431</t>
  </si>
  <si>
    <t>ORD-101752</t>
  </si>
  <si>
    <t>ORD-102216</t>
  </si>
  <si>
    <t>ORD-103379</t>
  </si>
  <si>
    <t>ORD-103968</t>
  </si>
  <si>
    <t>ORD-104378</t>
  </si>
  <si>
    <t>ORD-100182</t>
  </si>
  <si>
    <t>ORD-101705</t>
  </si>
  <si>
    <t>ORD-102435</t>
  </si>
  <si>
    <t>ORD-102438</t>
  </si>
  <si>
    <t>ORD-102829</t>
  </si>
  <si>
    <t>ORD-103947</t>
  </si>
  <si>
    <t>ORD-104055</t>
  </si>
  <si>
    <t>ORD-100337</t>
  </si>
  <si>
    <t>ORD-101925</t>
  </si>
  <si>
    <t>ORD-102128</t>
  </si>
  <si>
    <t>ORD-104000</t>
  </si>
  <si>
    <t>ORD-101285</t>
  </si>
  <si>
    <t>ORD-102620</t>
  </si>
  <si>
    <t>ORD-104296</t>
  </si>
  <si>
    <t>ORD-103097</t>
  </si>
  <si>
    <t>ORD-103383</t>
  </si>
  <si>
    <t>ORD-100342</t>
  </si>
  <si>
    <t>ORD-101256</t>
  </si>
  <si>
    <t>ORD-101885</t>
  </si>
  <si>
    <t>ORD-102033</t>
  </si>
  <si>
    <t>ORD-102722</t>
  </si>
  <si>
    <t>ORD-101147</t>
  </si>
  <si>
    <t>ORD-103031</t>
  </si>
  <si>
    <t>ORD-101058</t>
  </si>
  <si>
    <t>ORD-101457</t>
  </si>
  <si>
    <t>ORD-102094</t>
  </si>
  <si>
    <t>ORD-102129</t>
  </si>
  <si>
    <t>ORD-102548</t>
  </si>
  <si>
    <t>ORD-100097</t>
  </si>
  <si>
    <t>ORD-100664</t>
  </si>
  <si>
    <t>ORD-100855</t>
  </si>
  <si>
    <t>ORD-101222</t>
  </si>
  <si>
    <t>ORD-102583</t>
  </si>
  <si>
    <t>ORD-100460</t>
  </si>
  <si>
    <t>ORD-100480</t>
  </si>
  <si>
    <t>ORD-100630</t>
  </si>
  <si>
    <t>ORD-100891</t>
  </si>
  <si>
    <t>ORD-102113</t>
  </si>
  <si>
    <t>ORD-102708</t>
  </si>
  <si>
    <t>ORD-103532</t>
  </si>
  <si>
    <t>ORD-104133</t>
  </si>
  <si>
    <t>ORD-100519</t>
  </si>
  <si>
    <t>ORD-103265</t>
  </si>
  <si>
    <t>ORD-104308</t>
  </si>
  <si>
    <t>ORD-100647</t>
  </si>
  <si>
    <t>ORD-103350</t>
  </si>
  <si>
    <t>ORD-104113</t>
  </si>
  <si>
    <t>ORD-101141</t>
  </si>
  <si>
    <t>ORD-103233</t>
  </si>
  <si>
    <t>ORD-103678</t>
  </si>
  <si>
    <t>ORD-100508</t>
  </si>
  <si>
    <t>ORD-100782</t>
  </si>
  <si>
    <t>ORD-101565</t>
  </si>
  <si>
    <t>ORD-101586</t>
  </si>
  <si>
    <t>ORD-103067</t>
  </si>
  <si>
    <t>ORD-102199</t>
  </si>
  <si>
    <t>ORD-101337</t>
  </si>
  <si>
    <t>ORD-101642</t>
  </si>
  <si>
    <t>ORD-102015</t>
  </si>
  <si>
    <t>ORD-102528</t>
  </si>
  <si>
    <t>ORD-104347</t>
  </si>
  <si>
    <t>ORD-101171</t>
  </si>
  <si>
    <t>ORD-101324</t>
  </si>
  <si>
    <t>ORD-100068</t>
  </si>
  <si>
    <t>ORD-101293</t>
  </si>
  <si>
    <t>ORD-102057</t>
  </si>
  <si>
    <t>ORD-103246</t>
  </si>
  <si>
    <t>ORD-102309</t>
  </si>
  <si>
    <t>ORD-103695</t>
  </si>
  <si>
    <t>ORD-100561</t>
  </si>
  <si>
    <t>ORD-103384</t>
  </si>
  <si>
    <t>ORD-101539</t>
  </si>
  <si>
    <t>ORD-101243</t>
  </si>
  <si>
    <t>ORD-102293</t>
  </si>
  <si>
    <t>ORD-102463</t>
  </si>
  <si>
    <t>ORD-102759</t>
  </si>
  <si>
    <t>ORD-103530</t>
  </si>
  <si>
    <t>ORD-100346</t>
  </si>
  <si>
    <t>ORD-100907</t>
  </si>
  <si>
    <t>ORD-101023</t>
  </si>
  <si>
    <t>ORD-101107</t>
  </si>
  <si>
    <t>ORD-102369</t>
  </si>
  <si>
    <t>ORD-100682</t>
  </si>
  <si>
    <t>ORD-100817</t>
  </si>
  <si>
    <t>ORD-101163</t>
  </si>
  <si>
    <t>ORD-101926</t>
  </si>
  <si>
    <t>ORD-102264</t>
  </si>
  <si>
    <t>ORD-101030</t>
  </si>
  <si>
    <t>ORD-101138</t>
  </si>
  <si>
    <t>ORD-102056</t>
  </si>
  <si>
    <t>ORD-102373</t>
  </si>
  <si>
    <t>ORD-102842</t>
  </si>
  <si>
    <t>ORD-102847</t>
  </si>
  <si>
    <t>ORD-101314</t>
  </si>
  <si>
    <t>ORD-101475</t>
  </si>
  <si>
    <t>ORD-101577</t>
  </si>
  <si>
    <t>ORD-102329</t>
  </si>
  <si>
    <t>ORD-104324</t>
  </si>
  <si>
    <t>ORD-102714</t>
  </si>
  <si>
    <t>ORD-103901</t>
  </si>
  <si>
    <t>ORD-104302</t>
  </si>
  <si>
    <t>ORD-100081</t>
  </si>
  <si>
    <t>ORD-101072</t>
  </si>
  <si>
    <t>ORD-101659</t>
  </si>
  <si>
    <t>ORD-102914</t>
  </si>
  <si>
    <t>ORD-102972</t>
  </si>
  <si>
    <t>ORD-100211</t>
  </si>
  <si>
    <t>ORD-100614</t>
  </si>
  <si>
    <t>ORD-102923</t>
  </si>
  <si>
    <t>ORD-103995</t>
  </si>
  <si>
    <t>ORD-104247</t>
  </si>
  <si>
    <t>ORD-100299</t>
  </si>
  <si>
    <t>ORD-101624</t>
  </si>
  <si>
    <t>ORD-102054</t>
  </si>
  <si>
    <t>ORD-102795</t>
  </si>
  <si>
    <t>ORD-103498</t>
  </si>
  <si>
    <t>ORD-100898</t>
  </si>
  <si>
    <t>ORD-100924</t>
  </si>
  <si>
    <t>ORD-101749</t>
  </si>
  <si>
    <t>ORD-100336</t>
  </si>
  <si>
    <t>ORD-101216</t>
  </si>
  <si>
    <t>ORD-101945</t>
  </si>
  <si>
    <t>ORD-102252</t>
  </si>
  <si>
    <t>ORD-102876</t>
  </si>
  <si>
    <t>ORD-103780</t>
  </si>
  <si>
    <t>ORD-101076</t>
  </si>
  <si>
    <t>ORD-101283</t>
  </si>
  <si>
    <t>ORD-101609</t>
  </si>
  <si>
    <t>ORD-101648</t>
  </si>
  <si>
    <t>ORD-102779</t>
  </si>
  <si>
    <t>ORD-103186</t>
  </si>
  <si>
    <t>ORD-103402</t>
  </si>
  <si>
    <t>ORD-103903</t>
  </si>
  <si>
    <t>ORD-104275</t>
  </si>
  <si>
    <t>ORD-100453</t>
  </si>
  <si>
    <t>ORD-100895</t>
  </si>
  <si>
    <t>ORD-100905</t>
  </si>
  <si>
    <t>ORD-101154</t>
  </si>
  <si>
    <t>ORD-102211</t>
  </si>
  <si>
    <t>ORD-104141</t>
  </si>
  <si>
    <t>ORD-101936</t>
  </si>
  <si>
    <t>ORD-104187</t>
  </si>
  <si>
    <t>ORD-100693</t>
  </si>
  <si>
    <t>ORD-100957</t>
  </si>
  <si>
    <t>ORD-102394</t>
  </si>
  <si>
    <t>ORD-102964</t>
  </si>
  <si>
    <t>ORD-103158</t>
  </si>
  <si>
    <t>ORD-103730</t>
  </si>
  <si>
    <t>ORD-103881</t>
  </si>
  <si>
    <t>ORD-101308</t>
  </si>
  <si>
    <t>ORD-104152</t>
  </si>
  <si>
    <t>ORD-104294</t>
  </si>
  <si>
    <t>ORD-101083</t>
  </si>
  <si>
    <t>ORD-102195</t>
  </si>
  <si>
    <t>ORD-102622</t>
  </si>
  <si>
    <t>ORD-104170</t>
  </si>
  <si>
    <t>ORD-100625</t>
  </si>
  <si>
    <t>ORD-102218</t>
  </si>
  <si>
    <t>ORD-102832</t>
  </si>
  <si>
    <t>ORD-100779</t>
  </si>
  <si>
    <t>ORD-100986</t>
  </si>
  <si>
    <t>ORD-102110</t>
  </si>
  <si>
    <t>ORD-103660</t>
  </si>
  <si>
    <t>ORD-102504</t>
  </si>
  <si>
    <t>ORD-100559</t>
  </si>
  <si>
    <t>ORD-100654</t>
  </si>
  <si>
    <t>ORD-101165</t>
  </si>
  <si>
    <t>ORD-101214</t>
  </si>
  <si>
    <t>ORD-101541</t>
  </si>
  <si>
    <t>ORD-103274</t>
  </si>
  <si>
    <t>ORD-103373</t>
  </si>
  <si>
    <t>ORD-100187</t>
  </si>
  <si>
    <t>ORD-100328</t>
  </si>
  <si>
    <t>ORD-101192</t>
  </si>
  <si>
    <t>ORD-101776</t>
  </si>
  <si>
    <t>ORD-102116</t>
  </si>
  <si>
    <t>ORD-103234</t>
  </si>
  <si>
    <t>ORD-104467</t>
  </si>
  <si>
    <t>ORD-100583</t>
  </si>
  <si>
    <t>ORD-100660</t>
  </si>
  <si>
    <t>ORD-100926</t>
  </si>
  <si>
    <t>ORD-101212</t>
  </si>
  <si>
    <t>ORD-101676</t>
  </si>
  <si>
    <t>ORD-102755</t>
  </si>
  <si>
    <t>ORD-103134</t>
  </si>
  <si>
    <t>ORD-103203</t>
  </si>
  <si>
    <t>ORD-101943</t>
  </si>
  <si>
    <t>ORD-102459</t>
  </si>
  <si>
    <t>ORD-102940</t>
  </si>
  <si>
    <t>ORD-103803</t>
  </si>
  <si>
    <t>ORD-104259</t>
  </si>
  <si>
    <t>ORD-100699</t>
  </si>
  <si>
    <t>ORD-101305</t>
  </si>
  <si>
    <t>ORD-103327</t>
  </si>
  <si>
    <t>ORD-103910</t>
  </si>
  <si>
    <t>ORD-100316</t>
  </si>
  <si>
    <t>ORD-100404</t>
  </si>
  <si>
    <t>ORD-101400</t>
  </si>
  <si>
    <t>ORD-101517</t>
  </si>
  <si>
    <t>ORD-101632</t>
  </si>
  <si>
    <t>ORD-102486</t>
  </si>
  <si>
    <t>ORD-102835</t>
  </si>
  <si>
    <t>ORD-104468</t>
  </si>
  <si>
    <t>ORD-102266</t>
  </si>
  <si>
    <t>ORD-103960</t>
  </si>
  <si>
    <t>ORD-104326</t>
  </si>
  <si>
    <t>ORD-101973</t>
  </si>
  <si>
    <t>ORD-102338</t>
  </si>
  <si>
    <t>ORD-102846</t>
  </si>
  <si>
    <t>ORD-102849</t>
  </si>
  <si>
    <t>ORD-102934</t>
  </si>
  <si>
    <t>ORD-100032</t>
  </si>
  <si>
    <t>ORD-100098</t>
  </si>
  <si>
    <t>ORD-100567</t>
  </si>
  <si>
    <t>ORD-101372</t>
  </si>
  <si>
    <t>ORD-102247</t>
  </si>
  <si>
    <t>ORD-102431</t>
  </si>
  <si>
    <t>ORD-102810</t>
  </si>
  <si>
    <t>ORD-102841</t>
  </si>
  <si>
    <t>ORD-103216</t>
  </si>
  <si>
    <t>ORD-103822</t>
  </si>
  <si>
    <t>ORD-103873</t>
  </si>
  <si>
    <t>ORD-100509</t>
  </si>
  <si>
    <t>ORD-100513</t>
  </si>
  <si>
    <t>ORD-102073</t>
  </si>
  <si>
    <t>ORD-102501</t>
  </si>
  <si>
    <t>ORD-100848</t>
  </si>
  <si>
    <t>ORD-100278</t>
  </si>
  <si>
    <t>ORD-102911</t>
  </si>
  <si>
    <t>ORD-102961</t>
  </si>
  <si>
    <t>ORD-103025</t>
  </si>
  <si>
    <t>ORD-100458</t>
  </si>
  <si>
    <t>ORD-101621</t>
  </si>
  <si>
    <t>ORD-102775</t>
  </si>
  <si>
    <t>ORD-103076</t>
  </si>
  <si>
    <t>ORD-104449</t>
  </si>
  <si>
    <t>ORD-100062</t>
  </si>
  <si>
    <t>ORD-100159</t>
  </si>
  <si>
    <t>ORD-101135</t>
  </si>
  <si>
    <t>ORD-102039</t>
  </si>
  <si>
    <t>ORD-102784</t>
  </si>
  <si>
    <t>ORD-103237</t>
  </si>
  <si>
    <t>ORD-100369</t>
  </si>
  <si>
    <t>ORD-101052</t>
  </si>
  <si>
    <t>ORD-101362</t>
  </si>
  <si>
    <t>ORD-102007</t>
  </si>
  <si>
    <t>ORD-102194</t>
  </si>
  <si>
    <t>ORD-103189</t>
  </si>
  <si>
    <t>ORD-100973</t>
  </si>
  <si>
    <t>ORD-101198</t>
  </si>
  <si>
    <t>ORD-102027</t>
  </si>
  <si>
    <t>ORD-102150</t>
  </si>
  <si>
    <t>ORD-104447</t>
  </si>
  <si>
    <t>ORD-102433</t>
  </si>
  <si>
    <t>ORD-103720</t>
  </si>
  <si>
    <t>ORD-104063</t>
  </si>
  <si>
    <t>ORD-100984</t>
  </si>
  <si>
    <t>ORD-102176</t>
  </si>
  <si>
    <t>ORD-103167</t>
  </si>
  <si>
    <t>ORD-103318</t>
  </si>
  <si>
    <t>ORD-103435</t>
  </si>
  <si>
    <t>ORD-100088</t>
  </si>
  <si>
    <t>ORD-100378</t>
  </si>
  <si>
    <t>ORD-101377</t>
  </si>
  <si>
    <t>ORD-103210</t>
  </si>
  <si>
    <t>ORD-103391</t>
  </si>
  <si>
    <t>ORD-103983</t>
  </si>
  <si>
    <t>ORD-100329</t>
  </si>
  <si>
    <t>ORD-100662</t>
  </si>
  <si>
    <t>ORD-100838</t>
  </si>
  <si>
    <t>ORD-101190</t>
  </si>
  <si>
    <t>ORD-102062</t>
  </si>
  <si>
    <t>ORD-102630</t>
  </si>
  <si>
    <t>ORD-102780</t>
  </si>
  <si>
    <t>ORD-103458</t>
  </si>
  <si>
    <t>ORD-104221</t>
  </si>
  <si>
    <t>ORD-104405</t>
  </si>
  <si>
    <t>ORD-100056</t>
  </si>
  <si>
    <t>ORD-102678</t>
  </si>
  <si>
    <t>ORD-102738</t>
  </si>
  <si>
    <t>ORD-103346</t>
  </si>
  <si>
    <t>ORD-100798</t>
  </si>
  <si>
    <t>ORD-101104</t>
  </si>
  <si>
    <t>ORD-102817</t>
  </si>
  <si>
    <t>ORD-103365</t>
  </si>
  <si>
    <t>ORD-103434</t>
  </si>
  <si>
    <t>ORD-104117</t>
  </si>
  <si>
    <t>ORD-100114</t>
  </si>
  <si>
    <t>ORD-101091</t>
  </si>
  <si>
    <t>ORD-101596</t>
  </si>
  <si>
    <t>ORD-101677</t>
  </si>
  <si>
    <t>ORD-101941</t>
  </si>
  <si>
    <t>ORD-103157</t>
  </si>
  <si>
    <t>ORD-103242</t>
  </si>
  <si>
    <t>ORD-103885</t>
  </si>
  <si>
    <t>ORD-104136</t>
  </si>
  <si>
    <t>ORD-104430</t>
  </si>
  <si>
    <t>ORD-101340</t>
  </si>
  <si>
    <t>ORD-102376</t>
  </si>
  <si>
    <t>ORD-102488</t>
  </si>
  <si>
    <t>ORD-102554</t>
  </si>
  <si>
    <t>ORD-103555</t>
  </si>
  <si>
    <t>ORD-104428</t>
  </si>
  <si>
    <t>ORD-100885</t>
  </si>
  <si>
    <t>ORD-101986</t>
  </si>
  <si>
    <t>ORD-102018</t>
  </si>
  <si>
    <t>ORD-104249</t>
  </si>
  <si>
    <t>ORD-104355</t>
  </si>
  <si>
    <t>ORD-100387</t>
  </si>
  <si>
    <t>ORD-100800</t>
  </si>
  <si>
    <t>ORD-101105</t>
  </si>
  <si>
    <t>ORD-101610</t>
  </si>
  <si>
    <t>ORD-102588</t>
  </si>
  <si>
    <t>ORD-100845</t>
  </si>
  <si>
    <t>ORD-101439</t>
  </si>
  <si>
    <t>ORD-101548</t>
  </si>
  <si>
    <t>ORD-101803</t>
  </si>
  <si>
    <t>ORD-103089</t>
  </si>
  <si>
    <t>ORD-100046</t>
  </si>
  <si>
    <t>ORD-101310</t>
  </si>
  <si>
    <t>ORD-101585</t>
  </si>
  <si>
    <t>ORD-103321</t>
  </si>
  <si>
    <t>ORD-103710</t>
  </si>
  <si>
    <t>ORD-103978</t>
  </si>
  <si>
    <t>ORD-100847</t>
  </si>
  <si>
    <t>ORD-100887</t>
  </si>
  <si>
    <t>ORD-103034</t>
  </si>
  <si>
    <t>ORD-103120</t>
  </si>
  <si>
    <t>ORD-104142</t>
  </si>
  <si>
    <t>ORD-100922</t>
  </si>
  <si>
    <t>ORD-101550</t>
  </si>
  <si>
    <t>ORD-102117</t>
  </si>
  <si>
    <t>ORD-103072</t>
  </si>
  <si>
    <t>ORD-103785</t>
  </si>
  <si>
    <t>ORD-100486</t>
  </si>
  <si>
    <t>ORD-100295</t>
  </si>
  <si>
    <t>ORD-100789</t>
  </si>
  <si>
    <t>ORD-101286</t>
  </si>
  <si>
    <t>ORD-101537</t>
  </si>
  <si>
    <t>ORD-101796</t>
  </si>
  <si>
    <t>ORD-101961</t>
  </si>
  <si>
    <t>ORD-102717</t>
  </si>
  <si>
    <t>ORD-103270</t>
  </si>
  <si>
    <t>ORD-100261</t>
  </si>
  <si>
    <t>ORD-102510</t>
  </si>
  <si>
    <t>ORD-102713</t>
  </si>
  <si>
    <t>ORD-100778</t>
  </si>
  <si>
    <t>ORD-101140</t>
  </si>
  <si>
    <t>ORD-102121</t>
  </si>
  <si>
    <t>ORD-102996</t>
  </si>
  <si>
    <t>ORD-103259</t>
  </si>
  <si>
    <t>ORD-103692</t>
  </si>
  <si>
    <t>ORD-104047</t>
  </si>
  <si>
    <t>ORD-104245</t>
  </si>
  <si>
    <t>ORD-100570</t>
  </si>
  <si>
    <t>ORD-102890</t>
  </si>
  <si>
    <t>ORD-102907</t>
  </si>
  <si>
    <t>ORD-100928</t>
  </si>
  <si>
    <t>ORD-101520</t>
  </si>
  <si>
    <t>ORD-101634</t>
  </si>
  <si>
    <t>ORD-102001</t>
  </si>
  <si>
    <t>ORD-103143</t>
  </si>
  <si>
    <t>ORD-100396</t>
  </si>
  <si>
    <t>ORD-102155</t>
  </si>
  <si>
    <t>ORD-102347</t>
  </si>
  <si>
    <t>ORD-100210</t>
  </si>
  <si>
    <t>ORD-101456</t>
  </si>
  <si>
    <t>ORD-102341</t>
  </si>
  <si>
    <t>ORD-103872</t>
  </si>
  <si>
    <t>ORD-104262</t>
  </si>
  <si>
    <t>ORD-104484</t>
  </si>
  <si>
    <t>ORD-100042</t>
  </si>
  <si>
    <t>ORD-103620</t>
  </si>
  <si>
    <t>ORD-104407</t>
  </si>
  <si>
    <t>ORD-100275</t>
  </si>
  <si>
    <t>ORD-101143</t>
  </si>
  <si>
    <t>ORD-101663</t>
  </si>
  <si>
    <t>ORD-102391</t>
  </si>
  <si>
    <t>ORD-103690</t>
  </si>
  <si>
    <t>ORD-103707</t>
  </si>
  <si>
    <t>ORD-103898</t>
  </si>
  <si>
    <t>ORD-103900</t>
  </si>
  <si>
    <t>ORD-100920</t>
  </si>
  <si>
    <t>ORD-101048</t>
  </si>
  <si>
    <t>ORD-102571</t>
  </si>
  <si>
    <t>ORD-103138</t>
  </si>
  <si>
    <t>ORD-104172</t>
  </si>
  <si>
    <t>ORD-104242</t>
  </si>
  <si>
    <t>ORD-100137</t>
  </si>
  <si>
    <t>ORD-100260</t>
  </si>
  <si>
    <t>ORD-100587</t>
  </si>
  <si>
    <t>ORD-102466</t>
  </si>
  <si>
    <t>ORD-102703</t>
  </si>
  <si>
    <t>ORD-103380</t>
  </si>
  <si>
    <t>ORD-103614</t>
  </si>
  <si>
    <t>ORD-104444</t>
  </si>
  <si>
    <t>ORD-101394</t>
  </si>
  <si>
    <t>ORD-102082</t>
  </si>
  <si>
    <t>ORD-103697</t>
  </si>
  <si>
    <t>ORD-100667</t>
  </si>
  <si>
    <t>ORD-101110</t>
  </si>
  <si>
    <t>ORD-103271</t>
  </si>
  <si>
    <t>ORD-103657</t>
  </si>
  <si>
    <t>ORD-103942</t>
  </si>
  <si>
    <t>ORD-100596</t>
  </si>
  <si>
    <t>ORD-101187</t>
  </si>
  <si>
    <t>ORD-102123</t>
  </si>
  <si>
    <t>ORD-102946</t>
  </si>
  <si>
    <t>ORD-103052</t>
  </si>
  <si>
    <t>ORD-103640</t>
  </si>
  <si>
    <t>ORD-104084</t>
  </si>
  <si>
    <t>ORD-100170</t>
  </si>
  <si>
    <t>ORD-100274</t>
  </si>
  <si>
    <t>ORD-100341</t>
  </si>
  <si>
    <t>ORD-102371</t>
  </si>
  <si>
    <t>ORD-102498</t>
  </si>
  <si>
    <t>ORD-103367</t>
  </si>
  <si>
    <t>ORD-103775</t>
  </si>
  <si>
    <t>ORD-104455</t>
  </si>
  <si>
    <t>ORD-100672</t>
  </si>
  <si>
    <t>ORD-101411</t>
  </si>
  <si>
    <t>ORD-102386</t>
  </si>
  <si>
    <t>ORD-102633</t>
  </si>
  <si>
    <t>ORD-103457</t>
  </si>
  <si>
    <t>ORD-104107</t>
  </si>
  <si>
    <t>ORD-104154</t>
  </si>
  <si>
    <t>ORD-104433</t>
  </si>
  <si>
    <t>ORD-100012</t>
  </si>
  <si>
    <t>ORD-100937</t>
  </si>
  <si>
    <t>ORD-101182</t>
  </si>
  <si>
    <t>ORD-102190</t>
  </si>
  <si>
    <t>ORD-102217</t>
  </si>
  <si>
    <t>ORD-102350</t>
  </si>
  <si>
    <t>ORD-102610</t>
  </si>
  <si>
    <t>ORD-101054</t>
  </si>
  <si>
    <t>ORD-101841</t>
  </si>
  <si>
    <t>ORD-102185</t>
  </si>
  <si>
    <t>ORD-102284</t>
  </si>
  <si>
    <t>ORD-102513</t>
  </si>
  <si>
    <t>ORD-102684</t>
  </si>
  <si>
    <t>ORD-103117</t>
  </si>
  <si>
    <t>ORD-103637</t>
  </si>
  <si>
    <t>ORD-104388</t>
  </si>
  <si>
    <t>ORD-100485</t>
  </si>
  <si>
    <t>ORD-101380</t>
  </si>
  <si>
    <t>ORD-102275</t>
  </si>
  <si>
    <t>ORD-102387</t>
  </si>
  <si>
    <t>ORD-102413</t>
  </si>
  <si>
    <t>ORD-103142</t>
  </si>
  <si>
    <t>ORD-103481</t>
  </si>
  <si>
    <t>ORD-100538</t>
  </si>
  <si>
    <t>ORD-100795</t>
  </si>
  <si>
    <t>ORD-102071</t>
  </si>
  <si>
    <t>ORD-102168</t>
  </si>
  <si>
    <t>ORD-102206</t>
  </si>
  <si>
    <t>ORD-102377</t>
  </si>
  <si>
    <t>ORD-103056</t>
  </si>
  <si>
    <t>ORD-100248</t>
  </si>
  <si>
    <t>ORD-100695</t>
  </si>
  <si>
    <t>ORD-100732</t>
  </si>
  <si>
    <t>ORD-101690</t>
  </si>
  <si>
    <t>ORD-102031</t>
  </si>
  <si>
    <t>ORD-102820</t>
  </si>
  <si>
    <t>ORD-103030</t>
  </si>
  <si>
    <t>ORD-100110</t>
  </si>
  <si>
    <t>ORD-101284</t>
  </si>
  <si>
    <t>ORD-101334</t>
  </si>
  <si>
    <t>ORD-102424</t>
  </si>
  <si>
    <t>ORD-104052</t>
  </si>
  <si>
    <t>ORD-104496</t>
  </si>
  <si>
    <t>ORD-100850</t>
  </si>
  <si>
    <t>ORD-101051</t>
  </si>
  <si>
    <t>ORD-102437</t>
  </si>
  <si>
    <t>ORD-103963</t>
  </si>
  <si>
    <t>ORD-103997</t>
  </si>
  <si>
    <t>ORD-104031</t>
  </si>
  <si>
    <t>ORD-104244</t>
  </si>
  <si>
    <t>ORD-100472</t>
  </si>
  <si>
    <t>ORD-102819</t>
  </si>
  <si>
    <t>ORD-104217</t>
  </si>
  <si>
    <t>ORD-100707</t>
  </si>
  <si>
    <t>ORD-100902</t>
  </si>
  <si>
    <t>ORD-101021</t>
  </si>
  <si>
    <t>ORD-101354</t>
  </si>
  <si>
    <t>ORD-101506</t>
  </si>
  <si>
    <t>ORD-101785</t>
  </si>
  <si>
    <t>ORD-102032</t>
  </si>
  <si>
    <t>ORD-102598</t>
  </si>
  <si>
    <t>ORD-102659</t>
  </si>
  <si>
    <t>ORD-103239</t>
  </si>
  <si>
    <t>ORD-103406</t>
  </si>
  <si>
    <t>ORD-103648</t>
  </si>
  <si>
    <t>ORD-103263</t>
  </si>
  <si>
    <t>ORD-100143</t>
  </si>
  <si>
    <t>ORD-101055</t>
  </si>
  <si>
    <t>ORD-102853</t>
  </si>
  <si>
    <t>ORD-102873</t>
  </si>
  <si>
    <t>ORD-103877</t>
  </si>
  <si>
    <t>ORD-100155</t>
  </si>
  <si>
    <t>ORD-100228</t>
  </si>
  <si>
    <t>ORD-101769</t>
  </si>
  <si>
    <t>ORD-102669</t>
  </si>
  <si>
    <t>ORD-102859</t>
  </si>
  <si>
    <t>ORD-103405</t>
  </si>
  <si>
    <t>ORD-101131</t>
  </si>
  <si>
    <t>ORD-101559</t>
  </si>
  <si>
    <t>ORD-102120</t>
  </si>
  <si>
    <t>ORD-102677</t>
  </si>
  <si>
    <t>ORD-103860</t>
  </si>
  <si>
    <t>ORD-103906</t>
  </si>
  <si>
    <t>ORD-100257</t>
  </si>
  <si>
    <t>ORD-102457</t>
  </si>
  <si>
    <t>ORD-103452</t>
  </si>
  <si>
    <t>ORD-104074</t>
  </si>
  <si>
    <t>ORD-101189</t>
  </si>
  <si>
    <t>ORD-101358</t>
  </si>
  <si>
    <t>ORD-101794</t>
  </si>
  <si>
    <t>ORD-101831</t>
  </si>
  <si>
    <t>ORD-102112</t>
  </si>
  <si>
    <t>ORD-103433</t>
  </si>
  <si>
    <t>ORD-104180</t>
  </si>
  <si>
    <t>ORD-100914</t>
  </si>
  <si>
    <t>ORD-100919</t>
  </si>
  <si>
    <t>ORD-101089</t>
  </si>
  <si>
    <t>ORD-102159</t>
  </si>
  <si>
    <t>ORD-102207</t>
  </si>
  <si>
    <t>ORD-102559</t>
  </si>
  <si>
    <t>ORD-103211</t>
  </si>
  <si>
    <t>ORD-100811</t>
  </si>
  <si>
    <t>ORD-101686</t>
  </si>
  <si>
    <t>ORD-102947</t>
  </si>
  <si>
    <t>ORD-103024</t>
  </si>
  <si>
    <t>ORD-103087</t>
  </si>
  <si>
    <t>ORD-103977</t>
  </si>
  <si>
    <t>ORD-103979</t>
  </si>
  <si>
    <t>ORD-104369</t>
  </si>
  <si>
    <t>ORD-100594</t>
  </si>
  <si>
    <t>ORD-100816</t>
  </si>
  <si>
    <t>ORD-101723</t>
  </si>
  <si>
    <t>ORD-101864</t>
  </si>
  <si>
    <t>ORD-102145</t>
  </si>
  <si>
    <t>ORD-102716</t>
  </si>
  <si>
    <t>ORD-102002</t>
  </si>
  <si>
    <t>ORD-102069</t>
  </si>
  <si>
    <t>ORD-104197</t>
  </si>
  <si>
    <t>ORD-100106</t>
  </si>
  <si>
    <t>ORD-100401</t>
  </si>
  <si>
    <t>ORD-100873</t>
  </si>
  <si>
    <t>ORD-103311</t>
  </si>
  <si>
    <t>ORD-103661</t>
  </si>
  <si>
    <t>ORD-100154</t>
  </si>
  <si>
    <t>ORD-100171</t>
  </si>
  <si>
    <t>ORD-100250</t>
  </si>
  <si>
    <t>ORD-100881</t>
  </si>
  <si>
    <t>ORD-101188</t>
  </si>
  <si>
    <t>ORD-101959</t>
  </si>
  <si>
    <t>ORD-102464</t>
  </si>
  <si>
    <t>ORD-102699</t>
  </si>
  <si>
    <t>ORD-103777</t>
  </si>
  <si>
    <t>ORD-102122</t>
  </si>
  <si>
    <t>ORD-103080</t>
  </si>
  <si>
    <t>ORD-100395</t>
  </si>
  <si>
    <t>ORD-102416</t>
  </si>
  <si>
    <t>ORD-103509</t>
  </si>
  <si>
    <t>ORD-103753</t>
  </si>
  <si>
    <t>ORD-103847</t>
  </si>
  <si>
    <t>ORD-103962</t>
  </si>
  <si>
    <t>ORD-104257</t>
  </si>
  <si>
    <t>ORD-100358</t>
  </si>
  <si>
    <t>ORD-101114</t>
  </si>
  <si>
    <t>ORD-102642</t>
  </si>
  <si>
    <t>ORD-103708</t>
  </si>
  <si>
    <t>ORD-103738</t>
  </si>
  <si>
    <t>ORD-104112</t>
  </si>
  <si>
    <t>ORD-100082</t>
  </si>
  <si>
    <t>ORD-100197</t>
  </si>
  <si>
    <t>ORD-100284</t>
  </si>
  <si>
    <t>ORD-101647</t>
  </si>
  <si>
    <t>ORD-101816</t>
  </si>
  <si>
    <t>ORD-102761</t>
  </si>
  <si>
    <t>ORD-102986</t>
  </si>
  <si>
    <t>ORD-103104</t>
  </si>
  <si>
    <t>ORD-103232</t>
  </si>
  <si>
    <t>ORD-103266</t>
  </si>
  <si>
    <t>ORD-104479</t>
  </si>
  <si>
    <t>ORD-100725</t>
  </si>
  <si>
    <t>ORD-101242</t>
  </si>
  <si>
    <t>ORD-102037</t>
  </si>
  <si>
    <t>ORD-102518</t>
  </si>
  <si>
    <t>ORD-102953</t>
  </si>
  <si>
    <t>ORD-103680</t>
  </si>
  <si>
    <t>ORD-104116</t>
  </si>
  <si>
    <t>ORD-104156</t>
  </si>
  <si>
    <t>ORD-104440</t>
  </si>
  <si>
    <t>ORD-101045</t>
  </si>
  <si>
    <t>ORD-101491</t>
  </si>
  <si>
    <t>ORD-102419</t>
  </si>
  <si>
    <t>ORD-102662</t>
  </si>
  <si>
    <t>ORD-102867</t>
  </si>
  <si>
    <t>ORD-103113</t>
  </si>
  <si>
    <t>ORD-104295</t>
  </si>
  <si>
    <t>ORD-101529</t>
  </si>
  <si>
    <t>ORD-102523</t>
  </si>
  <si>
    <t>ORD-102895</t>
  </si>
  <si>
    <t>ORD-103659</t>
  </si>
  <si>
    <t>ORD-104478</t>
  </si>
  <si>
    <t>ORD-100024</t>
  </si>
  <si>
    <t>ORD-101644</t>
  </si>
  <si>
    <t>ORD-103058</t>
  </si>
  <si>
    <t>ORD-100661</t>
  </si>
  <si>
    <t>ORD-102010</t>
  </si>
  <si>
    <t>ORD-102046</t>
  </si>
  <si>
    <t>ORD-101746</t>
  </si>
  <si>
    <t>ORD-102244</t>
  </si>
  <si>
    <t>ORD-103441</t>
  </si>
  <si>
    <t>ORD-101115</t>
  </si>
  <si>
    <t>ORD-102478</t>
  </si>
  <si>
    <t>ORD-103909</t>
  </si>
  <si>
    <t>ORD-101808</t>
  </si>
  <si>
    <t>ORD-100130</t>
  </si>
  <si>
    <t>ORD-101809</t>
  </si>
  <si>
    <t>ORD-103119</t>
  </si>
  <si>
    <t>ORD-103801</t>
  </si>
  <si>
    <t>ORD-104017</t>
  </si>
  <si>
    <t>ORD-100273</t>
  </si>
  <si>
    <t>ORD-100323</t>
  </si>
  <si>
    <t>ORD-102484</t>
  </si>
  <si>
    <t>ORD-103159</t>
  </si>
  <si>
    <t>ORD-102491</t>
  </si>
  <si>
    <t>ORD-103175</t>
  </si>
  <si>
    <t>ORD-100527</t>
  </si>
  <si>
    <t>ORD-103195</t>
  </si>
  <si>
    <t>ORD-103505</t>
  </si>
  <si>
    <t>ORD-100312</t>
  </si>
  <si>
    <t>ORD-100345</t>
  </si>
  <si>
    <t>ORD-101646</t>
  </si>
  <si>
    <t>ORD-103338</t>
  </si>
  <si>
    <t>ORD-103921</t>
  </si>
  <si>
    <t>ORD-104311</t>
  </si>
  <si>
    <t>ORD-101492</t>
  </si>
  <si>
    <t>ORD-100617</t>
  </si>
  <si>
    <t>ORD-102064</t>
  </si>
  <si>
    <t>ORD-103748</t>
  </si>
  <si>
    <t>ORD-104274</t>
  </si>
  <si>
    <t>ORD-102127</t>
  </si>
  <si>
    <t>ORD-103420</t>
  </si>
  <si>
    <t>ORD-102667</t>
  </si>
  <si>
    <t>ORD-104372</t>
  </si>
  <si>
    <t>ORD-104381</t>
  </si>
  <si>
    <t>ORD-101120</t>
  </si>
  <si>
    <t>ORD-102222</t>
  </si>
  <si>
    <t>ORD-100413</t>
  </si>
  <si>
    <t>ORD-100435</t>
  </si>
  <si>
    <t>ORD-101947</t>
  </si>
  <si>
    <t>ORD-103897</t>
  </si>
  <si>
    <t>ORD-104265</t>
  </si>
  <si>
    <t>ORD-104276</t>
  </si>
  <si>
    <t>ORD-100015</t>
  </si>
  <si>
    <t>ORD-100532</t>
  </si>
  <si>
    <t>ORD-100597</t>
  </si>
  <si>
    <t>ORD-100968</t>
  </si>
  <si>
    <t>ORD-101404</t>
  </si>
  <si>
    <t>ORD-101625</t>
  </si>
  <si>
    <t>ORD-104024</t>
  </si>
  <si>
    <t>ORD-100308</t>
  </si>
  <si>
    <t>ORD-100470</t>
  </si>
  <si>
    <t>ORD-101323</t>
  </si>
  <si>
    <t>ORD-104270</t>
  </si>
  <si>
    <t>ORD-101109</t>
  </si>
  <si>
    <t>ORD-101623</t>
  </si>
  <si>
    <t>ORD-103108</t>
  </si>
  <si>
    <t>ORD-103248</t>
  </si>
  <si>
    <t>ORD-104288</t>
  </si>
  <si>
    <t>ORD-100307</t>
  </si>
  <si>
    <t>ORD-102255</t>
  </si>
  <si>
    <t>ORD-103165</t>
  </si>
  <si>
    <t>ORD-104192</t>
  </si>
  <si>
    <t>ORD-104286</t>
  </si>
  <si>
    <t>ORD-100153</t>
  </si>
  <si>
    <t>ORD-101895</t>
  </si>
  <si>
    <t>ORD-102772</t>
  </si>
  <si>
    <t>ORD-101392</t>
  </si>
  <si>
    <t>ORD-101553</t>
  </si>
  <si>
    <t>ORD-102533</t>
  </si>
  <si>
    <t>ORD-101291</t>
  </si>
  <si>
    <t>ORD-103969</t>
  </si>
  <si>
    <t>ORD-101938</t>
  </si>
  <si>
    <t>ORD-102579</t>
  </si>
  <si>
    <t>ORD-103221</t>
  </si>
  <si>
    <t>ORD-103593</t>
  </si>
  <si>
    <t>ORD-103953</t>
  </si>
  <si>
    <t>ORD-100384</t>
  </si>
  <si>
    <t>ORD-100909</t>
  </si>
  <si>
    <t>ORD-104174</t>
  </si>
  <si>
    <t>ORD-100053</t>
  </si>
  <si>
    <t>ORD-101081</t>
  </si>
  <si>
    <t>ORD-102423</t>
  </si>
  <si>
    <t>ORD-104087</t>
  </si>
  <si>
    <t>ORD-100080</t>
  </si>
  <si>
    <t>ORD-100476</t>
  </si>
  <si>
    <t>ORD-101065</t>
  </si>
  <si>
    <t>ORD-102730</t>
  </si>
  <si>
    <t>ORD-102785</t>
  </si>
  <si>
    <t>ORD-103273</t>
  </si>
  <si>
    <t>ORD-103973</t>
  </si>
  <si>
    <t>ORD-100676</t>
  </si>
  <si>
    <t>ORD-101882</t>
  </si>
  <si>
    <t>ORD-102251</t>
  </si>
  <si>
    <t>ORD-104291</t>
  </si>
  <si>
    <t>ORD-100917</t>
  </si>
  <si>
    <t>ORD-103600</t>
  </si>
  <si>
    <t>ORD-104331</t>
  </si>
  <si>
    <t>ORD-101712</t>
  </si>
  <si>
    <t>ORD-102476</t>
  </si>
  <si>
    <t>ORD-104169</t>
  </si>
  <si>
    <t>ORD-100065</t>
  </si>
  <si>
    <t>ORD-101780</t>
  </si>
  <si>
    <t>ORD-102830</t>
  </si>
  <si>
    <t>ORD-104482</t>
  </si>
  <si>
    <t>ORD-101489</t>
  </si>
  <si>
    <t>ORD-101756</t>
  </si>
  <si>
    <t>ORD-103283</t>
  </si>
  <si>
    <t>ORD-104419</t>
  </si>
  <si>
    <t>ORD-103693</t>
  </si>
  <si>
    <t>ORD-100636</t>
  </si>
  <si>
    <t>ORD-103815</t>
  </si>
  <si>
    <t>ORD-104487</t>
  </si>
  <si>
    <t>ORD-100011</t>
  </si>
  <si>
    <t>ORD-103206</t>
  </si>
  <si>
    <t>ORD-104480</t>
  </si>
  <si>
    <t>ORD-100929</t>
  </si>
  <si>
    <t>ORD-101427</t>
  </si>
  <si>
    <t>ORD-102861</t>
  </si>
  <si>
    <t>ORD-104261</t>
  </si>
  <si>
    <t>ORD-103299</t>
  </si>
  <si>
    <t>ORD-103381</t>
  </si>
  <si>
    <t>ORD-103575</t>
  </si>
  <si>
    <t>ORD-103703</t>
  </si>
  <si>
    <t>ORD-104058</t>
  </si>
  <si>
    <t>ORD-100227</t>
  </si>
  <si>
    <t>ORD-100757</t>
  </si>
  <si>
    <t>ORD-101649</t>
  </si>
  <si>
    <t>ORD-101862</t>
  </si>
  <si>
    <t>ORD-101937</t>
  </si>
  <si>
    <t>ORD-102452</t>
  </si>
  <si>
    <t>ORD-101957</t>
  </si>
  <si>
    <t>ORD-103098</t>
  </si>
  <si>
    <t>ORD-103611</t>
  </si>
  <si>
    <t>ORD-104179</t>
  </si>
  <si>
    <t>ORD-103610</t>
  </si>
  <si>
    <t>ORD-103917</t>
  </si>
  <si>
    <t>ORD-104462</t>
  </si>
  <si>
    <t>ORD-100268</t>
  </si>
  <si>
    <t>ORD-103398</t>
  </si>
  <si>
    <t>ORD-100988</t>
  </si>
  <si>
    <t>ORD-101387</t>
  </si>
  <si>
    <t>ORD-102035</t>
  </si>
  <si>
    <t>ORD-103609</t>
  </si>
  <si>
    <t>ORD-104110</t>
  </si>
  <si>
    <t>ORD-100649</t>
  </si>
  <si>
    <t>ORD-101126</t>
  </si>
  <si>
    <t>ORD-101178</t>
  </si>
  <si>
    <t>ORD-101292</t>
  </si>
  <si>
    <t>ORD-101866</t>
  </si>
  <si>
    <t>ORD-102569</t>
  </si>
  <si>
    <t>ORD-100701</t>
  </si>
  <si>
    <t>ORD-100807</t>
  </si>
  <si>
    <t>ORD-102312</t>
  </si>
  <si>
    <t>ORD-102982</t>
  </si>
  <si>
    <t>ORD-103766</t>
  </si>
  <si>
    <t>ORD-100432</t>
  </si>
  <si>
    <t>ORD-101859</t>
  </si>
  <si>
    <t>ORD-102322</t>
  </si>
  <si>
    <t>ORD-102471</t>
  </si>
  <si>
    <t>ORD-101025</t>
  </si>
  <si>
    <t>ORD-101159</t>
  </si>
  <si>
    <t>ORD-101232</t>
  </si>
  <si>
    <t>ORD-102875</t>
  </si>
  <si>
    <t>ORD-104064</t>
  </si>
  <si>
    <t>ORD-104301</t>
  </si>
  <si>
    <t>ORD-101981</t>
  </si>
  <si>
    <t>ORD-102317</t>
  </si>
  <si>
    <t>ORD-103054</t>
  </si>
  <si>
    <t>ORD-100173</t>
  </si>
  <si>
    <t>ORD-100813</t>
  </si>
  <si>
    <t>ORD-101408</t>
  </si>
  <si>
    <t>ORD-101588</t>
  </si>
  <si>
    <t>ORD-100169</t>
  </si>
  <si>
    <t>ORD-102441</t>
  </si>
  <si>
    <t>ORD-102495</t>
  </si>
  <si>
    <t>ORD-103078</t>
  </si>
  <si>
    <t>ORD-104417</t>
  </si>
  <si>
    <t>ORD-100783</t>
  </si>
  <si>
    <t>ORD-102666</t>
  </si>
  <si>
    <t>ORD-103359</t>
  </si>
  <si>
    <t>ORD-104277</t>
  </si>
  <si>
    <t>ORD-100834</t>
  </si>
  <si>
    <t>ORD-101948</t>
  </si>
  <si>
    <t>ORD-102446</t>
  </si>
  <si>
    <t>ORD-102750</t>
  </si>
  <si>
    <t>ORD-103096</t>
  </si>
  <si>
    <t>ORD-103315</t>
  </si>
  <si>
    <t>ORD-104042</t>
  </si>
  <si>
    <t>ORD-100040</t>
  </si>
  <si>
    <t>ORD-100627</t>
  </si>
  <si>
    <t>ORD-101007</t>
  </si>
  <si>
    <t>ORD-101419</t>
  </si>
  <si>
    <t>ORD-103015</t>
  </si>
  <si>
    <t>ORD-103677</t>
  </si>
  <si>
    <t>ORD-100386</t>
  </si>
  <si>
    <t>ORD-101152</t>
  </si>
  <si>
    <t>ORD-102432</t>
  </si>
  <si>
    <t>ORD-102641</t>
  </si>
  <si>
    <t>ORD-102660</t>
  </si>
  <si>
    <t>ORD-102670</t>
  </si>
  <si>
    <t>ORD-103819</t>
  </si>
  <si>
    <t>ORD-104099</t>
  </si>
  <si>
    <t>ORD-101084</t>
  </si>
  <si>
    <t>ORD-101566</t>
  </si>
  <si>
    <t>ORD-102164</t>
  </si>
  <si>
    <t>ORD-102927</t>
  </si>
  <si>
    <t>ORD-103043</t>
  </si>
  <si>
    <t>ORD-102590</t>
  </si>
  <si>
    <t>ORD-102637</t>
  </si>
  <si>
    <t>ORD-102889</t>
  </si>
  <si>
    <t>ORD-103513</t>
  </si>
  <si>
    <t>ORD-101311</t>
  </si>
  <si>
    <t>ORD-102485</t>
  </si>
  <si>
    <t>ORD-102812</t>
  </si>
  <si>
    <t>ORD-100688</t>
  </si>
  <si>
    <t>ORD-101298</t>
  </si>
  <si>
    <t>ORD-102335</t>
  </si>
  <si>
    <t>ORD-104429</t>
  </si>
  <si>
    <t>ORD-102696</t>
  </si>
  <si>
    <t>ORD-100853</t>
  </si>
  <si>
    <t>ORD-102210</t>
  </si>
  <si>
    <t>ORD-102392</t>
  </si>
  <si>
    <t>ORD-102762</t>
  </si>
  <si>
    <t>ORD-100536</t>
  </si>
  <si>
    <t>ORD-101384</t>
  </si>
  <si>
    <t>ORD-100272</t>
  </si>
  <si>
    <t>ORD-101851</t>
  </si>
  <si>
    <t>ORD-102326</t>
  </si>
  <si>
    <t>ORD-101977</t>
  </si>
  <si>
    <t>ORD-102101</t>
  </si>
  <si>
    <t>ORD-102645</t>
  </si>
  <si>
    <t>ORD-103734</t>
  </si>
  <si>
    <t>ORD-101130</t>
  </si>
  <si>
    <t>ORD-101347</t>
  </si>
  <si>
    <t>ORD-101396</t>
  </si>
  <si>
    <t>ORD-101569</t>
  </si>
  <si>
    <t>ORD-101560</t>
  </si>
  <si>
    <t>ORD-103124</t>
  </si>
  <si>
    <t>ORD-103468</t>
  </si>
  <si>
    <t>ORD-100325</t>
  </si>
  <si>
    <t>ORD-101268</t>
  </si>
  <si>
    <t>ORD-100263</t>
  </si>
  <si>
    <t>ORD-102836</t>
  </si>
  <si>
    <t>ORD-103631</t>
  </si>
  <si>
    <t>ORD-103896</t>
  </si>
  <si>
    <t>ORD-104131</t>
  </si>
  <si>
    <t>ORD-104318</t>
  </si>
  <si>
    <t>ORD-100555</t>
  </si>
  <si>
    <t>ORD-101090</t>
  </si>
  <si>
    <t>ORD-101463</t>
  </si>
  <si>
    <t>ORD-101848</t>
  </si>
  <si>
    <t>ORD-103103</t>
  </si>
  <si>
    <t>ORD-103750</t>
  </si>
  <si>
    <t>ORD-104382</t>
  </si>
  <si>
    <t>ORD-100765</t>
  </si>
  <si>
    <t>ORD-101239</t>
  </si>
  <si>
    <t>ORD-101398</t>
  </si>
  <si>
    <t>ORD-100070</t>
  </si>
  <si>
    <t>ORD-102900</t>
  </si>
  <si>
    <t>ORD-102919</t>
  </si>
  <si>
    <t>ORD-103372</t>
  </si>
  <si>
    <t>ORD-100479</t>
  </si>
  <si>
    <t>ORD-100556</t>
  </si>
  <si>
    <t>ORD-100706</t>
  </si>
  <si>
    <t>ORD-102970</t>
  </si>
  <si>
    <t>ORD-102998</t>
  </si>
  <si>
    <t>ORD-103809</t>
  </si>
  <si>
    <t>ORD-104006</t>
  </si>
  <si>
    <t>ORD-100803</t>
  </si>
  <si>
    <t>ORD-100925</t>
  </si>
  <si>
    <t>ORD-102763</t>
  </si>
  <si>
    <t>ORD-102917</t>
  </si>
  <si>
    <t>ORD-103254</t>
  </si>
  <si>
    <t>ORD-104181</t>
  </si>
  <si>
    <t>ORD-102236</t>
  </si>
  <si>
    <t>ORD-100442</t>
  </si>
  <si>
    <t>ORD-101876</t>
  </si>
  <si>
    <t>ORD-102702</t>
  </si>
  <si>
    <t>ORD-100521</t>
  </si>
  <si>
    <t>ORD-101422</t>
  </si>
  <si>
    <t>ORD-103664</t>
  </si>
  <si>
    <t>ORD-100010</t>
  </si>
  <si>
    <t>ORD-101005</t>
  </si>
  <si>
    <t>ORD-101319</t>
  </si>
  <si>
    <t>ORD-103055</t>
  </si>
  <si>
    <t>ORD-103223</t>
  </si>
  <si>
    <t>ORD-101035</t>
  </si>
  <si>
    <t>ORD-101786</t>
  </si>
  <si>
    <t>ORD-102515</t>
  </si>
  <si>
    <t>ORD-100776</t>
  </si>
  <si>
    <t>ORD-101717</t>
  </si>
  <si>
    <t>ORD-103776</t>
  </si>
  <si>
    <t>ORD-100869</t>
  </si>
  <si>
    <t>ORD-102815</t>
  </si>
  <si>
    <t>ORD-101437</t>
  </si>
  <si>
    <t>ORD-102585</t>
  </si>
  <si>
    <t>ORD-102737</t>
  </si>
  <si>
    <t>ORD-100282</t>
  </si>
  <si>
    <t>ORD-101339</t>
  </si>
  <si>
    <t>ORD-101962</t>
  </si>
  <si>
    <t>ORD-103066</t>
  </si>
  <si>
    <t>ORD-100357</t>
  </si>
  <si>
    <t>ORD-101367</t>
  </si>
  <si>
    <t>ORD-102426</t>
  </si>
  <si>
    <t>ORD-103546</t>
  </si>
  <si>
    <t>ORD-103603</t>
  </si>
  <si>
    <t>ORD-104039</t>
  </si>
  <si>
    <t>ORD-104096</t>
  </si>
  <si>
    <t>ORD-102305</t>
  </si>
  <si>
    <t>ORD-102372</t>
  </si>
  <si>
    <t>ORD-102239</t>
  </si>
  <si>
    <t>ORD-102246</t>
  </si>
  <si>
    <t>ORD-104365</t>
  </si>
  <si>
    <t>ORD-100205</t>
  </si>
  <si>
    <t>ORD-100419</t>
  </si>
  <si>
    <t>ORD-100860</t>
  </si>
  <si>
    <t>ORD-102183</t>
  </si>
  <si>
    <t>ORD-104352</t>
  </si>
  <si>
    <t>ORD-102000</t>
  </si>
  <si>
    <t>ORD-103129</t>
  </si>
  <si>
    <t>ORD-103413</t>
  </si>
  <si>
    <t>ORD-103490</t>
  </si>
  <si>
    <t>ORD-101074</t>
  </si>
  <si>
    <t>ORD-102541</t>
  </si>
  <si>
    <t>ORD-103166</t>
  </si>
  <si>
    <t>ORD-103410</t>
  </si>
  <si>
    <t>ORD-103587</t>
  </si>
  <si>
    <t>ORD-104238</t>
  </si>
  <si>
    <t>ORD-100428</t>
  </si>
  <si>
    <t>ORD-101050</t>
  </si>
  <si>
    <t>ORD-103528</t>
  </si>
  <si>
    <t>ORD-100319</t>
  </si>
  <si>
    <t>ORD-100390</t>
  </si>
  <si>
    <t>ORD-101645</t>
  </si>
  <si>
    <t>ORD-102901</t>
  </si>
  <si>
    <t>ORD-101614</t>
  </si>
  <si>
    <t>ORD-102166</t>
  </si>
  <si>
    <t>ORD-102965</t>
  </si>
  <si>
    <t>ORD-104394</t>
  </si>
  <si>
    <t>ORD-104483</t>
  </si>
  <si>
    <t>ORD-100368</t>
  </si>
  <si>
    <t>ORD-100500</t>
  </si>
  <si>
    <t>ORD-101304</t>
  </si>
  <si>
    <t>ORD-100103</t>
  </si>
  <si>
    <t>ORD-102509</t>
  </si>
  <si>
    <t>ORD-102778</t>
  </si>
  <si>
    <t>ORD-104125</t>
  </si>
  <si>
    <t>ORD-100734</t>
  </si>
  <si>
    <t>ORD-101205</t>
  </si>
  <si>
    <t>ORD-102806</t>
  </si>
  <si>
    <t>ORD-100635</t>
  </si>
  <si>
    <t>ORD-101080</t>
  </si>
  <si>
    <t>ORD-103888</t>
  </si>
  <si>
    <t>ORD-104427</t>
  </si>
  <si>
    <t>ORD-100044</t>
  </si>
  <si>
    <t>ORD-102079</t>
  </si>
  <si>
    <t>ORD-102225</t>
  </si>
  <si>
    <t>ORD-102574</t>
  </si>
  <si>
    <t>ORD-103644</t>
  </si>
  <si>
    <t>ORD-104477</t>
  </si>
  <si>
    <t>ORD-101687</t>
  </si>
  <si>
    <t>ORD-102090</t>
  </si>
  <si>
    <t>ORD-100321</t>
  </si>
  <si>
    <t>ORD-100788</t>
  </si>
  <si>
    <t>ORD-102888</t>
  </si>
  <si>
    <t>ORD-101655</t>
  </si>
  <si>
    <t>ORD-102874</t>
  </si>
  <si>
    <t>ORD-102915</t>
  </si>
  <si>
    <t>ORD-100047</t>
  </si>
  <si>
    <t>ORD-103358</t>
  </si>
  <si>
    <t>ORD-103790</t>
  </si>
  <si>
    <t>ORD-100168</t>
  </si>
  <si>
    <t>ORD-100426</t>
  </si>
  <si>
    <t>ORD-101974</t>
  </si>
  <si>
    <t>ORD-102870</t>
  </si>
  <si>
    <t>ORD-100291</t>
  </si>
  <si>
    <t>ORD-101641</t>
  </si>
  <si>
    <t>ORD-101933</t>
  </si>
  <si>
    <t>ORD-102098</t>
  </si>
  <si>
    <t>ORD-103905</t>
  </si>
  <si>
    <t>ORD-103964</t>
  </si>
  <si>
    <t>ORD-102142</t>
  </si>
  <si>
    <t>ORD-103095</t>
  </si>
  <si>
    <t>ORD-103685</t>
  </si>
  <si>
    <t>ORD-104322</t>
  </si>
  <si>
    <t>ORD-103081</t>
  </si>
  <si>
    <t>ORD-103454</t>
  </si>
  <si>
    <t>ORD-101231</t>
  </si>
  <si>
    <t>ORD-101879</t>
  </si>
  <si>
    <t>ORD-102281</t>
  </si>
  <si>
    <t>ORD-103696</t>
  </si>
  <si>
    <t>ORD-104032</t>
  </si>
  <si>
    <t>ORD-100265</t>
  </si>
  <si>
    <t>ORD-100434</t>
  </si>
  <si>
    <t>ORD-100720</t>
  </si>
  <si>
    <t>ORD-101049</t>
  </si>
  <si>
    <t>ORD-102286</t>
  </si>
  <si>
    <t>ORD-104206</t>
  </si>
  <si>
    <t>ORD-101127</t>
  </si>
  <si>
    <t>ORD-101434</t>
  </si>
  <si>
    <t>ORD-101428</t>
  </si>
  <si>
    <t>ORD-103556</t>
  </si>
  <si>
    <t>ORD-103615</t>
  </si>
  <si>
    <t>ORD-103632</t>
  </si>
  <si>
    <t>ORD-103795</t>
  </si>
  <si>
    <t>ORD-100356</t>
  </si>
  <si>
    <t>ORD-100762</t>
  </si>
  <si>
    <t>ORD-100802</t>
  </si>
  <si>
    <t>ORD-101652</t>
  </si>
  <si>
    <t>ORD-101731</t>
  </si>
  <si>
    <t>ORD-101896</t>
  </si>
  <si>
    <t>ORD-102593</t>
  </si>
  <si>
    <t>ORD-103463</t>
  </si>
  <si>
    <t>ORD-100912</t>
  </si>
  <si>
    <t>ORD-101244</t>
  </si>
  <si>
    <t>ORD-101795</t>
  </si>
  <si>
    <t>ORD-102706</t>
  </si>
  <si>
    <t>ORD-103047</t>
  </si>
  <si>
    <t>ORD-103141</t>
  </si>
  <si>
    <t>ORD-103296</t>
  </si>
  <si>
    <t>ORD-103360</t>
  </si>
  <si>
    <t>ORD-100868</t>
  </si>
  <si>
    <t>ORD-101010</t>
  </si>
  <si>
    <t>ORD-101034</t>
  </si>
  <si>
    <t>ORD-101233</t>
  </si>
  <si>
    <t>ORD-101877</t>
  </si>
  <si>
    <t>ORD-102028</t>
  </si>
  <si>
    <t>ORD-102308</t>
  </si>
  <si>
    <t>ORD-103170</t>
  </si>
  <si>
    <t>ORD-103788</t>
  </si>
  <si>
    <t>ORD-104351</t>
  </si>
  <si>
    <t>ORD-102151</t>
  </si>
  <si>
    <t>ORD-103653</t>
  </si>
  <si>
    <t>ORD-103902</t>
  </si>
  <si>
    <t>ORD-101511</t>
  </si>
  <si>
    <t>ORD-101660</t>
  </si>
  <si>
    <t>ORD-103385</t>
  </si>
  <si>
    <t>ORD-103714</t>
  </si>
  <si>
    <t>ORD-104166</t>
  </si>
  <si>
    <t>ORD-101595</t>
  </si>
  <si>
    <t>ORD-103005</t>
  </si>
  <si>
    <t>ORD-100546</t>
  </si>
  <si>
    <t>ORD-100120</t>
  </si>
  <si>
    <t>ORD-100576</t>
  </si>
  <si>
    <t>ORD-100685</t>
  </si>
  <si>
    <t>ORD-104317</t>
  </si>
  <si>
    <t>ORD-100751</t>
  </si>
  <si>
    <t>ORD-101472</t>
  </si>
  <si>
    <t>ORD-101863</t>
  </si>
  <si>
    <t>ORD-102287</t>
  </si>
  <si>
    <t>ORD-102490</t>
  </si>
  <si>
    <t>ORD-103014</t>
  </si>
  <si>
    <t>ORD-101573</t>
  </si>
  <si>
    <t>ORD-102794</t>
  </si>
  <si>
    <t>ORD-102926</t>
  </si>
  <si>
    <t>ORD-103852</t>
  </si>
  <si>
    <t>ORD-100827</t>
  </si>
  <si>
    <t>ORD-102636</t>
  </si>
  <si>
    <t>ORD-102822</t>
  </si>
  <si>
    <t>ORD-100535</t>
  </si>
  <si>
    <t>ORD-101639</t>
  </si>
  <si>
    <t>ORD-102626</t>
  </si>
  <si>
    <t>ORD-103046</t>
  </si>
  <si>
    <t>ORD-100691</t>
  </si>
  <si>
    <t>ORD-101871</t>
  </si>
  <si>
    <t>ORD-102020</t>
  </si>
  <si>
    <t>ORD-100179</t>
  </si>
  <si>
    <t>ORD-101331</t>
  </si>
  <si>
    <t>ORD-104282</t>
  </si>
  <si>
    <t>ORD-100599</t>
  </si>
  <si>
    <t>ORD-102214</t>
  </si>
  <si>
    <t>ORD-103272</t>
  </si>
  <si>
    <t>ORD-100906</t>
  </si>
  <si>
    <t>ORD-102517</t>
  </si>
  <si>
    <t>ORD-102566</t>
  </si>
  <si>
    <t>ORD-100718</t>
  </si>
  <si>
    <t>ORD-100818</t>
  </si>
  <si>
    <t>ORD-101330</t>
  </si>
  <si>
    <t>ORD-102439</t>
  </si>
  <si>
    <t>ORD-101174</t>
  </si>
  <si>
    <t>ORD-102052</t>
  </si>
  <si>
    <t>ORD-104025</t>
  </si>
  <si>
    <t>ORD-104075</t>
  </si>
  <si>
    <t>ORD-102635</t>
  </si>
  <si>
    <t>ORD-104102</t>
  </si>
  <si>
    <t>ORD-104248</t>
  </si>
  <si>
    <t>ORD-104473</t>
  </si>
  <si>
    <t>ORD-100466</t>
  </si>
  <si>
    <t>ORD-100729</t>
  </si>
  <si>
    <t>ORD-101627</t>
  </si>
  <si>
    <t>ORD-103099</t>
  </si>
  <si>
    <t>ORD-103446</t>
  </si>
  <si>
    <t>ORD-104129</t>
  </si>
  <si>
    <t>ORD-101170</t>
  </si>
  <si>
    <t>ORD-103930</t>
  </si>
  <si>
    <t>ORD-101386</t>
  </si>
  <si>
    <t>ORD-100903</t>
  </si>
  <si>
    <t>ORD-100961</t>
  </si>
  <si>
    <t>ORD-101221</t>
  </si>
  <si>
    <t>ORD-101662</t>
  </si>
  <si>
    <t>ORD-101813</t>
  </si>
  <si>
    <t>ORD-102144</t>
  </si>
  <si>
    <t>ORD-103643</t>
  </si>
  <si>
    <t>ORD-104408</t>
  </si>
  <si>
    <t>ORD-100888</t>
  </si>
  <si>
    <t>ORD-101259</t>
  </si>
  <si>
    <t>ORD-101332</t>
  </si>
  <si>
    <t>ORD-103747</t>
  </si>
  <si>
    <t>ORD-101053</t>
  </si>
  <si>
    <t>ORD-101254</t>
  </si>
  <si>
    <t>ORD-101452</t>
  </si>
  <si>
    <t>ORD-101736</t>
  </si>
  <si>
    <t>ORD-102724</t>
  </si>
  <si>
    <t>ORD-103006</t>
  </si>
  <si>
    <t>ORD-103724</t>
  </si>
  <si>
    <t>ORD-100517</t>
  </si>
  <si>
    <t>ORD-101728</t>
  </si>
  <si>
    <t>ORD-102425</t>
  </si>
  <si>
    <t>ORD-103173</t>
  </si>
  <si>
    <t>ORD-103571</t>
  </si>
  <si>
    <t>ORD-104384</t>
  </si>
  <si>
    <t>ORD-100835</t>
  </si>
  <si>
    <t>ORD-100843</t>
  </si>
  <si>
    <t>ORD-101317</t>
  </si>
  <si>
    <t>ORD-101890</t>
  </si>
  <si>
    <t>ORD-102631</t>
  </si>
  <si>
    <t>ORD-100452</t>
  </si>
  <si>
    <t>ORD-101653</t>
  </si>
  <si>
    <t>ORD-100953</t>
  </si>
  <si>
    <t>ORD-102825</t>
  </si>
  <si>
    <t>ORD-103193</t>
  </si>
  <si>
    <t>ORD-100348</t>
  </si>
  <si>
    <t>ORD-101335</t>
  </si>
  <si>
    <t>ORD-101338</t>
  </si>
  <si>
    <t>ORD-102582</t>
  </si>
  <si>
    <t>ORD-103245</t>
  </si>
  <si>
    <t>ORD-101433</t>
  </si>
  <si>
    <t>ORD-101469</t>
  </si>
  <si>
    <t>ORD-102978</t>
  </si>
  <si>
    <t>ORD-100349</t>
  </si>
  <si>
    <t>ORD-100774</t>
  </si>
  <si>
    <t>ORD-101003</t>
  </si>
  <si>
    <t>ORD-101237</t>
  </si>
  <si>
    <t>ORD-103735</t>
  </si>
  <si>
    <t>ORD-104402</t>
  </si>
  <si>
    <t>ORD-103534</t>
  </si>
  <si>
    <t>ORD-100365</t>
  </si>
  <si>
    <t>ORD-100797</t>
  </si>
  <si>
    <t>ORD-104065</t>
  </si>
  <si>
    <t>ORD-100993</t>
  </si>
  <si>
    <t>ORD-102158</t>
  </si>
  <si>
    <t>ORD-101575</t>
  </si>
  <si>
    <t>ORD-102023</t>
  </si>
  <si>
    <t>ORD-102595</t>
  </si>
  <si>
    <t>ORD-102681</t>
  </si>
  <si>
    <t>ORD-104028</t>
  </si>
  <si>
    <t>ORD-100763</t>
  </si>
  <si>
    <t>ORD-101584</t>
  </si>
  <si>
    <t>ORD-101970</t>
  </si>
  <si>
    <t>ORD-102393</t>
  </si>
  <si>
    <t>ORD-102467</t>
  </si>
  <si>
    <t>ORD-102643</t>
  </si>
  <si>
    <t>ORD-103820</t>
  </si>
  <si>
    <t>ORD-100747</t>
  </si>
  <si>
    <t>ORD-101176</t>
  </si>
  <si>
    <t>ORD-101543</t>
  </si>
  <si>
    <t>ORD-103268</t>
  </si>
  <si>
    <t>ORD-101443</t>
  </si>
  <si>
    <t>ORD-104214</t>
  </si>
  <si>
    <t>ORD-103362</t>
  </si>
  <si>
    <t>ORD-103765</t>
  </si>
  <si>
    <t>ORD-104374</t>
  </si>
  <si>
    <t>ORD-100744</t>
  </si>
  <si>
    <t>ORD-101033</t>
  </si>
  <si>
    <t>ORD-102388</t>
  </si>
  <si>
    <t>ORD-103023</t>
  </si>
  <si>
    <t>ORD-103840</t>
  </si>
  <si>
    <t>ORD-100124</t>
  </si>
  <si>
    <t>ORD-102013</t>
  </si>
  <si>
    <t>ORD-100241</t>
  </si>
  <si>
    <t>ORD-100560</t>
  </si>
  <si>
    <t>ORD-103443</t>
  </si>
  <si>
    <t>ORD-100199</t>
  </si>
  <si>
    <t>ORD-100592</t>
  </si>
  <si>
    <t>ORD-100172</t>
  </si>
  <si>
    <t>ORD-101611</t>
  </si>
  <si>
    <t>ORD-102201</t>
  </si>
  <si>
    <t>ORD-102300</t>
  </si>
  <si>
    <t>ORD-103682</t>
  </si>
  <si>
    <t>ORD-103721</t>
  </si>
  <si>
    <t>ORD-104230</t>
  </si>
  <si>
    <t>ORD-104310</t>
  </si>
  <si>
    <t>ORD-104379</t>
  </si>
  <si>
    <t>ORD-104395</t>
  </si>
  <si>
    <t>ORD-102656</t>
  </si>
  <si>
    <t>ORD-100193</t>
  </si>
  <si>
    <t>ORD-100436</t>
  </si>
  <si>
    <t>ORD-103361</t>
  </si>
  <si>
    <t>ORD-100575</t>
  </si>
  <si>
    <t>ORD-103883</t>
  </si>
  <si>
    <t>ORD-104130</t>
  </si>
  <si>
    <t>ORD-104205</t>
  </si>
  <si>
    <t>ORD-101219</t>
  </si>
  <si>
    <t>ORD-102455</t>
  </si>
  <si>
    <t>ORD-102758</t>
  </si>
  <si>
    <t>ORD-103153</t>
  </si>
  <si>
    <t>ORD-103590</t>
  </si>
  <si>
    <t>ORD-104401</t>
  </si>
  <si>
    <t>ORD-102277</t>
  </si>
  <si>
    <t>ORD-104456</t>
  </si>
  <si>
    <t>ORD-101040</t>
  </si>
  <si>
    <t>ORD-101440</t>
  </si>
  <si>
    <t>ORD-101872</t>
  </si>
  <si>
    <t>ORD-102654</t>
  </si>
  <si>
    <t>ORD-103744</t>
  </si>
  <si>
    <t>ORD-100623</t>
  </si>
  <si>
    <t>ORD-100989</t>
  </si>
  <si>
    <t>ORD-101689</t>
  </si>
  <si>
    <t>ORD-102024</t>
  </si>
  <si>
    <t>ORD-102733</t>
  </si>
  <si>
    <t>ORD-103650</t>
  </si>
  <si>
    <t>ORD-104237</t>
  </si>
  <si>
    <t>ORD-102741</t>
  </si>
  <si>
    <t>ORD-103566</t>
  </si>
  <si>
    <t>ORD-100374</t>
  </si>
  <si>
    <t>ORD-100723</t>
  </si>
  <si>
    <t>ORD-101280</t>
  </si>
  <si>
    <t>ORD-101321</t>
  </si>
  <si>
    <t>ORD-102337</t>
  </si>
  <si>
    <t>ORD-102691</t>
  </si>
  <si>
    <t>ORD-103496</t>
  </si>
  <si>
    <t>ORD-104434</t>
  </si>
  <si>
    <t>ORD-100449</t>
  </si>
  <si>
    <t>ORD-100450</t>
  </si>
  <si>
    <t>ORD-100612</t>
  </si>
  <si>
    <t>ORD-100735</t>
  </si>
  <si>
    <t>ORD-102893</t>
  </si>
  <si>
    <t>ORD-104186</t>
  </si>
  <si>
    <t>ORD-101758</t>
  </si>
  <si>
    <t>ORD-102353</t>
  </si>
  <si>
    <t>ORD-102576</t>
  </si>
  <si>
    <t>ORD-102760</t>
  </si>
  <si>
    <t>ORD-103057</t>
  </si>
  <si>
    <t>ORD-100058</t>
  </si>
  <si>
    <t>ORD-100947</t>
  </si>
  <si>
    <t>ORD-101183</t>
  </si>
  <si>
    <t>ORD-101562</t>
  </si>
  <si>
    <t>ORD-101880</t>
  </si>
  <si>
    <t>ORD-103404</t>
  </si>
  <si>
    <t>ORD-100074</t>
  </si>
  <si>
    <t>ORD-101328</t>
  </si>
  <si>
    <t>ORD-102547</t>
  </si>
  <si>
    <t>ORD-103295</t>
  </si>
  <si>
    <t>ORD-104198</t>
  </si>
  <si>
    <t>ORD-101455</t>
  </si>
  <si>
    <t>ORD-101602</t>
  </si>
  <si>
    <t>ORD-102304</t>
  </si>
  <si>
    <t>ORD-100201</t>
  </si>
  <si>
    <t>ORD-100656</t>
  </si>
  <si>
    <t>ORD-101333</t>
  </si>
  <si>
    <t>ORD-101343</t>
  </si>
  <si>
    <t>ORD-101976</t>
  </si>
  <si>
    <t>ORD-102118</t>
  </si>
  <si>
    <t>ORD-102472</t>
  </si>
  <si>
    <t>ORD-103423</t>
  </si>
  <si>
    <t>ORD-104069</t>
  </si>
  <si>
    <t>ORD-102856</t>
  </si>
  <si>
    <t>ORD-103130</t>
  </si>
  <si>
    <t>ORD-103340</t>
  </si>
  <si>
    <t>ORD-103431</t>
  </si>
  <si>
    <t>ORD-103818</t>
  </si>
  <si>
    <t>ORD-101169</t>
  </si>
  <si>
    <t>ORD-101423</t>
  </si>
  <si>
    <t>ORD-101461</t>
  </si>
  <si>
    <t>ORD-104443</t>
  </si>
  <si>
    <t>ORD-100271</t>
  </si>
  <si>
    <t>ORD-102303</t>
  </si>
  <si>
    <t>ORD-103337</t>
  </si>
  <si>
    <t>ORD-103386</t>
  </si>
  <si>
    <t>ORD-104204</t>
  </si>
  <si>
    <t>ORD-104350</t>
  </si>
  <si>
    <t>ORD-100540</t>
  </si>
  <si>
    <t>ORD-101608</t>
  </si>
  <si>
    <t>ORD-101327</t>
  </si>
  <si>
    <t>ORD-101902</t>
  </si>
  <si>
    <t>ORD-101952</t>
  </si>
  <si>
    <t>ORD-102254</t>
  </si>
  <si>
    <t>ORD-102267</t>
  </si>
  <si>
    <t>ORD-102720</t>
  </si>
  <si>
    <t>ORD-103079</t>
  </si>
  <si>
    <t>ORD-103403</t>
  </si>
  <si>
    <t>ORD-103878</t>
  </si>
  <si>
    <t>ORD-101277</t>
  </si>
  <si>
    <t>ORD-101342</t>
  </si>
  <si>
    <t>ORD-102006</t>
  </si>
  <si>
    <t>ORD-102087</t>
  </si>
  <si>
    <t>ORD-102325</t>
  </si>
  <si>
    <t>ORD-102735</t>
  </si>
  <si>
    <t>ORD-103065</t>
  </si>
  <si>
    <t>ORD-103356</t>
  </si>
  <si>
    <t>ORD-104036</t>
  </si>
  <si>
    <t>ORD-100219</t>
  </si>
  <si>
    <t>ORD-100534</t>
  </si>
  <si>
    <t>ORD-102567</t>
  </si>
  <si>
    <t>ORD-100206</t>
  </si>
  <si>
    <t>ORD-101956</t>
  </si>
  <si>
    <t>ORD-103073</t>
  </si>
  <si>
    <t>ORD-104177</t>
  </si>
  <si>
    <t>ORD-100264</t>
  </si>
  <si>
    <t>ORD-102500</t>
  </si>
  <si>
    <t>ORD-104023</t>
  </si>
  <si>
    <t>ORD-100249</t>
  </si>
  <si>
    <t>ORD-101759</t>
  </si>
  <si>
    <t>ORD-101781</t>
  </si>
  <si>
    <t>ORD-101920</t>
  </si>
  <si>
    <t>ORD-102298</t>
  </si>
  <si>
    <t>ORD-102562</t>
  </si>
  <si>
    <t>ORD-100890</t>
  </si>
  <si>
    <t>ORD-101132</t>
  </si>
  <si>
    <t>ORD-101156</t>
  </si>
  <si>
    <t>ORD-101664</t>
  </si>
  <si>
    <t>ORD-103262</t>
  </si>
  <si>
    <t>ORD-103316</t>
  </si>
  <si>
    <t>ORD-104021</t>
  </si>
  <si>
    <t>ORD-104155</t>
  </si>
  <si>
    <t>ORD-101209</t>
  </si>
  <si>
    <t>ORD-101887</t>
  </si>
  <si>
    <t>ORD-103357</t>
  </si>
  <si>
    <t>ORD-103956</t>
  </si>
  <si>
    <t>ORD-104306</t>
  </si>
  <si>
    <t>ORD-104436</t>
  </si>
  <si>
    <t>ORD-100050</t>
  </si>
  <si>
    <t>ORD-101556</t>
  </si>
  <si>
    <t>ORD-103988</t>
  </si>
  <si>
    <t>ORD-100954</t>
  </si>
  <si>
    <t>ORD-103366</t>
  </si>
  <si>
    <t>ORD-101713</t>
  </si>
  <si>
    <t>ORD-103317</t>
  </si>
  <si>
    <t>ORD-103717</t>
  </si>
  <si>
    <t>ORD-104211</t>
  </si>
  <si>
    <t>ORD-100529</t>
  </si>
  <si>
    <t>ORD-103649</t>
  </si>
  <si>
    <t>ORD-100983</t>
  </si>
  <si>
    <t>ORD-101850</t>
  </si>
  <si>
    <t>ORD-100309</t>
  </si>
  <si>
    <t>ORD-101134</t>
  </si>
  <si>
    <t>ORD-101260</t>
  </si>
  <si>
    <t>ORD-104337</t>
  </si>
  <si>
    <t>ORD-104435</t>
  </si>
  <si>
    <t>ORD-102038</t>
  </si>
  <si>
    <t>ORD-102380</t>
  </si>
  <si>
    <t>ORD-103218</t>
  </si>
  <si>
    <t>ORD-103508</t>
  </si>
  <si>
    <t>ORD-104194</t>
  </si>
  <si>
    <t>ORD-100304</t>
  </si>
  <si>
    <t>ORD-100505</t>
  </si>
  <si>
    <t>ORD-101028</t>
  </si>
  <si>
    <t>ORD-101446</t>
  </si>
  <si>
    <t>ORD-101666</t>
  </si>
  <si>
    <t>ORD-102790</t>
  </si>
  <si>
    <t>ORD-104040</t>
  </si>
  <si>
    <t>ORD-102799</t>
  </si>
  <si>
    <t>ORD-103807</t>
  </si>
  <si>
    <t>ORD-100537</t>
  </si>
  <si>
    <t>ORD-101295</t>
  </si>
  <si>
    <t>ORD-103312</t>
  </si>
  <si>
    <t>ORD-103549</t>
  </si>
  <si>
    <t>ORD-100488</t>
  </si>
  <si>
    <t>ORD-100742</t>
  </si>
  <si>
    <t>ORD-101186</t>
  </si>
  <si>
    <t>ORD-101366</t>
  </si>
  <si>
    <t>ORD-102050</t>
  </si>
  <si>
    <t>ORD-102719</t>
  </si>
  <si>
    <t>ORD-100385</t>
  </si>
  <si>
    <t>ORD-101410</t>
  </si>
  <si>
    <t>ORD-103061</t>
  </si>
  <si>
    <t>ORD-100565</t>
  </si>
  <si>
    <t>ORD-102333</t>
  </si>
  <si>
    <t>ORD-102899</t>
  </si>
  <si>
    <t>ORD-102933</t>
  </si>
  <si>
    <t>ORD-103220</t>
  </si>
  <si>
    <t>ORD-104124</t>
  </si>
  <si>
    <t>ORD-104128</t>
  </si>
  <si>
    <t>ORD-100417</t>
  </si>
  <si>
    <t>ORD-100799</t>
  </si>
  <si>
    <t>ORD-101402</t>
  </si>
  <si>
    <t>ORD-102215</t>
  </si>
  <si>
    <t>ORD-102615</t>
  </si>
  <si>
    <t>ORD-103691</t>
  </si>
  <si>
    <t>ORD-103763</t>
  </si>
  <si>
    <t>ORD-104246</t>
  </si>
  <si>
    <t>ORD-102868</t>
  </si>
  <si>
    <t>ORD-103177</t>
  </si>
  <si>
    <t>ORD-103192</t>
  </si>
  <si>
    <t>ORD-104269</t>
  </si>
  <si>
    <t>ORD-101815</t>
  </si>
  <si>
    <t>ORD-102016</t>
  </si>
  <si>
    <t>ORD-103655</t>
  </si>
  <si>
    <t>ORD-101322</t>
  </si>
  <si>
    <t>ORD-101482</t>
  </si>
  <si>
    <t>ORD-101593</t>
  </si>
  <si>
    <t>ORD-101767</t>
  </si>
  <si>
    <t>ORD-102315</t>
  </si>
  <si>
    <t>ORD-102282</t>
  </si>
  <si>
    <t>ORD-103912</t>
  </si>
  <si>
    <t>ORD-104195</t>
  </si>
  <si>
    <t>ORD-100728</t>
  </si>
  <si>
    <t>ORD-103093</t>
  </si>
  <si>
    <t>ORD-101258</t>
  </si>
  <si>
    <t>ORD-102447</t>
  </si>
  <si>
    <t>ORD-103919</t>
  </si>
  <si>
    <t>ORD-104163</t>
  </si>
  <si>
    <t>ORD-100023</t>
  </si>
  <si>
    <t>ORD-100202</t>
  </si>
  <si>
    <t>ORD-100655</t>
  </si>
  <si>
    <t>ORD-101942</t>
  </si>
  <si>
    <t>ORD-102245</t>
  </si>
  <si>
    <t>ORD-103914</t>
  </si>
  <si>
    <t>ORD-104475</t>
  </si>
  <si>
    <t>ORD-102913</t>
  </si>
  <si>
    <t>ORD-103932</t>
  </si>
  <si>
    <t>ORD-100739</t>
  </si>
  <si>
    <t>ORD-101467</t>
  </si>
  <si>
    <t>ORD-102044</t>
  </si>
  <si>
    <t>ORD-104193</t>
  </si>
  <si>
    <t>ORD-104488</t>
  </si>
  <si>
    <t>ORD-100310</t>
  </si>
  <si>
    <t>ORD-100681</t>
  </si>
  <si>
    <t>ORD-100108</t>
  </si>
  <si>
    <t>ORD-100324</t>
  </si>
  <si>
    <t>ORD-103814</t>
  </si>
  <si>
    <t>ORD-104085</t>
  </si>
  <si>
    <t>ORD-104268</t>
  </si>
  <si>
    <t>ORD-102535</t>
  </si>
  <si>
    <t>ORD-103442</t>
  </si>
  <si>
    <t>ORD-103990</t>
  </si>
  <si>
    <t>ORD-104162</t>
  </si>
  <si>
    <t>ORD-104321</t>
  </si>
  <si>
    <t>ORD-100806</t>
  </si>
  <si>
    <t>ORD-103111</t>
  </si>
  <si>
    <t>ORD-100673</t>
  </si>
  <si>
    <t>ORD-101059</t>
  </si>
  <si>
    <t>ORD-101316</t>
  </si>
  <si>
    <t>ORD-101544</t>
  </si>
  <si>
    <t>ORD-102534</t>
  </si>
  <si>
    <t>ORD-103016</t>
  </si>
  <si>
    <t>ORD-104470</t>
  </si>
  <si>
    <t>ORD-100285</t>
  </si>
  <si>
    <t>ORD-102415</t>
  </si>
  <si>
    <t>ORD-102469</t>
  </si>
  <si>
    <t>ORD-104201</t>
  </si>
  <si>
    <t>ORD-101494</t>
  </si>
  <si>
    <t>ORD-102833</t>
  </si>
  <si>
    <t>ORD-103955</t>
  </si>
  <si>
    <t>ORD-100121</t>
  </si>
  <si>
    <t>ORD-100330</t>
  </si>
  <si>
    <t>ORD-100777</t>
  </si>
  <si>
    <t>ORD-101782</t>
  </si>
  <si>
    <t>ORD-101801</t>
  </si>
  <si>
    <t>ORD-102184</t>
  </si>
  <si>
    <t>ORD-103184</t>
  </si>
  <si>
    <t>ORD-103623</t>
  </si>
  <si>
    <t>ORD-101480</t>
  </si>
  <si>
    <t>ORD-103376</t>
  </si>
  <si>
    <t>ORD-103523</t>
  </si>
  <si>
    <t>ORD-101799</t>
  </si>
  <si>
    <t>ORD-102973</t>
  </si>
  <si>
    <t>ORD-103954</t>
  </si>
  <si>
    <t>ORD-103974</t>
  </si>
  <si>
    <t>ORD-101742</t>
  </si>
  <si>
    <t>ORD-102292</t>
  </si>
  <si>
    <t>ORD-102725</t>
  </si>
  <si>
    <t>ORD-103635</t>
  </si>
  <si>
    <t>ORD-103821</t>
  </si>
  <si>
    <t>ORD-100712</t>
  </si>
  <si>
    <t>ORD-100987</t>
  </si>
  <si>
    <t>ORD-101839</t>
  </si>
  <si>
    <t>ORD-102606</t>
  </si>
  <si>
    <t>ORD-103645</t>
  </si>
  <si>
    <t>ORD-104459</t>
  </si>
  <si>
    <t>ORD-100317</t>
  </si>
  <si>
    <t>ORD-100935</t>
  </si>
  <si>
    <t>ORD-101934</t>
  </si>
  <si>
    <t>ORD-102302</t>
  </si>
  <si>
    <t>ORD-103178</t>
  </si>
  <si>
    <t>ORD-100577</t>
  </si>
  <si>
    <t>ORD-103059</t>
  </si>
  <si>
    <t>ORD-103709</t>
  </si>
  <si>
    <t>ORD-100804</t>
  </si>
  <si>
    <t>ORD-100713</t>
  </si>
  <si>
    <t>ORD-101341</t>
  </si>
  <si>
    <t>ORD-101743</t>
  </si>
  <si>
    <t>ORD-102172</t>
  </si>
  <si>
    <t>ORD-103307</t>
  </si>
  <si>
    <t>ORD-100315</t>
  </si>
  <si>
    <t>ORD-101263</t>
  </si>
  <si>
    <t>ORD-101696</t>
  </si>
  <si>
    <t>ORD-102599</t>
  </si>
  <si>
    <t>ORD-104307</t>
  </si>
  <si>
    <t>ORD-104404</t>
  </si>
  <si>
    <t>ORD-100468</t>
  </si>
  <si>
    <t>ORD-101199</t>
  </si>
  <si>
    <t>ORD-101704</t>
  </si>
  <si>
    <t>ORD-101753</t>
  </si>
  <si>
    <t>ORD-103399</t>
  </si>
  <si>
    <t>ORD-104076</t>
  </si>
  <si>
    <t>ORD-101683</t>
  </si>
  <si>
    <t>ORD-102130</t>
  </si>
  <si>
    <t>ORD-104100</t>
  </si>
  <si>
    <t>ORD-100406</t>
  </si>
  <si>
    <t>ORD-100786</t>
  </si>
  <si>
    <t>ORD-103624</t>
  </si>
  <si>
    <t>ORD-100256</t>
  </si>
  <si>
    <t>ORD-101095</t>
  </si>
  <si>
    <t>ORD-101702</t>
  </si>
  <si>
    <t>ORD-102676</t>
  </si>
  <si>
    <t>ORD-103308</t>
  </si>
  <si>
    <t>ORD-103601</t>
  </si>
  <si>
    <t>ORD-100078</t>
  </si>
  <si>
    <t>ORD-102340</t>
  </si>
  <si>
    <t>ORD-103314</t>
  </si>
  <si>
    <t>ORD-104392</t>
  </si>
  <si>
    <t>ORD-104437</t>
  </si>
  <si>
    <t>ORD-101348</t>
  </si>
  <si>
    <t>ORD-101682</t>
  </si>
  <si>
    <t>ORD-100870</t>
  </si>
  <si>
    <t>ORD-102497</t>
  </si>
  <si>
    <t>ORD-103908</t>
  </si>
  <si>
    <t>ORD-101989</t>
  </si>
  <si>
    <t>ORD-102801</t>
  </si>
  <si>
    <t>ORD-104315</t>
  </si>
  <si>
    <t>ORD-104431</t>
  </si>
  <si>
    <t>ORD-101805</t>
  </si>
  <si>
    <t>ORD-102507</t>
  </si>
  <si>
    <t>ORD-102834</t>
  </si>
  <si>
    <t>ORD-103351</t>
  </si>
  <si>
    <t>ORD-100398</t>
  </si>
  <si>
    <t>ORD-100759</t>
  </si>
  <si>
    <t>ORD-101290</t>
  </si>
  <si>
    <t>ORD-103090</t>
  </si>
  <si>
    <t>ORD-103842</t>
  </si>
  <si>
    <t>ORD-104183</t>
  </si>
  <si>
    <t>ORD-102370</t>
  </si>
  <si>
    <t>ORD-102577</t>
  </si>
  <si>
    <t>ORD-102968</t>
  </si>
  <si>
    <t>ORD-100675</t>
  </si>
  <si>
    <t>ORD-100678</t>
  </si>
  <si>
    <t>ORD-100972</t>
  </si>
  <si>
    <t>ORD-101226</t>
  </si>
  <si>
    <t>ORD-103001</t>
  </si>
  <si>
    <t>ORD-103669</t>
  </si>
  <si>
    <t>ORD-104314</t>
  </si>
  <si>
    <t>ORD-104371</t>
  </si>
  <si>
    <t>ORD-101923</t>
  </si>
  <si>
    <t>ORD-103826</t>
  </si>
  <si>
    <t>ORD-103918</t>
  </si>
  <si>
    <t>ORD-104284</t>
  </si>
  <si>
    <t>ORD-100109</t>
  </si>
  <si>
    <t>ORD-100447</t>
  </si>
  <si>
    <t>ORD-101478</t>
  </si>
  <si>
    <t>ORD-103794</t>
  </si>
  <si>
    <t>ORD-104336</t>
  </si>
  <si>
    <t>ORD-101436</t>
  </si>
  <si>
    <t>ORD-102651</t>
  </si>
  <si>
    <t>ORD-103188</t>
  </si>
  <si>
    <t>ORD-104093</t>
  </si>
  <si>
    <t>ORD-104190</t>
  </si>
  <si>
    <t>ORD-104332</t>
  </si>
  <si>
    <t>ORD-104422</t>
  </si>
  <si>
    <t>ORD-100041</t>
  </si>
  <si>
    <t>ORD-104225</t>
  </si>
  <si>
    <t>ORD-100686</t>
  </si>
  <si>
    <t>ORD-101727</t>
  </si>
  <si>
    <t>ORD-102411</t>
  </si>
  <si>
    <t>ORD-100945</t>
  </si>
  <si>
    <t>ORD-101827</t>
  </si>
  <si>
    <t>ORD-102086</t>
  </si>
  <si>
    <t>ORD-102408</t>
  </si>
  <si>
    <t>ORD-102749</t>
  </si>
  <si>
    <t>ORD-102809</t>
  </si>
  <si>
    <t>ORD-102904</t>
  </si>
  <si>
    <t>ORD-103284</t>
  </si>
  <si>
    <t>ORD-103473</t>
  </si>
  <si>
    <t>ORD-103589</t>
  </si>
  <si>
    <t>ORD-104159</t>
  </si>
  <si>
    <t>ORD-101177</t>
  </si>
  <si>
    <t>ORD-102542</t>
  </si>
  <si>
    <t>ORD-102837</t>
  </si>
  <si>
    <t>ORD-100185</t>
  </si>
  <si>
    <t>ORD-101471</t>
  </si>
  <si>
    <t>ORD-101960</t>
  </si>
  <si>
    <t>ORD-102951</t>
  </si>
  <si>
    <t>ORD-100005</t>
  </si>
  <si>
    <t>ORD-100198</t>
  </si>
  <si>
    <t>ORD-102066</t>
  </si>
  <si>
    <t>ORD-102161</t>
  </si>
  <si>
    <t>ORD-102710</t>
  </si>
  <si>
    <t>ORD-103662</t>
  </si>
  <si>
    <t>ORD-104002</t>
  </si>
  <si>
    <t>ORD-104105</t>
  </si>
  <si>
    <t>ORD-100194</t>
  </si>
  <si>
    <t>ORD-100520</t>
  </si>
  <si>
    <t>ORD-102306</t>
  </si>
  <si>
    <t>ORD-102850</t>
  </si>
  <si>
    <t>ORD-103112</t>
  </si>
  <si>
    <t>ORD-100049</t>
  </si>
  <si>
    <t>ORD-101255</t>
  </si>
  <si>
    <t>ORD-101498</t>
  </si>
  <si>
    <t>ORD-101802</t>
  </si>
  <si>
    <t>ORD-100096</t>
  </si>
  <si>
    <t>ORD-101001</t>
  </si>
  <si>
    <t>ORD-102544</t>
  </si>
  <si>
    <t>ORD-103017</t>
  </si>
  <si>
    <t>ORD-103041</t>
  </si>
  <si>
    <t>ORD-100340</t>
  </si>
  <si>
    <t>ORD-101909</t>
  </si>
  <si>
    <t>ORD-103109</t>
  </si>
  <si>
    <t>ORD-103823</t>
  </si>
  <si>
    <t>ORD-103944</t>
  </si>
  <si>
    <t>ORD-100595</t>
  </si>
  <si>
    <t>ORD-101856</t>
  </si>
  <si>
    <t>ORD-102198</t>
  </si>
  <si>
    <t>ORD-104071</t>
  </si>
  <si>
    <t>ORD-100116</t>
  </si>
  <si>
    <t>ORD-100259</t>
  </si>
  <si>
    <t>ORD-103488</t>
  </si>
  <si>
    <t>ORD-104151</t>
  </si>
  <si>
    <t>ORD-101654</t>
  </si>
  <si>
    <t>ORD-103573</t>
  </si>
  <si>
    <t>ORD-100610</t>
  </si>
  <si>
    <t>ORD-100687</t>
  </si>
  <si>
    <t>ORD-100963</t>
  </si>
  <si>
    <t>ORD-101958</t>
  </si>
  <si>
    <t>ORD-102238</t>
  </si>
  <si>
    <t>ORD-103044</t>
  </si>
  <si>
    <t>ORD-104109</t>
  </si>
  <si>
    <t>ORD-100007</t>
  </si>
  <si>
    <t>ORD-101526</t>
  </si>
  <si>
    <t>ORD-103510</t>
  </si>
  <si>
    <t>ORD-100026</t>
  </si>
  <si>
    <t>ORD-100034</t>
  </si>
  <si>
    <t>ORD-100095</t>
  </si>
  <si>
    <t>ORD-102261</t>
  </si>
  <si>
    <t>ORD-102804</t>
  </si>
  <si>
    <t>ORD-101057</t>
  </si>
  <si>
    <t>ORD-101939</t>
  </si>
  <si>
    <t>ORD-104376</t>
  </si>
  <si>
    <t>ORD-100142</t>
  </si>
  <si>
    <t>ORD-100557</t>
  </si>
  <si>
    <t>ORD-100620</t>
  </si>
  <si>
    <t>ORD-103687</t>
  </si>
  <si>
    <t>ORD-103787</t>
  </si>
  <si>
    <t>ORD-100936</t>
  </si>
  <si>
    <t>ORD-101166</t>
  </si>
  <si>
    <t>ORD-102428</t>
  </si>
  <si>
    <t>ORD-102955</t>
  </si>
  <si>
    <t>ORD-103469</t>
  </si>
  <si>
    <t>ORD-102480</t>
  </si>
  <si>
    <t>ORD-103437</t>
  </si>
  <si>
    <t>ORD-100237</t>
  </si>
  <si>
    <t>ORD-100411</t>
  </si>
  <si>
    <t>ORD-101029</t>
  </si>
  <si>
    <t>ORD-102521</t>
  </si>
  <si>
    <t>ORD-102672</t>
  </si>
  <si>
    <t>ORD-103269</t>
  </si>
  <si>
    <t>ORD-104340</t>
  </si>
  <si>
    <t>ORD-101570</t>
  </si>
  <si>
    <t>ORD-102109</t>
  </si>
  <si>
    <t>ORD-102171</t>
  </si>
  <si>
    <t>ORD-102492</t>
  </si>
  <si>
    <t>ORD-102897</t>
  </si>
  <si>
    <t>ORD-101787</t>
  </si>
  <si>
    <t>ORD-101812</t>
  </si>
  <si>
    <t>ORD-102514</t>
  </si>
  <si>
    <t>ORD-100266</t>
  </si>
  <si>
    <t>ORD-101287</t>
  </si>
  <si>
    <t>ORD-101833</t>
  </si>
  <si>
    <t>ORD-101995</t>
  </si>
  <si>
    <t>ORD-103062</t>
  </si>
  <si>
    <t>ORD-103264</t>
  </si>
  <si>
    <t>ORD-104474</t>
  </si>
  <si>
    <t>ORD-102162</t>
  </si>
  <si>
    <t>ORD-102367</t>
  </si>
  <si>
    <t>ORD-100506</t>
  </si>
  <si>
    <t>ORD-101826</t>
  </si>
  <si>
    <t>ORD-102279</t>
  </si>
  <si>
    <t>ORD-103035</t>
  </si>
  <si>
    <t>ORD-100158</t>
  </si>
  <si>
    <t>ORD-100188</t>
  </si>
  <si>
    <t>ORD-102141</t>
  </si>
  <si>
    <t>ORD-102597</t>
  </si>
  <si>
    <t>ORD-102600</t>
  </si>
  <si>
    <t>ORD-103343</t>
  </si>
  <si>
    <t>ORD-104150</t>
  </si>
  <si>
    <t>ORD-104254</t>
  </si>
  <si>
    <t>ORD-100764</t>
  </si>
  <si>
    <t>ORD-102462</t>
  </si>
  <si>
    <t>ORD-103772</t>
  </si>
  <si>
    <t>ORD-103940</t>
  </si>
  <si>
    <t>ORD-104346</t>
  </si>
  <si>
    <t>ORD-100539</t>
  </si>
  <si>
    <t>ORD-101466</t>
  </si>
  <si>
    <t>ORD-102503</t>
  </si>
  <si>
    <t>ORD-102928</t>
  </si>
  <si>
    <t>ORD-103008</t>
  </si>
  <si>
    <t>ORD-103462</t>
  </si>
  <si>
    <t>ORD-104300</t>
  </si>
  <si>
    <t>ORD-100550</t>
  </si>
  <si>
    <t>ORD-101503</t>
  </si>
  <si>
    <t>ORD-102603</t>
  </si>
  <si>
    <t>ORD-104267</t>
  </si>
  <si>
    <t>ORD-103580</t>
  </si>
  <si>
    <t>ORD-100637</t>
  </si>
  <si>
    <t>ORD-103009</t>
  </si>
  <si>
    <t>ORD-104438</t>
  </si>
  <si>
    <t>ORD-100195</t>
  </si>
  <si>
    <t>ORD-101068</t>
  </si>
  <si>
    <t>ORD-100093</t>
  </si>
  <si>
    <t>ORD-100423</t>
  </si>
  <si>
    <t>ORD-101125</t>
  </si>
  <si>
    <t>ORD-101473</t>
  </si>
  <si>
    <t>ORD-102273</t>
  </si>
  <si>
    <t>ORD-102808</t>
  </si>
  <si>
    <t>ORD-103557</t>
  </si>
  <si>
    <t>ORD-104403</t>
  </si>
  <si>
    <t>ORD-100934</t>
  </si>
  <si>
    <t>ORD-101603</t>
  </si>
  <si>
    <t>ORD-103774</t>
  </si>
  <si>
    <t>ORD-104292</t>
  </si>
  <si>
    <t>ORD-100150</t>
  </si>
  <si>
    <t>ORD-100454</t>
  </si>
  <si>
    <t>ORD-100750</t>
  </si>
  <si>
    <t>ORD-103422</t>
  </si>
  <si>
    <t>ORD-104029</t>
  </si>
  <si>
    <t>ORD-100828</t>
  </si>
  <si>
    <t>ORD-100932</t>
  </si>
  <si>
    <t>ORD-100956</t>
  </si>
  <si>
    <t>ORD-101195</t>
  </si>
  <si>
    <t>ORD-101405</t>
  </si>
  <si>
    <t>ORD-101819</t>
  </si>
  <si>
    <t>ORD-102826</t>
  </si>
  <si>
    <t>ORD-103161</t>
  </si>
  <si>
    <t>ORD-100562</t>
  </si>
  <si>
    <t>ORD-101590</t>
  </si>
  <si>
    <t>ORD-102764</t>
  </si>
  <si>
    <t>ORD-103287</t>
  </si>
  <si>
    <t>ORD-103540</t>
  </si>
  <si>
    <t>ORD-100031</t>
  </si>
  <si>
    <t>ORD-100628</t>
  </si>
  <si>
    <t>ORD-101913</t>
  </si>
  <si>
    <t>ORD-102674</t>
  </si>
  <si>
    <t>ORD-100886</t>
  </si>
  <si>
    <t>ORD-100893</t>
  </si>
  <si>
    <t>ORD-101208</t>
  </si>
  <si>
    <t>ORD-102177</t>
  </si>
  <si>
    <t>ORD-102910</t>
  </si>
  <si>
    <t>ORD-103086</t>
  </si>
  <si>
    <t>ORD-104279</t>
  </si>
  <si>
    <t>ORD-100471</t>
  </si>
  <si>
    <t>ORD-100874</t>
  </si>
  <si>
    <t>ORD-102653</t>
  </si>
  <si>
    <t>ORD-102813</t>
  </si>
  <si>
    <t>ORD-100607</t>
  </si>
  <si>
    <t>ORD-100746</t>
  </si>
  <si>
    <t>ORD-103521</t>
  </si>
  <si>
    <t>ORD-103694</t>
  </si>
  <si>
    <t>ORD-100689</t>
  </si>
  <si>
    <t>ORD-101922</t>
  </si>
  <si>
    <t>ORD-102311</t>
  </si>
  <si>
    <t>ORD-103417</t>
  </si>
  <si>
    <t>ORD-100966</t>
  </si>
  <si>
    <t>ORD-102307</t>
  </si>
  <si>
    <t>ORD-102532</t>
  </si>
  <si>
    <t>ORD-102751</t>
  </si>
  <si>
    <t>ORD-103231</t>
  </si>
  <si>
    <t>ORD-103927</t>
  </si>
  <si>
    <t>ORD-100277</t>
  </si>
  <si>
    <t>ORD-100438</t>
  </si>
  <si>
    <t>ORD-102125</t>
  </si>
  <si>
    <t>ORD-102173</t>
  </si>
  <si>
    <t>ORD-102871</t>
  </si>
  <si>
    <t>ORD-100598</t>
  </si>
  <si>
    <t>ORD-101430</t>
  </si>
  <si>
    <t>ORD-102378</t>
  </si>
  <si>
    <t>ORD-103194</t>
  </si>
  <si>
    <t>ORD-104033</t>
  </si>
  <si>
    <t>ORD-104452</t>
  </si>
  <si>
    <t>ORD-101098</t>
  </si>
  <si>
    <t>ORD-103934</t>
  </si>
  <si>
    <t>ORD-100303</t>
  </si>
  <si>
    <t>ORD-100402</t>
  </si>
  <si>
    <t>ORD-100791</t>
  </si>
  <si>
    <t>ORD-100793</t>
  </si>
  <si>
    <t>ORD-100941</t>
  </si>
  <si>
    <t>ORD-103512</t>
  </si>
  <si>
    <t>ORD-103828</t>
  </si>
  <si>
    <t>ORD-103965</t>
  </si>
  <si>
    <t>ORD-100584</t>
  </si>
  <si>
    <t>ORD-100613</t>
  </si>
  <si>
    <t>ORD-100978</t>
  </si>
  <si>
    <t>ORD-101534</t>
  </si>
  <si>
    <t>ORD-101821</t>
  </si>
  <si>
    <t>ORD-102301</t>
  </si>
  <si>
    <t>ORD-102891</t>
  </si>
  <si>
    <t>ORD-103298</t>
  </si>
  <si>
    <t>ORD-103466</t>
  </si>
  <si>
    <t>ORD-100913</t>
  </si>
  <si>
    <t>ORD-101761</t>
  </si>
  <si>
    <t>ORD-102368</t>
  </si>
  <si>
    <t>ORD-102482</t>
  </si>
  <si>
    <t>ORD-103333</t>
  </si>
  <si>
    <t>ORD-103451</t>
  </si>
  <si>
    <t>ORD-103743</t>
  </si>
  <si>
    <t>ORD-100666</t>
  </si>
  <si>
    <t>ORD-100967</t>
  </si>
  <si>
    <t>ORD-101353</t>
  </si>
  <si>
    <t>ORD-102017</t>
  </si>
  <si>
    <t>ORD-102584</t>
  </si>
  <si>
    <t>ORD-103984</t>
  </si>
  <si>
    <t>ORD-104073</t>
  </si>
  <si>
    <t>ORD-104189</t>
  </si>
  <si>
    <t>ORD-100162</t>
  </si>
  <si>
    <t>ORD-100493</t>
  </si>
  <si>
    <t>ORD-101873</t>
  </si>
  <si>
    <t>ORD-102529</t>
  </si>
  <si>
    <t>ORD-102921</t>
  </si>
  <si>
    <t>ORD-104200</t>
  </si>
  <si>
    <t>ORD-100320</t>
  </si>
  <si>
    <t>ORD-101294</t>
  </si>
  <si>
    <t>ORD-101709</t>
  </si>
  <si>
    <t>ORD-101842</t>
  </si>
  <si>
    <t>ORD-102682</t>
  </si>
  <si>
    <t>ORD-102692</t>
  </si>
  <si>
    <t>ORD-102975</t>
  </si>
  <si>
    <t>ORD-104018</t>
  </si>
  <si>
    <t>ORD-100139</t>
  </si>
  <si>
    <t>ORD-102960</t>
  </si>
  <si>
    <t>ORD-103448</t>
  </si>
  <si>
    <t>ORD-104380</t>
  </si>
  <si>
    <t>ORD-104391</t>
  </si>
  <si>
    <t>ORD-104393</t>
  </si>
  <si>
    <t>ORD-104445</t>
  </si>
  <si>
    <t>ORD-100962</t>
  </si>
  <si>
    <t>ORD-101483</t>
  </si>
  <si>
    <t>ORD-102648</t>
  </si>
  <si>
    <t>ORD-103561</t>
  </si>
  <si>
    <t>ORD-103916</t>
  </si>
  <si>
    <t>ORD-100609</t>
  </si>
  <si>
    <t>ORD-100940</t>
  </si>
  <si>
    <t>ORD-101185</t>
  </si>
  <si>
    <t>ORD-101793</t>
  </si>
  <si>
    <t>ORD-102399</t>
  </si>
  <si>
    <t>ORD-103421</t>
  </si>
  <si>
    <t>ORD-103894</t>
  </si>
  <si>
    <t>ORD-104043</t>
  </si>
  <si>
    <t>ORD-100884</t>
  </si>
  <si>
    <t>ORD-101574</t>
  </si>
  <si>
    <t>ORD-101777</t>
  </si>
  <si>
    <t>ORD-101971</t>
  </si>
  <si>
    <t>ORD-103247</t>
  </si>
  <si>
    <t>ORD-103830</t>
  </si>
  <si>
    <t>ORD-104377</t>
  </si>
  <si>
    <t>ORD-100801</t>
  </si>
  <si>
    <t>ORD-100269</t>
  </si>
  <si>
    <t>ORD-100644</t>
  </si>
  <si>
    <t>ORD-101281</t>
  </si>
  <si>
    <t>ORD-102076</t>
  </si>
  <si>
    <t>ORD-103123</t>
  </si>
  <si>
    <t>ORD-103550</t>
  </si>
  <si>
    <t>ORD-100039</t>
  </si>
  <si>
    <t>ORD-100367</t>
  </si>
  <si>
    <t>ORD-100510</t>
  </si>
  <si>
    <t>ORD-101325</t>
  </si>
  <si>
    <t>ORD-102220</t>
  </si>
  <si>
    <t>ORD-102869</t>
  </si>
  <si>
    <t>ORD-103641</t>
  </si>
  <si>
    <t>ORD-100019</t>
  </si>
  <si>
    <t>ORD-100741</t>
  </si>
  <si>
    <t>ORD-101112</t>
  </si>
  <si>
    <t>ORD-101220</t>
  </si>
  <si>
    <t>ORD-101241</t>
  </si>
  <si>
    <t>ORD-101935</t>
  </si>
  <si>
    <t>ORD-101953</t>
  </si>
  <si>
    <t>ORD-102400</t>
  </si>
  <si>
    <t>ORD-102906</t>
  </si>
  <si>
    <t>ORD-103444</t>
  </si>
  <si>
    <t>ORD-103472</t>
  </si>
  <si>
    <t>ORD-103591</t>
  </si>
  <si>
    <t>ORD-103681</t>
  </si>
  <si>
    <t>ORD-104026</t>
  </si>
  <si>
    <t>ORD-104048</t>
  </si>
  <si>
    <t>ORD-104320</t>
  </si>
  <si>
    <t>ORD-100160</t>
  </si>
  <si>
    <t>ORD-101318</t>
  </si>
  <si>
    <t>ORD-102608</t>
  </si>
  <si>
    <t>ORD-102744</t>
  </si>
  <si>
    <t>ORD-100084</t>
  </si>
  <si>
    <t>ORD-100156</t>
  </si>
  <si>
    <t>ORD-100501</t>
  </si>
  <si>
    <t>ORD-100622</t>
  </si>
  <si>
    <t>ORD-101123</t>
  </si>
  <si>
    <t>ORD-101849</t>
  </si>
  <si>
    <t>ORD-102800</t>
  </si>
  <si>
    <t>ORD-103179</t>
  </si>
  <si>
    <t>ORD-104191</t>
  </si>
  <si>
    <t>ORD-100347</t>
  </si>
  <si>
    <t>ORD-100768</t>
  </si>
  <si>
    <t>ORD-102149</t>
  </si>
  <si>
    <t>ORD-102838</t>
  </si>
  <si>
    <t>ORD-103136</t>
  </si>
  <si>
    <t>ORD-103596</t>
  </si>
  <si>
    <t>ORD-104451</t>
  </si>
  <si>
    <t>ORD-100286</t>
  </si>
  <si>
    <t>ORD-100300</t>
  </si>
  <si>
    <t>ORD-101142</t>
  </si>
  <si>
    <t>ORD-103843</t>
  </si>
  <si>
    <t>ORD-100131</t>
  </si>
  <si>
    <t>ORD-100836</t>
  </si>
  <si>
    <t>ORD-100995</t>
  </si>
  <si>
    <t>ORD-101097</t>
  </si>
  <si>
    <t>ORD-101389</t>
  </si>
  <si>
    <t>ORD-102191</t>
  </si>
  <si>
    <t>ORD-102450</t>
  </si>
  <si>
    <t>ORD-102658</t>
  </si>
  <si>
    <t>ORD-103841</t>
  </si>
  <si>
    <t>ORD-104019</t>
  </si>
  <si>
    <t>ORD-104223</t>
  </si>
  <si>
    <t>ORD-100430</t>
  </si>
  <si>
    <t>ORD-101096</t>
  </si>
  <si>
    <t>ORD-101997</t>
  </si>
  <si>
    <t>ORD-103292</t>
  </si>
  <si>
    <t>ORD-103484</t>
  </si>
  <si>
    <t>ORD-101865</t>
  </si>
  <si>
    <t>ORD-102821</t>
  </si>
  <si>
    <t>ORD-100634</t>
  </si>
  <si>
    <t>ORD-101218</t>
  </si>
  <si>
    <t>ORD-102299</t>
  </si>
  <si>
    <t>ORD-103939</t>
  </si>
  <si>
    <t>ORD-101636</t>
  </si>
  <si>
    <t>ORD-102745</t>
  </si>
  <si>
    <t>ORD-103751</t>
  </si>
  <si>
    <t>ORD-103800</t>
  </si>
  <si>
    <t>ORD-100311</t>
  </si>
  <si>
    <t>ORD-102269</t>
  </si>
  <si>
    <t>ORD-103121</t>
  </si>
  <si>
    <t>ORD-103618</t>
  </si>
  <si>
    <t>ORD-103725</t>
  </si>
  <si>
    <t>ORD-103726</t>
  </si>
  <si>
    <t>ORD-100831</t>
  </si>
  <si>
    <t>ORD-101768</t>
  </si>
  <si>
    <t>ORD-102546</t>
  </si>
  <si>
    <t>ORD-104014</t>
  </si>
  <si>
    <t>ORD-104103</t>
  </si>
  <si>
    <t>ORD-104313</t>
  </si>
  <si>
    <t>ORD-104363</t>
  </si>
  <si>
    <t>ORD-100754</t>
  </si>
  <si>
    <t>ORD-101013</t>
  </si>
  <si>
    <t>ORD-102611</t>
  </si>
  <si>
    <t>ORD-104120</t>
  </si>
  <si>
    <t>ORD-104461</t>
  </si>
  <si>
    <t>ORD-101370</t>
  </si>
  <si>
    <t>ORD-103212</t>
  </si>
  <si>
    <t>ORD-103565</t>
  </si>
  <si>
    <t>ORD-104097</t>
  </si>
  <si>
    <t>ORD-104115</t>
  </si>
  <si>
    <t>ORD-102531</t>
  </si>
  <si>
    <t>ORD-103202</t>
  </si>
  <si>
    <t>ORD-101567</t>
  </si>
  <si>
    <t>ORD-103856</t>
  </si>
  <si>
    <t>ORD-104182</t>
  </si>
  <si>
    <t>ORD-100949</t>
  </si>
  <si>
    <t>ORD-101514</t>
  </si>
  <si>
    <t>ORD-103275</t>
  </si>
  <si>
    <t>ORD-103886</t>
  </si>
  <si>
    <t>ORD-104278</t>
  </si>
  <si>
    <t>ORD-104328</t>
  </si>
  <si>
    <t>ORD-101607</t>
  </si>
  <si>
    <t>ORD-102319</t>
  </si>
  <si>
    <t>ORD-102728</t>
  </si>
  <si>
    <t>ORD-103543</t>
  </si>
  <si>
    <t>ORD-103792</t>
  </si>
  <si>
    <t>ORD-103920</t>
  </si>
  <si>
    <t>ORD-104413</t>
  </si>
  <si>
    <t>ORD-100115</t>
  </si>
  <si>
    <t>ORD-100148</t>
  </si>
  <si>
    <t>ORD-100773</t>
  </si>
  <si>
    <t>ORD-101296</t>
  </si>
  <si>
    <t>ORD-102324</t>
  </si>
  <si>
    <t>ORD-102675</t>
  </si>
  <si>
    <t>ORD-103243</t>
  </si>
  <si>
    <t>ORD-103890</t>
  </si>
  <si>
    <t>ORD-100141</t>
  </si>
  <si>
    <t>ORD-101210</t>
  </si>
  <si>
    <t>ORD-102880</t>
  </si>
  <si>
    <t>ORD-103215</t>
  </si>
  <si>
    <t>ORD-103582</t>
  </si>
  <si>
    <t>ORD-103686</t>
  </si>
  <si>
    <t>ORD-103862</t>
  </si>
  <si>
    <t>ORD-103976</t>
  </si>
  <si>
    <t>ORD-103742</t>
  </si>
  <si>
    <t>ORD-103884</t>
  </si>
  <si>
    <t>ORD-104344</t>
  </si>
  <si>
    <t>ORD-100697</t>
  </si>
  <si>
    <t>ORD-101039</t>
  </si>
  <si>
    <t>ORD-101099</t>
  </si>
  <si>
    <t>ORD-102709</t>
  </si>
  <si>
    <t>ORD-100459</t>
  </si>
  <si>
    <t>ORD-101906</t>
  </si>
  <si>
    <t>ORD-103230</t>
  </si>
  <si>
    <t>ORD-104009</t>
  </si>
  <si>
    <t>ORD-104164</t>
  </si>
  <si>
    <t>ORD-104390</t>
  </si>
  <si>
    <t>ORD-100215</t>
  </si>
  <si>
    <t>ORD-100441</t>
  </si>
  <si>
    <t>ORD-101591</t>
  </si>
  <si>
    <t>ORD-102332</t>
  </si>
  <si>
    <t>ORD-102734</t>
  </si>
  <si>
    <t>ORD-102789</t>
  </si>
  <si>
    <t>ORD-103150</t>
  </si>
  <si>
    <t>ORD-103197</t>
  </si>
  <si>
    <t>ORD-103666</t>
  </si>
  <si>
    <t>ORD-102280</t>
  </si>
  <si>
    <t>ORD-100554</t>
  </si>
  <si>
    <t>ORD-101046</t>
  </si>
  <si>
    <t>ORD-102093</t>
  </si>
  <si>
    <t>ORD-102605</t>
  </si>
  <si>
    <t>ORD-104240</t>
  </si>
  <si>
    <t>ORD-100338</t>
  </si>
  <si>
    <t>ORD-101282</t>
  </si>
  <si>
    <t>ORD-101315</t>
  </si>
  <si>
    <t>ORD-104202</t>
  </si>
  <si>
    <t>ORD-104215</t>
  </si>
  <si>
    <t>ORD-104298</t>
  </si>
  <si>
    <t>ORD-100192</t>
  </si>
  <si>
    <t>ORD-100867</t>
  </si>
  <si>
    <t>ORD-101100</t>
  </si>
  <si>
    <t>ORD-101620</t>
  </si>
  <si>
    <t>ORD-102114</t>
  </si>
  <si>
    <t>ORD-103003</t>
  </si>
  <si>
    <t>ORD-100861</t>
  </si>
  <si>
    <t>ORD-101447</t>
  </si>
  <si>
    <t>ORD-102181</t>
  </si>
  <si>
    <t>ORD-103127</t>
  </si>
  <si>
    <t>ORD-104491</t>
  </si>
  <si>
    <t>ORD-100281</t>
  </si>
  <si>
    <t>ORD-100410</t>
  </si>
  <si>
    <t>ORD-100880</t>
  </si>
  <si>
    <t>ORD-101117</t>
  </si>
  <si>
    <t>ORD-102349</t>
  </si>
  <si>
    <t>ORD-102995</t>
  </si>
  <si>
    <t>ORD-103370</t>
  </si>
  <si>
    <t>ORD-103638</t>
  </si>
  <si>
    <t>ORD-103782</t>
  </si>
  <si>
    <t>ORD-104432</t>
  </si>
  <si>
    <t>ORD-100397</t>
  </si>
  <si>
    <t>ORD-100409</t>
  </si>
  <si>
    <t>ORD-102454</t>
  </si>
  <si>
    <t>ORD-103085</t>
  </si>
  <si>
    <t>ORD-103539</t>
  </si>
  <si>
    <t>ORD-101173</t>
  </si>
  <si>
    <t>ORD-103389</t>
  </si>
  <si>
    <t>ORD-103438</t>
  </si>
  <si>
    <t>ORD-101211</t>
  </si>
  <si>
    <t>ORD-101417</t>
  </si>
  <si>
    <t>ORD-101630</t>
  </si>
  <si>
    <t>ORD-101797</t>
  </si>
  <si>
    <t>ORD-101911</t>
  </si>
  <si>
    <t>ORD-101980</t>
  </si>
  <si>
    <t>ORD-102042</t>
  </si>
  <si>
    <t>ORD-102511</t>
  </si>
  <si>
    <t>ORD-103364</t>
  </si>
  <si>
    <t>ORD-103756</t>
  </si>
  <si>
    <t>ORD-104016</t>
  </si>
  <si>
    <t>ORD-104080</t>
  </si>
  <si>
    <t>ORD-100427</t>
  </si>
  <si>
    <t>ORD-101695</t>
  </si>
  <si>
    <t>ORD-103132</t>
  </si>
  <si>
    <t>ORD-100091</t>
  </si>
  <si>
    <t>ORD-100730</t>
  </si>
  <si>
    <t>ORD-101139</t>
  </si>
  <si>
    <t>ORD-101852</t>
  </si>
  <si>
    <t>ORD-103899</t>
  </si>
  <si>
    <t>ORD-104126</t>
  </si>
  <si>
    <t>ORD-104481</t>
  </si>
  <si>
    <t>ORD-104492</t>
  </si>
  <si>
    <t>ORD-100825</t>
  </si>
  <si>
    <t>ORD-100944</t>
  </si>
  <si>
    <t>ORD-100982</t>
  </si>
  <si>
    <t>ORD-101056</t>
  </si>
  <si>
    <t>ORD-101309</t>
  </si>
  <si>
    <t>ORD-101555</t>
  </si>
  <si>
    <t>ORD-102165</t>
  </si>
  <si>
    <t>ORD-102328</t>
  </si>
  <si>
    <t>ORD-102885</t>
  </si>
  <si>
    <t>ORD-103789</t>
  </si>
  <si>
    <t>ORD-103802</t>
  </si>
  <si>
    <t>ORD-100252</t>
  </si>
  <si>
    <t>ORD-102004</t>
  </si>
  <si>
    <t>ORD-103754</t>
  </si>
  <si>
    <t>ORD-104222</t>
  </si>
  <si>
    <t>Annual Revenue Target (INR)</t>
  </si>
  <si>
    <t>Target Margin %</t>
  </si>
  <si>
    <t>Note: targets are illustrative assumptions (blue = editable input). The dataset is synthetic, created for portfolio practice.</t>
  </si>
  <si>
    <t>Total Revenue</t>
  </si>
  <si>
    <t>Total Profit</t>
  </si>
  <si>
    <t>Total Units</t>
  </si>
  <si>
    <t>Row Labels</t>
  </si>
  <si>
    <t>Grand Total</t>
  </si>
  <si>
    <t>2023 Total</t>
  </si>
  <si>
    <t>2024 Total</t>
  </si>
  <si>
    <t>2025 Total</t>
  </si>
  <si>
    <t>Clothing Total</t>
  </si>
  <si>
    <t>Furniture Total</t>
  </si>
  <si>
    <t>Office Supplies Total</t>
  </si>
  <si>
    <t>Technology Total</t>
  </si>
  <si>
    <t>Column Labels</t>
  </si>
  <si>
    <t>Orders</t>
  </si>
  <si>
    <t>Target vs Actual</t>
  </si>
  <si>
    <t>Select Year</t>
  </si>
  <si>
    <t>Annual Target</t>
  </si>
  <si>
    <t>Actual Revenue</t>
  </si>
  <si>
    <t>Achievement %</t>
  </si>
  <si>
    <t>Gap (Actual − Target)</t>
  </si>
  <si>
    <r>
      <t>Region</t>
    </r>
    <r>
      <rPr>
        <b/>
        <sz val="11"/>
        <color theme="0"/>
        <rFont val="Calibri"/>
        <family val="2"/>
        <charset val="1"/>
      </rPr>
      <t xml:space="preserve"> </t>
    </r>
  </si>
  <si>
    <t>Total</t>
  </si>
  <si>
    <t>Retail Sales Performance Dashboard</t>
  </si>
  <si>
    <t>Dec</t>
  </si>
  <si>
    <t>Q4</t>
  </si>
  <si>
    <t>Jan</t>
  </si>
  <si>
    <t>Q1</t>
  </si>
  <si>
    <t>Nov</t>
  </si>
  <si>
    <t>Feb</t>
  </si>
  <si>
    <t>Oct</t>
  </si>
  <si>
    <t>Mar</t>
  </si>
  <si>
    <t>Sep</t>
  </si>
  <si>
    <t>Q3</t>
  </si>
  <si>
    <t>Apr</t>
  </si>
  <si>
    <t>Q2</t>
  </si>
  <si>
    <t>Aug</t>
  </si>
  <si>
    <t>Jul</t>
  </si>
  <si>
    <t>May</t>
  </si>
  <si>
    <t>Jun</t>
  </si>
  <si>
    <t>Details for Total Profit</t>
  </si>
  <si>
    <t>Total Orders</t>
  </si>
  <si>
    <t>Margin %</t>
  </si>
  <si>
    <t>Target vs Actual (Revenue)</t>
  </si>
  <si>
    <t>FY2023–FY2025  |  Revenue, Profit &amp; Margin Analysis  |  Use the filters on the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</si>
</sst>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
    <numFmt numFmtId="166" formatCode="0.0%"/>
    <numFmt numFmtId="167" formatCode="&quot;₹&quot;#,##0.0,,&quot;M&quot;"/>
  </numFmts>
  <fonts count="19" x14ac:knownFonts="1">
    <font>
      <sz val="11"/>
      <color theme="1"/>
      <name val="Calibri"/>
      <family val="2"/>
      <charset val="1"/>
    </font>
    <font>
      <b/>
      <sz val="14"/>
      <name val="Arial"/>
      <charset val="1"/>
    </font>
    <font>
      <sz val="11"/>
      <name val="Arial"/>
      <charset val="1"/>
    </font>
    <font>
      <b/>
      <sz val="11"/>
      <name val="Arial"/>
      <charset val="1"/>
    </font>
    <font>
      <b/>
      <sz val="11"/>
      <color rgb="FFFFFFFF"/>
      <name val="Arial"/>
      <charset val="1"/>
    </font>
    <font>
      <sz val="10"/>
      <name val="Arial"/>
      <charset val="1"/>
    </font>
    <font>
      <sz val="11"/>
      <color rgb="FF0000FF"/>
      <name val="Arial"/>
      <charset val="1"/>
    </font>
    <font>
      <i/>
      <sz val="11"/>
      <name val="Arial"/>
      <charset val="1"/>
    </font>
    <font>
      <sz val="11"/>
      <color theme="1"/>
      <name val="Calibri"/>
      <family val="2"/>
      <charset val="1"/>
    </font>
    <font>
      <b/>
      <sz val="11"/>
      <color theme="1"/>
      <name val="Calibri"/>
      <family val="2"/>
      <charset val="1"/>
    </font>
    <font>
      <b/>
      <sz val="11"/>
      <color theme="1"/>
      <name val="Calibri"/>
      <family val="2"/>
    </font>
    <font>
      <sz val="11"/>
      <color theme="4"/>
      <name val="Calibri"/>
      <family val="2"/>
      <charset val="1"/>
    </font>
    <font>
      <b/>
      <sz val="10"/>
      <color theme="0"/>
      <name val="Arial Unicode MS"/>
    </font>
    <font>
      <b/>
      <sz val="11"/>
      <color theme="0"/>
      <name val="Calibri"/>
      <family val="2"/>
      <charset val="1"/>
    </font>
    <font>
      <b/>
      <sz val="8"/>
      <color theme="0"/>
      <name val="Courier New"/>
      <family val="3"/>
    </font>
    <font>
      <b/>
      <sz val="24"/>
      <color theme="1"/>
      <name val="Arial"/>
      <family val="2"/>
    </font>
    <font>
      <b/>
      <sz val="24"/>
      <color rgb="FF1F3864"/>
      <name val="Arial"/>
      <family val="2"/>
    </font>
    <font>
      <b/>
      <sz val="26"/>
      <color theme="0"/>
      <name val="Arial"/>
      <family val="2"/>
    </font>
    <font>
      <sz val="11"/>
      <color rgb="FFBFD0E8"/>
      <name val="Arial"/>
      <family val="2"/>
    </font>
  </fonts>
  <fills count="7">
    <fill>
      <patternFill patternType="none"/>
    </fill>
    <fill>
      <patternFill patternType="gray125"/>
    </fill>
    <fill>
      <patternFill patternType="solid">
        <fgColor rgb="FF1F3864"/>
        <bgColor rgb="FF333333"/>
      </patternFill>
    </fill>
    <fill>
      <patternFill patternType="solid">
        <fgColor theme="3" tint="0.59999389629810485"/>
        <bgColor indexed="64"/>
      </patternFill>
    </fill>
    <fill>
      <patternFill patternType="solid">
        <fgColor rgb="FF1F3864"/>
        <bgColor indexed="64"/>
      </patternFill>
    </fill>
    <fill>
      <patternFill patternType="solid">
        <fgColor rgb="FFEEF1F6"/>
        <bgColor indexed="64"/>
      </patternFill>
    </fill>
    <fill>
      <patternFill patternType="solid">
        <fgColor theme="3"/>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8" fillId="0" borderId="0" applyFont="0" applyFill="0" applyBorder="0" applyAlignment="0" applyProtection="0"/>
  </cellStyleXfs>
  <cellXfs count="69">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center"/>
    </xf>
    <xf numFmtId="0" fontId="5" fillId="0" borderId="0" xfId="0" applyFont="1"/>
    <xf numFmtId="164" fontId="5" fillId="0" borderId="0" xfId="0" applyNumberFormat="1" applyFont="1"/>
    <xf numFmtId="3" fontId="5" fillId="0" borderId="0" xfId="0" applyNumberFormat="1" applyFont="1"/>
    <xf numFmtId="9" fontId="5" fillId="0" borderId="0" xfId="0" applyNumberFormat="1" applyFont="1"/>
    <xf numFmtId="165" fontId="5" fillId="0" borderId="0" xfId="0" applyNumberFormat="1" applyFont="1"/>
    <xf numFmtId="166" fontId="5" fillId="0" borderId="0" xfId="0" applyNumberFormat="1" applyFont="1"/>
    <xf numFmtId="0" fontId="4" fillId="2" borderId="0" xfId="0" applyFont="1" applyFill="1"/>
    <xf numFmtId="0" fontId="6" fillId="0" borderId="0" xfId="0" applyFont="1"/>
    <xf numFmtId="3" fontId="6" fillId="0" borderId="0" xfId="0" applyNumberFormat="1" applyFont="1"/>
    <xf numFmtId="9" fontId="6" fillId="0" borderId="0" xfId="0" applyNumberFormat="1" applyFont="1"/>
    <xf numFmtId="0" fontId="7" fillId="0" borderId="0" xfId="0" applyFon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9" fillId="0" borderId="0" xfId="0" applyFont="1"/>
    <xf numFmtId="9" fontId="0" fillId="0" borderId="0" xfId="0" applyNumberFormat="1" applyAlignment="1">
      <alignment horizontal="left"/>
    </xf>
    <xf numFmtId="0" fontId="10" fillId="0" borderId="0" xfId="0" applyFont="1"/>
    <xf numFmtId="0" fontId="12" fillId="3" borderId="0" xfId="0" applyFont="1" applyFill="1" applyAlignment="1">
      <alignment horizontal="center"/>
    </xf>
    <xf numFmtId="0" fontId="13" fillId="3" borderId="0" xfId="0" applyFont="1" applyFill="1"/>
    <xf numFmtId="0" fontId="14" fillId="3" borderId="0" xfId="0" applyFont="1" applyFill="1" applyAlignment="1">
      <alignment horizontal="left" vertical="center" indent="1"/>
    </xf>
    <xf numFmtId="0" fontId="0" fillId="0" borderId="0" xfId="0" applyAlignment="1">
      <alignment horizontal="center"/>
    </xf>
    <xf numFmtId="3" fontId="0" fillId="0" borderId="0" xfId="0" applyNumberFormat="1"/>
    <xf numFmtId="9" fontId="0" fillId="0" borderId="0" xfId="1" applyFont="1"/>
    <xf numFmtId="0" fontId="0" fillId="4" borderId="0" xfId="0" applyFill="1"/>
    <xf numFmtId="0" fontId="15" fillId="0" borderId="0" xfId="0" applyFont="1"/>
    <xf numFmtId="0" fontId="15" fillId="4" borderId="0" xfId="0" applyFont="1" applyFill="1"/>
    <xf numFmtId="14" fontId="0" fillId="0" borderId="0" xfId="0" applyNumberFormat="1"/>
    <xf numFmtId="0" fontId="0" fillId="0" borderId="0" xfId="0" applyNumberFormat="1"/>
    <xf numFmtId="0" fontId="17" fillId="4" borderId="0" xfId="0" applyFont="1" applyFill="1" applyAlignment="1"/>
    <xf numFmtId="0" fontId="18" fillId="4" borderId="0" xfId="0" applyFont="1" applyFill="1"/>
    <xf numFmtId="0" fontId="0" fillId="4" borderId="0" xfId="0" applyFill="1" applyAlignment="1">
      <alignment horizontal="center"/>
    </xf>
    <xf numFmtId="0" fontId="0" fillId="5" borderId="0" xfId="0" applyFill="1"/>
    <xf numFmtId="0" fontId="15" fillId="5" borderId="0" xfId="0" applyFont="1" applyFill="1"/>
    <xf numFmtId="0" fontId="0" fillId="5" borderId="1"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167" fontId="16" fillId="5" borderId="4" xfId="0" applyNumberFormat="1" applyFont="1" applyFill="1" applyBorder="1" applyAlignment="1">
      <alignment horizontal="center" vertical="center"/>
    </xf>
    <xf numFmtId="167" fontId="16" fillId="5" borderId="0" xfId="0" applyNumberFormat="1" applyFont="1" applyFill="1" applyAlignment="1">
      <alignment horizontal="center" vertical="center"/>
    </xf>
    <xf numFmtId="167" fontId="16" fillId="5" borderId="5" xfId="0" applyNumberFormat="1" applyFont="1" applyFill="1" applyBorder="1" applyAlignment="1">
      <alignment horizontal="center" vertical="center"/>
    </xf>
    <xf numFmtId="166" fontId="16" fillId="5" borderId="4" xfId="0" applyNumberFormat="1" applyFont="1" applyFill="1" applyBorder="1" applyAlignment="1">
      <alignment horizontal="center" vertical="center"/>
    </xf>
    <xf numFmtId="166" fontId="16" fillId="5" borderId="0" xfId="0" applyNumberFormat="1" applyFont="1" applyFill="1" applyAlignment="1">
      <alignment horizontal="center" vertical="center"/>
    </xf>
    <xf numFmtId="166" fontId="16" fillId="5" borderId="5" xfId="0" applyNumberFormat="1" applyFont="1" applyFill="1" applyBorder="1" applyAlignment="1">
      <alignment horizontal="center" vertical="center"/>
    </xf>
    <xf numFmtId="3" fontId="16" fillId="5" borderId="4" xfId="0" applyNumberFormat="1" applyFont="1" applyFill="1" applyBorder="1" applyAlignment="1">
      <alignment horizontal="center" vertical="center"/>
    </xf>
    <xf numFmtId="3" fontId="16" fillId="5" borderId="0" xfId="0" applyNumberFormat="1" applyFont="1" applyFill="1" applyAlignment="1">
      <alignment horizontal="center" vertical="center"/>
    </xf>
    <xf numFmtId="3" fontId="16" fillId="5" borderId="5" xfId="0" applyNumberFormat="1" applyFont="1" applyFill="1" applyBorder="1" applyAlignment="1">
      <alignment horizontal="center" vertical="center"/>
    </xf>
    <xf numFmtId="167" fontId="16" fillId="5" borderId="6" xfId="0" applyNumberFormat="1" applyFont="1" applyFill="1" applyBorder="1" applyAlignment="1">
      <alignment horizontal="center" vertical="center"/>
    </xf>
    <xf numFmtId="167" fontId="16" fillId="5" borderId="7" xfId="0" applyNumberFormat="1" applyFont="1" applyFill="1" applyBorder="1" applyAlignment="1">
      <alignment horizontal="center" vertical="center"/>
    </xf>
    <xf numFmtId="167" fontId="16" fillId="5" borderId="8" xfId="0" applyNumberFormat="1" applyFont="1" applyFill="1" applyBorder="1" applyAlignment="1">
      <alignment horizontal="center" vertical="center"/>
    </xf>
    <xf numFmtId="166" fontId="16" fillId="5" borderId="6" xfId="0" applyNumberFormat="1" applyFont="1" applyFill="1" applyBorder="1" applyAlignment="1">
      <alignment horizontal="center" vertical="center"/>
    </xf>
    <xf numFmtId="166" fontId="16" fillId="5" borderId="7" xfId="0" applyNumberFormat="1" applyFont="1" applyFill="1" applyBorder="1" applyAlignment="1">
      <alignment horizontal="center" vertical="center"/>
    </xf>
    <xf numFmtId="166" fontId="16" fillId="5" borderId="8" xfId="0" applyNumberFormat="1" applyFont="1" applyFill="1" applyBorder="1" applyAlignment="1">
      <alignment horizontal="center" vertical="center"/>
    </xf>
    <xf numFmtId="3" fontId="16" fillId="5" borderId="6" xfId="0" applyNumberFormat="1" applyFont="1" applyFill="1" applyBorder="1" applyAlignment="1">
      <alignment horizontal="center" vertical="center"/>
    </xf>
    <xf numFmtId="3" fontId="16" fillId="5" borderId="7" xfId="0" applyNumberFormat="1" applyFont="1" applyFill="1" applyBorder="1" applyAlignment="1">
      <alignment horizontal="center" vertical="center"/>
    </xf>
    <xf numFmtId="3" fontId="16" fillId="5" borderId="8" xfId="0" applyNumberFormat="1" applyFont="1" applyFill="1" applyBorder="1" applyAlignment="1">
      <alignment horizontal="center" vertical="center"/>
    </xf>
    <xf numFmtId="0" fontId="11" fillId="5" borderId="0" xfId="0" applyFont="1" applyFill="1"/>
    <xf numFmtId="0" fontId="13" fillId="5" borderId="0" xfId="0" applyFont="1" applyFill="1" applyAlignment="1">
      <alignment wrapText="1"/>
    </xf>
    <xf numFmtId="0" fontId="0" fillId="5" borderId="0" xfId="0" applyFill="1" applyAlignment="1">
      <alignment horizontal="center"/>
    </xf>
    <xf numFmtId="3" fontId="0" fillId="5" borderId="0" xfId="0" applyNumberFormat="1" applyFill="1"/>
    <xf numFmtId="9" fontId="0" fillId="5" borderId="0" xfId="1" applyFont="1" applyFill="1"/>
    <xf numFmtId="0" fontId="12" fillId="6" borderId="0" xfId="0" applyFont="1" applyFill="1" applyAlignment="1">
      <alignment horizontal="center" wrapText="1"/>
    </xf>
    <xf numFmtId="0" fontId="13" fillId="6" borderId="0" xfId="0" applyFont="1" applyFill="1" applyAlignment="1">
      <alignment wrapText="1"/>
    </xf>
    <xf numFmtId="0" fontId="14" fillId="6" borderId="0" xfId="0" applyFont="1" applyFill="1" applyAlignment="1">
      <alignment horizontal="left" vertical="center" wrapText="1"/>
    </xf>
  </cellXfs>
  <cellStyles count="2">
    <cellStyle name="Normal" xfId="0" builtinId="0"/>
    <cellStyle name="Percent" xfId="1" builtinId="5"/>
  </cellStyles>
  <dxfs count="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9" formatCode="m/d/yyyy"/>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EF1F6"/>
      <color rgb="FFBFD0E8"/>
      <color rgb="FF1F3864"/>
      <color rgb="FFF2F5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[Retail_Sales_Dashboard.xlsx]Pivots!P2_trend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&amp;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Pivots!$I$3</c:f>
              <c:strCache>
                <c:ptCount val="1"/>
                <c:pt idx="0">
                  <c:v>Total Revenue</c:v>
                </c:pt>
              </c:strCache>
            </c:strRef>
          </c:tx>
          <c:spPr>
            <a:ln w="28575" cap="rnd">
              <a:solidFill>
                <a:schemeClr val="accent1"/>
              </a:solidFill>
              <a:round/>
            </a:ln>
            <a:effectLst/>
          </c:spPr>
          <c:marker>
            <c:symbol val="none"/>
          </c:marker>
          <c:cat>
            <c:multiLvlStrRef>
              <c:f>Pivots!$G$4:$H$43</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2023</c:v>
                  </c:pt>
                  <c:pt idx="12">
                    <c:v>2024</c:v>
                  </c:pt>
                  <c:pt idx="24">
                    <c:v>2025</c:v>
                  </c:pt>
                </c:lvl>
              </c:multiLvlStrCache>
            </c:multiLvlStrRef>
          </c:cat>
          <c:val>
            <c:numRef>
              <c:f>Pivots!$I$4:$I$43</c:f>
              <c:numCache>
                <c:formatCode>#,##0;\(#,##0\);\-</c:formatCode>
                <c:ptCount val="36"/>
                <c:pt idx="0">
                  <c:v>2001417.2999999991</c:v>
                </c:pt>
                <c:pt idx="1">
                  <c:v>1700592.0000000002</c:v>
                </c:pt>
                <c:pt idx="2">
                  <c:v>1769452.2500000002</c:v>
                </c:pt>
                <c:pt idx="3">
                  <c:v>2132091.4499999993</c:v>
                </c:pt>
                <c:pt idx="4">
                  <c:v>1685029.7000000002</c:v>
                </c:pt>
                <c:pt idx="5">
                  <c:v>2261016.6500000004</c:v>
                </c:pt>
                <c:pt idx="6">
                  <c:v>2551294.4</c:v>
                </c:pt>
                <c:pt idx="7">
                  <c:v>1652411.95</c:v>
                </c:pt>
                <c:pt idx="8">
                  <c:v>1819139.1</c:v>
                </c:pt>
                <c:pt idx="9">
                  <c:v>2122044.5000000005</c:v>
                </c:pt>
                <c:pt idx="10">
                  <c:v>3217988.8500000006</c:v>
                </c:pt>
                <c:pt idx="11">
                  <c:v>3102325.4000000004</c:v>
                </c:pt>
                <c:pt idx="12">
                  <c:v>1550093.45</c:v>
                </c:pt>
                <c:pt idx="13">
                  <c:v>2182566.4000000004</c:v>
                </c:pt>
                <c:pt idx="14">
                  <c:v>2919659.6499999994</c:v>
                </c:pt>
                <c:pt idx="15">
                  <c:v>1625353.0500000005</c:v>
                </c:pt>
                <c:pt idx="16">
                  <c:v>2156017.15</c:v>
                </c:pt>
                <c:pt idx="17">
                  <c:v>2439980.600000001</c:v>
                </c:pt>
                <c:pt idx="18">
                  <c:v>2350166.5499999998</c:v>
                </c:pt>
                <c:pt idx="19">
                  <c:v>2346149.3499999987</c:v>
                </c:pt>
                <c:pt idx="20">
                  <c:v>1918124.8500000003</c:v>
                </c:pt>
                <c:pt idx="21">
                  <c:v>2749613.3000000012</c:v>
                </c:pt>
                <c:pt idx="22">
                  <c:v>2152067.2000000002</c:v>
                </c:pt>
                <c:pt idx="23">
                  <c:v>2648113.5500000003</c:v>
                </c:pt>
                <c:pt idx="24">
                  <c:v>1600392.8</c:v>
                </c:pt>
                <c:pt idx="25">
                  <c:v>1760164.0000000009</c:v>
                </c:pt>
                <c:pt idx="26">
                  <c:v>2041062.3</c:v>
                </c:pt>
                <c:pt idx="27">
                  <c:v>2374974.35</c:v>
                </c:pt>
                <c:pt idx="28">
                  <c:v>2883802.15</c:v>
                </c:pt>
                <c:pt idx="29">
                  <c:v>2370427.850000001</c:v>
                </c:pt>
                <c:pt idx="30">
                  <c:v>2620932.2499999995</c:v>
                </c:pt>
                <c:pt idx="31">
                  <c:v>3351826.2999999993</c:v>
                </c:pt>
                <c:pt idx="32">
                  <c:v>2223983.0499999998</c:v>
                </c:pt>
                <c:pt idx="33">
                  <c:v>2978583.65</c:v>
                </c:pt>
                <c:pt idx="34">
                  <c:v>2898840.6500000018</c:v>
                </c:pt>
                <c:pt idx="35">
                  <c:v>2703484.8000000012</c:v>
                </c:pt>
              </c:numCache>
            </c:numRef>
          </c:val>
          <c:smooth val="0"/>
          <c:extLst>
            <c:ext xmlns:c16="http://schemas.microsoft.com/office/drawing/2014/chart" uri="{C3380CC4-5D6E-409C-BE32-E72D297353CC}">
              <c16:uniqueId val="{00000000-74A4-4AFB-BC30-361E7F098A3B}"/>
            </c:ext>
          </c:extLst>
        </c:ser>
        <c:ser>
          <c:idx val="1"/>
          <c:order val="1"/>
          <c:tx>
            <c:strRef>
              <c:f>Pivots!$J$3</c:f>
              <c:strCache>
                <c:ptCount val="1"/>
                <c:pt idx="0">
                  <c:v>Total Profit</c:v>
                </c:pt>
              </c:strCache>
            </c:strRef>
          </c:tx>
          <c:spPr>
            <a:ln w="28575" cap="rnd">
              <a:solidFill>
                <a:schemeClr val="accent2"/>
              </a:solidFill>
              <a:round/>
            </a:ln>
            <a:effectLst/>
          </c:spPr>
          <c:marker>
            <c:symbol val="none"/>
          </c:marker>
          <c:cat>
            <c:multiLvlStrRef>
              <c:f>Pivots!$G$4:$H$43</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2023</c:v>
                  </c:pt>
                  <c:pt idx="12">
                    <c:v>2024</c:v>
                  </c:pt>
                  <c:pt idx="24">
                    <c:v>2025</c:v>
                  </c:pt>
                </c:lvl>
              </c:multiLvlStrCache>
            </c:multiLvlStrRef>
          </c:cat>
          <c:val>
            <c:numRef>
              <c:f>Pivots!$J$4:$J$43</c:f>
              <c:numCache>
                <c:formatCode>#,##0;\(#,##0\);\-</c:formatCode>
                <c:ptCount val="36"/>
                <c:pt idx="0">
                  <c:v>389065.3</c:v>
                </c:pt>
                <c:pt idx="1">
                  <c:v>338984.00000000006</c:v>
                </c:pt>
                <c:pt idx="2">
                  <c:v>330390.24999999988</c:v>
                </c:pt>
                <c:pt idx="3">
                  <c:v>282839.44999999995</c:v>
                </c:pt>
                <c:pt idx="4">
                  <c:v>352214.70000000007</c:v>
                </c:pt>
                <c:pt idx="5">
                  <c:v>350172.65000000014</c:v>
                </c:pt>
                <c:pt idx="6">
                  <c:v>393098.39999999991</c:v>
                </c:pt>
                <c:pt idx="7">
                  <c:v>369446.95</c:v>
                </c:pt>
                <c:pt idx="8">
                  <c:v>360847.10000000003</c:v>
                </c:pt>
                <c:pt idx="9">
                  <c:v>452419.49999999988</c:v>
                </c:pt>
                <c:pt idx="10">
                  <c:v>637329.84999999974</c:v>
                </c:pt>
                <c:pt idx="11">
                  <c:v>631245.39999999991</c:v>
                </c:pt>
                <c:pt idx="12">
                  <c:v>312311.45</c:v>
                </c:pt>
                <c:pt idx="13">
                  <c:v>415768.40000000008</c:v>
                </c:pt>
                <c:pt idx="14">
                  <c:v>483942.65</c:v>
                </c:pt>
                <c:pt idx="15">
                  <c:v>309107.04999999993</c:v>
                </c:pt>
                <c:pt idx="16">
                  <c:v>373412.14999999991</c:v>
                </c:pt>
                <c:pt idx="17">
                  <c:v>373778.59999999992</c:v>
                </c:pt>
                <c:pt idx="18">
                  <c:v>299737.54999999987</c:v>
                </c:pt>
                <c:pt idx="19">
                  <c:v>411332.35000000003</c:v>
                </c:pt>
                <c:pt idx="20">
                  <c:v>259543.84999999995</c:v>
                </c:pt>
                <c:pt idx="21">
                  <c:v>451295.3</c:v>
                </c:pt>
                <c:pt idx="22">
                  <c:v>467434.19999999995</c:v>
                </c:pt>
                <c:pt idx="23">
                  <c:v>532916.54999999993</c:v>
                </c:pt>
                <c:pt idx="24">
                  <c:v>348969.8</c:v>
                </c:pt>
                <c:pt idx="25">
                  <c:v>289990</c:v>
                </c:pt>
                <c:pt idx="26">
                  <c:v>390168.29999999987</c:v>
                </c:pt>
                <c:pt idx="27">
                  <c:v>334507.34999999998</c:v>
                </c:pt>
                <c:pt idx="28">
                  <c:v>505970.14999999979</c:v>
                </c:pt>
                <c:pt idx="29">
                  <c:v>413895.85</c:v>
                </c:pt>
                <c:pt idx="30">
                  <c:v>479208.25000000029</c:v>
                </c:pt>
                <c:pt idx="31">
                  <c:v>542538.30000000005</c:v>
                </c:pt>
                <c:pt idx="32">
                  <c:v>389810.04999999993</c:v>
                </c:pt>
                <c:pt idx="33">
                  <c:v>446654.65000000008</c:v>
                </c:pt>
                <c:pt idx="34">
                  <c:v>602612.64999999944</c:v>
                </c:pt>
                <c:pt idx="35">
                  <c:v>500544.79999999981</c:v>
                </c:pt>
              </c:numCache>
            </c:numRef>
          </c:val>
          <c:smooth val="0"/>
          <c:extLst>
            <c:ext xmlns:c16="http://schemas.microsoft.com/office/drawing/2014/chart" uri="{C3380CC4-5D6E-409C-BE32-E72D297353CC}">
              <c16:uniqueId val="{00000001-74A4-4AFB-BC30-361E7F098A3B}"/>
            </c:ext>
          </c:extLst>
        </c:ser>
        <c:dLbls>
          <c:showLegendKey val="0"/>
          <c:showVal val="0"/>
          <c:showCatName val="0"/>
          <c:showSerName val="0"/>
          <c:showPercent val="0"/>
          <c:showBubbleSize val="0"/>
        </c:dLbls>
        <c:smooth val="0"/>
        <c:axId val="72878448"/>
        <c:axId val="72890928"/>
      </c:lineChart>
      <c:catAx>
        <c:axId val="7287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90928"/>
        <c:crosses val="autoZero"/>
        <c:auto val="1"/>
        <c:lblAlgn val="ctr"/>
        <c:lblOffset val="100"/>
        <c:noMultiLvlLbl val="0"/>
      </c:catAx>
      <c:valAx>
        <c:axId val="728909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7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[Retail_Sales_Dashboard.xlsx]Pivots!P3_Region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 Revenue, Profit &amp; Margin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Pivots!$M$3</c:f>
              <c:strCache>
                <c:ptCount val="1"/>
                <c:pt idx="0">
                  <c:v>Total Revenue</c:v>
                </c:pt>
              </c:strCache>
            </c:strRef>
          </c:tx>
          <c:spPr>
            <a:solidFill>
              <a:schemeClr val="accent1"/>
            </a:solidFill>
            <a:ln>
              <a:noFill/>
            </a:ln>
            <a:effectLst/>
          </c:spPr>
          <c:invertIfNegative val="0"/>
          <c:cat>
            <c:strRef>
              <c:f>Pivots!$L$4:$L$8</c:f>
              <c:strCache>
                <c:ptCount val="4"/>
                <c:pt idx="0">
                  <c:v>South</c:v>
                </c:pt>
                <c:pt idx="1">
                  <c:v>West</c:v>
                </c:pt>
                <c:pt idx="2">
                  <c:v>North</c:v>
                </c:pt>
                <c:pt idx="3">
                  <c:v>East</c:v>
                </c:pt>
              </c:strCache>
            </c:strRef>
          </c:cat>
          <c:val>
            <c:numRef>
              <c:f>Pivots!$M$4:$M$8</c:f>
              <c:numCache>
                <c:formatCode>#,##0;\(#,##0\);\-</c:formatCode>
                <c:ptCount val="4"/>
                <c:pt idx="0">
                  <c:v>23698094.699999984</c:v>
                </c:pt>
                <c:pt idx="1">
                  <c:v>25940317.600000013</c:v>
                </c:pt>
                <c:pt idx="2">
                  <c:v>19867572.40000001</c:v>
                </c:pt>
                <c:pt idx="3">
                  <c:v>13355198.100000005</c:v>
                </c:pt>
              </c:numCache>
            </c:numRef>
          </c:val>
          <c:extLst>
            <c:ext xmlns:c16="http://schemas.microsoft.com/office/drawing/2014/chart" uri="{C3380CC4-5D6E-409C-BE32-E72D297353CC}">
              <c16:uniqueId val="{00000000-B23E-49BE-BD32-6EDB874B12BF}"/>
            </c:ext>
          </c:extLst>
        </c:ser>
        <c:ser>
          <c:idx val="1"/>
          <c:order val="1"/>
          <c:tx>
            <c:strRef>
              <c:f>Pivots!$N$3</c:f>
              <c:strCache>
                <c:ptCount val="1"/>
                <c:pt idx="0">
                  <c:v>Total Profit</c:v>
                </c:pt>
              </c:strCache>
            </c:strRef>
          </c:tx>
          <c:spPr>
            <a:solidFill>
              <a:schemeClr val="accent2"/>
            </a:solidFill>
            <a:ln>
              <a:noFill/>
            </a:ln>
            <a:effectLst/>
          </c:spPr>
          <c:invertIfNegative val="0"/>
          <c:cat>
            <c:strRef>
              <c:f>Pivots!$L$4:$L$8</c:f>
              <c:strCache>
                <c:ptCount val="4"/>
                <c:pt idx="0">
                  <c:v>South</c:v>
                </c:pt>
                <c:pt idx="1">
                  <c:v>West</c:v>
                </c:pt>
                <c:pt idx="2">
                  <c:v>North</c:v>
                </c:pt>
                <c:pt idx="3">
                  <c:v>East</c:v>
                </c:pt>
              </c:strCache>
            </c:strRef>
          </c:cat>
          <c:val>
            <c:numRef>
              <c:f>Pivots!$N$4:$N$8</c:f>
              <c:numCache>
                <c:formatCode>#,##0;\(#,##0\);\-</c:formatCode>
                <c:ptCount val="4"/>
                <c:pt idx="0">
                  <c:v>4531198.6999999983</c:v>
                </c:pt>
                <c:pt idx="1">
                  <c:v>3759734.6000000038</c:v>
                </c:pt>
                <c:pt idx="2">
                  <c:v>3745267.3999999976</c:v>
                </c:pt>
                <c:pt idx="3">
                  <c:v>2787303.0999999992</c:v>
                </c:pt>
              </c:numCache>
            </c:numRef>
          </c:val>
          <c:extLst>
            <c:ext xmlns:c16="http://schemas.microsoft.com/office/drawing/2014/chart" uri="{C3380CC4-5D6E-409C-BE32-E72D297353CC}">
              <c16:uniqueId val="{00000001-B23E-49BE-BD32-6EDB874B12BF}"/>
            </c:ext>
          </c:extLst>
        </c:ser>
        <c:dLbls>
          <c:showLegendKey val="0"/>
          <c:showVal val="0"/>
          <c:showCatName val="0"/>
          <c:showSerName val="0"/>
          <c:showPercent val="0"/>
          <c:showBubbleSize val="0"/>
        </c:dLbls>
        <c:gapWidth val="219"/>
        <c:overlap val="-27"/>
        <c:axId val="72937968"/>
        <c:axId val="72891408"/>
      </c:barChart>
      <c:lineChart>
        <c:grouping val="standard"/>
        <c:varyColors val="0"/>
        <c:ser>
          <c:idx val="2"/>
          <c:order val="2"/>
          <c:tx>
            <c:strRef>
              <c:f>Pivots!$O$3</c:f>
              <c:strCache>
                <c:ptCount val="1"/>
                <c:pt idx="0">
                  <c:v>Margin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Pivots!$L$4:$L$8</c:f>
              <c:strCache>
                <c:ptCount val="4"/>
                <c:pt idx="0">
                  <c:v>South</c:v>
                </c:pt>
                <c:pt idx="1">
                  <c:v>West</c:v>
                </c:pt>
                <c:pt idx="2">
                  <c:v>North</c:v>
                </c:pt>
                <c:pt idx="3">
                  <c:v>East</c:v>
                </c:pt>
              </c:strCache>
            </c:strRef>
          </c:cat>
          <c:val>
            <c:numRef>
              <c:f>Pivots!$O$4:$O$8</c:f>
              <c:numCache>
                <c:formatCode>0.0%</c:formatCode>
                <c:ptCount val="4"/>
                <c:pt idx="0">
                  <c:v>0.19120519001048641</c:v>
                </c:pt>
                <c:pt idx="1">
                  <c:v>0.14493787847840389</c:v>
                </c:pt>
                <c:pt idx="2">
                  <c:v>0.18851157678428773</c:v>
                </c:pt>
                <c:pt idx="3">
                  <c:v>0.20870548524473015</c:v>
                </c:pt>
              </c:numCache>
            </c:numRef>
          </c:val>
          <c:smooth val="0"/>
          <c:extLst>
            <c:ext xmlns:c16="http://schemas.microsoft.com/office/drawing/2014/chart" uri="{C3380CC4-5D6E-409C-BE32-E72D297353CC}">
              <c16:uniqueId val="{00000002-B23E-49BE-BD32-6EDB874B12BF}"/>
            </c:ext>
          </c:extLst>
        </c:ser>
        <c:dLbls>
          <c:showLegendKey val="0"/>
          <c:showVal val="0"/>
          <c:showCatName val="0"/>
          <c:showSerName val="0"/>
          <c:showPercent val="0"/>
          <c:showBubbleSize val="0"/>
        </c:dLbls>
        <c:marker val="1"/>
        <c:smooth val="0"/>
        <c:axId val="72889968"/>
        <c:axId val="72889488"/>
      </c:lineChart>
      <c:catAx>
        <c:axId val="7293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91408"/>
        <c:crosses val="autoZero"/>
        <c:auto val="1"/>
        <c:lblAlgn val="ctr"/>
        <c:lblOffset val="100"/>
        <c:noMultiLvlLbl val="0"/>
      </c:catAx>
      <c:valAx>
        <c:axId val="7289140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7968"/>
        <c:crosses val="autoZero"/>
        <c:crossBetween val="between"/>
      </c:valAx>
      <c:valAx>
        <c:axId val="7288948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89968"/>
        <c:crosses val="max"/>
        <c:crossBetween val="between"/>
      </c:valAx>
      <c:catAx>
        <c:axId val="72889968"/>
        <c:scaling>
          <c:orientation val="minMax"/>
        </c:scaling>
        <c:delete val="1"/>
        <c:axPos val="b"/>
        <c:numFmt formatCode="General" sourceLinked="1"/>
        <c:majorTickMark val="out"/>
        <c:minorTickMark val="none"/>
        <c:tickLblPos val="nextTo"/>
        <c:crossAx val="728894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[Retail_Sales_Dashboard.xlsx]Pivots!P5_Channel</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Channel Mix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Pivots!$Z$3:$Z$4</c:f>
              <c:strCache>
                <c:ptCount val="1"/>
                <c:pt idx="0">
                  <c:v>In-Store</c:v>
                </c:pt>
              </c:strCache>
            </c:strRef>
          </c:tx>
          <c:spPr>
            <a:solidFill>
              <a:schemeClr val="accent1"/>
            </a:solidFill>
            <a:ln>
              <a:noFill/>
            </a:ln>
            <a:effectLst/>
          </c:spPr>
          <c:invertIfNegative val="0"/>
          <c:cat>
            <c:strRef>
              <c:f>Pivots!$Y$5:$Y$8</c:f>
              <c:strCache>
                <c:ptCount val="3"/>
                <c:pt idx="0">
                  <c:v>2023</c:v>
                </c:pt>
                <c:pt idx="1">
                  <c:v>2024</c:v>
                </c:pt>
                <c:pt idx="2">
                  <c:v>2025</c:v>
                </c:pt>
              </c:strCache>
            </c:strRef>
          </c:cat>
          <c:val>
            <c:numRef>
              <c:f>Pivots!$Z$5:$Z$8</c:f>
              <c:numCache>
                <c:formatCode>0.00%</c:formatCode>
                <c:ptCount val="3"/>
                <c:pt idx="0">
                  <c:v>0.52439630088999833</c:v>
                </c:pt>
                <c:pt idx="1">
                  <c:v>0.46807482507215376</c:v>
                </c:pt>
                <c:pt idx="2">
                  <c:v>0.40239060341168137</c:v>
                </c:pt>
              </c:numCache>
            </c:numRef>
          </c:val>
          <c:extLst>
            <c:ext xmlns:c16="http://schemas.microsoft.com/office/drawing/2014/chart" uri="{C3380CC4-5D6E-409C-BE32-E72D297353CC}">
              <c16:uniqueId val="{00000000-05CD-4520-A4AB-AAAD3B856CFC}"/>
            </c:ext>
          </c:extLst>
        </c:ser>
        <c:ser>
          <c:idx val="1"/>
          <c:order val="1"/>
          <c:tx>
            <c:strRef>
              <c:f>Pivots!$AA$3:$AA$4</c:f>
              <c:strCache>
                <c:ptCount val="1"/>
                <c:pt idx="0">
                  <c:v>Marketplace</c:v>
                </c:pt>
              </c:strCache>
            </c:strRef>
          </c:tx>
          <c:spPr>
            <a:solidFill>
              <a:schemeClr val="accent2"/>
            </a:solidFill>
            <a:ln>
              <a:noFill/>
            </a:ln>
            <a:effectLst/>
          </c:spPr>
          <c:invertIfNegative val="0"/>
          <c:cat>
            <c:strRef>
              <c:f>Pivots!$Y$5:$Y$8</c:f>
              <c:strCache>
                <c:ptCount val="3"/>
                <c:pt idx="0">
                  <c:v>2023</c:v>
                </c:pt>
                <c:pt idx="1">
                  <c:v>2024</c:v>
                </c:pt>
                <c:pt idx="2">
                  <c:v>2025</c:v>
                </c:pt>
              </c:strCache>
            </c:strRef>
          </c:cat>
          <c:val>
            <c:numRef>
              <c:f>Pivots!$AA$5:$AA$8</c:f>
              <c:numCache>
                <c:formatCode>0.00%</c:formatCode>
                <c:ptCount val="3"/>
                <c:pt idx="0">
                  <c:v>0.16746355557238099</c:v>
                </c:pt>
                <c:pt idx="1">
                  <c:v>0.18274439094765527</c:v>
                </c:pt>
                <c:pt idx="2">
                  <c:v>0.21678041678627813</c:v>
                </c:pt>
              </c:numCache>
            </c:numRef>
          </c:val>
          <c:extLst>
            <c:ext xmlns:c16="http://schemas.microsoft.com/office/drawing/2014/chart" uri="{C3380CC4-5D6E-409C-BE32-E72D297353CC}">
              <c16:uniqueId val="{00000001-1531-4FD8-94E6-2FF8FC5D0143}"/>
            </c:ext>
          </c:extLst>
        </c:ser>
        <c:ser>
          <c:idx val="2"/>
          <c:order val="2"/>
          <c:tx>
            <c:strRef>
              <c:f>Pivots!$AB$3:$AB$4</c:f>
              <c:strCache>
                <c:ptCount val="1"/>
                <c:pt idx="0">
                  <c:v>Online</c:v>
                </c:pt>
              </c:strCache>
            </c:strRef>
          </c:tx>
          <c:spPr>
            <a:solidFill>
              <a:schemeClr val="accent3"/>
            </a:solidFill>
            <a:ln>
              <a:noFill/>
            </a:ln>
            <a:effectLst/>
          </c:spPr>
          <c:invertIfNegative val="0"/>
          <c:cat>
            <c:strRef>
              <c:f>Pivots!$Y$5:$Y$8</c:f>
              <c:strCache>
                <c:ptCount val="3"/>
                <c:pt idx="0">
                  <c:v>2023</c:v>
                </c:pt>
                <c:pt idx="1">
                  <c:v>2024</c:v>
                </c:pt>
                <c:pt idx="2">
                  <c:v>2025</c:v>
                </c:pt>
              </c:strCache>
            </c:strRef>
          </c:cat>
          <c:val>
            <c:numRef>
              <c:f>Pivots!$AB$5:$AB$8</c:f>
              <c:numCache>
                <c:formatCode>0.00%</c:formatCode>
                <c:ptCount val="3"/>
                <c:pt idx="0">
                  <c:v>0.30814014353762059</c:v>
                </c:pt>
                <c:pt idx="1">
                  <c:v>0.34918078398019087</c:v>
                </c:pt>
                <c:pt idx="2">
                  <c:v>0.3808289798020405</c:v>
                </c:pt>
              </c:numCache>
            </c:numRef>
          </c:val>
          <c:extLst>
            <c:ext xmlns:c16="http://schemas.microsoft.com/office/drawing/2014/chart" uri="{C3380CC4-5D6E-409C-BE32-E72D297353CC}">
              <c16:uniqueId val="{00000002-1531-4FD8-94E6-2FF8FC5D0143}"/>
            </c:ext>
          </c:extLst>
        </c:ser>
        <c:dLbls>
          <c:showLegendKey val="0"/>
          <c:showVal val="0"/>
          <c:showCatName val="0"/>
          <c:showSerName val="0"/>
          <c:showPercent val="0"/>
          <c:showBubbleSize val="0"/>
        </c:dLbls>
        <c:gapWidth val="150"/>
        <c:overlap val="100"/>
        <c:axId val="69857120"/>
        <c:axId val="69844160"/>
      </c:barChart>
      <c:catAx>
        <c:axId val="6985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44160"/>
        <c:crosses val="autoZero"/>
        <c:auto val="1"/>
        <c:lblAlgn val="ctr"/>
        <c:lblOffset val="100"/>
        <c:noMultiLvlLbl val="0"/>
      </c:catAx>
      <c:valAx>
        <c:axId val="698441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57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[Retail_Sales_Dashboard.xlsx]Pivots!P4_Category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Margin % by Sub-Category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Pivots!$T$3</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Pivots!$R$4:$S$23</c:f>
              <c:multiLvlStrCache>
                <c:ptCount val="15"/>
                <c:lvl>
                  <c:pt idx="0">
                    <c:v>Footwear</c:v>
                  </c:pt>
                  <c:pt idx="1">
                    <c:v>Menswear</c:v>
                  </c:pt>
                  <c:pt idx="2">
                    <c:v>Womenswear</c:v>
                  </c:pt>
                  <c:pt idx="3">
                    <c:v>Tables</c:v>
                  </c:pt>
                  <c:pt idx="4">
                    <c:v>Sofas</c:v>
                  </c:pt>
                  <c:pt idx="5">
                    <c:v>Bookcases</c:v>
                  </c:pt>
                  <c:pt idx="6">
                    <c:v>Chairs</c:v>
                  </c:pt>
                  <c:pt idx="7">
                    <c:v>Storage</c:v>
                  </c:pt>
                  <c:pt idx="8">
                    <c:v>Paper</c:v>
                  </c:pt>
                  <c:pt idx="9">
                    <c:v>Art</c:v>
                  </c:pt>
                  <c:pt idx="10">
                    <c:v>Binders</c:v>
                  </c:pt>
                  <c:pt idx="11">
                    <c:v>Laptops</c:v>
                  </c:pt>
                  <c:pt idx="12">
                    <c:v>Phones</c:v>
                  </c:pt>
                  <c:pt idx="13">
                    <c:v>Printers</c:v>
                  </c:pt>
                  <c:pt idx="14">
                    <c:v>Accessories</c:v>
                  </c:pt>
                </c:lvl>
                <c:lvl>
                  <c:pt idx="0">
                    <c:v>Clothing</c:v>
                  </c:pt>
                  <c:pt idx="3">
                    <c:v>Furniture</c:v>
                  </c:pt>
                  <c:pt idx="7">
                    <c:v>Office Supplies</c:v>
                  </c:pt>
                  <c:pt idx="11">
                    <c:v>Technology</c:v>
                  </c:pt>
                </c:lvl>
              </c:multiLvlStrCache>
            </c:multiLvlStrRef>
          </c:cat>
          <c:val>
            <c:numRef>
              <c:f>Pivots!$T$4:$T$23</c:f>
              <c:numCache>
                <c:formatCode>#,##0;\(#,##0\);\-</c:formatCode>
                <c:ptCount val="15"/>
                <c:pt idx="0">
                  <c:v>1844599.9500000007</c:v>
                </c:pt>
                <c:pt idx="1">
                  <c:v>1190316.2500000002</c:v>
                </c:pt>
                <c:pt idx="2">
                  <c:v>1485670.7499999995</c:v>
                </c:pt>
                <c:pt idx="3">
                  <c:v>5121520.3499999987</c:v>
                </c:pt>
                <c:pt idx="4">
                  <c:v>14339833.85</c:v>
                </c:pt>
                <c:pt idx="5">
                  <c:v>3660439.1500000008</c:v>
                </c:pt>
                <c:pt idx="6">
                  <c:v>2671012.5</c:v>
                </c:pt>
                <c:pt idx="7">
                  <c:v>2059383.2000000002</c:v>
                </c:pt>
                <c:pt idx="8">
                  <c:v>367277.54999999987</c:v>
                </c:pt>
                <c:pt idx="9">
                  <c:v>225550.90000000002</c:v>
                </c:pt>
                <c:pt idx="10">
                  <c:v>275307.29999999976</c:v>
                </c:pt>
                <c:pt idx="11">
                  <c:v>31982155.199999996</c:v>
                </c:pt>
                <c:pt idx="12">
                  <c:v>10565978.249999994</c:v>
                </c:pt>
                <c:pt idx="13">
                  <c:v>6073892.3999999976</c:v>
                </c:pt>
                <c:pt idx="14">
                  <c:v>998245.19999999925</c:v>
                </c:pt>
              </c:numCache>
            </c:numRef>
          </c:val>
          <c:extLst>
            <c:ext xmlns:c16="http://schemas.microsoft.com/office/drawing/2014/chart" uri="{C3380CC4-5D6E-409C-BE32-E72D297353CC}">
              <c16:uniqueId val="{00000000-56D2-4B26-89D9-F24C73550935}"/>
            </c:ext>
          </c:extLst>
        </c:ser>
        <c:ser>
          <c:idx val="1"/>
          <c:order val="1"/>
          <c:tx>
            <c:strRef>
              <c:f>Pivots!$U$3</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Pivots!$R$4:$S$23</c:f>
              <c:multiLvlStrCache>
                <c:ptCount val="15"/>
                <c:lvl>
                  <c:pt idx="0">
                    <c:v>Footwear</c:v>
                  </c:pt>
                  <c:pt idx="1">
                    <c:v>Menswear</c:v>
                  </c:pt>
                  <c:pt idx="2">
                    <c:v>Womenswear</c:v>
                  </c:pt>
                  <c:pt idx="3">
                    <c:v>Tables</c:v>
                  </c:pt>
                  <c:pt idx="4">
                    <c:v>Sofas</c:v>
                  </c:pt>
                  <c:pt idx="5">
                    <c:v>Bookcases</c:v>
                  </c:pt>
                  <c:pt idx="6">
                    <c:v>Chairs</c:v>
                  </c:pt>
                  <c:pt idx="7">
                    <c:v>Storage</c:v>
                  </c:pt>
                  <c:pt idx="8">
                    <c:v>Paper</c:v>
                  </c:pt>
                  <c:pt idx="9">
                    <c:v>Art</c:v>
                  </c:pt>
                  <c:pt idx="10">
                    <c:v>Binders</c:v>
                  </c:pt>
                  <c:pt idx="11">
                    <c:v>Laptops</c:v>
                  </c:pt>
                  <c:pt idx="12">
                    <c:v>Phones</c:v>
                  </c:pt>
                  <c:pt idx="13">
                    <c:v>Printers</c:v>
                  </c:pt>
                  <c:pt idx="14">
                    <c:v>Accessories</c:v>
                  </c:pt>
                </c:lvl>
                <c:lvl>
                  <c:pt idx="0">
                    <c:v>Clothing</c:v>
                  </c:pt>
                  <c:pt idx="3">
                    <c:v>Furniture</c:v>
                  </c:pt>
                  <c:pt idx="7">
                    <c:v>Office Supplies</c:v>
                  </c:pt>
                  <c:pt idx="11">
                    <c:v>Technology</c:v>
                  </c:pt>
                </c:lvl>
              </c:multiLvlStrCache>
            </c:multiLvlStrRef>
          </c:cat>
          <c:val>
            <c:numRef>
              <c:f>Pivots!$U$4:$U$23</c:f>
              <c:numCache>
                <c:formatCode>#,##0;\(#,##0\);\-</c:formatCode>
                <c:ptCount val="15"/>
                <c:pt idx="0">
                  <c:v>640953.94999999984</c:v>
                </c:pt>
                <c:pt idx="1">
                  <c:v>527924.25</c:v>
                </c:pt>
                <c:pt idx="2">
                  <c:v>686947.75000000047</c:v>
                </c:pt>
                <c:pt idx="3">
                  <c:v>739906.35000000033</c:v>
                </c:pt>
                <c:pt idx="4">
                  <c:v>2957684.8499999992</c:v>
                </c:pt>
                <c:pt idx="5">
                  <c:v>975117.14999999979</c:v>
                </c:pt>
                <c:pt idx="6">
                  <c:v>937531.49999999988</c:v>
                </c:pt>
                <c:pt idx="7">
                  <c:v>776271.1999999996</c:v>
                </c:pt>
                <c:pt idx="8">
                  <c:v>190152.5499999999</c:v>
                </c:pt>
                <c:pt idx="9">
                  <c:v>123770.90000000002</c:v>
                </c:pt>
                <c:pt idx="10">
                  <c:v>156418.29999999999</c:v>
                </c:pt>
                <c:pt idx="11">
                  <c:v>2653172.1999999993</c:v>
                </c:pt>
                <c:pt idx="12">
                  <c:v>1739420.2499999995</c:v>
                </c:pt>
                <c:pt idx="13">
                  <c:v>1253861.3999999999</c:v>
                </c:pt>
                <c:pt idx="14">
                  <c:v>464371.20000000013</c:v>
                </c:pt>
              </c:numCache>
            </c:numRef>
          </c:val>
          <c:extLst>
            <c:ext xmlns:c16="http://schemas.microsoft.com/office/drawing/2014/chart" uri="{C3380CC4-5D6E-409C-BE32-E72D297353CC}">
              <c16:uniqueId val="{00000001-56D2-4B26-89D9-F24C73550935}"/>
            </c:ext>
          </c:extLst>
        </c:ser>
        <c:ser>
          <c:idx val="2"/>
          <c:order val="2"/>
          <c:tx>
            <c:strRef>
              <c:f>Pivots!$V$3</c:f>
              <c:strCache>
                <c:ptCount val="1"/>
                <c:pt idx="0">
                  <c:v>Margin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Pivots!$R$4:$S$23</c:f>
              <c:multiLvlStrCache>
                <c:ptCount val="15"/>
                <c:lvl>
                  <c:pt idx="0">
                    <c:v>Footwear</c:v>
                  </c:pt>
                  <c:pt idx="1">
                    <c:v>Menswear</c:v>
                  </c:pt>
                  <c:pt idx="2">
                    <c:v>Womenswear</c:v>
                  </c:pt>
                  <c:pt idx="3">
                    <c:v>Tables</c:v>
                  </c:pt>
                  <c:pt idx="4">
                    <c:v>Sofas</c:v>
                  </c:pt>
                  <c:pt idx="5">
                    <c:v>Bookcases</c:v>
                  </c:pt>
                  <c:pt idx="6">
                    <c:v>Chairs</c:v>
                  </c:pt>
                  <c:pt idx="7">
                    <c:v>Storage</c:v>
                  </c:pt>
                  <c:pt idx="8">
                    <c:v>Paper</c:v>
                  </c:pt>
                  <c:pt idx="9">
                    <c:v>Art</c:v>
                  </c:pt>
                  <c:pt idx="10">
                    <c:v>Binders</c:v>
                  </c:pt>
                  <c:pt idx="11">
                    <c:v>Laptops</c:v>
                  </c:pt>
                  <c:pt idx="12">
                    <c:v>Phones</c:v>
                  </c:pt>
                  <c:pt idx="13">
                    <c:v>Printers</c:v>
                  </c:pt>
                  <c:pt idx="14">
                    <c:v>Accessories</c:v>
                  </c:pt>
                </c:lvl>
                <c:lvl>
                  <c:pt idx="0">
                    <c:v>Clothing</c:v>
                  </c:pt>
                  <c:pt idx="3">
                    <c:v>Furniture</c:v>
                  </c:pt>
                  <c:pt idx="7">
                    <c:v>Office Supplies</c:v>
                  </c:pt>
                  <c:pt idx="11">
                    <c:v>Technology</c:v>
                  </c:pt>
                </c:lvl>
              </c:multiLvlStrCache>
            </c:multiLvlStrRef>
          </c:cat>
          <c:val>
            <c:numRef>
              <c:f>Pivots!$V$4:$V$23</c:f>
              <c:numCache>
                <c:formatCode>0.0%</c:formatCode>
                <c:ptCount val="15"/>
                <c:pt idx="0">
                  <c:v>0.34747585784115392</c:v>
                </c:pt>
                <c:pt idx="1">
                  <c:v>0.44351595636873803</c:v>
                </c:pt>
                <c:pt idx="2">
                  <c:v>0.46238222701766235</c:v>
                </c:pt>
                <c:pt idx="3">
                  <c:v>0.14447005955956038</c:v>
                </c:pt>
                <c:pt idx="4">
                  <c:v>0.20625656342594229</c:v>
                </c:pt>
                <c:pt idx="5">
                  <c:v>0.26639348724045847</c:v>
                </c:pt>
                <c:pt idx="6">
                  <c:v>0.3510022884580285</c:v>
                </c:pt>
                <c:pt idx="7">
                  <c:v>0.37694354309581601</c:v>
                </c:pt>
                <c:pt idx="8">
                  <c:v>0.51773529310462885</c:v>
                </c:pt>
                <c:pt idx="9">
                  <c:v>0.54874930669751265</c:v>
                </c:pt>
                <c:pt idx="10">
                  <c:v>0.56815892640696464</c:v>
                </c:pt>
                <c:pt idx="11">
                  <c:v>8.2957892718874673E-2</c:v>
                </c:pt>
                <c:pt idx="12">
                  <c:v>0.16462462905410585</c:v>
                </c:pt>
                <c:pt idx="13">
                  <c:v>0.20643457562731937</c:v>
                </c:pt>
                <c:pt idx="14">
                  <c:v>0.46518751104438116</c:v>
                </c:pt>
              </c:numCache>
            </c:numRef>
          </c:val>
          <c:extLst>
            <c:ext xmlns:c16="http://schemas.microsoft.com/office/drawing/2014/chart" uri="{C3380CC4-5D6E-409C-BE32-E72D297353CC}">
              <c16:uniqueId val="{00000002-56D2-4B26-89D9-F24C73550935}"/>
            </c:ext>
          </c:extLst>
        </c:ser>
        <c:dLbls>
          <c:dLblPos val="outEnd"/>
          <c:showLegendKey val="0"/>
          <c:showVal val="1"/>
          <c:showCatName val="0"/>
          <c:showSerName val="0"/>
          <c:showPercent val="0"/>
          <c:showBubbleSize val="0"/>
        </c:dLbls>
        <c:gapWidth val="182"/>
        <c:axId val="72931728"/>
        <c:axId val="72932208"/>
      </c:barChart>
      <c:catAx>
        <c:axId val="7293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2208"/>
        <c:crosses val="autoZero"/>
        <c:auto val="1"/>
        <c:lblAlgn val="ctr"/>
        <c:lblOffset val="100"/>
        <c:noMultiLvlLbl val="0"/>
      </c:catAx>
      <c:valAx>
        <c:axId val="7293220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1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[Retail_Sales_Dashboard.xlsx]Pivots!P6_Discount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Discount Level vs Margin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Pivots!$AG$3</c:f>
              <c:strCache>
                <c:ptCount val="1"/>
                <c:pt idx="0">
                  <c:v>Total Revenue</c:v>
                </c:pt>
              </c:strCache>
            </c:strRef>
          </c:tx>
          <c:spPr>
            <a:solidFill>
              <a:schemeClr val="accent1"/>
            </a:solidFill>
            <a:ln>
              <a:noFill/>
            </a:ln>
            <a:effectLst/>
          </c:spPr>
          <c:invertIfNegative val="0"/>
          <c:cat>
            <c:strRef>
              <c:f>Pivots!$AF$4:$AF$13</c:f>
              <c:strCache>
                <c:ptCount val="9"/>
                <c:pt idx="0">
                  <c:v>0%</c:v>
                </c:pt>
                <c:pt idx="1">
                  <c:v>5%</c:v>
                </c:pt>
                <c:pt idx="2">
                  <c:v>10%</c:v>
                </c:pt>
                <c:pt idx="3">
                  <c:v>15%</c:v>
                </c:pt>
                <c:pt idx="4">
                  <c:v>20%</c:v>
                </c:pt>
                <c:pt idx="5">
                  <c:v>25%</c:v>
                </c:pt>
                <c:pt idx="6">
                  <c:v>30%</c:v>
                </c:pt>
                <c:pt idx="7">
                  <c:v>35%</c:v>
                </c:pt>
                <c:pt idx="8">
                  <c:v>40%</c:v>
                </c:pt>
              </c:strCache>
            </c:strRef>
          </c:cat>
          <c:val>
            <c:numRef>
              <c:f>Pivots!$AG$4:$AG$13</c:f>
              <c:numCache>
                <c:formatCode>#,##0;\(#,##0\);\-</c:formatCode>
                <c:ptCount val="9"/>
                <c:pt idx="0">
                  <c:v>22969928</c:v>
                </c:pt>
                <c:pt idx="1">
                  <c:v>18840445.599999998</c:v>
                </c:pt>
                <c:pt idx="2">
                  <c:v>13681890.899999985</c:v>
                </c:pt>
                <c:pt idx="3">
                  <c:v>13884629.300000006</c:v>
                </c:pt>
                <c:pt idx="4">
                  <c:v>5431377.5999999996</c:v>
                </c:pt>
                <c:pt idx="5">
                  <c:v>1681099.5</c:v>
                </c:pt>
                <c:pt idx="6">
                  <c:v>2799602.4000000018</c:v>
                </c:pt>
                <c:pt idx="7">
                  <c:v>2829336.8999999985</c:v>
                </c:pt>
                <c:pt idx="8">
                  <c:v>742872.6</c:v>
                </c:pt>
              </c:numCache>
            </c:numRef>
          </c:val>
          <c:extLst>
            <c:ext xmlns:c16="http://schemas.microsoft.com/office/drawing/2014/chart" uri="{C3380CC4-5D6E-409C-BE32-E72D297353CC}">
              <c16:uniqueId val="{00000000-8EDA-4984-9E5F-D09A6CD811A5}"/>
            </c:ext>
          </c:extLst>
        </c:ser>
        <c:dLbls>
          <c:showLegendKey val="0"/>
          <c:showVal val="0"/>
          <c:showCatName val="0"/>
          <c:showSerName val="0"/>
          <c:showPercent val="0"/>
          <c:showBubbleSize val="0"/>
        </c:dLbls>
        <c:gapWidth val="219"/>
        <c:overlap val="-27"/>
        <c:axId val="69870560"/>
        <c:axId val="72928368"/>
      </c:barChart>
      <c:lineChart>
        <c:grouping val="standard"/>
        <c:varyColors val="0"/>
        <c:ser>
          <c:idx val="1"/>
          <c:order val="1"/>
          <c:tx>
            <c:strRef>
              <c:f>Pivots!$AH$3</c:f>
              <c:strCache>
                <c:ptCount val="1"/>
                <c:pt idx="0">
                  <c:v>Margin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Pivots!$AF$4:$AF$13</c:f>
              <c:strCache>
                <c:ptCount val="9"/>
                <c:pt idx="0">
                  <c:v>0%</c:v>
                </c:pt>
                <c:pt idx="1">
                  <c:v>5%</c:v>
                </c:pt>
                <c:pt idx="2">
                  <c:v>10%</c:v>
                </c:pt>
                <c:pt idx="3">
                  <c:v>15%</c:v>
                </c:pt>
                <c:pt idx="4">
                  <c:v>20%</c:v>
                </c:pt>
                <c:pt idx="5">
                  <c:v>25%</c:v>
                </c:pt>
                <c:pt idx="6">
                  <c:v>30%</c:v>
                </c:pt>
                <c:pt idx="7">
                  <c:v>35%</c:v>
                </c:pt>
                <c:pt idx="8">
                  <c:v>40%</c:v>
                </c:pt>
              </c:strCache>
            </c:strRef>
          </c:cat>
          <c:val>
            <c:numRef>
              <c:f>Pivots!$AH$4:$AH$13</c:f>
              <c:numCache>
                <c:formatCode>0.0%</c:formatCode>
                <c:ptCount val="9"/>
                <c:pt idx="0">
                  <c:v>0.25005219868342643</c:v>
                </c:pt>
                <c:pt idx="1">
                  <c:v>0.20153804642497419</c:v>
                </c:pt>
                <c:pt idx="2">
                  <c:v>0.17060075373061218</c:v>
                </c:pt>
                <c:pt idx="3">
                  <c:v>0.10219360339710318</c:v>
                </c:pt>
                <c:pt idx="4">
                  <c:v>0.1615397905680504</c:v>
                </c:pt>
                <c:pt idx="5">
                  <c:v>0.15759715590897505</c:v>
                </c:pt>
                <c:pt idx="6">
                  <c:v>0.10397740764902889</c:v>
                </c:pt>
                <c:pt idx="7">
                  <c:v>4.8097100066096785E-2</c:v>
                </c:pt>
                <c:pt idx="8">
                  <c:v>-5.3580385115832796E-2</c:v>
                </c:pt>
              </c:numCache>
            </c:numRef>
          </c:val>
          <c:smooth val="0"/>
          <c:extLst>
            <c:ext xmlns:c16="http://schemas.microsoft.com/office/drawing/2014/chart" uri="{C3380CC4-5D6E-409C-BE32-E72D297353CC}">
              <c16:uniqueId val="{00000001-8EDA-4984-9E5F-D09A6CD811A5}"/>
            </c:ext>
          </c:extLst>
        </c:ser>
        <c:dLbls>
          <c:showLegendKey val="0"/>
          <c:showVal val="0"/>
          <c:showCatName val="0"/>
          <c:showSerName val="0"/>
          <c:showPercent val="0"/>
          <c:showBubbleSize val="0"/>
        </c:dLbls>
        <c:marker val="1"/>
        <c:smooth val="0"/>
        <c:axId val="72931248"/>
        <c:axId val="72936048"/>
      </c:lineChart>
      <c:catAx>
        <c:axId val="6987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8368"/>
        <c:crosses val="autoZero"/>
        <c:auto val="1"/>
        <c:lblAlgn val="ctr"/>
        <c:lblOffset val="100"/>
        <c:noMultiLvlLbl val="0"/>
      </c:catAx>
      <c:valAx>
        <c:axId val="7292836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0560"/>
        <c:crosses val="autoZero"/>
        <c:crossBetween val="between"/>
      </c:valAx>
      <c:valAx>
        <c:axId val="7293604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1248"/>
        <c:crosses val="max"/>
        <c:crossBetween val="between"/>
      </c:valAx>
      <c:catAx>
        <c:axId val="72931248"/>
        <c:scaling>
          <c:orientation val="minMax"/>
        </c:scaling>
        <c:delete val="1"/>
        <c:axPos val="b"/>
        <c:numFmt formatCode="General" sourceLinked="1"/>
        <c:majorTickMark val="out"/>
        <c:minorTickMark val="none"/>
        <c:tickLblPos val="nextTo"/>
        <c:crossAx val="729360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[Retail_Sales_Dashboard.xlsx]Pivots!P7b_Bottom5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5 Lowest-Profit Sub-Categories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Pivots!$AP$3</c:f>
              <c:strCache>
                <c:ptCount val="1"/>
                <c:pt idx="0">
                  <c:v>Total</c:v>
                </c:pt>
              </c:strCache>
            </c:strRef>
          </c:tx>
          <c:spPr>
            <a:solidFill>
              <a:schemeClr val="accent1"/>
            </a:solidFill>
            <a:ln>
              <a:noFill/>
            </a:ln>
            <a:effectLst/>
          </c:spPr>
          <c:invertIfNegative val="0"/>
          <c:cat>
            <c:strRef>
              <c:f>Pivots!$AO$4:$AO$9</c:f>
              <c:strCache>
                <c:ptCount val="5"/>
                <c:pt idx="0">
                  <c:v>Art</c:v>
                </c:pt>
                <c:pt idx="1">
                  <c:v>Binders</c:v>
                </c:pt>
                <c:pt idx="2">
                  <c:v>Paper</c:v>
                </c:pt>
                <c:pt idx="3">
                  <c:v>Accessories</c:v>
                </c:pt>
                <c:pt idx="4">
                  <c:v>Menswear</c:v>
                </c:pt>
              </c:strCache>
            </c:strRef>
          </c:cat>
          <c:val>
            <c:numRef>
              <c:f>Pivots!$AP$4:$AP$9</c:f>
              <c:numCache>
                <c:formatCode>#,##0;\(#,##0\);\-</c:formatCode>
                <c:ptCount val="5"/>
                <c:pt idx="0">
                  <c:v>123770.90000000002</c:v>
                </c:pt>
                <c:pt idx="1">
                  <c:v>156418.29999999999</c:v>
                </c:pt>
                <c:pt idx="2">
                  <c:v>190152.5499999999</c:v>
                </c:pt>
                <c:pt idx="3">
                  <c:v>464371.20000000013</c:v>
                </c:pt>
                <c:pt idx="4">
                  <c:v>527924.25</c:v>
                </c:pt>
              </c:numCache>
            </c:numRef>
          </c:val>
          <c:extLst>
            <c:ext xmlns:c16="http://schemas.microsoft.com/office/drawing/2014/chart" uri="{C3380CC4-5D6E-409C-BE32-E72D297353CC}">
              <c16:uniqueId val="{00000000-7792-41F3-B111-E37ECDF6E22E}"/>
            </c:ext>
          </c:extLst>
        </c:ser>
        <c:dLbls>
          <c:showLegendKey val="0"/>
          <c:showVal val="0"/>
          <c:showCatName val="0"/>
          <c:showSerName val="0"/>
          <c:showPercent val="0"/>
          <c:showBubbleSize val="0"/>
        </c:dLbls>
        <c:gapWidth val="182"/>
        <c:axId val="69872000"/>
        <c:axId val="69867680"/>
      </c:barChart>
      <c:catAx>
        <c:axId val="6987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67680"/>
        <c:crosses val="autoZero"/>
        <c:auto val="1"/>
        <c:lblAlgn val="ctr"/>
        <c:lblOffset val="100"/>
        <c:noMultiLvlLbl val="0"/>
      </c:catAx>
      <c:valAx>
        <c:axId val="69867680"/>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2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[Retail_Sales_Dashboard.xlsx]Pivots!P2_trend</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Pivots!$I$3</c:f>
              <c:strCache>
                <c:ptCount val="1"/>
                <c:pt idx="0">
                  <c:v>Total Revenue</c:v>
                </c:pt>
              </c:strCache>
            </c:strRef>
          </c:tx>
          <c:spPr>
            <a:ln w="28575" cap="rnd">
              <a:solidFill>
                <a:schemeClr val="accent1"/>
              </a:solidFill>
              <a:round/>
            </a:ln>
            <a:effectLst/>
          </c:spPr>
          <c:marker>
            <c:symbol val="none"/>
          </c:marker>
          <c:cat>
            <c:multiLvlStrRef>
              <c:f>Pivots!$G$4:$H$43</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2023</c:v>
                  </c:pt>
                  <c:pt idx="12">
                    <c:v>2024</c:v>
                  </c:pt>
                  <c:pt idx="24">
                    <c:v>2025</c:v>
                  </c:pt>
                </c:lvl>
              </c:multiLvlStrCache>
            </c:multiLvlStrRef>
          </c:cat>
          <c:val>
            <c:numRef>
              <c:f>Pivots!$I$4:$I$43</c:f>
              <c:numCache>
                <c:formatCode>#,##0;\(#,##0\);\-</c:formatCode>
                <c:ptCount val="36"/>
                <c:pt idx="0">
                  <c:v>2001417.2999999991</c:v>
                </c:pt>
                <c:pt idx="1">
                  <c:v>1700592.0000000002</c:v>
                </c:pt>
                <c:pt idx="2">
                  <c:v>1769452.2500000002</c:v>
                </c:pt>
                <c:pt idx="3">
                  <c:v>2132091.4499999993</c:v>
                </c:pt>
                <c:pt idx="4">
                  <c:v>1685029.7000000002</c:v>
                </c:pt>
                <c:pt idx="5">
                  <c:v>2261016.6500000004</c:v>
                </c:pt>
                <c:pt idx="6">
                  <c:v>2551294.4</c:v>
                </c:pt>
                <c:pt idx="7">
                  <c:v>1652411.95</c:v>
                </c:pt>
                <c:pt idx="8">
                  <c:v>1819139.1</c:v>
                </c:pt>
                <c:pt idx="9">
                  <c:v>2122044.5000000005</c:v>
                </c:pt>
                <c:pt idx="10">
                  <c:v>3217988.8500000006</c:v>
                </c:pt>
                <c:pt idx="11">
                  <c:v>3102325.4000000004</c:v>
                </c:pt>
                <c:pt idx="12">
                  <c:v>1550093.45</c:v>
                </c:pt>
                <c:pt idx="13">
                  <c:v>2182566.4000000004</c:v>
                </c:pt>
                <c:pt idx="14">
                  <c:v>2919659.6499999994</c:v>
                </c:pt>
                <c:pt idx="15">
                  <c:v>1625353.0500000005</c:v>
                </c:pt>
                <c:pt idx="16">
                  <c:v>2156017.15</c:v>
                </c:pt>
                <c:pt idx="17">
                  <c:v>2439980.600000001</c:v>
                </c:pt>
                <c:pt idx="18">
                  <c:v>2350166.5499999998</c:v>
                </c:pt>
                <c:pt idx="19">
                  <c:v>2346149.3499999987</c:v>
                </c:pt>
                <c:pt idx="20">
                  <c:v>1918124.8500000003</c:v>
                </c:pt>
                <c:pt idx="21">
                  <c:v>2749613.3000000012</c:v>
                </c:pt>
                <c:pt idx="22">
                  <c:v>2152067.2000000002</c:v>
                </c:pt>
                <c:pt idx="23">
                  <c:v>2648113.5500000003</c:v>
                </c:pt>
                <c:pt idx="24">
                  <c:v>1600392.8</c:v>
                </c:pt>
                <c:pt idx="25">
                  <c:v>1760164.0000000009</c:v>
                </c:pt>
                <c:pt idx="26">
                  <c:v>2041062.3</c:v>
                </c:pt>
                <c:pt idx="27">
                  <c:v>2374974.35</c:v>
                </c:pt>
                <c:pt idx="28">
                  <c:v>2883802.15</c:v>
                </c:pt>
                <c:pt idx="29">
                  <c:v>2370427.850000001</c:v>
                </c:pt>
                <c:pt idx="30">
                  <c:v>2620932.2499999995</c:v>
                </c:pt>
                <c:pt idx="31">
                  <c:v>3351826.2999999993</c:v>
                </c:pt>
                <c:pt idx="32">
                  <c:v>2223983.0499999998</c:v>
                </c:pt>
                <c:pt idx="33">
                  <c:v>2978583.65</c:v>
                </c:pt>
                <c:pt idx="34">
                  <c:v>2898840.6500000018</c:v>
                </c:pt>
                <c:pt idx="35">
                  <c:v>2703484.8000000012</c:v>
                </c:pt>
              </c:numCache>
            </c:numRef>
          </c:val>
          <c:smooth val="0"/>
          <c:extLst>
            <c:ext xmlns:c16="http://schemas.microsoft.com/office/drawing/2014/chart" uri="{C3380CC4-5D6E-409C-BE32-E72D297353CC}">
              <c16:uniqueId val="{00000000-CE3A-413A-88F9-F9222709A5C2}"/>
            </c:ext>
          </c:extLst>
        </c:ser>
        <c:ser>
          <c:idx val="1"/>
          <c:order val="1"/>
          <c:tx>
            <c:strRef>
              <c:f>Pivots!$J$3</c:f>
              <c:strCache>
                <c:ptCount val="1"/>
                <c:pt idx="0">
                  <c:v>Total Profit</c:v>
                </c:pt>
              </c:strCache>
            </c:strRef>
          </c:tx>
          <c:spPr>
            <a:ln w="28575" cap="rnd">
              <a:solidFill>
                <a:schemeClr val="accent2"/>
              </a:solidFill>
              <a:round/>
            </a:ln>
            <a:effectLst/>
          </c:spPr>
          <c:marker>
            <c:symbol val="none"/>
          </c:marker>
          <c:cat>
            <c:multiLvlStrRef>
              <c:f>Pivots!$G$4:$H$43</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2023</c:v>
                  </c:pt>
                  <c:pt idx="12">
                    <c:v>2024</c:v>
                  </c:pt>
                  <c:pt idx="24">
                    <c:v>2025</c:v>
                  </c:pt>
                </c:lvl>
              </c:multiLvlStrCache>
            </c:multiLvlStrRef>
          </c:cat>
          <c:val>
            <c:numRef>
              <c:f>Pivots!$J$4:$J$43</c:f>
              <c:numCache>
                <c:formatCode>#,##0;\(#,##0\);\-</c:formatCode>
                <c:ptCount val="36"/>
                <c:pt idx="0">
                  <c:v>389065.3</c:v>
                </c:pt>
                <c:pt idx="1">
                  <c:v>338984.00000000006</c:v>
                </c:pt>
                <c:pt idx="2">
                  <c:v>330390.24999999988</c:v>
                </c:pt>
                <c:pt idx="3">
                  <c:v>282839.44999999995</c:v>
                </c:pt>
                <c:pt idx="4">
                  <c:v>352214.70000000007</c:v>
                </c:pt>
                <c:pt idx="5">
                  <c:v>350172.65000000014</c:v>
                </c:pt>
                <c:pt idx="6">
                  <c:v>393098.39999999991</c:v>
                </c:pt>
                <c:pt idx="7">
                  <c:v>369446.95</c:v>
                </c:pt>
                <c:pt idx="8">
                  <c:v>360847.10000000003</c:v>
                </c:pt>
                <c:pt idx="9">
                  <c:v>452419.49999999988</c:v>
                </c:pt>
                <c:pt idx="10">
                  <c:v>637329.84999999974</c:v>
                </c:pt>
                <c:pt idx="11">
                  <c:v>631245.39999999991</c:v>
                </c:pt>
                <c:pt idx="12">
                  <c:v>312311.45</c:v>
                </c:pt>
                <c:pt idx="13">
                  <c:v>415768.40000000008</c:v>
                </c:pt>
                <c:pt idx="14">
                  <c:v>483942.65</c:v>
                </c:pt>
                <c:pt idx="15">
                  <c:v>309107.04999999993</c:v>
                </c:pt>
                <c:pt idx="16">
                  <c:v>373412.14999999991</c:v>
                </c:pt>
                <c:pt idx="17">
                  <c:v>373778.59999999992</c:v>
                </c:pt>
                <c:pt idx="18">
                  <c:v>299737.54999999987</c:v>
                </c:pt>
                <c:pt idx="19">
                  <c:v>411332.35000000003</c:v>
                </c:pt>
                <c:pt idx="20">
                  <c:v>259543.84999999995</c:v>
                </c:pt>
                <c:pt idx="21">
                  <c:v>451295.3</c:v>
                </c:pt>
                <c:pt idx="22">
                  <c:v>467434.19999999995</c:v>
                </c:pt>
                <c:pt idx="23">
                  <c:v>532916.54999999993</c:v>
                </c:pt>
                <c:pt idx="24">
                  <c:v>348969.8</c:v>
                </c:pt>
                <c:pt idx="25">
                  <c:v>289990</c:v>
                </c:pt>
                <c:pt idx="26">
                  <c:v>390168.29999999987</c:v>
                </c:pt>
                <c:pt idx="27">
                  <c:v>334507.34999999998</c:v>
                </c:pt>
                <c:pt idx="28">
                  <c:v>505970.14999999979</c:v>
                </c:pt>
                <c:pt idx="29">
                  <c:v>413895.85</c:v>
                </c:pt>
                <c:pt idx="30">
                  <c:v>479208.25000000029</c:v>
                </c:pt>
                <c:pt idx="31">
                  <c:v>542538.30000000005</c:v>
                </c:pt>
                <c:pt idx="32">
                  <c:v>389810.04999999993</c:v>
                </c:pt>
                <c:pt idx="33">
                  <c:v>446654.65000000008</c:v>
                </c:pt>
                <c:pt idx="34">
                  <c:v>602612.64999999944</c:v>
                </c:pt>
                <c:pt idx="35">
                  <c:v>500544.79999999981</c:v>
                </c:pt>
              </c:numCache>
            </c:numRef>
          </c:val>
          <c:smooth val="0"/>
          <c:extLst>
            <c:ext xmlns:c16="http://schemas.microsoft.com/office/drawing/2014/chart" uri="{C3380CC4-5D6E-409C-BE32-E72D297353CC}">
              <c16:uniqueId val="{00000001-CE3A-413A-88F9-F9222709A5C2}"/>
            </c:ext>
          </c:extLst>
        </c:ser>
        <c:dLbls>
          <c:showLegendKey val="0"/>
          <c:showVal val="0"/>
          <c:showCatName val="0"/>
          <c:showSerName val="0"/>
          <c:showPercent val="0"/>
          <c:showBubbleSize val="0"/>
        </c:dLbls>
        <c:smooth val="0"/>
        <c:axId val="69855200"/>
        <c:axId val="69840800"/>
      </c:lineChart>
      <c:catAx>
        <c:axId val="6985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40800"/>
        <c:crosses val="autoZero"/>
        <c:auto val="1"/>
        <c:lblAlgn val="ctr"/>
        <c:lblOffset val="100"/>
        <c:noMultiLvlLbl val="0"/>
      </c:catAx>
      <c:valAx>
        <c:axId val="698408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5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0</xdr:colOff>
      <xdr:row>9</xdr:row>
      <xdr:rowOff>0</xdr:rowOff>
    </xdr:from>
    <xdr:to>
      <xdr:col>11</xdr:col>
      <xdr:colOff>99060</xdr:colOff>
      <xdr:row>16</xdr:row>
      <xdr:rowOff>76200</xdr:rowOff>
    </xdr:to>
    <xdr:graphicFrame macro="">
      <xdr:nvGraphicFramePr>
        <xdr:cNvPr id="2" name="Chart 1">
          <a:extLst>
            <a:ext uri="{FF2B5EF4-FFF2-40B4-BE49-F238E27FC236}">
              <a16:creationId xmlns:a16="http://schemas.microsoft.com/office/drawing/2014/main" id="{6F7800AD-0F89-4A8E-B8B2-6A36B737A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9</xdr:row>
      <xdr:rowOff>0</xdr:rowOff>
    </xdr:from>
    <xdr:to>
      <xdr:col>18</xdr:col>
      <xdr:colOff>15240</xdr:colOff>
      <xdr:row>16</xdr:row>
      <xdr:rowOff>76200</xdr:rowOff>
    </xdr:to>
    <xdr:graphicFrame macro="">
      <xdr:nvGraphicFramePr>
        <xdr:cNvPr id="4" name="Chart 3">
          <a:extLst>
            <a:ext uri="{FF2B5EF4-FFF2-40B4-BE49-F238E27FC236}">
              <a16:creationId xmlns:a16="http://schemas.microsoft.com/office/drawing/2014/main" id="{05384631-930F-436B-9F24-DE150E102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9</xdr:row>
      <xdr:rowOff>0</xdr:rowOff>
    </xdr:from>
    <xdr:to>
      <xdr:col>25</xdr:col>
      <xdr:colOff>548640</xdr:colOff>
      <xdr:row>16</xdr:row>
      <xdr:rowOff>76200</xdr:rowOff>
    </xdr:to>
    <xdr:graphicFrame macro="">
      <xdr:nvGraphicFramePr>
        <xdr:cNvPr id="5" name="Chart 4">
          <a:extLst>
            <a:ext uri="{FF2B5EF4-FFF2-40B4-BE49-F238E27FC236}">
              <a16:creationId xmlns:a16="http://schemas.microsoft.com/office/drawing/2014/main" id="{9BB3E401-77D1-47EF-ABAC-E7B477EEF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23</xdr:row>
      <xdr:rowOff>0</xdr:rowOff>
    </xdr:from>
    <xdr:to>
      <xdr:col>12</xdr:col>
      <xdr:colOff>274320</xdr:colOff>
      <xdr:row>30</xdr:row>
      <xdr:rowOff>76200</xdr:rowOff>
    </xdr:to>
    <xdr:graphicFrame macro="">
      <xdr:nvGraphicFramePr>
        <xdr:cNvPr id="6" name="Chart 5">
          <a:extLst>
            <a:ext uri="{FF2B5EF4-FFF2-40B4-BE49-F238E27FC236}">
              <a16:creationId xmlns:a16="http://schemas.microsoft.com/office/drawing/2014/main" id="{D3A86446-E8CD-4A57-A111-14741D578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23</xdr:row>
      <xdr:rowOff>0</xdr:rowOff>
    </xdr:from>
    <xdr:to>
      <xdr:col>19</xdr:col>
      <xdr:colOff>15240</xdr:colOff>
      <xdr:row>30</xdr:row>
      <xdr:rowOff>76200</xdr:rowOff>
    </xdr:to>
    <xdr:graphicFrame macro="">
      <xdr:nvGraphicFramePr>
        <xdr:cNvPr id="7" name="Chart 6">
          <a:extLst>
            <a:ext uri="{FF2B5EF4-FFF2-40B4-BE49-F238E27FC236}">
              <a16:creationId xmlns:a16="http://schemas.microsoft.com/office/drawing/2014/main" id="{472508F2-8EA6-4D8E-9080-0C4234ADB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23</xdr:row>
      <xdr:rowOff>0</xdr:rowOff>
    </xdr:from>
    <xdr:to>
      <xdr:col>26</xdr:col>
      <xdr:colOff>548640</xdr:colOff>
      <xdr:row>30</xdr:row>
      <xdr:rowOff>76200</xdr:rowOff>
    </xdr:to>
    <xdr:graphicFrame macro="">
      <xdr:nvGraphicFramePr>
        <xdr:cNvPr id="8" name="Chart 7">
          <a:extLst>
            <a:ext uri="{FF2B5EF4-FFF2-40B4-BE49-F238E27FC236}">
              <a16:creationId xmlns:a16="http://schemas.microsoft.com/office/drawing/2014/main" id="{F14C7617-CE1D-4C4B-A593-A3B78E0A9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4</xdr:row>
      <xdr:rowOff>1</xdr:rowOff>
    </xdr:from>
    <xdr:to>
      <xdr:col>3</xdr:col>
      <xdr:colOff>518160</xdr:colOff>
      <xdr:row>7</xdr:row>
      <xdr:rowOff>327660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51FA7BBA-96D3-483D-9F73-C21465DF686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00526" y="1283369"/>
              <a:ext cx="1841634"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8</xdr:row>
      <xdr:rowOff>335281</xdr:rowOff>
    </xdr:from>
    <xdr:to>
      <xdr:col>3</xdr:col>
      <xdr:colOff>541020</xdr:colOff>
      <xdr:row>12</xdr:row>
      <xdr:rowOff>266700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EA437076-379D-4ADF-BDD6-621F4F3F2B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0526" y="3142649"/>
              <a:ext cx="1864494" cy="1455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14</xdr:row>
      <xdr:rowOff>1</xdr:rowOff>
    </xdr:from>
    <xdr:to>
      <xdr:col>3</xdr:col>
      <xdr:colOff>464820</xdr:colOff>
      <xdr:row>18</xdr:row>
      <xdr:rowOff>15241</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35BDDE1E-7F31-411F-A996-3B905D2000A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0526" y="5093369"/>
              <a:ext cx="1788294"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19</xdr:row>
      <xdr:rowOff>1</xdr:rowOff>
    </xdr:from>
    <xdr:to>
      <xdr:col>3</xdr:col>
      <xdr:colOff>487680</xdr:colOff>
      <xdr:row>22</xdr:row>
      <xdr:rowOff>30481</xdr:rowOff>
    </xdr:to>
    <mc:AlternateContent xmlns:mc="http://schemas.openxmlformats.org/markup-compatibility/2006">
      <mc:Choice xmlns:a14="http://schemas.microsoft.com/office/drawing/2010/main" Requires="a14">
        <xdr:graphicFrame macro="">
          <xdr:nvGraphicFramePr>
            <xdr:cNvPr id="11" name="Channel">
              <a:extLst>
                <a:ext uri="{FF2B5EF4-FFF2-40B4-BE49-F238E27FC236}">
                  <a16:creationId xmlns:a16="http://schemas.microsoft.com/office/drawing/2014/main" id="{9F8B91A3-6A92-4FEA-A346-5E5E1DD040D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200526" y="6998369"/>
              <a:ext cx="1811154"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23</xdr:row>
      <xdr:rowOff>1</xdr:rowOff>
    </xdr:from>
    <xdr:to>
      <xdr:col>3</xdr:col>
      <xdr:colOff>533400</xdr:colOff>
      <xdr:row>27</xdr:row>
      <xdr:rowOff>1</xdr:rowOff>
    </xdr:to>
    <mc:AlternateContent xmlns:mc="http://schemas.openxmlformats.org/markup-compatibility/2006">
      <mc:Choice xmlns:a14="http://schemas.microsoft.com/office/drawing/2010/main" Requires="a14">
        <xdr:graphicFrame macro="">
          <xdr:nvGraphicFramePr>
            <xdr:cNvPr id="12" name="Segment">
              <a:extLst>
                <a:ext uri="{FF2B5EF4-FFF2-40B4-BE49-F238E27FC236}">
                  <a16:creationId xmlns:a16="http://schemas.microsoft.com/office/drawing/2014/main" id="{5DED2D81-5DA6-487B-8170-749587E6633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00526" y="8522369"/>
              <a:ext cx="1856874"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xdr:colOff>
      <xdr:row>17</xdr:row>
      <xdr:rowOff>304800</xdr:rowOff>
    </xdr:from>
    <xdr:to>
      <xdr:col>19</xdr:col>
      <xdr:colOff>60960</xdr:colOff>
      <xdr:row>21</xdr:row>
      <xdr:rowOff>152400</xdr:rowOff>
    </xdr:to>
    <mc:AlternateContent xmlns:mc="http://schemas.openxmlformats.org/markup-compatibility/2006">
      <mc:Choice xmlns:tsle="http://schemas.microsoft.com/office/drawing/2012/timeslicer" Requires="tsle">
        <xdr:graphicFrame macro="">
          <xdr:nvGraphicFramePr>
            <xdr:cNvPr id="13" name="Order Date 1">
              <a:extLst>
                <a:ext uri="{FF2B5EF4-FFF2-40B4-BE49-F238E27FC236}">
                  <a16:creationId xmlns:a16="http://schemas.microsoft.com/office/drawing/2014/main" id="{7071FFD0-4E07-44D0-9C16-678541016F05}"/>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3534878" y="6541168"/>
              <a:ext cx="8617819"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8</xdr:col>
      <xdr:colOff>426720</xdr:colOff>
      <xdr:row>31</xdr:row>
      <xdr:rowOff>792480</xdr:rowOff>
    </xdr:from>
    <xdr:ext cx="184731" cy="264560"/>
    <xdr:sp macro="" textlink="">
      <xdr:nvSpPr>
        <xdr:cNvPr id="14" name="TextBox 13">
          <a:extLst>
            <a:ext uri="{FF2B5EF4-FFF2-40B4-BE49-F238E27FC236}">
              <a16:creationId xmlns:a16="http://schemas.microsoft.com/office/drawing/2014/main" id="{A82C0B3E-5948-3C8A-075D-336C608B1507}"/>
            </a:ext>
          </a:extLst>
        </xdr:cNvPr>
        <xdr:cNvSpPr txBox="1"/>
      </xdr:nvSpPr>
      <xdr:spPr>
        <a:xfrm>
          <a:off x="4724400" y="12207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548640</xdr:colOff>
      <xdr:row>31</xdr:row>
      <xdr:rowOff>678180</xdr:rowOff>
    </xdr:from>
    <xdr:ext cx="10988040" cy="1227900"/>
    <xdr:sp macro="" textlink="">
      <xdr:nvSpPr>
        <xdr:cNvPr id="15" name="TextBox 14">
          <a:extLst>
            <a:ext uri="{FF2B5EF4-FFF2-40B4-BE49-F238E27FC236}">
              <a16:creationId xmlns:a16="http://schemas.microsoft.com/office/drawing/2014/main" id="{BF6794D2-8FFE-9285-429B-A86BF7C7E64F}"/>
            </a:ext>
          </a:extLst>
        </xdr:cNvPr>
        <xdr:cNvSpPr txBox="1"/>
      </xdr:nvSpPr>
      <xdr:spPr>
        <a:xfrm>
          <a:off x="3916680" y="12062460"/>
          <a:ext cx="10988040" cy="1227900"/>
        </a:xfrm>
        <a:prstGeom prst="rect">
          <a:avLst/>
        </a:prstGeom>
        <a:solidFill>
          <a:srgbClr val="F2F5FA"/>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tx1">
                  <a:lumMod val="95000"/>
                  <a:lumOff val="5000"/>
                </a:schemeClr>
              </a:solidFill>
              <a:latin typeface="Arial" panose="020B0604020202020204" pitchFamily="34" charset="0"/>
              <a:cs typeface="Arial" panose="020B0604020202020204" pitchFamily="34" charset="0"/>
            </a:rPr>
            <a:t>KEY INSIGHTS &amp; RECOMMENDATIONS</a:t>
          </a:r>
        </a:p>
        <a:p>
          <a:r>
            <a:rPr lang="en-IN" sz="1100">
              <a:solidFill>
                <a:schemeClr val="tx1">
                  <a:lumMod val="95000"/>
                  <a:lumOff val="5000"/>
                </a:schemeClr>
              </a:solidFill>
              <a:latin typeface="Arial" panose="020B0604020202020204" pitchFamily="34" charset="0"/>
              <a:cs typeface="Arial" panose="020B0604020202020204" pitchFamily="34" charset="0"/>
            </a:rPr>
            <a:t>1. Technology is 60% of revenue but earns only 12.3% margin (Laptops 8.3%). Action: renegotiate laptop supplier cost and bundle with Accessories (46.5% margin).</a:t>
          </a:r>
        </a:p>
        <a:p>
          <a:r>
            <a:rPr lang="en-IN" sz="1100">
              <a:solidFill>
                <a:schemeClr val="tx1">
                  <a:lumMod val="95000"/>
                  <a:lumOff val="5000"/>
                </a:schemeClr>
              </a:solidFill>
              <a:latin typeface="Arial" panose="020B0604020202020204" pitchFamily="34" charset="0"/>
              <a:cs typeface="Arial" panose="020B0604020202020204" pitchFamily="34" charset="0"/>
            </a:rPr>
            <a:t>2. West Furniture margin is 10.1% vs 26.8% elsewhere. Action: cap discounts at 15% to recover about ₹1.3M profit.</a:t>
          </a:r>
        </a:p>
        <a:p>
          <a:r>
            <a:rPr lang="en-IN" sz="1100">
              <a:solidFill>
                <a:schemeClr val="tx1">
                  <a:lumMod val="95000"/>
                  <a:lumOff val="5000"/>
                </a:schemeClr>
              </a:solidFill>
              <a:latin typeface="Arial" panose="020B0604020202020204" pitchFamily="34" charset="0"/>
              <a:cs typeface="Arial" panose="020B0604020202020204" pitchFamily="34" charset="0"/>
            </a:rPr>
            <a:t>3. Margin falls from 25% at no discount to 4.8% at 35%, and turns negative at 40%. Action: approval needed above 20% discount.</a:t>
          </a:r>
        </a:p>
        <a:p>
          <a:r>
            <a:rPr lang="en-IN" sz="1100">
              <a:solidFill>
                <a:schemeClr val="tx1">
                  <a:lumMod val="95000"/>
                  <a:lumOff val="5000"/>
                </a:schemeClr>
              </a:solidFill>
              <a:latin typeface="Arial" panose="020B0604020202020204" pitchFamily="34" charset="0"/>
              <a:cs typeface="Arial" panose="020B0604020202020204" pitchFamily="34" charset="0"/>
            </a:rPr>
            <a:t>4. Online grew from 31% to 38% of sales while In-Store fell from 52% to 40%. Marketplace has the lowest margin (14.7%). Action: invest in Online and limit Marketplace discounts.</a:t>
          </a:r>
        </a:p>
        <a:p>
          <a:r>
            <a:rPr lang="en-IN" sz="1100">
              <a:solidFill>
                <a:schemeClr val="tx1">
                  <a:lumMod val="95000"/>
                  <a:lumOff val="5000"/>
                </a:schemeClr>
              </a:solidFill>
              <a:latin typeface="Arial" panose="020B0604020202020204" pitchFamily="34" charset="0"/>
              <a:cs typeface="Arial" panose="020B0604020202020204" pitchFamily="34" charset="0"/>
            </a:rPr>
            <a:t>5. Q4 delivers 29.7% of revenue. Action: build stock and hire staff from September.</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350520</xdr:colOff>
      <xdr:row>44</xdr:row>
      <xdr:rowOff>0</xdr:rowOff>
    </xdr:from>
    <xdr:to>
      <xdr:col>10</xdr:col>
      <xdr:colOff>228600</xdr:colOff>
      <xdr:row>59</xdr:row>
      <xdr:rowOff>0</xdr:rowOff>
    </xdr:to>
    <xdr:graphicFrame macro="">
      <xdr:nvGraphicFramePr>
        <xdr:cNvPr id="2" name="Chart 1">
          <a:extLst>
            <a:ext uri="{FF2B5EF4-FFF2-40B4-BE49-F238E27FC236}">
              <a16:creationId xmlns:a16="http://schemas.microsoft.com/office/drawing/2014/main" id="{74106EFC-634B-56F2-6547-FD41202E7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754380</xdr:colOff>
      <xdr:row>10</xdr:row>
      <xdr:rowOff>91440</xdr:rowOff>
    </xdr:from>
    <xdr:to>
      <xdr:col>9</xdr:col>
      <xdr:colOff>137160</xdr:colOff>
      <xdr:row>18</xdr:row>
      <xdr:rowOff>0</xdr:rowOff>
    </xdr:to>
    <mc:AlternateContent xmlns:mc="http://schemas.openxmlformats.org/markup-compatibility/2006" xmlns:tsle="http://schemas.microsoft.com/office/drawing/2012/timeslicer">
      <mc:Choice Requires="tsle">
        <xdr:graphicFrame macro="">
          <xdr:nvGraphicFramePr>
            <xdr:cNvPr id="15" name="Order Date">
              <a:extLst>
                <a:ext uri="{FF2B5EF4-FFF2-40B4-BE49-F238E27FC236}">
                  <a16:creationId xmlns:a16="http://schemas.microsoft.com/office/drawing/2014/main" id="{F218112A-BC3C-CE4F-5FDA-47429A3DD58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657600" y="19202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 ABDUL KARIM" refreshedDate="46321.91124872685" createdVersion="8" refreshedVersion="8" minRefreshableVersion="3" recordCount="4500" xr:uid="{FA1C49BB-C5A2-49DC-81C6-A1C4002EE64D}">
  <cacheSource type="worksheet">
    <worksheetSource name="tblSales"/>
  </cacheSource>
  <cacheFields count="23">
    <cacheField name="Order ID" numFmtId="0">
      <sharedItems/>
    </cacheField>
    <cacheField name="Order Date" numFmtId="164">
      <sharedItems containsSemiMixedTypes="0" containsNonDate="0" containsDate="1" containsString="0" minDate="2023-01-02T00:00:00" maxDate="2026-01-01T00:00:00" count="1071">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2T00:00:00"/>
        <d v="2023-01-23T00:00:00"/>
        <d v="2023-01-24T00:00:00"/>
        <d v="2023-01-25T00:00:00"/>
        <d v="2023-01-26T00:00:00"/>
        <d v="2023-01-27T00:00:00"/>
        <d v="2023-01-28T00:00:00"/>
        <d v="2023-01-29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8T00:00:00"/>
        <d v="2025-01-19T00:00:00"/>
        <d v="2025-01-20T00:00:00"/>
        <d v="2025-01-21T00:00:00"/>
        <d v="2025-01-22T00:00:00"/>
        <d v="2025-01-23T00:00:00"/>
        <d v="2025-01-24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1T00:00:00"/>
        <d v="2025-03-22T00:00:00"/>
        <d v="2025-03-23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9T00:00:00"/>
        <d v="2025-07-20T00:00:00"/>
        <d v="2025-07-21T00:00:00"/>
        <d v="2025-07-22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7T00:00:00"/>
        <d v="2025-09-28T00:00:00"/>
        <d v="2025-09-29T00:00:00"/>
        <d v="2025-09-30T00:00:00"/>
        <d v="2025-10-01T00:00:00"/>
        <d v="2025-10-02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Year" numFmtId="0">
      <sharedItems containsSemiMixedTypes="0" containsString="0" containsNumber="1" containsInteger="1" minValue="2023" maxValue="2025" count="3">
        <n v="2023"/>
        <n v="2024"/>
        <n v="2025"/>
      </sharedItems>
    </cacheField>
    <cacheField name="Month No" numFmtId="0">
      <sharedItems containsSemiMixedTypes="0" containsString="0" containsNumber="1" containsInteger="1" minValue="1" maxValue="12" count="12">
        <n v="1"/>
        <n v="2"/>
        <n v="3"/>
        <n v="4"/>
        <n v="5"/>
        <n v="6"/>
        <n v="7"/>
        <n v="8"/>
        <n v="9"/>
        <n v="10"/>
        <n v="11"/>
        <n v="12"/>
      </sharedItems>
    </cacheField>
    <cacheField name="Month" numFmtId="0">
      <sharedItems/>
    </cacheField>
    <cacheField name="Quarter" numFmtId="0">
      <sharedItems/>
    </cacheField>
    <cacheField name="Region" numFmtId="0">
      <sharedItems count="4">
        <s v="East"/>
        <s v="West"/>
        <s v="South"/>
        <s v="North"/>
      </sharedItems>
    </cacheField>
    <cacheField name="State" numFmtId="0">
      <sharedItems/>
    </cacheField>
    <cacheField name="Store" numFmtId="0">
      <sharedItems/>
    </cacheField>
    <cacheField name="Category" numFmtId="0">
      <sharedItems count="4">
        <s v="Technology"/>
        <s v="Office Supplies"/>
        <s v="Clothing"/>
        <s v="Furniture"/>
      </sharedItems>
    </cacheField>
    <cacheField name="Sub-Category" numFmtId="0">
      <sharedItems count="15">
        <s v="Laptops"/>
        <s v="Paper"/>
        <s v="Footwear"/>
        <s v="Art"/>
        <s v="Binders"/>
        <s v="Printers"/>
        <s v="Chairs"/>
        <s v="Womenswear"/>
        <s v="Storage"/>
        <s v="Sofas"/>
        <s v="Menswear"/>
        <s v="Accessories"/>
        <s v="Phones"/>
        <s v="Tables"/>
        <s v="Bookcases"/>
      </sharedItems>
    </cacheField>
    <cacheField name="Segment" numFmtId="0">
      <sharedItems count="3">
        <s v="Consumer"/>
        <s v="Small Business"/>
        <s v="Corporate"/>
      </sharedItems>
    </cacheField>
    <cacheField name="Channel" numFmtId="0">
      <sharedItems count="3">
        <s v="Marketplace"/>
        <s v="In-Store"/>
        <s v="Online"/>
      </sharedItems>
    </cacheField>
    <cacheField name="Units" numFmtId="0">
      <sharedItems containsSemiMixedTypes="0" containsString="0" containsNumber="1" containsInteger="1" minValue="1" maxValue="8"/>
    </cacheField>
    <cacheField name="List Price" numFmtId="3">
      <sharedItems containsSemiMixedTypes="0" containsString="0" containsNumber="1" containsInteger="1" minValue="225" maxValue="57184"/>
    </cacheField>
    <cacheField name="Discount %" numFmtId="9">
      <sharedItems containsSemiMixedTypes="0" containsString="0" containsNumber="1" minValue="0" maxValue="0.4" count="9">
        <n v="0.05"/>
        <n v="0"/>
        <n v="0.15"/>
        <n v="0.1"/>
        <n v="0.35"/>
        <n v="0.2"/>
        <n v="0.3"/>
        <n v="0.25"/>
        <n v="0.4"/>
      </sharedItems>
    </cacheField>
    <cacheField name="Unit Cost" numFmtId="3">
      <sharedItems containsSemiMixedTypes="0" containsString="0" containsNumber="1" containsInteger="1" minValue="92" maxValue="49996"/>
    </cacheField>
    <cacheField name="Revenue" numFmtId="165">
      <sharedItems containsSemiMixedTypes="0" containsString="0" containsNumber="1" minValue="183.20000000000002" maxValue="383492.8"/>
    </cacheField>
    <cacheField name="Cost" numFmtId="165">
      <sharedItems containsSemiMixedTypes="0" containsString="0" containsNumber="1" containsInteger="1" minValue="92" maxValue="386336"/>
    </cacheField>
    <cacheField name="Profit" numFmtId="165">
      <sharedItems containsSemiMixedTypes="0" containsString="0" containsNumber="1" minValue="-12832" maxValue="79440"/>
    </cacheField>
    <cacheField name="Profit Margin %" numFmtId="166">
      <sharedItems containsSemiMixedTypes="0" containsString="0" containsNumber="1" minValue="-0.1331009874699195" maxValue="0.61301369863013699"/>
    </cacheField>
    <cacheField name="Returned" numFmtId="0">
      <sharedItems count="2">
        <s v="No"/>
        <s v="Yes"/>
      </sharedItems>
    </cacheField>
    <cacheField name="Margin Pct" numFmtId="0" formula="Profit/Revenue" databaseField="0"/>
  </cacheFields>
  <extLst>
    <ext xmlns:x14="http://schemas.microsoft.com/office/spreadsheetml/2009/9/main" uri="{725AE2AE-9491-48be-B2B4-4EB974FC3084}">
      <x14:pivotCacheDefinition pivotCacheId="613364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0">
  <r>
    <s v="ORD-101523"/>
    <x v="0"/>
    <x v="0"/>
    <x v="0"/>
    <s v="Jan"/>
    <s v="Q1"/>
    <x v="0"/>
    <s v="West Bengal"/>
    <s v="West Bengal Mega Store"/>
    <x v="0"/>
    <x v="0"/>
    <x v="0"/>
    <x v="0"/>
    <n v="3"/>
    <n v="48013"/>
    <x v="0"/>
    <n v="40918"/>
    <n v="136837.04999999999"/>
    <n v="122754"/>
    <n v="14083.049999999988"/>
    <n v="0.10291839819697947"/>
    <x v="0"/>
  </r>
  <r>
    <s v="ORD-103100"/>
    <x v="0"/>
    <x v="0"/>
    <x v="0"/>
    <s v="Jan"/>
    <s v="Q1"/>
    <x v="0"/>
    <s v="Bihar"/>
    <s v="Bihar Mega Store"/>
    <x v="1"/>
    <x v="1"/>
    <x v="1"/>
    <x v="1"/>
    <n v="1"/>
    <n v="490"/>
    <x v="1"/>
    <n v="221"/>
    <n v="490"/>
    <n v="221"/>
    <n v="269"/>
    <n v="0.54897959183673473"/>
    <x v="0"/>
  </r>
  <r>
    <s v="ORD-103449"/>
    <x v="0"/>
    <x v="0"/>
    <x v="0"/>
    <s v="Jan"/>
    <s v="Q1"/>
    <x v="1"/>
    <s v="Maharashtra"/>
    <s v="Maharashtra Mega Store"/>
    <x v="2"/>
    <x v="2"/>
    <x v="1"/>
    <x v="2"/>
    <n v="1"/>
    <n v="3000"/>
    <x v="2"/>
    <n v="1746"/>
    <n v="2550"/>
    <n v="1746"/>
    <n v="804"/>
    <n v="0.31529411764705884"/>
    <x v="0"/>
  </r>
  <r>
    <s v="ORD-103936"/>
    <x v="0"/>
    <x v="0"/>
    <x v="0"/>
    <s v="Jan"/>
    <s v="Q1"/>
    <x v="2"/>
    <s v="Karnataka"/>
    <s v="Karnataka Mega Store"/>
    <x v="1"/>
    <x v="3"/>
    <x v="1"/>
    <x v="0"/>
    <n v="1"/>
    <n v="268"/>
    <x v="0"/>
    <n v="113"/>
    <n v="254.6"/>
    <n v="113"/>
    <n v="141.6"/>
    <n v="0.55616653574234087"/>
    <x v="0"/>
  </r>
  <r>
    <s v="ORD-104348"/>
    <x v="0"/>
    <x v="0"/>
    <x v="0"/>
    <s v="Jan"/>
    <s v="Q1"/>
    <x v="3"/>
    <s v="Delhi"/>
    <s v="Delhi Mega Store"/>
    <x v="1"/>
    <x v="4"/>
    <x v="1"/>
    <x v="0"/>
    <n v="2"/>
    <n v="311"/>
    <x v="0"/>
    <n v="121"/>
    <n v="590.9"/>
    <n v="242"/>
    <n v="348.9"/>
    <n v="0.59045523777288877"/>
    <x v="0"/>
  </r>
  <r>
    <s v="ORD-104500"/>
    <x v="0"/>
    <x v="0"/>
    <x v="0"/>
    <s v="Jan"/>
    <s v="Q1"/>
    <x v="2"/>
    <s v="Andhra Pradesh"/>
    <s v="Andhra Pradesh Mega Store"/>
    <x v="1"/>
    <x v="1"/>
    <x v="1"/>
    <x v="1"/>
    <n v="5"/>
    <n v="422"/>
    <x v="0"/>
    <n v="185"/>
    <n v="2004.5"/>
    <n v="925"/>
    <n v="1079.5"/>
    <n v="0.53853828885008725"/>
    <x v="0"/>
  </r>
  <r>
    <s v="ORD-101067"/>
    <x v="1"/>
    <x v="0"/>
    <x v="0"/>
    <s v="Jan"/>
    <s v="Q1"/>
    <x v="3"/>
    <s v="Delhi"/>
    <s v="Delhi Mega Store"/>
    <x v="1"/>
    <x v="1"/>
    <x v="0"/>
    <x v="1"/>
    <n v="4"/>
    <n v="435"/>
    <x v="2"/>
    <n v="193"/>
    <n v="1479"/>
    <n v="772"/>
    <n v="707"/>
    <n v="0.47802569303583503"/>
    <x v="0"/>
  </r>
  <r>
    <s v="ORD-101486"/>
    <x v="1"/>
    <x v="0"/>
    <x v="0"/>
    <s v="Jan"/>
    <s v="Q1"/>
    <x v="2"/>
    <s v="Tamil Nadu"/>
    <s v="Tamil Nadu Mega Store"/>
    <x v="1"/>
    <x v="4"/>
    <x v="0"/>
    <x v="2"/>
    <n v="2"/>
    <n v="288"/>
    <x v="0"/>
    <n v="117"/>
    <n v="547.19999999999993"/>
    <n v="234"/>
    <n v="313.19999999999993"/>
    <n v="0.57236842105263153"/>
    <x v="0"/>
  </r>
  <r>
    <s v="ORD-102365"/>
    <x v="1"/>
    <x v="0"/>
    <x v="0"/>
    <s v="Jan"/>
    <s v="Q1"/>
    <x v="3"/>
    <s v="Delhi"/>
    <s v="Delhi Mega Store"/>
    <x v="0"/>
    <x v="5"/>
    <x v="2"/>
    <x v="1"/>
    <n v="3"/>
    <n v="10213"/>
    <x v="3"/>
    <n v="7618"/>
    <n v="27575.100000000002"/>
    <n v="22854"/>
    <n v="4721.1000000000022"/>
    <n v="0.17120880794629945"/>
    <x v="0"/>
  </r>
  <r>
    <s v="ORD-103470"/>
    <x v="1"/>
    <x v="0"/>
    <x v="0"/>
    <s v="Jan"/>
    <s v="Q1"/>
    <x v="0"/>
    <s v="West Bengal"/>
    <s v="West Bengal Mega Store"/>
    <x v="1"/>
    <x v="3"/>
    <x v="1"/>
    <x v="1"/>
    <n v="3"/>
    <n v="260"/>
    <x v="1"/>
    <n v="110"/>
    <n v="780"/>
    <n v="330"/>
    <n v="450"/>
    <n v="0.57692307692307687"/>
    <x v="0"/>
  </r>
  <r>
    <s v="ORD-103495"/>
    <x v="1"/>
    <x v="0"/>
    <x v="0"/>
    <s v="Jan"/>
    <s v="Q1"/>
    <x v="1"/>
    <s v="Rajasthan"/>
    <s v="Rajasthan Mega Store"/>
    <x v="3"/>
    <x v="6"/>
    <x v="0"/>
    <x v="0"/>
    <n v="3"/>
    <n v="6854"/>
    <x v="4"/>
    <n v="3711"/>
    <n v="13365.300000000001"/>
    <n v="11133"/>
    <n v="2232.3000000000011"/>
    <n v="0.16702206460012128"/>
    <x v="0"/>
  </r>
  <r>
    <s v="ORD-100381"/>
    <x v="2"/>
    <x v="0"/>
    <x v="0"/>
    <s v="Jan"/>
    <s v="Q1"/>
    <x v="1"/>
    <s v="Maharashtra"/>
    <s v="Maharashtra Mega Store"/>
    <x v="2"/>
    <x v="7"/>
    <x v="2"/>
    <x v="2"/>
    <n v="5"/>
    <n v="2590"/>
    <x v="0"/>
    <n v="1302"/>
    <n v="12302.5"/>
    <n v="6510"/>
    <n v="5792.5"/>
    <n v="0.47083926031294454"/>
    <x v="0"/>
  </r>
  <r>
    <s v="ORD-100785"/>
    <x v="3"/>
    <x v="0"/>
    <x v="0"/>
    <s v="Jan"/>
    <s v="Q1"/>
    <x v="3"/>
    <s v="Uttar Pradesh"/>
    <s v="Uttar Pradesh Mega Store"/>
    <x v="1"/>
    <x v="3"/>
    <x v="0"/>
    <x v="2"/>
    <n v="2"/>
    <n v="247"/>
    <x v="3"/>
    <n v="104"/>
    <n v="444.6"/>
    <n v="208"/>
    <n v="236.60000000000002"/>
    <n v="0.53216374269005851"/>
    <x v="0"/>
  </r>
  <r>
    <s v="ORD-101518"/>
    <x v="3"/>
    <x v="0"/>
    <x v="0"/>
    <s v="Jan"/>
    <s v="Q1"/>
    <x v="0"/>
    <s v="Bihar"/>
    <s v="Bihar Mega Store"/>
    <x v="1"/>
    <x v="8"/>
    <x v="0"/>
    <x v="0"/>
    <n v="1"/>
    <n v="2291"/>
    <x v="2"/>
    <n v="1305"/>
    <n v="1947.35"/>
    <n v="1305"/>
    <n v="642.34999999999991"/>
    <n v="0.32985852568875651"/>
    <x v="0"/>
  </r>
  <r>
    <s v="ORD-101669"/>
    <x v="3"/>
    <x v="0"/>
    <x v="0"/>
    <s v="Jan"/>
    <s v="Q1"/>
    <x v="0"/>
    <s v="Odisha"/>
    <s v="Odisha Mega Store"/>
    <x v="1"/>
    <x v="4"/>
    <x v="1"/>
    <x v="2"/>
    <n v="4"/>
    <n v="325"/>
    <x v="0"/>
    <n v="130"/>
    <n v="1235"/>
    <n v="520"/>
    <n v="715"/>
    <n v="0.57894736842105265"/>
    <x v="0"/>
  </r>
  <r>
    <s v="ORD-101811"/>
    <x v="3"/>
    <x v="0"/>
    <x v="0"/>
    <s v="Jan"/>
    <s v="Q1"/>
    <x v="0"/>
    <s v="Odisha"/>
    <s v="Odisha Mega Store"/>
    <x v="3"/>
    <x v="9"/>
    <x v="0"/>
    <x v="1"/>
    <n v="5"/>
    <n v="35013"/>
    <x v="3"/>
    <n v="24477"/>
    <n v="157558.5"/>
    <n v="122385"/>
    <n v="35173.5"/>
    <n v="0.22324089147840326"/>
    <x v="0"/>
  </r>
  <r>
    <s v="ORD-101915"/>
    <x v="4"/>
    <x v="0"/>
    <x v="0"/>
    <s v="Jan"/>
    <s v="Q1"/>
    <x v="2"/>
    <s v="Karnataka"/>
    <s v="Karnataka Mega Store"/>
    <x v="1"/>
    <x v="8"/>
    <x v="0"/>
    <x v="1"/>
    <n v="1"/>
    <n v="2157"/>
    <x v="1"/>
    <n v="1266"/>
    <n v="2157"/>
    <n v="1266"/>
    <n v="891"/>
    <n v="0.41307371349095967"/>
    <x v="0"/>
  </r>
  <r>
    <s v="ORD-102272"/>
    <x v="4"/>
    <x v="0"/>
    <x v="0"/>
    <s v="Jan"/>
    <s v="Q1"/>
    <x v="1"/>
    <s v="Maharashtra"/>
    <s v="Maharashtra Mega Store"/>
    <x v="1"/>
    <x v="3"/>
    <x v="1"/>
    <x v="2"/>
    <n v="1"/>
    <n v="245"/>
    <x v="1"/>
    <n v="105"/>
    <n v="245"/>
    <n v="105"/>
    <n v="140"/>
    <n v="0.5714285714285714"/>
    <x v="0"/>
  </r>
  <r>
    <s v="ORD-104050"/>
    <x v="4"/>
    <x v="0"/>
    <x v="0"/>
    <s v="Jan"/>
    <s v="Q1"/>
    <x v="1"/>
    <s v="Rajasthan"/>
    <s v="Rajasthan Mega Store"/>
    <x v="1"/>
    <x v="3"/>
    <x v="2"/>
    <x v="2"/>
    <n v="1"/>
    <n v="247"/>
    <x v="1"/>
    <n v="104"/>
    <n v="247"/>
    <n v="104"/>
    <n v="143"/>
    <n v="0.57894736842105265"/>
    <x v="0"/>
  </r>
  <r>
    <s v="ORD-100036"/>
    <x v="5"/>
    <x v="0"/>
    <x v="0"/>
    <s v="Jan"/>
    <s v="Q1"/>
    <x v="3"/>
    <s v="Uttar Pradesh"/>
    <s v="Uttar Pradesh Mega Store"/>
    <x v="2"/>
    <x v="10"/>
    <x v="0"/>
    <x v="2"/>
    <n v="4"/>
    <n v="1857"/>
    <x v="0"/>
    <n v="986"/>
    <n v="7056.5999999999995"/>
    <n v="3944"/>
    <n v="3112.5999999999995"/>
    <n v="0.44109061020888241"/>
    <x v="0"/>
  </r>
  <r>
    <s v="ORD-100491"/>
    <x v="5"/>
    <x v="0"/>
    <x v="0"/>
    <s v="Jan"/>
    <s v="Q1"/>
    <x v="1"/>
    <s v="Rajasthan"/>
    <s v="Rajasthan Mega Store"/>
    <x v="2"/>
    <x v="10"/>
    <x v="2"/>
    <x v="0"/>
    <n v="2"/>
    <n v="1799"/>
    <x v="0"/>
    <n v="915"/>
    <n v="3418.1"/>
    <n v="1830"/>
    <n v="1588.1"/>
    <n v="0.46461484450425672"/>
    <x v="0"/>
  </r>
  <r>
    <s v="ORD-101834"/>
    <x v="5"/>
    <x v="0"/>
    <x v="0"/>
    <s v="Jan"/>
    <s v="Q1"/>
    <x v="2"/>
    <s v="Tamil Nadu"/>
    <s v="Tamil Nadu Mega Store"/>
    <x v="3"/>
    <x v="9"/>
    <x v="1"/>
    <x v="2"/>
    <n v="1"/>
    <n v="32627"/>
    <x v="0"/>
    <n v="22818"/>
    <n v="30995.649999999998"/>
    <n v="22818"/>
    <n v="8177.6499999999978"/>
    <n v="0.26383218290308474"/>
    <x v="0"/>
  </r>
  <r>
    <s v="ORD-101889"/>
    <x v="5"/>
    <x v="0"/>
    <x v="0"/>
    <s v="Jan"/>
    <s v="Q1"/>
    <x v="3"/>
    <s v="Delhi"/>
    <s v="Delhi Mega Store"/>
    <x v="1"/>
    <x v="8"/>
    <x v="0"/>
    <x v="1"/>
    <n v="1"/>
    <n v="2330"/>
    <x v="1"/>
    <n v="1392"/>
    <n v="2330"/>
    <n v="1392"/>
    <n v="938"/>
    <n v="0.40257510729613732"/>
    <x v="0"/>
  </r>
  <r>
    <s v="ORD-102743"/>
    <x v="5"/>
    <x v="0"/>
    <x v="0"/>
    <s v="Jan"/>
    <s v="Q1"/>
    <x v="1"/>
    <s v="Rajasthan"/>
    <s v="Rajasthan Mega Store"/>
    <x v="0"/>
    <x v="11"/>
    <x v="0"/>
    <x v="1"/>
    <n v="3"/>
    <n v="1426"/>
    <x v="1"/>
    <n v="715"/>
    <n v="4278"/>
    <n v="2145"/>
    <n v="2133"/>
    <n v="0.49859747545582045"/>
    <x v="0"/>
  </r>
  <r>
    <s v="ORD-103040"/>
    <x v="5"/>
    <x v="0"/>
    <x v="0"/>
    <s v="Jan"/>
    <s v="Q1"/>
    <x v="1"/>
    <s v="Gujarat"/>
    <s v="Gujarat Mega Store"/>
    <x v="0"/>
    <x v="5"/>
    <x v="2"/>
    <x v="1"/>
    <n v="4"/>
    <n v="10503"/>
    <x v="1"/>
    <n v="7642"/>
    <n v="42012"/>
    <n v="30568"/>
    <n v="11444"/>
    <n v="0.27239836237265541"/>
    <x v="0"/>
  </r>
  <r>
    <s v="ORD-103493"/>
    <x v="5"/>
    <x v="0"/>
    <x v="0"/>
    <s v="Jan"/>
    <s v="Q1"/>
    <x v="3"/>
    <s v="Punjab"/>
    <s v="Punjab Mega Store"/>
    <x v="1"/>
    <x v="8"/>
    <x v="0"/>
    <x v="2"/>
    <n v="3"/>
    <n v="2180"/>
    <x v="0"/>
    <n v="1279"/>
    <n v="6213"/>
    <n v="3837"/>
    <n v="2376"/>
    <n v="0.38242394978271366"/>
    <x v="0"/>
  </r>
  <r>
    <s v="ORD-103238"/>
    <x v="6"/>
    <x v="0"/>
    <x v="0"/>
    <s v="Jan"/>
    <s v="Q1"/>
    <x v="2"/>
    <s v="Karnataka"/>
    <s v="Karnataka Mega Store"/>
    <x v="1"/>
    <x v="1"/>
    <x v="0"/>
    <x v="1"/>
    <n v="1"/>
    <n v="487"/>
    <x v="1"/>
    <n v="216"/>
    <n v="487"/>
    <n v="216"/>
    <n v="271"/>
    <n v="0.55646817248459957"/>
    <x v="0"/>
  </r>
  <r>
    <s v="ORD-103831"/>
    <x v="6"/>
    <x v="0"/>
    <x v="0"/>
    <s v="Jan"/>
    <s v="Q1"/>
    <x v="2"/>
    <s v="Karnataka"/>
    <s v="Karnataka Mega Store"/>
    <x v="1"/>
    <x v="8"/>
    <x v="2"/>
    <x v="1"/>
    <n v="5"/>
    <n v="2277"/>
    <x v="0"/>
    <n v="1337"/>
    <n v="10815.75"/>
    <n v="6685"/>
    <n v="4130.75"/>
    <n v="0.38191988535237964"/>
    <x v="0"/>
  </r>
  <r>
    <s v="ORD-100327"/>
    <x v="7"/>
    <x v="0"/>
    <x v="0"/>
    <s v="Jan"/>
    <s v="Q1"/>
    <x v="3"/>
    <s v="Uttar Pradesh"/>
    <s v="Uttar Pradesh Mega Store"/>
    <x v="1"/>
    <x v="4"/>
    <x v="0"/>
    <x v="0"/>
    <n v="1"/>
    <n v="271"/>
    <x v="0"/>
    <n v="107"/>
    <n v="257.45"/>
    <n v="107"/>
    <n v="150.44999999999999"/>
    <n v="0.58438531753738587"/>
    <x v="0"/>
  </r>
  <r>
    <s v="ORD-101836"/>
    <x v="7"/>
    <x v="0"/>
    <x v="0"/>
    <s v="Jan"/>
    <s v="Q1"/>
    <x v="2"/>
    <s v="Andhra Pradesh"/>
    <s v="Andhra Pradesh Mega Store"/>
    <x v="0"/>
    <x v="11"/>
    <x v="0"/>
    <x v="2"/>
    <n v="1"/>
    <n v="1524"/>
    <x v="2"/>
    <n v="762"/>
    <n v="1295.3999999999999"/>
    <n v="762"/>
    <n v="533.39999999999986"/>
    <n v="0.41176470588235287"/>
    <x v="0"/>
  </r>
  <r>
    <s v="ORD-102473"/>
    <x v="7"/>
    <x v="0"/>
    <x v="0"/>
    <s v="Jan"/>
    <s v="Q1"/>
    <x v="2"/>
    <s v="Tamil Nadu"/>
    <s v="Tamil Nadu Mega Store"/>
    <x v="3"/>
    <x v="9"/>
    <x v="1"/>
    <x v="2"/>
    <n v="1"/>
    <n v="31239"/>
    <x v="3"/>
    <n v="21221"/>
    <n v="28115.100000000002"/>
    <n v="21221"/>
    <n v="6894.1000000000022"/>
    <n v="0.24520986942959483"/>
    <x v="0"/>
  </r>
  <r>
    <s v="ORD-102882"/>
    <x v="7"/>
    <x v="0"/>
    <x v="0"/>
    <s v="Jan"/>
    <s v="Q1"/>
    <x v="1"/>
    <s v="Rajasthan"/>
    <s v="Rajasthan Mega Store"/>
    <x v="1"/>
    <x v="3"/>
    <x v="1"/>
    <x v="1"/>
    <n v="4"/>
    <n v="256"/>
    <x v="0"/>
    <n v="106"/>
    <n v="972.8"/>
    <n v="424"/>
    <n v="548.79999999999995"/>
    <n v="0.5641447368421052"/>
    <x v="0"/>
  </r>
  <r>
    <s v="ORD-103719"/>
    <x v="7"/>
    <x v="0"/>
    <x v="0"/>
    <s v="Jan"/>
    <s v="Q1"/>
    <x v="2"/>
    <s v="Karnataka"/>
    <s v="Karnataka Mega Store"/>
    <x v="0"/>
    <x v="12"/>
    <x v="0"/>
    <x v="1"/>
    <n v="2"/>
    <n v="18621"/>
    <x v="2"/>
    <n v="14169"/>
    <n v="31655.7"/>
    <n v="28338"/>
    <n v="3317.7000000000007"/>
    <n v="0.10480576957704302"/>
    <x v="0"/>
  </r>
  <r>
    <s v="ORD-100702"/>
    <x v="8"/>
    <x v="0"/>
    <x v="0"/>
    <s v="Jan"/>
    <s v="Q1"/>
    <x v="2"/>
    <s v="Karnataka"/>
    <s v="Karnataka Mega Store"/>
    <x v="2"/>
    <x v="10"/>
    <x v="2"/>
    <x v="0"/>
    <n v="1"/>
    <n v="1662"/>
    <x v="5"/>
    <n v="888"/>
    <n v="1329.6000000000001"/>
    <n v="888"/>
    <n v="441.60000000000014"/>
    <n v="0.33212996389891702"/>
    <x v="1"/>
  </r>
  <r>
    <s v="ORD-101014"/>
    <x v="8"/>
    <x v="0"/>
    <x v="0"/>
    <s v="Jan"/>
    <s v="Q1"/>
    <x v="2"/>
    <s v="Karnataka"/>
    <s v="Karnataka Mega Store"/>
    <x v="3"/>
    <x v="9"/>
    <x v="2"/>
    <x v="1"/>
    <n v="1"/>
    <n v="32299"/>
    <x v="2"/>
    <n v="21747"/>
    <n v="27454.149999999998"/>
    <n v="21747"/>
    <n v="5707.1499999999978"/>
    <n v="0.20787931879151234"/>
    <x v="0"/>
  </r>
  <r>
    <s v="ORD-103455"/>
    <x v="8"/>
    <x v="0"/>
    <x v="0"/>
    <s v="Jan"/>
    <s v="Q1"/>
    <x v="2"/>
    <s v="Karnataka"/>
    <s v="Karnataka Mega Store"/>
    <x v="1"/>
    <x v="3"/>
    <x v="1"/>
    <x v="2"/>
    <n v="1"/>
    <n v="226"/>
    <x v="1"/>
    <n v="92"/>
    <n v="226"/>
    <n v="92"/>
    <n v="134"/>
    <n v="0.59292035398230092"/>
    <x v="0"/>
  </r>
  <r>
    <s v="ORD-100225"/>
    <x v="9"/>
    <x v="0"/>
    <x v="0"/>
    <s v="Jan"/>
    <s v="Q1"/>
    <x v="0"/>
    <s v="Odisha"/>
    <s v="Odisha Mega Store"/>
    <x v="1"/>
    <x v="3"/>
    <x v="1"/>
    <x v="2"/>
    <n v="4"/>
    <n v="275"/>
    <x v="1"/>
    <n v="117"/>
    <n v="1100"/>
    <n v="468"/>
    <n v="632"/>
    <n v="0.57454545454545458"/>
    <x v="0"/>
  </r>
  <r>
    <s v="ORD-101197"/>
    <x v="9"/>
    <x v="0"/>
    <x v="0"/>
    <s v="Jan"/>
    <s v="Q1"/>
    <x v="0"/>
    <s v="Odisha"/>
    <s v="Odisha Mega Store"/>
    <x v="1"/>
    <x v="1"/>
    <x v="0"/>
    <x v="1"/>
    <n v="3"/>
    <n v="452"/>
    <x v="1"/>
    <n v="208"/>
    <n v="1356"/>
    <n v="624"/>
    <n v="732"/>
    <n v="0.53982300884955747"/>
    <x v="0"/>
  </r>
  <r>
    <s v="ORD-101522"/>
    <x v="9"/>
    <x v="0"/>
    <x v="0"/>
    <s v="Jan"/>
    <s v="Q1"/>
    <x v="2"/>
    <s v="Karnataka"/>
    <s v="Karnataka Mega Store"/>
    <x v="1"/>
    <x v="8"/>
    <x v="1"/>
    <x v="1"/>
    <n v="8"/>
    <n v="2011"/>
    <x v="1"/>
    <n v="1158"/>
    <n v="16088"/>
    <n v="9264"/>
    <n v="6824"/>
    <n v="0.42416708105420187"/>
    <x v="0"/>
  </r>
  <r>
    <s v="ORD-103541"/>
    <x v="9"/>
    <x v="0"/>
    <x v="0"/>
    <s v="Jan"/>
    <s v="Q1"/>
    <x v="1"/>
    <s v="Gujarat"/>
    <s v="Gujarat Mega Store"/>
    <x v="2"/>
    <x v="7"/>
    <x v="0"/>
    <x v="1"/>
    <n v="3"/>
    <n v="2194"/>
    <x v="0"/>
    <n v="1073"/>
    <n v="6252.9"/>
    <n v="3219"/>
    <n v="3033.8999999999996"/>
    <n v="0.4851988677253754"/>
    <x v="0"/>
  </r>
  <r>
    <s v="ORD-101193"/>
    <x v="10"/>
    <x v="0"/>
    <x v="0"/>
    <s v="Jan"/>
    <s v="Q1"/>
    <x v="2"/>
    <s v="Karnataka"/>
    <s v="Karnataka Mega Store"/>
    <x v="0"/>
    <x v="0"/>
    <x v="2"/>
    <x v="2"/>
    <n v="2"/>
    <n v="49764"/>
    <x v="0"/>
    <n v="41546"/>
    <n v="94551.599999999991"/>
    <n v="83092"/>
    <n v="11459.599999999991"/>
    <n v="0.1211994297293752"/>
    <x v="0"/>
  </r>
  <r>
    <s v="ORD-103250"/>
    <x v="10"/>
    <x v="0"/>
    <x v="0"/>
    <s v="Jan"/>
    <s v="Q1"/>
    <x v="2"/>
    <s v="Andhra Pradesh"/>
    <s v="Andhra Pradesh Mega Store"/>
    <x v="1"/>
    <x v="4"/>
    <x v="2"/>
    <x v="0"/>
    <n v="1"/>
    <n v="303"/>
    <x v="0"/>
    <n v="120"/>
    <n v="287.84999999999997"/>
    <n v="120"/>
    <n v="167.84999999999997"/>
    <n v="0.58311620635747785"/>
    <x v="0"/>
  </r>
  <r>
    <s v="ORD-104139"/>
    <x v="10"/>
    <x v="0"/>
    <x v="0"/>
    <s v="Jan"/>
    <s v="Q1"/>
    <x v="1"/>
    <s v="Maharashtra"/>
    <s v="Maharashtra Mega Store"/>
    <x v="3"/>
    <x v="13"/>
    <x v="0"/>
    <x v="1"/>
    <n v="2"/>
    <n v="14969"/>
    <x v="4"/>
    <n v="9071"/>
    <n v="19459.7"/>
    <n v="18142"/>
    <n v="1317.7000000000007"/>
    <n v="6.7714301864879756E-2"/>
    <x v="0"/>
  </r>
  <r>
    <s v="ORD-100069"/>
    <x v="11"/>
    <x v="0"/>
    <x v="0"/>
    <s v="Jan"/>
    <s v="Q1"/>
    <x v="3"/>
    <s v="Delhi"/>
    <s v="Delhi Mega Store"/>
    <x v="2"/>
    <x v="7"/>
    <x v="0"/>
    <x v="2"/>
    <n v="1"/>
    <n v="2437"/>
    <x v="1"/>
    <n v="1222"/>
    <n v="2437"/>
    <n v="1222"/>
    <n v="1215"/>
    <n v="0.49856380796060729"/>
    <x v="0"/>
  </r>
  <r>
    <s v="ORD-101306"/>
    <x v="11"/>
    <x v="0"/>
    <x v="0"/>
    <s v="Jan"/>
    <s v="Q1"/>
    <x v="0"/>
    <s v="Bihar"/>
    <s v="Bihar Mega Store"/>
    <x v="3"/>
    <x v="13"/>
    <x v="0"/>
    <x v="1"/>
    <n v="1"/>
    <n v="13158"/>
    <x v="6"/>
    <n v="7803"/>
    <n v="9210.5999999999985"/>
    <n v="7803"/>
    <n v="1407.5999999999985"/>
    <n v="0.15282392026578059"/>
    <x v="0"/>
  </r>
  <r>
    <s v="ORD-103868"/>
    <x v="11"/>
    <x v="0"/>
    <x v="0"/>
    <s v="Jan"/>
    <s v="Q1"/>
    <x v="1"/>
    <s v="Gujarat"/>
    <s v="Gujarat Mega Store"/>
    <x v="3"/>
    <x v="9"/>
    <x v="2"/>
    <x v="1"/>
    <n v="1"/>
    <n v="33779"/>
    <x v="7"/>
    <n v="22962"/>
    <n v="25334.25"/>
    <n v="22962"/>
    <n v="2372.25"/>
    <n v="9.3638059149175529E-2"/>
    <x v="0"/>
  </r>
  <r>
    <s v="ORD-100086"/>
    <x v="12"/>
    <x v="0"/>
    <x v="0"/>
    <s v="Jan"/>
    <s v="Q1"/>
    <x v="2"/>
    <s v="Tamil Nadu"/>
    <s v="Tamil Nadu Mega Store"/>
    <x v="3"/>
    <x v="9"/>
    <x v="1"/>
    <x v="1"/>
    <n v="1"/>
    <n v="29923"/>
    <x v="1"/>
    <n v="20825"/>
    <n v="29923"/>
    <n v="20825"/>
    <n v="9098"/>
    <n v="0.30404705410553756"/>
    <x v="0"/>
  </r>
  <r>
    <s v="ORD-100113"/>
    <x v="12"/>
    <x v="0"/>
    <x v="0"/>
    <s v="Jan"/>
    <s v="Q1"/>
    <x v="2"/>
    <s v="Andhra Pradesh"/>
    <s v="Andhra Pradesh Mega Store"/>
    <x v="1"/>
    <x v="8"/>
    <x v="0"/>
    <x v="1"/>
    <n v="1"/>
    <n v="2350"/>
    <x v="1"/>
    <n v="1352"/>
    <n v="2350"/>
    <n v="1352"/>
    <n v="998"/>
    <n v="0.4246808510638298"/>
    <x v="0"/>
  </r>
  <r>
    <s v="ORD-102197"/>
    <x v="12"/>
    <x v="0"/>
    <x v="0"/>
    <s v="Jan"/>
    <s v="Q1"/>
    <x v="2"/>
    <s v="Tamil Nadu"/>
    <s v="Tamil Nadu Mega Store"/>
    <x v="1"/>
    <x v="3"/>
    <x v="2"/>
    <x v="0"/>
    <n v="4"/>
    <n v="233"/>
    <x v="3"/>
    <n v="100"/>
    <n v="838.80000000000007"/>
    <n v="400"/>
    <n v="438.80000000000007"/>
    <n v="0.52312827849308541"/>
    <x v="0"/>
  </r>
  <r>
    <s v="ORD-102855"/>
    <x v="12"/>
    <x v="0"/>
    <x v="0"/>
    <s v="Jan"/>
    <s v="Q1"/>
    <x v="3"/>
    <s v="Uttar Pradesh"/>
    <s v="Uttar Pradesh Mega Store"/>
    <x v="1"/>
    <x v="4"/>
    <x v="0"/>
    <x v="1"/>
    <n v="2"/>
    <n v="296"/>
    <x v="1"/>
    <n v="119"/>
    <n v="592"/>
    <n v="238"/>
    <n v="354"/>
    <n v="0.59797297297297303"/>
    <x v="0"/>
  </r>
  <r>
    <s v="ORD-103567"/>
    <x v="12"/>
    <x v="0"/>
    <x v="0"/>
    <s v="Jan"/>
    <s v="Q1"/>
    <x v="2"/>
    <s v="Karnataka"/>
    <s v="Karnataka Mega Store"/>
    <x v="0"/>
    <x v="11"/>
    <x v="0"/>
    <x v="1"/>
    <n v="1"/>
    <n v="1538"/>
    <x v="2"/>
    <n v="758"/>
    <n v="1307.3"/>
    <n v="758"/>
    <n v="549.29999999999995"/>
    <n v="0.42017899487493304"/>
    <x v="0"/>
  </r>
  <r>
    <s v="ORD-100923"/>
    <x v="13"/>
    <x v="0"/>
    <x v="0"/>
    <s v="Jan"/>
    <s v="Q1"/>
    <x v="1"/>
    <s v="Maharashtra"/>
    <s v="Maharashtra Mega Store"/>
    <x v="0"/>
    <x v="11"/>
    <x v="0"/>
    <x v="0"/>
    <n v="1"/>
    <n v="1493"/>
    <x v="0"/>
    <n v="728"/>
    <n v="1418.35"/>
    <n v="728"/>
    <n v="690.34999999999991"/>
    <n v="0.4867275355166214"/>
    <x v="0"/>
  </r>
  <r>
    <s v="ORD-101910"/>
    <x v="13"/>
    <x v="0"/>
    <x v="0"/>
    <s v="Jan"/>
    <s v="Q1"/>
    <x v="2"/>
    <s v="Tamil Nadu"/>
    <s v="Tamil Nadu Mega Store"/>
    <x v="1"/>
    <x v="8"/>
    <x v="0"/>
    <x v="1"/>
    <n v="3"/>
    <n v="2328"/>
    <x v="1"/>
    <n v="1358"/>
    <n v="6984"/>
    <n v="4074"/>
    <n v="2910"/>
    <n v="0.41666666666666669"/>
    <x v="0"/>
  </r>
  <r>
    <s v="ORD-102607"/>
    <x v="13"/>
    <x v="0"/>
    <x v="0"/>
    <s v="Jan"/>
    <s v="Q1"/>
    <x v="2"/>
    <s v="Karnataka"/>
    <s v="Karnataka Mega Store"/>
    <x v="3"/>
    <x v="13"/>
    <x v="0"/>
    <x v="2"/>
    <n v="3"/>
    <n v="12640"/>
    <x v="6"/>
    <n v="7428"/>
    <n v="26544"/>
    <n v="22284"/>
    <n v="4260"/>
    <n v="0.16048824593128391"/>
    <x v="0"/>
  </r>
  <r>
    <s v="ORD-103000"/>
    <x v="13"/>
    <x v="0"/>
    <x v="0"/>
    <s v="Jan"/>
    <s v="Q1"/>
    <x v="2"/>
    <s v="Tamil Nadu"/>
    <s v="Tamil Nadu Mega Store"/>
    <x v="1"/>
    <x v="3"/>
    <x v="0"/>
    <x v="0"/>
    <n v="1"/>
    <n v="262"/>
    <x v="0"/>
    <n v="107"/>
    <n v="248.89999999999998"/>
    <n v="107"/>
    <n v="141.89999999999998"/>
    <n v="0.57010847730012049"/>
    <x v="0"/>
  </r>
  <r>
    <s v="ORD-103020"/>
    <x v="13"/>
    <x v="0"/>
    <x v="0"/>
    <s v="Jan"/>
    <s v="Q1"/>
    <x v="3"/>
    <s v="Delhi"/>
    <s v="Delhi Mega Store"/>
    <x v="1"/>
    <x v="8"/>
    <x v="0"/>
    <x v="2"/>
    <n v="5"/>
    <n v="2233"/>
    <x v="2"/>
    <n v="1316"/>
    <n v="9490.25"/>
    <n v="6580"/>
    <n v="2910.25"/>
    <n v="0.30665683201180161"/>
    <x v="0"/>
  </r>
  <r>
    <s v="ORD-103663"/>
    <x v="13"/>
    <x v="0"/>
    <x v="0"/>
    <s v="Jan"/>
    <s v="Q1"/>
    <x v="1"/>
    <s v="Rajasthan"/>
    <s v="Rajasthan Mega Store"/>
    <x v="0"/>
    <x v="11"/>
    <x v="1"/>
    <x v="2"/>
    <n v="1"/>
    <n v="1457"/>
    <x v="3"/>
    <n v="731"/>
    <n v="1311.3"/>
    <n v="731"/>
    <n v="580.29999999999995"/>
    <n v="0.44253793944940134"/>
    <x v="0"/>
  </r>
  <r>
    <s v="ORD-103762"/>
    <x v="13"/>
    <x v="0"/>
    <x v="0"/>
    <s v="Jan"/>
    <s v="Q1"/>
    <x v="1"/>
    <s v="Maharashtra"/>
    <s v="Maharashtra Mega Store"/>
    <x v="3"/>
    <x v="14"/>
    <x v="1"/>
    <x v="1"/>
    <n v="2"/>
    <n v="8757"/>
    <x v="4"/>
    <n v="5464"/>
    <n v="11384.1"/>
    <n v="10928"/>
    <n v="456.10000000000036"/>
    <n v="4.0064651575442971E-2"/>
    <x v="0"/>
  </r>
  <r>
    <s v="ORD-103985"/>
    <x v="13"/>
    <x v="0"/>
    <x v="0"/>
    <s v="Jan"/>
    <s v="Q1"/>
    <x v="2"/>
    <s v="Karnataka"/>
    <s v="Karnataka Mega Store"/>
    <x v="0"/>
    <x v="0"/>
    <x v="0"/>
    <x v="2"/>
    <n v="5"/>
    <n v="56599"/>
    <x v="1"/>
    <n v="47986"/>
    <n v="282995"/>
    <n v="239930"/>
    <n v="43065"/>
    <n v="0.15217583349529143"/>
    <x v="0"/>
  </r>
  <r>
    <s v="ORD-100965"/>
    <x v="14"/>
    <x v="0"/>
    <x v="0"/>
    <s v="Jan"/>
    <s v="Q1"/>
    <x v="1"/>
    <s v="Rajasthan"/>
    <s v="Rajasthan Mega Store"/>
    <x v="2"/>
    <x v="10"/>
    <x v="0"/>
    <x v="1"/>
    <n v="1"/>
    <n v="1841"/>
    <x v="3"/>
    <n v="956"/>
    <n v="1656.9"/>
    <n v="956"/>
    <n v="700.90000000000009"/>
    <n v="0.42301889069949911"/>
    <x v="0"/>
  </r>
  <r>
    <s v="ORD-101108"/>
    <x v="14"/>
    <x v="0"/>
    <x v="0"/>
    <s v="Jan"/>
    <s v="Q1"/>
    <x v="2"/>
    <s v="Andhra Pradesh"/>
    <s v="Andhra Pradesh Mega Store"/>
    <x v="1"/>
    <x v="4"/>
    <x v="0"/>
    <x v="2"/>
    <n v="3"/>
    <n v="310"/>
    <x v="2"/>
    <n v="127"/>
    <n v="790.5"/>
    <n v="381"/>
    <n v="409.5"/>
    <n v="0.51802656546489567"/>
    <x v="0"/>
  </r>
  <r>
    <s v="ORD-101929"/>
    <x v="14"/>
    <x v="0"/>
    <x v="0"/>
    <s v="Jan"/>
    <s v="Q1"/>
    <x v="1"/>
    <s v="Gujarat"/>
    <s v="Gujarat Mega Store"/>
    <x v="1"/>
    <x v="8"/>
    <x v="1"/>
    <x v="0"/>
    <n v="2"/>
    <n v="2007"/>
    <x v="5"/>
    <n v="1136"/>
    <n v="3211.2000000000003"/>
    <n v="2272"/>
    <n v="939.20000000000027"/>
    <n v="0.29247633283507729"/>
    <x v="0"/>
  </r>
  <r>
    <s v="ORD-102496"/>
    <x v="14"/>
    <x v="0"/>
    <x v="0"/>
    <s v="Jan"/>
    <s v="Q1"/>
    <x v="0"/>
    <s v="West Bengal"/>
    <s v="West Bengal Mega Store"/>
    <x v="3"/>
    <x v="13"/>
    <x v="2"/>
    <x v="0"/>
    <n v="3"/>
    <n v="13601"/>
    <x v="8"/>
    <n v="8329"/>
    <n v="24481.8"/>
    <n v="24987"/>
    <n v="-505.20000000000073"/>
    <n v="-2.0635737568316086E-2"/>
    <x v="0"/>
  </r>
  <r>
    <s v="ORD-102715"/>
    <x v="14"/>
    <x v="0"/>
    <x v="0"/>
    <s v="Jan"/>
    <s v="Q1"/>
    <x v="1"/>
    <s v="Gujarat"/>
    <s v="Gujarat Mega Store"/>
    <x v="2"/>
    <x v="7"/>
    <x v="0"/>
    <x v="1"/>
    <n v="1"/>
    <n v="2350"/>
    <x v="1"/>
    <n v="1166"/>
    <n v="2350"/>
    <n v="1166"/>
    <n v="1184"/>
    <n v="0.50382978723404259"/>
    <x v="0"/>
  </r>
  <r>
    <s v="ORD-100543"/>
    <x v="15"/>
    <x v="0"/>
    <x v="0"/>
    <s v="Jan"/>
    <s v="Q1"/>
    <x v="1"/>
    <s v="Maharashtra"/>
    <s v="Maharashtra Mega Store"/>
    <x v="3"/>
    <x v="14"/>
    <x v="1"/>
    <x v="1"/>
    <n v="1"/>
    <n v="8805"/>
    <x v="4"/>
    <n v="5395"/>
    <n v="5723.25"/>
    <n v="5395"/>
    <n v="328.25"/>
    <n v="5.7353776263486658E-2"/>
    <x v="1"/>
  </r>
  <r>
    <s v="ORD-102570"/>
    <x v="15"/>
    <x v="0"/>
    <x v="0"/>
    <s v="Jan"/>
    <s v="Q1"/>
    <x v="2"/>
    <s v="Karnataka"/>
    <s v="Karnataka Mega Store"/>
    <x v="3"/>
    <x v="6"/>
    <x v="0"/>
    <x v="1"/>
    <n v="2"/>
    <n v="6956"/>
    <x v="0"/>
    <n v="3915"/>
    <n v="13216.4"/>
    <n v="7830"/>
    <n v="5386.4"/>
    <n v="0.40755425077933477"/>
    <x v="0"/>
  </r>
  <r>
    <s v="ORD-102687"/>
    <x v="15"/>
    <x v="0"/>
    <x v="0"/>
    <s v="Jan"/>
    <s v="Q1"/>
    <x v="1"/>
    <s v="Rajasthan"/>
    <s v="Rajasthan Mega Store"/>
    <x v="1"/>
    <x v="4"/>
    <x v="0"/>
    <x v="2"/>
    <n v="1"/>
    <n v="275"/>
    <x v="2"/>
    <n v="109"/>
    <n v="233.75"/>
    <n v="109"/>
    <n v="124.75"/>
    <n v="0.53368983957219251"/>
    <x v="0"/>
  </r>
  <r>
    <s v="ORD-102954"/>
    <x v="15"/>
    <x v="0"/>
    <x v="0"/>
    <s v="Jan"/>
    <s v="Q1"/>
    <x v="1"/>
    <s v="Maharashtra"/>
    <s v="Maharashtra Mega Store"/>
    <x v="0"/>
    <x v="11"/>
    <x v="2"/>
    <x v="1"/>
    <n v="4"/>
    <n v="1604"/>
    <x v="2"/>
    <n v="824"/>
    <n v="5453.5999999999995"/>
    <n v="3296"/>
    <n v="2157.5999999999995"/>
    <n v="0.39562857561977405"/>
    <x v="0"/>
  </r>
  <r>
    <s v="ORD-103180"/>
    <x v="15"/>
    <x v="0"/>
    <x v="0"/>
    <s v="Jan"/>
    <s v="Q1"/>
    <x v="0"/>
    <s v="West Bengal"/>
    <s v="West Bengal Mega Store"/>
    <x v="1"/>
    <x v="4"/>
    <x v="2"/>
    <x v="1"/>
    <n v="1"/>
    <n v="322"/>
    <x v="0"/>
    <n v="127"/>
    <n v="305.89999999999998"/>
    <n v="127"/>
    <n v="178.89999999999998"/>
    <n v="0.58483164432821177"/>
    <x v="0"/>
  </r>
  <r>
    <s v="ORD-104339"/>
    <x v="15"/>
    <x v="0"/>
    <x v="0"/>
    <s v="Jan"/>
    <s v="Q1"/>
    <x v="1"/>
    <s v="Maharashtra"/>
    <s v="Maharashtra Mega Store"/>
    <x v="0"/>
    <x v="11"/>
    <x v="2"/>
    <x v="1"/>
    <n v="2"/>
    <n v="1469"/>
    <x v="1"/>
    <n v="725"/>
    <n v="2938"/>
    <n v="1450"/>
    <n v="1488"/>
    <n v="0.50646698434309056"/>
    <x v="0"/>
  </r>
  <r>
    <s v="ORD-100823"/>
    <x v="16"/>
    <x v="0"/>
    <x v="0"/>
    <s v="Jan"/>
    <s v="Q1"/>
    <x v="3"/>
    <s v="Delhi"/>
    <s v="Delhi Mega Store"/>
    <x v="1"/>
    <x v="3"/>
    <x v="0"/>
    <x v="1"/>
    <n v="4"/>
    <n v="254"/>
    <x v="0"/>
    <n v="108"/>
    <n v="965.19999999999993"/>
    <n v="432"/>
    <n v="533.19999999999993"/>
    <n v="0.55242436800663075"/>
    <x v="0"/>
  </r>
  <r>
    <s v="ORD-100971"/>
    <x v="16"/>
    <x v="0"/>
    <x v="0"/>
    <s v="Jan"/>
    <s v="Q1"/>
    <x v="1"/>
    <s v="Rajasthan"/>
    <s v="Rajasthan Mega Store"/>
    <x v="2"/>
    <x v="7"/>
    <x v="0"/>
    <x v="1"/>
    <n v="3"/>
    <n v="2186"/>
    <x v="3"/>
    <n v="1089"/>
    <n v="5902.2"/>
    <n v="3267"/>
    <n v="2635.2"/>
    <n v="0.44647758462946019"/>
    <x v="0"/>
  </r>
  <r>
    <s v="ORD-103958"/>
    <x v="16"/>
    <x v="0"/>
    <x v="0"/>
    <s v="Jan"/>
    <s v="Q1"/>
    <x v="0"/>
    <s v="West Bengal"/>
    <s v="West Bengal Mega Store"/>
    <x v="1"/>
    <x v="3"/>
    <x v="2"/>
    <x v="1"/>
    <n v="3"/>
    <n v="251"/>
    <x v="3"/>
    <n v="106"/>
    <n v="677.7"/>
    <n v="318"/>
    <n v="359.70000000000005"/>
    <n v="0.53076582558654273"/>
    <x v="0"/>
  </r>
  <r>
    <s v="ORD-104228"/>
    <x v="16"/>
    <x v="0"/>
    <x v="0"/>
    <s v="Jan"/>
    <s v="Q1"/>
    <x v="1"/>
    <s v="Maharashtra"/>
    <s v="Maharashtra Mega Store"/>
    <x v="2"/>
    <x v="2"/>
    <x v="1"/>
    <x v="2"/>
    <n v="1"/>
    <n v="2752"/>
    <x v="2"/>
    <n v="1689"/>
    <n v="2339.1999999999998"/>
    <n v="1689"/>
    <n v="650.19999999999982"/>
    <n v="0.27795827633378928"/>
    <x v="0"/>
  </r>
  <r>
    <s v="ORD-102989"/>
    <x v="17"/>
    <x v="0"/>
    <x v="0"/>
    <s v="Jan"/>
    <s v="Q1"/>
    <x v="2"/>
    <s v="Karnataka"/>
    <s v="Karnataka Mega Store"/>
    <x v="0"/>
    <x v="12"/>
    <x v="0"/>
    <x v="1"/>
    <n v="1"/>
    <n v="17119"/>
    <x v="1"/>
    <n v="13544"/>
    <n v="17119"/>
    <n v="13544"/>
    <n v="3575"/>
    <n v="0.20883229160581809"/>
    <x v="0"/>
  </r>
  <r>
    <s v="ORD-103162"/>
    <x v="17"/>
    <x v="0"/>
    <x v="0"/>
    <s v="Jan"/>
    <s v="Q1"/>
    <x v="3"/>
    <s v="Uttar Pradesh"/>
    <s v="Uttar Pradesh Mega Store"/>
    <x v="1"/>
    <x v="1"/>
    <x v="0"/>
    <x v="1"/>
    <n v="1"/>
    <n v="418"/>
    <x v="1"/>
    <n v="185"/>
    <n v="418"/>
    <n v="185"/>
    <n v="233"/>
    <n v="0.5574162679425837"/>
    <x v="0"/>
  </r>
  <r>
    <s v="ORD-101196"/>
    <x v="18"/>
    <x v="0"/>
    <x v="0"/>
    <s v="Jan"/>
    <s v="Q1"/>
    <x v="3"/>
    <s v="Uttar Pradesh"/>
    <s v="Uttar Pradesh Mega Store"/>
    <x v="0"/>
    <x v="5"/>
    <x v="0"/>
    <x v="1"/>
    <n v="4"/>
    <n v="11708"/>
    <x v="3"/>
    <n v="8759"/>
    <n v="42148.800000000003"/>
    <n v="35036"/>
    <n v="7112.8000000000029"/>
    <n v="0.16875450783889465"/>
    <x v="0"/>
  </r>
  <r>
    <s v="ORD-102652"/>
    <x v="18"/>
    <x v="0"/>
    <x v="0"/>
    <s v="Jan"/>
    <s v="Q1"/>
    <x v="0"/>
    <s v="Odisha"/>
    <s v="Odisha Mega Store"/>
    <x v="1"/>
    <x v="4"/>
    <x v="1"/>
    <x v="1"/>
    <n v="3"/>
    <n v="315"/>
    <x v="2"/>
    <n v="128"/>
    <n v="803.25"/>
    <n v="384"/>
    <n v="419.25"/>
    <n v="0.52194211017740433"/>
    <x v="0"/>
  </r>
  <r>
    <s v="ORD-104226"/>
    <x v="18"/>
    <x v="0"/>
    <x v="0"/>
    <s v="Jan"/>
    <s v="Q1"/>
    <x v="2"/>
    <s v="Karnataka"/>
    <s v="Karnataka Mega Store"/>
    <x v="1"/>
    <x v="1"/>
    <x v="2"/>
    <x v="1"/>
    <n v="2"/>
    <n v="409"/>
    <x v="1"/>
    <n v="179"/>
    <n v="818"/>
    <n v="358"/>
    <n v="460"/>
    <n v="0.56234718826405872"/>
    <x v="0"/>
  </r>
  <r>
    <s v="ORD-101004"/>
    <x v="19"/>
    <x v="0"/>
    <x v="0"/>
    <s v="Jan"/>
    <s v="Q1"/>
    <x v="2"/>
    <s v="Tamil Nadu"/>
    <s v="Tamil Nadu Mega Store"/>
    <x v="1"/>
    <x v="4"/>
    <x v="0"/>
    <x v="0"/>
    <n v="4"/>
    <n v="306"/>
    <x v="2"/>
    <n v="121"/>
    <n v="1040.3999999999999"/>
    <n v="484"/>
    <n v="556.39999999999986"/>
    <n v="0.534794309880815"/>
    <x v="0"/>
  </r>
  <r>
    <s v="ORD-101969"/>
    <x v="19"/>
    <x v="0"/>
    <x v="0"/>
    <s v="Jan"/>
    <s v="Q1"/>
    <x v="1"/>
    <s v="Maharashtra"/>
    <s v="Maharashtra Mega Store"/>
    <x v="3"/>
    <x v="9"/>
    <x v="0"/>
    <x v="0"/>
    <n v="1"/>
    <n v="32382"/>
    <x v="8"/>
    <n v="21957"/>
    <n v="19429.2"/>
    <n v="21957"/>
    <n v="-2527.7999999999993"/>
    <n v="-0.13010314372182072"/>
    <x v="0"/>
  </r>
  <r>
    <s v="ORD-102330"/>
    <x v="19"/>
    <x v="0"/>
    <x v="0"/>
    <s v="Jan"/>
    <s v="Q1"/>
    <x v="2"/>
    <s v="Andhra Pradesh"/>
    <s v="Andhra Pradesh Mega Store"/>
    <x v="0"/>
    <x v="11"/>
    <x v="0"/>
    <x v="1"/>
    <n v="1"/>
    <n v="1481"/>
    <x v="0"/>
    <n v="761"/>
    <n v="1406.95"/>
    <n v="761"/>
    <n v="645.95000000000005"/>
    <n v="0.45911368563204097"/>
    <x v="0"/>
  </r>
  <r>
    <s v="ORD-103154"/>
    <x v="19"/>
    <x v="0"/>
    <x v="0"/>
    <s v="Jan"/>
    <s v="Q1"/>
    <x v="2"/>
    <s v="Tamil Nadu"/>
    <s v="Tamil Nadu Mega Store"/>
    <x v="1"/>
    <x v="3"/>
    <x v="0"/>
    <x v="0"/>
    <n v="1"/>
    <n v="234"/>
    <x v="2"/>
    <n v="97"/>
    <n v="198.9"/>
    <n v="97"/>
    <n v="101.9"/>
    <n v="0.51231774761186533"/>
    <x v="0"/>
  </r>
  <r>
    <s v="ORD-104342"/>
    <x v="19"/>
    <x v="0"/>
    <x v="0"/>
    <s v="Jan"/>
    <s v="Q1"/>
    <x v="1"/>
    <s v="Gujarat"/>
    <s v="Gujarat Mega Store"/>
    <x v="3"/>
    <x v="13"/>
    <x v="0"/>
    <x v="2"/>
    <n v="1"/>
    <n v="12693"/>
    <x v="4"/>
    <n v="7412"/>
    <n v="8250.4500000000007"/>
    <n v="7412"/>
    <n v="838.45000000000073"/>
    <n v="0.10162475986158338"/>
    <x v="0"/>
  </r>
  <r>
    <s v="ORD-100796"/>
    <x v="20"/>
    <x v="0"/>
    <x v="0"/>
    <s v="Jan"/>
    <s v="Q1"/>
    <x v="2"/>
    <s v="Andhra Pradesh"/>
    <s v="Andhra Pradesh Mega Store"/>
    <x v="1"/>
    <x v="3"/>
    <x v="0"/>
    <x v="0"/>
    <n v="1"/>
    <n v="239"/>
    <x v="0"/>
    <n v="102"/>
    <n v="227.04999999999998"/>
    <n v="102"/>
    <n v="125.04999999999998"/>
    <n v="0.55075974454965859"/>
    <x v="0"/>
  </r>
  <r>
    <s v="ORD-100996"/>
    <x v="20"/>
    <x v="0"/>
    <x v="0"/>
    <s v="Jan"/>
    <s v="Q1"/>
    <x v="0"/>
    <s v="Odisha"/>
    <s v="Odisha Mega Store"/>
    <x v="0"/>
    <x v="0"/>
    <x v="2"/>
    <x v="1"/>
    <n v="1"/>
    <n v="48666"/>
    <x v="3"/>
    <n v="40988"/>
    <n v="43799.4"/>
    <n v="40988"/>
    <n v="2811.4000000000015"/>
    <n v="6.4188093900829718E-2"/>
    <x v="0"/>
  </r>
  <r>
    <s v="ORD-101272"/>
    <x v="20"/>
    <x v="0"/>
    <x v="0"/>
    <s v="Jan"/>
    <s v="Q1"/>
    <x v="0"/>
    <s v="Bihar"/>
    <s v="Bihar Mega Store"/>
    <x v="1"/>
    <x v="4"/>
    <x v="1"/>
    <x v="1"/>
    <n v="1"/>
    <n v="302"/>
    <x v="0"/>
    <n v="118"/>
    <n v="286.89999999999998"/>
    <n v="118"/>
    <n v="168.89999999999998"/>
    <n v="0.58870686650400839"/>
    <x v="0"/>
  </r>
  <r>
    <s v="ORD-101806"/>
    <x v="20"/>
    <x v="0"/>
    <x v="0"/>
    <s v="Jan"/>
    <s v="Q1"/>
    <x v="3"/>
    <s v="Delhi"/>
    <s v="Delhi Mega Store"/>
    <x v="0"/>
    <x v="0"/>
    <x v="2"/>
    <x v="2"/>
    <n v="5"/>
    <n v="50841"/>
    <x v="0"/>
    <n v="43501"/>
    <n v="241494.75"/>
    <n v="217505"/>
    <n v="23989.75"/>
    <n v="9.9338598458144536E-2"/>
    <x v="0"/>
  </r>
  <r>
    <s v="ORD-102663"/>
    <x v="20"/>
    <x v="0"/>
    <x v="0"/>
    <s v="Jan"/>
    <s v="Q1"/>
    <x v="3"/>
    <s v="Punjab"/>
    <s v="Punjab Mega Store"/>
    <x v="2"/>
    <x v="2"/>
    <x v="2"/>
    <x v="0"/>
    <n v="2"/>
    <n v="2899"/>
    <x v="0"/>
    <n v="1692"/>
    <n v="5508.0999999999995"/>
    <n v="3384"/>
    <n v="2124.0999999999995"/>
    <n v="0.38563206913454723"/>
    <x v="0"/>
  </r>
  <r>
    <s v="ORD-103198"/>
    <x v="20"/>
    <x v="0"/>
    <x v="0"/>
    <s v="Jan"/>
    <s v="Q1"/>
    <x v="0"/>
    <s v="West Bengal"/>
    <s v="West Bengal Mega Store"/>
    <x v="1"/>
    <x v="3"/>
    <x v="0"/>
    <x v="0"/>
    <n v="5"/>
    <n v="268"/>
    <x v="0"/>
    <n v="114"/>
    <n v="1273"/>
    <n v="570"/>
    <n v="703"/>
    <n v="0.55223880597014929"/>
    <x v="0"/>
  </r>
  <r>
    <s v="ORD-100123"/>
    <x v="21"/>
    <x v="0"/>
    <x v="0"/>
    <s v="Jan"/>
    <s v="Q1"/>
    <x v="1"/>
    <s v="Rajasthan"/>
    <s v="Rajasthan Mega Store"/>
    <x v="2"/>
    <x v="10"/>
    <x v="0"/>
    <x v="2"/>
    <n v="2"/>
    <n v="1760"/>
    <x v="3"/>
    <n v="905"/>
    <n v="3168"/>
    <n v="1810"/>
    <n v="1358"/>
    <n v="0.42866161616161619"/>
    <x v="0"/>
  </r>
  <r>
    <s v="ORD-100652"/>
    <x v="21"/>
    <x v="0"/>
    <x v="0"/>
    <s v="Jan"/>
    <s v="Q1"/>
    <x v="1"/>
    <s v="Maharashtra"/>
    <s v="Maharashtra Mega Store"/>
    <x v="0"/>
    <x v="11"/>
    <x v="0"/>
    <x v="1"/>
    <n v="5"/>
    <n v="1355"/>
    <x v="0"/>
    <n v="662"/>
    <n v="6436.25"/>
    <n v="3310"/>
    <n v="3126.25"/>
    <n v="0.48572538356962519"/>
    <x v="0"/>
  </r>
  <r>
    <s v="ORD-101822"/>
    <x v="21"/>
    <x v="0"/>
    <x v="0"/>
    <s v="Jan"/>
    <s v="Q1"/>
    <x v="0"/>
    <s v="Bihar"/>
    <s v="Bihar Mega Store"/>
    <x v="1"/>
    <x v="1"/>
    <x v="0"/>
    <x v="1"/>
    <n v="4"/>
    <n v="482"/>
    <x v="2"/>
    <n v="215"/>
    <n v="1638.8"/>
    <n v="860"/>
    <n v="778.8"/>
    <n v="0.4752257749572858"/>
    <x v="1"/>
  </r>
  <r>
    <s v="ORD-102241"/>
    <x v="21"/>
    <x v="0"/>
    <x v="0"/>
    <s v="Jan"/>
    <s v="Q1"/>
    <x v="0"/>
    <s v="West Bengal"/>
    <s v="West Bengal Mega Store"/>
    <x v="2"/>
    <x v="10"/>
    <x v="0"/>
    <x v="1"/>
    <n v="1"/>
    <n v="1791"/>
    <x v="0"/>
    <n v="935"/>
    <n v="1701.4499999999998"/>
    <n v="935"/>
    <n v="766.44999999999982"/>
    <n v="0.45046871785829729"/>
    <x v="0"/>
  </r>
  <r>
    <s v="ORD-101954"/>
    <x v="22"/>
    <x v="0"/>
    <x v="0"/>
    <s v="Jan"/>
    <s v="Q1"/>
    <x v="3"/>
    <s v="Delhi"/>
    <s v="Delhi Mega Store"/>
    <x v="2"/>
    <x v="7"/>
    <x v="0"/>
    <x v="2"/>
    <n v="1"/>
    <n v="2601"/>
    <x v="3"/>
    <n v="1266"/>
    <n v="2340.9"/>
    <n v="1266"/>
    <n v="1074.9000000000001"/>
    <n v="0.45918236575676025"/>
    <x v="1"/>
  </r>
  <r>
    <s v="ORD-102355"/>
    <x v="22"/>
    <x v="0"/>
    <x v="0"/>
    <s v="Jan"/>
    <s v="Q1"/>
    <x v="2"/>
    <s v="Andhra Pradesh"/>
    <s v="Andhra Pradesh Mega Store"/>
    <x v="1"/>
    <x v="3"/>
    <x v="0"/>
    <x v="0"/>
    <n v="5"/>
    <n v="238"/>
    <x v="3"/>
    <n v="99"/>
    <n v="1071"/>
    <n v="495"/>
    <n v="576"/>
    <n v="0.53781512605042014"/>
    <x v="0"/>
  </r>
  <r>
    <s v="ORD-103214"/>
    <x v="22"/>
    <x v="0"/>
    <x v="0"/>
    <s v="Jan"/>
    <s v="Q1"/>
    <x v="2"/>
    <s v="Tamil Nadu"/>
    <s v="Tamil Nadu Mega Store"/>
    <x v="0"/>
    <x v="12"/>
    <x v="2"/>
    <x v="1"/>
    <n v="3"/>
    <n v="16760"/>
    <x v="3"/>
    <n v="13122"/>
    <n v="45252"/>
    <n v="39366"/>
    <n v="5886"/>
    <n v="0.13007159904534607"/>
    <x v="1"/>
  </r>
  <r>
    <s v="ORD-100183"/>
    <x v="23"/>
    <x v="0"/>
    <x v="0"/>
    <s v="Jan"/>
    <s v="Q1"/>
    <x v="3"/>
    <s v="Delhi"/>
    <s v="Delhi Mega Store"/>
    <x v="2"/>
    <x v="7"/>
    <x v="2"/>
    <x v="1"/>
    <n v="1"/>
    <n v="2255"/>
    <x v="1"/>
    <n v="1124"/>
    <n v="2255"/>
    <n v="1124"/>
    <n v="1131"/>
    <n v="0.50155210643015524"/>
    <x v="0"/>
  </r>
  <r>
    <s v="ORD-101490"/>
    <x v="23"/>
    <x v="0"/>
    <x v="0"/>
    <s v="Jan"/>
    <s v="Q1"/>
    <x v="3"/>
    <s v="Uttar Pradesh"/>
    <s v="Uttar Pradesh Mega Store"/>
    <x v="1"/>
    <x v="4"/>
    <x v="0"/>
    <x v="0"/>
    <n v="8"/>
    <n v="280"/>
    <x v="2"/>
    <n v="113"/>
    <n v="1904"/>
    <n v="904"/>
    <n v="1000"/>
    <n v="0.52521008403361347"/>
    <x v="0"/>
  </r>
  <r>
    <s v="ORD-103684"/>
    <x v="23"/>
    <x v="0"/>
    <x v="0"/>
    <s v="Jan"/>
    <s v="Q1"/>
    <x v="2"/>
    <s v="Karnataka"/>
    <s v="Karnataka Mega Store"/>
    <x v="3"/>
    <x v="6"/>
    <x v="2"/>
    <x v="1"/>
    <n v="2"/>
    <n v="5859"/>
    <x v="1"/>
    <n v="3166"/>
    <n v="11718"/>
    <n v="6332"/>
    <n v="5386"/>
    <n v="0.45963474995733061"/>
    <x v="0"/>
  </r>
  <r>
    <s v="ORD-104485"/>
    <x v="23"/>
    <x v="0"/>
    <x v="0"/>
    <s v="Jan"/>
    <s v="Q1"/>
    <x v="2"/>
    <s v="Tamil Nadu"/>
    <s v="Tamil Nadu Mega Store"/>
    <x v="3"/>
    <x v="9"/>
    <x v="0"/>
    <x v="1"/>
    <n v="5"/>
    <n v="32633"/>
    <x v="1"/>
    <n v="22352"/>
    <n v="163165"/>
    <n v="111760"/>
    <n v="51405"/>
    <n v="0.31504918334201576"/>
    <x v="0"/>
  </r>
  <r>
    <s v="ORD-100331"/>
    <x v="24"/>
    <x v="0"/>
    <x v="0"/>
    <s v="Jan"/>
    <s v="Q1"/>
    <x v="0"/>
    <s v="West Bengal"/>
    <s v="West Bengal Mega Store"/>
    <x v="2"/>
    <x v="7"/>
    <x v="0"/>
    <x v="1"/>
    <n v="1"/>
    <n v="2276"/>
    <x v="2"/>
    <n v="1108"/>
    <n v="1934.6"/>
    <n v="1108"/>
    <n v="826.59999999999991"/>
    <n v="0.42727178744960198"/>
    <x v="0"/>
  </r>
  <r>
    <s v="ORD-100481"/>
    <x v="24"/>
    <x v="0"/>
    <x v="0"/>
    <s v="Jan"/>
    <s v="Q1"/>
    <x v="2"/>
    <s v="Karnataka"/>
    <s v="Karnataka Mega Store"/>
    <x v="1"/>
    <x v="8"/>
    <x v="0"/>
    <x v="0"/>
    <n v="1"/>
    <n v="2375"/>
    <x v="3"/>
    <n v="1379"/>
    <n v="2137.5"/>
    <n v="1379"/>
    <n v="758.5"/>
    <n v="0.35485380116959064"/>
    <x v="0"/>
  </r>
  <r>
    <s v="ORD-100969"/>
    <x v="24"/>
    <x v="0"/>
    <x v="0"/>
    <s v="Jan"/>
    <s v="Q1"/>
    <x v="3"/>
    <s v="Uttar Pradesh"/>
    <s v="Uttar Pradesh Mega Store"/>
    <x v="1"/>
    <x v="3"/>
    <x v="0"/>
    <x v="2"/>
    <n v="3"/>
    <n v="263"/>
    <x v="1"/>
    <n v="111"/>
    <n v="789"/>
    <n v="333"/>
    <n v="456"/>
    <n v="0.57794676806083645"/>
    <x v="0"/>
  </r>
  <r>
    <s v="ORD-102143"/>
    <x v="24"/>
    <x v="0"/>
    <x v="0"/>
    <s v="Jan"/>
    <s v="Q1"/>
    <x v="1"/>
    <s v="Gujarat"/>
    <s v="Gujarat Mega Store"/>
    <x v="3"/>
    <x v="13"/>
    <x v="2"/>
    <x v="0"/>
    <n v="2"/>
    <n v="13354"/>
    <x v="4"/>
    <n v="7962"/>
    <n v="17360.2"/>
    <n v="15924"/>
    <n v="1436.2000000000007"/>
    <n v="8.272946164214702E-2"/>
    <x v="0"/>
  </r>
  <r>
    <s v="ORD-102594"/>
    <x v="24"/>
    <x v="0"/>
    <x v="0"/>
    <s v="Jan"/>
    <s v="Q1"/>
    <x v="2"/>
    <s v="Karnataka"/>
    <s v="Karnataka Mega Store"/>
    <x v="0"/>
    <x v="11"/>
    <x v="2"/>
    <x v="2"/>
    <n v="8"/>
    <n v="1648"/>
    <x v="1"/>
    <n v="819"/>
    <n v="13184"/>
    <n v="6552"/>
    <n v="6632"/>
    <n v="0.50303398058252424"/>
    <x v="0"/>
  </r>
  <r>
    <s v="ORD-103699"/>
    <x v="24"/>
    <x v="0"/>
    <x v="0"/>
    <s v="Jan"/>
    <s v="Q1"/>
    <x v="3"/>
    <s v="Uttar Pradesh"/>
    <s v="Uttar Pradesh Mega Store"/>
    <x v="1"/>
    <x v="8"/>
    <x v="0"/>
    <x v="1"/>
    <n v="2"/>
    <n v="2182"/>
    <x v="2"/>
    <n v="1288"/>
    <n v="3709.4"/>
    <n v="2576"/>
    <n v="1133.4000000000001"/>
    <n v="0.30554806707284199"/>
    <x v="0"/>
  </r>
  <r>
    <s v="ORD-103893"/>
    <x v="24"/>
    <x v="0"/>
    <x v="0"/>
    <s v="Jan"/>
    <s v="Q1"/>
    <x v="3"/>
    <s v="Delhi"/>
    <s v="Delhi Mega Store"/>
    <x v="2"/>
    <x v="2"/>
    <x v="0"/>
    <x v="1"/>
    <n v="8"/>
    <n v="2764"/>
    <x v="0"/>
    <n v="1698"/>
    <n v="21006.399999999998"/>
    <n v="13584"/>
    <n v="7422.3999999999978"/>
    <n v="0.35333993449615347"/>
    <x v="1"/>
  </r>
  <r>
    <s v="ORD-101955"/>
    <x v="25"/>
    <x v="0"/>
    <x v="0"/>
    <s v="Jan"/>
    <s v="Q1"/>
    <x v="2"/>
    <s v="Karnataka"/>
    <s v="Karnataka Mega Store"/>
    <x v="1"/>
    <x v="1"/>
    <x v="2"/>
    <x v="1"/>
    <n v="2"/>
    <n v="460"/>
    <x v="3"/>
    <n v="211"/>
    <n v="828"/>
    <n v="422"/>
    <n v="406"/>
    <n v="0.49033816425120774"/>
    <x v="0"/>
  </r>
  <r>
    <s v="ORD-104081"/>
    <x v="25"/>
    <x v="0"/>
    <x v="0"/>
    <s v="Jan"/>
    <s v="Q1"/>
    <x v="1"/>
    <s v="Maharashtra"/>
    <s v="Maharashtra Mega Store"/>
    <x v="2"/>
    <x v="10"/>
    <x v="1"/>
    <x v="2"/>
    <n v="1"/>
    <n v="1868"/>
    <x v="0"/>
    <n v="947"/>
    <n v="1774.6"/>
    <n v="947"/>
    <n v="827.59999999999991"/>
    <n v="0.4663586160261467"/>
    <x v="0"/>
  </r>
  <r>
    <s v="ORD-104239"/>
    <x v="25"/>
    <x v="0"/>
    <x v="0"/>
    <s v="Jan"/>
    <s v="Q1"/>
    <x v="3"/>
    <s v="Uttar Pradesh"/>
    <s v="Uttar Pradesh Mega Store"/>
    <x v="0"/>
    <x v="5"/>
    <x v="2"/>
    <x v="1"/>
    <n v="1"/>
    <n v="10671"/>
    <x v="2"/>
    <n v="7879"/>
    <n v="9070.35"/>
    <n v="7879"/>
    <n v="1191.3500000000004"/>
    <n v="0.13134553793403786"/>
    <x v="0"/>
  </r>
  <r>
    <s v="ORD-100200"/>
    <x v="26"/>
    <x v="0"/>
    <x v="0"/>
    <s v="Jan"/>
    <s v="Q1"/>
    <x v="1"/>
    <s v="Gujarat"/>
    <s v="Gujarat Mega Store"/>
    <x v="1"/>
    <x v="1"/>
    <x v="0"/>
    <x v="1"/>
    <n v="1"/>
    <n v="477"/>
    <x v="2"/>
    <n v="214"/>
    <n v="405.45"/>
    <n v="214"/>
    <n v="191.45"/>
    <n v="0.47219139228018248"/>
    <x v="0"/>
  </r>
  <r>
    <s v="ORD-101732"/>
    <x v="26"/>
    <x v="0"/>
    <x v="0"/>
    <s v="Jan"/>
    <s v="Q1"/>
    <x v="2"/>
    <s v="Tamil Nadu"/>
    <s v="Tamil Nadu Mega Store"/>
    <x v="1"/>
    <x v="4"/>
    <x v="2"/>
    <x v="0"/>
    <n v="3"/>
    <n v="306"/>
    <x v="3"/>
    <n v="121"/>
    <n v="826.2"/>
    <n v="363"/>
    <n v="463.20000000000005"/>
    <n v="0.56063907044299199"/>
    <x v="1"/>
  </r>
  <r>
    <s v="ORD-103050"/>
    <x v="26"/>
    <x v="0"/>
    <x v="0"/>
    <s v="Jan"/>
    <s v="Q1"/>
    <x v="1"/>
    <s v="Maharashtra"/>
    <s v="Maharashtra Mega Store"/>
    <x v="1"/>
    <x v="4"/>
    <x v="1"/>
    <x v="1"/>
    <n v="2"/>
    <n v="276"/>
    <x v="1"/>
    <n v="109"/>
    <n v="552"/>
    <n v="218"/>
    <n v="334"/>
    <n v="0.60507246376811596"/>
    <x v="0"/>
  </r>
  <r>
    <s v="ORD-101077"/>
    <x v="27"/>
    <x v="0"/>
    <x v="0"/>
    <s v="Jan"/>
    <s v="Q1"/>
    <x v="1"/>
    <s v="Gujarat"/>
    <s v="Gujarat Mega Store"/>
    <x v="3"/>
    <x v="13"/>
    <x v="0"/>
    <x v="1"/>
    <n v="8"/>
    <n v="15377"/>
    <x v="7"/>
    <n v="9212"/>
    <n v="92262"/>
    <n v="73696"/>
    <n v="18566"/>
    <n v="0.20123127614836012"/>
    <x v="0"/>
  </r>
  <r>
    <s v="ORD-102059"/>
    <x v="27"/>
    <x v="0"/>
    <x v="0"/>
    <s v="Jan"/>
    <s v="Q1"/>
    <x v="1"/>
    <s v="Gujarat"/>
    <s v="Gujarat Mega Store"/>
    <x v="0"/>
    <x v="11"/>
    <x v="0"/>
    <x v="2"/>
    <n v="5"/>
    <n v="1504"/>
    <x v="2"/>
    <n v="755"/>
    <n v="6392"/>
    <n v="3775"/>
    <n v="2617"/>
    <n v="0.40941802252816017"/>
    <x v="0"/>
  </r>
  <r>
    <s v="ORD-103952"/>
    <x v="27"/>
    <x v="0"/>
    <x v="0"/>
    <s v="Jan"/>
    <s v="Q1"/>
    <x v="1"/>
    <s v="Maharashtra"/>
    <s v="Maharashtra Mega Store"/>
    <x v="3"/>
    <x v="9"/>
    <x v="0"/>
    <x v="0"/>
    <n v="1"/>
    <n v="31014"/>
    <x v="4"/>
    <n v="21690"/>
    <n v="20159.100000000002"/>
    <n v="21690"/>
    <n v="-1530.8999999999978"/>
    <n v="-7.5940890218313198E-2"/>
    <x v="0"/>
  </r>
  <r>
    <s v="ORD-103998"/>
    <x v="27"/>
    <x v="0"/>
    <x v="0"/>
    <s v="Jan"/>
    <s v="Q1"/>
    <x v="3"/>
    <s v="Uttar Pradesh"/>
    <s v="Uttar Pradesh Mega Store"/>
    <x v="1"/>
    <x v="4"/>
    <x v="0"/>
    <x v="1"/>
    <n v="3"/>
    <n v="323"/>
    <x v="0"/>
    <n v="126"/>
    <n v="920.55"/>
    <n v="378"/>
    <n v="542.54999999999995"/>
    <n v="0.58937591657161481"/>
    <x v="0"/>
  </r>
  <r>
    <s v="ORD-100223"/>
    <x v="28"/>
    <x v="0"/>
    <x v="1"/>
    <s v="Feb"/>
    <s v="Q1"/>
    <x v="3"/>
    <s v="Delhi"/>
    <s v="Delhi Mega Store"/>
    <x v="3"/>
    <x v="6"/>
    <x v="2"/>
    <x v="1"/>
    <n v="1"/>
    <n v="6381"/>
    <x v="1"/>
    <n v="3413"/>
    <n v="6381"/>
    <n v="3413"/>
    <n v="2968"/>
    <n v="0.46513085723240871"/>
    <x v="0"/>
  </r>
  <r>
    <s v="ORD-100440"/>
    <x v="28"/>
    <x v="0"/>
    <x v="1"/>
    <s v="Feb"/>
    <s v="Q1"/>
    <x v="1"/>
    <s v="Maharashtra"/>
    <s v="Maharashtra Mega Store"/>
    <x v="0"/>
    <x v="11"/>
    <x v="0"/>
    <x v="2"/>
    <n v="3"/>
    <n v="1470"/>
    <x v="0"/>
    <n v="718"/>
    <n v="4189.5"/>
    <n v="2154"/>
    <n v="2035.5"/>
    <n v="0.48585750089509488"/>
    <x v="0"/>
  </r>
  <r>
    <s v="ORD-102966"/>
    <x v="28"/>
    <x v="0"/>
    <x v="1"/>
    <s v="Feb"/>
    <s v="Q1"/>
    <x v="3"/>
    <s v="Punjab"/>
    <s v="Punjab Mega Store"/>
    <x v="0"/>
    <x v="12"/>
    <x v="1"/>
    <x v="1"/>
    <n v="1"/>
    <n v="18336"/>
    <x v="1"/>
    <n v="14177"/>
    <n v="18336"/>
    <n v="14177"/>
    <n v="4159"/>
    <n v="0.2268215532286213"/>
    <x v="0"/>
  </r>
  <r>
    <s v="ORD-103825"/>
    <x v="28"/>
    <x v="0"/>
    <x v="1"/>
    <s v="Feb"/>
    <s v="Q1"/>
    <x v="2"/>
    <s v="Tamil Nadu"/>
    <s v="Tamil Nadu Mega Store"/>
    <x v="0"/>
    <x v="12"/>
    <x v="0"/>
    <x v="1"/>
    <n v="1"/>
    <n v="18044"/>
    <x v="2"/>
    <n v="14342"/>
    <n v="15337.4"/>
    <n v="14342"/>
    <n v="995.39999999999964"/>
    <n v="6.4900178648271523E-2"/>
    <x v="0"/>
  </r>
  <r>
    <s v="ORD-100283"/>
    <x v="29"/>
    <x v="0"/>
    <x v="1"/>
    <s v="Feb"/>
    <s v="Q1"/>
    <x v="3"/>
    <s v="Delhi"/>
    <s v="Delhi Mega Store"/>
    <x v="2"/>
    <x v="2"/>
    <x v="2"/>
    <x v="1"/>
    <n v="2"/>
    <n v="2924"/>
    <x v="0"/>
    <n v="1761"/>
    <n v="5555.5999999999995"/>
    <n v="3522"/>
    <n v="2033.5999999999995"/>
    <n v="0.36604507163942684"/>
    <x v="0"/>
  </r>
  <r>
    <s v="ORD-100618"/>
    <x v="29"/>
    <x v="0"/>
    <x v="1"/>
    <s v="Feb"/>
    <s v="Q1"/>
    <x v="1"/>
    <s v="Gujarat"/>
    <s v="Gujarat Mega Store"/>
    <x v="1"/>
    <x v="8"/>
    <x v="2"/>
    <x v="2"/>
    <n v="8"/>
    <n v="1983"/>
    <x v="1"/>
    <n v="1126"/>
    <n v="15864"/>
    <n v="9008"/>
    <n v="6856"/>
    <n v="0.43217347453353505"/>
    <x v="0"/>
  </r>
  <r>
    <s v="ORD-101063"/>
    <x v="29"/>
    <x v="0"/>
    <x v="1"/>
    <s v="Feb"/>
    <s v="Q1"/>
    <x v="2"/>
    <s v="Andhra Pradesh"/>
    <s v="Andhra Pradesh Mega Store"/>
    <x v="0"/>
    <x v="5"/>
    <x v="0"/>
    <x v="2"/>
    <n v="2"/>
    <n v="11741"/>
    <x v="0"/>
    <n v="8792"/>
    <n v="22307.899999999998"/>
    <n v="17584"/>
    <n v="4723.8999999999978"/>
    <n v="0.21175906293286229"/>
    <x v="1"/>
  </r>
  <r>
    <s v="ORD-101416"/>
    <x v="29"/>
    <x v="0"/>
    <x v="1"/>
    <s v="Feb"/>
    <s v="Q1"/>
    <x v="0"/>
    <s v="West Bengal"/>
    <s v="West Bengal Mega Store"/>
    <x v="0"/>
    <x v="11"/>
    <x v="1"/>
    <x v="1"/>
    <n v="5"/>
    <n v="1598"/>
    <x v="2"/>
    <n v="800"/>
    <n v="6791.5"/>
    <n v="4000"/>
    <n v="2791.5"/>
    <n v="0.41102849149672382"/>
    <x v="0"/>
  </r>
  <r>
    <s v="ORD-101073"/>
    <x v="30"/>
    <x v="0"/>
    <x v="1"/>
    <s v="Feb"/>
    <s v="Q1"/>
    <x v="3"/>
    <s v="Punjab"/>
    <s v="Punjab Mega Store"/>
    <x v="2"/>
    <x v="7"/>
    <x v="0"/>
    <x v="2"/>
    <n v="1"/>
    <n v="2519"/>
    <x v="1"/>
    <n v="1234"/>
    <n v="2519"/>
    <n v="1234"/>
    <n v="1285"/>
    <n v="0.51012306470821756"/>
    <x v="0"/>
  </r>
  <r>
    <s v="ORD-102864"/>
    <x v="30"/>
    <x v="0"/>
    <x v="1"/>
    <s v="Feb"/>
    <s v="Q1"/>
    <x v="3"/>
    <s v="Punjab"/>
    <s v="Punjab Mega Store"/>
    <x v="2"/>
    <x v="2"/>
    <x v="2"/>
    <x v="0"/>
    <n v="2"/>
    <n v="2803"/>
    <x v="2"/>
    <n v="1723"/>
    <n v="4765.0999999999995"/>
    <n v="3446"/>
    <n v="1319.0999999999995"/>
    <n v="0.27682525025707744"/>
    <x v="1"/>
  </r>
  <r>
    <s v="ORD-103201"/>
    <x v="30"/>
    <x v="0"/>
    <x v="1"/>
    <s v="Feb"/>
    <s v="Q1"/>
    <x v="0"/>
    <s v="Odisha"/>
    <s v="Odisha Mega Store"/>
    <x v="0"/>
    <x v="0"/>
    <x v="0"/>
    <x v="1"/>
    <n v="1"/>
    <n v="48425"/>
    <x v="2"/>
    <n v="40299"/>
    <n v="41161.25"/>
    <n v="40299"/>
    <n v="862.25"/>
    <n v="2.0948100458562362E-2"/>
    <x v="0"/>
  </r>
  <r>
    <s v="ORD-103863"/>
    <x v="30"/>
    <x v="0"/>
    <x v="1"/>
    <s v="Feb"/>
    <s v="Q1"/>
    <x v="2"/>
    <s v="Karnataka"/>
    <s v="Karnataka Mega Store"/>
    <x v="1"/>
    <x v="1"/>
    <x v="0"/>
    <x v="1"/>
    <n v="1"/>
    <n v="455"/>
    <x v="1"/>
    <n v="201"/>
    <n v="455"/>
    <n v="201"/>
    <n v="254"/>
    <n v="0.55824175824175826"/>
    <x v="0"/>
  </r>
  <r>
    <s v="ORD-104494"/>
    <x v="30"/>
    <x v="0"/>
    <x v="1"/>
    <s v="Feb"/>
    <s v="Q1"/>
    <x v="2"/>
    <s v="Karnataka"/>
    <s v="Karnataka Mega Store"/>
    <x v="3"/>
    <x v="6"/>
    <x v="1"/>
    <x v="1"/>
    <n v="4"/>
    <n v="6430"/>
    <x v="2"/>
    <n v="3596"/>
    <n v="21862"/>
    <n v="14384"/>
    <n v="7478"/>
    <n v="0.34205470679718231"/>
    <x v="0"/>
  </r>
  <r>
    <s v="ORD-100361"/>
    <x v="31"/>
    <x v="0"/>
    <x v="1"/>
    <s v="Feb"/>
    <s v="Q1"/>
    <x v="2"/>
    <s v="Tamil Nadu"/>
    <s v="Tamil Nadu Mega Store"/>
    <x v="2"/>
    <x v="2"/>
    <x v="0"/>
    <x v="1"/>
    <n v="1"/>
    <n v="2822"/>
    <x v="3"/>
    <n v="1712"/>
    <n v="2539.8000000000002"/>
    <n v="1712"/>
    <n v="827.80000000000018"/>
    <n v="0.32593117568312469"/>
    <x v="1"/>
  </r>
  <r>
    <s v="ORD-100399"/>
    <x v="31"/>
    <x v="0"/>
    <x v="1"/>
    <s v="Feb"/>
    <s v="Q1"/>
    <x v="3"/>
    <s v="Punjab"/>
    <s v="Punjab Mega Store"/>
    <x v="0"/>
    <x v="5"/>
    <x v="2"/>
    <x v="2"/>
    <n v="4"/>
    <n v="12016"/>
    <x v="0"/>
    <n v="8747"/>
    <n v="45660.799999999996"/>
    <n v="34988"/>
    <n v="10672.799999999996"/>
    <n v="0.23374097694302326"/>
    <x v="0"/>
  </r>
  <r>
    <s v="ORD-100497"/>
    <x v="31"/>
    <x v="0"/>
    <x v="1"/>
    <s v="Feb"/>
    <s v="Q1"/>
    <x v="3"/>
    <s v="Punjab"/>
    <s v="Punjab Mega Store"/>
    <x v="0"/>
    <x v="12"/>
    <x v="0"/>
    <x v="1"/>
    <n v="5"/>
    <n v="17521"/>
    <x v="1"/>
    <n v="13491"/>
    <n v="87605"/>
    <n v="67455"/>
    <n v="20150"/>
    <n v="0.23000970264254322"/>
    <x v="0"/>
  </r>
  <r>
    <s v="ORD-101914"/>
    <x v="31"/>
    <x v="0"/>
    <x v="1"/>
    <s v="Feb"/>
    <s v="Q1"/>
    <x v="3"/>
    <s v="Delhi"/>
    <s v="Delhi Mega Store"/>
    <x v="0"/>
    <x v="12"/>
    <x v="0"/>
    <x v="1"/>
    <n v="2"/>
    <n v="18940"/>
    <x v="3"/>
    <n v="14397"/>
    <n v="34092"/>
    <n v="28794"/>
    <n v="5298"/>
    <n v="0.1554030271031327"/>
    <x v="0"/>
  </r>
  <r>
    <s v="ORD-101968"/>
    <x v="31"/>
    <x v="0"/>
    <x v="1"/>
    <s v="Feb"/>
    <s v="Q1"/>
    <x v="1"/>
    <s v="Rajasthan"/>
    <s v="Rajasthan Mega Store"/>
    <x v="1"/>
    <x v="4"/>
    <x v="2"/>
    <x v="2"/>
    <n v="2"/>
    <n v="327"/>
    <x v="1"/>
    <n v="135"/>
    <n v="654"/>
    <n v="270"/>
    <n v="384"/>
    <n v="0.58715596330275233"/>
    <x v="0"/>
  </r>
  <r>
    <s v="ORD-104304"/>
    <x v="31"/>
    <x v="0"/>
    <x v="1"/>
    <s v="Feb"/>
    <s v="Q1"/>
    <x v="0"/>
    <s v="West Bengal"/>
    <s v="West Bengal Mega Store"/>
    <x v="1"/>
    <x v="3"/>
    <x v="0"/>
    <x v="2"/>
    <n v="1"/>
    <n v="257"/>
    <x v="1"/>
    <n v="106"/>
    <n v="257"/>
    <n v="106"/>
    <n v="151"/>
    <n v="0.58754863813229574"/>
    <x v="0"/>
  </r>
  <r>
    <s v="ORD-100896"/>
    <x v="32"/>
    <x v="0"/>
    <x v="1"/>
    <s v="Feb"/>
    <s v="Q1"/>
    <x v="2"/>
    <s v="Karnataka"/>
    <s v="Karnataka Mega Store"/>
    <x v="2"/>
    <x v="10"/>
    <x v="0"/>
    <x v="0"/>
    <n v="2"/>
    <n v="1773"/>
    <x v="3"/>
    <n v="928"/>
    <n v="3191.4"/>
    <n v="1856"/>
    <n v="1335.4"/>
    <n v="0.41843704957072131"/>
    <x v="0"/>
  </r>
  <r>
    <s v="ORD-102070"/>
    <x v="32"/>
    <x v="0"/>
    <x v="1"/>
    <s v="Feb"/>
    <s v="Q1"/>
    <x v="0"/>
    <s v="Bihar"/>
    <s v="Bihar Mega Store"/>
    <x v="1"/>
    <x v="8"/>
    <x v="0"/>
    <x v="0"/>
    <n v="1"/>
    <n v="2222"/>
    <x v="0"/>
    <n v="1300"/>
    <n v="2110.9"/>
    <n v="1300"/>
    <n v="810.90000000000009"/>
    <n v="0.3841489412099105"/>
    <x v="0"/>
  </r>
  <r>
    <s v="ORD-103516"/>
    <x v="32"/>
    <x v="0"/>
    <x v="1"/>
    <s v="Feb"/>
    <s v="Q1"/>
    <x v="1"/>
    <s v="Maharashtra"/>
    <s v="Maharashtra Mega Store"/>
    <x v="0"/>
    <x v="0"/>
    <x v="2"/>
    <x v="1"/>
    <n v="3"/>
    <n v="48048"/>
    <x v="2"/>
    <n v="40350"/>
    <n v="122522.4"/>
    <n v="121050"/>
    <n v="1472.3999999999942"/>
    <n v="1.2017394370335499E-2"/>
    <x v="0"/>
  </r>
  <r>
    <s v="ORD-103999"/>
    <x v="32"/>
    <x v="0"/>
    <x v="1"/>
    <s v="Feb"/>
    <s v="Q1"/>
    <x v="1"/>
    <s v="Gujarat"/>
    <s v="Gujarat Mega Store"/>
    <x v="0"/>
    <x v="12"/>
    <x v="0"/>
    <x v="0"/>
    <n v="1"/>
    <n v="16529"/>
    <x v="0"/>
    <n v="12931"/>
    <n v="15702.55"/>
    <n v="12931"/>
    <n v="2771.5499999999993"/>
    <n v="0.17650317941990309"/>
    <x v="0"/>
  </r>
  <r>
    <s v="ORD-100541"/>
    <x v="33"/>
    <x v="0"/>
    <x v="1"/>
    <s v="Feb"/>
    <s v="Q1"/>
    <x v="1"/>
    <s v="Gujarat"/>
    <s v="Gujarat Mega Store"/>
    <x v="2"/>
    <x v="10"/>
    <x v="1"/>
    <x v="2"/>
    <n v="4"/>
    <n v="1809"/>
    <x v="3"/>
    <n v="957"/>
    <n v="6512.4000000000005"/>
    <n v="3828"/>
    <n v="2684.4000000000005"/>
    <n v="0.41219826791966102"/>
    <x v="0"/>
  </r>
  <r>
    <s v="ORD-102604"/>
    <x v="33"/>
    <x v="0"/>
    <x v="1"/>
    <s v="Feb"/>
    <s v="Q1"/>
    <x v="2"/>
    <s v="Tamil Nadu"/>
    <s v="Tamil Nadu Mega Store"/>
    <x v="0"/>
    <x v="11"/>
    <x v="2"/>
    <x v="2"/>
    <n v="1"/>
    <n v="1612"/>
    <x v="2"/>
    <n v="820"/>
    <n v="1370.2"/>
    <n v="820"/>
    <n v="550.20000000000005"/>
    <n v="0.40154721938403154"/>
    <x v="0"/>
  </r>
  <r>
    <s v="ORD-102858"/>
    <x v="33"/>
    <x v="0"/>
    <x v="1"/>
    <s v="Feb"/>
    <s v="Q1"/>
    <x v="0"/>
    <s v="West Bengal"/>
    <s v="West Bengal Mega Store"/>
    <x v="1"/>
    <x v="8"/>
    <x v="2"/>
    <x v="2"/>
    <n v="5"/>
    <n v="2018"/>
    <x v="0"/>
    <n v="1140"/>
    <n v="9585.5"/>
    <n v="5700"/>
    <n v="3885.5"/>
    <n v="0.40535183349851339"/>
    <x v="0"/>
  </r>
  <r>
    <s v="ORD-102881"/>
    <x v="33"/>
    <x v="0"/>
    <x v="1"/>
    <s v="Feb"/>
    <s v="Q1"/>
    <x v="1"/>
    <s v="Gujarat"/>
    <s v="Gujarat Mega Store"/>
    <x v="1"/>
    <x v="4"/>
    <x v="0"/>
    <x v="1"/>
    <n v="1"/>
    <n v="274"/>
    <x v="1"/>
    <n v="109"/>
    <n v="274"/>
    <n v="109"/>
    <n v="165"/>
    <n v="0.6021897810218978"/>
    <x v="0"/>
  </r>
  <r>
    <s v="ORD-103629"/>
    <x v="33"/>
    <x v="0"/>
    <x v="1"/>
    <s v="Feb"/>
    <s v="Q1"/>
    <x v="3"/>
    <s v="Punjab"/>
    <s v="Punjab Mega Store"/>
    <x v="1"/>
    <x v="4"/>
    <x v="2"/>
    <x v="0"/>
    <n v="3"/>
    <n v="307"/>
    <x v="0"/>
    <n v="120"/>
    <n v="874.94999999999993"/>
    <n v="360"/>
    <n v="514.94999999999993"/>
    <n v="0.58854791702382991"/>
    <x v="0"/>
  </r>
  <r>
    <s v="ORD-103323"/>
    <x v="34"/>
    <x v="0"/>
    <x v="1"/>
    <s v="Feb"/>
    <s v="Q1"/>
    <x v="1"/>
    <s v="Gujarat"/>
    <s v="Gujarat Mega Store"/>
    <x v="0"/>
    <x v="5"/>
    <x v="1"/>
    <x v="1"/>
    <n v="2"/>
    <n v="10608"/>
    <x v="1"/>
    <n v="7978"/>
    <n v="21216"/>
    <n v="15956"/>
    <n v="5260"/>
    <n v="0.24792609351432882"/>
    <x v="0"/>
  </r>
  <r>
    <s v="ORD-101917"/>
    <x v="35"/>
    <x v="0"/>
    <x v="1"/>
    <s v="Feb"/>
    <s v="Q1"/>
    <x v="3"/>
    <s v="Delhi"/>
    <s v="Delhi Mega Store"/>
    <x v="0"/>
    <x v="5"/>
    <x v="2"/>
    <x v="2"/>
    <n v="4"/>
    <n v="11725"/>
    <x v="2"/>
    <n v="8531"/>
    <n v="39865"/>
    <n v="34124"/>
    <n v="5741"/>
    <n v="0.14401103725072117"/>
    <x v="0"/>
  </r>
  <r>
    <s v="ORD-101760"/>
    <x v="36"/>
    <x v="0"/>
    <x v="1"/>
    <s v="Feb"/>
    <s v="Q1"/>
    <x v="3"/>
    <s v="Uttar Pradesh"/>
    <s v="Uttar Pradesh Mega Store"/>
    <x v="0"/>
    <x v="5"/>
    <x v="2"/>
    <x v="2"/>
    <n v="1"/>
    <n v="11438"/>
    <x v="2"/>
    <n v="8455"/>
    <n v="9722.2999999999993"/>
    <n v="8455"/>
    <n v="1267.2999999999993"/>
    <n v="0.13034981434434231"/>
    <x v="0"/>
  </r>
  <r>
    <s v="ORD-102156"/>
    <x v="36"/>
    <x v="0"/>
    <x v="1"/>
    <s v="Feb"/>
    <s v="Q1"/>
    <x v="2"/>
    <s v="Karnataka"/>
    <s v="Karnataka Mega Store"/>
    <x v="2"/>
    <x v="7"/>
    <x v="0"/>
    <x v="1"/>
    <n v="1"/>
    <n v="2436"/>
    <x v="1"/>
    <n v="1238"/>
    <n v="2436"/>
    <n v="1238"/>
    <n v="1198"/>
    <n v="0.49178981937602628"/>
    <x v="0"/>
  </r>
  <r>
    <s v="ORD-103633"/>
    <x v="36"/>
    <x v="0"/>
    <x v="1"/>
    <s v="Feb"/>
    <s v="Q1"/>
    <x v="1"/>
    <s v="Maharashtra"/>
    <s v="Maharashtra Mega Store"/>
    <x v="1"/>
    <x v="3"/>
    <x v="0"/>
    <x v="1"/>
    <n v="3"/>
    <n v="242"/>
    <x v="1"/>
    <n v="100"/>
    <n v="726"/>
    <n v="300"/>
    <n v="426"/>
    <n v="0.58677685950413228"/>
    <x v="0"/>
  </r>
  <r>
    <s v="ORD-103991"/>
    <x v="36"/>
    <x v="0"/>
    <x v="1"/>
    <s v="Feb"/>
    <s v="Q1"/>
    <x v="3"/>
    <s v="Uttar Pradesh"/>
    <s v="Uttar Pradesh Mega Store"/>
    <x v="1"/>
    <x v="4"/>
    <x v="2"/>
    <x v="1"/>
    <n v="2"/>
    <n v="292"/>
    <x v="1"/>
    <n v="113"/>
    <n v="584"/>
    <n v="226"/>
    <n v="358"/>
    <n v="0.61301369863013699"/>
    <x v="0"/>
  </r>
  <r>
    <s v="ORD-104001"/>
    <x v="36"/>
    <x v="0"/>
    <x v="1"/>
    <s v="Feb"/>
    <s v="Q1"/>
    <x v="3"/>
    <s v="Delhi"/>
    <s v="Delhi Mega Store"/>
    <x v="1"/>
    <x v="3"/>
    <x v="2"/>
    <x v="1"/>
    <n v="3"/>
    <n v="273"/>
    <x v="1"/>
    <n v="114"/>
    <n v="819"/>
    <n v="342"/>
    <n v="477"/>
    <n v="0.58241758241758246"/>
    <x v="0"/>
  </r>
  <r>
    <s v="ORD-100775"/>
    <x v="37"/>
    <x v="0"/>
    <x v="1"/>
    <s v="Feb"/>
    <s v="Q1"/>
    <x v="1"/>
    <s v="Gujarat"/>
    <s v="Gujarat Mega Store"/>
    <x v="1"/>
    <x v="8"/>
    <x v="2"/>
    <x v="1"/>
    <n v="1"/>
    <n v="2341"/>
    <x v="1"/>
    <n v="1325"/>
    <n v="2341"/>
    <n v="1325"/>
    <n v="1016"/>
    <n v="0.43400256300726187"/>
    <x v="0"/>
  </r>
  <r>
    <s v="ORD-103465"/>
    <x v="37"/>
    <x v="0"/>
    <x v="1"/>
    <s v="Feb"/>
    <s v="Q1"/>
    <x v="2"/>
    <s v="Andhra Pradesh"/>
    <s v="Andhra Pradesh Mega Store"/>
    <x v="0"/>
    <x v="11"/>
    <x v="2"/>
    <x v="1"/>
    <n v="1"/>
    <n v="1370"/>
    <x v="1"/>
    <n v="680"/>
    <n v="1370"/>
    <n v="680"/>
    <n v="690"/>
    <n v="0.5036496350364964"/>
    <x v="0"/>
  </r>
  <r>
    <s v="ORD-103773"/>
    <x v="37"/>
    <x v="0"/>
    <x v="1"/>
    <s v="Feb"/>
    <s v="Q1"/>
    <x v="2"/>
    <s v="Karnataka"/>
    <s v="Karnataka Mega Store"/>
    <x v="3"/>
    <x v="9"/>
    <x v="2"/>
    <x v="1"/>
    <n v="2"/>
    <n v="30449"/>
    <x v="2"/>
    <n v="20268"/>
    <n v="51763.299999999996"/>
    <n v="40536"/>
    <n v="11227.299999999996"/>
    <n v="0.21689691345026296"/>
    <x v="0"/>
  </r>
  <r>
    <s v="ORD-101223"/>
    <x v="38"/>
    <x v="0"/>
    <x v="1"/>
    <s v="Feb"/>
    <s v="Q1"/>
    <x v="1"/>
    <s v="Gujarat"/>
    <s v="Gujarat Mega Store"/>
    <x v="1"/>
    <x v="1"/>
    <x v="0"/>
    <x v="0"/>
    <n v="8"/>
    <n v="449"/>
    <x v="0"/>
    <n v="202"/>
    <n v="3412.3999999999996"/>
    <n v="1616"/>
    <n v="1796.3999999999996"/>
    <n v="0.52643300902590551"/>
    <x v="0"/>
  </r>
  <r>
    <s v="ORD-103063"/>
    <x v="38"/>
    <x v="0"/>
    <x v="1"/>
    <s v="Feb"/>
    <s v="Q1"/>
    <x v="3"/>
    <s v="Punjab"/>
    <s v="Punjab Mega Store"/>
    <x v="0"/>
    <x v="5"/>
    <x v="0"/>
    <x v="0"/>
    <n v="2"/>
    <n v="10200"/>
    <x v="0"/>
    <n v="7537"/>
    <n v="19380"/>
    <n v="15074"/>
    <n v="4306"/>
    <n v="0.22218782249742003"/>
    <x v="0"/>
  </r>
  <r>
    <s v="ORD-100298"/>
    <x v="39"/>
    <x v="0"/>
    <x v="1"/>
    <s v="Feb"/>
    <s v="Q1"/>
    <x v="0"/>
    <s v="Odisha"/>
    <s v="Odisha Mega Store"/>
    <x v="2"/>
    <x v="7"/>
    <x v="2"/>
    <x v="1"/>
    <n v="3"/>
    <n v="2161"/>
    <x v="0"/>
    <n v="1083"/>
    <n v="6158.8499999999995"/>
    <n v="3249"/>
    <n v="2909.8499999999995"/>
    <n v="0.47246645071726046"/>
    <x v="1"/>
  </r>
  <r>
    <s v="ORD-101078"/>
    <x v="39"/>
    <x v="0"/>
    <x v="1"/>
    <s v="Feb"/>
    <s v="Q1"/>
    <x v="1"/>
    <s v="Gujarat"/>
    <s v="Gujarat Mega Store"/>
    <x v="1"/>
    <x v="8"/>
    <x v="2"/>
    <x v="1"/>
    <n v="5"/>
    <n v="2164"/>
    <x v="1"/>
    <n v="1276"/>
    <n v="10820"/>
    <n v="6380"/>
    <n v="4440"/>
    <n v="0.41035120147874304"/>
    <x v="0"/>
  </r>
  <r>
    <s v="ORD-101519"/>
    <x v="39"/>
    <x v="0"/>
    <x v="1"/>
    <s v="Feb"/>
    <s v="Q1"/>
    <x v="2"/>
    <s v="Tamil Nadu"/>
    <s v="Tamil Nadu Mega Store"/>
    <x v="3"/>
    <x v="14"/>
    <x v="0"/>
    <x v="1"/>
    <n v="4"/>
    <n v="9057"/>
    <x v="3"/>
    <n v="5727"/>
    <n v="32605.200000000001"/>
    <n v="22908"/>
    <n v="9697.2000000000007"/>
    <n v="0.29741268263957898"/>
    <x v="0"/>
  </r>
  <r>
    <s v="ORD-102991"/>
    <x v="39"/>
    <x v="0"/>
    <x v="1"/>
    <s v="Feb"/>
    <s v="Q1"/>
    <x v="3"/>
    <s v="Punjab"/>
    <s v="Punjab Mega Store"/>
    <x v="0"/>
    <x v="12"/>
    <x v="1"/>
    <x v="0"/>
    <n v="3"/>
    <n v="17932"/>
    <x v="2"/>
    <n v="14166"/>
    <n v="45726.6"/>
    <n v="42498"/>
    <n v="3228.5999999999985"/>
    <n v="7.060660534568497E-2"/>
    <x v="0"/>
  </r>
  <r>
    <s v="ORD-100621"/>
    <x v="40"/>
    <x v="0"/>
    <x v="1"/>
    <s v="Feb"/>
    <s v="Q1"/>
    <x v="1"/>
    <s v="Maharashtra"/>
    <s v="Maharashtra Mega Store"/>
    <x v="3"/>
    <x v="13"/>
    <x v="1"/>
    <x v="0"/>
    <n v="2"/>
    <n v="13904"/>
    <x v="8"/>
    <n v="8577"/>
    <n v="16684.8"/>
    <n v="17154"/>
    <n v="-469.20000000000073"/>
    <n v="-2.8121403912543197E-2"/>
    <x v="0"/>
  </r>
  <r>
    <s v="ORD-101144"/>
    <x v="40"/>
    <x v="0"/>
    <x v="1"/>
    <s v="Feb"/>
    <s v="Q1"/>
    <x v="3"/>
    <s v="Punjab"/>
    <s v="Punjab Mega Store"/>
    <x v="1"/>
    <x v="3"/>
    <x v="1"/>
    <x v="1"/>
    <n v="5"/>
    <n v="274"/>
    <x v="1"/>
    <n v="112"/>
    <n v="1370"/>
    <n v="560"/>
    <n v="810"/>
    <n v="0.59124087591240881"/>
    <x v="0"/>
  </r>
  <r>
    <s v="ORD-101684"/>
    <x v="40"/>
    <x v="0"/>
    <x v="1"/>
    <s v="Feb"/>
    <s v="Q1"/>
    <x v="3"/>
    <s v="Delhi"/>
    <s v="Delhi Mega Store"/>
    <x v="2"/>
    <x v="10"/>
    <x v="0"/>
    <x v="1"/>
    <n v="1"/>
    <n v="1845"/>
    <x v="3"/>
    <n v="935"/>
    <n v="1660.5"/>
    <n v="935"/>
    <n v="725.5"/>
    <n v="0.4369165913881361"/>
    <x v="0"/>
  </r>
  <r>
    <s v="ORD-103544"/>
    <x v="40"/>
    <x v="0"/>
    <x v="1"/>
    <s v="Feb"/>
    <s v="Q1"/>
    <x v="1"/>
    <s v="Rajasthan"/>
    <s v="Rajasthan Mega Store"/>
    <x v="3"/>
    <x v="6"/>
    <x v="2"/>
    <x v="2"/>
    <n v="1"/>
    <n v="6470"/>
    <x v="6"/>
    <n v="3656"/>
    <n v="4529"/>
    <n v="3656"/>
    <n v="873"/>
    <n v="0.19275778317509384"/>
    <x v="0"/>
  </r>
  <r>
    <s v="ORD-100910"/>
    <x v="41"/>
    <x v="0"/>
    <x v="1"/>
    <s v="Feb"/>
    <s v="Q1"/>
    <x v="0"/>
    <s v="West Bengal"/>
    <s v="West Bengal Mega Store"/>
    <x v="3"/>
    <x v="6"/>
    <x v="1"/>
    <x v="0"/>
    <n v="1"/>
    <n v="6125"/>
    <x v="0"/>
    <n v="3405"/>
    <n v="5818.75"/>
    <n v="3405"/>
    <n v="2413.75"/>
    <n v="0.41482277121374866"/>
    <x v="0"/>
  </r>
  <r>
    <s v="ORD-101024"/>
    <x v="42"/>
    <x v="0"/>
    <x v="1"/>
    <s v="Feb"/>
    <s v="Q1"/>
    <x v="1"/>
    <s v="Maharashtra"/>
    <s v="Maharashtra Mega Store"/>
    <x v="3"/>
    <x v="6"/>
    <x v="1"/>
    <x v="1"/>
    <n v="5"/>
    <n v="6147"/>
    <x v="4"/>
    <n v="3326"/>
    <n v="19977.75"/>
    <n v="16630"/>
    <n v="3347.75"/>
    <n v="0.16757392599266685"/>
    <x v="0"/>
  </r>
  <r>
    <s v="ORD-101844"/>
    <x v="42"/>
    <x v="0"/>
    <x v="1"/>
    <s v="Feb"/>
    <s v="Q1"/>
    <x v="2"/>
    <s v="Andhra Pradesh"/>
    <s v="Andhra Pradesh Mega Store"/>
    <x v="1"/>
    <x v="4"/>
    <x v="2"/>
    <x v="2"/>
    <n v="2"/>
    <n v="321"/>
    <x v="3"/>
    <n v="130"/>
    <n v="577.80000000000007"/>
    <n v="260"/>
    <n v="317.80000000000007"/>
    <n v="0.55001730702665286"/>
    <x v="0"/>
  </r>
  <r>
    <s v="ORD-102427"/>
    <x v="42"/>
    <x v="0"/>
    <x v="1"/>
    <s v="Feb"/>
    <s v="Q1"/>
    <x v="3"/>
    <s v="Uttar Pradesh"/>
    <s v="Uttar Pradesh Mega Store"/>
    <x v="1"/>
    <x v="8"/>
    <x v="0"/>
    <x v="2"/>
    <n v="3"/>
    <n v="2154"/>
    <x v="1"/>
    <n v="1240"/>
    <n v="6462"/>
    <n v="3720"/>
    <n v="2742"/>
    <n v="0.4243268337975859"/>
    <x v="0"/>
  </r>
  <r>
    <s v="ORD-103545"/>
    <x v="42"/>
    <x v="0"/>
    <x v="1"/>
    <s v="Feb"/>
    <s v="Q1"/>
    <x v="0"/>
    <s v="Odisha"/>
    <s v="Odisha Mega Store"/>
    <x v="3"/>
    <x v="9"/>
    <x v="0"/>
    <x v="2"/>
    <n v="3"/>
    <n v="31457"/>
    <x v="0"/>
    <n v="21536"/>
    <n v="89652.45"/>
    <n v="64608"/>
    <n v="25044.449999999997"/>
    <n v="0.27935042489078654"/>
    <x v="0"/>
  </r>
  <r>
    <s v="ORD-103865"/>
    <x v="42"/>
    <x v="0"/>
    <x v="1"/>
    <s v="Feb"/>
    <s v="Q1"/>
    <x v="3"/>
    <s v="Punjab"/>
    <s v="Punjab Mega Store"/>
    <x v="1"/>
    <x v="8"/>
    <x v="1"/>
    <x v="2"/>
    <n v="3"/>
    <n v="2372"/>
    <x v="0"/>
    <n v="1348"/>
    <n v="6760.2"/>
    <n v="4044"/>
    <n v="2716.2"/>
    <n v="0.40179284636549212"/>
    <x v="0"/>
  </r>
  <r>
    <s v="ORD-104287"/>
    <x v="42"/>
    <x v="0"/>
    <x v="1"/>
    <s v="Feb"/>
    <s v="Q1"/>
    <x v="2"/>
    <s v="Karnataka"/>
    <s v="Karnataka Mega Store"/>
    <x v="1"/>
    <x v="4"/>
    <x v="1"/>
    <x v="0"/>
    <n v="4"/>
    <n v="311"/>
    <x v="0"/>
    <n v="121"/>
    <n v="1181.8"/>
    <n v="484"/>
    <n v="697.8"/>
    <n v="0.59045523777288877"/>
    <x v="1"/>
  </r>
  <r>
    <s v="ORD-101388"/>
    <x v="43"/>
    <x v="0"/>
    <x v="1"/>
    <s v="Feb"/>
    <s v="Q1"/>
    <x v="2"/>
    <s v="Karnataka"/>
    <s v="Karnataka Mega Store"/>
    <x v="2"/>
    <x v="2"/>
    <x v="2"/>
    <x v="0"/>
    <n v="8"/>
    <n v="2951"/>
    <x v="3"/>
    <n v="1724"/>
    <n v="21247.200000000001"/>
    <n v="13792"/>
    <n v="7455.2000000000007"/>
    <n v="0.35087917466772095"/>
    <x v="0"/>
  </r>
  <r>
    <s v="ORD-104098"/>
    <x v="43"/>
    <x v="0"/>
    <x v="1"/>
    <s v="Feb"/>
    <s v="Q1"/>
    <x v="2"/>
    <s v="Andhra Pradesh"/>
    <s v="Andhra Pradesh Mega Store"/>
    <x v="0"/>
    <x v="0"/>
    <x v="2"/>
    <x v="1"/>
    <n v="1"/>
    <n v="54278"/>
    <x v="1"/>
    <n v="45684"/>
    <n v="54278"/>
    <n v="45684"/>
    <n v="8594"/>
    <n v="0.15833302627215445"/>
    <x v="0"/>
  </r>
  <r>
    <s v="ORD-103306"/>
    <x v="44"/>
    <x v="0"/>
    <x v="1"/>
    <s v="Feb"/>
    <s v="Q1"/>
    <x v="1"/>
    <s v="Gujarat"/>
    <s v="Gujarat Mega Store"/>
    <x v="1"/>
    <x v="8"/>
    <x v="0"/>
    <x v="2"/>
    <n v="3"/>
    <n v="2365"/>
    <x v="1"/>
    <n v="1352"/>
    <n v="7095"/>
    <n v="4056"/>
    <n v="3039"/>
    <n v="0.42832980972515855"/>
    <x v="0"/>
  </r>
  <r>
    <s v="ORD-104158"/>
    <x v="44"/>
    <x v="0"/>
    <x v="1"/>
    <s v="Feb"/>
    <s v="Q1"/>
    <x v="3"/>
    <s v="Punjab"/>
    <s v="Punjab Mega Store"/>
    <x v="0"/>
    <x v="5"/>
    <x v="1"/>
    <x v="1"/>
    <n v="2"/>
    <n v="10069"/>
    <x v="1"/>
    <n v="7324"/>
    <n v="20138"/>
    <n v="14648"/>
    <n v="5490"/>
    <n v="0.27261892938722815"/>
    <x v="0"/>
  </r>
  <r>
    <s v="ORD-100332"/>
    <x v="45"/>
    <x v="0"/>
    <x v="1"/>
    <s v="Feb"/>
    <s v="Q1"/>
    <x v="2"/>
    <s v="Andhra Pradesh"/>
    <s v="Andhra Pradesh Mega Store"/>
    <x v="1"/>
    <x v="3"/>
    <x v="1"/>
    <x v="1"/>
    <n v="8"/>
    <n v="256"/>
    <x v="0"/>
    <n v="110"/>
    <n v="1945.6"/>
    <n v="880"/>
    <n v="1065.5999999999999"/>
    <n v="0.54769736842105265"/>
    <x v="0"/>
  </r>
  <r>
    <s v="ORD-103739"/>
    <x v="45"/>
    <x v="0"/>
    <x v="1"/>
    <s v="Feb"/>
    <s v="Q1"/>
    <x v="0"/>
    <s v="Odisha"/>
    <s v="Odisha Mega Store"/>
    <x v="2"/>
    <x v="7"/>
    <x v="1"/>
    <x v="0"/>
    <n v="1"/>
    <n v="2290"/>
    <x v="0"/>
    <n v="1157"/>
    <n v="2175.5"/>
    <n v="1157"/>
    <n v="1018.5"/>
    <n v="0.46816823718685358"/>
    <x v="0"/>
  </r>
  <r>
    <s v="ORD-103870"/>
    <x v="45"/>
    <x v="0"/>
    <x v="1"/>
    <s v="Feb"/>
    <s v="Q1"/>
    <x v="1"/>
    <s v="Gujarat"/>
    <s v="Gujarat Mega Store"/>
    <x v="1"/>
    <x v="3"/>
    <x v="0"/>
    <x v="0"/>
    <n v="1"/>
    <n v="255"/>
    <x v="5"/>
    <n v="110"/>
    <n v="204"/>
    <n v="110"/>
    <n v="94"/>
    <n v="0.46078431372549017"/>
    <x v="0"/>
  </r>
  <r>
    <s v="ORD-103946"/>
    <x v="45"/>
    <x v="0"/>
    <x v="1"/>
    <s v="Feb"/>
    <s v="Q1"/>
    <x v="1"/>
    <s v="Maharashtra"/>
    <s v="Maharashtra Mega Store"/>
    <x v="1"/>
    <x v="8"/>
    <x v="0"/>
    <x v="1"/>
    <n v="5"/>
    <n v="2396"/>
    <x v="2"/>
    <n v="1352"/>
    <n v="10183"/>
    <n v="6760"/>
    <n v="3423"/>
    <n v="0.33614848276539327"/>
    <x v="0"/>
  </r>
  <r>
    <s v="ORD-100643"/>
    <x v="46"/>
    <x v="0"/>
    <x v="1"/>
    <s v="Feb"/>
    <s v="Q1"/>
    <x v="3"/>
    <s v="Uttar Pradesh"/>
    <s v="Uttar Pradesh Mega Store"/>
    <x v="0"/>
    <x v="5"/>
    <x v="1"/>
    <x v="0"/>
    <n v="4"/>
    <n v="9920"/>
    <x v="3"/>
    <n v="7177"/>
    <n v="35712"/>
    <n v="28708"/>
    <n v="7004"/>
    <n v="0.19612455197132617"/>
    <x v="0"/>
  </r>
  <r>
    <s v="ORD-101431"/>
    <x v="46"/>
    <x v="0"/>
    <x v="1"/>
    <s v="Feb"/>
    <s v="Q1"/>
    <x v="3"/>
    <s v="Punjab"/>
    <s v="Punjab Mega Store"/>
    <x v="1"/>
    <x v="3"/>
    <x v="0"/>
    <x v="1"/>
    <n v="1"/>
    <n v="232"/>
    <x v="3"/>
    <n v="95"/>
    <n v="208.8"/>
    <n v="95"/>
    <n v="113.80000000000001"/>
    <n v="0.54501915708812265"/>
    <x v="0"/>
  </r>
  <r>
    <s v="ORD-102686"/>
    <x v="46"/>
    <x v="0"/>
    <x v="1"/>
    <s v="Feb"/>
    <s v="Q1"/>
    <x v="1"/>
    <s v="Maharashtra"/>
    <s v="Maharashtra Mega Store"/>
    <x v="1"/>
    <x v="8"/>
    <x v="0"/>
    <x v="1"/>
    <n v="3"/>
    <n v="2299"/>
    <x v="0"/>
    <n v="1296"/>
    <n v="6552.15"/>
    <n v="3888"/>
    <n v="2664.1499999999996"/>
    <n v="0.40660699159817765"/>
    <x v="0"/>
  </r>
  <r>
    <s v="ORD-101313"/>
    <x v="47"/>
    <x v="0"/>
    <x v="1"/>
    <s v="Feb"/>
    <s v="Q1"/>
    <x v="2"/>
    <s v="Karnataka"/>
    <s v="Karnataka Mega Store"/>
    <x v="1"/>
    <x v="3"/>
    <x v="0"/>
    <x v="1"/>
    <n v="2"/>
    <n v="251"/>
    <x v="1"/>
    <n v="103"/>
    <n v="502"/>
    <n v="206"/>
    <n v="296"/>
    <n v="0.58964143426294824"/>
    <x v="0"/>
  </r>
  <r>
    <s v="ORD-103012"/>
    <x v="47"/>
    <x v="0"/>
    <x v="1"/>
    <s v="Feb"/>
    <s v="Q1"/>
    <x v="3"/>
    <s v="Delhi"/>
    <s v="Delhi Mega Store"/>
    <x v="0"/>
    <x v="5"/>
    <x v="0"/>
    <x v="0"/>
    <n v="1"/>
    <n v="10896"/>
    <x v="2"/>
    <n v="7841"/>
    <n v="9261.6"/>
    <n v="7841"/>
    <n v="1420.6000000000004"/>
    <n v="0.15338602401312951"/>
    <x v="0"/>
  </r>
  <r>
    <s v="ORD-104426"/>
    <x v="47"/>
    <x v="0"/>
    <x v="1"/>
    <s v="Feb"/>
    <s v="Q1"/>
    <x v="1"/>
    <s v="Maharashtra"/>
    <s v="Maharashtra Mega Store"/>
    <x v="0"/>
    <x v="11"/>
    <x v="0"/>
    <x v="2"/>
    <n v="5"/>
    <n v="1645"/>
    <x v="3"/>
    <n v="802"/>
    <n v="7402.5"/>
    <n v="4010"/>
    <n v="3392.5"/>
    <n v="0.45829111786558596"/>
    <x v="0"/>
  </r>
  <r>
    <s v="ORD-103504"/>
    <x v="48"/>
    <x v="0"/>
    <x v="1"/>
    <s v="Feb"/>
    <s v="Q1"/>
    <x v="1"/>
    <s v="Maharashtra"/>
    <s v="Maharashtra Mega Store"/>
    <x v="1"/>
    <x v="3"/>
    <x v="0"/>
    <x v="2"/>
    <n v="1"/>
    <n v="245"/>
    <x v="3"/>
    <n v="104"/>
    <n v="220.5"/>
    <n v="104"/>
    <n v="116.5"/>
    <n v="0.52834467120181405"/>
    <x v="1"/>
  </r>
  <r>
    <s v="ORD-104196"/>
    <x v="48"/>
    <x v="0"/>
    <x v="1"/>
    <s v="Feb"/>
    <s v="Q1"/>
    <x v="1"/>
    <s v="Maharashtra"/>
    <s v="Maharashtra Mega Store"/>
    <x v="3"/>
    <x v="13"/>
    <x v="2"/>
    <x v="1"/>
    <n v="3"/>
    <n v="13945"/>
    <x v="4"/>
    <n v="8561"/>
    <n v="27192.75"/>
    <n v="25683"/>
    <n v="1509.75"/>
    <n v="5.5520313318807406E-2"/>
    <x v="0"/>
  </r>
  <r>
    <s v="ORD-100235"/>
    <x v="49"/>
    <x v="0"/>
    <x v="1"/>
    <s v="Feb"/>
    <s v="Q1"/>
    <x v="0"/>
    <s v="Odisha"/>
    <s v="Odisha Mega Store"/>
    <x v="1"/>
    <x v="3"/>
    <x v="0"/>
    <x v="0"/>
    <n v="1"/>
    <n v="246"/>
    <x v="2"/>
    <n v="101"/>
    <n v="209.1"/>
    <n v="101"/>
    <n v="108.1"/>
    <n v="0.51697752271640363"/>
    <x v="0"/>
  </r>
  <r>
    <s v="ORD-100911"/>
    <x v="49"/>
    <x v="0"/>
    <x v="1"/>
    <s v="Feb"/>
    <s v="Q1"/>
    <x v="3"/>
    <s v="Delhi"/>
    <s v="Delhi Mega Store"/>
    <x v="1"/>
    <x v="3"/>
    <x v="0"/>
    <x v="0"/>
    <n v="3"/>
    <n v="264"/>
    <x v="0"/>
    <n v="113"/>
    <n v="752.4"/>
    <n v="339"/>
    <n v="413.4"/>
    <n v="0.54944178628389151"/>
    <x v="0"/>
  </r>
  <r>
    <s v="ORD-101180"/>
    <x v="49"/>
    <x v="0"/>
    <x v="1"/>
    <s v="Feb"/>
    <s v="Q1"/>
    <x v="1"/>
    <s v="Maharashtra"/>
    <s v="Maharashtra Mega Store"/>
    <x v="3"/>
    <x v="9"/>
    <x v="0"/>
    <x v="0"/>
    <n v="2"/>
    <n v="30042"/>
    <x v="6"/>
    <n v="20902"/>
    <n v="42058.799999999996"/>
    <n v="41804"/>
    <n v="254.79999999999563"/>
    <n v="6.0581852073762366E-3"/>
    <x v="1"/>
  </r>
  <r>
    <s v="ORD-100415"/>
    <x v="50"/>
    <x v="0"/>
    <x v="1"/>
    <s v="Feb"/>
    <s v="Q1"/>
    <x v="2"/>
    <s v="Karnataka"/>
    <s v="Karnataka Mega Store"/>
    <x v="3"/>
    <x v="6"/>
    <x v="2"/>
    <x v="2"/>
    <n v="5"/>
    <n v="5916"/>
    <x v="0"/>
    <n v="3333"/>
    <n v="28101"/>
    <n v="16665"/>
    <n v="11436"/>
    <n v="0.40696060638411446"/>
    <x v="0"/>
  </r>
  <r>
    <s v="ORD-102019"/>
    <x v="50"/>
    <x v="0"/>
    <x v="1"/>
    <s v="Feb"/>
    <s v="Q1"/>
    <x v="3"/>
    <s v="Delhi"/>
    <s v="Delhi Mega Store"/>
    <x v="0"/>
    <x v="12"/>
    <x v="2"/>
    <x v="1"/>
    <n v="1"/>
    <n v="16448"/>
    <x v="1"/>
    <n v="13180"/>
    <n v="16448"/>
    <n v="13180"/>
    <n v="3268"/>
    <n v="0.19868677042801555"/>
    <x v="0"/>
  </r>
  <r>
    <s v="ORD-103535"/>
    <x v="50"/>
    <x v="0"/>
    <x v="1"/>
    <s v="Feb"/>
    <s v="Q1"/>
    <x v="1"/>
    <s v="Rajasthan"/>
    <s v="Rajasthan Mega Store"/>
    <x v="1"/>
    <x v="4"/>
    <x v="1"/>
    <x v="0"/>
    <n v="1"/>
    <n v="312"/>
    <x v="5"/>
    <n v="124"/>
    <n v="249.60000000000002"/>
    <n v="124"/>
    <n v="125.60000000000002"/>
    <n v="0.5032051282051283"/>
    <x v="1"/>
  </r>
  <r>
    <s v="ORD-101038"/>
    <x v="51"/>
    <x v="0"/>
    <x v="1"/>
    <s v="Feb"/>
    <s v="Q1"/>
    <x v="0"/>
    <s v="Bihar"/>
    <s v="Bihar Mega Store"/>
    <x v="2"/>
    <x v="7"/>
    <x v="2"/>
    <x v="2"/>
    <n v="1"/>
    <n v="2206"/>
    <x v="2"/>
    <n v="1092"/>
    <n v="1875.1"/>
    <n v="1092"/>
    <n v="783.09999999999991"/>
    <n v="0.41763105967681718"/>
    <x v="0"/>
  </r>
  <r>
    <s v="ORD-101161"/>
    <x v="51"/>
    <x v="0"/>
    <x v="1"/>
    <s v="Feb"/>
    <s v="Q1"/>
    <x v="2"/>
    <s v="Karnataka"/>
    <s v="Karnataka Mega Store"/>
    <x v="2"/>
    <x v="2"/>
    <x v="2"/>
    <x v="1"/>
    <n v="5"/>
    <n v="2829"/>
    <x v="3"/>
    <n v="1692"/>
    <n v="12730.5"/>
    <n v="8460"/>
    <n v="4270.5"/>
    <n v="0.33545422410745845"/>
    <x v="0"/>
  </r>
  <r>
    <s v="ORD-101207"/>
    <x v="51"/>
    <x v="0"/>
    <x v="1"/>
    <s v="Feb"/>
    <s v="Q1"/>
    <x v="3"/>
    <s v="Delhi"/>
    <s v="Delhi Mega Store"/>
    <x v="1"/>
    <x v="8"/>
    <x v="0"/>
    <x v="2"/>
    <n v="1"/>
    <n v="2361"/>
    <x v="0"/>
    <n v="1369"/>
    <n v="2242.9499999999998"/>
    <n v="1369"/>
    <n v="873.94999999999982"/>
    <n v="0.38964310394792567"/>
    <x v="0"/>
  </r>
  <r>
    <s v="ORD-101545"/>
    <x v="51"/>
    <x v="0"/>
    <x v="1"/>
    <s v="Feb"/>
    <s v="Q1"/>
    <x v="0"/>
    <s v="Odisha"/>
    <s v="Odisha Mega Store"/>
    <x v="1"/>
    <x v="3"/>
    <x v="1"/>
    <x v="1"/>
    <n v="1"/>
    <n v="253"/>
    <x v="1"/>
    <n v="107"/>
    <n v="253"/>
    <n v="107"/>
    <n v="146"/>
    <n v="0.57707509881422925"/>
    <x v="0"/>
  </r>
  <r>
    <s v="ORD-101858"/>
    <x v="51"/>
    <x v="0"/>
    <x v="1"/>
    <s v="Feb"/>
    <s v="Q1"/>
    <x v="1"/>
    <s v="Maharashtra"/>
    <s v="Maharashtra Mega Store"/>
    <x v="0"/>
    <x v="0"/>
    <x v="0"/>
    <x v="1"/>
    <n v="2"/>
    <n v="48392"/>
    <x v="1"/>
    <n v="41578"/>
    <n v="96784"/>
    <n v="83156"/>
    <n v="13628"/>
    <n v="0.14080839808232765"/>
    <x v="0"/>
  </r>
  <r>
    <s v="ORD-102205"/>
    <x v="51"/>
    <x v="0"/>
    <x v="1"/>
    <s v="Feb"/>
    <s v="Q1"/>
    <x v="3"/>
    <s v="Punjab"/>
    <s v="Punjab Mega Store"/>
    <x v="3"/>
    <x v="9"/>
    <x v="0"/>
    <x v="1"/>
    <n v="4"/>
    <n v="32338"/>
    <x v="3"/>
    <n v="21460"/>
    <n v="116416.8"/>
    <n v="85840"/>
    <n v="30576.800000000003"/>
    <n v="0.26264937706585306"/>
    <x v="0"/>
  </r>
  <r>
    <s v="ORD-102555"/>
    <x v="51"/>
    <x v="0"/>
    <x v="1"/>
    <s v="Feb"/>
    <s v="Q1"/>
    <x v="1"/>
    <s v="Rajasthan"/>
    <s v="Rajasthan Mega Store"/>
    <x v="3"/>
    <x v="13"/>
    <x v="0"/>
    <x v="1"/>
    <n v="1"/>
    <n v="12611"/>
    <x v="4"/>
    <n v="7751"/>
    <n v="8197.15"/>
    <n v="7751"/>
    <n v="446.14999999999964"/>
    <n v="5.4427453444184828E-2"/>
    <x v="1"/>
  </r>
  <r>
    <s v="ORD-102697"/>
    <x v="52"/>
    <x v="0"/>
    <x v="1"/>
    <s v="Feb"/>
    <s v="Q1"/>
    <x v="2"/>
    <s v="Andhra Pradesh"/>
    <s v="Andhra Pradesh Mega Store"/>
    <x v="0"/>
    <x v="11"/>
    <x v="2"/>
    <x v="0"/>
    <n v="1"/>
    <n v="1392"/>
    <x v="0"/>
    <n v="692"/>
    <n v="1322.3999999999999"/>
    <n v="692"/>
    <n v="630.39999999999986"/>
    <n v="0.47670901391409554"/>
    <x v="0"/>
  </r>
  <r>
    <s v="ORD-104356"/>
    <x v="52"/>
    <x v="0"/>
    <x v="1"/>
    <s v="Feb"/>
    <s v="Q1"/>
    <x v="1"/>
    <s v="Rajasthan"/>
    <s v="Rajasthan Mega Store"/>
    <x v="3"/>
    <x v="9"/>
    <x v="2"/>
    <x v="1"/>
    <n v="2"/>
    <n v="33177"/>
    <x v="6"/>
    <n v="22734"/>
    <n v="46447.799999999996"/>
    <n v="45468"/>
    <n v="979.79999999999563"/>
    <n v="2.109464818570515E-2"/>
    <x v="0"/>
  </r>
  <r>
    <s v="ORD-101944"/>
    <x v="53"/>
    <x v="0"/>
    <x v="1"/>
    <s v="Feb"/>
    <s v="Q1"/>
    <x v="0"/>
    <s v="Odisha"/>
    <s v="Odisha Mega Store"/>
    <x v="3"/>
    <x v="6"/>
    <x v="2"/>
    <x v="1"/>
    <n v="1"/>
    <n v="6140"/>
    <x v="0"/>
    <n v="3285"/>
    <n v="5833"/>
    <n v="3285"/>
    <n v="2548"/>
    <n v="0.43682496142636723"/>
    <x v="0"/>
  </r>
  <r>
    <s v="ORD-102021"/>
    <x v="53"/>
    <x v="0"/>
    <x v="1"/>
    <s v="Feb"/>
    <s v="Q1"/>
    <x v="3"/>
    <s v="Delhi"/>
    <s v="Delhi Mega Store"/>
    <x v="3"/>
    <x v="9"/>
    <x v="1"/>
    <x v="2"/>
    <n v="1"/>
    <n v="31925"/>
    <x v="3"/>
    <n v="22300"/>
    <n v="28732.5"/>
    <n v="22300"/>
    <n v="6432.5"/>
    <n v="0.22387540241886367"/>
    <x v="0"/>
  </r>
  <r>
    <s v="ORD-103989"/>
    <x v="53"/>
    <x v="0"/>
    <x v="1"/>
    <s v="Feb"/>
    <s v="Q1"/>
    <x v="1"/>
    <s v="Maharashtra"/>
    <s v="Maharashtra Mega Store"/>
    <x v="3"/>
    <x v="13"/>
    <x v="0"/>
    <x v="1"/>
    <n v="1"/>
    <n v="13513"/>
    <x v="4"/>
    <n v="8014"/>
    <n v="8783.4500000000007"/>
    <n v="8014"/>
    <n v="769.45000000000073"/>
    <n v="8.7602251962497726E-2"/>
    <x v="0"/>
  </r>
  <r>
    <s v="ORD-102442"/>
    <x v="54"/>
    <x v="0"/>
    <x v="1"/>
    <s v="Feb"/>
    <s v="Q1"/>
    <x v="2"/>
    <s v="Karnataka"/>
    <s v="Karnataka Mega Store"/>
    <x v="1"/>
    <x v="4"/>
    <x v="1"/>
    <x v="1"/>
    <n v="1"/>
    <n v="275"/>
    <x v="1"/>
    <n v="112"/>
    <n v="275"/>
    <n v="112"/>
    <n v="163"/>
    <n v="0.59272727272727277"/>
    <x v="0"/>
  </r>
  <r>
    <s v="ORD-100379"/>
    <x v="55"/>
    <x v="0"/>
    <x v="1"/>
    <s v="Feb"/>
    <s v="Q1"/>
    <x v="2"/>
    <s v="Tamil Nadu"/>
    <s v="Tamil Nadu Mega Store"/>
    <x v="1"/>
    <x v="8"/>
    <x v="1"/>
    <x v="2"/>
    <n v="2"/>
    <n v="2228"/>
    <x v="0"/>
    <n v="1326"/>
    <n v="4233.2"/>
    <n v="2652"/>
    <n v="1581.1999999999998"/>
    <n v="0.37352357554568644"/>
    <x v="0"/>
  </r>
  <r>
    <s v="ORD-100674"/>
    <x v="55"/>
    <x v="0"/>
    <x v="1"/>
    <s v="Feb"/>
    <s v="Q1"/>
    <x v="1"/>
    <s v="Rajasthan"/>
    <s v="Rajasthan Mega Store"/>
    <x v="3"/>
    <x v="13"/>
    <x v="0"/>
    <x v="2"/>
    <n v="2"/>
    <n v="13958"/>
    <x v="6"/>
    <n v="8166"/>
    <n v="19541.199999999997"/>
    <n v="16332"/>
    <n v="3209.1999999999971"/>
    <n v="0.16422737600556761"/>
    <x v="0"/>
  </r>
  <r>
    <s v="ORD-101510"/>
    <x v="55"/>
    <x v="0"/>
    <x v="1"/>
    <s v="Feb"/>
    <s v="Q1"/>
    <x v="0"/>
    <s v="Bihar"/>
    <s v="Bihar Mega Store"/>
    <x v="1"/>
    <x v="8"/>
    <x v="2"/>
    <x v="1"/>
    <n v="1"/>
    <n v="2309"/>
    <x v="1"/>
    <n v="1340"/>
    <n v="2309"/>
    <n v="1340"/>
    <n v="969"/>
    <n v="0.41966219142485922"/>
    <x v="0"/>
  </r>
  <r>
    <s v="ORD-103570"/>
    <x v="55"/>
    <x v="0"/>
    <x v="1"/>
    <s v="Feb"/>
    <s v="Q1"/>
    <x v="0"/>
    <s v="West Bengal"/>
    <s v="West Bengal Mega Store"/>
    <x v="0"/>
    <x v="5"/>
    <x v="0"/>
    <x v="1"/>
    <n v="2"/>
    <n v="10563"/>
    <x v="2"/>
    <n v="7756"/>
    <n v="17957.099999999999"/>
    <n v="15512"/>
    <n v="2445.0999999999985"/>
    <n v="0.13616341168674223"/>
    <x v="0"/>
  </r>
  <r>
    <s v="ORD-103588"/>
    <x v="55"/>
    <x v="0"/>
    <x v="1"/>
    <s v="Feb"/>
    <s v="Q1"/>
    <x v="2"/>
    <s v="Andhra Pradesh"/>
    <s v="Andhra Pradesh Mega Store"/>
    <x v="3"/>
    <x v="9"/>
    <x v="0"/>
    <x v="1"/>
    <n v="5"/>
    <n v="31158"/>
    <x v="2"/>
    <n v="21777"/>
    <n v="132421.5"/>
    <n v="108885"/>
    <n v="23536.5"/>
    <n v="0.17773926439437704"/>
    <x v="0"/>
  </r>
  <r>
    <s v="ORD-100456"/>
    <x v="56"/>
    <x v="0"/>
    <x v="2"/>
    <s v="Mar"/>
    <s v="Q1"/>
    <x v="1"/>
    <s v="Rajasthan"/>
    <s v="Rajasthan Mega Store"/>
    <x v="1"/>
    <x v="4"/>
    <x v="0"/>
    <x v="2"/>
    <n v="1"/>
    <n v="307"/>
    <x v="2"/>
    <n v="121"/>
    <n v="260.95"/>
    <n v="121"/>
    <n v="139.94999999999999"/>
    <n v="0.53630963786165931"/>
    <x v="0"/>
  </r>
  <r>
    <s v="ORD-100854"/>
    <x v="56"/>
    <x v="0"/>
    <x v="2"/>
    <s v="Mar"/>
    <s v="Q1"/>
    <x v="2"/>
    <s v="Andhra Pradesh"/>
    <s v="Andhra Pradesh Mega Store"/>
    <x v="0"/>
    <x v="11"/>
    <x v="0"/>
    <x v="0"/>
    <n v="3"/>
    <n v="1440"/>
    <x v="0"/>
    <n v="713"/>
    <n v="4104"/>
    <n v="2139"/>
    <n v="1965"/>
    <n v="0.47880116959064328"/>
    <x v="0"/>
  </r>
  <r>
    <s v="ORD-102993"/>
    <x v="56"/>
    <x v="0"/>
    <x v="2"/>
    <s v="Mar"/>
    <s v="Q1"/>
    <x v="1"/>
    <s v="Maharashtra"/>
    <s v="Maharashtra Mega Store"/>
    <x v="2"/>
    <x v="2"/>
    <x v="0"/>
    <x v="2"/>
    <n v="2"/>
    <n v="2966"/>
    <x v="1"/>
    <n v="1820"/>
    <n v="5932"/>
    <n v="3640"/>
    <n v="2292"/>
    <n v="0.38637896156439649"/>
    <x v="0"/>
  </r>
  <r>
    <s v="ORD-104219"/>
    <x v="56"/>
    <x v="0"/>
    <x v="2"/>
    <s v="Mar"/>
    <s v="Q1"/>
    <x v="0"/>
    <s v="Odisha"/>
    <s v="Odisha Mega Store"/>
    <x v="2"/>
    <x v="10"/>
    <x v="1"/>
    <x v="2"/>
    <n v="4"/>
    <n v="1788"/>
    <x v="0"/>
    <n v="904"/>
    <n v="6794.4"/>
    <n v="3616"/>
    <n v="3178.3999999999996"/>
    <n v="0.46779700930177792"/>
    <x v="0"/>
  </r>
  <r>
    <s v="ORD-104457"/>
    <x v="56"/>
    <x v="0"/>
    <x v="2"/>
    <s v="Mar"/>
    <s v="Q1"/>
    <x v="3"/>
    <s v="Uttar Pradesh"/>
    <s v="Uttar Pradesh Mega Store"/>
    <x v="1"/>
    <x v="4"/>
    <x v="0"/>
    <x v="2"/>
    <n v="2"/>
    <n v="308"/>
    <x v="1"/>
    <n v="122"/>
    <n v="616"/>
    <n v="244"/>
    <n v="372"/>
    <n v="0.60389610389610393"/>
    <x v="0"/>
  </r>
  <r>
    <s v="ORD-100477"/>
    <x v="57"/>
    <x v="0"/>
    <x v="2"/>
    <s v="Mar"/>
    <s v="Q1"/>
    <x v="1"/>
    <s v="Rajasthan"/>
    <s v="Rajasthan Mega Store"/>
    <x v="1"/>
    <x v="8"/>
    <x v="0"/>
    <x v="2"/>
    <n v="3"/>
    <n v="2199"/>
    <x v="2"/>
    <n v="1275"/>
    <n v="5607.45"/>
    <n v="3825"/>
    <n v="1782.4499999999998"/>
    <n v="0.31787175989085947"/>
    <x v="1"/>
  </r>
  <r>
    <s v="ORD-103252"/>
    <x v="57"/>
    <x v="0"/>
    <x v="2"/>
    <s v="Mar"/>
    <s v="Q1"/>
    <x v="1"/>
    <s v="Maharashtra"/>
    <s v="Maharashtra Mega Store"/>
    <x v="1"/>
    <x v="8"/>
    <x v="0"/>
    <x v="1"/>
    <n v="1"/>
    <n v="2401"/>
    <x v="1"/>
    <n v="1428"/>
    <n v="2401"/>
    <n v="1428"/>
    <n v="973"/>
    <n v="0.40524781341107874"/>
    <x v="0"/>
  </r>
  <r>
    <s v="ORD-103253"/>
    <x v="57"/>
    <x v="0"/>
    <x v="2"/>
    <s v="Mar"/>
    <s v="Q1"/>
    <x v="1"/>
    <s v="Rajasthan"/>
    <s v="Rajasthan Mega Store"/>
    <x v="3"/>
    <x v="6"/>
    <x v="0"/>
    <x v="1"/>
    <n v="3"/>
    <n v="5916"/>
    <x v="5"/>
    <n v="3223"/>
    <n v="14198.400000000001"/>
    <n v="9669"/>
    <n v="4529.4000000000015"/>
    <n v="0.31900777552400278"/>
    <x v="1"/>
  </r>
  <r>
    <s v="ORD-101638"/>
    <x v="58"/>
    <x v="0"/>
    <x v="2"/>
    <s v="Mar"/>
    <s v="Q1"/>
    <x v="1"/>
    <s v="Rajasthan"/>
    <s v="Rajasthan Mega Store"/>
    <x v="0"/>
    <x v="0"/>
    <x v="2"/>
    <x v="2"/>
    <n v="2"/>
    <n v="57148"/>
    <x v="1"/>
    <n v="47999"/>
    <n v="114296"/>
    <n v="95998"/>
    <n v="18298"/>
    <n v="0.16009309162175403"/>
    <x v="0"/>
  </r>
  <r>
    <s v="ORD-102508"/>
    <x v="58"/>
    <x v="0"/>
    <x v="2"/>
    <s v="Mar"/>
    <s v="Q1"/>
    <x v="2"/>
    <s v="Tamil Nadu"/>
    <s v="Tamil Nadu Mega Store"/>
    <x v="1"/>
    <x v="3"/>
    <x v="0"/>
    <x v="2"/>
    <n v="1"/>
    <n v="228"/>
    <x v="3"/>
    <n v="95"/>
    <n v="205.20000000000002"/>
    <n v="95"/>
    <n v="110.20000000000002"/>
    <n v="0.53703703703703709"/>
    <x v="0"/>
  </r>
  <r>
    <s v="ORD-103171"/>
    <x v="58"/>
    <x v="0"/>
    <x v="2"/>
    <s v="Mar"/>
    <s v="Q1"/>
    <x v="2"/>
    <s v="Andhra Pradesh"/>
    <s v="Andhra Pradesh Mega Store"/>
    <x v="3"/>
    <x v="6"/>
    <x v="0"/>
    <x v="1"/>
    <n v="8"/>
    <n v="6121"/>
    <x v="1"/>
    <n v="3314"/>
    <n v="48968"/>
    <n v="26512"/>
    <n v="22456"/>
    <n v="0.4585851984969776"/>
    <x v="0"/>
  </r>
  <r>
    <s v="ORD-101701"/>
    <x v="59"/>
    <x v="0"/>
    <x v="2"/>
    <s v="Mar"/>
    <s v="Q1"/>
    <x v="1"/>
    <s v="Gujarat"/>
    <s v="Gujarat Mega Store"/>
    <x v="1"/>
    <x v="4"/>
    <x v="0"/>
    <x v="2"/>
    <n v="1"/>
    <n v="321"/>
    <x v="1"/>
    <n v="126"/>
    <n v="321"/>
    <n v="126"/>
    <n v="195"/>
    <n v="0.60747663551401865"/>
    <x v="0"/>
  </r>
  <r>
    <s v="ORD-100253"/>
    <x v="60"/>
    <x v="0"/>
    <x v="2"/>
    <s v="Mar"/>
    <s v="Q1"/>
    <x v="0"/>
    <s v="West Bengal"/>
    <s v="West Bengal Mega Store"/>
    <x v="0"/>
    <x v="12"/>
    <x v="2"/>
    <x v="1"/>
    <n v="3"/>
    <n v="16504"/>
    <x v="2"/>
    <n v="12883"/>
    <n v="42085.2"/>
    <n v="38649"/>
    <n v="3436.1999999999971"/>
    <n v="8.1648655584385901E-2"/>
    <x v="0"/>
  </r>
  <r>
    <s v="ORD-102260"/>
    <x v="60"/>
    <x v="0"/>
    <x v="2"/>
    <s v="Mar"/>
    <s v="Q1"/>
    <x v="3"/>
    <s v="Delhi"/>
    <s v="Delhi Mega Store"/>
    <x v="3"/>
    <x v="14"/>
    <x v="1"/>
    <x v="1"/>
    <n v="2"/>
    <n v="8511"/>
    <x v="2"/>
    <n v="5397"/>
    <n v="14468.699999999999"/>
    <n v="10794"/>
    <n v="3674.6999999999989"/>
    <n v="0.25397582367455263"/>
    <x v="0"/>
  </r>
  <r>
    <s v="ORD-104357"/>
    <x v="60"/>
    <x v="0"/>
    <x v="2"/>
    <s v="Mar"/>
    <s v="Q1"/>
    <x v="2"/>
    <s v="Andhra Pradesh"/>
    <s v="Andhra Pradesh Mega Store"/>
    <x v="1"/>
    <x v="8"/>
    <x v="0"/>
    <x v="0"/>
    <n v="1"/>
    <n v="2304"/>
    <x v="0"/>
    <n v="1325"/>
    <n v="2188.7999999999997"/>
    <n v="1325"/>
    <n v="863.79999999999973"/>
    <n v="0.39464546783625726"/>
    <x v="0"/>
  </r>
  <r>
    <s v="ORD-104359"/>
    <x v="60"/>
    <x v="0"/>
    <x v="2"/>
    <s v="Mar"/>
    <s v="Q1"/>
    <x v="3"/>
    <s v="Punjab"/>
    <s v="Punjab Mega Store"/>
    <x v="3"/>
    <x v="14"/>
    <x v="0"/>
    <x v="1"/>
    <n v="1"/>
    <n v="8635"/>
    <x v="1"/>
    <n v="5387"/>
    <n v="8635"/>
    <n v="5387"/>
    <n v="3248"/>
    <n v="0.37614360162130861"/>
    <x v="0"/>
  </r>
  <r>
    <s v="ORD-103654"/>
    <x v="61"/>
    <x v="0"/>
    <x v="2"/>
    <s v="Mar"/>
    <s v="Q1"/>
    <x v="3"/>
    <s v="Uttar Pradesh"/>
    <s v="Uttar Pradesh Mega Store"/>
    <x v="2"/>
    <x v="7"/>
    <x v="1"/>
    <x v="0"/>
    <n v="1"/>
    <n v="2309"/>
    <x v="2"/>
    <n v="1160"/>
    <n v="1962.6499999999999"/>
    <n v="1160"/>
    <n v="802.64999999999986"/>
    <n v="0.4089623723027539"/>
    <x v="0"/>
  </r>
  <r>
    <s v="ORD-102512"/>
    <x v="62"/>
    <x v="0"/>
    <x v="2"/>
    <s v="Mar"/>
    <s v="Q1"/>
    <x v="2"/>
    <s v="Karnataka"/>
    <s v="Karnataka Mega Store"/>
    <x v="2"/>
    <x v="2"/>
    <x v="0"/>
    <x v="2"/>
    <n v="4"/>
    <n v="2837"/>
    <x v="2"/>
    <n v="1738"/>
    <n v="9645.7999999999993"/>
    <n v="6952"/>
    <n v="2693.7999999999993"/>
    <n v="0.27927180741877289"/>
    <x v="0"/>
  </r>
  <r>
    <s v="ORD-103160"/>
    <x v="62"/>
    <x v="0"/>
    <x v="2"/>
    <s v="Mar"/>
    <s v="Q1"/>
    <x v="2"/>
    <s v="Andhra Pradesh"/>
    <s v="Andhra Pradesh Mega Store"/>
    <x v="0"/>
    <x v="11"/>
    <x v="2"/>
    <x v="2"/>
    <n v="2"/>
    <n v="1390"/>
    <x v="3"/>
    <n v="701"/>
    <n v="2502"/>
    <n v="1402"/>
    <n v="1100"/>
    <n v="0.43964828137490009"/>
    <x v="0"/>
  </r>
  <r>
    <s v="ORD-104212"/>
    <x v="62"/>
    <x v="0"/>
    <x v="2"/>
    <s v="Mar"/>
    <s v="Q1"/>
    <x v="0"/>
    <s v="Odisha"/>
    <s v="Odisha Mega Store"/>
    <x v="0"/>
    <x v="0"/>
    <x v="0"/>
    <x v="1"/>
    <n v="4"/>
    <n v="49898"/>
    <x v="0"/>
    <n v="42205"/>
    <n v="189612.4"/>
    <n v="168820"/>
    <n v="20792.399999999994"/>
    <n v="0.10965738527649033"/>
    <x v="0"/>
  </r>
  <r>
    <s v="ORD-100255"/>
    <x v="63"/>
    <x v="0"/>
    <x v="2"/>
    <s v="Mar"/>
    <s v="Q1"/>
    <x v="2"/>
    <s v="Andhra Pradesh"/>
    <s v="Andhra Pradesh Mega Store"/>
    <x v="1"/>
    <x v="4"/>
    <x v="0"/>
    <x v="1"/>
    <n v="5"/>
    <n v="279"/>
    <x v="1"/>
    <n v="113"/>
    <n v="1395"/>
    <n v="565"/>
    <n v="830"/>
    <n v="0.59498207885304655"/>
    <x v="0"/>
  </r>
  <r>
    <s v="ORD-100221"/>
    <x v="64"/>
    <x v="0"/>
    <x v="2"/>
    <s v="Mar"/>
    <s v="Q1"/>
    <x v="3"/>
    <s v="Uttar Pradesh"/>
    <s v="Uttar Pradesh Mega Store"/>
    <x v="1"/>
    <x v="1"/>
    <x v="2"/>
    <x v="2"/>
    <n v="3"/>
    <n v="417"/>
    <x v="1"/>
    <n v="183"/>
    <n v="1251"/>
    <n v="549"/>
    <n v="702"/>
    <n v="0.5611510791366906"/>
    <x v="0"/>
  </r>
  <r>
    <s v="ORD-101484"/>
    <x v="64"/>
    <x v="0"/>
    <x v="2"/>
    <s v="Mar"/>
    <s v="Q1"/>
    <x v="1"/>
    <s v="Rajasthan"/>
    <s v="Rajasthan Mega Store"/>
    <x v="2"/>
    <x v="2"/>
    <x v="2"/>
    <x v="1"/>
    <n v="1"/>
    <n v="2756"/>
    <x v="1"/>
    <n v="1672"/>
    <n v="2756"/>
    <n v="1672"/>
    <n v="1084"/>
    <n v="0.39332365747460085"/>
    <x v="0"/>
  </r>
  <r>
    <s v="ORD-101967"/>
    <x v="65"/>
    <x v="0"/>
    <x v="2"/>
    <s v="Mar"/>
    <s v="Q1"/>
    <x v="0"/>
    <s v="Bihar"/>
    <s v="Bihar Mega Store"/>
    <x v="0"/>
    <x v="0"/>
    <x v="0"/>
    <x v="2"/>
    <n v="1"/>
    <n v="55909"/>
    <x v="2"/>
    <n v="48715"/>
    <n v="47522.65"/>
    <n v="48715"/>
    <n v="-1192.3499999999985"/>
    <n v="-2.5090141227393642E-2"/>
    <x v="0"/>
  </r>
  <r>
    <s v="ORD-102527"/>
    <x v="65"/>
    <x v="0"/>
    <x v="2"/>
    <s v="Mar"/>
    <s v="Q1"/>
    <x v="3"/>
    <s v="Punjab"/>
    <s v="Punjab Mega Store"/>
    <x v="2"/>
    <x v="7"/>
    <x v="0"/>
    <x v="2"/>
    <n v="4"/>
    <n v="2307"/>
    <x v="1"/>
    <n v="1181"/>
    <n v="9228"/>
    <n v="4724"/>
    <n v="4504"/>
    <n v="0.4880797572605115"/>
    <x v="0"/>
  </r>
  <r>
    <s v="ORD-101133"/>
    <x v="66"/>
    <x v="0"/>
    <x v="2"/>
    <s v="Mar"/>
    <s v="Q1"/>
    <x v="1"/>
    <s v="Gujarat"/>
    <s v="Gujarat Mega Store"/>
    <x v="0"/>
    <x v="0"/>
    <x v="0"/>
    <x v="2"/>
    <n v="5"/>
    <n v="51424"/>
    <x v="0"/>
    <n v="44087"/>
    <n v="244264"/>
    <n v="220435"/>
    <n v="23829"/>
    <n v="9.7554285527134577E-2"/>
    <x v="0"/>
  </r>
  <r>
    <s v="ORD-102169"/>
    <x v="66"/>
    <x v="0"/>
    <x v="2"/>
    <s v="Mar"/>
    <s v="Q1"/>
    <x v="1"/>
    <s v="Gujarat"/>
    <s v="Gujarat Mega Store"/>
    <x v="3"/>
    <x v="13"/>
    <x v="1"/>
    <x v="1"/>
    <n v="2"/>
    <n v="12942"/>
    <x v="7"/>
    <n v="7893"/>
    <n v="19413"/>
    <n v="15786"/>
    <n v="3627"/>
    <n v="0.18683356513676402"/>
    <x v="0"/>
  </r>
  <r>
    <s v="ORD-102563"/>
    <x v="66"/>
    <x v="0"/>
    <x v="2"/>
    <s v="Mar"/>
    <s v="Q1"/>
    <x v="1"/>
    <s v="Maharashtra"/>
    <s v="Maharashtra Mega Store"/>
    <x v="1"/>
    <x v="1"/>
    <x v="2"/>
    <x v="0"/>
    <n v="5"/>
    <n v="431"/>
    <x v="3"/>
    <n v="197"/>
    <n v="1939.5"/>
    <n v="985"/>
    <n v="954.5"/>
    <n v="0.49213714874967773"/>
    <x v="0"/>
  </r>
  <r>
    <s v="ORD-100899"/>
    <x v="67"/>
    <x v="0"/>
    <x v="2"/>
    <s v="Mar"/>
    <s v="Q1"/>
    <x v="3"/>
    <s v="Punjab"/>
    <s v="Punjab Mega Store"/>
    <x v="2"/>
    <x v="2"/>
    <x v="0"/>
    <x v="1"/>
    <n v="2"/>
    <n v="2876"/>
    <x v="1"/>
    <n v="1759"/>
    <n v="5752"/>
    <n v="3518"/>
    <n v="2234"/>
    <n v="0.38838664812239221"/>
    <x v="0"/>
  </r>
  <r>
    <s v="ORD-102596"/>
    <x v="67"/>
    <x v="0"/>
    <x v="2"/>
    <s v="Mar"/>
    <s v="Q1"/>
    <x v="3"/>
    <s v="Punjab"/>
    <s v="Punjab Mega Store"/>
    <x v="2"/>
    <x v="10"/>
    <x v="2"/>
    <x v="1"/>
    <n v="2"/>
    <n v="1782"/>
    <x v="3"/>
    <n v="940"/>
    <n v="3207.6"/>
    <n v="1880"/>
    <n v="1327.6"/>
    <n v="0.41389200648459906"/>
    <x v="0"/>
  </r>
  <r>
    <s v="ORD-103579"/>
    <x v="67"/>
    <x v="0"/>
    <x v="2"/>
    <s v="Mar"/>
    <s v="Q1"/>
    <x v="3"/>
    <s v="Uttar Pradesh"/>
    <s v="Uttar Pradesh Mega Store"/>
    <x v="1"/>
    <x v="3"/>
    <x v="1"/>
    <x v="1"/>
    <n v="2"/>
    <n v="239"/>
    <x v="2"/>
    <n v="97"/>
    <n v="406.3"/>
    <n v="194"/>
    <n v="212.3"/>
    <n v="0.52252030519320702"/>
    <x v="0"/>
  </r>
  <r>
    <s v="ORD-104176"/>
    <x v="67"/>
    <x v="0"/>
    <x v="2"/>
    <s v="Mar"/>
    <s v="Q1"/>
    <x v="1"/>
    <s v="Gujarat"/>
    <s v="Gujarat Mega Store"/>
    <x v="0"/>
    <x v="5"/>
    <x v="1"/>
    <x v="0"/>
    <n v="2"/>
    <n v="11318"/>
    <x v="2"/>
    <n v="8424"/>
    <n v="19240.599999999999"/>
    <n v="16848"/>
    <n v="2392.5999999999985"/>
    <n v="0.12435163144600474"/>
    <x v="0"/>
  </r>
  <r>
    <s v="ORD-103344"/>
    <x v="68"/>
    <x v="0"/>
    <x v="2"/>
    <s v="Mar"/>
    <s v="Q1"/>
    <x v="1"/>
    <s v="Rajasthan"/>
    <s v="Rajasthan Mega Store"/>
    <x v="0"/>
    <x v="0"/>
    <x v="1"/>
    <x v="0"/>
    <n v="1"/>
    <n v="54135"/>
    <x v="3"/>
    <n v="47106"/>
    <n v="48721.5"/>
    <n v="47106"/>
    <n v="1615.5"/>
    <n v="3.3157846125427173E-2"/>
    <x v="0"/>
  </r>
  <r>
    <s v="ORD-103526"/>
    <x v="68"/>
    <x v="0"/>
    <x v="2"/>
    <s v="Mar"/>
    <s v="Q1"/>
    <x v="3"/>
    <s v="Delhi"/>
    <s v="Delhi Mega Store"/>
    <x v="0"/>
    <x v="11"/>
    <x v="0"/>
    <x v="1"/>
    <n v="3"/>
    <n v="1547"/>
    <x v="1"/>
    <n v="756"/>
    <n v="4641"/>
    <n v="2268"/>
    <n v="2373"/>
    <n v="0.5113122171945701"/>
    <x v="0"/>
  </r>
  <r>
    <s v="ORD-102290"/>
    <x v="69"/>
    <x v="0"/>
    <x v="2"/>
    <s v="Mar"/>
    <s v="Q1"/>
    <x v="0"/>
    <s v="Odisha"/>
    <s v="Odisha Mega Store"/>
    <x v="0"/>
    <x v="11"/>
    <x v="0"/>
    <x v="2"/>
    <n v="1"/>
    <n v="1520"/>
    <x v="1"/>
    <n v="746"/>
    <n v="1520"/>
    <n v="746"/>
    <n v="774"/>
    <n v="0.50921052631578945"/>
    <x v="0"/>
  </r>
  <r>
    <s v="ORD-103199"/>
    <x v="69"/>
    <x v="0"/>
    <x v="2"/>
    <s v="Mar"/>
    <s v="Q1"/>
    <x v="2"/>
    <s v="Tamil Nadu"/>
    <s v="Tamil Nadu Mega Store"/>
    <x v="0"/>
    <x v="5"/>
    <x v="0"/>
    <x v="2"/>
    <n v="5"/>
    <n v="11198"/>
    <x v="2"/>
    <n v="8164"/>
    <n v="47591.5"/>
    <n v="40820"/>
    <n v="6771.5"/>
    <n v="0.1422838111847704"/>
    <x v="0"/>
  </r>
  <r>
    <s v="ORD-103301"/>
    <x v="69"/>
    <x v="0"/>
    <x v="2"/>
    <s v="Mar"/>
    <s v="Q1"/>
    <x v="3"/>
    <s v="Delhi"/>
    <s v="Delhi Mega Store"/>
    <x v="2"/>
    <x v="2"/>
    <x v="0"/>
    <x v="2"/>
    <n v="8"/>
    <n v="2768"/>
    <x v="3"/>
    <n v="1676"/>
    <n v="19929.600000000002"/>
    <n v="13408"/>
    <n v="6521.6000000000022"/>
    <n v="0.32723185613359029"/>
    <x v="0"/>
  </r>
  <r>
    <s v="ORD-103728"/>
    <x v="69"/>
    <x v="0"/>
    <x v="2"/>
    <s v="Mar"/>
    <s v="Q1"/>
    <x v="3"/>
    <s v="Punjab"/>
    <s v="Punjab Mega Store"/>
    <x v="3"/>
    <x v="13"/>
    <x v="2"/>
    <x v="2"/>
    <n v="5"/>
    <n v="13496"/>
    <x v="6"/>
    <n v="8311"/>
    <n v="47236"/>
    <n v="41555"/>
    <n v="5681"/>
    <n v="0.12026843932593785"/>
    <x v="0"/>
  </r>
  <r>
    <s v="ORD-103148"/>
    <x v="70"/>
    <x v="0"/>
    <x v="2"/>
    <s v="Mar"/>
    <s v="Q1"/>
    <x v="3"/>
    <s v="Delhi"/>
    <s v="Delhi Mega Store"/>
    <x v="2"/>
    <x v="10"/>
    <x v="2"/>
    <x v="0"/>
    <n v="2"/>
    <n v="1857"/>
    <x v="5"/>
    <n v="938"/>
    <n v="2971.2000000000003"/>
    <n v="1876"/>
    <n v="1095.2000000000003"/>
    <n v="0.36860527732902537"/>
    <x v="0"/>
  </r>
  <r>
    <s v="ORD-101426"/>
    <x v="71"/>
    <x v="0"/>
    <x v="2"/>
    <s v="Mar"/>
    <s v="Q1"/>
    <x v="3"/>
    <s v="Punjab"/>
    <s v="Punjab Mega Store"/>
    <x v="1"/>
    <x v="4"/>
    <x v="1"/>
    <x v="0"/>
    <n v="2"/>
    <n v="321"/>
    <x v="5"/>
    <n v="129"/>
    <n v="513.6"/>
    <n v="258"/>
    <n v="255.60000000000002"/>
    <n v="0.49766355140186919"/>
    <x v="0"/>
  </r>
  <r>
    <s v="ORD-102640"/>
    <x v="71"/>
    <x v="0"/>
    <x v="2"/>
    <s v="Mar"/>
    <s v="Q1"/>
    <x v="1"/>
    <s v="Rajasthan"/>
    <s v="Rajasthan Mega Store"/>
    <x v="1"/>
    <x v="4"/>
    <x v="1"/>
    <x v="1"/>
    <n v="1"/>
    <n v="284"/>
    <x v="2"/>
    <n v="112"/>
    <n v="241.4"/>
    <n v="112"/>
    <n v="129.4"/>
    <n v="0.53603976801988407"/>
    <x v="0"/>
  </r>
  <r>
    <s v="ORD-103829"/>
    <x v="71"/>
    <x v="0"/>
    <x v="2"/>
    <s v="Mar"/>
    <s v="Q1"/>
    <x v="3"/>
    <s v="Uttar Pradesh"/>
    <s v="Uttar Pradesh Mega Store"/>
    <x v="2"/>
    <x v="10"/>
    <x v="1"/>
    <x v="2"/>
    <n v="5"/>
    <n v="1913"/>
    <x v="2"/>
    <n v="995"/>
    <n v="8130.25"/>
    <n v="4975"/>
    <n v="3155.25"/>
    <n v="0.38808769718028352"/>
    <x v="0"/>
  </r>
  <r>
    <s v="ORD-104366"/>
    <x v="71"/>
    <x v="0"/>
    <x v="2"/>
    <s v="Mar"/>
    <s v="Q1"/>
    <x v="2"/>
    <s v="Karnataka"/>
    <s v="Karnataka Mega Store"/>
    <x v="0"/>
    <x v="11"/>
    <x v="1"/>
    <x v="1"/>
    <n v="3"/>
    <n v="1445"/>
    <x v="1"/>
    <n v="736"/>
    <n v="4335"/>
    <n v="2208"/>
    <n v="2127"/>
    <n v="0.49065743944636681"/>
    <x v="0"/>
  </r>
  <r>
    <s v="ORD-101612"/>
    <x v="72"/>
    <x v="0"/>
    <x v="2"/>
    <s v="Mar"/>
    <s v="Q1"/>
    <x v="1"/>
    <s v="Rajasthan"/>
    <s v="Rajasthan Mega Store"/>
    <x v="1"/>
    <x v="3"/>
    <x v="0"/>
    <x v="2"/>
    <n v="3"/>
    <n v="260"/>
    <x v="1"/>
    <n v="106"/>
    <n v="780"/>
    <n v="318"/>
    <n v="462"/>
    <n v="0.59230769230769231"/>
    <x v="0"/>
  </r>
  <r>
    <s v="ORD-103048"/>
    <x v="72"/>
    <x v="0"/>
    <x v="2"/>
    <s v="Mar"/>
    <s v="Q1"/>
    <x v="3"/>
    <s v="Delhi"/>
    <s v="Delhi Mega Store"/>
    <x v="1"/>
    <x v="1"/>
    <x v="0"/>
    <x v="1"/>
    <n v="5"/>
    <n v="439"/>
    <x v="3"/>
    <n v="198"/>
    <n v="1975.5"/>
    <n v="990"/>
    <n v="985.5"/>
    <n v="0.49886104783599089"/>
    <x v="0"/>
  </r>
  <r>
    <s v="ORD-101413"/>
    <x v="73"/>
    <x v="0"/>
    <x v="2"/>
    <s v="Mar"/>
    <s v="Q1"/>
    <x v="0"/>
    <s v="Odisha"/>
    <s v="Odisha Mega Store"/>
    <x v="1"/>
    <x v="3"/>
    <x v="0"/>
    <x v="2"/>
    <n v="2"/>
    <n v="226"/>
    <x v="1"/>
    <n v="97"/>
    <n v="452"/>
    <n v="194"/>
    <n v="258"/>
    <n v="0.57079646017699115"/>
    <x v="0"/>
  </r>
  <r>
    <s v="ORD-101883"/>
    <x v="73"/>
    <x v="0"/>
    <x v="2"/>
    <s v="Mar"/>
    <s v="Q1"/>
    <x v="1"/>
    <s v="Rajasthan"/>
    <s v="Rajasthan Mega Store"/>
    <x v="3"/>
    <x v="6"/>
    <x v="2"/>
    <x v="0"/>
    <n v="1"/>
    <n v="6621"/>
    <x v="8"/>
    <n v="3602"/>
    <n v="3972.6"/>
    <n v="3602"/>
    <n v="370.59999999999991"/>
    <n v="9.3289029854503325E-2"/>
    <x v="0"/>
  </r>
  <r>
    <s v="ORD-102108"/>
    <x v="73"/>
    <x v="0"/>
    <x v="2"/>
    <s v="Mar"/>
    <s v="Q1"/>
    <x v="1"/>
    <s v="Maharashtra"/>
    <s v="Maharashtra Mega Store"/>
    <x v="0"/>
    <x v="11"/>
    <x v="2"/>
    <x v="1"/>
    <n v="2"/>
    <n v="1406"/>
    <x v="1"/>
    <n v="709"/>
    <n v="2812"/>
    <n v="1418"/>
    <n v="1394"/>
    <n v="0.49573257467994308"/>
    <x v="0"/>
  </r>
  <r>
    <s v="ORD-102519"/>
    <x v="73"/>
    <x v="0"/>
    <x v="2"/>
    <s v="Mar"/>
    <s v="Q1"/>
    <x v="3"/>
    <s v="Uttar Pradesh"/>
    <s v="Uttar Pradesh Mega Store"/>
    <x v="1"/>
    <x v="8"/>
    <x v="0"/>
    <x v="1"/>
    <n v="4"/>
    <n v="2381"/>
    <x v="3"/>
    <n v="1370"/>
    <n v="8571.6"/>
    <n v="5480"/>
    <n v="3091.6000000000004"/>
    <n v="0.36067945307760513"/>
    <x v="0"/>
  </r>
  <r>
    <s v="ORD-103345"/>
    <x v="73"/>
    <x v="0"/>
    <x v="2"/>
    <s v="Mar"/>
    <s v="Q1"/>
    <x v="2"/>
    <s v="Karnataka"/>
    <s v="Karnataka Mega Store"/>
    <x v="1"/>
    <x v="3"/>
    <x v="0"/>
    <x v="2"/>
    <n v="8"/>
    <n v="264"/>
    <x v="1"/>
    <n v="109"/>
    <n v="2112"/>
    <n v="872"/>
    <n v="1240"/>
    <n v="0.58712121212121215"/>
    <x v="0"/>
  </r>
  <r>
    <s v="ORD-104095"/>
    <x v="73"/>
    <x v="0"/>
    <x v="2"/>
    <s v="Mar"/>
    <s v="Q1"/>
    <x v="1"/>
    <s v="Rajasthan"/>
    <s v="Rajasthan Mega Store"/>
    <x v="2"/>
    <x v="10"/>
    <x v="2"/>
    <x v="1"/>
    <n v="8"/>
    <n v="1725"/>
    <x v="2"/>
    <n v="879"/>
    <n v="11730"/>
    <n v="7032"/>
    <n v="4698"/>
    <n v="0.40051150895140664"/>
    <x v="0"/>
  </r>
  <r>
    <s v="ORD-104045"/>
    <x v="74"/>
    <x v="0"/>
    <x v="2"/>
    <s v="Mar"/>
    <s v="Q1"/>
    <x v="2"/>
    <s v="Tamil Nadu"/>
    <s v="Tamil Nadu Mega Store"/>
    <x v="3"/>
    <x v="13"/>
    <x v="0"/>
    <x v="1"/>
    <n v="4"/>
    <n v="13601"/>
    <x v="6"/>
    <n v="8321"/>
    <n v="38082.799999999996"/>
    <n v="33284"/>
    <n v="4798.7999999999956"/>
    <n v="0.12600964214816127"/>
    <x v="0"/>
  </r>
  <r>
    <s v="ORD-101985"/>
    <x v="75"/>
    <x v="0"/>
    <x v="2"/>
    <s v="Mar"/>
    <s v="Q1"/>
    <x v="0"/>
    <s v="Bihar"/>
    <s v="Bihar Mega Store"/>
    <x v="2"/>
    <x v="7"/>
    <x v="0"/>
    <x v="1"/>
    <n v="1"/>
    <n v="2527"/>
    <x v="1"/>
    <n v="1297"/>
    <n v="2527"/>
    <n v="1297"/>
    <n v="1230"/>
    <n v="0.48674317372378312"/>
    <x v="1"/>
  </r>
  <r>
    <s v="ORD-100908"/>
    <x v="76"/>
    <x v="0"/>
    <x v="2"/>
    <s v="Mar"/>
    <s v="Q1"/>
    <x v="1"/>
    <s v="Rajasthan"/>
    <s v="Rajasthan Mega Store"/>
    <x v="0"/>
    <x v="12"/>
    <x v="0"/>
    <x v="1"/>
    <n v="3"/>
    <n v="17038"/>
    <x v="2"/>
    <n v="13198"/>
    <n v="43446.9"/>
    <n v="39594"/>
    <n v="3852.9000000000015"/>
    <n v="8.8680665363927033E-2"/>
    <x v="0"/>
  </r>
  <r>
    <s v="ORD-102524"/>
    <x v="76"/>
    <x v="0"/>
    <x v="2"/>
    <s v="Mar"/>
    <s v="Q1"/>
    <x v="1"/>
    <s v="Maharashtra"/>
    <s v="Maharashtra Mega Store"/>
    <x v="1"/>
    <x v="3"/>
    <x v="0"/>
    <x v="0"/>
    <n v="4"/>
    <n v="231"/>
    <x v="0"/>
    <n v="99"/>
    <n v="877.8"/>
    <n v="396"/>
    <n v="481.79999999999995"/>
    <n v="0.54887218045112784"/>
    <x v="0"/>
  </r>
  <r>
    <s v="ORD-104370"/>
    <x v="76"/>
    <x v="0"/>
    <x v="2"/>
    <s v="Mar"/>
    <s v="Q1"/>
    <x v="0"/>
    <s v="Odisha"/>
    <s v="Odisha Mega Store"/>
    <x v="1"/>
    <x v="8"/>
    <x v="0"/>
    <x v="1"/>
    <n v="5"/>
    <n v="2235"/>
    <x v="1"/>
    <n v="1316"/>
    <n v="11175"/>
    <n v="6580"/>
    <n v="4595"/>
    <n v="0.41118568232662195"/>
    <x v="0"/>
  </r>
  <r>
    <s v="ORD-103867"/>
    <x v="77"/>
    <x v="0"/>
    <x v="2"/>
    <s v="Mar"/>
    <s v="Q1"/>
    <x v="3"/>
    <s v="Uttar Pradesh"/>
    <s v="Uttar Pradesh Mega Store"/>
    <x v="1"/>
    <x v="3"/>
    <x v="2"/>
    <x v="1"/>
    <n v="1"/>
    <n v="270"/>
    <x v="1"/>
    <n v="114"/>
    <n v="270"/>
    <n v="114"/>
    <n v="156"/>
    <n v="0.57777777777777772"/>
    <x v="0"/>
  </r>
  <r>
    <s v="ORD-100524"/>
    <x v="78"/>
    <x v="0"/>
    <x v="2"/>
    <s v="Mar"/>
    <s v="Q1"/>
    <x v="1"/>
    <s v="Gujarat"/>
    <s v="Gujarat Mega Store"/>
    <x v="3"/>
    <x v="6"/>
    <x v="1"/>
    <x v="1"/>
    <n v="1"/>
    <n v="6960"/>
    <x v="7"/>
    <n v="3883"/>
    <n v="5220"/>
    <n v="3883"/>
    <n v="1337"/>
    <n v="0.25613026819923373"/>
    <x v="0"/>
  </r>
  <r>
    <s v="ORD-102976"/>
    <x v="78"/>
    <x v="0"/>
    <x v="2"/>
    <s v="Mar"/>
    <s v="Q1"/>
    <x v="3"/>
    <s v="Punjab"/>
    <s v="Punjab Mega Store"/>
    <x v="0"/>
    <x v="5"/>
    <x v="0"/>
    <x v="1"/>
    <n v="3"/>
    <n v="11885"/>
    <x v="2"/>
    <n v="9002"/>
    <n v="30306.75"/>
    <n v="27006"/>
    <n v="3300.75"/>
    <n v="0.10891138112796654"/>
    <x v="0"/>
  </r>
  <r>
    <s v="ORD-103537"/>
    <x v="78"/>
    <x v="0"/>
    <x v="2"/>
    <s v="Mar"/>
    <s v="Q1"/>
    <x v="1"/>
    <s v="Maharashtra"/>
    <s v="Maharashtra Mega Store"/>
    <x v="1"/>
    <x v="8"/>
    <x v="2"/>
    <x v="2"/>
    <n v="1"/>
    <n v="2154"/>
    <x v="1"/>
    <n v="1235"/>
    <n v="2154"/>
    <n v="1235"/>
    <n v="919"/>
    <n v="0.42664809656453112"/>
    <x v="0"/>
  </r>
  <r>
    <s v="ORD-103594"/>
    <x v="78"/>
    <x v="0"/>
    <x v="2"/>
    <s v="Mar"/>
    <s v="Q1"/>
    <x v="2"/>
    <s v="Karnataka"/>
    <s v="Karnataka Mega Store"/>
    <x v="3"/>
    <x v="6"/>
    <x v="0"/>
    <x v="2"/>
    <n v="2"/>
    <n v="6572"/>
    <x v="3"/>
    <n v="3705"/>
    <n v="11829.6"/>
    <n v="7410"/>
    <n v="4419.6000000000004"/>
    <n v="0.37360519375126805"/>
    <x v="0"/>
  </r>
  <r>
    <s v="ORD-103636"/>
    <x v="78"/>
    <x v="0"/>
    <x v="2"/>
    <s v="Mar"/>
    <s v="Q1"/>
    <x v="3"/>
    <s v="Uttar Pradesh"/>
    <s v="Uttar Pradesh Mega Store"/>
    <x v="1"/>
    <x v="3"/>
    <x v="0"/>
    <x v="0"/>
    <n v="2"/>
    <n v="247"/>
    <x v="0"/>
    <n v="102"/>
    <n v="469.29999999999995"/>
    <n v="204"/>
    <n v="265.29999999999995"/>
    <n v="0.56531003622416365"/>
    <x v="0"/>
  </r>
  <r>
    <s v="ORD-103760"/>
    <x v="78"/>
    <x v="0"/>
    <x v="2"/>
    <s v="Mar"/>
    <s v="Q1"/>
    <x v="2"/>
    <s v="Karnataka"/>
    <s v="Karnataka Mega Store"/>
    <x v="0"/>
    <x v="12"/>
    <x v="2"/>
    <x v="2"/>
    <n v="4"/>
    <n v="17989"/>
    <x v="1"/>
    <n v="13745"/>
    <n v="71956"/>
    <n v="54980"/>
    <n v="16976"/>
    <n v="0.23592195230418589"/>
    <x v="0"/>
  </r>
  <r>
    <s v="ORD-103811"/>
    <x v="78"/>
    <x v="0"/>
    <x v="2"/>
    <s v="Mar"/>
    <s v="Q1"/>
    <x v="1"/>
    <s v="Rajasthan"/>
    <s v="Rajasthan Mega Store"/>
    <x v="1"/>
    <x v="4"/>
    <x v="0"/>
    <x v="0"/>
    <n v="2"/>
    <n v="316"/>
    <x v="0"/>
    <n v="125"/>
    <n v="600.4"/>
    <n v="250"/>
    <n v="350.4"/>
    <n v="0.58361092604930043"/>
    <x v="0"/>
  </r>
  <r>
    <s v="ORD-103833"/>
    <x v="78"/>
    <x v="0"/>
    <x v="2"/>
    <s v="Mar"/>
    <s v="Q1"/>
    <x v="3"/>
    <s v="Punjab"/>
    <s v="Punjab Mega Store"/>
    <x v="3"/>
    <x v="14"/>
    <x v="0"/>
    <x v="0"/>
    <n v="2"/>
    <n v="9093"/>
    <x v="3"/>
    <n v="5763"/>
    <n v="16367.4"/>
    <n v="11526"/>
    <n v="4841.3999999999996"/>
    <n v="0.29579530041423802"/>
    <x v="0"/>
  </r>
  <r>
    <s v="ORD-103858"/>
    <x v="78"/>
    <x v="0"/>
    <x v="2"/>
    <s v="Mar"/>
    <s v="Q1"/>
    <x v="1"/>
    <s v="Maharashtra"/>
    <s v="Maharashtra Mega Store"/>
    <x v="1"/>
    <x v="8"/>
    <x v="0"/>
    <x v="1"/>
    <n v="1"/>
    <n v="2213"/>
    <x v="2"/>
    <n v="1292"/>
    <n v="1881.05"/>
    <n v="1292"/>
    <n v="589.04999999999995"/>
    <n v="0.31314957071848171"/>
    <x v="0"/>
  </r>
  <r>
    <s v="ORD-104077"/>
    <x v="78"/>
    <x v="0"/>
    <x v="2"/>
    <s v="Mar"/>
    <s v="Q1"/>
    <x v="3"/>
    <s v="Punjab"/>
    <s v="Punjab Mega Store"/>
    <x v="0"/>
    <x v="12"/>
    <x v="0"/>
    <x v="2"/>
    <n v="2"/>
    <n v="16352"/>
    <x v="2"/>
    <n v="12433"/>
    <n v="27798.399999999998"/>
    <n v="24866"/>
    <n v="2932.3999999999978"/>
    <n v="0.10548808564521692"/>
    <x v="0"/>
  </r>
  <r>
    <s v="ORD-101146"/>
    <x v="79"/>
    <x v="0"/>
    <x v="2"/>
    <s v="Mar"/>
    <s v="Q1"/>
    <x v="2"/>
    <s v="Andhra Pradesh"/>
    <s v="Andhra Pradesh Mega Store"/>
    <x v="1"/>
    <x v="8"/>
    <x v="0"/>
    <x v="1"/>
    <n v="3"/>
    <n v="2241"/>
    <x v="3"/>
    <n v="1276"/>
    <n v="6050.7"/>
    <n v="3828"/>
    <n v="2222.6999999999998"/>
    <n v="0.36734592691754669"/>
    <x v="0"/>
  </r>
  <r>
    <s v="ORD-101930"/>
    <x v="79"/>
    <x v="0"/>
    <x v="2"/>
    <s v="Mar"/>
    <s v="Q1"/>
    <x v="1"/>
    <s v="Gujarat"/>
    <s v="Gujarat Mega Store"/>
    <x v="1"/>
    <x v="1"/>
    <x v="0"/>
    <x v="1"/>
    <n v="3"/>
    <n v="460"/>
    <x v="1"/>
    <n v="208"/>
    <n v="1380"/>
    <n v="624"/>
    <n v="756"/>
    <n v="0.54782608695652169"/>
    <x v="0"/>
  </r>
  <r>
    <s v="ORD-103288"/>
    <x v="79"/>
    <x v="0"/>
    <x v="2"/>
    <s v="Mar"/>
    <s v="Q1"/>
    <x v="1"/>
    <s v="Rajasthan"/>
    <s v="Rajasthan Mega Store"/>
    <x v="1"/>
    <x v="4"/>
    <x v="1"/>
    <x v="2"/>
    <n v="1"/>
    <n v="275"/>
    <x v="0"/>
    <n v="107"/>
    <n v="261.25"/>
    <n v="107"/>
    <n v="154.25"/>
    <n v="0.59043062200956942"/>
    <x v="0"/>
  </r>
  <r>
    <s v="ORD-101429"/>
    <x v="80"/>
    <x v="0"/>
    <x v="2"/>
    <s v="Mar"/>
    <s v="Q1"/>
    <x v="1"/>
    <s v="Rajasthan"/>
    <s v="Rajasthan Mega Store"/>
    <x v="1"/>
    <x v="8"/>
    <x v="0"/>
    <x v="0"/>
    <n v="2"/>
    <n v="2162"/>
    <x v="0"/>
    <n v="1274"/>
    <n v="4107.8"/>
    <n v="2548"/>
    <n v="1559.8000000000002"/>
    <n v="0.37971663664248506"/>
    <x v="1"/>
  </r>
  <r>
    <s v="ORD-102224"/>
    <x v="80"/>
    <x v="0"/>
    <x v="2"/>
    <s v="Mar"/>
    <s v="Q1"/>
    <x v="2"/>
    <s v="Andhra Pradesh"/>
    <s v="Andhra Pradesh Mega Store"/>
    <x v="2"/>
    <x v="7"/>
    <x v="1"/>
    <x v="2"/>
    <n v="2"/>
    <n v="2640"/>
    <x v="1"/>
    <n v="1342"/>
    <n v="5280"/>
    <n v="2684"/>
    <n v="2596"/>
    <n v="0.49166666666666664"/>
    <x v="0"/>
  </r>
  <r>
    <s v="ORD-103460"/>
    <x v="80"/>
    <x v="0"/>
    <x v="2"/>
    <s v="Mar"/>
    <s v="Q1"/>
    <x v="3"/>
    <s v="Delhi"/>
    <s v="Delhi Mega Store"/>
    <x v="1"/>
    <x v="8"/>
    <x v="2"/>
    <x v="1"/>
    <n v="5"/>
    <n v="2357"/>
    <x v="2"/>
    <n v="1329"/>
    <n v="10017.25"/>
    <n v="6645"/>
    <n v="3372.25"/>
    <n v="0.33664428860216128"/>
    <x v="0"/>
  </r>
  <r>
    <s v="ORD-101184"/>
    <x v="81"/>
    <x v="0"/>
    <x v="2"/>
    <s v="Mar"/>
    <s v="Q1"/>
    <x v="1"/>
    <s v="Rajasthan"/>
    <s v="Rajasthan Mega Store"/>
    <x v="2"/>
    <x v="10"/>
    <x v="0"/>
    <x v="1"/>
    <n v="3"/>
    <n v="1927"/>
    <x v="2"/>
    <n v="1012"/>
    <n v="4913.8499999999995"/>
    <n v="3036"/>
    <n v="1877.8499999999995"/>
    <n v="0.38215452242131925"/>
    <x v="0"/>
  </r>
  <r>
    <s v="ORD-101685"/>
    <x v="81"/>
    <x v="0"/>
    <x v="2"/>
    <s v="Mar"/>
    <s v="Q1"/>
    <x v="1"/>
    <s v="Gujarat"/>
    <s v="Gujarat Mega Store"/>
    <x v="1"/>
    <x v="1"/>
    <x v="0"/>
    <x v="0"/>
    <n v="5"/>
    <n v="451"/>
    <x v="0"/>
    <n v="197"/>
    <n v="2142.25"/>
    <n v="985"/>
    <n v="1157.25"/>
    <n v="0.54020305753296771"/>
    <x v="0"/>
  </r>
  <r>
    <s v="ORD-103324"/>
    <x v="81"/>
    <x v="0"/>
    <x v="2"/>
    <s v="Mar"/>
    <s v="Q1"/>
    <x v="2"/>
    <s v="Karnataka"/>
    <s v="Karnataka Mega Store"/>
    <x v="3"/>
    <x v="13"/>
    <x v="1"/>
    <x v="1"/>
    <n v="2"/>
    <n v="13532"/>
    <x v="5"/>
    <n v="8173"/>
    <n v="21651.200000000001"/>
    <n v="16346"/>
    <n v="5305.2000000000007"/>
    <n v="0.24503029855158145"/>
    <x v="0"/>
  </r>
  <r>
    <s v="ORD-100127"/>
    <x v="82"/>
    <x v="0"/>
    <x v="2"/>
    <s v="Mar"/>
    <s v="Q1"/>
    <x v="3"/>
    <s v="Uttar Pradesh"/>
    <s v="Uttar Pradesh Mega Store"/>
    <x v="3"/>
    <x v="9"/>
    <x v="0"/>
    <x v="2"/>
    <n v="1"/>
    <n v="31020"/>
    <x v="3"/>
    <n v="21410"/>
    <n v="27918"/>
    <n v="21410"/>
    <n v="6508"/>
    <n v="0.23311125438785013"/>
    <x v="0"/>
  </r>
  <r>
    <s v="ORD-100604"/>
    <x v="82"/>
    <x v="0"/>
    <x v="2"/>
    <s v="Mar"/>
    <s v="Q1"/>
    <x v="1"/>
    <s v="Maharashtra"/>
    <s v="Maharashtra Mega Store"/>
    <x v="0"/>
    <x v="5"/>
    <x v="2"/>
    <x v="1"/>
    <n v="3"/>
    <n v="11645"/>
    <x v="1"/>
    <n v="8449"/>
    <n v="34935"/>
    <n v="25347"/>
    <n v="9588"/>
    <n v="0.27445255474452557"/>
    <x v="0"/>
  </r>
  <r>
    <s v="ORD-102104"/>
    <x v="82"/>
    <x v="0"/>
    <x v="2"/>
    <s v="Mar"/>
    <s v="Q1"/>
    <x v="1"/>
    <s v="Gujarat"/>
    <s v="Gujarat Mega Store"/>
    <x v="2"/>
    <x v="10"/>
    <x v="2"/>
    <x v="1"/>
    <n v="1"/>
    <n v="1680"/>
    <x v="1"/>
    <n v="898"/>
    <n v="1680"/>
    <n v="898"/>
    <n v="782"/>
    <n v="0.46547619047619049"/>
    <x v="0"/>
  </r>
  <r>
    <s v="ORD-102139"/>
    <x v="82"/>
    <x v="0"/>
    <x v="2"/>
    <s v="Mar"/>
    <s v="Q1"/>
    <x v="3"/>
    <s v="Uttar Pradesh"/>
    <s v="Uttar Pradesh Mega Store"/>
    <x v="0"/>
    <x v="12"/>
    <x v="0"/>
    <x v="2"/>
    <n v="3"/>
    <n v="16885"/>
    <x v="1"/>
    <n v="13349"/>
    <n v="50655"/>
    <n v="40047"/>
    <n v="10608"/>
    <n v="0.2094166419899319"/>
    <x v="0"/>
  </r>
  <r>
    <s v="ORD-100483"/>
    <x v="83"/>
    <x v="0"/>
    <x v="2"/>
    <s v="Mar"/>
    <s v="Q1"/>
    <x v="1"/>
    <s v="Gujarat"/>
    <s v="Gujarat Mega Store"/>
    <x v="1"/>
    <x v="3"/>
    <x v="1"/>
    <x v="1"/>
    <n v="2"/>
    <n v="250"/>
    <x v="0"/>
    <n v="102"/>
    <n v="475"/>
    <n v="204"/>
    <n v="271"/>
    <n v="0.57052631578947366"/>
    <x v="0"/>
  </r>
  <r>
    <s v="ORD-101094"/>
    <x v="83"/>
    <x v="0"/>
    <x v="2"/>
    <s v="Mar"/>
    <s v="Q1"/>
    <x v="3"/>
    <s v="Delhi"/>
    <s v="Delhi Mega Store"/>
    <x v="3"/>
    <x v="13"/>
    <x v="1"/>
    <x v="1"/>
    <n v="5"/>
    <n v="13565"/>
    <x v="5"/>
    <n v="7921"/>
    <n v="54260"/>
    <n v="39605"/>
    <n v="14655"/>
    <n v="0.27008846295613714"/>
    <x v="0"/>
  </r>
  <r>
    <s v="ORD-101468"/>
    <x v="83"/>
    <x v="0"/>
    <x v="2"/>
    <s v="Mar"/>
    <s v="Q1"/>
    <x v="2"/>
    <s v="Karnataka"/>
    <s v="Karnataka Mega Store"/>
    <x v="2"/>
    <x v="10"/>
    <x v="1"/>
    <x v="0"/>
    <n v="1"/>
    <n v="1891"/>
    <x v="3"/>
    <n v="985"/>
    <n v="1701.9"/>
    <n v="985"/>
    <n v="716.90000000000009"/>
    <n v="0.4212350901933134"/>
    <x v="0"/>
  </r>
  <r>
    <s v="ORD-100602"/>
    <x v="84"/>
    <x v="0"/>
    <x v="2"/>
    <s v="Mar"/>
    <s v="Q1"/>
    <x v="1"/>
    <s v="Gujarat"/>
    <s v="Gujarat Mega Store"/>
    <x v="3"/>
    <x v="13"/>
    <x v="2"/>
    <x v="2"/>
    <n v="3"/>
    <n v="14764"/>
    <x v="4"/>
    <n v="8880"/>
    <n v="28789.8"/>
    <n v="26640"/>
    <n v="2149.7999999999993"/>
    <n v="7.4672279765750346E-2"/>
    <x v="0"/>
  </r>
  <r>
    <s v="ORD-101512"/>
    <x v="84"/>
    <x v="0"/>
    <x v="2"/>
    <s v="Mar"/>
    <s v="Q1"/>
    <x v="1"/>
    <s v="Maharashtra"/>
    <s v="Maharashtra Mega Store"/>
    <x v="2"/>
    <x v="10"/>
    <x v="0"/>
    <x v="0"/>
    <n v="4"/>
    <n v="1846"/>
    <x v="0"/>
    <n v="982"/>
    <n v="7014.7999999999993"/>
    <n v="3928"/>
    <n v="3086.7999999999993"/>
    <n v="0.44004105605291666"/>
    <x v="0"/>
  </r>
  <r>
    <s v="ORD-103277"/>
    <x v="84"/>
    <x v="0"/>
    <x v="2"/>
    <s v="Mar"/>
    <s v="Q1"/>
    <x v="3"/>
    <s v="Uttar Pradesh"/>
    <s v="Uttar Pradesh Mega Store"/>
    <x v="1"/>
    <x v="3"/>
    <x v="2"/>
    <x v="1"/>
    <n v="1"/>
    <n v="260"/>
    <x v="0"/>
    <n v="112"/>
    <n v="247"/>
    <n v="112"/>
    <n v="135"/>
    <n v="0.54655870445344135"/>
    <x v="0"/>
  </r>
  <r>
    <s v="ORD-103482"/>
    <x v="84"/>
    <x v="0"/>
    <x v="2"/>
    <s v="Mar"/>
    <s v="Q1"/>
    <x v="2"/>
    <s v="Tamil Nadu"/>
    <s v="Tamil Nadu Mega Store"/>
    <x v="1"/>
    <x v="4"/>
    <x v="1"/>
    <x v="2"/>
    <n v="3"/>
    <n v="313"/>
    <x v="3"/>
    <n v="126"/>
    <n v="845.1"/>
    <n v="378"/>
    <n v="467.1"/>
    <n v="0.55271565495207664"/>
    <x v="0"/>
  </r>
  <r>
    <s v="ORD-103853"/>
    <x v="84"/>
    <x v="0"/>
    <x v="2"/>
    <s v="Mar"/>
    <s v="Q1"/>
    <x v="3"/>
    <s v="Punjab"/>
    <s v="Punjab Mega Store"/>
    <x v="3"/>
    <x v="14"/>
    <x v="0"/>
    <x v="2"/>
    <n v="2"/>
    <n v="8258"/>
    <x v="1"/>
    <n v="5178"/>
    <n v="16516"/>
    <n v="10356"/>
    <n v="6160"/>
    <n v="0.37297166384112374"/>
    <x v="0"/>
  </r>
  <r>
    <s v="ORD-102410"/>
    <x v="85"/>
    <x v="0"/>
    <x v="2"/>
    <s v="Mar"/>
    <s v="Q1"/>
    <x v="3"/>
    <s v="Punjab"/>
    <s v="Punjab Mega Store"/>
    <x v="0"/>
    <x v="0"/>
    <x v="0"/>
    <x v="1"/>
    <n v="3"/>
    <n v="47756"/>
    <x v="1"/>
    <n v="40888"/>
    <n v="143268"/>
    <n v="122664"/>
    <n v="20604"/>
    <n v="0.14381438981489236"/>
    <x v="0"/>
  </r>
  <r>
    <s v="ORD-103486"/>
    <x v="85"/>
    <x v="0"/>
    <x v="2"/>
    <s v="Mar"/>
    <s v="Q1"/>
    <x v="1"/>
    <s v="Gujarat"/>
    <s v="Gujarat Mega Store"/>
    <x v="3"/>
    <x v="14"/>
    <x v="1"/>
    <x v="1"/>
    <n v="4"/>
    <n v="8888"/>
    <x v="5"/>
    <n v="5368"/>
    <n v="28441.600000000002"/>
    <n v="21472"/>
    <n v="6969.6000000000022"/>
    <n v="0.2450495049504951"/>
    <x v="0"/>
  </r>
  <r>
    <s v="ORD-103837"/>
    <x v="85"/>
    <x v="0"/>
    <x v="2"/>
    <s v="Mar"/>
    <s v="Q1"/>
    <x v="0"/>
    <s v="Bihar"/>
    <s v="Bihar Mega Store"/>
    <x v="2"/>
    <x v="7"/>
    <x v="2"/>
    <x v="1"/>
    <n v="1"/>
    <n v="2521"/>
    <x v="1"/>
    <n v="1285"/>
    <n v="2521"/>
    <n v="1285"/>
    <n v="1236"/>
    <n v="0.49028163427211424"/>
    <x v="0"/>
  </r>
  <r>
    <s v="ORD-100578"/>
    <x v="86"/>
    <x v="0"/>
    <x v="3"/>
    <s v="Apr"/>
    <s v="Q2"/>
    <x v="1"/>
    <s v="Maharashtra"/>
    <s v="Maharashtra Mega Store"/>
    <x v="1"/>
    <x v="4"/>
    <x v="1"/>
    <x v="0"/>
    <n v="1"/>
    <n v="282"/>
    <x v="0"/>
    <n v="116"/>
    <n v="267.89999999999998"/>
    <n v="116"/>
    <n v="151.89999999999998"/>
    <n v="0.56700261291526688"/>
    <x v="0"/>
  </r>
  <r>
    <s v="ORD-102420"/>
    <x v="86"/>
    <x v="0"/>
    <x v="3"/>
    <s v="Apr"/>
    <s v="Q2"/>
    <x v="0"/>
    <s v="Odisha"/>
    <s v="Odisha Mega Store"/>
    <x v="0"/>
    <x v="0"/>
    <x v="1"/>
    <x v="2"/>
    <n v="2"/>
    <n v="47755"/>
    <x v="1"/>
    <n v="39838"/>
    <n v="95510"/>
    <n v="79676"/>
    <n v="15834"/>
    <n v="0.165783687571982"/>
    <x v="0"/>
  </r>
  <r>
    <s v="ORD-103101"/>
    <x v="86"/>
    <x v="0"/>
    <x v="3"/>
    <s v="Apr"/>
    <s v="Q2"/>
    <x v="0"/>
    <s v="Odisha"/>
    <s v="Odisha Mega Store"/>
    <x v="3"/>
    <x v="6"/>
    <x v="0"/>
    <x v="1"/>
    <n v="1"/>
    <n v="6076"/>
    <x v="1"/>
    <n v="3433"/>
    <n v="6076"/>
    <n v="3433"/>
    <n v="2643"/>
    <n v="0.43499012508229096"/>
    <x v="0"/>
  </r>
  <r>
    <s v="ORD-101300"/>
    <x v="87"/>
    <x v="0"/>
    <x v="3"/>
    <s v="Apr"/>
    <s v="Q2"/>
    <x v="3"/>
    <s v="Punjab"/>
    <s v="Punjab Mega Store"/>
    <x v="0"/>
    <x v="11"/>
    <x v="1"/>
    <x v="0"/>
    <n v="1"/>
    <n v="1547"/>
    <x v="0"/>
    <n v="756"/>
    <n v="1469.6499999999999"/>
    <n v="756"/>
    <n v="713.64999999999986"/>
    <n v="0.48559180757323167"/>
    <x v="0"/>
  </r>
  <r>
    <s v="ORD-103181"/>
    <x v="87"/>
    <x v="0"/>
    <x v="3"/>
    <s v="Apr"/>
    <s v="Q2"/>
    <x v="1"/>
    <s v="Rajasthan"/>
    <s v="Rajasthan Mega Store"/>
    <x v="1"/>
    <x v="4"/>
    <x v="0"/>
    <x v="1"/>
    <n v="1"/>
    <n v="276"/>
    <x v="3"/>
    <n v="110"/>
    <n v="248.4"/>
    <n v="110"/>
    <n v="138.4"/>
    <n v="0.55716586151368763"/>
    <x v="0"/>
  </r>
  <r>
    <s v="ORD-104034"/>
    <x v="87"/>
    <x v="0"/>
    <x v="3"/>
    <s v="Apr"/>
    <s v="Q2"/>
    <x v="2"/>
    <s v="Andhra Pradesh"/>
    <s v="Andhra Pradesh Mega Store"/>
    <x v="1"/>
    <x v="3"/>
    <x v="0"/>
    <x v="0"/>
    <n v="4"/>
    <n v="255"/>
    <x v="2"/>
    <n v="106"/>
    <n v="867"/>
    <n v="424"/>
    <n v="443"/>
    <n v="0.51095732410611305"/>
    <x v="0"/>
  </r>
  <r>
    <s v="ORD-100388"/>
    <x v="88"/>
    <x v="0"/>
    <x v="3"/>
    <s v="Apr"/>
    <s v="Q2"/>
    <x v="1"/>
    <s v="Rajasthan"/>
    <s v="Rajasthan Mega Store"/>
    <x v="1"/>
    <x v="4"/>
    <x v="2"/>
    <x v="1"/>
    <n v="1"/>
    <n v="319"/>
    <x v="1"/>
    <n v="125"/>
    <n v="319"/>
    <n v="125"/>
    <n v="194"/>
    <n v="0.60815047021943569"/>
    <x v="0"/>
  </r>
  <r>
    <s v="ORD-101601"/>
    <x v="88"/>
    <x v="0"/>
    <x v="3"/>
    <s v="Apr"/>
    <s v="Q2"/>
    <x v="1"/>
    <s v="Maharashtra"/>
    <s v="Maharashtra Mega Store"/>
    <x v="1"/>
    <x v="8"/>
    <x v="2"/>
    <x v="1"/>
    <n v="3"/>
    <n v="2140"/>
    <x v="2"/>
    <n v="1236"/>
    <n v="5457"/>
    <n v="3708"/>
    <n v="1749"/>
    <n v="0.3205057724024189"/>
    <x v="0"/>
  </r>
  <r>
    <s v="ORD-101640"/>
    <x v="88"/>
    <x v="0"/>
    <x v="3"/>
    <s v="Apr"/>
    <s v="Q2"/>
    <x v="3"/>
    <s v="Delhi"/>
    <s v="Delhi Mega Store"/>
    <x v="1"/>
    <x v="1"/>
    <x v="0"/>
    <x v="1"/>
    <n v="2"/>
    <n v="467"/>
    <x v="3"/>
    <n v="207"/>
    <n v="840.6"/>
    <n v="414"/>
    <n v="426.6"/>
    <n v="0.50749464668094224"/>
    <x v="0"/>
  </r>
  <r>
    <s v="ORD-102536"/>
    <x v="88"/>
    <x v="0"/>
    <x v="3"/>
    <s v="Apr"/>
    <s v="Q2"/>
    <x v="1"/>
    <s v="Gujarat"/>
    <s v="Gujarat Mega Store"/>
    <x v="1"/>
    <x v="4"/>
    <x v="0"/>
    <x v="1"/>
    <n v="2"/>
    <n v="276"/>
    <x v="3"/>
    <n v="113"/>
    <n v="496.8"/>
    <n v="226"/>
    <n v="270.8"/>
    <n v="0.54508856682769724"/>
    <x v="0"/>
  </r>
  <r>
    <s v="ORD-102771"/>
    <x v="88"/>
    <x v="0"/>
    <x v="3"/>
    <s v="Apr"/>
    <s v="Q2"/>
    <x v="2"/>
    <s v="Andhra Pradesh"/>
    <s v="Andhra Pradesh Mega Store"/>
    <x v="0"/>
    <x v="0"/>
    <x v="1"/>
    <x v="2"/>
    <n v="2"/>
    <n v="53306"/>
    <x v="2"/>
    <n v="46575"/>
    <n v="90620.2"/>
    <n v="93150"/>
    <n v="-2529.8000000000029"/>
    <n v="-2.7916513095314323E-2"/>
    <x v="0"/>
  </r>
  <r>
    <s v="ORD-103478"/>
    <x v="88"/>
    <x v="0"/>
    <x v="3"/>
    <s v="Apr"/>
    <s v="Q2"/>
    <x v="1"/>
    <s v="Rajasthan"/>
    <s v="Rajasthan Mega Store"/>
    <x v="2"/>
    <x v="10"/>
    <x v="2"/>
    <x v="2"/>
    <n v="1"/>
    <n v="1620"/>
    <x v="0"/>
    <n v="860"/>
    <n v="1539"/>
    <n v="860"/>
    <n v="679"/>
    <n v="0.44119558154645871"/>
    <x v="0"/>
  </r>
  <r>
    <s v="ORD-103880"/>
    <x v="88"/>
    <x v="0"/>
    <x v="3"/>
    <s v="Apr"/>
    <s v="Q2"/>
    <x v="1"/>
    <s v="Gujarat"/>
    <s v="Gujarat Mega Store"/>
    <x v="1"/>
    <x v="3"/>
    <x v="1"/>
    <x v="1"/>
    <n v="1"/>
    <n v="263"/>
    <x v="2"/>
    <n v="112"/>
    <n v="223.54999999999998"/>
    <n v="112"/>
    <n v="111.54999999999998"/>
    <n v="0.49899351375531198"/>
    <x v="0"/>
  </r>
  <r>
    <s v="ORD-100770"/>
    <x v="89"/>
    <x v="0"/>
    <x v="3"/>
    <s v="Apr"/>
    <s v="Q2"/>
    <x v="1"/>
    <s v="Rajasthan"/>
    <s v="Rajasthan Mega Store"/>
    <x v="0"/>
    <x v="5"/>
    <x v="0"/>
    <x v="2"/>
    <n v="2"/>
    <n v="11971"/>
    <x v="2"/>
    <n v="8744"/>
    <n v="20350.7"/>
    <n v="17488"/>
    <n v="2862.7000000000007"/>
    <n v="0.14066837995744622"/>
    <x v="0"/>
  </r>
  <r>
    <s v="ORD-101307"/>
    <x v="89"/>
    <x v="0"/>
    <x v="3"/>
    <s v="Apr"/>
    <s v="Q2"/>
    <x v="2"/>
    <s v="Tamil Nadu"/>
    <s v="Tamil Nadu Mega Store"/>
    <x v="0"/>
    <x v="5"/>
    <x v="2"/>
    <x v="1"/>
    <n v="1"/>
    <n v="11152"/>
    <x v="3"/>
    <n v="8006"/>
    <n v="10036.800000000001"/>
    <n v="8006"/>
    <n v="2030.8000000000011"/>
    <n v="0.20233540570699834"/>
    <x v="0"/>
  </r>
  <r>
    <s v="ORD-104386"/>
    <x v="89"/>
    <x v="0"/>
    <x v="3"/>
    <s v="Apr"/>
    <s v="Q2"/>
    <x v="3"/>
    <s v="Uttar Pradesh"/>
    <s v="Uttar Pradesh Mega Store"/>
    <x v="0"/>
    <x v="5"/>
    <x v="0"/>
    <x v="1"/>
    <n v="1"/>
    <n v="11356"/>
    <x v="1"/>
    <n v="8627"/>
    <n v="11356"/>
    <n v="8627"/>
    <n v="2729"/>
    <n v="0.24031349066572738"/>
    <x v="0"/>
  </r>
  <r>
    <s v="ORD-100370"/>
    <x v="90"/>
    <x v="0"/>
    <x v="3"/>
    <s v="Apr"/>
    <s v="Q2"/>
    <x v="1"/>
    <s v="Rajasthan"/>
    <s v="Rajasthan Mega Store"/>
    <x v="0"/>
    <x v="0"/>
    <x v="0"/>
    <x v="0"/>
    <n v="2"/>
    <n v="52900"/>
    <x v="0"/>
    <n v="43976"/>
    <n v="100510"/>
    <n v="87952"/>
    <n v="12558"/>
    <n v="0.12494279176201373"/>
    <x v="0"/>
  </r>
  <r>
    <s v="ORD-102067"/>
    <x v="90"/>
    <x v="0"/>
    <x v="3"/>
    <s v="Apr"/>
    <s v="Q2"/>
    <x v="2"/>
    <s v="Tamil Nadu"/>
    <s v="Tamil Nadu Mega Store"/>
    <x v="0"/>
    <x v="5"/>
    <x v="2"/>
    <x v="2"/>
    <n v="2"/>
    <n v="11151"/>
    <x v="0"/>
    <n v="8402"/>
    <n v="21186.899999999998"/>
    <n v="16804"/>
    <n v="4382.8999999999978"/>
    <n v="0.2068683950931943"/>
    <x v="0"/>
  </r>
  <r>
    <s v="ORD-103075"/>
    <x v="90"/>
    <x v="0"/>
    <x v="3"/>
    <s v="Apr"/>
    <s v="Q2"/>
    <x v="2"/>
    <s v="Tamil Nadu"/>
    <s v="Tamil Nadu Mega Store"/>
    <x v="2"/>
    <x v="2"/>
    <x v="2"/>
    <x v="2"/>
    <n v="1"/>
    <n v="2627"/>
    <x v="2"/>
    <n v="1560"/>
    <n v="2232.9499999999998"/>
    <n v="1560"/>
    <n v="672.94999999999982"/>
    <n v="0.30137262365928474"/>
    <x v="0"/>
  </r>
  <r>
    <s v="ORD-100134"/>
    <x v="91"/>
    <x v="0"/>
    <x v="3"/>
    <s v="Apr"/>
    <s v="Q2"/>
    <x v="0"/>
    <s v="Bihar"/>
    <s v="Bihar Mega Store"/>
    <x v="1"/>
    <x v="3"/>
    <x v="0"/>
    <x v="2"/>
    <n v="3"/>
    <n v="228"/>
    <x v="1"/>
    <n v="95"/>
    <n v="684"/>
    <n v="285"/>
    <n v="399"/>
    <n v="0.58333333333333337"/>
    <x v="0"/>
  </r>
  <r>
    <s v="ORD-101697"/>
    <x v="91"/>
    <x v="0"/>
    <x v="3"/>
    <s v="Apr"/>
    <s v="Q2"/>
    <x v="1"/>
    <s v="Rajasthan"/>
    <s v="Rajasthan Mega Store"/>
    <x v="1"/>
    <x v="3"/>
    <x v="1"/>
    <x v="2"/>
    <n v="8"/>
    <n v="264"/>
    <x v="1"/>
    <n v="110"/>
    <n v="2112"/>
    <n v="880"/>
    <n v="1232"/>
    <n v="0.58333333333333337"/>
    <x v="0"/>
  </r>
  <r>
    <s v="ORD-103011"/>
    <x v="91"/>
    <x v="0"/>
    <x v="3"/>
    <s v="Apr"/>
    <s v="Q2"/>
    <x v="1"/>
    <s v="Gujarat"/>
    <s v="Gujarat Mega Store"/>
    <x v="1"/>
    <x v="4"/>
    <x v="1"/>
    <x v="1"/>
    <n v="3"/>
    <n v="329"/>
    <x v="2"/>
    <n v="131"/>
    <n v="838.94999999999993"/>
    <n v="393"/>
    <n v="445.94999999999993"/>
    <n v="0.53155730377257282"/>
    <x v="0"/>
  </r>
  <r>
    <s v="ORD-102234"/>
    <x v="92"/>
    <x v="0"/>
    <x v="3"/>
    <s v="Apr"/>
    <s v="Q2"/>
    <x v="1"/>
    <s v="Maharashtra"/>
    <s v="Maharashtra Mega Store"/>
    <x v="1"/>
    <x v="1"/>
    <x v="2"/>
    <x v="1"/>
    <n v="3"/>
    <n v="419"/>
    <x v="1"/>
    <n v="192"/>
    <n v="1257"/>
    <n v="576"/>
    <n v="681"/>
    <n v="0.5417661097852029"/>
    <x v="0"/>
  </r>
  <r>
    <s v="ORD-102894"/>
    <x v="92"/>
    <x v="0"/>
    <x v="3"/>
    <s v="Apr"/>
    <s v="Q2"/>
    <x v="2"/>
    <s v="Tamil Nadu"/>
    <s v="Tamil Nadu Mega Store"/>
    <x v="3"/>
    <x v="14"/>
    <x v="0"/>
    <x v="0"/>
    <n v="1"/>
    <n v="9131"/>
    <x v="0"/>
    <n v="5768"/>
    <n v="8674.4499999999989"/>
    <n v="5768"/>
    <n v="2906.4499999999989"/>
    <n v="0.33505870689207951"/>
    <x v="0"/>
  </r>
  <r>
    <s v="ORD-100043"/>
    <x v="93"/>
    <x v="0"/>
    <x v="3"/>
    <s v="Apr"/>
    <s v="Q2"/>
    <x v="3"/>
    <s v="Uttar Pradesh"/>
    <s v="Uttar Pradesh Mega Store"/>
    <x v="0"/>
    <x v="11"/>
    <x v="0"/>
    <x v="2"/>
    <n v="3"/>
    <n v="1425"/>
    <x v="1"/>
    <n v="725"/>
    <n v="4275"/>
    <n v="2175"/>
    <n v="2100"/>
    <n v="0.49122807017543857"/>
    <x v="0"/>
  </r>
  <r>
    <s v="ORD-101356"/>
    <x v="93"/>
    <x v="0"/>
    <x v="3"/>
    <s v="Apr"/>
    <s v="Q2"/>
    <x v="3"/>
    <s v="Punjab"/>
    <s v="Punjab Mega Store"/>
    <x v="1"/>
    <x v="8"/>
    <x v="1"/>
    <x v="2"/>
    <n v="1"/>
    <n v="2083"/>
    <x v="1"/>
    <n v="1227"/>
    <n v="2083"/>
    <n v="1227"/>
    <n v="856"/>
    <n v="0.41094575132021122"/>
    <x v="0"/>
  </r>
  <r>
    <s v="ORD-100504"/>
    <x v="94"/>
    <x v="0"/>
    <x v="3"/>
    <s v="Apr"/>
    <s v="Q2"/>
    <x v="1"/>
    <s v="Gujarat"/>
    <s v="Gujarat Mega Store"/>
    <x v="3"/>
    <x v="14"/>
    <x v="0"/>
    <x v="1"/>
    <n v="4"/>
    <n v="9328"/>
    <x v="7"/>
    <n v="5735"/>
    <n v="27984"/>
    <n v="22940"/>
    <n v="5044"/>
    <n v="0.18024585477415667"/>
    <x v="0"/>
  </r>
  <r>
    <s v="ORD-100601"/>
    <x v="94"/>
    <x v="0"/>
    <x v="3"/>
    <s v="Apr"/>
    <s v="Q2"/>
    <x v="0"/>
    <s v="West Bengal"/>
    <s v="West Bengal Mega Store"/>
    <x v="1"/>
    <x v="3"/>
    <x v="2"/>
    <x v="1"/>
    <n v="3"/>
    <n v="243"/>
    <x v="3"/>
    <n v="99"/>
    <n v="656.1"/>
    <n v="297"/>
    <n v="359.1"/>
    <n v="0.5473251028806585"/>
    <x v="0"/>
  </r>
  <r>
    <s v="ORD-100737"/>
    <x v="94"/>
    <x v="0"/>
    <x v="3"/>
    <s v="Apr"/>
    <s v="Q2"/>
    <x v="1"/>
    <s v="Gujarat"/>
    <s v="Gujarat Mega Store"/>
    <x v="1"/>
    <x v="3"/>
    <x v="0"/>
    <x v="1"/>
    <n v="4"/>
    <n v="255"/>
    <x v="1"/>
    <n v="108"/>
    <n v="1020"/>
    <n v="432"/>
    <n v="588"/>
    <n v="0.57647058823529407"/>
    <x v="0"/>
  </r>
  <r>
    <s v="ORD-100851"/>
    <x v="94"/>
    <x v="0"/>
    <x v="3"/>
    <s v="Apr"/>
    <s v="Q2"/>
    <x v="0"/>
    <s v="Odisha"/>
    <s v="Odisha Mega Store"/>
    <x v="1"/>
    <x v="3"/>
    <x v="1"/>
    <x v="2"/>
    <n v="4"/>
    <n v="234"/>
    <x v="2"/>
    <n v="99"/>
    <n v="795.6"/>
    <n v="396"/>
    <n v="399.6"/>
    <n v="0.50226244343891402"/>
    <x v="0"/>
  </r>
  <r>
    <s v="ORD-101246"/>
    <x v="94"/>
    <x v="0"/>
    <x v="3"/>
    <s v="Apr"/>
    <s v="Q2"/>
    <x v="0"/>
    <s v="West Bengal"/>
    <s v="West Bengal Mega Store"/>
    <x v="0"/>
    <x v="12"/>
    <x v="2"/>
    <x v="1"/>
    <n v="2"/>
    <n v="17248"/>
    <x v="3"/>
    <n v="13338"/>
    <n v="31046.400000000001"/>
    <n v="26676"/>
    <n v="4370.4000000000015"/>
    <n v="0.14076994434137297"/>
    <x v="0"/>
  </r>
  <r>
    <s v="ORD-102561"/>
    <x v="94"/>
    <x v="0"/>
    <x v="3"/>
    <s v="Apr"/>
    <s v="Q2"/>
    <x v="1"/>
    <s v="Rajasthan"/>
    <s v="Rajasthan Mega Store"/>
    <x v="3"/>
    <x v="6"/>
    <x v="0"/>
    <x v="2"/>
    <n v="1"/>
    <n v="7037"/>
    <x v="4"/>
    <n v="3974"/>
    <n v="4574.05"/>
    <n v="3974"/>
    <n v="600.05000000000018"/>
    <n v="0.13118571069402393"/>
    <x v="0"/>
  </r>
  <r>
    <s v="ORD-103378"/>
    <x v="95"/>
    <x v="0"/>
    <x v="3"/>
    <s v="Apr"/>
    <s v="Q2"/>
    <x v="2"/>
    <s v="Tamil Nadu"/>
    <s v="Tamil Nadu Mega Store"/>
    <x v="1"/>
    <x v="3"/>
    <x v="2"/>
    <x v="1"/>
    <n v="1"/>
    <n v="262"/>
    <x v="0"/>
    <n v="110"/>
    <n v="248.89999999999998"/>
    <n v="110"/>
    <n v="138.89999999999998"/>
    <n v="0.5580554439533949"/>
    <x v="0"/>
  </r>
  <r>
    <s v="ORD-104220"/>
    <x v="95"/>
    <x v="0"/>
    <x v="3"/>
    <s v="Apr"/>
    <s v="Q2"/>
    <x v="0"/>
    <s v="Odisha"/>
    <s v="Odisha Mega Store"/>
    <x v="3"/>
    <x v="13"/>
    <x v="2"/>
    <x v="1"/>
    <n v="1"/>
    <n v="12616"/>
    <x v="4"/>
    <n v="7678"/>
    <n v="8200.4"/>
    <n v="7678"/>
    <n v="522.39999999999964"/>
    <n v="6.3704209550753579E-2"/>
    <x v="0"/>
  </r>
  <r>
    <s v="ORD-100117"/>
    <x v="96"/>
    <x v="0"/>
    <x v="3"/>
    <s v="Apr"/>
    <s v="Q2"/>
    <x v="3"/>
    <s v="Delhi"/>
    <s v="Delhi Mega Store"/>
    <x v="3"/>
    <x v="9"/>
    <x v="2"/>
    <x v="2"/>
    <n v="2"/>
    <n v="32696"/>
    <x v="2"/>
    <n v="22389"/>
    <n v="55583.199999999997"/>
    <n v="44778"/>
    <n v="10805.199999999997"/>
    <n v="0.19439686811842424"/>
    <x v="0"/>
  </r>
  <r>
    <s v="ORD-100226"/>
    <x v="96"/>
    <x v="0"/>
    <x v="3"/>
    <s v="Apr"/>
    <s v="Q2"/>
    <x v="0"/>
    <s v="Bihar"/>
    <s v="Bihar Mega Store"/>
    <x v="1"/>
    <x v="8"/>
    <x v="2"/>
    <x v="1"/>
    <n v="2"/>
    <n v="2180"/>
    <x v="3"/>
    <n v="1271"/>
    <n v="3924"/>
    <n v="2542"/>
    <n v="1382"/>
    <n v="0.35219164118246687"/>
    <x v="0"/>
  </r>
  <r>
    <s v="ORD-100528"/>
    <x v="96"/>
    <x v="0"/>
    <x v="3"/>
    <s v="Apr"/>
    <s v="Q2"/>
    <x v="2"/>
    <s v="Andhra Pradesh"/>
    <s v="Andhra Pradesh Mega Store"/>
    <x v="1"/>
    <x v="3"/>
    <x v="1"/>
    <x v="1"/>
    <n v="1"/>
    <n v="230"/>
    <x v="0"/>
    <n v="95"/>
    <n v="218.5"/>
    <n v="95"/>
    <n v="123.5"/>
    <n v="0.56521739130434778"/>
    <x v="0"/>
  </r>
  <r>
    <s v="ORD-100571"/>
    <x v="96"/>
    <x v="0"/>
    <x v="3"/>
    <s v="Apr"/>
    <s v="Q2"/>
    <x v="3"/>
    <s v="Punjab"/>
    <s v="Punjab Mega Store"/>
    <x v="1"/>
    <x v="3"/>
    <x v="0"/>
    <x v="0"/>
    <n v="5"/>
    <n v="252"/>
    <x v="5"/>
    <n v="103"/>
    <n v="1008"/>
    <n v="515"/>
    <n v="493"/>
    <n v="0.48908730158730157"/>
    <x v="0"/>
  </r>
  <r>
    <s v="ORD-101488"/>
    <x v="96"/>
    <x v="0"/>
    <x v="3"/>
    <s v="Apr"/>
    <s v="Q2"/>
    <x v="2"/>
    <s v="Karnataka"/>
    <s v="Karnataka Mega Store"/>
    <x v="0"/>
    <x v="12"/>
    <x v="0"/>
    <x v="2"/>
    <n v="1"/>
    <n v="17793"/>
    <x v="1"/>
    <n v="13466"/>
    <n v="17793"/>
    <n v="13466"/>
    <n v="4327"/>
    <n v="0.24318552239644803"/>
    <x v="0"/>
  </r>
  <r>
    <s v="ORD-104441"/>
    <x v="96"/>
    <x v="0"/>
    <x v="3"/>
    <s v="Apr"/>
    <s v="Q2"/>
    <x v="3"/>
    <s v="Punjab"/>
    <s v="Punjab Mega Store"/>
    <x v="3"/>
    <x v="14"/>
    <x v="0"/>
    <x v="2"/>
    <n v="5"/>
    <n v="9368"/>
    <x v="2"/>
    <n v="5950"/>
    <n v="39814"/>
    <n v="29750"/>
    <n v="10064"/>
    <n v="0.25277540563620837"/>
    <x v="0"/>
  </r>
  <r>
    <s v="ORD-102005"/>
    <x v="97"/>
    <x v="0"/>
    <x v="3"/>
    <s v="Apr"/>
    <s v="Q2"/>
    <x v="2"/>
    <s v="Tamil Nadu"/>
    <s v="Tamil Nadu Mega Store"/>
    <x v="0"/>
    <x v="0"/>
    <x v="0"/>
    <x v="1"/>
    <n v="1"/>
    <n v="52052"/>
    <x v="3"/>
    <n v="45214"/>
    <n v="46846.8"/>
    <n v="45214"/>
    <n v="1632.8000000000029"/>
    <n v="3.4854034854034911E-2"/>
    <x v="0"/>
  </r>
  <r>
    <s v="ORD-102449"/>
    <x v="97"/>
    <x v="0"/>
    <x v="3"/>
    <s v="Apr"/>
    <s v="Q2"/>
    <x v="0"/>
    <s v="Odisha"/>
    <s v="Odisha Mega Store"/>
    <x v="1"/>
    <x v="3"/>
    <x v="0"/>
    <x v="1"/>
    <n v="3"/>
    <n v="241"/>
    <x v="2"/>
    <n v="103"/>
    <n v="614.54999999999995"/>
    <n v="309"/>
    <n v="305.54999999999995"/>
    <n v="0.49719306809860869"/>
    <x v="0"/>
  </r>
  <r>
    <s v="ORD-103656"/>
    <x v="97"/>
    <x v="0"/>
    <x v="3"/>
    <s v="Apr"/>
    <s v="Q2"/>
    <x v="1"/>
    <s v="Maharashtra"/>
    <s v="Maharashtra Mega Store"/>
    <x v="2"/>
    <x v="10"/>
    <x v="1"/>
    <x v="1"/>
    <n v="4"/>
    <n v="1645"/>
    <x v="0"/>
    <n v="836"/>
    <n v="6251"/>
    <n v="3344"/>
    <n v="2907"/>
    <n v="0.46504559270516715"/>
    <x v="0"/>
  </r>
  <r>
    <s v="ORD-100564"/>
    <x v="98"/>
    <x v="0"/>
    <x v="3"/>
    <s v="Apr"/>
    <s v="Q2"/>
    <x v="0"/>
    <s v="West Bengal"/>
    <s v="West Bengal Mega Store"/>
    <x v="1"/>
    <x v="3"/>
    <x v="0"/>
    <x v="1"/>
    <n v="1"/>
    <n v="232"/>
    <x v="2"/>
    <n v="96"/>
    <n v="197.2"/>
    <n v="96"/>
    <n v="101.19999999999999"/>
    <n v="0.51318458417849899"/>
    <x v="0"/>
  </r>
  <r>
    <s v="ORD-100812"/>
    <x v="98"/>
    <x v="0"/>
    <x v="3"/>
    <s v="Apr"/>
    <s v="Q2"/>
    <x v="1"/>
    <s v="Rajasthan"/>
    <s v="Rajasthan Mega Store"/>
    <x v="0"/>
    <x v="0"/>
    <x v="1"/>
    <x v="1"/>
    <n v="2"/>
    <n v="49230"/>
    <x v="0"/>
    <n v="42816"/>
    <n v="93537"/>
    <n v="85632"/>
    <n v="7905"/>
    <n v="8.451201128965008E-2"/>
    <x v="0"/>
  </r>
  <r>
    <s v="ORD-100883"/>
    <x v="98"/>
    <x v="0"/>
    <x v="3"/>
    <s v="Apr"/>
    <s v="Q2"/>
    <x v="1"/>
    <s v="Maharashtra"/>
    <s v="Maharashtra Mega Store"/>
    <x v="3"/>
    <x v="6"/>
    <x v="0"/>
    <x v="1"/>
    <n v="2"/>
    <n v="6950"/>
    <x v="7"/>
    <n v="3817"/>
    <n v="10425"/>
    <n v="7634"/>
    <n v="2791"/>
    <n v="0.26772182254196641"/>
    <x v="0"/>
  </r>
  <r>
    <s v="ORD-101002"/>
    <x v="98"/>
    <x v="0"/>
    <x v="3"/>
    <s v="Apr"/>
    <s v="Q2"/>
    <x v="1"/>
    <s v="Gujarat"/>
    <s v="Gujarat Mega Store"/>
    <x v="1"/>
    <x v="1"/>
    <x v="0"/>
    <x v="1"/>
    <n v="2"/>
    <n v="417"/>
    <x v="1"/>
    <n v="190"/>
    <n v="834"/>
    <n v="380"/>
    <n v="454"/>
    <n v="0.54436450839328532"/>
    <x v="0"/>
  </r>
  <r>
    <s v="ORD-101349"/>
    <x v="98"/>
    <x v="0"/>
    <x v="3"/>
    <s v="Apr"/>
    <s v="Q2"/>
    <x v="3"/>
    <s v="Punjab"/>
    <s v="Punjab Mega Store"/>
    <x v="2"/>
    <x v="2"/>
    <x v="0"/>
    <x v="2"/>
    <n v="1"/>
    <n v="2721"/>
    <x v="1"/>
    <n v="1646"/>
    <n v="2721"/>
    <n v="1646"/>
    <n v="1075"/>
    <n v="0.39507533994854832"/>
    <x v="0"/>
  </r>
  <r>
    <s v="ORD-102034"/>
    <x v="98"/>
    <x v="0"/>
    <x v="3"/>
    <s v="Apr"/>
    <s v="Q2"/>
    <x v="1"/>
    <s v="Gujarat"/>
    <s v="Gujarat Mega Store"/>
    <x v="2"/>
    <x v="10"/>
    <x v="0"/>
    <x v="2"/>
    <n v="4"/>
    <n v="1662"/>
    <x v="0"/>
    <n v="887"/>
    <n v="6315.5999999999995"/>
    <n v="3548"/>
    <n v="2767.5999999999995"/>
    <n v="0.4382164798277281"/>
    <x v="0"/>
  </r>
  <r>
    <s v="ORD-103665"/>
    <x v="98"/>
    <x v="0"/>
    <x v="3"/>
    <s v="Apr"/>
    <s v="Q2"/>
    <x v="2"/>
    <s v="Andhra Pradesh"/>
    <s v="Andhra Pradesh Mega Store"/>
    <x v="0"/>
    <x v="0"/>
    <x v="0"/>
    <x v="2"/>
    <n v="1"/>
    <n v="51626"/>
    <x v="0"/>
    <n v="44870"/>
    <n v="49044.7"/>
    <n v="44870"/>
    <n v="4174.6999999999971"/>
    <n v="8.5120308616425375E-2"/>
    <x v="0"/>
  </r>
  <r>
    <s v="ORD-103705"/>
    <x v="98"/>
    <x v="0"/>
    <x v="3"/>
    <s v="Apr"/>
    <s v="Q2"/>
    <x v="1"/>
    <s v="Maharashtra"/>
    <s v="Maharashtra Mega Store"/>
    <x v="0"/>
    <x v="11"/>
    <x v="0"/>
    <x v="1"/>
    <n v="3"/>
    <n v="1379"/>
    <x v="0"/>
    <n v="673"/>
    <n v="3930.1499999999996"/>
    <n v="2019"/>
    <n v="1911.1499999999996"/>
    <n v="0.48627914965077662"/>
    <x v="0"/>
  </r>
  <r>
    <s v="ORD-100239"/>
    <x v="99"/>
    <x v="0"/>
    <x v="3"/>
    <s v="Apr"/>
    <s v="Q2"/>
    <x v="2"/>
    <s v="Tamil Nadu"/>
    <s v="Tamil Nadu Mega Store"/>
    <x v="2"/>
    <x v="2"/>
    <x v="0"/>
    <x v="1"/>
    <n v="3"/>
    <n v="2664"/>
    <x v="2"/>
    <n v="1640"/>
    <n v="6793.2"/>
    <n v="4920"/>
    <n v="1873.1999999999998"/>
    <n v="0.27574633456986397"/>
    <x v="0"/>
  </r>
  <r>
    <s v="ORD-103915"/>
    <x v="99"/>
    <x v="0"/>
    <x v="3"/>
    <s v="Apr"/>
    <s v="Q2"/>
    <x v="3"/>
    <s v="Punjab"/>
    <s v="Punjab Mega Store"/>
    <x v="1"/>
    <x v="1"/>
    <x v="0"/>
    <x v="1"/>
    <n v="2"/>
    <n v="413"/>
    <x v="2"/>
    <n v="183"/>
    <n v="702.1"/>
    <n v="366"/>
    <n v="336.1"/>
    <n v="0.47870673693206095"/>
    <x v="0"/>
  </r>
  <r>
    <s v="ORD-104123"/>
    <x v="99"/>
    <x v="0"/>
    <x v="3"/>
    <s v="Apr"/>
    <s v="Q2"/>
    <x v="3"/>
    <s v="Uttar Pradesh"/>
    <s v="Uttar Pradesh Mega Store"/>
    <x v="1"/>
    <x v="8"/>
    <x v="1"/>
    <x v="1"/>
    <n v="3"/>
    <n v="2190"/>
    <x v="1"/>
    <n v="1293"/>
    <n v="6570"/>
    <n v="3879"/>
    <n v="2691"/>
    <n v="0.40958904109589039"/>
    <x v="0"/>
  </r>
  <r>
    <s v="ORD-100518"/>
    <x v="100"/>
    <x v="0"/>
    <x v="3"/>
    <s v="Apr"/>
    <s v="Q2"/>
    <x v="1"/>
    <s v="Maharashtra"/>
    <s v="Maharashtra Mega Store"/>
    <x v="0"/>
    <x v="11"/>
    <x v="2"/>
    <x v="0"/>
    <n v="1"/>
    <n v="1397"/>
    <x v="5"/>
    <n v="698"/>
    <n v="1117.6000000000001"/>
    <n v="698"/>
    <n v="419.60000000000014"/>
    <n v="0.37544738725841098"/>
    <x v="0"/>
  </r>
  <r>
    <s v="ORD-100639"/>
    <x v="100"/>
    <x v="0"/>
    <x v="3"/>
    <s v="Apr"/>
    <s v="Q2"/>
    <x v="1"/>
    <s v="Rajasthan"/>
    <s v="Rajasthan Mega Store"/>
    <x v="2"/>
    <x v="10"/>
    <x v="2"/>
    <x v="2"/>
    <n v="3"/>
    <n v="1843"/>
    <x v="1"/>
    <n v="976"/>
    <n v="5529"/>
    <n v="2928"/>
    <n v="2601"/>
    <n v="0.47042864894194247"/>
    <x v="0"/>
  </r>
  <r>
    <s v="ORD-101248"/>
    <x v="100"/>
    <x v="0"/>
    <x v="3"/>
    <s v="Apr"/>
    <s v="Q2"/>
    <x v="2"/>
    <s v="Tamil Nadu"/>
    <s v="Tamil Nadu Mega Store"/>
    <x v="0"/>
    <x v="0"/>
    <x v="0"/>
    <x v="1"/>
    <n v="4"/>
    <n v="49217"/>
    <x v="2"/>
    <n v="40830"/>
    <n v="167337.79999999999"/>
    <n v="163320"/>
    <n v="4017.7999999999884"/>
    <n v="2.4010116064630875E-2"/>
    <x v="0"/>
  </r>
  <r>
    <s v="ORD-101724"/>
    <x v="100"/>
    <x v="0"/>
    <x v="3"/>
    <s v="Apr"/>
    <s v="Q2"/>
    <x v="2"/>
    <s v="Tamil Nadu"/>
    <s v="Tamil Nadu Mega Store"/>
    <x v="1"/>
    <x v="3"/>
    <x v="0"/>
    <x v="2"/>
    <n v="3"/>
    <n v="258"/>
    <x v="3"/>
    <n v="107"/>
    <n v="696.6"/>
    <n v="321"/>
    <n v="375.6"/>
    <n v="0.53919035314384156"/>
    <x v="0"/>
  </r>
  <r>
    <s v="ORD-103845"/>
    <x v="100"/>
    <x v="0"/>
    <x v="3"/>
    <s v="Apr"/>
    <s v="Q2"/>
    <x v="3"/>
    <s v="Delhi"/>
    <s v="Delhi Mega Store"/>
    <x v="1"/>
    <x v="1"/>
    <x v="2"/>
    <x v="0"/>
    <n v="4"/>
    <n v="482"/>
    <x v="3"/>
    <n v="220"/>
    <n v="1735.2"/>
    <n v="880"/>
    <n v="855.2"/>
    <n v="0.49285384970032275"/>
    <x v="0"/>
  </r>
  <r>
    <s v="ORD-101383"/>
    <x v="101"/>
    <x v="0"/>
    <x v="3"/>
    <s v="Apr"/>
    <s v="Q2"/>
    <x v="2"/>
    <s v="Andhra Pradesh"/>
    <s v="Andhra Pradesh Mega Store"/>
    <x v="2"/>
    <x v="10"/>
    <x v="1"/>
    <x v="2"/>
    <n v="4"/>
    <n v="1862"/>
    <x v="0"/>
    <n v="941"/>
    <n v="7075.5999999999995"/>
    <n v="3764"/>
    <n v="3311.5999999999995"/>
    <n v="0.46803097970490132"/>
    <x v="0"/>
  </r>
  <r>
    <s v="ORD-103848"/>
    <x v="101"/>
    <x v="0"/>
    <x v="3"/>
    <s v="Apr"/>
    <s v="Q2"/>
    <x v="2"/>
    <s v="Tamil Nadu"/>
    <s v="Tamil Nadu Mega Store"/>
    <x v="2"/>
    <x v="10"/>
    <x v="0"/>
    <x v="2"/>
    <n v="2"/>
    <n v="1680"/>
    <x v="1"/>
    <n v="856"/>
    <n v="3360"/>
    <n v="1712"/>
    <n v="1648"/>
    <n v="0.49047619047619045"/>
    <x v="0"/>
  </r>
  <r>
    <s v="ORD-103882"/>
    <x v="101"/>
    <x v="0"/>
    <x v="3"/>
    <s v="Apr"/>
    <s v="Q2"/>
    <x v="1"/>
    <s v="Gujarat"/>
    <s v="Gujarat Mega Store"/>
    <x v="0"/>
    <x v="11"/>
    <x v="2"/>
    <x v="2"/>
    <n v="1"/>
    <n v="1445"/>
    <x v="2"/>
    <n v="708"/>
    <n v="1228.25"/>
    <n v="708"/>
    <n v="520.25"/>
    <n v="0.4235701200895583"/>
    <x v="0"/>
  </r>
  <r>
    <s v="ORD-104387"/>
    <x v="101"/>
    <x v="0"/>
    <x v="3"/>
    <s v="Apr"/>
    <s v="Q2"/>
    <x v="1"/>
    <s v="Gujarat"/>
    <s v="Gujarat Mega Store"/>
    <x v="0"/>
    <x v="11"/>
    <x v="0"/>
    <x v="2"/>
    <n v="1"/>
    <n v="1429"/>
    <x v="0"/>
    <n v="724"/>
    <n v="1357.55"/>
    <n v="724"/>
    <n v="633.54999999999995"/>
    <n v="0.46668630989650473"/>
    <x v="0"/>
  </r>
  <r>
    <s v="ORD-100354"/>
    <x v="102"/>
    <x v="0"/>
    <x v="3"/>
    <s v="Apr"/>
    <s v="Q2"/>
    <x v="3"/>
    <s v="Delhi"/>
    <s v="Delhi Mega Store"/>
    <x v="2"/>
    <x v="2"/>
    <x v="0"/>
    <x v="1"/>
    <n v="8"/>
    <n v="2899"/>
    <x v="1"/>
    <n v="1722"/>
    <n v="23192"/>
    <n v="13776"/>
    <n v="9416"/>
    <n v="0.40600206967919972"/>
    <x v="0"/>
  </r>
  <r>
    <s v="ORD-101564"/>
    <x v="102"/>
    <x v="0"/>
    <x v="3"/>
    <s v="Apr"/>
    <s v="Q2"/>
    <x v="1"/>
    <s v="Rajasthan"/>
    <s v="Rajasthan Mega Store"/>
    <x v="0"/>
    <x v="0"/>
    <x v="0"/>
    <x v="2"/>
    <n v="1"/>
    <n v="56910"/>
    <x v="0"/>
    <n v="48765"/>
    <n v="54064.5"/>
    <n v="48765"/>
    <n v="5299.5"/>
    <n v="9.802180728574203E-2"/>
    <x v="0"/>
  </r>
  <r>
    <s v="ORD-103552"/>
    <x v="102"/>
    <x v="0"/>
    <x v="3"/>
    <s v="Apr"/>
    <s v="Q2"/>
    <x v="0"/>
    <s v="Bihar"/>
    <s v="Bihar Mega Store"/>
    <x v="1"/>
    <x v="8"/>
    <x v="0"/>
    <x v="1"/>
    <n v="2"/>
    <n v="2135"/>
    <x v="1"/>
    <n v="1257"/>
    <n v="4270"/>
    <n v="2514"/>
    <n v="1756"/>
    <n v="0.41124121779859485"/>
    <x v="0"/>
  </r>
  <r>
    <s v="ORD-100149"/>
    <x v="103"/>
    <x v="0"/>
    <x v="3"/>
    <s v="Apr"/>
    <s v="Q2"/>
    <x v="3"/>
    <s v="Uttar Pradesh"/>
    <s v="Uttar Pradesh Mega Store"/>
    <x v="2"/>
    <x v="10"/>
    <x v="2"/>
    <x v="1"/>
    <n v="2"/>
    <n v="1933"/>
    <x v="1"/>
    <n v="979"/>
    <n v="3866"/>
    <n v="1958"/>
    <n v="1908"/>
    <n v="0.49353336782203827"/>
    <x v="0"/>
  </r>
  <r>
    <s v="ORD-100496"/>
    <x v="103"/>
    <x v="0"/>
    <x v="3"/>
    <s v="Apr"/>
    <s v="Q2"/>
    <x v="2"/>
    <s v="Tamil Nadu"/>
    <s v="Tamil Nadu Mega Store"/>
    <x v="3"/>
    <x v="13"/>
    <x v="0"/>
    <x v="1"/>
    <n v="1"/>
    <n v="14171"/>
    <x v="6"/>
    <n v="8743"/>
    <n v="9919.6999999999989"/>
    <n v="8743"/>
    <n v="1176.6999999999989"/>
    <n v="0.11862253898807414"/>
    <x v="0"/>
  </r>
  <r>
    <s v="ORD-101167"/>
    <x v="103"/>
    <x v="0"/>
    <x v="3"/>
    <s v="Apr"/>
    <s v="Q2"/>
    <x v="3"/>
    <s v="Punjab"/>
    <s v="Punjab Mega Store"/>
    <x v="1"/>
    <x v="8"/>
    <x v="2"/>
    <x v="0"/>
    <n v="4"/>
    <n v="1988"/>
    <x v="0"/>
    <n v="1132"/>
    <n v="7554.4"/>
    <n v="4528"/>
    <n v="3026.3999999999996"/>
    <n v="0.40061421158530125"/>
    <x v="0"/>
  </r>
  <r>
    <s v="ORD-101496"/>
    <x v="103"/>
    <x v="0"/>
    <x v="3"/>
    <s v="Apr"/>
    <s v="Q2"/>
    <x v="2"/>
    <s v="Karnataka"/>
    <s v="Karnataka Mega Store"/>
    <x v="2"/>
    <x v="7"/>
    <x v="2"/>
    <x v="1"/>
    <n v="1"/>
    <n v="2306"/>
    <x v="1"/>
    <n v="1182"/>
    <n v="2306"/>
    <n v="1182"/>
    <n v="1124"/>
    <n v="0.48742411101474414"/>
    <x v="1"/>
  </r>
  <r>
    <s v="ORD-102257"/>
    <x v="103"/>
    <x v="0"/>
    <x v="3"/>
    <s v="Apr"/>
    <s v="Q2"/>
    <x v="1"/>
    <s v="Maharashtra"/>
    <s v="Maharashtra Mega Store"/>
    <x v="3"/>
    <x v="13"/>
    <x v="0"/>
    <x v="1"/>
    <n v="2"/>
    <n v="15309"/>
    <x v="6"/>
    <n v="9423"/>
    <n v="21432.6"/>
    <n v="18846"/>
    <n v="2586.5999999999985"/>
    <n v="0.12068531116150158"/>
    <x v="0"/>
  </r>
  <r>
    <s v="ORD-102499"/>
    <x v="103"/>
    <x v="0"/>
    <x v="3"/>
    <s v="Apr"/>
    <s v="Q2"/>
    <x v="1"/>
    <s v="Gujarat"/>
    <s v="Gujarat Mega Store"/>
    <x v="0"/>
    <x v="11"/>
    <x v="2"/>
    <x v="1"/>
    <n v="2"/>
    <n v="1509"/>
    <x v="3"/>
    <n v="764"/>
    <n v="2716.2000000000003"/>
    <n v="1528"/>
    <n v="1188.2000000000003"/>
    <n v="0.43744937780723075"/>
    <x v="0"/>
  </r>
  <r>
    <s v="ORD-103007"/>
    <x v="103"/>
    <x v="0"/>
    <x v="3"/>
    <s v="Apr"/>
    <s v="Q2"/>
    <x v="3"/>
    <s v="Delhi"/>
    <s v="Delhi Mega Store"/>
    <x v="1"/>
    <x v="8"/>
    <x v="0"/>
    <x v="0"/>
    <n v="3"/>
    <n v="2297"/>
    <x v="0"/>
    <n v="1365"/>
    <n v="6546.45"/>
    <n v="4095"/>
    <n v="2451.4499999999998"/>
    <n v="0.37447013266732349"/>
    <x v="0"/>
  </r>
  <r>
    <s v="ORD-103107"/>
    <x v="103"/>
    <x v="0"/>
    <x v="3"/>
    <s v="Apr"/>
    <s v="Q2"/>
    <x v="3"/>
    <s v="Uttar Pradesh"/>
    <s v="Uttar Pradesh Mega Store"/>
    <x v="1"/>
    <x v="1"/>
    <x v="0"/>
    <x v="1"/>
    <n v="2"/>
    <n v="412"/>
    <x v="1"/>
    <n v="182"/>
    <n v="824"/>
    <n v="364"/>
    <n v="460"/>
    <n v="0.55825242718446599"/>
    <x v="0"/>
  </r>
  <r>
    <s v="ORD-102088"/>
    <x v="104"/>
    <x v="0"/>
    <x v="3"/>
    <s v="Apr"/>
    <s v="Q2"/>
    <x v="1"/>
    <s v="Gujarat"/>
    <s v="Gujarat Mega Store"/>
    <x v="0"/>
    <x v="11"/>
    <x v="1"/>
    <x v="1"/>
    <n v="1"/>
    <n v="1459"/>
    <x v="3"/>
    <n v="716"/>
    <n v="1313.1000000000001"/>
    <n v="716"/>
    <n v="597.10000000000014"/>
    <n v="0.45472545883786464"/>
    <x v="0"/>
  </r>
  <r>
    <s v="ORD-102949"/>
    <x v="104"/>
    <x v="0"/>
    <x v="3"/>
    <s v="Apr"/>
    <s v="Q2"/>
    <x v="0"/>
    <s v="Odisha"/>
    <s v="Odisha Mega Store"/>
    <x v="0"/>
    <x v="5"/>
    <x v="0"/>
    <x v="2"/>
    <n v="5"/>
    <n v="9917"/>
    <x v="1"/>
    <n v="7532"/>
    <n v="49585"/>
    <n v="37660"/>
    <n v="11925"/>
    <n v="0.2404961177775537"/>
    <x v="0"/>
  </r>
  <r>
    <s v="ORD-104330"/>
    <x v="104"/>
    <x v="0"/>
    <x v="3"/>
    <s v="Apr"/>
    <s v="Q2"/>
    <x v="0"/>
    <s v="Bihar"/>
    <s v="Bihar Mega Store"/>
    <x v="1"/>
    <x v="3"/>
    <x v="0"/>
    <x v="2"/>
    <n v="1"/>
    <n v="271"/>
    <x v="1"/>
    <n v="112"/>
    <n v="271"/>
    <n v="112"/>
    <n v="159"/>
    <n v="0.58671586715867163"/>
    <x v="0"/>
  </r>
  <r>
    <s v="ORD-101060"/>
    <x v="105"/>
    <x v="0"/>
    <x v="3"/>
    <s v="Apr"/>
    <s v="Q2"/>
    <x v="0"/>
    <s v="Odisha"/>
    <s v="Odisha Mega Store"/>
    <x v="1"/>
    <x v="3"/>
    <x v="2"/>
    <x v="1"/>
    <n v="1"/>
    <n v="227"/>
    <x v="1"/>
    <n v="94"/>
    <n v="227"/>
    <n v="94"/>
    <n v="133"/>
    <n v="0.58590308370044053"/>
    <x v="0"/>
  </r>
  <r>
    <s v="ORD-101228"/>
    <x v="105"/>
    <x v="0"/>
    <x v="3"/>
    <s v="Apr"/>
    <s v="Q2"/>
    <x v="2"/>
    <s v="Tamil Nadu"/>
    <s v="Tamil Nadu Mega Store"/>
    <x v="3"/>
    <x v="6"/>
    <x v="2"/>
    <x v="0"/>
    <n v="4"/>
    <n v="6559"/>
    <x v="2"/>
    <n v="3715"/>
    <n v="22300.6"/>
    <n v="14860"/>
    <n v="7440.5999999999985"/>
    <n v="0.3336502156892639"/>
    <x v="0"/>
  </r>
  <r>
    <s v="ORD-101924"/>
    <x v="105"/>
    <x v="0"/>
    <x v="3"/>
    <s v="Apr"/>
    <s v="Q2"/>
    <x v="2"/>
    <s v="Karnataka"/>
    <s v="Karnataka Mega Store"/>
    <x v="0"/>
    <x v="12"/>
    <x v="2"/>
    <x v="1"/>
    <n v="3"/>
    <n v="16372"/>
    <x v="0"/>
    <n v="12842"/>
    <n v="46660.2"/>
    <n v="38526"/>
    <n v="8134.1999999999971"/>
    <n v="0.17432844265562508"/>
    <x v="0"/>
  </r>
  <r>
    <s v="ORD-103639"/>
    <x v="105"/>
    <x v="0"/>
    <x v="3"/>
    <s v="Apr"/>
    <s v="Q2"/>
    <x v="1"/>
    <s v="Maharashtra"/>
    <s v="Maharashtra Mega Store"/>
    <x v="3"/>
    <x v="9"/>
    <x v="2"/>
    <x v="2"/>
    <n v="5"/>
    <n v="33606"/>
    <x v="4"/>
    <n v="22920"/>
    <n v="109219.5"/>
    <n v="114600"/>
    <n v="-5380.5"/>
    <n v="-4.9263181025366351E-2"/>
    <x v="0"/>
  </r>
  <r>
    <s v="ORD-103019"/>
    <x v="106"/>
    <x v="0"/>
    <x v="3"/>
    <s v="Apr"/>
    <s v="Q2"/>
    <x v="3"/>
    <s v="Uttar Pradesh"/>
    <s v="Uttar Pradesh Mega Store"/>
    <x v="3"/>
    <x v="13"/>
    <x v="1"/>
    <x v="2"/>
    <n v="1"/>
    <n v="15239"/>
    <x v="5"/>
    <n v="8993"/>
    <n v="12191.2"/>
    <n v="8993"/>
    <n v="3198.2000000000007"/>
    <n v="0.26233676750442947"/>
    <x v="0"/>
  </r>
  <r>
    <s v="ORD-100516"/>
    <x v="107"/>
    <x v="0"/>
    <x v="3"/>
    <s v="Apr"/>
    <s v="Q2"/>
    <x v="1"/>
    <s v="Gujarat"/>
    <s v="Gujarat Mega Store"/>
    <x v="1"/>
    <x v="8"/>
    <x v="2"/>
    <x v="1"/>
    <n v="1"/>
    <n v="2314"/>
    <x v="0"/>
    <n v="1308"/>
    <n v="2198.2999999999997"/>
    <n v="1308"/>
    <n v="890.29999999999973"/>
    <n v="0.40499476868489281"/>
    <x v="0"/>
  </r>
  <r>
    <s v="ORD-104299"/>
    <x v="107"/>
    <x v="0"/>
    <x v="3"/>
    <s v="Apr"/>
    <s v="Q2"/>
    <x v="2"/>
    <s v="Andhra Pradesh"/>
    <s v="Andhra Pradesh Mega Store"/>
    <x v="1"/>
    <x v="3"/>
    <x v="1"/>
    <x v="1"/>
    <n v="2"/>
    <n v="259"/>
    <x v="3"/>
    <n v="106"/>
    <n v="466.2"/>
    <n v="212"/>
    <n v="254.2"/>
    <n v="0.54525954525954523"/>
    <x v="0"/>
  </r>
  <r>
    <s v="ORD-100364"/>
    <x v="108"/>
    <x v="0"/>
    <x v="3"/>
    <s v="Apr"/>
    <s v="Q2"/>
    <x v="3"/>
    <s v="Punjab"/>
    <s v="Punjab Mega Store"/>
    <x v="1"/>
    <x v="4"/>
    <x v="0"/>
    <x v="1"/>
    <n v="1"/>
    <n v="277"/>
    <x v="2"/>
    <n v="114"/>
    <n v="235.45"/>
    <n v="114"/>
    <n v="121.44999999999999"/>
    <n v="0.51582076874070926"/>
    <x v="0"/>
  </r>
  <r>
    <s v="ORD-101991"/>
    <x v="108"/>
    <x v="0"/>
    <x v="3"/>
    <s v="Apr"/>
    <s v="Q2"/>
    <x v="2"/>
    <s v="Karnataka"/>
    <s v="Karnataka Mega Store"/>
    <x v="3"/>
    <x v="14"/>
    <x v="1"/>
    <x v="2"/>
    <n v="2"/>
    <n v="9894"/>
    <x v="1"/>
    <n v="6000"/>
    <n v="19788"/>
    <n v="12000"/>
    <n v="7788"/>
    <n v="0.39357186173438446"/>
    <x v="0"/>
  </r>
  <r>
    <s v="ORD-102892"/>
    <x v="108"/>
    <x v="0"/>
    <x v="3"/>
    <s v="Apr"/>
    <s v="Q2"/>
    <x v="1"/>
    <s v="Gujarat"/>
    <s v="Gujarat Mega Store"/>
    <x v="1"/>
    <x v="3"/>
    <x v="2"/>
    <x v="2"/>
    <n v="2"/>
    <n v="253"/>
    <x v="3"/>
    <n v="109"/>
    <n v="455.40000000000003"/>
    <n v="218"/>
    <n v="237.40000000000003"/>
    <n v="0.52129995608256485"/>
    <x v="0"/>
  </r>
  <r>
    <s v="ORD-101274"/>
    <x v="109"/>
    <x v="0"/>
    <x v="3"/>
    <s v="Apr"/>
    <s v="Q2"/>
    <x v="2"/>
    <s v="Tamil Nadu"/>
    <s v="Tamil Nadu Mega Store"/>
    <x v="0"/>
    <x v="0"/>
    <x v="0"/>
    <x v="2"/>
    <n v="2"/>
    <n v="55846"/>
    <x v="0"/>
    <n v="46659"/>
    <n v="106107.4"/>
    <n v="93318"/>
    <n v="12789.399999999994"/>
    <n v="0.12053259244878298"/>
    <x v="0"/>
  </r>
  <r>
    <s v="ORD-102860"/>
    <x v="109"/>
    <x v="0"/>
    <x v="3"/>
    <s v="Apr"/>
    <s v="Q2"/>
    <x v="2"/>
    <s v="Tamil Nadu"/>
    <s v="Tamil Nadu Mega Store"/>
    <x v="2"/>
    <x v="10"/>
    <x v="1"/>
    <x v="1"/>
    <n v="2"/>
    <n v="1975"/>
    <x v="3"/>
    <n v="1043"/>
    <n v="3555"/>
    <n v="2086"/>
    <n v="1469"/>
    <n v="0.41322081575246133"/>
    <x v="0"/>
  </r>
  <r>
    <s v="ORD-103226"/>
    <x v="109"/>
    <x v="0"/>
    <x v="3"/>
    <s v="Apr"/>
    <s v="Q2"/>
    <x v="2"/>
    <s v="Andhra Pradesh"/>
    <s v="Andhra Pradesh Mega Store"/>
    <x v="0"/>
    <x v="5"/>
    <x v="0"/>
    <x v="0"/>
    <n v="1"/>
    <n v="11292"/>
    <x v="0"/>
    <n v="8107"/>
    <n v="10727.4"/>
    <n v="8107"/>
    <n v="2620.3999999999996"/>
    <n v="0.24427167813263229"/>
    <x v="0"/>
  </r>
  <r>
    <s v="ORD-104145"/>
    <x v="109"/>
    <x v="0"/>
    <x v="3"/>
    <s v="Apr"/>
    <s v="Q2"/>
    <x v="1"/>
    <s v="Maharashtra"/>
    <s v="Maharashtra Mega Store"/>
    <x v="0"/>
    <x v="5"/>
    <x v="0"/>
    <x v="1"/>
    <n v="2"/>
    <n v="10992"/>
    <x v="2"/>
    <n v="8146"/>
    <n v="18686.399999999998"/>
    <n v="16292"/>
    <n v="2394.3999999999978"/>
    <n v="0.12813597054542331"/>
    <x v="0"/>
  </r>
  <r>
    <s v="ORD-104439"/>
    <x v="109"/>
    <x v="0"/>
    <x v="3"/>
    <s v="Apr"/>
    <s v="Q2"/>
    <x v="3"/>
    <s v="Uttar Pradesh"/>
    <s v="Uttar Pradesh Mega Store"/>
    <x v="3"/>
    <x v="13"/>
    <x v="2"/>
    <x v="1"/>
    <n v="4"/>
    <n v="14353"/>
    <x v="5"/>
    <n v="8577"/>
    <n v="45929.600000000006"/>
    <n v="34308"/>
    <n v="11621.600000000006"/>
    <n v="0.25303072528391285"/>
    <x v="0"/>
  </r>
  <r>
    <s v="ORD-101006"/>
    <x v="110"/>
    <x v="0"/>
    <x v="3"/>
    <s v="Apr"/>
    <s v="Q2"/>
    <x v="2"/>
    <s v="Andhra Pradesh"/>
    <s v="Andhra Pradesh Mega Store"/>
    <x v="1"/>
    <x v="3"/>
    <x v="0"/>
    <x v="0"/>
    <n v="4"/>
    <n v="238"/>
    <x v="5"/>
    <n v="98"/>
    <n v="761.6"/>
    <n v="392"/>
    <n v="369.6"/>
    <n v="0.48529411764705882"/>
    <x v="0"/>
  </r>
  <r>
    <s v="ORD-101399"/>
    <x v="110"/>
    <x v="0"/>
    <x v="3"/>
    <s v="Apr"/>
    <s v="Q2"/>
    <x v="3"/>
    <s v="Punjab"/>
    <s v="Punjab Mega Store"/>
    <x v="1"/>
    <x v="1"/>
    <x v="0"/>
    <x v="0"/>
    <n v="3"/>
    <n v="454"/>
    <x v="0"/>
    <n v="210"/>
    <n v="1293.8999999999999"/>
    <n v="630"/>
    <n v="663.89999999999986"/>
    <n v="0.51309993044284719"/>
    <x v="0"/>
  </r>
  <r>
    <s v="ORD-101800"/>
    <x v="110"/>
    <x v="0"/>
    <x v="3"/>
    <s v="Apr"/>
    <s v="Q2"/>
    <x v="3"/>
    <s v="Delhi"/>
    <s v="Delhi Mega Store"/>
    <x v="1"/>
    <x v="3"/>
    <x v="1"/>
    <x v="1"/>
    <n v="8"/>
    <n v="247"/>
    <x v="3"/>
    <n v="105"/>
    <n v="1778.4"/>
    <n v="840"/>
    <n v="938.40000000000009"/>
    <n v="0.52766531713900133"/>
    <x v="0"/>
  </r>
  <r>
    <s v="ORD-101861"/>
    <x v="110"/>
    <x v="0"/>
    <x v="3"/>
    <s v="Apr"/>
    <s v="Q2"/>
    <x v="3"/>
    <s v="Uttar Pradesh"/>
    <s v="Uttar Pradesh Mega Store"/>
    <x v="2"/>
    <x v="10"/>
    <x v="0"/>
    <x v="1"/>
    <n v="1"/>
    <n v="1712"/>
    <x v="0"/>
    <n v="874"/>
    <n v="1626.3999999999999"/>
    <n v="874"/>
    <n v="752.39999999999986"/>
    <n v="0.46261682242990648"/>
    <x v="1"/>
  </r>
  <r>
    <s v="ORD-102474"/>
    <x v="110"/>
    <x v="0"/>
    <x v="3"/>
    <s v="Apr"/>
    <s v="Q2"/>
    <x v="2"/>
    <s v="Tamil Nadu"/>
    <s v="Tamil Nadu Mega Store"/>
    <x v="0"/>
    <x v="12"/>
    <x v="0"/>
    <x v="0"/>
    <n v="4"/>
    <n v="17212"/>
    <x v="3"/>
    <n v="13522"/>
    <n v="61963.200000000004"/>
    <n v="54088"/>
    <n v="7875.2000000000044"/>
    <n v="0.1270947917473598"/>
    <x v="0"/>
  </r>
  <r>
    <s v="ORD-100196"/>
    <x v="111"/>
    <x v="0"/>
    <x v="3"/>
    <s v="Apr"/>
    <s v="Q2"/>
    <x v="3"/>
    <s v="Delhi"/>
    <s v="Delhi Mega Store"/>
    <x v="3"/>
    <x v="13"/>
    <x v="0"/>
    <x v="1"/>
    <n v="8"/>
    <n v="13887"/>
    <x v="4"/>
    <n v="8183"/>
    <n v="72212.400000000009"/>
    <n v="65464"/>
    <n v="6748.4000000000087"/>
    <n v="9.3452094100182348E-2"/>
    <x v="0"/>
  </r>
  <r>
    <s v="ORD-102258"/>
    <x v="111"/>
    <x v="0"/>
    <x v="3"/>
    <s v="Apr"/>
    <s v="Q2"/>
    <x v="0"/>
    <s v="West Bengal"/>
    <s v="West Bengal Mega Store"/>
    <x v="0"/>
    <x v="0"/>
    <x v="0"/>
    <x v="0"/>
    <n v="2"/>
    <n v="53165"/>
    <x v="0"/>
    <n v="46050"/>
    <n v="101013.5"/>
    <n v="92100"/>
    <n v="8913.5"/>
    <n v="8.8240680701094407E-2"/>
    <x v="0"/>
  </r>
  <r>
    <s v="ORD-102468"/>
    <x v="111"/>
    <x v="0"/>
    <x v="3"/>
    <s v="Apr"/>
    <s v="Q2"/>
    <x v="1"/>
    <s v="Maharashtra"/>
    <s v="Maharashtra Mega Store"/>
    <x v="2"/>
    <x v="2"/>
    <x v="2"/>
    <x v="1"/>
    <n v="1"/>
    <n v="2617"/>
    <x v="3"/>
    <n v="1528"/>
    <n v="2355.3000000000002"/>
    <n v="1528"/>
    <n v="827.30000000000018"/>
    <n v="0.35125037150256871"/>
    <x v="0"/>
  </r>
  <r>
    <s v="ORD-103115"/>
    <x v="111"/>
    <x v="0"/>
    <x v="3"/>
    <s v="Apr"/>
    <s v="Q2"/>
    <x v="1"/>
    <s v="Rajasthan"/>
    <s v="Rajasthan Mega Store"/>
    <x v="0"/>
    <x v="5"/>
    <x v="0"/>
    <x v="1"/>
    <n v="3"/>
    <n v="10595"/>
    <x v="0"/>
    <n v="7624"/>
    <n v="30195.75"/>
    <n v="22872"/>
    <n v="7323.75"/>
    <n v="0.24254241076972752"/>
    <x v="0"/>
  </r>
  <r>
    <s v="ORD-104354"/>
    <x v="111"/>
    <x v="0"/>
    <x v="3"/>
    <s v="Apr"/>
    <s v="Q2"/>
    <x v="1"/>
    <s v="Maharashtra"/>
    <s v="Maharashtra Mega Store"/>
    <x v="1"/>
    <x v="4"/>
    <x v="1"/>
    <x v="2"/>
    <n v="3"/>
    <n v="289"/>
    <x v="1"/>
    <n v="113"/>
    <n v="867"/>
    <n v="339"/>
    <n v="528"/>
    <n v="0.60899653979238755"/>
    <x v="0"/>
  </r>
  <r>
    <s v="ORD-100232"/>
    <x v="112"/>
    <x v="0"/>
    <x v="3"/>
    <s v="Apr"/>
    <s v="Q2"/>
    <x v="2"/>
    <s v="Andhra Pradesh"/>
    <s v="Andhra Pradesh Mega Store"/>
    <x v="0"/>
    <x v="0"/>
    <x v="0"/>
    <x v="1"/>
    <n v="2"/>
    <n v="49458"/>
    <x v="2"/>
    <n v="42945"/>
    <n v="84078.599999999991"/>
    <n v="85890"/>
    <n v="-1811.4000000000087"/>
    <n v="-2.1544126567283578E-2"/>
    <x v="0"/>
  </r>
  <r>
    <s v="ORD-100572"/>
    <x v="112"/>
    <x v="0"/>
    <x v="3"/>
    <s v="Apr"/>
    <s v="Q2"/>
    <x v="2"/>
    <s v="Andhra Pradesh"/>
    <s v="Andhra Pradesh Mega Store"/>
    <x v="0"/>
    <x v="5"/>
    <x v="2"/>
    <x v="1"/>
    <n v="1"/>
    <n v="10299"/>
    <x v="3"/>
    <n v="7461"/>
    <n v="9269.1"/>
    <n v="7461"/>
    <n v="1808.1000000000004"/>
    <n v="0.19506748227983303"/>
    <x v="0"/>
  </r>
  <r>
    <s v="ORD-102903"/>
    <x v="112"/>
    <x v="0"/>
    <x v="3"/>
    <s v="Apr"/>
    <s v="Q2"/>
    <x v="1"/>
    <s v="Gujarat"/>
    <s v="Gujarat Mega Store"/>
    <x v="1"/>
    <x v="8"/>
    <x v="0"/>
    <x v="2"/>
    <n v="5"/>
    <n v="2292"/>
    <x v="0"/>
    <n v="1320"/>
    <n v="10887"/>
    <n v="6600"/>
    <n v="4287"/>
    <n v="0.39377238908790302"/>
    <x v="0"/>
  </r>
  <r>
    <s v="ORD-103224"/>
    <x v="112"/>
    <x v="0"/>
    <x v="3"/>
    <s v="Apr"/>
    <s v="Q2"/>
    <x v="1"/>
    <s v="Gujarat"/>
    <s v="Gujarat Mega Store"/>
    <x v="3"/>
    <x v="9"/>
    <x v="0"/>
    <x v="1"/>
    <n v="2"/>
    <n v="29790"/>
    <x v="4"/>
    <n v="19852"/>
    <n v="38727"/>
    <n v="39704"/>
    <n v="-977"/>
    <n v="-2.5227877191623414E-2"/>
    <x v="0"/>
  </r>
  <r>
    <s v="ORD-103257"/>
    <x v="112"/>
    <x v="0"/>
    <x v="3"/>
    <s v="Apr"/>
    <s v="Q2"/>
    <x v="1"/>
    <s v="Rajasthan"/>
    <s v="Rajasthan Mega Store"/>
    <x v="3"/>
    <x v="13"/>
    <x v="0"/>
    <x v="1"/>
    <n v="1"/>
    <n v="12734"/>
    <x v="6"/>
    <n v="7437"/>
    <n v="8913.7999999999993"/>
    <n v="7437"/>
    <n v="1476.7999999999993"/>
    <n v="0.16567569386793504"/>
    <x v="0"/>
  </r>
  <r>
    <s v="ORD-103642"/>
    <x v="112"/>
    <x v="0"/>
    <x v="3"/>
    <s v="Apr"/>
    <s v="Q2"/>
    <x v="0"/>
    <s v="Odisha"/>
    <s v="Odisha Mega Store"/>
    <x v="1"/>
    <x v="4"/>
    <x v="0"/>
    <x v="0"/>
    <n v="1"/>
    <n v="289"/>
    <x v="5"/>
    <n v="113"/>
    <n v="231.20000000000002"/>
    <n v="113"/>
    <n v="118.20000000000002"/>
    <n v="0.51124567474048443"/>
    <x v="0"/>
  </r>
  <r>
    <s v="ORD-103749"/>
    <x v="112"/>
    <x v="0"/>
    <x v="3"/>
    <s v="Apr"/>
    <s v="Q2"/>
    <x v="3"/>
    <s v="Delhi"/>
    <s v="Delhi Mega Store"/>
    <x v="0"/>
    <x v="11"/>
    <x v="0"/>
    <x v="0"/>
    <n v="2"/>
    <n v="1406"/>
    <x v="5"/>
    <n v="695"/>
    <n v="2249.6"/>
    <n v="1390"/>
    <n v="859.59999999999991"/>
    <n v="0.38211237553342814"/>
    <x v="0"/>
  </r>
  <r>
    <s v="ORD-104252"/>
    <x v="112"/>
    <x v="0"/>
    <x v="3"/>
    <s v="Apr"/>
    <s v="Q2"/>
    <x v="1"/>
    <s v="Rajasthan"/>
    <s v="Rajasthan Mega Store"/>
    <x v="0"/>
    <x v="0"/>
    <x v="0"/>
    <x v="0"/>
    <n v="2"/>
    <n v="56094"/>
    <x v="2"/>
    <n v="46968"/>
    <n v="95359.8"/>
    <n v="93936"/>
    <n v="1423.8000000000029"/>
    <n v="1.493081990524312E-2"/>
    <x v="0"/>
  </r>
  <r>
    <s v="ORD-101037"/>
    <x v="113"/>
    <x v="0"/>
    <x v="3"/>
    <s v="Apr"/>
    <s v="Q2"/>
    <x v="3"/>
    <s v="Uttar Pradesh"/>
    <s v="Uttar Pradesh Mega Store"/>
    <x v="1"/>
    <x v="8"/>
    <x v="0"/>
    <x v="1"/>
    <n v="3"/>
    <n v="2310"/>
    <x v="3"/>
    <n v="1325"/>
    <n v="6237"/>
    <n v="3975"/>
    <n v="2262"/>
    <n v="0.36267436267436265"/>
    <x v="0"/>
  </r>
  <r>
    <s v="ORD-101718"/>
    <x v="113"/>
    <x v="0"/>
    <x v="3"/>
    <s v="Apr"/>
    <s v="Q2"/>
    <x v="1"/>
    <s v="Maharashtra"/>
    <s v="Maharashtra Mega Store"/>
    <x v="2"/>
    <x v="2"/>
    <x v="1"/>
    <x v="2"/>
    <n v="4"/>
    <n v="2601"/>
    <x v="2"/>
    <n v="1596"/>
    <n v="8843.4"/>
    <n v="6384"/>
    <n v="2459.3999999999996"/>
    <n v="0.27810570595020012"/>
    <x v="0"/>
  </r>
  <r>
    <s v="ORD-100366"/>
    <x v="114"/>
    <x v="0"/>
    <x v="4"/>
    <s v="May"/>
    <s v="Q2"/>
    <x v="0"/>
    <s v="West Bengal"/>
    <s v="West Bengal Mega Store"/>
    <x v="1"/>
    <x v="1"/>
    <x v="1"/>
    <x v="2"/>
    <n v="3"/>
    <n v="446"/>
    <x v="0"/>
    <n v="201"/>
    <n v="1271.0999999999999"/>
    <n v="603"/>
    <n v="668.09999999999991"/>
    <n v="0.52560774132641019"/>
    <x v="0"/>
  </r>
  <r>
    <s v="ORD-100977"/>
    <x v="114"/>
    <x v="0"/>
    <x v="4"/>
    <s v="May"/>
    <s v="Q2"/>
    <x v="1"/>
    <s v="Rajasthan"/>
    <s v="Rajasthan Mega Store"/>
    <x v="1"/>
    <x v="1"/>
    <x v="0"/>
    <x v="2"/>
    <n v="1"/>
    <n v="491"/>
    <x v="1"/>
    <n v="215"/>
    <n v="491"/>
    <n v="215"/>
    <n v="276"/>
    <n v="0.56211812627291247"/>
    <x v="0"/>
  </r>
  <r>
    <s v="ORD-101032"/>
    <x v="114"/>
    <x v="0"/>
    <x v="4"/>
    <s v="May"/>
    <s v="Q2"/>
    <x v="1"/>
    <s v="Rajasthan"/>
    <s v="Rajasthan Mega Store"/>
    <x v="3"/>
    <x v="13"/>
    <x v="0"/>
    <x v="2"/>
    <n v="1"/>
    <n v="12602"/>
    <x v="4"/>
    <n v="7706"/>
    <n v="8191.3"/>
    <n v="7706"/>
    <n v="485.30000000000018"/>
    <n v="5.9245785162306372E-2"/>
    <x v="0"/>
  </r>
  <r>
    <s v="ORD-102080"/>
    <x v="114"/>
    <x v="0"/>
    <x v="4"/>
    <s v="May"/>
    <s v="Q2"/>
    <x v="3"/>
    <s v="Delhi"/>
    <s v="Delhi Mega Store"/>
    <x v="3"/>
    <x v="14"/>
    <x v="2"/>
    <x v="2"/>
    <n v="1"/>
    <n v="9273"/>
    <x v="2"/>
    <n v="5912"/>
    <n v="7882.05"/>
    <n v="5912"/>
    <n v="1970.0500000000002"/>
    <n v="0.24994132237171804"/>
    <x v="0"/>
  </r>
  <r>
    <s v="ORD-102969"/>
    <x v="114"/>
    <x v="0"/>
    <x v="4"/>
    <s v="May"/>
    <s v="Q2"/>
    <x v="1"/>
    <s v="Gujarat"/>
    <s v="Gujarat Mega Store"/>
    <x v="1"/>
    <x v="3"/>
    <x v="0"/>
    <x v="1"/>
    <n v="1"/>
    <n v="262"/>
    <x v="2"/>
    <n v="111"/>
    <n v="222.7"/>
    <n v="111"/>
    <n v="111.69999999999999"/>
    <n v="0.50157162101481811"/>
    <x v="0"/>
  </r>
  <r>
    <s v="ORD-103514"/>
    <x v="114"/>
    <x v="0"/>
    <x v="4"/>
    <s v="May"/>
    <s v="Q2"/>
    <x v="2"/>
    <s v="Andhra Pradesh"/>
    <s v="Andhra Pradesh Mega Store"/>
    <x v="1"/>
    <x v="1"/>
    <x v="1"/>
    <x v="1"/>
    <n v="1"/>
    <n v="456"/>
    <x v="1"/>
    <n v="200"/>
    <n v="456"/>
    <n v="200"/>
    <n v="256"/>
    <n v="0.56140350877192979"/>
    <x v="0"/>
  </r>
  <r>
    <s v="ORD-103850"/>
    <x v="114"/>
    <x v="0"/>
    <x v="4"/>
    <s v="May"/>
    <s v="Q2"/>
    <x v="3"/>
    <s v="Delhi"/>
    <s v="Delhi Mega Store"/>
    <x v="3"/>
    <x v="13"/>
    <x v="2"/>
    <x v="0"/>
    <n v="1"/>
    <n v="15182"/>
    <x v="7"/>
    <n v="9381"/>
    <n v="11386.5"/>
    <n v="9381"/>
    <n v="2005.5"/>
    <n v="0.17612962719009354"/>
    <x v="0"/>
  </r>
  <r>
    <s v="ORD-101395"/>
    <x v="115"/>
    <x v="0"/>
    <x v="4"/>
    <s v="May"/>
    <s v="Q2"/>
    <x v="0"/>
    <s v="Bihar"/>
    <s v="Bihar Mega Store"/>
    <x v="1"/>
    <x v="8"/>
    <x v="0"/>
    <x v="1"/>
    <n v="5"/>
    <n v="2285"/>
    <x v="2"/>
    <n v="1339"/>
    <n v="9711.25"/>
    <n v="6695"/>
    <n v="3016.25"/>
    <n v="0.31059338396189984"/>
    <x v="0"/>
  </r>
  <r>
    <s v="ORD-101670"/>
    <x v="115"/>
    <x v="0"/>
    <x v="4"/>
    <s v="May"/>
    <s v="Q2"/>
    <x v="1"/>
    <s v="Gujarat"/>
    <s v="Gujarat Mega Store"/>
    <x v="2"/>
    <x v="2"/>
    <x v="2"/>
    <x v="2"/>
    <n v="1"/>
    <n v="3022"/>
    <x v="3"/>
    <n v="1845"/>
    <n v="2719.8"/>
    <n v="1845"/>
    <n v="874.80000000000018"/>
    <n v="0.32164129715420259"/>
    <x v="0"/>
  </r>
  <r>
    <s v="ORD-102137"/>
    <x v="115"/>
    <x v="0"/>
    <x v="4"/>
    <s v="May"/>
    <s v="Q2"/>
    <x v="2"/>
    <s v="Tamil Nadu"/>
    <s v="Tamil Nadu Mega Store"/>
    <x v="1"/>
    <x v="8"/>
    <x v="0"/>
    <x v="2"/>
    <n v="2"/>
    <n v="2006"/>
    <x v="1"/>
    <n v="1146"/>
    <n v="4012"/>
    <n v="2292"/>
    <n v="1720"/>
    <n v="0.42871385842472581"/>
    <x v="0"/>
  </r>
  <r>
    <s v="ORD-102984"/>
    <x v="115"/>
    <x v="0"/>
    <x v="4"/>
    <s v="May"/>
    <s v="Q2"/>
    <x v="1"/>
    <s v="Maharashtra"/>
    <s v="Maharashtra Mega Store"/>
    <x v="3"/>
    <x v="14"/>
    <x v="2"/>
    <x v="1"/>
    <n v="1"/>
    <n v="8191"/>
    <x v="6"/>
    <n v="4975"/>
    <n v="5733.7"/>
    <n v="4975"/>
    <n v="758.69999999999982"/>
    <n v="0.13232293283569072"/>
    <x v="0"/>
  </r>
  <r>
    <s v="ORD-104027"/>
    <x v="116"/>
    <x v="0"/>
    <x v="4"/>
    <s v="May"/>
    <s v="Q2"/>
    <x v="0"/>
    <s v="West Bengal"/>
    <s v="West Bengal Mega Store"/>
    <x v="1"/>
    <x v="8"/>
    <x v="1"/>
    <x v="1"/>
    <n v="1"/>
    <n v="2297"/>
    <x v="0"/>
    <n v="1294"/>
    <n v="2182.15"/>
    <n v="1294"/>
    <n v="888.15000000000009"/>
    <n v="0.40700685104140416"/>
    <x v="0"/>
  </r>
  <r>
    <s v="ORD-104101"/>
    <x v="116"/>
    <x v="0"/>
    <x v="4"/>
    <s v="May"/>
    <s v="Q2"/>
    <x v="2"/>
    <s v="Tamil Nadu"/>
    <s v="Tamil Nadu Mega Store"/>
    <x v="3"/>
    <x v="6"/>
    <x v="1"/>
    <x v="1"/>
    <n v="2"/>
    <n v="7017"/>
    <x v="1"/>
    <n v="3911"/>
    <n v="14034"/>
    <n v="7822"/>
    <n v="6212"/>
    <n v="0.44263930454610234"/>
    <x v="1"/>
  </r>
  <r>
    <s v="ORD-100499"/>
    <x v="117"/>
    <x v="0"/>
    <x v="4"/>
    <s v="May"/>
    <s v="Q2"/>
    <x v="3"/>
    <s v="Uttar Pradesh"/>
    <s v="Uttar Pradesh Mega Store"/>
    <x v="2"/>
    <x v="2"/>
    <x v="2"/>
    <x v="0"/>
    <n v="1"/>
    <n v="2845"/>
    <x v="5"/>
    <n v="1727"/>
    <n v="2276"/>
    <n v="1727"/>
    <n v="549"/>
    <n v="0.24121265377855888"/>
    <x v="1"/>
  </r>
  <r>
    <s v="ORD-100727"/>
    <x v="117"/>
    <x v="0"/>
    <x v="4"/>
    <s v="May"/>
    <s v="Q2"/>
    <x v="3"/>
    <s v="Uttar Pradesh"/>
    <s v="Uttar Pradesh Mega Store"/>
    <x v="1"/>
    <x v="8"/>
    <x v="0"/>
    <x v="2"/>
    <n v="1"/>
    <n v="2151"/>
    <x v="2"/>
    <n v="1233"/>
    <n v="1828.35"/>
    <n v="1233"/>
    <n v="595.34999999999991"/>
    <n v="0.3256214619739109"/>
    <x v="0"/>
  </r>
  <r>
    <s v="ORD-100840"/>
    <x v="117"/>
    <x v="0"/>
    <x v="4"/>
    <s v="May"/>
    <s v="Q2"/>
    <x v="2"/>
    <s v="Andhra Pradesh"/>
    <s v="Andhra Pradesh Mega Store"/>
    <x v="0"/>
    <x v="12"/>
    <x v="0"/>
    <x v="2"/>
    <n v="4"/>
    <n v="17457"/>
    <x v="1"/>
    <n v="13440"/>
    <n v="69828"/>
    <n v="53760"/>
    <n v="16068"/>
    <n v="0.23010826602509021"/>
    <x v="0"/>
  </r>
  <r>
    <s v="ORD-101671"/>
    <x v="117"/>
    <x v="0"/>
    <x v="4"/>
    <s v="May"/>
    <s v="Q2"/>
    <x v="2"/>
    <s v="Karnataka"/>
    <s v="Karnataka Mega Store"/>
    <x v="3"/>
    <x v="6"/>
    <x v="0"/>
    <x v="2"/>
    <n v="1"/>
    <n v="6621"/>
    <x v="3"/>
    <n v="3684"/>
    <n v="5958.9000000000005"/>
    <n v="3684"/>
    <n v="2274.9000000000005"/>
    <n v="0.38176509087247651"/>
    <x v="0"/>
  </r>
  <r>
    <s v="ORD-102331"/>
    <x v="117"/>
    <x v="0"/>
    <x v="4"/>
    <s v="May"/>
    <s v="Q2"/>
    <x v="1"/>
    <s v="Maharashtra"/>
    <s v="Maharashtra Mega Store"/>
    <x v="2"/>
    <x v="2"/>
    <x v="0"/>
    <x v="1"/>
    <n v="3"/>
    <n v="2971"/>
    <x v="0"/>
    <n v="1754"/>
    <n v="8467.35"/>
    <n v="5262"/>
    <n v="3205.3500000000004"/>
    <n v="0.37855409307516524"/>
    <x v="0"/>
  </r>
  <r>
    <s v="ORD-103018"/>
    <x v="118"/>
    <x v="0"/>
    <x v="4"/>
    <s v="May"/>
    <s v="Q2"/>
    <x v="2"/>
    <s v="Tamil Nadu"/>
    <s v="Tamil Nadu Mega Store"/>
    <x v="0"/>
    <x v="11"/>
    <x v="2"/>
    <x v="1"/>
    <n v="2"/>
    <n v="1605"/>
    <x v="0"/>
    <n v="790"/>
    <n v="3049.5"/>
    <n v="1580"/>
    <n v="1469.5"/>
    <n v="0.48188227578291526"/>
    <x v="0"/>
  </r>
  <r>
    <s v="ORD-103538"/>
    <x v="118"/>
    <x v="0"/>
    <x v="4"/>
    <s v="May"/>
    <s v="Q2"/>
    <x v="3"/>
    <s v="Delhi"/>
    <s v="Delhi Mega Store"/>
    <x v="0"/>
    <x v="11"/>
    <x v="1"/>
    <x v="1"/>
    <n v="3"/>
    <n v="1546"/>
    <x v="3"/>
    <n v="772"/>
    <n v="4174.2"/>
    <n v="2316"/>
    <n v="1858.1999999999998"/>
    <n v="0.44516314503377891"/>
    <x v="0"/>
  </r>
  <r>
    <s v="ORD-103895"/>
    <x v="118"/>
    <x v="0"/>
    <x v="4"/>
    <s v="May"/>
    <s v="Q2"/>
    <x v="0"/>
    <s v="Odisha"/>
    <s v="Odisha Mega Store"/>
    <x v="3"/>
    <x v="6"/>
    <x v="2"/>
    <x v="2"/>
    <n v="1"/>
    <n v="6298"/>
    <x v="2"/>
    <n v="3467"/>
    <n v="5353.3"/>
    <n v="3467"/>
    <n v="1886.3000000000002"/>
    <n v="0.35236209440905614"/>
    <x v="0"/>
  </r>
  <r>
    <s v="ORD-100145"/>
    <x v="119"/>
    <x v="0"/>
    <x v="4"/>
    <s v="May"/>
    <s v="Q2"/>
    <x v="3"/>
    <s v="Uttar Pradesh"/>
    <s v="Uttar Pradesh Mega Store"/>
    <x v="1"/>
    <x v="1"/>
    <x v="2"/>
    <x v="1"/>
    <n v="1"/>
    <n v="453"/>
    <x v="1"/>
    <n v="200"/>
    <n v="453"/>
    <n v="200"/>
    <n v="253"/>
    <n v="0.55849889624724058"/>
    <x v="0"/>
  </r>
  <r>
    <s v="ORD-101504"/>
    <x v="119"/>
    <x v="0"/>
    <x v="4"/>
    <s v="May"/>
    <s v="Q2"/>
    <x v="2"/>
    <s v="Karnataka"/>
    <s v="Karnataka Mega Store"/>
    <x v="1"/>
    <x v="8"/>
    <x v="0"/>
    <x v="2"/>
    <n v="1"/>
    <n v="2033"/>
    <x v="2"/>
    <n v="1212"/>
    <n v="1728.05"/>
    <n v="1212"/>
    <n v="516.04999999999995"/>
    <n v="0.29863140534128063"/>
    <x v="0"/>
  </r>
  <r>
    <s v="ORD-101963"/>
    <x v="119"/>
    <x v="0"/>
    <x v="4"/>
    <s v="May"/>
    <s v="Q2"/>
    <x v="3"/>
    <s v="Punjab"/>
    <s v="Punjab Mega Store"/>
    <x v="1"/>
    <x v="1"/>
    <x v="1"/>
    <x v="2"/>
    <n v="2"/>
    <n v="438"/>
    <x v="3"/>
    <n v="201"/>
    <n v="788.4"/>
    <n v="402"/>
    <n v="386.4"/>
    <n v="0.49010654490106542"/>
    <x v="0"/>
  </r>
  <r>
    <s v="ORD-103424"/>
    <x v="119"/>
    <x v="0"/>
    <x v="4"/>
    <s v="May"/>
    <s v="Q2"/>
    <x v="2"/>
    <s v="Tamil Nadu"/>
    <s v="Tamil Nadu Mega Store"/>
    <x v="2"/>
    <x v="2"/>
    <x v="2"/>
    <x v="1"/>
    <n v="2"/>
    <n v="2950"/>
    <x v="1"/>
    <n v="1746"/>
    <n v="5900"/>
    <n v="3492"/>
    <n v="2408"/>
    <n v="0.40813559322033899"/>
    <x v="0"/>
  </r>
  <r>
    <s v="ORD-100002"/>
    <x v="120"/>
    <x v="0"/>
    <x v="4"/>
    <s v="May"/>
    <s v="Q2"/>
    <x v="2"/>
    <s v="Karnataka"/>
    <s v="Karnataka Mega Store"/>
    <x v="3"/>
    <x v="13"/>
    <x v="0"/>
    <x v="1"/>
    <n v="4"/>
    <n v="13411"/>
    <x v="4"/>
    <n v="7892"/>
    <n v="34868.6"/>
    <n v="31568"/>
    <n v="3300.5999999999985"/>
    <n v="9.4658231187945557E-2"/>
    <x v="0"/>
  </r>
  <r>
    <s v="ORD-100020"/>
    <x v="120"/>
    <x v="0"/>
    <x v="4"/>
    <s v="May"/>
    <s v="Q2"/>
    <x v="0"/>
    <s v="Bihar"/>
    <s v="Bihar Mega Store"/>
    <x v="1"/>
    <x v="1"/>
    <x v="0"/>
    <x v="1"/>
    <n v="3"/>
    <n v="484"/>
    <x v="1"/>
    <n v="218"/>
    <n v="1452"/>
    <n v="654"/>
    <n v="798"/>
    <n v="0.54958677685950408"/>
    <x v="0"/>
  </r>
  <r>
    <s v="ORD-101008"/>
    <x v="120"/>
    <x v="0"/>
    <x v="4"/>
    <s v="May"/>
    <s v="Q2"/>
    <x v="2"/>
    <s v="Andhra Pradesh"/>
    <s v="Andhra Pradesh Mega Store"/>
    <x v="2"/>
    <x v="7"/>
    <x v="2"/>
    <x v="1"/>
    <n v="1"/>
    <n v="2338"/>
    <x v="0"/>
    <n v="1170"/>
    <n v="2221.1"/>
    <n v="1170"/>
    <n v="1051.0999999999999"/>
    <n v="0.47323398316149651"/>
    <x v="0"/>
  </r>
  <r>
    <s v="ORD-101552"/>
    <x v="120"/>
    <x v="0"/>
    <x v="4"/>
    <s v="May"/>
    <s v="Q2"/>
    <x v="1"/>
    <s v="Maharashtra"/>
    <s v="Maharashtra Mega Store"/>
    <x v="1"/>
    <x v="4"/>
    <x v="1"/>
    <x v="2"/>
    <n v="1"/>
    <n v="305"/>
    <x v="0"/>
    <n v="124"/>
    <n v="289.75"/>
    <n v="124"/>
    <n v="165.75"/>
    <n v="0.57204486626402073"/>
    <x v="0"/>
  </r>
  <r>
    <s v="ORD-102119"/>
    <x v="120"/>
    <x v="0"/>
    <x v="4"/>
    <s v="May"/>
    <s v="Q2"/>
    <x v="0"/>
    <s v="West Bengal"/>
    <s v="West Bengal Mega Store"/>
    <x v="3"/>
    <x v="14"/>
    <x v="0"/>
    <x v="2"/>
    <n v="1"/>
    <n v="8456"/>
    <x v="1"/>
    <n v="5378"/>
    <n v="8456"/>
    <n v="5378"/>
    <n v="3078"/>
    <n v="0.36400189214758749"/>
    <x v="0"/>
  </r>
  <r>
    <s v="ORD-102712"/>
    <x v="120"/>
    <x v="0"/>
    <x v="4"/>
    <s v="May"/>
    <s v="Q2"/>
    <x v="2"/>
    <s v="Andhra Pradesh"/>
    <s v="Andhra Pradesh Mega Store"/>
    <x v="0"/>
    <x v="5"/>
    <x v="1"/>
    <x v="1"/>
    <n v="1"/>
    <n v="10346"/>
    <x v="1"/>
    <n v="7561"/>
    <n v="10346"/>
    <n v="7561"/>
    <n v="2785"/>
    <n v="0.2691861589019911"/>
    <x v="0"/>
  </r>
  <r>
    <s v="ORD-102999"/>
    <x v="120"/>
    <x v="0"/>
    <x v="4"/>
    <s v="May"/>
    <s v="Q2"/>
    <x v="2"/>
    <s v="Karnataka"/>
    <s v="Karnataka Mega Store"/>
    <x v="2"/>
    <x v="7"/>
    <x v="2"/>
    <x v="2"/>
    <n v="2"/>
    <n v="2336"/>
    <x v="3"/>
    <n v="1178"/>
    <n v="4204.8"/>
    <n v="2356"/>
    <n v="1848.8000000000002"/>
    <n v="0.43968797564687978"/>
    <x v="1"/>
  </r>
  <r>
    <s v="ORD-103304"/>
    <x v="120"/>
    <x v="0"/>
    <x v="4"/>
    <s v="May"/>
    <s v="Q2"/>
    <x v="3"/>
    <s v="Delhi"/>
    <s v="Delhi Mega Store"/>
    <x v="0"/>
    <x v="12"/>
    <x v="2"/>
    <x v="2"/>
    <n v="1"/>
    <n v="19268"/>
    <x v="0"/>
    <n v="14773"/>
    <n v="18304.599999999999"/>
    <n v="14773"/>
    <n v="3531.5999999999985"/>
    <n v="0.19293510920752155"/>
    <x v="0"/>
  </r>
  <r>
    <s v="ORD-104329"/>
    <x v="120"/>
    <x v="0"/>
    <x v="4"/>
    <s v="May"/>
    <s v="Q2"/>
    <x v="1"/>
    <s v="Rajasthan"/>
    <s v="Rajasthan Mega Store"/>
    <x v="0"/>
    <x v="12"/>
    <x v="0"/>
    <x v="1"/>
    <n v="1"/>
    <n v="18685"/>
    <x v="0"/>
    <n v="14832"/>
    <n v="17750.75"/>
    <n v="14832"/>
    <n v="2918.75"/>
    <n v="0.16442967198569075"/>
    <x v="0"/>
  </r>
  <r>
    <s v="ORD-100333"/>
    <x v="121"/>
    <x v="0"/>
    <x v="4"/>
    <s v="May"/>
    <s v="Q2"/>
    <x v="1"/>
    <s v="Rajasthan"/>
    <s v="Rajasthan Mega Store"/>
    <x v="1"/>
    <x v="8"/>
    <x v="2"/>
    <x v="1"/>
    <n v="1"/>
    <n v="2154"/>
    <x v="2"/>
    <n v="1234"/>
    <n v="1830.8999999999999"/>
    <n v="1234"/>
    <n v="596.89999999999986"/>
    <n v="0.32601452837402367"/>
    <x v="0"/>
  </r>
  <r>
    <s v="ORD-102932"/>
    <x v="121"/>
    <x v="0"/>
    <x v="4"/>
    <s v="May"/>
    <s v="Q2"/>
    <x v="3"/>
    <s v="Uttar Pradesh"/>
    <s v="Uttar Pradesh Mega Store"/>
    <x v="0"/>
    <x v="5"/>
    <x v="0"/>
    <x v="0"/>
    <n v="1"/>
    <n v="11002"/>
    <x v="5"/>
    <n v="8263"/>
    <n v="8801.6"/>
    <n v="8263"/>
    <n v="538.60000000000036"/>
    <n v="6.1193419378294894E-2"/>
    <x v="0"/>
  </r>
  <r>
    <s v="ORD-100129"/>
    <x v="122"/>
    <x v="0"/>
    <x v="4"/>
    <s v="May"/>
    <s v="Q2"/>
    <x v="0"/>
    <s v="Odisha"/>
    <s v="Odisha Mega Store"/>
    <x v="2"/>
    <x v="2"/>
    <x v="2"/>
    <x v="1"/>
    <n v="1"/>
    <n v="2700"/>
    <x v="1"/>
    <n v="1589"/>
    <n v="2700"/>
    <n v="1589"/>
    <n v="1111"/>
    <n v="0.4114814814814815"/>
    <x v="0"/>
  </r>
  <r>
    <s v="ORD-101972"/>
    <x v="122"/>
    <x v="0"/>
    <x v="4"/>
    <s v="May"/>
    <s v="Q2"/>
    <x v="0"/>
    <s v="Odisha"/>
    <s v="Odisha Mega Store"/>
    <x v="1"/>
    <x v="3"/>
    <x v="0"/>
    <x v="1"/>
    <n v="1"/>
    <n v="271"/>
    <x v="1"/>
    <n v="112"/>
    <n v="271"/>
    <n v="112"/>
    <n v="159"/>
    <n v="0.58671586715867163"/>
    <x v="0"/>
  </r>
  <r>
    <s v="ORD-101994"/>
    <x v="122"/>
    <x v="0"/>
    <x v="4"/>
    <s v="May"/>
    <s v="Q2"/>
    <x v="2"/>
    <s v="Tamil Nadu"/>
    <s v="Tamil Nadu Mega Store"/>
    <x v="0"/>
    <x v="0"/>
    <x v="0"/>
    <x v="1"/>
    <n v="1"/>
    <n v="53749"/>
    <x v="3"/>
    <n v="45412"/>
    <n v="48374.1"/>
    <n v="45412"/>
    <n v="2962.0999999999985"/>
    <n v="6.1233180565633233E-2"/>
    <x v="0"/>
  </r>
  <r>
    <s v="ORD-102540"/>
    <x v="122"/>
    <x v="0"/>
    <x v="4"/>
    <s v="May"/>
    <s v="Q2"/>
    <x v="3"/>
    <s v="Delhi"/>
    <s v="Delhi Mega Store"/>
    <x v="3"/>
    <x v="14"/>
    <x v="1"/>
    <x v="0"/>
    <n v="1"/>
    <n v="8370"/>
    <x v="3"/>
    <n v="5105"/>
    <n v="7533"/>
    <n v="5105"/>
    <n v="2428"/>
    <n v="0.32231514668790656"/>
    <x v="0"/>
  </r>
  <r>
    <s v="ORD-102816"/>
    <x v="122"/>
    <x v="0"/>
    <x v="4"/>
    <s v="May"/>
    <s v="Q2"/>
    <x v="1"/>
    <s v="Gujarat"/>
    <s v="Gujarat Mega Store"/>
    <x v="1"/>
    <x v="8"/>
    <x v="0"/>
    <x v="0"/>
    <n v="1"/>
    <n v="2133"/>
    <x v="2"/>
    <n v="1203"/>
    <n v="1813.05"/>
    <n v="1203"/>
    <n v="610.04999999999995"/>
    <n v="0.33647720691652189"/>
    <x v="0"/>
  </r>
  <r>
    <s v="ORD-103597"/>
    <x v="122"/>
    <x v="0"/>
    <x v="4"/>
    <s v="May"/>
    <s v="Q2"/>
    <x v="2"/>
    <s v="Karnataka"/>
    <s v="Karnataka Mega Store"/>
    <x v="1"/>
    <x v="8"/>
    <x v="0"/>
    <x v="1"/>
    <n v="1"/>
    <n v="2192"/>
    <x v="1"/>
    <n v="1249"/>
    <n v="2192"/>
    <n v="1249"/>
    <n v="943"/>
    <n v="0.43020072992700731"/>
    <x v="0"/>
  </r>
  <r>
    <s v="ORD-100021"/>
    <x v="123"/>
    <x v="0"/>
    <x v="4"/>
    <s v="May"/>
    <s v="Q2"/>
    <x v="0"/>
    <s v="Bihar"/>
    <s v="Bihar Mega Store"/>
    <x v="1"/>
    <x v="4"/>
    <x v="0"/>
    <x v="2"/>
    <n v="2"/>
    <n v="312"/>
    <x v="3"/>
    <n v="123"/>
    <n v="561.6"/>
    <n v="246"/>
    <n v="315.60000000000002"/>
    <n v="0.56196581196581197"/>
    <x v="0"/>
  </r>
  <r>
    <s v="ORD-100166"/>
    <x v="123"/>
    <x v="0"/>
    <x v="4"/>
    <s v="May"/>
    <s v="Q2"/>
    <x v="2"/>
    <s v="Tamil Nadu"/>
    <s v="Tamil Nadu Mega Store"/>
    <x v="3"/>
    <x v="13"/>
    <x v="2"/>
    <x v="0"/>
    <n v="2"/>
    <n v="15094"/>
    <x v="7"/>
    <n v="8920"/>
    <n v="22641"/>
    <n v="17840"/>
    <n v="4801"/>
    <n v="0.21204893776776645"/>
    <x v="0"/>
  </r>
  <r>
    <s v="ORD-100376"/>
    <x v="123"/>
    <x v="0"/>
    <x v="4"/>
    <s v="May"/>
    <s v="Q2"/>
    <x v="0"/>
    <s v="Odisha"/>
    <s v="Odisha Mega Store"/>
    <x v="0"/>
    <x v="5"/>
    <x v="1"/>
    <x v="2"/>
    <n v="1"/>
    <n v="11910"/>
    <x v="3"/>
    <n v="8794"/>
    <n v="10719"/>
    <n v="8794"/>
    <n v="1925"/>
    <n v="0.17958764810150202"/>
    <x v="0"/>
  </r>
  <r>
    <s v="ORD-100526"/>
    <x v="123"/>
    <x v="0"/>
    <x v="4"/>
    <s v="May"/>
    <s v="Q2"/>
    <x v="1"/>
    <s v="Gujarat"/>
    <s v="Gujarat Mega Store"/>
    <x v="2"/>
    <x v="2"/>
    <x v="0"/>
    <x v="0"/>
    <n v="1"/>
    <n v="2578"/>
    <x v="5"/>
    <n v="1531"/>
    <n v="2062.4"/>
    <n v="1531"/>
    <n v="531.40000000000009"/>
    <n v="0.2576609775019395"/>
    <x v="0"/>
  </r>
  <r>
    <s v="ORD-103339"/>
    <x v="123"/>
    <x v="0"/>
    <x v="4"/>
    <s v="May"/>
    <s v="Q2"/>
    <x v="0"/>
    <s v="West Bengal"/>
    <s v="West Bengal Mega Store"/>
    <x v="3"/>
    <x v="9"/>
    <x v="0"/>
    <x v="0"/>
    <n v="1"/>
    <n v="32210"/>
    <x v="5"/>
    <n v="22376"/>
    <n v="25768"/>
    <n v="22376"/>
    <n v="3392"/>
    <n v="0.13163613784538963"/>
    <x v="1"/>
  </r>
  <r>
    <s v="ORD-104373"/>
    <x v="123"/>
    <x v="0"/>
    <x v="4"/>
    <s v="May"/>
    <s v="Q2"/>
    <x v="1"/>
    <s v="Rajasthan"/>
    <s v="Rajasthan Mega Store"/>
    <x v="1"/>
    <x v="3"/>
    <x v="1"/>
    <x v="0"/>
    <n v="1"/>
    <n v="234"/>
    <x v="0"/>
    <n v="97"/>
    <n v="222.29999999999998"/>
    <n v="97"/>
    <n v="125.29999999999998"/>
    <n v="0.56365272154745838"/>
    <x v="0"/>
  </r>
  <r>
    <s v="ORD-103313"/>
    <x v="124"/>
    <x v="0"/>
    <x v="4"/>
    <s v="May"/>
    <s v="Q2"/>
    <x v="2"/>
    <s v="Tamil Nadu"/>
    <s v="Tamil Nadu Mega Store"/>
    <x v="0"/>
    <x v="0"/>
    <x v="1"/>
    <x v="1"/>
    <n v="2"/>
    <n v="46928"/>
    <x v="3"/>
    <n v="39010"/>
    <n v="84470.400000000009"/>
    <n v="78020"/>
    <n v="6450.4000000000087"/>
    <n v="7.63628442626057E-2"/>
    <x v="0"/>
  </r>
  <r>
    <s v="ORD-104218"/>
    <x v="124"/>
    <x v="0"/>
    <x v="4"/>
    <s v="May"/>
    <s v="Q2"/>
    <x v="2"/>
    <s v="Tamil Nadu"/>
    <s v="Tamil Nadu Mega Store"/>
    <x v="0"/>
    <x v="0"/>
    <x v="1"/>
    <x v="2"/>
    <n v="2"/>
    <n v="48890"/>
    <x v="3"/>
    <n v="41546"/>
    <n v="88002"/>
    <n v="83092"/>
    <n v="4910"/>
    <n v="5.5794186495761462E-2"/>
    <x v="0"/>
  </r>
  <r>
    <s v="ORD-102103"/>
    <x v="125"/>
    <x v="0"/>
    <x v="4"/>
    <s v="May"/>
    <s v="Q2"/>
    <x v="1"/>
    <s v="Gujarat"/>
    <s v="Gujarat Mega Store"/>
    <x v="0"/>
    <x v="5"/>
    <x v="1"/>
    <x v="1"/>
    <n v="1"/>
    <n v="11638"/>
    <x v="1"/>
    <n v="8473"/>
    <n v="11638"/>
    <n v="8473"/>
    <n v="3165"/>
    <n v="0.27195394397662831"/>
    <x v="0"/>
  </r>
  <r>
    <s v="ORD-103409"/>
    <x v="125"/>
    <x v="0"/>
    <x v="4"/>
    <s v="May"/>
    <s v="Q2"/>
    <x v="2"/>
    <s v="Andhra Pradesh"/>
    <s v="Andhra Pradesh Mega Store"/>
    <x v="2"/>
    <x v="2"/>
    <x v="0"/>
    <x v="1"/>
    <n v="1"/>
    <n v="2766"/>
    <x v="3"/>
    <n v="1630"/>
    <n v="2489.4"/>
    <n v="1630"/>
    <n v="859.40000000000009"/>
    <n v="0.34522374869446454"/>
    <x v="0"/>
  </r>
  <r>
    <s v="ORD-100064"/>
    <x v="126"/>
    <x v="0"/>
    <x v="4"/>
    <s v="May"/>
    <s v="Q2"/>
    <x v="1"/>
    <s v="Rajasthan"/>
    <s v="Rajasthan Mega Store"/>
    <x v="1"/>
    <x v="1"/>
    <x v="1"/>
    <x v="1"/>
    <n v="4"/>
    <n v="464"/>
    <x v="3"/>
    <n v="205"/>
    <n v="1670.4"/>
    <n v="820"/>
    <n v="850.40000000000009"/>
    <n v="0.50909961685823757"/>
    <x v="0"/>
  </r>
  <r>
    <s v="ORD-100849"/>
    <x v="126"/>
    <x v="0"/>
    <x v="4"/>
    <s v="May"/>
    <s v="Q2"/>
    <x v="1"/>
    <s v="Rajasthan"/>
    <s v="Rajasthan Mega Store"/>
    <x v="3"/>
    <x v="6"/>
    <x v="0"/>
    <x v="2"/>
    <n v="1"/>
    <n v="6606"/>
    <x v="5"/>
    <n v="3711"/>
    <n v="5284.8"/>
    <n v="3711"/>
    <n v="1573.8000000000002"/>
    <n v="0.29779745685740239"/>
    <x v="0"/>
  </r>
  <r>
    <s v="ORD-101194"/>
    <x v="126"/>
    <x v="0"/>
    <x v="4"/>
    <s v="May"/>
    <s v="Q2"/>
    <x v="2"/>
    <s v="Karnataka"/>
    <s v="Karnataka Mega Store"/>
    <x v="0"/>
    <x v="11"/>
    <x v="0"/>
    <x v="2"/>
    <n v="1"/>
    <n v="1526"/>
    <x v="0"/>
    <n v="741"/>
    <n v="1449.7"/>
    <n v="741"/>
    <n v="708.7"/>
    <n v="0.48885976408912191"/>
    <x v="0"/>
  </r>
  <r>
    <s v="ORD-103797"/>
    <x v="126"/>
    <x v="0"/>
    <x v="4"/>
    <s v="May"/>
    <s v="Q2"/>
    <x v="2"/>
    <s v="Andhra Pradesh"/>
    <s v="Andhra Pradesh Mega Store"/>
    <x v="1"/>
    <x v="1"/>
    <x v="1"/>
    <x v="0"/>
    <n v="1"/>
    <n v="493"/>
    <x v="0"/>
    <n v="222"/>
    <n v="468.34999999999997"/>
    <n v="222"/>
    <n v="246.34999999999997"/>
    <n v="0.52599551617380158"/>
    <x v="0"/>
  </r>
  <r>
    <s v="ORD-103922"/>
    <x v="126"/>
    <x v="0"/>
    <x v="4"/>
    <s v="May"/>
    <s v="Q2"/>
    <x v="1"/>
    <s v="Rajasthan"/>
    <s v="Rajasthan Mega Store"/>
    <x v="2"/>
    <x v="2"/>
    <x v="2"/>
    <x v="1"/>
    <n v="1"/>
    <n v="2767"/>
    <x v="3"/>
    <n v="1697"/>
    <n v="2490.3000000000002"/>
    <n v="1697"/>
    <n v="793.30000000000018"/>
    <n v="0.31855599726940537"/>
    <x v="0"/>
  </r>
  <r>
    <s v="ORD-100006"/>
    <x v="127"/>
    <x v="0"/>
    <x v="4"/>
    <s v="May"/>
    <s v="Q2"/>
    <x v="1"/>
    <s v="Rajasthan"/>
    <s v="Rajasthan Mega Store"/>
    <x v="1"/>
    <x v="3"/>
    <x v="0"/>
    <x v="2"/>
    <n v="5"/>
    <n v="239"/>
    <x v="1"/>
    <n v="100"/>
    <n v="1195"/>
    <n v="500"/>
    <n v="695"/>
    <n v="0.58158995815899583"/>
    <x v="0"/>
  </r>
  <r>
    <s v="ORD-100060"/>
    <x v="127"/>
    <x v="0"/>
    <x v="4"/>
    <s v="May"/>
    <s v="Q2"/>
    <x v="2"/>
    <s v="Tamil Nadu"/>
    <s v="Tamil Nadu Mega Store"/>
    <x v="1"/>
    <x v="3"/>
    <x v="0"/>
    <x v="1"/>
    <n v="4"/>
    <n v="273"/>
    <x v="3"/>
    <n v="112"/>
    <n v="982.80000000000007"/>
    <n v="448"/>
    <n v="534.80000000000007"/>
    <n v="0.54415954415954415"/>
    <x v="0"/>
  </r>
  <r>
    <s v="ORD-100475"/>
    <x v="127"/>
    <x v="0"/>
    <x v="4"/>
    <s v="May"/>
    <s v="Q2"/>
    <x v="1"/>
    <s v="Rajasthan"/>
    <s v="Rajasthan Mega Store"/>
    <x v="0"/>
    <x v="11"/>
    <x v="0"/>
    <x v="1"/>
    <n v="2"/>
    <n v="1542"/>
    <x v="1"/>
    <n v="763"/>
    <n v="3084"/>
    <n v="1526"/>
    <n v="1558"/>
    <n v="0.50518806744487676"/>
    <x v="1"/>
  </r>
  <r>
    <s v="ORD-101450"/>
    <x v="127"/>
    <x v="0"/>
    <x v="4"/>
    <s v="May"/>
    <s v="Q2"/>
    <x v="2"/>
    <s v="Karnataka"/>
    <s v="Karnataka Mega Store"/>
    <x v="1"/>
    <x v="4"/>
    <x v="1"/>
    <x v="1"/>
    <n v="2"/>
    <n v="299"/>
    <x v="1"/>
    <n v="119"/>
    <n v="598"/>
    <n v="238"/>
    <n v="360"/>
    <n v="0.60200668896321075"/>
    <x v="0"/>
  </r>
  <r>
    <s v="ORD-101558"/>
    <x v="127"/>
    <x v="0"/>
    <x v="4"/>
    <s v="May"/>
    <s v="Q2"/>
    <x v="2"/>
    <s v="Karnataka"/>
    <s v="Karnataka Mega Store"/>
    <x v="3"/>
    <x v="14"/>
    <x v="0"/>
    <x v="0"/>
    <n v="3"/>
    <n v="8161"/>
    <x v="0"/>
    <n v="5206"/>
    <n v="23258.85"/>
    <n v="15618"/>
    <n v="7640.8499999999985"/>
    <n v="0.32851366254135517"/>
    <x v="0"/>
  </r>
  <r>
    <s v="ORD-103702"/>
    <x v="127"/>
    <x v="0"/>
    <x v="4"/>
    <s v="May"/>
    <s v="Q2"/>
    <x v="3"/>
    <s v="Uttar Pradesh"/>
    <s v="Uttar Pradesh Mega Store"/>
    <x v="3"/>
    <x v="14"/>
    <x v="0"/>
    <x v="0"/>
    <n v="1"/>
    <n v="8188"/>
    <x v="2"/>
    <n v="5099"/>
    <n v="6959.8"/>
    <n v="5099"/>
    <n v="1860.8000000000002"/>
    <n v="0.2673640047127791"/>
    <x v="0"/>
  </r>
  <r>
    <s v="ORD-102022"/>
    <x v="128"/>
    <x v="0"/>
    <x v="4"/>
    <s v="May"/>
    <s v="Q2"/>
    <x v="2"/>
    <s v="Karnataka"/>
    <s v="Karnataka Mega Store"/>
    <x v="3"/>
    <x v="9"/>
    <x v="2"/>
    <x v="0"/>
    <n v="2"/>
    <n v="31707"/>
    <x v="0"/>
    <n v="21118"/>
    <n v="60243.299999999996"/>
    <n v="42236"/>
    <n v="18007.299999999996"/>
    <n v="0.29890958828616621"/>
    <x v="0"/>
  </r>
  <r>
    <s v="ORD-104083"/>
    <x v="128"/>
    <x v="0"/>
    <x v="4"/>
    <s v="May"/>
    <s v="Q2"/>
    <x v="0"/>
    <s v="Odisha"/>
    <s v="Odisha Mega Store"/>
    <x v="3"/>
    <x v="14"/>
    <x v="1"/>
    <x v="1"/>
    <n v="4"/>
    <n v="9386"/>
    <x v="1"/>
    <n v="5847"/>
    <n v="37544"/>
    <n v="23388"/>
    <n v="14156"/>
    <n v="0.37705092691242276"/>
    <x v="0"/>
  </r>
  <r>
    <s v="ORD-101868"/>
    <x v="129"/>
    <x v="0"/>
    <x v="4"/>
    <s v="May"/>
    <s v="Q2"/>
    <x v="1"/>
    <s v="Rajasthan"/>
    <s v="Rajasthan Mega Store"/>
    <x v="2"/>
    <x v="2"/>
    <x v="0"/>
    <x v="0"/>
    <n v="1"/>
    <n v="2763"/>
    <x v="5"/>
    <n v="1662"/>
    <n v="2210.4"/>
    <n v="1662"/>
    <n v="548.40000000000009"/>
    <n v="0.24809989142236702"/>
    <x v="0"/>
  </r>
  <r>
    <s v="ORD-103494"/>
    <x v="129"/>
    <x v="0"/>
    <x v="4"/>
    <s v="May"/>
    <s v="Q2"/>
    <x v="1"/>
    <s v="Gujarat"/>
    <s v="Gujarat Mega Store"/>
    <x v="3"/>
    <x v="6"/>
    <x v="0"/>
    <x v="1"/>
    <n v="4"/>
    <n v="6874"/>
    <x v="6"/>
    <n v="3688"/>
    <n v="19247.199999999997"/>
    <n v="14752"/>
    <n v="4495.1999999999971"/>
    <n v="0.23355085415021395"/>
    <x v="0"/>
  </r>
  <r>
    <s v="ORD-103592"/>
    <x v="129"/>
    <x v="0"/>
    <x v="4"/>
    <s v="May"/>
    <s v="Q2"/>
    <x v="2"/>
    <s v="Andhra Pradesh"/>
    <s v="Andhra Pradesh Mega Store"/>
    <x v="1"/>
    <x v="3"/>
    <x v="2"/>
    <x v="1"/>
    <n v="1"/>
    <n v="235"/>
    <x v="3"/>
    <n v="101"/>
    <n v="211.5"/>
    <n v="101"/>
    <n v="110.5"/>
    <n v="0.52245862884160754"/>
    <x v="0"/>
  </r>
  <r>
    <s v="ORD-100027"/>
    <x v="130"/>
    <x v="0"/>
    <x v="4"/>
    <s v="May"/>
    <s v="Q2"/>
    <x v="3"/>
    <s v="Delhi"/>
    <s v="Delhi Mega Store"/>
    <x v="0"/>
    <x v="5"/>
    <x v="0"/>
    <x v="1"/>
    <n v="3"/>
    <n v="11939"/>
    <x v="2"/>
    <n v="9067"/>
    <n v="30444.45"/>
    <n v="27201"/>
    <n v="3243.4500000000007"/>
    <n v="0.10653665939112057"/>
    <x v="0"/>
  </r>
  <r>
    <s v="ORD-100752"/>
    <x v="130"/>
    <x v="0"/>
    <x v="4"/>
    <s v="May"/>
    <s v="Q2"/>
    <x v="0"/>
    <s v="Bihar"/>
    <s v="Bihar Mega Store"/>
    <x v="3"/>
    <x v="9"/>
    <x v="1"/>
    <x v="0"/>
    <n v="2"/>
    <n v="32052"/>
    <x v="2"/>
    <n v="21834"/>
    <n v="54488.4"/>
    <n v="43668"/>
    <n v="10820.400000000001"/>
    <n v="0.19858171647543332"/>
    <x v="0"/>
  </r>
  <r>
    <s v="ORD-102256"/>
    <x v="130"/>
    <x v="0"/>
    <x v="4"/>
    <s v="May"/>
    <s v="Q2"/>
    <x v="1"/>
    <s v="Gujarat"/>
    <s v="Gujarat Mega Store"/>
    <x v="3"/>
    <x v="13"/>
    <x v="1"/>
    <x v="1"/>
    <n v="5"/>
    <n v="13334"/>
    <x v="4"/>
    <n v="7846"/>
    <n v="43335.5"/>
    <n v="39230"/>
    <n v="4105.5"/>
    <n v="9.4737570813767005E-2"/>
    <x v="1"/>
  </r>
  <r>
    <s v="ORD-102629"/>
    <x v="130"/>
    <x v="0"/>
    <x v="4"/>
    <s v="May"/>
    <s v="Q2"/>
    <x v="1"/>
    <s v="Rajasthan"/>
    <s v="Rajasthan Mega Store"/>
    <x v="1"/>
    <x v="3"/>
    <x v="0"/>
    <x v="1"/>
    <n v="5"/>
    <n v="266"/>
    <x v="3"/>
    <n v="113"/>
    <n v="1197"/>
    <n v="565"/>
    <n v="632"/>
    <n v="0.52798663324979112"/>
    <x v="0"/>
  </r>
  <r>
    <s v="ORD-100075"/>
    <x v="131"/>
    <x v="0"/>
    <x v="4"/>
    <s v="May"/>
    <s v="Q2"/>
    <x v="2"/>
    <s v="Karnataka"/>
    <s v="Karnataka Mega Store"/>
    <x v="2"/>
    <x v="2"/>
    <x v="0"/>
    <x v="2"/>
    <n v="5"/>
    <n v="2806"/>
    <x v="1"/>
    <n v="1665"/>
    <n v="14030"/>
    <n v="8325"/>
    <n v="5705"/>
    <n v="0.40662865288667144"/>
    <x v="0"/>
  </r>
  <r>
    <s v="ORD-101824"/>
    <x v="131"/>
    <x v="0"/>
    <x v="4"/>
    <s v="May"/>
    <s v="Q2"/>
    <x v="1"/>
    <s v="Gujarat"/>
    <s v="Gujarat Mega Store"/>
    <x v="0"/>
    <x v="5"/>
    <x v="0"/>
    <x v="1"/>
    <n v="1"/>
    <n v="10678"/>
    <x v="3"/>
    <n v="7809"/>
    <n v="9610.2000000000007"/>
    <n v="7809"/>
    <n v="1801.2000000000007"/>
    <n v="0.18742586002372486"/>
    <x v="0"/>
  </r>
  <r>
    <s v="ORD-101151"/>
    <x v="132"/>
    <x v="0"/>
    <x v="4"/>
    <s v="May"/>
    <s v="Q2"/>
    <x v="2"/>
    <s v="Tamil Nadu"/>
    <s v="Tamil Nadu Mega Store"/>
    <x v="1"/>
    <x v="1"/>
    <x v="0"/>
    <x v="2"/>
    <n v="1"/>
    <n v="455"/>
    <x v="1"/>
    <n v="205"/>
    <n v="455"/>
    <n v="205"/>
    <n v="250"/>
    <n v="0.5494505494505495"/>
    <x v="0"/>
  </r>
  <r>
    <s v="ORD-101449"/>
    <x v="132"/>
    <x v="0"/>
    <x v="4"/>
    <s v="May"/>
    <s v="Q2"/>
    <x v="0"/>
    <s v="Bihar"/>
    <s v="Bihar Mega Store"/>
    <x v="0"/>
    <x v="11"/>
    <x v="2"/>
    <x v="1"/>
    <n v="4"/>
    <n v="1461"/>
    <x v="0"/>
    <n v="715"/>
    <n v="5551.8"/>
    <n v="2860"/>
    <n v="2691.8"/>
    <n v="0.48485175978961781"/>
    <x v="0"/>
  </r>
  <r>
    <s v="ORD-102231"/>
    <x v="132"/>
    <x v="0"/>
    <x v="4"/>
    <s v="May"/>
    <s v="Q2"/>
    <x v="2"/>
    <s v="Karnataka"/>
    <s v="Karnataka Mega Store"/>
    <x v="2"/>
    <x v="10"/>
    <x v="2"/>
    <x v="2"/>
    <n v="4"/>
    <n v="1866"/>
    <x v="1"/>
    <n v="980"/>
    <n v="7464"/>
    <n v="3920"/>
    <n v="3544"/>
    <n v="0.47481243301178994"/>
    <x v="0"/>
  </r>
  <r>
    <s v="ORD-103092"/>
    <x v="133"/>
    <x v="0"/>
    <x v="4"/>
    <s v="May"/>
    <s v="Q2"/>
    <x v="1"/>
    <s v="Rajasthan"/>
    <s v="Rajasthan Mega Store"/>
    <x v="3"/>
    <x v="6"/>
    <x v="0"/>
    <x v="1"/>
    <n v="2"/>
    <n v="6337"/>
    <x v="6"/>
    <n v="3523"/>
    <n v="8871.7999999999993"/>
    <n v="7046"/>
    <n v="1825.7999999999993"/>
    <n v="0.20579814693748724"/>
    <x v="0"/>
  </r>
  <r>
    <s v="ORD-103209"/>
    <x v="133"/>
    <x v="0"/>
    <x v="4"/>
    <s v="May"/>
    <s v="Q2"/>
    <x v="0"/>
    <s v="West Bengal"/>
    <s v="West Bengal Mega Store"/>
    <x v="0"/>
    <x v="12"/>
    <x v="1"/>
    <x v="1"/>
    <n v="1"/>
    <n v="18156"/>
    <x v="1"/>
    <n v="13807"/>
    <n v="18156"/>
    <n v="13807"/>
    <n v="4349"/>
    <n v="0.2395351398986561"/>
    <x v="0"/>
  </r>
  <r>
    <s v="ORD-103279"/>
    <x v="133"/>
    <x v="0"/>
    <x v="4"/>
    <s v="May"/>
    <s v="Q2"/>
    <x v="1"/>
    <s v="Rajasthan"/>
    <s v="Rajasthan Mega Store"/>
    <x v="0"/>
    <x v="5"/>
    <x v="0"/>
    <x v="2"/>
    <n v="1"/>
    <n v="11900"/>
    <x v="2"/>
    <n v="9058"/>
    <n v="10115"/>
    <n v="9058"/>
    <n v="1057"/>
    <n v="0.10449826989619378"/>
    <x v="0"/>
  </r>
  <r>
    <s v="ORD-104056"/>
    <x v="133"/>
    <x v="0"/>
    <x v="4"/>
    <s v="May"/>
    <s v="Q2"/>
    <x v="1"/>
    <s v="Maharashtra"/>
    <s v="Maharashtra Mega Store"/>
    <x v="3"/>
    <x v="6"/>
    <x v="0"/>
    <x v="1"/>
    <n v="3"/>
    <n v="7052"/>
    <x v="7"/>
    <n v="3850"/>
    <n v="15867"/>
    <n v="11550"/>
    <n v="4317"/>
    <n v="0.2720741160899981"/>
    <x v="1"/>
  </r>
  <r>
    <s v="ORD-100794"/>
    <x v="134"/>
    <x v="0"/>
    <x v="4"/>
    <s v="May"/>
    <s v="Q2"/>
    <x v="1"/>
    <s v="Rajasthan"/>
    <s v="Rajasthan Mega Store"/>
    <x v="2"/>
    <x v="2"/>
    <x v="2"/>
    <x v="0"/>
    <n v="2"/>
    <n v="2616"/>
    <x v="2"/>
    <n v="1535"/>
    <n v="4447.2"/>
    <n v="3070"/>
    <n v="1377.1999999999998"/>
    <n v="0.30967799964022302"/>
    <x v="0"/>
  </r>
  <r>
    <s v="ORD-101101"/>
    <x v="134"/>
    <x v="0"/>
    <x v="4"/>
    <s v="May"/>
    <s v="Q2"/>
    <x v="1"/>
    <s v="Maharashtra"/>
    <s v="Maharashtra Mega Store"/>
    <x v="1"/>
    <x v="1"/>
    <x v="1"/>
    <x v="0"/>
    <n v="2"/>
    <n v="440"/>
    <x v="2"/>
    <n v="203"/>
    <n v="748"/>
    <n v="406"/>
    <n v="342"/>
    <n v="0.45721925133689839"/>
    <x v="0"/>
  </r>
  <r>
    <s v="ORD-101111"/>
    <x v="134"/>
    <x v="0"/>
    <x v="4"/>
    <s v="May"/>
    <s v="Q2"/>
    <x v="2"/>
    <s v="Karnataka"/>
    <s v="Karnataka Mega Store"/>
    <x v="1"/>
    <x v="1"/>
    <x v="1"/>
    <x v="1"/>
    <n v="1"/>
    <n v="481"/>
    <x v="3"/>
    <n v="222"/>
    <n v="432.90000000000003"/>
    <n v="222"/>
    <n v="210.90000000000003"/>
    <n v="0.48717948717948723"/>
    <x v="0"/>
  </r>
  <r>
    <s v="ORD-101726"/>
    <x v="134"/>
    <x v="0"/>
    <x v="4"/>
    <s v="May"/>
    <s v="Q2"/>
    <x v="0"/>
    <s v="Bihar"/>
    <s v="Bihar Mega Store"/>
    <x v="1"/>
    <x v="8"/>
    <x v="2"/>
    <x v="1"/>
    <n v="1"/>
    <n v="2175"/>
    <x v="0"/>
    <n v="1263"/>
    <n v="2066.25"/>
    <n v="1263"/>
    <n v="803.25"/>
    <n v="0.38874773139745916"/>
    <x v="0"/>
  </r>
  <r>
    <s v="ORD-102053"/>
    <x v="134"/>
    <x v="0"/>
    <x v="4"/>
    <s v="May"/>
    <s v="Q2"/>
    <x v="1"/>
    <s v="Maharashtra"/>
    <s v="Maharashtra Mega Store"/>
    <x v="0"/>
    <x v="0"/>
    <x v="0"/>
    <x v="1"/>
    <n v="4"/>
    <n v="47840"/>
    <x v="1"/>
    <n v="39935"/>
    <n v="191360"/>
    <n v="159740"/>
    <n v="31620"/>
    <n v="0.16523829431438128"/>
    <x v="0"/>
  </r>
  <r>
    <s v="ORD-102390"/>
    <x v="134"/>
    <x v="0"/>
    <x v="4"/>
    <s v="May"/>
    <s v="Q2"/>
    <x v="0"/>
    <s v="West Bengal"/>
    <s v="West Bengal Mega Store"/>
    <x v="1"/>
    <x v="3"/>
    <x v="0"/>
    <x v="0"/>
    <n v="1"/>
    <n v="258"/>
    <x v="0"/>
    <n v="110"/>
    <n v="245.1"/>
    <n v="110"/>
    <n v="135.1"/>
    <n v="0.55120359037127697"/>
    <x v="0"/>
  </r>
  <r>
    <s v="ORD-103146"/>
    <x v="134"/>
    <x v="0"/>
    <x v="4"/>
    <s v="May"/>
    <s v="Q2"/>
    <x v="3"/>
    <s v="Delhi"/>
    <s v="Delhi Mega Store"/>
    <x v="1"/>
    <x v="1"/>
    <x v="0"/>
    <x v="0"/>
    <n v="1"/>
    <n v="405"/>
    <x v="2"/>
    <n v="177"/>
    <n v="344.25"/>
    <n v="177"/>
    <n v="167.25"/>
    <n v="0.48583877995642699"/>
    <x v="0"/>
  </r>
  <r>
    <s v="ORD-103182"/>
    <x v="134"/>
    <x v="0"/>
    <x v="4"/>
    <s v="May"/>
    <s v="Q2"/>
    <x v="3"/>
    <s v="Uttar Pradesh"/>
    <s v="Uttar Pradesh Mega Store"/>
    <x v="0"/>
    <x v="0"/>
    <x v="2"/>
    <x v="1"/>
    <n v="3"/>
    <n v="57048"/>
    <x v="1"/>
    <n v="47599"/>
    <n v="171144"/>
    <n v="142797"/>
    <n v="28347"/>
    <n v="0.16563244986677886"/>
    <x v="0"/>
  </r>
  <r>
    <s v="ORD-103485"/>
    <x v="134"/>
    <x v="0"/>
    <x v="4"/>
    <s v="May"/>
    <s v="Q2"/>
    <x v="0"/>
    <s v="Bihar"/>
    <s v="Bihar Mega Store"/>
    <x v="0"/>
    <x v="11"/>
    <x v="2"/>
    <x v="0"/>
    <n v="1"/>
    <n v="1476"/>
    <x v="3"/>
    <n v="756"/>
    <n v="1328.4"/>
    <n v="756"/>
    <n v="572.40000000000009"/>
    <n v="0.43089430894308944"/>
    <x v="0"/>
  </r>
  <r>
    <s v="ORD-100844"/>
    <x v="135"/>
    <x v="0"/>
    <x v="4"/>
    <s v="May"/>
    <s v="Q2"/>
    <x v="1"/>
    <s v="Rajasthan"/>
    <s v="Rajasthan Mega Store"/>
    <x v="1"/>
    <x v="3"/>
    <x v="1"/>
    <x v="2"/>
    <n v="1"/>
    <n v="228"/>
    <x v="1"/>
    <n v="95"/>
    <n v="228"/>
    <n v="95"/>
    <n v="133"/>
    <n v="0.58333333333333337"/>
    <x v="0"/>
  </r>
  <r>
    <s v="ORD-102068"/>
    <x v="135"/>
    <x v="0"/>
    <x v="4"/>
    <s v="May"/>
    <s v="Q2"/>
    <x v="3"/>
    <s v="Uttar Pradesh"/>
    <s v="Uttar Pradesh Mega Store"/>
    <x v="1"/>
    <x v="4"/>
    <x v="0"/>
    <x v="1"/>
    <n v="5"/>
    <n v="323"/>
    <x v="0"/>
    <n v="129"/>
    <n v="1534.25"/>
    <n v="645"/>
    <n v="889.25"/>
    <n v="0.5795991526804628"/>
    <x v="0"/>
  </r>
  <r>
    <s v="ORD-100414"/>
    <x v="136"/>
    <x v="0"/>
    <x v="4"/>
    <s v="May"/>
    <s v="Q2"/>
    <x v="1"/>
    <s v="Rajasthan"/>
    <s v="Rajasthan Mega Store"/>
    <x v="3"/>
    <x v="13"/>
    <x v="1"/>
    <x v="2"/>
    <n v="1"/>
    <n v="13832"/>
    <x v="7"/>
    <n v="8498"/>
    <n v="10374"/>
    <n v="8498"/>
    <n v="1876"/>
    <n v="0.18083670715249664"/>
    <x v="0"/>
  </r>
  <r>
    <s v="ORD-102460"/>
    <x v="136"/>
    <x v="0"/>
    <x v="4"/>
    <s v="May"/>
    <s v="Q2"/>
    <x v="0"/>
    <s v="Bihar"/>
    <s v="Bihar Mega Store"/>
    <x v="1"/>
    <x v="8"/>
    <x v="2"/>
    <x v="0"/>
    <n v="4"/>
    <n v="2001"/>
    <x v="5"/>
    <n v="1172"/>
    <n v="6403.2000000000007"/>
    <n v="4688"/>
    <n v="1715.2000000000007"/>
    <n v="0.26786606696651682"/>
    <x v="0"/>
  </r>
  <r>
    <s v="ORD-102936"/>
    <x v="136"/>
    <x v="0"/>
    <x v="4"/>
    <s v="May"/>
    <s v="Q2"/>
    <x v="3"/>
    <s v="Uttar Pradesh"/>
    <s v="Uttar Pradesh Mega Store"/>
    <x v="0"/>
    <x v="11"/>
    <x v="0"/>
    <x v="1"/>
    <n v="4"/>
    <n v="1528"/>
    <x v="3"/>
    <n v="767"/>
    <n v="5500.8"/>
    <n v="3068"/>
    <n v="2432.8000000000002"/>
    <n v="0.44226294357184409"/>
    <x v="0"/>
  </r>
  <r>
    <s v="ORD-100391"/>
    <x v="137"/>
    <x v="0"/>
    <x v="4"/>
    <s v="May"/>
    <s v="Q2"/>
    <x v="3"/>
    <s v="Punjab"/>
    <s v="Punjab Mega Store"/>
    <x v="2"/>
    <x v="10"/>
    <x v="2"/>
    <x v="1"/>
    <n v="3"/>
    <n v="1758"/>
    <x v="1"/>
    <n v="914"/>
    <n v="5274"/>
    <n v="2742"/>
    <n v="2532"/>
    <n v="0.48009101251422071"/>
    <x v="0"/>
  </r>
  <r>
    <s v="ORD-103479"/>
    <x v="137"/>
    <x v="0"/>
    <x v="4"/>
    <s v="May"/>
    <s v="Q2"/>
    <x v="1"/>
    <s v="Gujarat"/>
    <s v="Gujarat Mega Store"/>
    <x v="2"/>
    <x v="7"/>
    <x v="0"/>
    <x v="1"/>
    <n v="1"/>
    <n v="2386"/>
    <x v="1"/>
    <n v="1185"/>
    <n v="2386"/>
    <n v="1185"/>
    <n v="1201"/>
    <n v="0.50335289186923726"/>
    <x v="0"/>
  </r>
  <r>
    <s v="ORD-104250"/>
    <x v="137"/>
    <x v="0"/>
    <x v="4"/>
    <s v="May"/>
    <s v="Q2"/>
    <x v="3"/>
    <s v="Uttar Pradesh"/>
    <s v="Uttar Pradesh Mega Store"/>
    <x v="1"/>
    <x v="1"/>
    <x v="2"/>
    <x v="1"/>
    <n v="2"/>
    <n v="417"/>
    <x v="1"/>
    <n v="183"/>
    <n v="834"/>
    <n v="366"/>
    <n v="468"/>
    <n v="0.5611510791366906"/>
    <x v="0"/>
  </r>
  <r>
    <s v="ORD-101587"/>
    <x v="138"/>
    <x v="0"/>
    <x v="4"/>
    <s v="May"/>
    <s v="Q2"/>
    <x v="1"/>
    <s v="Gujarat"/>
    <s v="Gujarat Mega Store"/>
    <x v="2"/>
    <x v="10"/>
    <x v="0"/>
    <x v="1"/>
    <n v="1"/>
    <n v="1655"/>
    <x v="0"/>
    <n v="877"/>
    <n v="1572.25"/>
    <n v="877"/>
    <n v="695.25"/>
    <n v="0.44220066783272383"/>
    <x v="0"/>
  </r>
  <r>
    <s v="ORD-102665"/>
    <x v="138"/>
    <x v="0"/>
    <x v="4"/>
    <s v="May"/>
    <s v="Q2"/>
    <x v="1"/>
    <s v="Gujarat"/>
    <s v="Gujarat Mega Store"/>
    <x v="1"/>
    <x v="4"/>
    <x v="0"/>
    <x v="2"/>
    <n v="2"/>
    <n v="283"/>
    <x v="2"/>
    <n v="115"/>
    <n v="481.09999999999997"/>
    <n v="230"/>
    <n v="251.09999999999997"/>
    <n v="0.52192891290791932"/>
    <x v="0"/>
  </r>
  <r>
    <s v="ORD-103602"/>
    <x v="138"/>
    <x v="0"/>
    <x v="4"/>
    <s v="May"/>
    <s v="Q2"/>
    <x v="0"/>
    <s v="Odisha"/>
    <s v="Odisha Mega Store"/>
    <x v="0"/>
    <x v="5"/>
    <x v="0"/>
    <x v="2"/>
    <n v="1"/>
    <n v="10716"/>
    <x v="3"/>
    <n v="8129"/>
    <n v="9644.4"/>
    <n v="8129"/>
    <n v="1515.3999999999996"/>
    <n v="0.15712745220024052"/>
    <x v="1"/>
  </r>
  <r>
    <s v="ORD-101266"/>
    <x v="139"/>
    <x v="0"/>
    <x v="4"/>
    <s v="May"/>
    <s v="Q2"/>
    <x v="3"/>
    <s v="Uttar Pradesh"/>
    <s v="Uttar Pradesh Mega Store"/>
    <x v="2"/>
    <x v="7"/>
    <x v="2"/>
    <x v="2"/>
    <n v="1"/>
    <n v="2222"/>
    <x v="1"/>
    <n v="1091"/>
    <n v="2222"/>
    <n v="1091"/>
    <n v="1131"/>
    <n v="0.50900090009000898"/>
    <x v="0"/>
  </r>
  <r>
    <s v="ORD-102055"/>
    <x v="139"/>
    <x v="0"/>
    <x v="4"/>
    <s v="May"/>
    <s v="Q2"/>
    <x v="2"/>
    <s v="Karnataka"/>
    <s v="Karnataka Mega Store"/>
    <x v="3"/>
    <x v="9"/>
    <x v="0"/>
    <x v="2"/>
    <n v="2"/>
    <n v="32435"/>
    <x v="1"/>
    <n v="22463"/>
    <n v="64870"/>
    <n v="44926"/>
    <n v="19944"/>
    <n v="0.307445660551873"/>
    <x v="0"/>
  </r>
  <r>
    <s v="ORD-102857"/>
    <x v="139"/>
    <x v="0"/>
    <x v="4"/>
    <s v="May"/>
    <s v="Q2"/>
    <x v="0"/>
    <s v="Odisha"/>
    <s v="Odisha Mega Store"/>
    <x v="1"/>
    <x v="1"/>
    <x v="1"/>
    <x v="0"/>
    <n v="1"/>
    <n v="488"/>
    <x v="0"/>
    <n v="219"/>
    <n v="463.59999999999997"/>
    <n v="219"/>
    <n v="244.59999999999997"/>
    <n v="0.52761000862812768"/>
    <x v="0"/>
  </r>
  <r>
    <s v="ORD-103761"/>
    <x v="139"/>
    <x v="0"/>
    <x v="4"/>
    <s v="May"/>
    <s v="Q2"/>
    <x v="0"/>
    <s v="Odisha"/>
    <s v="Odisha Mega Store"/>
    <x v="3"/>
    <x v="9"/>
    <x v="1"/>
    <x v="2"/>
    <n v="1"/>
    <n v="30964"/>
    <x v="2"/>
    <n v="20485"/>
    <n v="26319.399999999998"/>
    <n v="20485"/>
    <n v="5834.3999999999978"/>
    <n v="0.22167678594496829"/>
    <x v="0"/>
  </r>
  <r>
    <s v="ORD-104358"/>
    <x v="140"/>
    <x v="0"/>
    <x v="4"/>
    <s v="May"/>
    <s v="Q2"/>
    <x v="3"/>
    <s v="Punjab"/>
    <s v="Punjab Mega Store"/>
    <x v="2"/>
    <x v="2"/>
    <x v="0"/>
    <x v="1"/>
    <n v="1"/>
    <n v="2875"/>
    <x v="1"/>
    <n v="1696"/>
    <n v="2875"/>
    <n v="1696"/>
    <n v="1179"/>
    <n v="0.41008695652173915"/>
    <x v="1"/>
  </r>
  <r>
    <s v="ORD-104465"/>
    <x v="140"/>
    <x v="0"/>
    <x v="4"/>
    <s v="May"/>
    <s v="Q2"/>
    <x v="2"/>
    <s v="Andhra Pradesh"/>
    <s v="Andhra Pradesh Mega Store"/>
    <x v="1"/>
    <x v="1"/>
    <x v="0"/>
    <x v="2"/>
    <n v="3"/>
    <n v="438"/>
    <x v="1"/>
    <n v="199"/>
    <n v="1314"/>
    <n v="597"/>
    <n v="717"/>
    <n v="0.545662100456621"/>
    <x v="0"/>
  </r>
  <r>
    <s v="ORD-104153"/>
    <x v="141"/>
    <x v="0"/>
    <x v="4"/>
    <s v="May"/>
    <s v="Q2"/>
    <x v="3"/>
    <s v="Delhi"/>
    <s v="Delhi Mega Store"/>
    <x v="3"/>
    <x v="13"/>
    <x v="1"/>
    <x v="2"/>
    <n v="1"/>
    <n v="15274"/>
    <x v="6"/>
    <n v="9255"/>
    <n v="10691.8"/>
    <n v="9255"/>
    <n v="1436.7999999999993"/>
    <n v="0.13438335920986169"/>
    <x v="0"/>
  </r>
  <r>
    <s v="ORD-100876"/>
    <x v="142"/>
    <x v="0"/>
    <x v="4"/>
    <s v="May"/>
    <s v="Q2"/>
    <x v="2"/>
    <s v="Tamil Nadu"/>
    <s v="Tamil Nadu Mega Store"/>
    <x v="0"/>
    <x v="5"/>
    <x v="2"/>
    <x v="0"/>
    <n v="1"/>
    <n v="10780"/>
    <x v="3"/>
    <n v="8059"/>
    <n v="9702"/>
    <n v="8059"/>
    <n v="1643"/>
    <n v="0.16934652648938364"/>
    <x v="0"/>
  </r>
  <r>
    <s v="ORD-101535"/>
    <x v="142"/>
    <x v="0"/>
    <x v="4"/>
    <s v="May"/>
    <s v="Q2"/>
    <x v="0"/>
    <s v="Odisha"/>
    <s v="Odisha Mega Store"/>
    <x v="3"/>
    <x v="14"/>
    <x v="0"/>
    <x v="2"/>
    <n v="4"/>
    <n v="8740"/>
    <x v="1"/>
    <n v="5375"/>
    <n v="34960"/>
    <n v="21500"/>
    <n v="13460"/>
    <n v="0.38501144164759726"/>
    <x v="0"/>
  </r>
  <r>
    <s v="ORD-103213"/>
    <x v="142"/>
    <x v="0"/>
    <x v="4"/>
    <s v="May"/>
    <s v="Q2"/>
    <x v="3"/>
    <s v="Punjab"/>
    <s v="Punjab Mega Store"/>
    <x v="1"/>
    <x v="4"/>
    <x v="2"/>
    <x v="0"/>
    <n v="1"/>
    <n v="313"/>
    <x v="2"/>
    <n v="122"/>
    <n v="266.05"/>
    <n v="122"/>
    <n v="144.05000000000001"/>
    <n v="0.54143957902649875"/>
    <x v="0"/>
  </r>
  <r>
    <s v="ORD-103727"/>
    <x v="142"/>
    <x v="0"/>
    <x v="4"/>
    <s v="May"/>
    <s v="Q2"/>
    <x v="1"/>
    <s v="Rajasthan"/>
    <s v="Rajasthan Mega Store"/>
    <x v="1"/>
    <x v="8"/>
    <x v="1"/>
    <x v="1"/>
    <n v="8"/>
    <n v="2319"/>
    <x v="1"/>
    <n v="1334"/>
    <n v="18552"/>
    <n v="10672"/>
    <n v="7880"/>
    <n v="0.42475204829667962"/>
    <x v="0"/>
  </r>
  <r>
    <s v="ORD-101792"/>
    <x v="143"/>
    <x v="0"/>
    <x v="4"/>
    <s v="May"/>
    <s v="Q2"/>
    <x v="1"/>
    <s v="Maharashtra"/>
    <s v="Maharashtra Mega Store"/>
    <x v="0"/>
    <x v="12"/>
    <x v="0"/>
    <x v="1"/>
    <n v="3"/>
    <n v="19087"/>
    <x v="1"/>
    <n v="15277"/>
    <n v="57261"/>
    <n v="45831"/>
    <n v="11430"/>
    <n v="0.19961230156651125"/>
    <x v="0"/>
  </r>
  <r>
    <s v="ORD-101918"/>
    <x v="143"/>
    <x v="0"/>
    <x v="4"/>
    <s v="May"/>
    <s v="Q2"/>
    <x v="1"/>
    <s v="Gujarat"/>
    <s v="Gujarat Mega Store"/>
    <x v="2"/>
    <x v="7"/>
    <x v="2"/>
    <x v="2"/>
    <n v="5"/>
    <n v="2489"/>
    <x v="0"/>
    <n v="1265"/>
    <n v="11822.75"/>
    <n v="6325"/>
    <n v="5497.75"/>
    <n v="0.46501448478568863"/>
    <x v="0"/>
  </r>
  <r>
    <s v="ORD-102058"/>
    <x v="143"/>
    <x v="0"/>
    <x v="4"/>
    <s v="May"/>
    <s v="Q2"/>
    <x v="2"/>
    <s v="Karnataka"/>
    <s v="Karnataka Mega Store"/>
    <x v="1"/>
    <x v="3"/>
    <x v="0"/>
    <x v="2"/>
    <n v="1"/>
    <n v="249"/>
    <x v="3"/>
    <n v="104"/>
    <n v="224.1"/>
    <n v="104"/>
    <n v="120.1"/>
    <n v="0.53592146363230697"/>
    <x v="0"/>
  </r>
  <r>
    <s v="ORD-103502"/>
    <x v="143"/>
    <x v="0"/>
    <x v="4"/>
    <s v="May"/>
    <s v="Q2"/>
    <x v="2"/>
    <s v="Andhra Pradesh"/>
    <s v="Andhra Pradesh Mega Store"/>
    <x v="0"/>
    <x v="0"/>
    <x v="2"/>
    <x v="0"/>
    <n v="1"/>
    <n v="50084"/>
    <x v="2"/>
    <n v="42798"/>
    <n v="42571.4"/>
    <n v="42798"/>
    <n v="-226.59999999999854"/>
    <n v="-5.3228223643102769E-3"/>
    <x v="0"/>
  </r>
  <r>
    <s v="ORD-101087"/>
    <x v="144"/>
    <x v="0"/>
    <x v="5"/>
    <s v="Jun"/>
    <s v="Q2"/>
    <x v="1"/>
    <s v="Maharashtra"/>
    <s v="Maharashtra Mega Store"/>
    <x v="1"/>
    <x v="1"/>
    <x v="2"/>
    <x v="1"/>
    <n v="2"/>
    <n v="470"/>
    <x v="1"/>
    <n v="208"/>
    <n v="940"/>
    <n v="416"/>
    <n v="524"/>
    <n v="0.55744680851063833"/>
    <x v="0"/>
  </r>
  <r>
    <s v="ORD-102136"/>
    <x v="144"/>
    <x v="0"/>
    <x v="5"/>
    <s v="Jun"/>
    <s v="Q2"/>
    <x v="0"/>
    <s v="West Bengal"/>
    <s v="West Bengal Mega Store"/>
    <x v="1"/>
    <x v="4"/>
    <x v="0"/>
    <x v="1"/>
    <n v="3"/>
    <n v="311"/>
    <x v="1"/>
    <n v="125"/>
    <n v="933"/>
    <n v="375"/>
    <n v="558"/>
    <n v="0.59807073954983925"/>
    <x v="0"/>
  </r>
  <r>
    <s v="ORD-102345"/>
    <x v="144"/>
    <x v="0"/>
    <x v="5"/>
    <s v="Jun"/>
    <s v="Q2"/>
    <x v="2"/>
    <s v="Karnataka"/>
    <s v="Karnataka Mega Store"/>
    <x v="2"/>
    <x v="10"/>
    <x v="2"/>
    <x v="0"/>
    <n v="2"/>
    <n v="1929"/>
    <x v="5"/>
    <n v="1016"/>
    <n v="3086.4"/>
    <n v="2032"/>
    <n v="1054.4000000000001"/>
    <n v="0.34162778641783309"/>
    <x v="1"/>
  </r>
  <r>
    <s v="ORD-103051"/>
    <x v="144"/>
    <x v="0"/>
    <x v="5"/>
    <s v="Jun"/>
    <s v="Q2"/>
    <x v="3"/>
    <s v="Uttar Pradesh"/>
    <s v="Uttar Pradesh Mega Store"/>
    <x v="1"/>
    <x v="3"/>
    <x v="1"/>
    <x v="1"/>
    <n v="4"/>
    <n v="232"/>
    <x v="1"/>
    <n v="99"/>
    <n v="928"/>
    <n v="396"/>
    <n v="532"/>
    <n v="0.57327586206896552"/>
    <x v="0"/>
  </r>
  <r>
    <s v="ORD-103094"/>
    <x v="144"/>
    <x v="0"/>
    <x v="5"/>
    <s v="Jun"/>
    <s v="Q2"/>
    <x v="3"/>
    <s v="Punjab"/>
    <s v="Punjab Mega Store"/>
    <x v="1"/>
    <x v="1"/>
    <x v="1"/>
    <x v="1"/>
    <n v="4"/>
    <n v="439"/>
    <x v="1"/>
    <n v="199"/>
    <n v="1756"/>
    <n v="796"/>
    <n v="960"/>
    <n v="0.54669703872437359"/>
    <x v="0"/>
  </r>
  <r>
    <s v="ORD-100589"/>
    <x v="145"/>
    <x v="0"/>
    <x v="5"/>
    <s v="Jun"/>
    <s v="Q2"/>
    <x v="3"/>
    <s v="Uttar Pradesh"/>
    <s v="Uttar Pradesh Mega Store"/>
    <x v="0"/>
    <x v="5"/>
    <x v="0"/>
    <x v="2"/>
    <n v="1"/>
    <n v="12094"/>
    <x v="1"/>
    <n v="8982"/>
    <n v="12094"/>
    <n v="8982"/>
    <n v="3112"/>
    <n v="0.25731767818753098"/>
    <x v="0"/>
  </r>
  <r>
    <s v="ORD-100600"/>
    <x v="145"/>
    <x v="0"/>
    <x v="5"/>
    <s v="Jun"/>
    <s v="Q2"/>
    <x v="0"/>
    <s v="Bihar"/>
    <s v="Bihar Mega Store"/>
    <x v="1"/>
    <x v="1"/>
    <x v="0"/>
    <x v="2"/>
    <n v="1"/>
    <n v="412"/>
    <x v="1"/>
    <n v="186"/>
    <n v="412"/>
    <n v="186"/>
    <n v="226"/>
    <n v="0.54854368932038833"/>
    <x v="0"/>
  </r>
  <r>
    <s v="ORD-102525"/>
    <x v="145"/>
    <x v="0"/>
    <x v="5"/>
    <s v="Jun"/>
    <s v="Q2"/>
    <x v="2"/>
    <s v="Karnataka"/>
    <s v="Karnataka Mega Store"/>
    <x v="3"/>
    <x v="9"/>
    <x v="2"/>
    <x v="1"/>
    <n v="1"/>
    <n v="35105"/>
    <x v="0"/>
    <n v="23182"/>
    <n v="33349.75"/>
    <n v="23182"/>
    <n v="10167.75"/>
    <n v="0.30488234544486842"/>
    <x v="0"/>
  </r>
  <r>
    <s v="ORD-103464"/>
    <x v="145"/>
    <x v="0"/>
    <x v="5"/>
    <s v="Jun"/>
    <s v="Q2"/>
    <x v="2"/>
    <s v="Karnataka"/>
    <s v="Karnataka Mega Store"/>
    <x v="1"/>
    <x v="1"/>
    <x v="1"/>
    <x v="2"/>
    <n v="2"/>
    <n v="483"/>
    <x v="3"/>
    <n v="213"/>
    <n v="869.4"/>
    <n v="426"/>
    <n v="443.4"/>
    <n v="0.51000690131124915"/>
    <x v="0"/>
  </r>
  <r>
    <s v="ORD-103522"/>
    <x v="145"/>
    <x v="0"/>
    <x v="5"/>
    <s v="Jun"/>
    <s v="Q2"/>
    <x v="2"/>
    <s v="Tamil Nadu"/>
    <s v="Tamil Nadu Mega Store"/>
    <x v="2"/>
    <x v="7"/>
    <x v="1"/>
    <x v="0"/>
    <n v="1"/>
    <n v="2189"/>
    <x v="0"/>
    <n v="1093"/>
    <n v="2079.5499999999997"/>
    <n v="1093"/>
    <n v="986.54999999999973"/>
    <n v="0.47440552042509188"/>
    <x v="0"/>
  </r>
  <r>
    <s v="ORD-103948"/>
    <x v="145"/>
    <x v="0"/>
    <x v="5"/>
    <s v="Jun"/>
    <s v="Q2"/>
    <x v="1"/>
    <s v="Maharashtra"/>
    <s v="Maharashtra Mega Store"/>
    <x v="0"/>
    <x v="12"/>
    <x v="2"/>
    <x v="0"/>
    <n v="2"/>
    <n v="18474"/>
    <x v="0"/>
    <n v="14674"/>
    <n v="35100.6"/>
    <n v="29348"/>
    <n v="5752.5999999999985"/>
    <n v="0.16388893637145802"/>
    <x v="0"/>
  </r>
  <r>
    <s v="ORD-103949"/>
    <x v="145"/>
    <x v="0"/>
    <x v="5"/>
    <s v="Jun"/>
    <s v="Q2"/>
    <x v="2"/>
    <s v="Karnataka"/>
    <s v="Karnataka Mega Store"/>
    <x v="2"/>
    <x v="7"/>
    <x v="0"/>
    <x v="1"/>
    <n v="1"/>
    <n v="2625"/>
    <x v="0"/>
    <n v="1346"/>
    <n v="2493.75"/>
    <n v="1346"/>
    <n v="1147.75"/>
    <n v="0.46025062656641602"/>
    <x v="0"/>
  </r>
  <r>
    <s v="ORD-100335"/>
    <x v="146"/>
    <x v="0"/>
    <x v="5"/>
    <s v="Jun"/>
    <s v="Q2"/>
    <x v="3"/>
    <s v="Punjab"/>
    <s v="Punjab Mega Store"/>
    <x v="0"/>
    <x v="12"/>
    <x v="2"/>
    <x v="1"/>
    <n v="4"/>
    <n v="17109"/>
    <x v="0"/>
    <n v="13696"/>
    <n v="65014.2"/>
    <n v="54784"/>
    <n v="10230.199999999997"/>
    <n v="0.1573533166600527"/>
    <x v="0"/>
  </r>
  <r>
    <s v="ORD-100393"/>
    <x v="146"/>
    <x v="0"/>
    <x v="5"/>
    <s v="Jun"/>
    <s v="Q2"/>
    <x v="2"/>
    <s v="Karnataka"/>
    <s v="Karnataka Mega Store"/>
    <x v="0"/>
    <x v="0"/>
    <x v="2"/>
    <x v="1"/>
    <n v="1"/>
    <n v="50419"/>
    <x v="0"/>
    <n v="42696"/>
    <n v="47898.049999999996"/>
    <n v="42696"/>
    <n v="5202.0499999999956"/>
    <n v="0.10860671781001514"/>
    <x v="0"/>
  </r>
  <r>
    <s v="ORD-101500"/>
    <x v="146"/>
    <x v="0"/>
    <x v="5"/>
    <s v="Jun"/>
    <s v="Q2"/>
    <x v="3"/>
    <s v="Delhi"/>
    <s v="Delhi Mega Store"/>
    <x v="3"/>
    <x v="13"/>
    <x v="1"/>
    <x v="1"/>
    <n v="3"/>
    <n v="13079"/>
    <x v="5"/>
    <n v="7964"/>
    <n v="31389.600000000002"/>
    <n v="23892"/>
    <n v="7497.6000000000022"/>
    <n v="0.23885618166526498"/>
    <x v="0"/>
  </r>
  <r>
    <s v="ORD-101561"/>
    <x v="146"/>
    <x v="0"/>
    <x v="5"/>
    <s v="Jun"/>
    <s v="Q2"/>
    <x v="2"/>
    <s v="Tamil Nadu"/>
    <s v="Tamil Nadu Mega Store"/>
    <x v="0"/>
    <x v="5"/>
    <x v="0"/>
    <x v="0"/>
    <n v="3"/>
    <n v="12051"/>
    <x v="3"/>
    <n v="9158"/>
    <n v="32537.7"/>
    <n v="27474"/>
    <n v="5063.7000000000007"/>
    <n v="0.15562562811753752"/>
    <x v="0"/>
  </r>
  <r>
    <s v="ORD-101893"/>
    <x v="146"/>
    <x v="0"/>
    <x v="5"/>
    <s v="Jun"/>
    <s v="Q2"/>
    <x v="1"/>
    <s v="Rajasthan"/>
    <s v="Rajasthan Mega Store"/>
    <x v="1"/>
    <x v="8"/>
    <x v="0"/>
    <x v="0"/>
    <n v="1"/>
    <n v="2021"/>
    <x v="5"/>
    <n v="1166"/>
    <n v="1616.8000000000002"/>
    <n v="1166"/>
    <n v="450.80000000000018"/>
    <n v="0.27882236516575959"/>
    <x v="0"/>
  </r>
  <r>
    <s v="ORD-103770"/>
    <x v="146"/>
    <x v="0"/>
    <x v="5"/>
    <s v="Jun"/>
    <s v="Q2"/>
    <x v="2"/>
    <s v="Karnataka"/>
    <s v="Karnataka Mega Store"/>
    <x v="1"/>
    <x v="1"/>
    <x v="0"/>
    <x v="1"/>
    <n v="3"/>
    <n v="468"/>
    <x v="1"/>
    <n v="217"/>
    <n v="1404"/>
    <n v="651"/>
    <n v="753"/>
    <n v="0.53632478632478631"/>
    <x v="0"/>
  </r>
  <r>
    <s v="ORD-104471"/>
    <x v="146"/>
    <x v="0"/>
    <x v="5"/>
    <s v="Jun"/>
    <s v="Q2"/>
    <x v="1"/>
    <s v="Maharashtra"/>
    <s v="Maharashtra Mega Store"/>
    <x v="1"/>
    <x v="8"/>
    <x v="1"/>
    <x v="0"/>
    <n v="1"/>
    <n v="2359"/>
    <x v="3"/>
    <n v="1395"/>
    <n v="2123.1"/>
    <n v="1395"/>
    <n v="728.09999999999991"/>
    <n v="0.34294192454429839"/>
    <x v="0"/>
  </r>
  <r>
    <s v="ORD-104489"/>
    <x v="146"/>
    <x v="0"/>
    <x v="5"/>
    <s v="Jun"/>
    <s v="Q2"/>
    <x v="3"/>
    <s v="Uttar Pradesh"/>
    <s v="Uttar Pradesh Mega Store"/>
    <x v="0"/>
    <x v="11"/>
    <x v="1"/>
    <x v="1"/>
    <n v="4"/>
    <n v="1627"/>
    <x v="1"/>
    <n v="802"/>
    <n v="6508"/>
    <n v="3208"/>
    <n v="3300"/>
    <n v="0.50706822372464655"/>
    <x v="0"/>
  </r>
  <r>
    <s v="ORD-100522"/>
    <x v="147"/>
    <x v="0"/>
    <x v="5"/>
    <s v="Jun"/>
    <s v="Q2"/>
    <x v="0"/>
    <s v="Bihar"/>
    <s v="Bihar Mega Store"/>
    <x v="3"/>
    <x v="9"/>
    <x v="2"/>
    <x v="1"/>
    <n v="1"/>
    <n v="34685"/>
    <x v="1"/>
    <n v="23192"/>
    <n v="34685"/>
    <n v="23192"/>
    <n v="11493"/>
    <n v="0.3313536110710682"/>
    <x v="1"/>
  </r>
  <r>
    <s v="ORD-102229"/>
    <x v="147"/>
    <x v="0"/>
    <x v="5"/>
    <s v="Jun"/>
    <s v="Q2"/>
    <x v="3"/>
    <s v="Delhi"/>
    <s v="Delhi Mega Store"/>
    <x v="0"/>
    <x v="0"/>
    <x v="2"/>
    <x v="0"/>
    <n v="5"/>
    <n v="54992"/>
    <x v="3"/>
    <n v="45806"/>
    <n v="247464"/>
    <n v="229030"/>
    <n v="18434"/>
    <n v="7.4491643228914106E-2"/>
    <x v="0"/>
  </r>
  <r>
    <s v="ORD-103074"/>
    <x v="147"/>
    <x v="0"/>
    <x v="5"/>
    <s v="Jun"/>
    <s v="Q2"/>
    <x v="3"/>
    <s v="Delhi"/>
    <s v="Delhi Mega Store"/>
    <x v="2"/>
    <x v="7"/>
    <x v="1"/>
    <x v="1"/>
    <n v="2"/>
    <n v="2415"/>
    <x v="1"/>
    <n v="1234"/>
    <n v="4830"/>
    <n v="2468"/>
    <n v="2362"/>
    <n v="0.48902691511387164"/>
    <x v="0"/>
  </r>
  <r>
    <s v="ORD-100165"/>
    <x v="148"/>
    <x v="0"/>
    <x v="5"/>
    <s v="Jun"/>
    <s v="Q2"/>
    <x v="0"/>
    <s v="Odisha"/>
    <s v="Odisha Mega Store"/>
    <x v="1"/>
    <x v="1"/>
    <x v="2"/>
    <x v="2"/>
    <n v="3"/>
    <n v="464"/>
    <x v="1"/>
    <n v="207"/>
    <n v="1392"/>
    <n v="621"/>
    <n v="771"/>
    <n v="0.55387931034482762"/>
    <x v="0"/>
  </r>
  <r>
    <s v="ORD-101044"/>
    <x v="148"/>
    <x v="0"/>
    <x v="5"/>
    <s v="Jun"/>
    <s v="Q2"/>
    <x v="2"/>
    <s v="Karnataka"/>
    <s v="Karnataka Mega Store"/>
    <x v="1"/>
    <x v="8"/>
    <x v="1"/>
    <x v="1"/>
    <n v="1"/>
    <n v="2348"/>
    <x v="1"/>
    <n v="1394"/>
    <n v="2348"/>
    <n v="1394"/>
    <n v="954"/>
    <n v="0.40630323679727426"/>
    <x v="0"/>
  </r>
  <r>
    <s v="ORD-102740"/>
    <x v="148"/>
    <x v="0"/>
    <x v="5"/>
    <s v="Jun"/>
    <s v="Q2"/>
    <x v="2"/>
    <s v="Tamil Nadu"/>
    <s v="Tamil Nadu Mega Store"/>
    <x v="2"/>
    <x v="10"/>
    <x v="1"/>
    <x v="1"/>
    <n v="1"/>
    <n v="1671"/>
    <x v="1"/>
    <n v="895"/>
    <n v="1671"/>
    <n v="895"/>
    <n v="776"/>
    <n v="0.46439257929383604"/>
    <x v="0"/>
  </r>
  <r>
    <s v="ORD-104469"/>
    <x v="148"/>
    <x v="0"/>
    <x v="5"/>
    <s v="Jun"/>
    <s v="Q2"/>
    <x v="0"/>
    <s v="West Bengal"/>
    <s v="West Bengal Mega Store"/>
    <x v="2"/>
    <x v="2"/>
    <x v="0"/>
    <x v="0"/>
    <n v="1"/>
    <n v="2995"/>
    <x v="3"/>
    <n v="1842"/>
    <n v="2695.5"/>
    <n v="1842"/>
    <n v="853.5"/>
    <n v="0.31663884251530328"/>
    <x v="0"/>
  </r>
  <r>
    <s v="ORD-100715"/>
    <x v="149"/>
    <x v="0"/>
    <x v="5"/>
    <s v="Jun"/>
    <s v="Q2"/>
    <x v="2"/>
    <s v="Andhra Pradesh"/>
    <s v="Andhra Pradesh Mega Store"/>
    <x v="1"/>
    <x v="8"/>
    <x v="2"/>
    <x v="1"/>
    <n v="3"/>
    <n v="2419"/>
    <x v="1"/>
    <n v="1402"/>
    <n v="7257"/>
    <n v="4206"/>
    <n v="3051"/>
    <n v="0.42042166184373708"/>
    <x v="0"/>
  </r>
  <r>
    <s v="ORD-102178"/>
    <x v="149"/>
    <x v="0"/>
    <x v="5"/>
    <s v="Jun"/>
    <s v="Q2"/>
    <x v="1"/>
    <s v="Gujarat"/>
    <s v="Gujarat Mega Store"/>
    <x v="1"/>
    <x v="3"/>
    <x v="1"/>
    <x v="0"/>
    <n v="2"/>
    <n v="258"/>
    <x v="5"/>
    <n v="108"/>
    <n v="412.8"/>
    <n v="216"/>
    <n v="196.8"/>
    <n v="0.47674418604651164"/>
    <x v="0"/>
  </r>
  <r>
    <s v="ORD-102356"/>
    <x v="149"/>
    <x v="0"/>
    <x v="5"/>
    <s v="Jun"/>
    <s v="Q2"/>
    <x v="1"/>
    <s v="Rajasthan"/>
    <s v="Rajasthan Mega Store"/>
    <x v="1"/>
    <x v="1"/>
    <x v="1"/>
    <x v="1"/>
    <n v="2"/>
    <n v="425"/>
    <x v="1"/>
    <n v="188"/>
    <n v="850"/>
    <n v="376"/>
    <n v="474"/>
    <n v="0.55764705882352938"/>
    <x v="0"/>
  </r>
  <r>
    <s v="ORD-102700"/>
    <x v="149"/>
    <x v="0"/>
    <x v="5"/>
    <s v="Jun"/>
    <s v="Q2"/>
    <x v="3"/>
    <s v="Punjab"/>
    <s v="Punjab Mega Store"/>
    <x v="2"/>
    <x v="7"/>
    <x v="0"/>
    <x v="2"/>
    <n v="2"/>
    <n v="2183"/>
    <x v="1"/>
    <n v="1074"/>
    <n v="4366"/>
    <n v="2148"/>
    <n v="2218"/>
    <n v="0.50801649106733848"/>
    <x v="0"/>
  </r>
  <r>
    <s v="ORD-104070"/>
    <x v="149"/>
    <x v="0"/>
    <x v="5"/>
    <s v="Jun"/>
    <s v="Q2"/>
    <x v="1"/>
    <s v="Gujarat"/>
    <s v="Gujarat Mega Store"/>
    <x v="1"/>
    <x v="4"/>
    <x v="0"/>
    <x v="1"/>
    <n v="1"/>
    <n v="273"/>
    <x v="0"/>
    <n v="106"/>
    <n v="259.34999999999997"/>
    <n v="106"/>
    <n v="153.34999999999997"/>
    <n v="0.59128590707538076"/>
    <x v="0"/>
  </r>
  <r>
    <s v="ORD-102040"/>
    <x v="150"/>
    <x v="0"/>
    <x v="5"/>
    <s v="Jun"/>
    <s v="Q2"/>
    <x v="2"/>
    <s v="Karnataka"/>
    <s v="Karnataka Mega Store"/>
    <x v="0"/>
    <x v="12"/>
    <x v="2"/>
    <x v="1"/>
    <n v="1"/>
    <n v="19348"/>
    <x v="0"/>
    <n v="15057"/>
    <n v="18380.599999999999"/>
    <n v="15057"/>
    <n v="3323.5999999999985"/>
    <n v="0.18082108309848421"/>
    <x v="0"/>
  </r>
  <r>
    <s v="ORD-100067"/>
    <x v="151"/>
    <x v="0"/>
    <x v="5"/>
    <s v="Jun"/>
    <s v="Q2"/>
    <x v="1"/>
    <s v="Rajasthan"/>
    <s v="Rajasthan Mega Store"/>
    <x v="1"/>
    <x v="3"/>
    <x v="0"/>
    <x v="2"/>
    <n v="1"/>
    <n v="230"/>
    <x v="2"/>
    <n v="95"/>
    <n v="195.5"/>
    <n v="95"/>
    <n v="100.5"/>
    <n v="0.51406649616368283"/>
    <x v="0"/>
  </r>
  <r>
    <s v="ORD-102436"/>
    <x v="151"/>
    <x v="0"/>
    <x v="5"/>
    <s v="Jun"/>
    <s v="Q2"/>
    <x v="2"/>
    <s v="Karnataka"/>
    <s v="Karnataka Mega Store"/>
    <x v="2"/>
    <x v="10"/>
    <x v="2"/>
    <x v="1"/>
    <n v="4"/>
    <n v="1730"/>
    <x v="1"/>
    <n v="910"/>
    <n v="6920"/>
    <n v="3640"/>
    <n v="3280"/>
    <n v="0.47398843930635837"/>
    <x v="1"/>
  </r>
  <r>
    <s v="ORD-103227"/>
    <x v="151"/>
    <x v="0"/>
    <x v="5"/>
    <s v="Jun"/>
    <s v="Q2"/>
    <x v="2"/>
    <s v="Tamil Nadu"/>
    <s v="Tamil Nadu Mega Store"/>
    <x v="0"/>
    <x v="5"/>
    <x v="2"/>
    <x v="2"/>
    <n v="1"/>
    <n v="11780"/>
    <x v="3"/>
    <n v="8701"/>
    <n v="10602"/>
    <n v="8701"/>
    <n v="1901"/>
    <n v="0.17930579136012073"/>
    <x v="0"/>
  </r>
  <r>
    <s v="ORD-103791"/>
    <x v="151"/>
    <x v="0"/>
    <x v="5"/>
    <s v="Jun"/>
    <s v="Q2"/>
    <x v="0"/>
    <s v="Odisha"/>
    <s v="Odisha Mega Store"/>
    <x v="0"/>
    <x v="0"/>
    <x v="2"/>
    <x v="2"/>
    <n v="3"/>
    <n v="47159"/>
    <x v="2"/>
    <n v="40431"/>
    <n v="120255.45"/>
    <n v="121293"/>
    <n v="-1037.5500000000029"/>
    <n v="-8.6278833932266936E-3"/>
    <x v="0"/>
  </r>
  <r>
    <s v="ORD-101344"/>
    <x v="152"/>
    <x v="0"/>
    <x v="5"/>
    <s v="Jun"/>
    <s v="Q2"/>
    <x v="1"/>
    <s v="Maharashtra"/>
    <s v="Maharashtra Mega Store"/>
    <x v="1"/>
    <x v="8"/>
    <x v="2"/>
    <x v="2"/>
    <n v="1"/>
    <n v="2290"/>
    <x v="0"/>
    <n v="1299"/>
    <n v="2175.5"/>
    <n v="1299"/>
    <n v="876.5"/>
    <n v="0.40289588600321763"/>
    <x v="1"/>
  </r>
  <r>
    <s v="ORD-102147"/>
    <x v="152"/>
    <x v="0"/>
    <x v="5"/>
    <s v="Jun"/>
    <s v="Q2"/>
    <x v="1"/>
    <s v="Maharashtra"/>
    <s v="Maharashtra Mega Store"/>
    <x v="0"/>
    <x v="12"/>
    <x v="0"/>
    <x v="2"/>
    <n v="3"/>
    <n v="18135"/>
    <x v="2"/>
    <n v="14351"/>
    <n v="46244.25"/>
    <n v="43053"/>
    <n v="3191.25"/>
    <n v="6.9008579445012083E-2"/>
    <x v="0"/>
  </r>
  <r>
    <s v="ORD-103559"/>
    <x v="152"/>
    <x v="0"/>
    <x v="5"/>
    <s v="Jun"/>
    <s v="Q2"/>
    <x v="1"/>
    <s v="Rajasthan"/>
    <s v="Rajasthan Mega Store"/>
    <x v="1"/>
    <x v="1"/>
    <x v="0"/>
    <x v="0"/>
    <n v="2"/>
    <n v="495"/>
    <x v="5"/>
    <n v="217"/>
    <n v="792"/>
    <n v="434"/>
    <n v="358"/>
    <n v="0.45202020202020204"/>
    <x v="0"/>
  </r>
  <r>
    <s v="ORD-100710"/>
    <x v="153"/>
    <x v="0"/>
    <x v="5"/>
    <s v="Jun"/>
    <s v="Q2"/>
    <x v="1"/>
    <s v="Rajasthan"/>
    <s v="Rajasthan Mega Store"/>
    <x v="3"/>
    <x v="14"/>
    <x v="2"/>
    <x v="2"/>
    <n v="5"/>
    <n v="8453"/>
    <x v="7"/>
    <n v="5398"/>
    <n v="31698.75"/>
    <n v="26990"/>
    <n v="4708.75"/>
    <n v="0.14854686699002326"/>
    <x v="0"/>
  </r>
  <r>
    <s v="ORD-102557"/>
    <x v="153"/>
    <x v="0"/>
    <x v="5"/>
    <s v="Jun"/>
    <s v="Q2"/>
    <x v="3"/>
    <s v="Delhi"/>
    <s v="Delhi Mega Store"/>
    <x v="3"/>
    <x v="13"/>
    <x v="0"/>
    <x v="0"/>
    <n v="1"/>
    <n v="14211"/>
    <x v="7"/>
    <n v="8319"/>
    <n v="10658.25"/>
    <n v="8319"/>
    <n v="2339.25"/>
    <n v="0.21947786925620999"/>
    <x v="0"/>
  </r>
  <r>
    <s v="ORD-102650"/>
    <x v="153"/>
    <x v="0"/>
    <x v="5"/>
    <s v="Jun"/>
    <s v="Q2"/>
    <x v="1"/>
    <s v="Rajasthan"/>
    <s v="Rajasthan Mega Store"/>
    <x v="1"/>
    <x v="4"/>
    <x v="2"/>
    <x v="1"/>
    <n v="5"/>
    <n v="298"/>
    <x v="2"/>
    <n v="119"/>
    <n v="1266.5"/>
    <n v="595"/>
    <n v="671.5"/>
    <n v="0.53020134228187921"/>
    <x v="0"/>
  </r>
  <r>
    <s v="ORD-104108"/>
    <x v="153"/>
    <x v="0"/>
    <x v="5"/>
    <s v="Jun"/>
    <s v="Q2"/>
    <x v="2"/>
    <s v="Tamil Nadu"/>
    <s v="Tamil Nadu Mega Store"/>
    <x v="1"/>
    <x v="3"/>
    <x v="0"/>
    <x v="2"/>
    <n v="8"/>
    <n v="231"/>
    <x v="0"/>
    <n v="99"/>
    <n v="1755.6"/>
    <n v="792"/>
    <n v="963.59999999999991"/>
    <n v="0.54887218045112784"/>
    <x v="0"/>
  </r>
  <r>
    <s v="ORD-101509"/>
    <x v="154"/>
    <x v="0"/>
    <x v="5"/>
    <s v="Jun"/>
    <s v="Q2"/>
    <x v="3"/>
    <s v="Uttar Pradesh"/>
    <s v="Uttar Pradesh Mega Store"/>
    <x v="1"/>
    <x v="1"/>
    <x v="0"/>
    <x v="2"/>
    <n v="1"/>
    <n v="458"/>
    <x v="3"/>
    <n v="206"/>
    <n v="412.2"/>
    <n v="206"/>
    <n v="206.2"/>
    <n v="0.50024260067928183"/>
    <x v="0"/>
  </r>
  <r>
    <s v="ORD-102316"/>
    <x v="154"/>
    <x v="0"/>
    <x v="5"/>
    <s v="Jun"/>
    <s v="Q2"/>
    <x v="0"/>
    <s v="West Bengal"/>
    <s v="West Bengal Mega Store"/>
    <x v="1"/>
    <x v="8"/>
    <x v="0"/>
    <x v="0"/>
    <n v="2"/>
    <n v="2030"/>
    <x v="0"/>
    <n v="1210"/>
    <n v="3857"/>
    <n v="2420"/>
    <n v="1437"/>
    <n v="0.37256935442053407"/>
    <x v="0"/>
  </r>
  <r>
    <s v="ORD-104121"/>
    <x v="154"/>
    <x v="0"/>
    <x v="5"/>
    <s v="Jun"/>
    <s v="Q2"/>
    <x v="1"/>
    <s v="Gujarat"/>
    <s v="Gujarat Mega Store"/>
    <x v="1"/>
    <x v="1"/>
    <x v="0"/>
    <x v="2"/>
    <n v="4"/>
    <n v="449"/>
    <x v="1"/>
    <n v="203"/>
    <n v="1796"/>
    <n v="812"/>
    <n v="984"/>
    <n v="0.54788418708240538"/>
    <x v="0"/>
  </r>
  <r>
    <s v="ORD-100076"/>
    <x v="155"/>
    <x v="0"/>
    <x v="5"/>
    <s v="Jun"/>
    <s v="Q2"/>
    <x v="0"/>
    <s v="Odisha"/>
    <s v="Odisha Mega Store"/>
    <x v="1"/>
    <x v="4"/>
    <x v="0"/>
    <x v="2"/>
    <n v="1"/>
    <n v="272"/>
    <x v="1"/>
    <n v="112"/>
    <n v="272"/>
    <n v="112"/>
    <n v="160"/>
    <n v="0.58823529411764708"/>
    <x v="0"/>
  </r>
  <r>
    <s v="ORD-100207"/>
    <x v="155"/>
    <x v="0"/>
    <x v="5"/>
    <s v="Jun"/>
    <s v="Q2"/>
    <x v="2"/>
    <s v="Tamil Nadu"/>
    <s v="Tamil Nadu Mega Store"/>
    <x v="2"/>
    <x v="7"/>
    <x v="2"/>
    <x v="2"/>
    <n v="4"/>
    <n v="2626"/>
    <x v="1"/>
    <n v="1299"/>
    <n v="10504"/>
    <n v="5196"/>
    <n v="5308"/>
    <n v="0.50533130236100532"/>
    <x v="0"/>
  </r>
  <r>
    <s v="ORD-100824"/>
    <x v="155"/>
    <x v="0"/>
    <x v="5"/>
    <s v="Jun"/>
    <s v="Q2"/>
    <x v="1"/>
    <s v="Maharashtra"/>
    <s v="Maharashtra Mega Store"/>
    <x v="2"/>
    <x v="2"/>
    <x v="1"/>
    <x v="1"/>
    <n v="3"/>
    <n v="2907"/>
    <x v="2"/>
    <n v="1750"/>
    <n v="7412.8499999999995"/>
    <n v="5250"/>
    <n v="2162.8499999999995"/>
    <n v="0.29177037171937914"/>
    <x v="0"/>
  </r>
  <r>
    <s v="ORD-101009"/>
    <x v="155"/>
    <x v="0"/>
    <x v="5"/>
    <s v="Jun"/>
    <s v="Q2"/>
    <x v="2"/>
    <s v="Karnataka"/>
    <s v="Karnataka Mega Store"/>
    <x v="1"/>
    <x v="3"/>
    <x v="1"/>
    <x v="1"/>
    <n v="1"/>
    <n v="226"/>
    <x v="3"/>
    <n v="94"/>
    <n v="203.4"/>
    <n v="94"/>
    <n v="109.4"/>
    <n v="0.53785644051130777"/>
    <x v="0"/>
  </r>
  <r>
    <s v="ORD-101903"/>
    <x v="155"/>
    <x v="0"/>
    <x v="5"/>
    <s v="Jun"/>
    <s v="Q2"/>
    <x v="0"/>
    <s v="West Bengal"/>
    <s v="West Bengal Mega Store"/>
    <x v="2"/>
    <x v="10"/>
    <x v="0"/>
    <x v="2"/>
    <n v="1"/>
    <n v="1730"/>
    <x v="1"/>
    <n v="904"/>
    <n v="1730"/>
    <n v="904"/>
    <n v="826"/>
    <n v="0.47745664739884391"/>
    <x v="0"/>
  </r>
  <r>
    <s v="ORD-103536"/>
    <x v="155"/>
    <x v="0"/>
    <x v="5"/>
    <s v="Jun"/>
    <s v="Q2"/>
    <x v="3"/>
    <s v="Delhi"/>
    <s v="Delhi Mega Store"/>
    <x v="1"/>
    <x v="4"/>
    <x v="0"/>
    <x v="1"/>
    <n v="1"/>
    <n v="287"/>
    <x v="3"/>
    <n v="112"/>
    <n v="258.3"/>
    <n v="112"/>
    <n v="146.30000000000001"/>
    <n v="0.56639566395663954"/>
    <x v="0"/>
  </r>
  <r>
    <s v="ORD-101714"/>
    <x v="156"/>
    <x v="0"/>
    <x v="5"/>
    <s v="Jun"/>
    <s v="Q2"/>
    <x v="2"/>
    <s v="Tamil Nadu"/>
    <s v="Tamil Nadu Mega Store"/>
    <x v="1"/>
    <x v="4"/>
    <x v="0"/>
    <x v="1"/>
    <n v="1"/>
    <n v="291"/>
    <x v="1"/>
    <n v="118"/>
    <n v="291"/>
    <n v="118"/>
    <n v="173"/>
    <n v="0.59450171821305842"/>
    <x v="0"/>
  </r>
  <r>
    <s v="ORD-102619"/>
    <x v="156"/>
    <x v="0"/>
    <x v="5"/>
    <s v="Jun"/>
    <s v="Q2"/>
    <x v="2"/>
    <s v="Andhra Pradesh"/>
    <s v="Andhra Pradesh Mega Store"/>
    <x v="0"/>
    <x v="12"/>
    <x v="0"/>
    <x v="0"/>
    <n v="2"/>
    <n v="17838"/>
    <x v="5"/>
    <n v="13729"/>
    <n v="28540.800000000003"/>
    <n v="27458"/>
    <n v="1082.8000000000029"/>
    <n v="3.7938670254512939E-2"/>
    <x v="0"/>
  </r>
  <r>
    <s v="ORD-102644"/>
    <x v="156"/>
    <x v="0"/>
    <x v="5"/>
    <s v="Jun"/>
    <s v="Q2"/>
    <x v="1"/>
    <s v="Gujarat"/>
    <s v="Gujarat Mega Store"/>
    <x v="1"/>
    <x v="8"/>
    <x v="2"/>
    <x v="2"/>
    <n v="2"/>
    <n v="2302"/>
    <x v="1"/>
    <n v="1360"/>
    <n v="4604"/>
    <n v="2720"/>
    <n v="1884"/>
    <n v="0.4092093831450912"/>
    <x v="0"/>
  </r>
  <r>
    <s v="ORD-100057"/>
    <x v="157"/>
    <x v="0"/>
    <x v="5"/>
    <s v="Jun"/>
    <s v="Q2"/>
    <x v="1"/>
    <s v="Maharashtra"/>
    <s v="Maharashtra Mega Store"/>
    <x v="1"/>
    <x v="4"/>
    <x v="2"/>
    <x v="1"/>
    <n v="1"/>
    <n v="293"/>
    <x v="3"/>
    <n v="119"/>
    <n v="263.7"/>
    <n v="119"/>
    <n v="144.69999999999999"/>
    <n v="0.54872961698900269"/>
    <x v="0"/>
  </r>
  <r>
    <s v="ORD-101015"/>
    <x v="157"/>
    <x v="0"/>
    <x v="5"/>
    <s v="Jun"/>
    <s v="Q2"/>
    <x v="0"/>
    <s v="West Bengal"/>
    <s v="West Bengal Mega Store"/>
    <x v="3"/>
    <x v="6"/>
    <x v="2"/>
    <x v="1"/>
    <n v="1"/>
    <n v="5880"/>
    <x v="1"/>
    <n v="3239"/>
    <n v="5880"/>
    <n v="3239"/>
    <n v="2641"/>
    <n v="0.44914965986394556"/>
    <x v="0"/>
  </r>
  <r>
    <s v="ORD-100581"/>
    <x v="158"/>
    <x v="0"/>
    <x v="5"/>
    <s v="Jun"/>
    <s v="Q2"/>
    <x v="1"/>
    <s v="Rajasthan"/>
    <s v="Rajasthan Mega Store"/>
    <x v="1"/>
    <x v="4"/>
    <x v="0"/>
    <x v="2"/>
    <n v="2"/>
    <n v="300"/>
    <x v="1"/>
    <n v="118"/>
    <n v="600"/>
    <n v="236"/>
    <n v="364"/>
    <n v="0.60666666666666669"/>
    <x v="0"/>
  </r>
  <r>
    <s v="ORD-100979"/>
    <x v="158"/>
    <x v="0"/>
    <x v="5"/>
    <s v="Jun"/>
    <s v="Q2"/>
    <x v="2"/>
    <s v="Andhra Pradesh"/>
    <s v="Andhra Pradesh Mega Store"/>
    <x v="1"/>
    <x v="4"/>
    <x v="0"/>
    <x v="2"/>
    <n v="5"/>
    <n v="271"/>
    <x v="3"/>
    <n v="110"/>
    <n v="1219.5"/>
    <n v="550"/>
    <n v="669.5"/>
    <n v="0.54899548995489955"/>
    <x v="0"/>
  </r>
  <r>
    <s v="ORD-101026"/>
    <x v="158"/>
    <x v="0"/>
    <x v="5"/>
    <s v="Jun"/>
    <s v="Q2"/>
    <x v="1"/>
    <s v="Rajasthan"/>
    <s v="Rajasthan Mega Store"/>
    <x v="2"/>
    <x v="7"/>
    <x v="2"/>
    <x v="1"/>
    <n v="1"/>
    <n v="2347"/>
    <x v="2"/>
    <n v="1193"/>
    <n v="1994.95"/>
    <n v="1193"/>
    <n v="801.95"/>
    <n v="0.40199002481265195"/>
    <x v="0"/>
  </r>
  <r>
    <s v="ORD-102089"/>
    <x v="158"/>
    <x v="0"/>
    <x v="5"/>
    <s v="Jun"/>
    <s v="Q2"/>
    <x v="2"/>
    <s v="Tamil Nadu"/>
    <s v="Tamil Nadu Mega Store"/>
    <x v="0"/>
    <x v="0"/>
    <x v="2"/>
    <x v="2"/>
    <n v="2"/>
    <n v="55107"/>
    <x v="1"/>
    <n v="45812"/>
    <n v="110214"/>
    <n v="91624"/>
    <n v="18590"/>
    <n v="0.16867185656994574"/>
    <x v="0"/>
  </r>
  <r>
    <s v="ORD-103676"/>
    <x v="158"/>
    <x v="0"/>
    <x v="5"/>
    <s v="Jun"/>
    <s v="Q2"/>
    <x v="3"/>
    <s v="Uttar Pradesh"/>
    <s v="Uttar Pradesh Mega Store"/>
    <x v="1"/>
    <x v="3"/>
    <x v="2"/>
    <x v="0"/>
    <n v="1"/>
    <n v="238"/>
    <x v="5"/>
    <n v="102"/>
    <n v="190.4"/>
    <n v="102"/>
    <n v="88.4"/>
    <n v="0.4642857142857143"/>
    <x v="0"/>
  </r>
  <r>
    <s v="ORD-104416"/>
    <x v="158"/>
    <x v="0"/>
    <x v="5"/>
    <s v="Jun"/>
    <s v="Q2"/>
    <x v="1"/>
    <s v="Maharashtra"/>
    <s v="Maharashtra Mega Store"/>
    <x v="2"/>
    <x v="2"/>
    <x v="2"/>
    <x v="1"/>
    <n v="1"/>
    <n v="2839"/>
    <x v="1"/>
    <n v="1729"/>
    <n v="2839"/>
    <n v="1729"/>
    <n v="1110"/>
    <n v="0.39098274040154984"/>
    <x v="0"/>
  </r>
  <r>
    <s v="ORD-104466"/>
    <x v="158"/>
    <x v="0"/>
    <x v="5"/>
    <s v="Jun"/>
    <s v="Q2"/>
    <x v="0"/>
    <s v="Odisha"/>
    <s v="Odisha Mega Store"/>
    <x v="1"/>
    <x v="8"/>
    <x v="1"/>
    <x v="1"/>
    <n v="3"/>
    <n v="2234"/>
    <x v="0"/>
    <n v="1281"/>
    <n v="6366.9"/>
    <n v="3843"/>
    <n v="2523.8999999999996"/>
    <n v="0.39640955567073455"/>
    <x v="0"/>
  </r>
  <r>
    <s v="ORD-102470"/>
    <x v="159"/>
    <x v="0"/>
    <x v="5"/>
    <s v="Jun"/>
    <s v="Q2"/>
    <x v="3"/>
    <s v="Uttar Pradesh"/>
    <s v="Uttar Pradesh Mega Store"/>
    <x v="0"/>
    <x v="5"/>
    <x v="0"/>
    <x v="2"/>
    <n v="4"/>
    <n v="10266"/>
    <x v="3"/>
    <n v="7446"/>
    <n v="36957.599999999999"/>
    <n v="29784"/>
    <n v="7173.5999999999985"/>
    <n v="0.1941035132151438"/>
    <x v="0"/>
  </r>
  <r>
    <s v="ORD-103672"/>
    <x v="159"/>
    <x v="0"/>
    <x v="5"/>
    <s v="Jun"/>
    <s v="Q2"/>
    <x v="3"/>
    <s v="Delhi"/>
    <s v="Delhi Mega Store"/>
    <x v="3"/>
    <x v="9"/>
    <x v="1"/>
    <x v="1"/>
    <n v="2"/>
    <n v="30340"/>
    <x v="3"/>
    <n v="20807"/>
    <n v="54612"/>
    <n v="41614"/>
    <n v="12998"/>
    <n v="0.23800629898190873"/>
    <x v="0"/>
  </r>
  <r>
    <s v="ORD-100489"/>
    <x v="160"/>
    <x v="0"/>
    <x v="5"/>
    <s v="Jun"/>
    <s v="Q2"/>
    <x v="1"/>
    <s v="Maharashtra"/>
    <s v="Maharashtra Mega Store"/>
    <x v="1"/>
    <x v="1"/>
    <x v="0"/>
    <x v="0"/>
    <n v="1"/>
    <n v="452"/>
    <x v="3"/>
    <n v="198"/>
    <n v="406.8"/>
    <n v="198"/>
    <n v="208.8"/>
    <n v="0.51327433628318586"/>
    <x v="0"/>
  </r>
  <r>
    <s v="ORD-100118"/>
    <x v="161"/>
    <x v="0"/>
    <x v="5"/>
    <s v="Jun"/>
    <s v="Q2"/>
    <x v="0"/>
    <s v="Odisha"/>
    <s v="Odisha Mega Store"/>
    <x v="1"/>
    <x v="4"/>
    <x v="0"/>
    <x v="1"/>
    <n v="5"/>
    <n v="276"/>
    <x v="1"/>
    <n v="111"/>
    <n v="1380"/>
    <n v="555"/>
    <n v="825"/>
    <n v="0.59782608695652173"/>
    <x v="0"/>
  </r>
  <r>
    <s v="ORD-102047"/>
    <x v="161"/>
    <x v="0"/>
    <x v="5"/>
    <s v="Jun"/>
    <s v="Q2"/>
    <x v="1"/>
    <s v="Rajasthan"/>
    <s v="Rajasthan Mega Store"/>
    <x v="0"/>
    <x v="0"/>
    <x v="0"/>
    <x v="0"/>
    <n v="4"/>
    <n v="47376"/>
    <x v="3"/>
    <n v="39725"/>
    <n v="170553.60000000001"/>
    <n v="158900"/>
    <n v="11653.600000000006"/>
    <n v="6.8328079852902582E-2"/>
    <x v="0"/>
  </r>
  <r>
    <s v="ORD-103578"/>
    <x v="161"/>
    <x v="0"/>
    <x v="5"/>
    <s v="Jun"/>
    <s v="Q2"/>
    <x v="3"/>
    <s v="Punjab"/>
    <s v="Punjab Mega Store"/>
    <x v="3"/>
    <x v="13"/>
    <x v="0"/>
    <x v="1"/>
    <n v="2"/>
    <n v="13907"/>
    <x v="4"/>
    <n v="8533"/>
    <n v="18079.100000000002"/>
    <n v="17066"/>
    <n v="1013.1000000000022"/>
    <n v="5.6037081491888539E-2"/>
    <x v="0"/>
  </r>
  <r>
    <s v="ORD-101908"/>
    <x v="162"/>
    <x v="0"/>
    <x v="5"/>
    <s v="Jun"/>
    <s v="Q2"/>
    <x v="3"/>
    <s v="Delhi"/>
    <s v="Delhi Mega Store"/>
    <x v="1"/>
    <x v="8"/>
    <x v="0"/>
    <x v="1"/>
    <n v="3"/>
    <n v="2317"/>
    <x v="1"/>
    <n v="1344"/>
    <n v="6951"/>
    <n v="4032"/>
    <n v="2919"/>
    <n v="0.41993957703927492"/>
    <x v="0"/>
  </r>
  <r>
    <s v="ORD-102192"/>
    <x v="162"/>
    <x v="0"/>
    <x v="5"/>
    <s v="Jun"/>
    <s v="Q2"/>
    <x v="1"/>
    <s v="Gujarat"/>
    <s v="Gujarat Mega Store"/>
    <x v="1"/>
    <x v="3"/>
    <x v="2"/>
    <x v="1"/>
    <n v="3"/>
    <n v="264"/>
    <x v="0"/>
    <n v="111"/>
    <n v="752.4"/>
    <n v="333"/>
    <n v="419.4"/>
    <n v="0.5574162679425837"/>
    <x v="0"/>
  </r>
  <r>
    <s v="ORD-103793"/>
    <x v="162"/>
    <x v="0"/>
    <x v="5"/>
    <s v="Jun"/>
    <s v="Q2"/>
    <x v="2"/>
    <s v="Andhra Pradesh"/>
    <s v="Andhra Pradesh Mega Store"/>
    <x v="1"/>
    <x v="1"/>
    <x v="0"/>
    <x v="1"/>
    <n v="1"/>
    <n v="474"/>
    <x v="0"/>
    <n v="208"/>
    <n v="450.29999999999995"/>
    <n v="208"/>
    <n v="242.29999999999995"/>
    <n v="0.5380857206306906"/>
    <x v="0"/>
  </r>
  <r>
    <s v="ORD-104349"/>
    <x v="163"/>
    <x v="0"/>
    <x v="5"/>
    <s v="Jun"/>
    <s v="Q2"/>
    <x v="1"/>
    <s v="Rajasthan"/>
    <s v="Rajasthan Mega Store"/>
    <x v="3"/>
    <x v="14"/>
    <x v="2"/>
    <x v="1"/>
    <n v="2"/>
    <n v="8707"/>
    <x v="5"/>
    <n v="5251"/>
    <n v="13931.2"/>
    <n v="10502"/>
    <n v="3429.2000000000007"/>
    <n v="0.24615252096014706"/>
    <x v="1"/>
  </r>
  <r>
    <s v="ORD-100862"/>
    <x v="164"/>
    <x v="0"/>
    <x v="5"/>
    <s v="Jun"/>
    <s v="Q2"/>
    <x v="2"/>
    <s v="Karnataka"/>
    <s v="Karnataka Mega Store"/>
    <x v="3"/>
    <x v="13"/>
    <x v="0"/>
    <x v="1"/>
    <n v="5"/>
    <n v="13081"/>
    <x v="6"/>
    <n v="8000"/>
    <n v="45783.5"/>
    <n v="40000"/>
    <n v="5783.5"/>
    <n v="0.12632280188277437"/>
    <x v="0"/>
  </r>
  <r>
    <s v="ORD-102084"/>
    <x v="164"/>
    <x v="0"/>
    <x v="5"/>
    <s v="Jun"/>
    <s v="Q2"/>
    <x v="3"/>
    <s v="Punjab"/>
    <s v="Punjab Mega Store"/>
    <x v="2"/>
    <x v="2"/>
    <x v="1"/>
    <x v="1"/>
    <n v="2"/>
    <n v="2528"/>
    <x v="1"/>
    <n v="1557"/>
    <n v="5056"/>
    <n v="3114"/>
    <n v="1942"/>
    <n v="0.38409810126582278"/>
    <x v="0"/>
  </r>
  <r>
    <s v="ORD-101757"/>
    <x v="165"/>
    <x v="0"/>
    <x v="5"/>
    <s v="Jun"/>
    <s v="Q2"/>
    <x v="1"/>
    <s v="Rajasthan"/>
    <s v="Rajasthan Mega Store"/>
    <x v="1"/>
    <x v="8"/>
    <x v="2"/>
    <x v="2"/>
    <n v="1"/>
    <n v="2238"/>
    <x v="0"/>
    <n v="1276"/>
    <n v="2126.1"/>
    <n v="1276"/>
    <n v="850.09999999999991"/>
    <n v="0.39984008278067823"/>
    <x v="0"/>
  </r>
  <r>
    <s v="ORD-102887"/>
    <x v="165"/>
    <x v="0"/>
    <x v="5"/>
    <s v="Jun"/>
    <s v="Q2"/>
    <x v="1"/>
    <s v="Maharashtra"/>
    <s v="Maharashtra Mega Store"/>
    <x v="2"/>
    <x v="10"/>
    <x v="2"/>
    <x v="2"/>
    <n v="1"/>
    <n v="1911"/>
    <x v="2"/>
    <n v="1001"/>
    <n v="1624.35"/>
    <n v="1001"/>
    <n v="623.34999999999991"/>
    <n v="0.38375350140056019"/>
    <x v="0"/>
  </r>
  <r>
    <s v="ORD-103281"/>
    <x v="165"/>
    <x v="0"/>
    <x v="5"/>
    <s v="Jun"/>
    <s v="Q2"/>
    <x v="1"/>
    <s v="Rajasthan"/>
    <s v="Rajasthan Mega Store"/>
    <x v="0"/>
    <x v="12"/>
    <x v="2"/>
    <x v="2"/>
    <n v="3"/>
    <n v="17768"/>
    <x v="3"/>
    <n v="13588"/>
    <n v="47973.599999999999"/>
    <n v="40764"/>
    <n v="7209.5999999999985"/>
    <n v="0.15028265546050326"/>
    <x v="0"/>
  </r>
  <r>
    <s v="ORD-103945"/>
    <x v="165"/>
    <x v="0"/>
    <x v="5"/>
    <s v="Jun"/>
    <s v="Q2"/>
    <x v="1"/>
    <s v="Gujarat"/>
    <s v="Gujarat Mega Store"/>
    <x v="2"/>
    <x v="7"/>
    <x v="0"/>
    <x v="0"/>
    <n v="2"/>
    <n v="2518"/>
    <x v="5"/>
    <n v="1255"/>
    <n v="4028.8"/>
    <n v="2510"/>
    <n v="1518.8000000000002"/>
    <n v="0.37698570293884037"/>
    <x v="0"/>
  </r>
  <r>
    <s v="ORD-103959"/>
    <x v="165"/>
    <x v="0"/>
    <x v="5"/>
    <s v="Jun"/>
    <s v="Q2"/>
    <x v="1"/>
    <s v="Gujarat"/>
    <s v="Gujarat Mega Store"/>
    <x v="0"/>
    <x v="0"/>
    <x v="0"/>
    <x v="1"/>
    <n v="3"/>
    <n v="57113"/>
    <x v="1"/>
    <n v="48382"/>
    <n v="171339"/>
    <n v="145146"/>
    <n v="26193"/>
    <n v="0.15287237581636404"/>
    <x v="0"/>
  </r>
  <r>
    <s v="ORD-100721"/>
    <x v="166"/>
    <x v="0"/>
    <x v="5"/>
    <s v="Jun"/>
    <s v="Q2"/>
    <x v="1"/>
    <s v="Maharashtra"/>
    <s v="Maharashtra Mega Store"/>
    <x v="1"/>
    <x v="8"/>
    <x v="2"/>
    <x v="1"/>
    <n v="4"/>
    <n v="2040"/>
    <x v="3"/>
    <n v="1207"/>
    <n v="7344"/>
    <n v="4828"/>
    <n v="2516"/>
    <n v="0.34259259259259262"/>
    <x v="0"/>
  </r>
  <r>
    <s v="ORD-100814"/>
    <x v="167"/>
    <x v="0"/>
    <x v="5"/>
    <s v="Jun"/>
    <s v="Q2"/>
    <x v="1"/>
    <s v="Rajasthan"/>
    <s v="Rajasthan Mega Store"/>
    <x v="1"/>
    <x v="8"/>
    <x v="2"/>
    <x v="1"/>
    <n v="2"/>
    <n v="2106"/>
    <x v="2"/>
    <n v="1251"/>
    <n v="3580.2"/>
    <n v="2502"/>
    <n v="1078.1999999999998"/>
    <n v="0.30115635997988938"/>
    <x v="0"/>
  </r>
  <r>
    <s v="ORD-102556"/>
    <x v="167"/>
    <x v="0"/>
    <x v="5"/>
    <s v="Jun"/>
    <s v="Q2"/>
    <x v="1"/>
    <s v="Rajasthan"/>
    <s v="Rajasthan Mega Store"/>
    <x v="0"/>
    <x v="5"/>
    <x v="0"/>
    <x v="0"/>
    <n v="2"/>
    <n v="10217"/>
    <x v="0"/>
    <n v="7473"/>
    <n v="19412.3"/>
    <n v="14946"/>
    <n v="4466.2999999999993"/>
    <n v="0.23007577669827889"/>
    <x v="0"/>
  </r>
  <r>
    <s v="ORD-103563"/>
    <x v="167"/>
    <x v="0"/>
    <x v="5"/>
    <s v="Jun"/>
    <s v="Q2"/>
    <x v="0"/>
    <s v="West Bengal"/>
    <s v="West Bengal Mega Store"/>
    <x v="2"/>
    <x v="2"/>
    <x v="2"/>
    <x v="0"/>
    <n v="1"/>
    <n v="2898"/>
    <x v="0"/>
    <n v="1764"/>
    <n v="2753.1"/>
    <n v="1764"/>
    <n v="989.09999999999991"/>
    <n v="0.3592677345537757"/>
    <x v="0"/>
  </r>
  <r>
    <s v="ORD-100287"/>
    <x v="168"/>
    <x v="0"/>
    <x v="5"/>
    <s v="Jun"/>
    <s v="Q2"/>
    <x v="3"/>
    <s v="Uttar Pradesh"/>
    <s v="Uttar Pradesh Mega Store"/>
    <x v="1"/>
    <x v="1"/>
    <x v="0"/>
    <x v="2"/>
    <n v="2"/>
    <n v="482"/>
    <x v="3"/>
    <n v="219"/>
    <n v="867.6"/>
    <n v="438"/>
    <n v="429.6"/>
    <n v="0.49515905947441219"/>
    <x v="0"/>
  </r>
  <r>
    <s v="ORD-100294"/>
    <x v="168"/>
    <x v="0"/>
    <x v="5"/>
    <s v="Jun"/>
    <s v="Q2"/>
    <x v="2"/>
    <s v="Karnataka"/>
    <s v="Karnataka Mega Store"/>
    <x v="3"/>
    <x v="13"/>
    <x v="1"/>
    <x v="1"/>
    <n v="1"/>
    <n v="14979"/>
    <x v="6"/>
    <n v="9129"/>
    <n v="10485.299999999999"/>
    <n v="9129"/>
    <n v="1356.2999999999993"/>
    <n v="0.12935252210237183"/>
    <x v="0"/>
  </r>
  <r>
    <s v="ORD-100451"/>
    <x v="168"/>
    <x v="0"/>
    <x v="5"/>
    <s v="Jun"/>
    <s v="Q2"/>
    <x v="1"/>
    <s v="Maharashtra"/>
    <s v="Maharashtra Mega Store"/>
    <x v="1"/>
    <x v="4"/>
    <x v="2"/>
    <x v="1"/>
    <n v="2"/>
    <n v="290"/>
    <x v="1"/>
    <n v="116"/>
    <n v="580"/>
    <n v="232"/>
    <n v="348"/>
    <n v="0.6"/>
    <x v="0"/>
  </r>
  <r>
    <s v="ORD-100568"/>
    <x v="168"/>
    <x v="0"/>
    <x v="5"/>
    <s v="Jun"/>
    <s v="Q2"/>
    <x v="3"/>
    <s v="Delhi"/>
    <s v="Delhi Mega Store"/>
    <x v="0"/>
    <x v="12"/>
    <x v="1"/>
    <x v="1"/>
    <n v="5"/>
    <n v="19688"/>
    <x v="3"/>
    <n v="15120"/>
    <n v="88596"/>
    <n v="75600"/>
    <n v="12996"/>
    <n v="0.14668833807395368"/>
    <x v="0"/>
  </r>
  <r>
    <s v="ORD-100842"/>
    <x v="168"/>
    <x v="0"/>
    <x v="5"/>
    <s v="Jun"/>
    <s v="Q2"/>
    <x v="1"/>
    <s v="Maharashtra"/>
    <s v="Maharashtra Mega Store"/>
    <x v="0"/>
    <x v="0"/>
    <x v="1"/>
    <x v="2"/>
    <n v="1"/>
    <n v="56319"/>
    <x v="0"/>
    <n v="46521"/>
    <n v="53503.049999999996"/>
    <n v="46521"/>
    <n v="6982.0499999999956"/>
    <n v="0.13049816786145829"/>
    <x v="0"/>
  </r>
  <r>
    <s v="ORD-101442"/>
    <x v="168"/>
    <x v="0"/>
    <x v="5"/>
    <s v="Jun"/>
    <s v="Q2"/>
    <x v="3"/>
    <s v="Uttar Pradesh"/>
    <s v="Uttar Pradesh Mega Store"/>
    <x v="1"/>
    <x v="8"/>
    <x v="0"/>
    <x v="2"/>
    <n v="2"/>
    <n v="2271"/>
    <x v="2"/>
    <n v="1313"/>
    <n v="3860.7"/>
    <n v="2626"/>
    <n v="1234.6999999999998"/>
    <n v="0.31981246924132928"/>
    <x v="0"/>
  </r>
  <r>
    <s v="ORD-102265"/>
    <x v="168"/>
    <x v="0"/>
    <x v="5"/>
    <s v="Jun"/>
    <s v="Q2"/>
    <x v="1"/>
    <s v="Gujarat"/>
    <s v="Gujarat Mega Store"/>
    <x v="0"/>
    <x v="0"/>
    <x v="2"/>
    <x v="2"/>
    <n v="5"/>
    <n v="53111"/>
    <x v="1"/>
    <n v="45345"/>
    <n v="265555"/>
    <n v="226725"/>
    <n v="38830"/>
    <n v="0.1462220632260737"/>
    <x v="0"/>
  </r>
  <r>
    <s v="ORD-102791"/>
    <x v="168"/>
    <x v="0"/>
    <x v="5"/>
    <s v="Jun"/>
    <s v="Q2"/>
    <x v="1"/>
    <s v="Rajasthan"/>
    <s v="Rajasthan Mega Store"/>
    <x v="3"/>
    <x v="6"/>
    <x v="0"/>
    <x v="1"/>
    <n v="1"/>
    <n v="7131"/>
    <x v="4"/>
    <n v="3965"/>
    <n v="4635.1500000000005"/>
    <n v="3965"/>
    <n v="670.15000000000055"/>
    <n v="0.14458000280465583"/>
    <x v="0"/>
  </r>
  <r>
    <s v="ORD-103667"/>
    <x v="168"/>
    <x v="0"/>
    <x v="5"/>
    <s v="Jun"/>
    <s v="Q2"/>
    <x v="2"/>
    <s v="Karnataka"/>
    <s v="Karnataka Mega Store"/>
    <x v="2"/>
    <x v="2"/>
    <x v="2"/>
    <x v="0"/>
    <n v="1"/>
    <n v="2868"/>
    <x v="3"/>
    <n v="1716"/>
    <n v="2581.2000000000003"/>
    <n v="1716"/>
    <n v="865.20000000000027"/>
    <n v="0.33519293351929341"/>
    <x v="0"/>
  </r>
  <r>
    <s v="ORD-103781"/>
    <x v="168"/>
    <x v="0"/>
    <x v="5"/>
    <s v="Jun"/>
    <s v="Q2"/>
    <x v="1"/>
    <s v="Rajasthan"/>
    <s v="Rajasthan Mega Store"/>
    <x v="1"/>
    <x v="4"/>
    <x v="2"/>
    <x v="1"/>
    <n v="1"/>
    <n v="310"/>
    <x v="3"/>
    <n v="124"/>
    <n v="279"/>
    <n v="124"/>
    <n v="155"/>
    <n v="0.55555555555555558"/>
    <x v="0"/>
  </r>
  <r>
    <s v="ORD-103836"/>
    <x v="168"/>
    <x v="0"/>
    <x v="5"/>
    <s v="Jun"/>
    <s v="Q2"/>
    <x v="0"/>
    <s v="Bihar"/>
    <s v="Bihar Mega Store"/>
    <x v="2"/>
    <x v="7"/>
    <x v="0"/>
    <x v="1"/>
    <n v="2"/>
    <n v="2391"/>
    <x v="2"/>
    <n v="1177"/>
    <n v="4064.7"/>
    <n v="2354"/>
    <n v="1710.6999999999998"/>
    <n v="0.42086746869387653"/>
    <x v="0"/>
  </r>
  <r>
    <s v="ORD-104236"/>
    <x v="168"/>
    <x v="0"/>
    <x v="5"/>
    <s v="Jun"/>
    <s v="Q2"/>
    <x v="1"/>
    <s v="Rajasthan"/>
    <s v="Rajasthan Mega Store"/>
    <x v="1"/>
    <x v="1"/>
    <x v="2"/>
    <x v="2"/>
    <n v="3"/>
    <n v="450"/>
    <x v="1"/>
    <n v="200"/>
    <n v="1350"/>
    <n v="600"/>
    <n v="750"/>
    <n v="0.55555555555555558"/>
    <x v="0"/>
  </r>
  <r>
    <s v="ORD-102189"/>
    <x v="169"/>
    <x v="0"/>
    <x v="5"/>
    <s v="Jun"/>
    <s v="Q2"/>
    <x v="2"/>
    <s v="Andhra Pradesh"/>
    <s v="Andhra Pradesh Mega Store"/>
    <x v="2"/>
    <x v="7"/>
    <x v="0"/>
    <x v="1"/>
    <n v="1"/>
    <n v="2190"/>
    <x v="3"/>
    <n v="1111"/>
    <n v="1971"/>
    <n v="1111"/>
    <n v="860"/>
    <n v="0.43632673769660069"/>
    <x v="0"/>
  </r>
  <r>
    <s v="ORD-104089"/>
    <x v="169"/>
    <x v="0"/>
    <x v="5"/>
    <s v="Jun"/>
    <s v="Q2"/>
    <x v="1"/>
    <s v="Rajasthan"/>
    <s v="Rajasthan Mega Store"/>
    <x v="2"/>
    <x v="7"/>
    <x v="1"/>
    <x v="1"/>
    <n v="1"/>
    <n v="2639"/>
    <x v="0"/>
    <n v="1321"/>
    <n v="2507.0499999999997"/>
    <n v="1321"/>
    <n v="1186.0499999999997"/>
    <n v="0.47308589776829335"/>
    <x v="0"/>
  </r>
  <r>
    <s v="ORD-104454"/>
    <x v="170"/>
    <x v="0"/>
    <x v="5"/>
    <s v="Jun"/>
    <s v="Q2"/>
    <x v="0"/>
    <s v="Odisha"/>
    <s v="Odisha Mega Store"/>
    <x v="1"/>
    <x v="1"/>
    <x v="0"/>
    <x v="1"/>
    <n v="1"/>
    <n v="436"/>
    <x v="1"/>
    <n v="200"/>
    <n v="436"/>
    <n v="200"/>
    <n v="236"/>
    <n v="0.54128440366972475"/>
    <x v="0"/>
  </r>
  <r>
    <s v="ORD-101172"/>
    <x v="171"/>
    <x v="0"/>
    <x v="5"/>
    <s v="Jun"/>
    <s v="Q2"/>
    <x v="0"/>
    <s v="Odisha"/>
    <s v="Odisha Mega Store"/>
    <x v="3"/>
    <x v="13"/>
    <x v="2"/>
    <x v="1"/>
    <n v="4"/>
    <n v="13370"/>
    <x v="4"/>
    <n v="8174"/>
    <n v="34762"/>
    <n v="32696"/>
    <n v="2066"/>
    <n v="5.9432713882975663E-2"/>
    <x v="1"/>
  </r>
  <r>
    <s v="ORD-102219"/>
    <x v="171"/>
    <x v="0"/>
    <x v="5"/>
    <s v="Jun"/>
    <s v="Q2"/>
    <x v="1"/>
    <s v="Maharashtra"/>
    <s v="Maharashtra Mega Store"/>
    <x v="1"/>
    <x v="8"/>
    <x v="1"/>
    <x v="1"/>
    <n v="2"/>
    <n v="2192"/>
    <x v="2"/>
    <n v="1282"/>
    <n v="3726.4"/>
    <n v="2564"/>
    <n v="1162.4000000000001"/>
    <n v="0.3119364534134822"/>
    <x v="0"/>
  </r>
  <r>
    <s v="ORD-102688"/>
    <x v="171"/>
    <x v="0"/>
    <x v="5"/>
    <s v="Jun"/>
    <s v="Q2"/>
    <x v="3"/>
    <s v="Delhi"/>
    <s v="Delhi Mega Store"/>
    <x v="3"/>
    <x v="13"/>
    <x v="1"/>
    <x v="1"/>
    <n v="5"/>
    <n v="14257"/>
    <x v="6"/>
    <n v="8749"/>
    <n v="49899.5"/>
    <n v="43745"/>
    <n v="6154.5"/>
    <n v="0.12333790919748695"/>
    <x v="0"/>
  </r>
  <r>
    <s v="ORD-103349"/>
    <x v="171"/>
    <x v="0"/>
    <x v="5"/>
    <s v="Jun"/>
    <s v="Q2"/>
    <x v="1"/>
    <s v="Rajasthan"/>
    <s v="Rajasthan Mega Store"/>
    <x v="2"/>
    <x v="10"/>
    <x v="2"/>
    <x v="1"/>
    <n v="1"/>
    <n v="1734"/>
    <x v="2"/>
    <n v="908"/>
    <n v="1473.8999999999999"/>
    <n v="908"/>
    <n v="565.89999999999986"/>
    <n v="0.38394735056652413"/>
    <x v="0"/>
  </r>
  <r>
    <s v="ORD-101530"/>
    <x v="172"/>
    <x v="0"/>
    <x v="5"/>
    <s v="Jun"/>
    <s v="Q2"/>
    <x v="1"/>
    <s v="Rajasthan"/>
    <s v="Rajasthan Mega Store"/>
    <x v="0"/>
    <x v="11"/>
    <x v="1"/>
    <x v="2"/>
    <n v="4"/>
    <n v="1379"/>
    <x v="1"/>
    <n v="678"/>
    <n v="5516"/>
    <n v="2712"/>
    <n v="2804"/>
    <n v="0.50833937635968096"/>
    <x v="0"/>
  </r>
  <r>
    <s v="ORD-102030"/>
    <x v="172"/>
    <x v="0"/>
    <x v="5"/>
    <s v="Jun"/>
    <s v="Q2"/>
    <x v="2"/>
    <s v="Karnataka"/>
    <s v="Karnataka Mega Store"/>
    <x v="3"/>
    <x v="9"/>
    <x v="1"/>
    <x v="1"/>
    <n v="1"/>
    <n v="32828"/>
    <x v="3"/>
    <n v="21996"/>
    <n v="29545.200000000001"/>
    <n v="21996"/>
    <n v="7549.2000000000007"/>
    <n v="0.25551358596320217"/>
    <x v="0"/>
  </r>
  <r>
    <s v="ORD-103783"/>
    <x v="172"/>
    <x v="0"/>
    <x v="5"/>
    <s v="Jun"/>
    <s v="Q2"/>
    <x v="2"/>
    <s v="Karnataka"/>
    <s v="Karnataka Mega Store"/>
    <x v="3"/>
    <x v="13"/>
    <x v="0"/>
    <x v="1"/>
    <n v="5"/>
    <n v="14944"/>
    <x v="4"/>
    <n v="8775"/>
    <n v="48568"/>
    <n v="43875"/>
    <n v="4693"/>
    <n v="9.6627408993576011E-2"/>
    <x v="0"/>
  </r>
  <r>
    <s v="ORD-102131"/>
    <x v="173"/>
    <x v="0"/>
    <x v="6"/>
    <s v="Jul"/>
    <s v="Q3"/>
    <x v="1"/>
    <s v="Rajasthan"/>
    <s v="Rajasthan Mega Store"/>
    <x v="3"/>
    <x v="6"/>
    <x v="1"/>
    <x v="1"/>
    <n v="1"/>
    <n v="5896"/>
    <x v="5"/>
    <n v="3227"/>
    <n v="4716.8"/>
    <n v="3227"/>
    <n v="1489.8000000000002"/>
    <n v="0.31584972862957938"/>
    <x v="0"/>
  </r>
  <r>
    <s v="ORD-103564"/>
    <x v="173"/>
    <x v="0"/>
    <x v="6"/>
    <s v="Jul"/>
    <s v="Q3"/>
    <x v="1"/>
    <s v="Maharashtra"/>
    <s v="Maharashtra Mega Store"/>
    <x v="0"/>
    <x v="12"/>
    <x v="0"/>
    <x v="0"/>
    <n v="1"/>
    <n v="17128"/>
    <x v="0"/>
    <n v="13489"/>
    <n v="16271.599999999999"/>
    <n v="13489"/>
    <n v="2782.5999999999985"/>
    <n v="0.17100961183903235"/>
    <x v="0"/>
  </r>
  <r>
    <s v="ORD-103698"/>
    <x v="173"/>
    <x v="0"/>
    <x v="6"/>
    <s v="Jul"/>
    <s v="Q3"/>
    <x v="0"/>
    <s v="Odisha"/>
    <s v="Odisha Mega Store"/>
    <x v="0"/>
    <x v="11"/>
    <x v="0"/>
    <x v="2"/>
    <n v="1"/>
    <n v="1568"/>
    <x v="1"/>
    <n v="791"/>
    <n v="1568"/>
    <n v="791"/>
    <n v="777"/>
    <n v="0.4955357142857143"/>
    <x v="0"/>
  </r>
  <r>
    <s v="ORD-100992"/>
    <x v="174"/>
    <x v="0"/>
    <x v="6"/>
    <s v="Jul"/>
    <s v="Q3"/>
    <x v="2"/>
    <s v="Karnataka"/>
    <s v="Karnataka Mega Store"/>
    <x v="0"/>
    <x v="5"/>
    <x v="0"/>
    <x v="1"/>
    <n v="5"/>
    <n v="11257"/>
    <x v="0"/>
    <n v="8388"/>
    <n v="53470.75"/>
    <n v="41940"/>
    <n v="11530.75"/>
    <n v="0.21564593726476625"/>
    <x v="0"/>
  </r>
  <r>
    <s v="ORD-101150"/>
    <x v="174"/>
    <x v="0"/>
    <x v="6"/>
    <s v="Jul"/>
    <s v="Q3"/>
    <x v="1"/>
    <s v="Gujarat"/>
    <s v="Gujarat Mega Store"/>
    <x v="2"/>
    <x v="10"/>
    <x v="0"/>
    <x v="2"/>
    <n v="1"/>
    <n v="1666"/>
    <x v="3"/>
    <n v="850"/>
    <n v="1499.4"/>
    <n v="850"/>
    <n v="649.40000000000009"/>
    <n v="0.43310657596371888"/>
    <x v="0"/>
  </r>
  <r>
    <s v="ORD-102698"/>
    <x v="174"/>
    <x v="0"/>
    <x v="6"/>
    <s v="Jul"/>
    <s v="Q3"/>
    <x v="1"/>
    <s v="Maharashtra"/>
    <s v="Maharashtra Mega Store"/>
    <x v="3"/>
    <x v="6"/>
    <x v="2"/>
    <x v="0"/>
    <n v="1"/>
    <n v="6647"/>
    <x v="4"/>
    <n v="3582"/>
    <n v="4320.55"/>
    <n v="3582"/>
    <n v="738.55000000000018"/>
    <n v="0.17093888509564759"/>
    <x v="0"/>
  </r>
  <r>
    <s v="ORD-100305"/>
    <x v="175"/>
    <x v="0"/>
    <x v="6"/>
    <s v="Jul"/>
    <s v="Q3"/>
    <x v="0"/>
    <s v="Bihar"/>
    <s v="Bihar Mega Store"/>
    <x v="0"/>
    <x v="0"/>
    <x v="0"/>
    <x v="1"/>
    <n v="1"/>
    <n v="48678"/>
    <x v="1"/>
    <n v="41754"/>
    <n v="48678"/>
    <n v="41754"/>
    <n v="6924"/>
    <n v="0.14224084802169357"/>
    <x v="0"/>
  </r>
  <r>
    <s v="ORD-101546"/>
    <x v="175"/>
    <x v="0"/>
    <x v="6"/>
    <s v="Jul"/>
    <s v="Q3"/>
    <x v="1"/>
    <s v="Rajasthan"/>
    <s v="Rajasthan Mega Store"/>
    <x v="1"/>
    <x v="4"/>
    <x v="0"/>
    <x v="2"/>
    <n v="3"/>
    <n v="281"/>
    <x v="2"/>
    <n v="113"/>
    <n v="716.55"/>
    <n v="339"/>
    <n v="377.54999999999995"/>
    <n v="0.52689972786267525"/>
    <x v="0"/>
  </r>
  <r>
    <s v="ORD-104035"/>
    <x v="175"/>
    <x v="0"/>
    <x v="6"/>
    <s v="Jul"/>
    <s v="Q3"/>
    <x v="0"/>
    <s v="Bihar"/>
    <s v="Bihar Mega Store"/>
    <x v="0"/>
    <x v="12"/>
    <x v="1"/>
    <x v="2"/>
    <n v="4"/>
    <n v="17159"/>
    <x v="3"/>
    <n v="13759"/>
    <n v="61772.4"/>
    <n v="55036"/>
    <n v="6736.4000000000015"/>
    <n v="0.10905193905368743"/>
    <x v="0"/>
  </r>
  <r>
    <s v="ORD-100133"/>
    <x v="176"/>
    <x v="0"/>
    <x v="6"/>
    <s v="Jul"/>
    <s v="Q3"/>
    <x v="0"/>
    <s v="Bihar"/>
    <s v="Bihar Mega Store"/>
    <x v="3"/>
    <x v="9"/>
    <x v="1"/>
    <x v="1"/>
    <n v="8"/>
    <n v="29969"/>
    <x v="1"/>
    <n v="20039"/>
    <n v="239752"/>
    <n v="160312"/>
    <n v="79440"/>
    <n v="0.33134238713337116"/>
    <x v="1"/>
  </r>
  <r>
    <s v="ORD-100882"/>
    <x v="176"/>
    <x v="0"/>
    <x v="6"/>
    <s v="Jul"/>
    <s v="Q3"/>
    <x v="1"/>
    <s v="Rajasthan"/>
    <s v="Rajasthan Mega Store"/>
    <x v="2"/>
    <x v="10"/>
    <x v="0"/>
    <x v="0"/>
    <n v="1"/>
    <n v="1956"/>
    <x v="0"/>
    <n v="999"/>
    <n v="1858.1999999999998"/>
    <n v="999"/>
    <n v="859.19999999999982"/>
    <n v="0.4623829512431385"/>
    <x v="1"/>
  </r>
  <r>
    <s v="ORD-103083"/>
    <x v="176"/>
    <x v="0"/>
    <x v="6"/>
    <s v="Jul"/>
    <s v="Q3"/>
    <x v="0"/>
    <s v="Odisha"/>
    <s v="Odisha Mega Store"/>
    <x v="0"/>
    <x v="12"/>
    <x v="0"/>
    <x v="2"/>
    <n v="1"/>
    <n v="18916"/>
    <x v="1"/>
    <n v="15022"/>
    <n v="18916"/>
    <n v="15022"/>
    <n v="3894"/>
    <n v="0.20585747515330938"/>
    <x v="0"/>
  </r>
  <r>
    <s v="ORD-103928"/>
    <x v="176"/>
    <x v="0"/>
    <x v="6"/>
    <s v="Jul"/>
    <s v="Q3"/>
    <x v="1"/>
    <s v="Gujarat"/>
    <s v="Gujarat Mega Store"/>
    <x v="1"/>
    <x v="8"/>
    <x v="2"/>
    <x v="0"/>
    <n v="1"/>
    <n v="2252"/>
    <x v="0"/>
    <n v="1274"/>
    <n v="2139.4"/>
    <n v="1274"/>
    <n v="865.40000000000009"/>
    <n v="0.40450593624380671"/>
    <x v="0"/>
  </r>
  <r>
    <s v="ORD-104273"/>
    <x v="176"/>
    <x v="0"/>
    <x v="6"/>
    <s v="Jul"/>
    <s v="Q3"/>
    <x v="0"/>
    <s v="West Bengal"/>
    <s v="West Bengal Mega Store"/>
    <x v="0"/>
    <x v="5"/>
    <x v="2"/>
    <x v="0"/>
    <n v="2"/>
    <n v="11248"/>
    <x v="0"/>
    <n v="8438"/>
    <n v="21371.200000000001"/>
    <n v="16876"/>
    <n v="4495.2000000000007"/>
    <n v="0.21033914801227824"/>
    <x v="0"/>
  </r>
  <r>
    <s v="ORD-100658"/>
    <x v="177"/>
    <x v="0"/>
    <x v="6"/>
    <s v="Jul"/>
    <s v="Q3"/>
    <x v="1"/>
    <s v="Gujarat"/>
    <s v="Gujarat Mega Store"/>
    <x v="1"/>
    <x v="3"/>
    <x v="1"/>
    <x v="1"/>
    <n v="1"/>
    <n v="243"/>
    <x v="2"/>
    <n v="103"/>
    <n v="206.54999999999998"/>
    <n v="103"/>
    <n v="103.54999999999998"/>
    <n v="0.50133139675623328"/>
    <x v="0"/>
  </r>
  <r>
    <s v="ORD-103390"/>
    <x v="177"/>
    <x v="0"/>
    <x v="6"/>
    <s v="Jul"/>
    <s v="Q3"/>
    <x v="1"/>
    <s v="Maharashtra"/>
    <s v="Maharashtra Mega Store"/>
    <x v="0"/>
    <x v="0"/>
    <x v="0"/>
    <x v="1"/>
    <n v="2"/>
    <n v="47432"/>
    <x v="1"/>
    <n v="41229"/>
    <n v="94864"/>
    <n v="82458"/>
    <n v="12406"/>
    <n v="0.13077669084162591"/>
    <x v="0"/>
  </r>
  <r>
    <s v="ORD-103887"/>
    <x v="177"/>
    <x v="0"/>
    <x v="6"/>
    <s v="Jul"/>
    <s v="Q3"/>
    <x v="0"/>
    <s v="West Bengal"/>
    <s v="West Bengal Mega Store"/>
    <x v="3"/>
    <x v="9"/>
    <x v="2"/>
    <x v="1"/>
    <n v="4"/>
    <n v="31990"/>
    <x v="2"/>
    <n v="21434"/>
    <n v="108766"/>
    <n v="85736"/>
    <n v="23030"/>
    <n v="0.21173896254344188"/>
    <x v="0"/>
  </r>
  <r>
    <s v="ORD-100033"/>
    <x v="178"/>
    <x v="0"/>
    <x v="6"/>
    <s v="Jul"/>
    <s v="Q3"/>
    <x v="3"/>
    <s v="Punjab"/>
    <s v="Punjab Mega Store"/>
    <x v="1"/>
    <x v="3"/>
    <x v="0"/>
    <x v="1"/>
    <n v="5"/>
    <n v="226"/>
    <x v="2"/>
    <n v="97"/>
    <n v="960.5"/>
    <n v="485"/>
    <n v="475.5"/>
    <n v="0.49505465903175427"/>
    <x v="0"/>
  </r>
  <r>
    <s v="ORD-100094"/>
    <x v="178"/>
    <x v="0"/>
    <x v="6"/>
    <s v="Jul"/>
    <s v="Q3"/>
    <x v="2"/>
    <s v="Tamil Nadu"/>
    <s v="Tamil Nadu Mega Store"/>
    <x v="3"/>
    <x v="13"/>
    <x v="2"/>
    <x v="1"/>
    <n v="1"/>
    <n v="13407"/>
    <x v="6"/>
    <n v="8138"/>
    <n v="9384.9"/>
    <n v="8138"/>
    <n v="1246.8999999999996"/>
    <n v="0.13286236401027179"/>
    <x v="0"/>
  </r>
  <r>
    <s v="ORD-100407"/>
    <x v="178"/>
    <x v="0"/>
    <x v="6"/>
    <s v="Jul"/>
    <s v="Q3"/>
    <x v="1"/>
    <s v="Rajasthan"/>
    <s v="Rajasthan Mega Store"/>
    <x v="3"/>
    <x v="6"/>
    <x v="0"/>
    <x v="1"/>
    <n v="1"/>
    <n v="7026"/>
    <x v="4"/>
    <n v="3911"/>
    <n v="4566.9000000000005"/>
    <n v="3911"/>
    <n v="655.90000000000055"/>
    <n v="0.14362039895771758"/>
    <x v="0"/>
  </r>
  <r>
    <s v="ORD-100545"/>
    <x v="178"/>
    <x v="0"/>
    <x v="6"/>
    <s v="Jul"/>
    <s v="Q3"/>
    <x v="2"/>
    <s v="Karnataka"/>
    <s v="Karnataka Mega Store"/>
    <x v="1"/>
    <x v="1"/>
    <x v="2"/>
    <x v="1"/>
    <n v="4"/>
    <n v="471"/>
    <x v="1"/>
    <n v="213"/>
    <n v="1884"/>
    <n v="852"/>
    <n v="1032"/>
    <n v="0.54777070063694266"/>
    <x v="0"/>
  </r>
  <r>
    <s v="ORD-102060"/>
    <x v="178"/>
    <x v="0"/>
    <x v="6"/>
    <s v="Jul"/>
    <s v="Q3"/>
    <x v="1"/>
    <s v="Gujarat"/>
    <s v="Gujarat Mega Store"/>
    <x v="1"/>
    <x v="3"/>
    <x v="2"/>
    <x v="0"/>
    <n v="1"/>
    <n v="233"/>
    <x v="0"/>
    <n v="98"/>
    <n v="221.35"/>
    <n v="98"/>
    <n v="123.35"/>
    <n v="0.55726225434831711"/>
    <x v="0"/>
  </r>
  <r>
    <s v="ORD-100653"/>
    <x v="179"/>
    <x v="0"/>
    <x v="6"/>
    <s v="Jul"/>
    <s v="Q3"/>
    <x v="2"/>
    <s v="Andhra Pradesh"/>
    <s v="Andhra Pradesh Mega Store"/>
    <x v="2"/>
    <x v="10"/>
    <x v="0"/>
    <x v="0"/>
    <n v="1"/>
    <n v="1959"/>
    <x v="0"/>
    <n v="1028"/>
    <n v="1861.05"/>
    <n v="1028"/>
    <n v="833.05"/>
    <n v="0.4476236533139894"/>
    <x v="0"/>
  </r>
  <r>
    <s v="ORD-101583"/>
    <x v="179"/>
    <x v="0"/>
    <x v="6"/>
    <s v="Jul"/>
    <s v="Q3"/>
    <x v="1"/>
    <s v="Gujarat"/>
    <s v="Gujarat Mega Store"/>
    <x v="1"/>
    <x v="8"/>
    <x v="0"/>
    <x v="1"/>
    <n v="2"/>
    <n v="1987"/>
    <x v="1"/>
    <n v="1178"/>
    <n v="3974"/>
    <n v="2356"/>
    <n v="1618"/>
    <n v="0.40714645193759436"/>
    <x v="1"/>
  </r>
  <r>
    <s v="ORD-102188"/>
    <x v="179"/>
    <x v="0"/>
    <x v="6"/>
    <s v="Jul"/>
    <s v="Q3"/>
    <x v="1"/>
    <s v="Maharashtra"/>
    <s v="Maharashtra Mega Store"/>
    <x v="0"/>
    <x v="0"/>
    <x v="2"/>
    <x v="1"/>
    <n v="8"/>
    <n v="56040"/>
    <x v="2"/>
    <n v="48292"/>
    <n v="381072"/>
    <n v="386336"/>
    <n v="-5264"/>
    <n v="-1.3813662509971869E-2"/>
    <x v="0"/>
  </r>
  <r>
    <s v="ORD-104082"/>
    <x v="179"/>
    <x v="0"/>
    <x v="6"/>
    <s v="Jul"/>
    <s v="Q3"/>
    <x v="1"/>
    <s v="Rajasthan"/>
    <s v="Rajasthan Mega Store"/>
    <x v="0"/>
    <x v="5"/>
    <x v="2"/>
    <x v="0"/>
    <n v="3"/>
    <n v="12028"/>
    <x v="2"/>
    <n v="9071"/>
    <n v="30671.399999999998"/>
    <n v="27213"/>
    <n v="3458.3999999999978"/>
    <n v="0.11275650932138728"/>
    <x v="0"/>
  </r>
  <r>
    <s v="ORD-103375"/>
    <x v="180"/>
    <x v="0"/>
    <x v="6"/>
    <s v="Jul"/>
    <s v="Q3"/>
    <x v="0"/>
    <s v="Odisha"/>
    <s v="Odisha Mega Store"/>
    <x v="1"/>
    <x v="4"/>
    <x v="2"/>
    <x v="2"/>
    <n v="2"/>
    <n v="301"/>
    <x v="3"/>
    <n v="122"/>
    <n v="541.80000000000007"/>
    <n v="244"/>
    <n v="297.80000000000007"/>
    <n v="0.54964931709117759"/>
    <x v="0"/>
  </r>
  <r>
    <s v="ORD-103560"/>
    <x v="180"/>
    <x v="0"/>
    <x v="6"/>
    <s v="Jul"/>
    <s v="Q3"/>
    <x v="1"/>
    <s v="Gujarat"/>
    <s v="Gujarat Mega Store"/>
    <x v="1"/>
    <x v="1"/>
    <x v="0"/>
    <x v="1"/>
    <n v="3"/>
    <n v="466"/>
    <x v="1"/>
    <n v="209"/>
    <n v="1398"/>
    <n v="627"/>
    <n v="771"/>
    <n v="0.55150214592274682"/>
    <x v="0"/>
  </r>
  <r>
    <s v="ORD-100181"/>
    <x v="181"/>
    <x v="0"/>
    <x v="6"/>
    <s v="Jul"/>
    <s v="Q3"/>
    <x v="2"/>
    <s v="Karnataka"/>
    <s v="Karnataka Mega Store"/>
    <x v="1"/>
    <x v="3"/>
    <x v="0"/>
    <x v="1"/>
    <n v="3"/>
    <n v="259"/>
    <x v="2"/>
    <n v="106"/>
    <n v="660.44999999999993"/>
    <n v="318"/>
    <n v="342.44999999999993"/>
    <n v="0.51851010674540077"/>
    <x v="0"/>
  </r>
  <r>
    <s v="ORD-100473"/>
    <x v="181"/>
    <x v="0"/>
    <x v="6"/>
    <s v="Jul"/>
    <s v="Q3"/>
    <x v="1"/>
    <s v="Rajasthan"/>
    <s v="Rajasthan Mega Store"/>
    <x v="0"/>
    <x v="12"/>
    <x v="0"/>
    <x v="1"/>
    <n v="1"/>
    <n v="16710"/>
    <x v="1"/>
    <n v="13024"/>
    <n v="16710"/>
    <n v="13024"/>
    <n v="3686"/>
    <n v="0.22058647516457211"/>
    <x v="1"/>
  </r>
  <r>
    <s v="ORD-100608"/>
    <x v="181"/>
    <x v="0"/>
    <x v="6"/>
    <s v="Jul"/>
    <s v="Q3"/>
    <x v="1"/>
    <s v="Rajasthan"/>
    <s v="Rajasthan Mega Store"/>
    <x v="2"/>
    <x v="10"/>
    <x v="0"/>
    <x v="1"/>
    <n v="4"/>
    <n v="1751"/>
    <x v="1"/>
    <n v="893"/>
    <n v="7004"/>
    <n v="3572"/>
    <n v="3432"/>
    <n v="0.49000571102227297"/>
    <x v="0"/>
  </r>
  <r>
    <s v="ORD-103941"/>
    <x v="181"/>
    <x v="0"/>
    <x v="6"/>
    <s v="Jul"/>
    <s v="Q3"/>
    <x v="0"/>
    <s v="West Bengal"/>
    <s v="West Bengal Mega Store"/>
    <x v="0"/>
    <x v="0"/>
    <x v="0"/>
    <x v="1"/>
    <n v="1"/>
    <n v="57142"/>
    <x v="1"/>
    <n v="49996"/>
    <n v="57142"/>
    <n v="49996"/>
    <n v="7146"/>
    <n v="0.12505687585313779"/>
    <x v="0"/>
  </r>
  <r>
    <s v="ORD-100247"/>
    <x v="182"/>
    <x v="0"/>
    <x v="6"/>
    <s v="Jul"/>
    <s v="Q3"/>
    <x v="2"/>
    <s v="Tamil Nadu"/>
    <s v="Tamil Nadu Mega Store"/>
    <x v="1"/>
    <x v="1"/>
    <x v="0"/>
    <x v="2"/>
    <n v="2"/>
    <n v="423"/>
    <x v="1"/>
    <n v="188"/>
    <n v="846"/>
    <n v="376"/>
    <n v="470"/>
    <n v="0.55555555555555558"/>
    <x v="0"/>
  </r>
  <r>
    <s v="ORD-101508"/>
    <x v="182"/>
    <x v="0"/>
    <x v="6"/>
    <s v="Jul"/>
    <s v="Q3"/>
    <x v="0"/>
    <s v="Bihar"/>
    <s v="Bihar Mega Store"/>
    <x v="3"/>
    <x v="6"/>
    <x v="0"/>
    <x v="1"/>
    <n v="2"/>
    <n v="6474"/>
    <x v="2"/>
    <n v="3608"/>
    <n v="11005.8"/>
    <n v="7216"/>
    <n v="3789.7999999999993"/>
    <n v="0.3443457086263606"/>
    <x v="0"/>
  </r>
  <r>
    <s v="ORD-103036"/>
    <x v="182"/>
    <x v="0"/>
    <x v="6"/>
    <s v="Jul"/>
    <s v="Q3"/>
    <x v="2"/>
    <s v="Karnataka"/>
    <s v="Karnataka Mega Store"/>
    <x v="1"/>
    <x v="4"/>
    <x v="1"/>
    <x v="1"/>
    <n v="4"/>
    <n v="306"/>
    <x v="0"/>
    <n v="120"/>
    <n v="1162.8"/>
    <n v="480"/>
    <n v="682.8"/>
    <n v="0.58720330237358098"/>
    <x v="0"/>
  </r>
  <r>
    <s v="ORD-101513"/>
    <x v="183"/>
    <x v="0"/>
    <x v="6"/>
    <s v="Jul"/>
    <s v="Q3"/>
    <x v="2"/>
    <s v="Tamil Nadu"/>
    <s v="Tamil Nadu Mega Store"/>
    <x v="2"/>
    <x v="10"/>
    <x v="2"/>
    <x v="2"/>
    <n v="1"/>
    <n v="1812"/>
    <x v="0"/>
    <n v="926"/>
    <n v="1721.3999999999999"/>
    <n v="926"/>
    <n v="795.39999999999986"/>
    <n v="0.46206576042755892"/>
    <x v="1"/>
  </r>
  <r>
    <s v="ORD-101589"/>
    <x v="183"/>
    <x v="0"/>
    <x v="6"/>
    <s v="Jul"/>
    <s v="Q3"/>
    <x v="2"/>
    <s v="Tamil Nadu"/>
    <s v="Tamil Nadu Mega Store"/>
    <x v="2"/>
    <x v="2"/>
    <x v="0"/>
    <x v="2"/>
    <n v="8"/>
    <n v="2977"/>
    <x v="0"/>
    <n v="1758"/>
    <n v="22625.200000000001"/>
    <n v="14064"/>
    <n v="8561.2000000000007"/>
    <n v="0.37839223520676063"/>
    <x v="0"/>
  </r>
  <r>
    <s v="ORD-102336"/>
    <x v="183"/>
    <x v="0"/>
    <x v="6"/>
    <s v="Jul"/>
    <s v="Q3"/>
    <x v="2"/>
    <s v="Tamil Nadu"/>
    <s v="Tamil Nadu Mega Store"/>
    <x v="3"/>
    <x v="13"/>
    <x v="2"/>
    <x v="2"/>
    <n v="2"/>
    <n v="14277"/>
    <x v="4"/>
    <n v="8405"/>
    <n v="18560.100000000002"/>
    <n v="16810"/>
    <n v="1750.1000000000022"/>
    <n v="9.4293672986675819E-2"/>
    <x v="0"/>
  </r>
  <r>
    <s v="ORD-102769"/>
    <x v="183"/>
    <x v="0"/>
    <x v="6"/>
    <s v="Jul"/>
    <s v="Q3"/>
    <x v="0"/>
    <s v="Bihar"/>
    <s v="Bihar Mega Store"/>
    <x v="0"/>
    <x v="5"/>
    <x v="1"/>
    <x v="0"/>
    <n v="1"/>
    <n v="10669"/>
    <x v="0"/>
    <n v="7846"/>
    <n v="10135.549999999999"/>
    <n v="7846"/>
    <n v="2289.5499999999993"/>
    <n v="0.22589302011237669"/>
    <x v="0"/>
  </r>
  <r>
    <s v="ORD-102879"/>
    <x v="183"/>
    <x v="0"/>
    <x v="6"/>
    <s v="Jul"/>
    <s v="Q3"/>
    <x v="3"/>
    <s v="Delhi"/>
    <s v="Delhi Mega Store"/>
    <x v="0"/>
    <x v="5"/>
    <x v="0"/>
    <x v="0"/>
    <n v="4"/>
    <n v="10446"/>
    <x v="0"/>
    <n v="7823"/>
    <n v="39694.799999999996"/>
    <n v="31292"/>
    <n v="8402.7999999999956"/>
    <n v="0.21168515775366034"/>
    <x v="0"/>
  </r>
  <r>
    <s v="ORD-103827"/>
    <x v="183"/>
    <x v="0"/>
    <x v="6"/>
    <s v="Jul"/>
    <s v="Q3"/>
    <x v="2"/>
    <s v="Tamil Nadu"/>
    <s v="Tamil Nadu Mega Store"/>
    <x v="3"/>
    <x v="9"/>
    <x v="0"/>
    <x v="1"/>
    <n v="2"/>
    <n v="33802"/>
    <x v="1"/>
    <n v="22903"/>
    <n v="67604"/>
    <n v="45806"/>
    <n v="21798"/>
    <n v="0.32243654221643692"/>
    <x v="0"/>
  </r>
  <r>
    <s v="ORD-104253"/>
    <x v="183"/>
    <x v="0"/>
    <x v="6"/>
    <s v="Jul"/>
    <s v="Q3"/>
    <x v="3"/>
    <s v="Uttar Pradesh"/>
    <s v="Uttar Pradesh Mega Store"/>
    <x v="0"/>
    <x v="0"/>
    <x v="0"/>
    <x v="2"/>
    <n v="2"/>
    <n v="52075"/>
    <x v="1"/>
    <n v="43534"/>
    <n v="104150"/>
    <n v="87068"/>
    <n v="17082"/>
    <n v="0.16401344215074412"/>
    <x v="0"/>
  </r>
  <r>
    <s v="ORD-100001"/>
    <x v="184"/>
    <x v="0"/>
    <x v="6"/>
    <s v="Jul"/>
    <s v="Q3"/>
    <x v="3"/>
    <s v="Uttar Pradesh"/>
    <s v="Uttar Pradesh Mega Store"/>
    <x v="0"/>
    <x v="12"/>
    <x v="0"/>
    <x v="1"/>
    <n v="1"/>
    <n v="17761"/>
    <x v="3"/>
    <n v="13908"/>
    <n v="15984.9"/>
    <n v="13908"/>
    <n v="2076.8999999999996"/>
    <n v="0.12992887037141301"/>
    <x v="0"/>
  </r>
  <r>
    <s v="ORD-100766"/>
    <x v="184"/>
    <x v="0"/>
    <x v="6"/>
    <s v="Jul"/>
    <s v="Q3"/>
    <x v="3"/>
    <s v="Delhi"/>
    <s v="Delhi Mega Store"/>
    <x v="0"/>
    <x v="11"/>
    <x v="0"/>
    <x v="0"/>
    <n v="4"/>
    <n v="1565"/>
    <x v="3"/>
    <n v="788"/>
    <n v="5634"/>
    <n v="3152"/>
    <n v="2482"/>
    <n v="0.44053958111466096"/>
    <x v="0"/>
  </r>
  <r>
    <s v="ORD-101092"/>
    <x v="184"/>
    <x v="0"/>
    <x v="6"/>
    <s v="Jul"/>
    <s v="Q3"/>
    <x v="1"/>
    <s v="Rajasthan"/>
    <s v="Rajasthan Mega Store"/>
    <x v="1"/>
    <x v="8"/>
    <x v="2"/>
    <x v="1"/>
    <n v="3"/>
    <n v="2131"/>
    <x v="1"/>
    <n v="1237"/>
    <n v="6393"/>
    <n v="3711"/>
    <n v="2682"/>
    <n v="0.41952135147817926"/>
    <x v="0"/>
  </r>
  <r>
    <s v="ORD-101779"/>
    <x v="184"/>
    <x v="0"/>
    <x v="6"/>
    <s v="Jul"/>
    <s v="Q3"/>
    <x v="0"/>
    <s v="West Bengal"/>
    <s v="West Bengal Mega Store"/>
    <x v="2"/>
    <x v="10"/>
    <x v="2"/>
    <x v="0"/>
    <n v="2"/>
    <n v="1684"/>
    <x v="5"/>
    <n v="862"/>
    <n v="2694.4"/>
    <n v="1724"/>
    <n v="970.40000000000009"/>
    <n v="0.36015439429928742"/>
    <x v="0"/>
  </r>
  <r>
    <s v="ORD-103335"/>
    <x v="184"/>
    <x v="0"/>
    <x v="6"/>
    <s v="Jul"/>
    <s v="Q3"/>
    <x v="1"/>
    <s v="Rajasthan"/>
    <s v="Rajasthan Mega Store"/>
    <x v="0"/>
    <x v="12"/>
    <x v="2"/>
    <x v="0"/>
    <n v="1"/>
    <n v="17960"/>
    <x v="0"/>
    <n v="14323"/>
    <n v="17062"/>
    <n v="14323"/>
    <n v="2739"/>
    <n v="0.16053217676708476"/>
    <x v="0"/>
  </r>
  <r>
    <s v="ORD-100708"/>
    <x v="185"/>
    <x v="0"/>
    <x v="6"/>
    <s v="Jul"/>
    <s v="Q3"/>
    <x v="1"/>
    <s v="Maharashtra"/>
    <s v="Maharashtra Mega Store"/>
    <x v="0"/>
    <x v="0"/>
    <x v="2"/>
    <x v="1"/>
    <n v="1"/>
    <n v="51042"/>
    <x v="1"/>
    <n v="44406"/>
    <n v="51042"/>
    <n v="44406"/>
    <n v="6636"/>
    <n v="0.13001057952274597"/>
    <x v="0"/>
  </r>
  <r>
    <s v="ORD-101557"/>
    <x v="185"/>
    <x v="0"/>
    <x v="6"/>
    <s v="Jul"/>
    <s v="Q3"/>
    <x v="1"/>
    <s v="Maharashtra"/>
    <s v="Maharashtra Mega Store"/>
    <x v="1"/>
    <x v="8"/>
    <x v="2"/>
    <x v="1"/>
    <n v="1"/>
    <n v="2365"/>
    <x v="3"/>
    <n v="1381"/>
    <n v="2128.5"/>
    <n v="1381"/>
    <n v="747.5"/>
    <n v="0.35118628141883956"/>
    <x v="0"/>
  </r>
  <r>
    <s v="ORD-104361"/>
    <x v="185"/>
    <x v="0"/>
    <x v="6"/>
    <s v="Jul"/>
    <s v="Q3"/>
    <x v="3"/>
    <s v="Punjab"/>
    <s v="Punjab Mega Store"/>
    <x v="1"/>
    <x v="1"/>
    <x v="1"/>
    <x v="0"/>
    <n v="1"/>
    <n v="484"/>
    <x v="5"/>
    <n v="213"/>
    <n v="387.20000000000005"/>
    <n v="213"/>
    <n v="174.20000000000005"/>
    <n v="0.4498966942148761"/>
    <x v="0"/>
  </r>
  <r>
    <s v="ORD-100418"/>
    <x v="186"/>
    <x v="0"/>
    <x v="6"/>
    <s v="Jul"/>
    <s v="Q3"/>
    <x v="1"/>
    <s v="Gujarat"/>
    <s v="Gujarat Mega Store"/>
    <x v="1"/>
    <x v="8"/>
    <x v="0"/>
    <x v="2"/>
    <n v="2"/>
    <n v="2201"/>
    <x v="0"/>
    <n v="1251"/>
    <n v="4181.8999999999996"/>
    <n v="2502"/>
    <n v="1679.8999999999996"/>
    <n v="0.40170735789951928"/>
    <x v="0"/>
  </r>
  <r>
    <s v="ORD-101369"/>
    <x v="187"/>
    <x v="0"/>
    <x v="6"/>
    <s v="Jul"/>
    <s v="Q3"/>
    <x v="1"/>
    <s v="Rajasthan"/>
    <s v="Rajasthan Mega Store"/>
    <x v="0"/>
    <x v="5"/>
    <x v="0"/>
    <x v="2"/>
    <n v="2"/>
    <n v="9939"/>
    <x v="1"/>
    <n v="7427"/>
    <n v="19878"/>
    <n v="14854"/>
    <n v="5024"/>
    <n v="0.25274172451956939"/>
    <x v="0"/>
  </r>
  <r>
    <s v="ORD-101453"/>
    <x v="187"/>
    <x v="0"/>
    <x v="6"/>
    <s v="Jul"/>
    <s v="Q3"/>
    <x v="3"/>
    <s v="Uttar Pradesh"/>
    <s v="Uttar Pradesh Mega Store"/>
    <x v="0"/>
    <x v="11"/>
    <x v="0"/>
    <x v="0"/>
    <n v="1"/>
    <n v="1371"/>
    <x v="0"/>
    <n v="690"/>
    <n v="1302.45"/>
    <n v="690"/>
    <n v="612.45000000000005"/>
    <n v="0.47022918346193715"/>
    <x v="0"/>
  </r>
  <r>
    <s v="ORD-101667"/>
    <x v="187"/>
    <x v="0"/>
    <x v="6"/>
    <s v="Jul"/>
    <s v="Q3"/>
    <x v="1"/>
    <s v="Gujarat"/>
    <s v="Gujarat Mega Store"/>
    <x v="0"/>
    <x v="12"/>
    <x v="0"/>
    <x v="2"/>
    <n v="2"/>
    <n v="17916"/>
    <x v="3"/>
    <n v="14066"/>
    <n v="32248.799999999999"/>
    <n v="28132"/>
    <n v="4116.7999999999993"/>
    <n v="0.12765746322343774"/>
    <x v="0"/>
  </r>
  <r>
    <s v="ORD-102170"/>
    <x v="188"/>
    <x v="0"/>
    <x v="6"/>
    <s v="Jul"/>
    <s v="Q3"/>
    <x v="1"/>
    <s v="Rajasthan"/>
    <s v="Rajasthan Mega Store"/>
    <x v="2"/>
    <x v="10"/>
    <x v="0"/>
    <x v="2"/>
    <n v="1"/>
    <n v="1712"/>
    <x v="1"/>
    <n v="876"/>
    <n v="1712"/>
    <n v="876"/>
    <n v="836"/>
    <n v="0.48831775700934582"/>
    <x v="0"/>
  </r>
  <r>
    <s v="ORD-103187"/>
    <x v="188"/>
    <x v="0"/>
    <x v="6"/>
    <s v="Jul"/>
    <s v="Q3"/>
    <x v="2"/>
    <s v="Karnataka"/>
    <s v="Karnataka Mega Store"/>
    <x v="2"/>
    <x v="10"/>
    <x v="0"/>
    <x v="2"/>
    <n v="1"/>
    <n v="1973"/>
    <x v="3"/>
    <n v="1056"/>
    <n v="1775.7"/>
    <n v="1056"/>
    <n v="719.7"/>
    <n v="0.40530495016050011"/>
    <x v="0"/>
  </r>
  <r>
    <s v="ORD-103258"/>
    <x v="188"/>
    <x v="0"/>
    <x v="6"/>
    <s v="Jul"/>
    <s v="Q3"/>
    <x v="3"/>
    <s v="Punjab"/>
    <s v="Punjab Mega Store"/>
    <x v="2"/>
    <x v="7"/>
    <x v="0"/>
    <x v="0"/>
    <n v="5"/>
    <n v="2178"/>
    <x v="0"/>
    <n v="1107"/>
    <n v="10345.5"/>
    <n v="5535"/>
    <n v="4810.5"/>
    <n v="0.46498477598956067"/>
    <x v="1"/>
  </r>
  <r>
    <s v="ORD-103586"/>
    <x v="188"/>
    <x v="0"/>
    <x v="6"/>
    <s v="Jul"/>
    <s v="Q3"/>
    <x v="0"/>
    <s v="Odisha"/>
    <s v="Odisha Mega Store"/>
    <x v="0"/>
    <x v="11"/>
    <x v="0"/>
    <x v="2"/>
    <n v="2"/>
    <n v="1449"/>
    <x v="2"/>
    <n v="744"/>
    <n v="2463.2999999999997"/>
    <n v="1488"/>
    <n v="975.29999999999973"/>
    <n v="0.39593228595786134"/>
    <x v="0"/>
  </r>
  <r>
    <s v="ORD-104309"/>
    <x v="188"/>
    <x v="0"/>
    <x v="6"/>
    <s v="Jul"/>
    <s v="Q3"/>
    <x v="1"/>
    <s v="Gujarat"/>
    <s v="Gujarat Mega Store"/>
    <x v="1"/>
    <x v="4"/>
    <x v="2"/>
    <x v="1"/>
    <n v="4"/>
    <n v="310"/>
    <x v="3"/>
    <n v="123"/>
    <n v="1116"/>
    <n v="492"/>
    <n v="624"/>
    <n v="0.55913978494623651"/>
    <x v="0"/>
  </r>
  <r>
    <s v="ORD-104412"/>
    <x v="188"/>
    <x v="0"/>
    <x v="6"/>
    <s v="Jul"/>
    <s v="Q3"/>
    <x v="2"/>
    <s v="Karnataka"/>
    <s v="Karnataka Mega Store"/>
    <x v="1"/>
    <x v="8"/>
    <x v="2"/>
    <x v="1"/>
    <n v="1"/>
    <n v="2345"/>
    <x v="3"/>
    <n v="1368"/>
    <n v="2110.5"/>
    <n v="1368"/>
    <n v="742.5"/>
    <n v="0.35181236673773986"/>
    <x v="0"/>
  </r>
  <r>
    <s v="ORD-103652"/>
    <x v="189"/>
    <x v="0"/>
    <x v="6"/>
    <s v="Jul"/>
    <s v="Q3"/>
    <x v="1"/>
    <s v="Rajasthan"/>
    <s v="Rajasthan Mega Store"/>
    <x v="3"/>
    <x v="13"/>
    <x v="2"/>
    <x v="1"/>
    <n v="2"/>
    <n v="12673"/>
    <x v="4"/>
    <n v="7412"/>
    <n v="16474.900000000001"/>
    <n v="14824"/>
    <n v="1650.9000000000015"/>
    <n v="0.10020698152947825"/>
    <x v="0"/>
  </r>
  <r>
    <s v="ORD-103368"/>
    <x v="190"/>
    <x v="0"/>
    <x v="6"/>
    <s v="Jul"/>
    <s v="Q3"/>
    <x v="0"/>
    <s v="Bihar"/>
    <s v="Bihar Mega Store"/>
    <x v="0"/>
    <x v="12"/>
    <x v="0"/>
    <x v="0"/>
    <n v="1"/>
    <n v="17091"/>
    <x v="5"/>
    <n v="13486"/>
    <n v="13672.800000000001"/>
    <n v="13486"/>
    <n v="186.80000000000109"/>
    <n v="1.3662161371482146E-2"/>
    <x v="0"/>
  </r>
  <r>
    <s v="ORD-100140"/>
    <x v="191"/>
    <x v="0"/>
    <x v="6"/>
    <s v="Jul"/>
    <s v="Q3"/>
    <x v="2"/>
    <s v="Karnataka"/>
    <s v="Karnataka Mega Store"/>
    <x v="3"/>
    <x v="14"/>
    <x v="2"/>
    <x v="1"/>
    <n v="1"/>
    <n v="8360"/>
    <x v="2"/>
    <n v="5071"/>
    <n v="7106"/>
    <n v="5071"/>
    <n v="2035"/>
    <n v="0.28637770897832815"/>
    <x v="1"/>
  </r>
  <r>
    <s v="ORD-100819"/>
    <x v="191"/>
    <x v="0"/>
    <x v="6"/>
    <s v="Jul"/>
    <s v="Q3"/>
    <x v="3"/>
    <s v="Delhi"/>
    <s v="Delhi Mega Store"/>
    <x v="1"/>
    <x v="8"/>
    <x v="0"/>
    <x v="1"/>
    <n v="2"/>
    <n v="2364"/>
    <x v="1"/>
    <n v="1376"/>
    <n v="4728"/>
    <n v="2752"/>
    <n v="1976"/>
    <n v="0.41793570219966159"/>
    <x v="0"/>
  </r>
  <r>
    <s v="ORD-101041"/>
    <x v="191"/>
    <x v="0"/>
    <x v="6"/>
    <s v="Jul"/>
    <s v="Q3"/>
    <x v="3"/>
    <s v="Uttar Pradesh"/>
    <s v="Uttar Pradesh Mega Store"/>
    <x v="0"/>
    <x v="0"/>
    <x v="0"/>
    <x v="1"/>
    <n v="1"/>
    <n v="55867"/>
    <x v="2"/>
    <n v="47419"/>
    <n v="47486.95"/>
    <n v="47419"/>
    <n v="67.94999999999709"/>
    <n v="1.4309194420782361E-3"/>
    <x v="0"/>
  </r>
  <r>
    <s v="ORD-104424"/>
    <x v="191"/>
    <x v="0"/>
    <x v="6"/>
    <s v="Jul"/>
    <s v="Q3"/>
    <x v="0"/>
    <s v="West Bengal"/>
    <s v="West Bengal Mega Store"/>
    <x v="0"/>
    <x v="5"/>
    <x v="1"/>
    <x v="1"/>
    <n v="2"/>
    <n v="11507"/>
    <x v="0"/>
    <n v="8720"/>
    <n v="21863.3"/>
    <n v="17440"/>
    <n v="4423.2999999999993"/>
    <n v="0.20231621027017876"/>
    <x v="0"/>
  </r>
  <r>
    <s v="ORD-101393"/>
    <x v="192"/>
    <x v="0"/>
    <x v="6"/>
    <s v="Jul"/>
    <s v="Q3"/>
    <x v="1"/>
    <s v="Maharashtra"/>
    <s v="Maharashtra Mega Store"/>
    <x v="3"/>
    <x v="14"/>
    <x v="2"/>
    <x v="2"/>
    <n v="2"/>
    <n v="9415"/>
    <x v="7"/>
    <n v="5902"/>
    <n v="14122.5"/>
    <n v="11804"/>
    <n v="2318.5"/>
    <n v="0.16417064967250841"/>
    <x v="0"/>
  </r>
  <r>
    <s v="ORD-102526"/>
    <x v="192"/>
    <x v="0"/>
    <x v="6"/>
    <s v="Jul"/>
    <s v="Q3"/>
    <x v="3"/>
    <s v="Delhi"/>
    <s v="Delhi Mega Store"/>
    <x v="2"/>
    <x v="10"/>
    <x v="0"/>
    <x v="0"/>
    <n v="2"/>
    <n v="1951"/>
    <x v="0"/>
    <n v="998"/>
    <n v="3706.8999999999996"/>
    <n v="1996"/>
    <n v="1710.8999999999996"/>
    <n v="0.46154468693517486"/>
    <x v="0"/>
  </r>
  <r>
    <s v="ORD-101373"/>
    <x v="193"/>
    <x v="0"/>
    <x v="6"/>
    <s v="Jul"/>
    <s v="Q3"/>
    <x v="2"/>
    <s v="Tamil Nadu"/>
    <s v="Tamil Nadu Mega Store"/>
    <x v="2"/>
    <x v="2"/>
    <x v="0"/>
    <x v="1"/>
    <n v="8"/>
    <n v="3001"/>
    <x v="1"/>
    <n v="1818"/>
    <n v="24008"/>
    <n v="14544"/>
    <n v="9464"/>
    <n v="0.39420193268910364"/>
    <x v="0"/>
  </r>
  <r>
    <s v="ORD-101445"/>
    <x v="193"/>
    <x v="0"/>
    <x v="6"/>
    <s v="Jul"/>
    <s v="Q3"/>
    <x v="3"/>
    <s v="Delhi"/>
    <s v="Delhi Mega Store"/>
    <x v="1"/>
    <x v="3"/>
    <x v="0"/>
    <x v="2"/>
    <n v="2"/>
    <n v="263"/>
    <x v="2"/>
    <n v="112"/>
    <n v="447.09999999999997"/>
    <n v="224"/>
    <n v="223.09999999999997"/>
    <n v="0.49899351375531198"/>
    <x v="0"/>
  </r>
  <r>
    <s v="ORD-101448"/>
    <x v="193"/>
    <x v="0"/>
    <x v="6"/>
    <s v="Jul"/>
    <s v="Q3"/>
    <x v="3"/>
    <s v="Punjab"/>
    <s v="Punjab Mega Store"/>
    <x v="0"/>
    <x v="11"/>
    <x v="1"/>
    <x v="1"/>
    <n v="2"/>
    <n v="1423"/>
    <x v="2"/>
    <n v="697"/>
    <n v="2419.1"/>
    <n v="1394"/>
    <n v="1025.0999999999999"/>
    <n v="0.42375263527758256"/>
    <x v="0"/>
  </r>
  <r>
    <s v="ORD-101748"/>
    <x v="193"/>
    <x v="0"/>
    <x v="6"/>
    <s v="Jul"/>
    <s v="Q3"/>
    <x v="2"/>
    <s v="Karnataka"/>
    <s v="Karnataka Mega Store"/>
    <x v="1"/>
    <x v="8"/>
    <x v="1"/>
    <x v="2"/>
    <n v="2"/>
    <n v="2401"/>
    <x v="2"/>
    <n v="1384"/>
    <n v="4081.7"/>
    <n v="2768"/>
    <n v="1313.6999999999998"/>
    <n v="0.32185118945537394"/>
    <x v="0"/>
  </r>
  <r>
    <s v="ORD-100204"/>
    <x v="194"/>
    <x v="0"/>
    <x v="6"/>
    <s v="Jul"/>
    <s v="Q3"/>
    <x v="2"/>
    <s v="Karnataka"/>
    <s v="Karnataka Mega Store"/>
    <x v="2"/>
    <x v="10"/>
    <x v="0"/>
    <x v="2"/>
    <n v="2"/>
    <n v="1865"/>
    <x v="0"/>
    <n v="978"/>
    <n v="3543.5"/>
    <n v="1956"/>
    <n v="1587.5"/>
    <n v="0.44800338648229154"/>
    <x v="0"/>
  </r>
  <r>
    <s v="ORD-101022"/>
    <x v="194"/>
    <x v="0"/>
    <x v="6"/>
    <s v="Jul"/>
    <s v="Q3"/>
    <x v="1"/>
    <s v="Maharashtra"/>
    <s v="Maharashtra Mega Store"/>
    <x v="0"/>
    <x v="12"/>
    <x v="1"/>
    <x v="1"/>
    <n v="1"/>
    <n v="19564"/>
    <x v="0"/>
    <n v="15696"/>
    <n v="18585.8"/>
    <n v="15696"/>
    <n v="2889.7999999999993"/>
    <n v="0.15548429446136294"/>
    <x v="0"/>
  </r>
  <r>
    <s v="ORD-104360"/>
    <x v="194"/>
    <x v="0"/>
    <x v="6"/>
    <s v="Jul"/>
    <s v="Q3"/>
    <x v="2"/>
    <s v="Andhra Pradesh"/>
    <s v="Andhra Pradesh Mega Store"/>
    <x v="1"/>
    <x v="3"/>
    <x v="0"/>
    <x v="1"/>
    <n v="1"/>
    <n v="229"/>
    <x v="0"/>
    <n v="94"/>
    <n v="217.54999999999998"/>
    <n v="94"/>
    <n v="123.54999999999998"/>
    <n v="0.56791542174212817"/>
    <x v="0"/>
  </r>
  <r>
    <s v="ORD-100784"/>
    <x v="195"/>
    <x v="0"/>
    <x v="6"/>
    <s v="Jul"/>
    <s v="Q3"/>
    <x v="2"/>
    <s v="Andhra Pradesh"/>
    <s v="Andhra Pradesh Mega Store"/>
    <x v="0"/>
    <x v="12"/>
    <x v="2"/>
    <x v="0"/>
    <n v="1"/>
    <n v="16795"/>
    <x v="5"/>
    <n v="13102"/>
    <n v="13436"/>
    <n v="13102"/>
    <n v="334"/>
    <n v="2.485858886573385E-2"/>
    <x v="0"/>
  </r>
  <r>
    <s v="ORD-102924"/>
    <x v="195"/>
    <x v="0"/>
    <x v="6"/>
    <s v="Jul"/>
    <s v="Q3"/>
    <x v="2"/>
    <s v="Tamil Nadu"/>
    <s v="Tamil Nadu Mega Store"/>
    <x v="1"/>
    <x v="4"/>
    <x v="1"/>
    <x v="1"/>
    <n v="1"/>
    <n v="305"/>
    <x v="0"/>
    <n v="122"/>
    <n v="289.75"/>
    <n v="122"/>
    <n v="167.75"/>
    <n v="0.57894736842105265"/>
    <x v="0"/>
  </r>
  <r>
    <s v="ORD-103924"/>
    <x v="195"/>
    <x v="0"/>
    <x v="6"/>
    <s v="Jul"/>
    <s v="Q3"/>
    <x v="1"/>
    <s v="Gujarat"/>
    <s v="Gujarat Mega Store"/>
    <x v="2"/>
    <x v="10"/>
    <x v="1"/>
    <x v="2"/>
    <n v="2"/>
    <n v="1842"/>
    <x v="3"/>
    <n v="966"/>
    <n v="3315.6"/>
    <n v="1932"/>
    <n v="1383.6"/>
    <n v="0.4173000361925443"/>
    <x v="0"/>
  </r>
  <r>
    <s v="ORD-104173"/>
    <x v="195"/>
    <x v="0"/>
    <x v="6"/>
    <s v="Jul"/>
    <s v="Q3"/>
    <x v="3"/>
    <s v="Delhi"/>
    <s v="Delhi Mega Store"/>
    <x v="2"/>
    <x v="7"/>
    <x v="2"/>
    <x v="1"/>
    <n v="1"/>
    <n v="2166"/>
    <x v="0"/>
    <n v="1077"/>
    <n v="2057.6999999999998"/>
    <n v="1077"/>
    <n v="980.69999999999982"/>
    <n v="0.47660008747630844"/>
    <x v="0"/>
  </r>
  <r>
    <s v="ORD-104334"/>
    <x v="195"/>
    <x v="0"/>
    <x v="6"/>
    <s v="Jul"/>
    <s v="Q3"/>
    <x v="2"/>
    <s v="Karnataka"/>
    <s v="Karnataka Mega Store"/>
    <x v="1"/>
    <x v="3"/>
    <x v="0"/>
    <x v="2"/>
    <n v="1"/>
    <n v="227"/>
    <x v="1"/>
    <n v="97"/>
    <n v="227"/>
    <n v="97"/>
    <n v="130"/>
    <n v="0.57268722466960353"/>
    <x v="0"/>
  </r>
  <r>
    <s v="ORD-100092"/>
    <x v="196"/>
    <x v="0"/>
    <x v="6"/>
    <s v="Jul"/>
    <s v="Q3"/>
    <x v="1"/>
    <s v="Rajasthan"/>
    <s v="Rajasthan Mega Store"/>
    <x v="0"/>
    <x v="0"/>
    <x v="0"/>
    <x v="1"/>
    <n v="1"/>
    <n v="50300"/>
    <x v="0"/>
    <n v="43422"/>
    <n v="47785"/>
    <n v="43422"/>
    <n v="4363"/>
    <n v="9.1304802762373127E-2"/>
    <x v="0"/>
  </r>
  <r>
    <s v="ORD-100487"/>
    <x v="196"/>
    <x v="0"/>
    <x v="6"/>
    <s v="Jul"/>
    <s v="Q3"/>
    <x v="3"/>
    <s v="Delhi"/>
    <s v="Delhi Mega Store"/>
    <x v="1"/>
    <x v="8"/>
    <x v="0"/>
    <x v="1"/>
    <n v="1"/>
    <n v="2139"/>
    <x v="2"/>
    <n v="1273"/>
    <n v="1818.1499999999999"/>
    <n v="1273"/>
    <n v="545.14999999999986"/>
    <n v="0.29983774716057526"/>
    <x v="0"/>
  </r>
  <r>
    <s v="ORD-102456"/>
    <x v="196"/>
    <x v="0"/>
    <x v="6"/>
    <s v="Jul"/>
    <s v="Q3"/>
    <x v="1"/>
    <s v="Gujarat"/>
    <s v="Gujarat Mega Store"/>
    <x v="1"/>
    <x v="8"/>
    <x v="0"/>
    <x v="2"/>
    <n v="2"/>
    <n v="2161"/>
    <x v="1"/>
    <n v="1253"/>
    <n v="4322"/>
    <n v="2506"/>
    <n v="1816"/>
    <n v="0.42017584451642759"/>
    <x v="0"/>
  </r>
  <r>
    <s v="ORD-101751"/>
    <x v="197"/>
    <x v="0"/>
    <x v="6"/>
    <s v="Jul"/>
    <s v="Q3"/>
    <x v="3"/>
    <s v="Uttar Pradesh"/>
    <s v="Uttar Pradesh Mega Store"/>
    <x v="1"/>
    <x v="1"/>
    <x v="2"/>
    <x v="1"/>
    <n v="1"/>
    <n v="431"/>
    <x v="0"/>
    <n v="198"/>
    <n v="409.45"/>
    <n v="198"/>
    <n v="211.45"/>
    <n v="0.51642447185248508"/>
    <x v="0"/>
  </r>
  <r>
    <s v="ORD-102404"/>
    <x v="197"/>
    <x v="0"/>
    <x v="6"/>
    <s v="Jul"/>
    <s v="Q3"/>
    <x v="1"/>
    <s v="Gujarat"/>
    <s v="Gujarat Mega Store"/>
    <x v="1"/>
    <x v="8"/>
    <x v="0"/>
    <x v="2"/>
    <n v="1"/>
    <n v="2359"/>
    <x v="3"/>
    <n v="1367"/>
    <n v="2123.1"/>
    <n v="1367"/>
    <n v="756.09999999999991"/>
    <n v="0.35613018699072108"/>
    <x v="0"/>
  </r>
  <r>
    <s v="ORD-102721"/>
    <x v="198"/>
    <x v="0"/>
    <x v="6"/>
    <s v="Jul"/>
    <s v="Q3"/>
    <x v="0"/>
    <s v="West Bengal"/>
    <s v="West Bengal Mega Store"/>
    <x v="1"/>
    <x v="3"/>
    <x v="0"/>
    <x v="1"/>
    <n v="1"/>
    <n v="266"/>
    <x v="0"/>
    <n v="112"/>
    <n v="252.7"/>
    <n v="112"/>
    <n v="140.69999999999999"/>
    <n v="0.55678670360110805"/>
    <x v="0"/>
  </r>
  <r>
    <s v="ORD-102979"/>
    <x v="198"/>
    <x v="0"/>
    <x v="6"/>
    <s v="Jul"/>
    <s v="Q3"/>
    <x v="2"/>
    <s v="Tamil Nadu"/>
    <s v="Tamil Nadu Mega Store"/>
    <x v="0"/>
    <x v="11"/>
    <x v="2"/>
    <x v="1"/>
    <n v="1"/>
    <n v="1419"/>
    <x v="3"/>
    <n v="705"/>
    <n v="1277.1000000000001"/>
    <n v="705"/>
    <n v="572.10000000000014"/>
    <n v="0.44796805261921546"/>
    <x v="0"/>
  </r>
  <r>
    <s v="ORD-103302"/>
    <x v="198"/>
    <x v="0"/>
    <x v="6"/>
    <s v="Jul"/>
    <s v="Q3"/>
    <x v="3"/>
    <s v="Uttar Pradesh"/>
    <s v="Uttar Pradesh Mega Store"/>
    <x v="1"/>
    <x v="8"/>
    <x v="2"/>
    <x v="2"/>
    <n v="2"/>
    <n v="2407"/>
    <x v="2"/>
    <n v="1410"/>
    <n v="4091.9"/>
    <n v="2820"/>
    <n v="1271.9000000000001"/>
    <n v="0.31083359808401967"/>
    <x v="0"/>
  </r>
  <r>
    <s v="ORD-103347"/>
    <x v="198"/>
    <x v="0"/>
    <x v="6"/>
    <s v="Jul"/>
    <s v="Q3"/>
    <x v="3"/>
    <s v="Punjab"/>
    <s v="Punjab Mega Store"/>
    <x v="1"/>
    <x v="1"/>
    <x v="0"/>
    <x v="0"/>
    <n v="3"/>
    <n v="459"/>
    <x v="2"/>
    <n v="206"/>
    <n v="1170.45"/>
    <n v="618"/>
    <n v="552.45000000000005"/>
    <n v="0.47199794950660007"/>
    <x v="0"/>
  </r>
  <r>
    <s v="ORD-103700"/>
    <x v="198"/>
    <x v="0"/>
    <x v="6"/>
    <s v="Jul"/>
    <s v="Q3"/>
    <x v="1"/>
    <s v="Gujarat"/>
    <s v="Gujarat Mega Store"/>
    <x v="3"/>
    <x v="9"/>
    <x v="0"/>
    <x v="2"/>
    <n v="8"/>
    <n v="33500"/>
    <x v="7"/>
    <n v="22175"/>
    <n v="201000"/>
    <n v="177400"/>
    <n v="23600"/>
    <n v="0.11741293532338308"/>
    <x v="0"/>
  </r>
  <r>
    <s v="ORD-104013"/>
    <x v="198"/>
    <x v="0"/>
    <x v="6"/>
    <s v="Jul"/>
    <s v="Q3"/>
    <x v="2"/>
    <s v="Tamil Nadu"/>
    <s v="Tamil Nadu Mega Store"/>
    <x v="1"/>
    <x v="3"/>
    <x v="0"/>
    <x v="0"/>
    <n v="2"/>
    <n v="236"/>
    <x v="0"/>
    <n v="101"/>
    <n v="448.4"/>
    <n v="202"/>
    <n v="246.39999999999998"/>
    <n v="0.54950936663693128"/>
    <x v="0"/>
  </r>
  <r>
    <s v="ORD-104498"/>
    <x v="198"/>
    <x v="0"/>
    <x v="6"/>
    <s v="Jul"/>
    <s v="Q3"/>
    <x v="0"/>
    <s v="West Bengal"/>
    <s v="West Bengal Mega Store"/>
    <x v="2"/>
    <x v="7"/>
    <x v="2"/>
    <x v="1"/>
    <n v="1"/>
    <n v="2489"/>
    <x v="3"/>
    <n v="1280"/>
    <n v="2240.1"/>
    <n v="1280"/>
    <n v="960.09999999999991"/>
    <n v="0.42859693763671264"/>
    <x v="0"/>
  </r>
  <r>
    <s v="ORD-100938"/>
    <x v="199"/>
    <x v="0"/>
    <x v="6"/>
    <s v="Jul"/>
    <s v="Q3"/>
    <x v="2"/>
    <s v="Andhra Pradesh"/>
    <s v="Andhra Pradesh Mega Store"/>
    <x v="1"/>
    <x v="3"/>
    <x v="1"/>
    <x v="1"/>
    <n v="1"/>
    <n v="243"/>
    <x v="1"/>
    <n v="104"/>
    <n v="243"/>
    <n v="104"/>
    <n v="139"/>
    <n v="0.57201646090534974"/>
    <x v="0"/>
  </r>
  <r>
    <s v="ORD-101113"/>
    <x v="199"/>
    <x v="0"/>
    <x v="6"/>
    <s v="Jul"/>
    <s v="Q3"/>
    <x v="3"/>
    <s v="Delhi"/>
    <s v="Delhi Mega Store"/>
    <x v="0"/>
    <x v="0"/>
    <x v="2"/>
    <x v="0"/>
    <n v="2"/>
    <n v="53515"/>
    <x v="0"/>
    <n v="44250"/>
    <n v="101678.5"/>
    <n v="88500"/>
    <n v="13178.5"/>
    <n v="0.12960950446751279"/>
    <x v="0"/>
  </r>
  <r>
    <s v="ORD-101996"/>
    <x v="199"/>
    <x v="0"/>
    <x v="6"/>
    <s v="Jul"/>
    <s v="Q3"/>
    <x v="0"/>
    <s v="West Bengal"/>
    <s v="West Bengal Mega Store"/>
    <x v="0"/>
    <x v="11"/>
    <x v="2"/>
    <x v="2"/>
    <n v="1"/>
    <n v="1575"/>
    <x v="2"/>
    <n v="795"/>
    <n v="1338.75"/>
    <n v="795"/>
    <n v="543.75"/>
    <n v="0.4061624649859944"/>
    <x v="0"/>
  </r>
  <r>
    <s v="ORD-101536"/>
    <x v="200"/>
    <x v="0"/>
    <x v="6"/>
    <s v="Jul"/>
    <s v="Q3"/>
    <x v="1"/>
    <s v="Maharashtra"/>
    <s v="Maharashtra Mega Store"/>
    <x v="2"/>
    <x v="2"/>
    <x v="0"/>
    <x v="2"/>
    <n v="1"/>
    <n v="2965"/>
    <x v="2"/>
    <n v="1770"/>
    <n v="2520.25"/>
    <n v="1770"/>
    <n v="750.25"/>
    <n v="0.29768872135700825"/>
    <x v="0"/>
  </r>
  <r>
    <s v="ORD-102126"/>
    <x v="200"/>
    <x v="0"/>
    <x v="6"/>
    <s v="Jul"/>
    <s v="Q3"/>
    <x v="2"/>
    <s v="Karnataka"/>
    <s v="Karnataka Mega Store"/>
    <x v="1"/>
    <x v="8"/>
    <x v="2"/>
    <x v="1"/>
    <n v="1"/>
    <n v="2246"/>
    <x v="1"/>
    <n v="1278"/>
    <n v="2246"/>
    <n v="1278"/>
    <n v="968"/>
    <n v="0.43098842386464825"/>
    <x v="0"/>
  </r>
  <r>
    <s v="ORD-101628"/>
    <x v="201"/>
    <x v="0"/>
    <x v="6"/>
    <s v="Jul"/>
    <s v="Q3"/>
    <x v="0"/>
    <s v="Bihar"/>
    <s v="Bihar Mega Store"/>
    <x v="1"/>
    <x v="8"/>
    <x v="0"/>
    <x v="0"/>
    <n v="3"/>
    <n v="2143"/>
    <x v="3"/>
    <n v="1257"/>
    <n v="5786.1"/>
    <n v="3771"/>
    <n v="2015.1000000000004"/>
    <n v="0.34826567117747709"/>
    <x v="0"/>
  </r>
  <r>
    <s v="ORD-101964"/>
    <x v="201"/>
    <x v="0"/>
    <x v="6"/>
    <s v="Jul"/>
    <s v="Q3"/>
    <x v="0"/>
    <s v="West Bengal"/>
    <s v="West Bengal Mega Store"/>
    <x v="2"/>
    <x v="2"/>
    <x v="0"/>
    <x v="1"/>
    <n v="4"/>
    <n v="2848"/>
    <x v="0"/>
    <n v="1663"/>
    <n v="10822.4"/>
    <n v="6652"/>
    <n v="4170.3999999999996"/>
    <n v="0.38534890597279714"/>
    <x v="0"/>
  </r>
  <r>
    <s v="ORD-103768"/>
    <x v="201"/>
    <x v="0"/>
    <x v="6"/>
    <s v="Jul"/>
    <s v="Q3"/>
    <x v="1"/>
    <s v="Maharashtra"/>
    <s v="Maharashtra Mega Store"/>
    <x v="2"/>
    <x v="7"/>
    <x v="0"/>
    <x v="2"/>
    <n v="2"/>
    <n v="2406"/>
    <x v="0"/>
    <n v="1197"/>
    <n v="4571.3999999999996"/>
    <n v="2394"/>
    <n v="2177.3999999999996"/>
    <n v="0.47630922693266831"/>
    <x v="0"/>
  </r>
  <r>
    <s v="ORD-100230"/>
    <x v="202"/>
    <x v="0"/>
    <x v="6"/>
    <s v="Jul"/>
    <s v="Q3"/>
    <x v="0"/>
    <s v="Bihar"/>
    <s v="Bihar Mega Store"/>
    <x v="1"/>
    <x v="3"/>
    <x v="0"/>
    <x v="1"/>
    <n v="3"/>
    <n v="258"/>
    <x v="3"/>
    <n v="108"/>
    <n v="696.6"/>
    <n v="324"/>
    <n v="372.6"/>
    <n v="0.53488372093023262"/>
    <x v="0"/>
  </r>
  <r>
    <s v="ORD-101102"/>
    <x v="202"/>
    <x v="0"/>
    <x v="6"/>
    <s v="Jul"/>
    <s v="Q3"/>
    <x v="0"/>
    <s v="Odisha"/>
    <s v="Odisha Mega Store"/>
    <x v="0"/>
    <x v="11"/>
    <x v="1"/>
    <x v="1"/>
    <n v="1"/>
    <n v="1609"/>
    <x v="3"/>
    <n v="796"/>
    <n v="1448.1000000000001"/>
    <n v="796"/>
    <n v="652.10000000000014"/>
    <n v="0.45031420482010914"/>
    <x v="0"/>
  </r>
  <r>
    <s v="ORD-102152"/>
    <x v="202"/>
    <x v="0"/>
    <x v="6"/>
    <s v="Jul"/>
    <s v="Q3"/>
    <x v="1"/>
    <s v="Maharashtra"/>
    <s v="Maharashtra Mega Store"/>
    <x v="1"/>
    <x v="4"/>
    <x v="0"/>
    <x v="1"/>
    <n v="3"/>
    <n v="319"/>
    <x v="3"/>
    <n v="131"/>
    <n v="861.30000000000007"/>
    <n v="393"/>
    <n v="468.30000000000007"/>
    <n v="0.54371299198885414"/>
    <x v="0"/>
  </r>
  <r>
    <s v="ORD-102360"/>
    <x v="203"/>
    <x v="0"/>
    <x v="6"/>
    <s v="Jul"/>
    <s v="Q3"/>
    <x v="1"/>
    <s v="Maharashtra"/>
    <s v="Maharashtra Mega Store"/>
    <x v="3"/>
    <x v="6"/>
    <x v="0"/>
    <x v="1"/>
    <n v="1"/>
    <n v="5964"/>
    <x v="7"/>
    <n v="3278"/>
    <n v="4473"/>
    <n v="3278"/>
    <n v="1195"/>
    <n v="0.2671585065951263"/>
    <x v="0"/>
  </r>
  <r>
    <s v="ORD-102430"/>
    <x v="203"/>
    <x v="0"/>
    <x v="6"/>
    <s v="Jul"/>
    <s v="Q3"/>
    <x v="1"/>
    <s v="Rajasthan"/>
    <s v="Rajasthan Mega Store"/>
    <x v="0"/>
    <x v="12"/>
    <x v="2"/>
    <x v="2"/>
    <n v="3"/>
    <n v="18682"/>
    <x v="1"/>
    <n v="14570"/>
    <n v="56046"/>
    <n v="43710"/>
    <n v="12336"/>
    <n v="0.22010491382079006"/>
    <x v="0"/>
  </r>
  <r>
    <s v="ORD-102746"/>
    <x v="203"/>
    <x v="0"/>
    <x v="6"/>
    <s v="Jul"/>
    <s v="Q3"/>
    <x v="1"/>
    <s v="Rajasthan"/>
    <s v="Rajasthan Mega Store"/>
    <x v="2"/>
    <x v="10"/>
    <x v="0"/>
    <x v="1"/>
    <n v="2"/>
    <n v="1866"/>
    <x v="2"/>
    <n v="967"/>
    <n v="3172.2"/>
    <n v="1934"/>
    <n v="1238.1999999999998"/>
    <n v="0.39032847865834436"/>
    <x v="0"/>
  </r>
  <r>
    <s v="ORD-104203"/>
    <x v="203"/>
    <x v="0"/>
    <x v="6"/>
    <s v="Jul"/>
    <s v="Q3"/>
    <x v="2"/>
    <s v="Andhra Pradesh"/>
    <s v="Andhra Pradesh Mega Store"/>
    <x v="0"/>
    <x v="0"/>
    <x v="1"/>
    <x v="1"/>
    <n v="5"/>
    <n v="54531"/>
    <x v="2"/>
    <n v="45823"/>
    <n v="231756.75"/>
    <n v="229115"/>
    <n v="2641.75"/>
    <n v="1.1398804997049709E-2"/>
    <x v="0"/>
  </r>
  <r>
    <s v="ORD-101715"/>
    <x v="204"/>
    <x v="0"/>
    <x v="7"/>
    <s v="Aug"/>
    <s v="Q3"/>
    <x v="2"/>
    <s v="Karnataka"/>
    <s v="Karnataka Mega Store"/>
    <x v="2"/>
    <x v="2"/>
    <x v="0"/>
    <x v="0"/>
    <n v="3"/>
    <n v="2578"/>
    <x v="0"/>
    <n v="1569"/>
    <n v="7347.2999999999993"/>
    <n v="4707"/>
    <n v="2640.2999999999993"/>
    <n v="0.35935649830549993"/>
    <x v="0"/>
  </r>
  <r>
    <s v="ORD-101579"/>
    <x v="205"/>
    <x v="0"/>
    <x v="7"/>
    <s v="Aug"/>
    <s v="Q3"/>
    <x v="1"/>
    <s v="Gujarat"/>
    <s v="Gujarat Mega Store"/>
    <x v="0"/>
    <x v="11"/>
    <x v="1"/>
    <x v="1"/>
    <n v="1"/>
    <n v="1497"/>
    <x v="3"/>
    <n v="751"/>
    <n v="1347.3"/>
    <n v="751"/>
    <n v="596.29999999999995"/>
    <n v="0.44258888146663694"/>
    <x v="0"/>
  </r>
  <r>
    <s v="ORD-101706"/>
    <x v="205"/>
    <x v="0"/>
    <x v="7"/>
    <s v="Aug"/>
    <s v="Q3"/>
    <x v="1"/>
    <s v="Rajasthan"/>
    <s v="Rajasthan Mega Store"/>
    <x v="2"/>
    <x v="2"/>
    <x v="0"/>
    <x v="1"/>
    <n v="2"/>
    <n v="2579"/>
    <x v="0"/>
    <n v="1570"/>
    <n v="4900.0999999999995"/>
    <n v="3140"/>
    <n v="1760.0999999999995"/>
    <n v="0.35919675108671245"/>
    <x v="0"/>
  </r>
  <r>
    <s v="ORD-100025"/>
    <x v="206"/>
    <x v="0"/>
    <x v="7"/>
    <s v="Aug"/>
    <s v="Q3"/>
    <x v="2"/>
    <s v="Karnataka"/>
    <s v="Karnataka Mega Store"/>
    <x v="0"/>
    <x v="11"/>
    <x v="1"/>
    <x v="2"/>
    <n v="2"/>
    <n v="1596"/>
    <x v="0"/>
    <n v="800"/>
    <n v="3032.3999999999996"/>
    <n v="1600"/>
    <n v="1432.3999999999996"/>
    <n v="0.47236512333465236"/>
    <x v="0"/>
  </r>
  <r>
    <s v="ORD-100659"/>
    <x v="206"/>
    <x v="0"/>
    <x v="7"/>
    <s v="Aug"/>
    <s v="Q3"/>
    <x v="2"/>
    <s v="Karnataka"/>
    <s v="Karnataka Mega Store"/>
    <x v="1"/>
    <x v="3"/>
    <x v="0"/>
    <x v="0"/>
    <n v="3"/>
    <n v="251"/>
    <x v="3"/>
    <n v="103"/>
    <n v="677.7"/>
    <n v="309"/>
    <n v="368.70000000000005"/>
    <n v="0.54404603806994245"/>
    <x v="0"/>
  </r>
  <r>
    <s v="ORD-100952"/>
    <x v="206"/>
    <x v="0"/>
    <x v="7"/>
    <s v="Aug"/>
    <s v="Q3"/>
    <x v="2"/>
    <s v="Andhra Pradesh"/>
    <s v="Andhra Pradesh Mega Store"/>
    <x v="1"/>
    <x v="4"/>
    <x v="2"/>
    <x v="2"/>
    <n v="1"/>
    <n v="316"/>
    <x v="3"/>
    <n v="123"/>
    <n v="284.40000000000003"/>
    <n v="123"/>
    <n v="161.40000000000003"/>
    <n v="0.56751054852320681"/>
    <x v="0"/>
  </r>
  <r>
    <s v="ORD-100985"/>
    <x v="206"/>
    <x v="0"/>
    <x v="7"/>
    <s v="Aug"/>
    <s v="Q3"/>
    <x v="3"/>
    <s v="Uttar Pradesh"/>
    <s v="Uttar Pradesh Mega Store"/>
    <x v="0"/>
    <x v="5"/>
    <x v="0"/>
    <x v="1"/>
    <n v="2"/>
    <n v="10723"/>
    <x v="1"/>
    <n v="8016"/>
    <n v="21446"/>
    <n v="16032"/>
    <n v="5414"/>
    <n v="0.25244800895271846"/>
    <x v="0"/>
  </r>
  <r>
    <s v="ORD-103491"/>
    <x v="206"/>
    <x v="0"/>
    <x v="7"/>
    <s v="Aug"/>
    <s v="Q3"/>
    <x v="3"/>
    <s v="Delhi"/>
    <s v="Delhi Mega Store"/>
    <x v="3"/>
    <x v="9"/>
    <x v="2"/>
    <x v="0"/>
    <n v="4"/>
    <n v="30032"/>
    <x v="0"/>
    <n v="20234"/>
    <n v="114121.59999999999"/>
    <n v="80936"/>
    <n v="33185.599999999991"/>
    <n v="0.29079157670414713"/>
    <x v="0"/>
  </r>
  <r>
    <s v="ORD-100135"/>
    <x v="207"/>
    <x v="0"/>
    <x v="7"/>
    <s v="Aug"/>
    <s v="Q3"/>
    <x v="2"/>
    <s v="Tamil Nadu"/>
    <s v="Tamil Nadu Mega Store"/>
    <x v="3"/>
    <x v="9"/>
    <x v="0"/>
    <x v="0"/>
    <n v="2"/>
    <n v="31230"/>
    <x v="0"/>
    <n v="21762"/>
    <n v="59337"/>
    <n v="43524"/>
    <n v="15813"/>
    <n v="0.26649476717730924"/>
    <x v="0"/>
  </r>
  <r>
    <s v="ORD-101739"/>
    <x v="207"/>
    <x v="0"/>
    <x v="7"/>
    <s v="Aug"/>
    <s v="Q3"/>
    <x v="1"/>
    <s v="Maharashtra"/>
    <s v="Maharashtra Mega Store"/>
    <x v="3"/>
    <x v="13"/>
    <x v="1"/>
    <x v="2"/>
    <n v="1"/>
    <n v="13425"/>
    <x v="4"/>
    <n v="8189"/>
    <n v="8726.25"/>
    <n v="8189"/>
    <n v="537.25"/>
    <n v="6.1567110729121903E-2"/>
    <x v="0"/>
  </r>
  <r>
    <s v="ORD-101766"/>
    <x v="207"/>
    <x v="0"/>
    <x v="7"/>
    <s v="Aug"/>
    <s v="Q3"/>
    <x v="1"/>
    <s v="Maharashtra"/>
    <s v="Maharashtra Mega Store"/>
    <x v="3"/>
    <x v="9"/>
    <x v="0"/>
    <x v="1"/>
    <n v="1"/>
    <n v="33145"/>
    <x v="5"/>
    <n v="23209"/>
    <n v="26516"/>
    <n v="23209"/>
    <n v="3307"/>
    <n v="0.1247171519082818"/>
    <x v="0"/>
  </r>
  <r>
    <s v="ORD-102748"/>
    <x v="207"/>
    <x v="0"/>
    <x v="7"/>
    <s v="Aug"/>
    <s v="Q3"/>
    <x v="0"/>
    <s v="Odisha"/>
    <s v="Odisha Mega Store"/>
    <x v="1"/>
    <x v="1"/>
    <x v="1"/>
    <x v="1"/>
    <n v="8"/>
    <n v="434"/>
    <x v="0"/>
    <n v="193"/>
    <n v="3298.3999999999996"/>
    <n v="1544"/>
    <n v="1754.3999999999996"/>
    <n v="0.5318942517584283"/>
    <x v="0"/>
  </r>
  <r>
    <s v="ORD-104385"/>
    <x v="207"/>
    <x v="0"/>
    <x v="7"/>
    <s v="Aug"/>
    <s v="Q3"/>
    <x v="1"/>
    <s v="Maharashtra"/>
    <s v="Maharashtra Mega Store"/>
    <x v="1"/>
    <x v="8"/>
    <x v="0"/>
    <x v="1"/>
    <n v="2"/>
    <n v="2350"/>
    <x v="2"/>
    <n v="1326"/>
    <n v="3995"/>
    <n v="2652"/>
    <n v="1343"/>
    <n v="0.33617021276595743"/>
    <x v="0"/>
  </r>
  <r>
    <s v="ORD-100066"/>
    <x v="208"/>
    <x v="0"/>
    <x v="7"/>
    <s v="Aug"/>
    <s v="Q3"/>
    <x v="1"/>
    <s v="Gujarat"/>
    <s v="Gujarat Mega Store"/>
    <x v="0"/>
    <x v="0"/>
    <x v="0"/>
    <x v="0"/>
    <n v="2"/>
    <n v="50336"/>
    <x v="0"/>
    <n v="43175"/>
    <n v="95638.399999999994"/>
    <n v="86350"/>
    <n v="9288.3999999999942"/>
    <n v="9.7119985277879961E-2"/>
    <x v="0"/>
  </r>
  <r>
    <s v="ORD-100292"/>
    <x v="208"/>
    <x v="0"/>
    <x v="7"/>
    <s v="Aug"/>
    <s v="Q3"/>
    <x v="1"/>
    <s v="Gujarat"/>
    <s v="Gujarat Mega Store"/>
    <x v="2"/>
    <x v="10"/>
    <x v="0"/>
    <x v="2"/>
    <n v="2"/>
    <n v="1646"/>
    <x v="1"/>
    <n v="862"/>
    <n v="3292"/>
    <n v="1724"/>
    <n v="1568"/>
    <n v="0.47630619684082626"/>
    <x v="0"/>
  </r>
  <r>
    <s v="ORD-102011"/>
    <x v="208"/>
    <x v="0"/>
    <x v="7"/>
    <s v="Aug"/>
    <s v="Q3"/>
    <x v="3"/>
    <s v="Delhi"/>
    <s v="Delhi Mega Store"/>
    <x v="1"/>
    <x v="4"/>
    <x v="0"/>
    <x v="1"/>
    <n v="4"/>
    <n v="308"/>
    <x v="1"/>
    <n v="124"/>
    <n v="1232"/>
    <n v="496"/>
    <n v="736"/>
    <n v="0.59740259740259738"/>
    <x v="0"/>
  </r>
  <r>
    <s v="ORD-102321"/>
    <x v="208"/>
    <x v="0"/>
    <x v="7"/>
    <s v="Aug"/>
    <s v="Q3"/>
    <x v="1"/>
    <s v="Rajasthan"/>
    <s v="Rajasthan Mega Store"/>
    <x v="1"/>
    <x v="1"/>
    <x v="0"/>
    <x v="0"/>
    <n v="4"/>
    <n v="420"/>
    <x v="0"/>
    <n v="185"/>
    <n v="1596"/>
    <n v="740"/>
    <n v="856"/>
    <n v="0.53634085213032578"/>
    <x v="0"/>
  </r>
  <r>
    <s v="ORD-104057"/>
    <x v="208"/>
    <x v="0"/>
    <x v="7"/>
    <s v="Aug"/>
    <s v="Q3"/>
    <x v="1"/>
    <s v="Maharashtra"/>
    <s v="Maharashtra Mega Store"/>
    <x v="3"/>
    <x v="9"/>
    <x v="2"/>
    <x v="1"/>
    <n v="2"/>
    <n v="35077"/>
    <x v="6"/>
    <n v="23615"/>
    <n v="49107.799999999996"/>
    <n v="47230"/>
    <n v="1877.7999999999956"/>
    <n v="3.8238324665328026E-2"/>
    <x v="0"/>
  </r>
  <r>
    <s v="ORD-104114"/>
    <x v="208"/>
    <x v="0"/>
    <x v="7"/>
    <s v="Aug"/>
    <s v="Q3"/>
    <x v="0"/>
    <s v="Odisha"/>
    <s v="Odisha Mega Store"/>
    <x v="1"/>
    <x v="3"/>
    <x v="1"/>
    <x v="1"/>
    <n v="4"/>
    <n v="235"/>
    <x v="1"/>
    <n v="100"/>
    <n v="940"/>
    <n v="400"/>
    <n v="540"/>
    <n v="0.57446808510638303"/>
    <x v="0"/>
  </r>
  <r>
    <s v="ORD-100714"/>
    <x v="209"/>
    <x v="0"/>
    <x v="7"/>
    <s v="Aug"/>
    <s v="Q3"/>
    <x v="1"/>
    <s v="Rajasthan"/>
    <s v="Rajasthan Mega Store"/>
    <x v="0"/>
    <x v="5"/>
    <x v="0"/>
    <x v="0"/>
    <n v="3"/>
    <n v="10984"/>
    <x v="2"/>
    <n v="7980"/>
    <n v="28009.200000000001"/>
    <n v="23940"/>
    <n v="4069.2000000000007"/>
    <n v="0.1452808362966454"/>
    <x v="0"/>
  </r>
  <r>
    <s v="ORD-102657"/>
    <x v="209"/>
    <x v="0"/>
    <x v="7"/>
    <s v="Aug"/>
    <s v="Q3"/>
    <x v="0"/>
    <s v="Odisha"/>
    <s v="Odisha Mega Store"/>
    <x v="1"/>
    <x v="8"/>
    <x v="2"/>
    <x v="0"/>
    <n v="1"/>
    <n v="1994"/>
    <x v="2"/>
    <n v="1151"/>
    <n v="1694.8999999999999"/>
    <n v="1151"/>
    <n v="543.89999999999986"/>
    <n v="0.32090388813499315"/>
    <x v="0"/>
  </r>
  <r>
    <s v="ORD-100163"/>
    <x v="210"/>
    <x v="0"/>
    <x v="7"/>
    <s v="Aug"/>
    <s v="Q3"/>
    <x v="1"/>
    <s v="Rajasthan"/>
    <s v="Rajasthan Mega Store"/>
    <x v="1"/>
    <x v="3"/>
    <x v="0"/>
    <x v="2"/>
    <n v="1"/>
    <n v="226"/>
    <x v="2"/>
    <n v="94"/>
    <n v="192.1"/>
    <n v="94"/>
    <n v="98.1"/>
    <n v="0.510671525247267"/>
    <x v="0"/>
  </r>
  <r>
    <s v="ORD-100495"/>
    <x v="210"/>
    <x v="0"/>
    <x v="7"/>
    <s v="Aug"/>
    <s v="Q3"/>
    <x v="1"/>
    <s v="Gujarat"/>
    <s v="Gujarat Mega Store"/>
    <x v="1"/>
    <x v="4"/>
    <x v="2"/>
    <x v="2"/>
    <n v="1"/>
    <n v="325"/>
    <x v="2"/>
    <n v="131"/>
    <n v="276.25"/>
    <n v="131"/>
    <n v="145.25"/>
    <n v="0.52579185520361993"/>
    <x v="0"/>
  </r>
  <r>
    <s v="ORD-101661"/>
    <x v="210"/>
    <x v="0"/>
    <x v="7"/>
    <s v="Aug"/>
    <s v="Q3"/>
    <x v="1"/>
    <s v="Maharashtra"/>
    <s v="Maharashtra Mega Store"/>
    <x v="3"/>
    <x v="9"/>
    <x v="2"/>
    <x v="0"/>
    <n v="2"/>
    <n v="30292"/>
    <x v="4"/>
    <n v="21025"/>
    <n v="39379.599999999999"/>
    <n v="42050"/>
    <n v="-2670.4000000000015"/>
    <n v="-6.7811760403863969E-2"/>
    <x v="0"/>
  </r>
  <r>
    <s v="ORD-103723"/>
    <x v="210"/>
    <x v="0"/>
    <x v="7"/>
    <s v="Aug"/>
    <s v="Q3"/>
    <x v="0"/>
    <s v="Odisha"/>
    <s v="Odisha Mega Store"/>
    <x v="1"/>
    <x v="8"/>
    <x v="0"/>
    <x v="1"/>
    <n v="8"/>
    <n v="2239"/>
    <x v="1"/>
    <n v="1294"/>
    <n v="17912"/>
    <n v="10352"/>
    <n v="7560"/>
    <n v="0.42206342117016526"/>
    <x v="0"/>
  </r>
  <r>
    <s v="ORD-100684"/>
    <x v="211"/>
    <x v="0"/>
    <x v="7"/>
    <s v="Aug"/>
    <s v="Q3"/>
    <x v="2"/>
    <s v="Tamil Nadu"/>
    <s v="Tamil Nadu Mega Store"/>
    <x v="2"/>
    <x v="2"/>
    <x v="2"/>
    <x v="0"/>
    <n v="5"/>
    <n v="2539"/>
    <x v="0"/>
    <n v="1550"/>
    <n v="12060.25"/>
    <n v="7750"/>
    <n v="4310.25"/>
    <n v="0.35739308886631704"/>
    <x v="0"/>
  </r>
  <r>
    <s v="ORD-101764"/>
    <x v="211"/>
    <x v="0"/>
    <x v="7"/>
    <s v="Aug"/>
    <s v="Q3"/>
    <x v="2"/>
    <s v="Tamil Nadu"/>
    <s v="Tamil Nadu Mega Store"/>
    <x v="1"/>
    <x v="1"/>
    <x v="0"/>
    <x v="1"/>
    <n v="1"/>
    <n v="429"/>
    <x v="1"/>
    <n v="196"/>
    <n v="429"/>
    <n v="196"/>
    <n v="233"/>
    <n v="0.54312354312354316"/>
    <x v="0"/>
  </r>
  <r>
    <s v="ORD-101982"/>
    <x v="211"/>
    <x v="0"/>
    <x v="7"/>
    <s v="Aug"/>
    <s v="Q3"/>
    <x v="2"/>
    <s v="Tamil Nadu"/>
    <s v="Tamil Nadu Mega Store"/>
    <x v="1"/>
    <x v="8"/>
    <x v="0"/>
    <x v="1"/>
    <n v="4"/>
    <n v="2220"/>
    <x v="3"/>
    <n v="1293"/>
    <n v="7992"/>
    <n v="5172"/>
    <n v="2820"/>
    <n v="0.35285285285285284"/>
    <x v="0"/>
  </r>
  <r>
    <s v="ORD-103414"/>
    <x v="211"/>
    <x v="0"/>
    <x v="7"/>
    <s v="Aug"/>
    <s v="Q3"/>
    <x v="1"/>
    <s v="Rajasthan"/>
    <s v="Rajasthan Mega Store"/>
    <x v="1"/>
    <x v="8"/>
    <x v="0"/>
    <x v="1"/>
    <n v="4"/>
    <n v="2137"/>
    <x v="1"/>
    <n v="1224"/>
    <n v="8548"/>
    <n v="4896"/>
    <n v="3652"/>
    <n v="0.42723444080486661"/>
    <x v="0"/>
  </r>
  <r>
    <s v="ORD-100216"/>
    <x v="212"/>
    <x v="0"/>
    <x v="7"/>
    <s v="Aug"/>
    <s v="Q3"/>
    <x v="3"/>
    <s v="Uttar Pradesh"/>
    <s v="Uttar Pradesh Mega Store"/>
    <x v="2"/>
    <x v="2"/>
    <x v="0"/>
    <x v="2"/>
    <n v="5"/>
    <n v="3004"/>
    <x v="3"/>
    <n v="1789"/>
    <n v="13518"/>
    <n v="8945"/>
    <n v="4573"/>
    <n v="0.33828968782364255"/>
    <x v="0"/>
  </r>
  <r>
    <s v="ORD-100951"/>
    <x v="212"/>
    <x v="0"/>
    <x v="7"/>
    <s v="Aug"/>
    <s v="Q3"/>
    <x v="3"/>
    <s v="Delhi"/>
    <s v="Delhi Mega Store"/>
    <x v="1"/>
    <x v="1"/>
    <x v="0"/>
    <x v="1"/>
    <n v="1"/>
    <n v="406"/>
    <x v="3"/>
    <n v="188"/>
    <n v="365.40000000000003"/>
    <n v="188"/>
    <n v="177.40000000000003"/>
    <n v="0.48549534756431312"/>
    <x v="0"/>
  </r>
  <r>
    <s v="ORD-101538"/>
    <x v="212"/>
    <x v="0"/>
    <x v="7"/>
    <s v="Aug"/>
    <s v="Q3"/>
    <x v="1"/>
    <s v="Gujarat"/>
    <s v="Gujarat Mega Store"/>
    <x v="1"/>
    <x v="4"/>
    <x v="2"/>
    <x v="2"/>
    <n v="1"/>
    <n v="287"/>
    <x v="1"/>
    <n v="116"/>
    <n v="287"/>
    <n v="116"/>
    <n v="171"/>
    <n v="0.59581881533101044"/>
    <x v="0"/>
  </r>
  <r>
    <s v="ORD-101673"/>
    <x v="212"/>
    <x v="0"/>
    <x v="7"/>
    <s v="Aug"/>
    <s v="Q3"/>
    <x v="2"/>
    <s v="Andhra Pradesh"/>
    <s v="Andhra Pradesh Mega Store"/>
    <x v="3"/>
    <x v="14"/>
    <x v="0"/>
    <x v="1"/>
    <n v="3"/>
    <n v="9706"/>
    <x v="0"/>
    <n v="6189"/>
    <n v="27662.1"/>
    <n v="18567"/>
    <n v="9095.0999999999985"/>
    <n v="0.32879282483976269"/>
    <x v="0"/>
  </r>
  <r>
    <s v="ORD-101770"/>
    <x v="212"/>
    <x v="0"/>
    <x v="7"/>
    <s v="Aug"/>
    <s v="Q3"/>
    <x v="2"/>
    <s v="Tamil Nadu"/>
    <s v="Tamil Nadu Mega Store"/>
    <x v="2"/>
    <x v="7"/>
    <x v="0"/>
    <x v="2"/>
    <n v="2"/>
    <n v="2213"/>
    <x v="2"/>
    <n v="1096"/>
    <n v="3762.1"/>
    <n v="2192"/>
    <n v="1570.1"/>
    <n v="0.41734669466521357"/>
    <x v="0"/>
  </r>
  <r>
    <s v="ORD-103453"/>
    <x v="212"/>
    <x v="0"/>
    <x v="7"/>
    <s v="Aug"/>
    <s v="Q3"/>
    <x v="1"/>
    <s v="Maharashtra"/>
    <s v="Maharashtra Mega Store"/>
    <x v="1"/>
    <x v="8"/>
    <x v="2"/>
    <x v="2"/>
    <n v="2"/>
    <n v="2297"/>
    <x v="2"/>
    <n v="1298"/>
    <n v="3904.9"/>
    <n v="2596"/>
    <n v="1308.9000000000001"/>
    <n v="0.3351942431304259"/>
    <x v="0"/>
  </r>
  <r>
    <s v="ORD-101755"/>
    <x v="213"/>
    <x v="0"/>
    <x v="7"/>
    <s v="Aug"/>
    <s v="Q3"/>
    <x v="0"/>
    <s v="West Bengal"/>
    <s v="West Bengal Mega Store"/>
    <x v="1"/>
    <x v="1"/>
    <x v="1"/>
    <x v="1"/>
    <n v="1"/>
    <n v="420"/>
    <x v="2"/>
    <n v="192"/>
    <n v="357"/>
    <n v="192"/>
    <n v="165"/>
    <n v="0.46218487394957986"/>
    <x v="0"/>
  </r>
  <r>
    <s v="ORD-102587"/>
    <x v="213"/>
    <x v="0"/>
    <x v="7"/>
    <s v="Aug"/>
    <s v="Q3"/>
    <x v="2"/>
    <s v="Tamil Nadu"/>
    <s v="Tamil Nadu Mega Store"/>
    <x v="0"/>
    <x v="5"/>
    <x v="1"/>
    <x v="1"/>
    <n v="1"/>
    <n v="11271"/>
    <x v="1"/>
    <n v="8314"/>
    <n v="11271"/>
    <n v="8314"/>
    <n v="2957"/>
    <n v="0.26235471564191287"/>
    <x v="0"/>
  </r>
  <r>
    <s v="ORD-103060"/>
    <x v="213"/>
    <x v="0"/>
    <x v="7"/>
    <s v="Aug"/>
    <s v="Q3"/>
    <x v="3"/>
    <s v="Punjab"/>
    <s v="Punjab Mega Store"/>
    <x v="3"/>
    <x v="6"/>
    <x v="0"/>
    <x v="1"/>
    <n v="5"/>
    <n v="6639"/>
    <x v="1"/>
    <n v="3714"/>
    <n v="33195"/>
    <n v="18570"/>
    <n v="14625"/>
    <n v="0.4405784003615002"/>
    <x v="0"/>
  </r>
  <r>
    <s v="ORD-103135"/>
    <x v="213"/>
    <x v="0"/>
    <x v="7"/>
    <s v="Aug"/>
    <s v="Q3"/>
    <x v="1"/>
    <s v="Gujarat"/>
    <s v="Gujarat Mega Store"/>
    <x v="1"/>
    <x v="4"/>
    <x v="0"/>
    <x v="1"/>
    <n v="2"/>
    <n v="312"/>
    <x v="2"/>
    <n v="127"/>
    <n v="530.4"/>
    <n v="254"/>
    <n v="276.39999999999998"/>
    <n v="0.52111613876319751"/>
    <x v="0"/>
  </r>
  <r>
    <s v="ORD-100512"/>
    <x v="214"/>
    <x v="0"/>
    <x v="7"/>
    <s v="Aug"/>
    <s v="Q3"/>
    <x v="3"/>
    <s v="Punjab"/>
    <s v="Punjab Mega Store"/>
    <x v="1"/>
    <x v="8"/>
    <x v="0"/>
    <x v="1"/>
    <n v="1"/>
    <n v="2120"/>
    <x v="3"/>
    <n v="1215"/>
    <n v="1908"/>
    <n v="1215"/>
    <n v="693"/>
    <n v="0.3632075471698113"/>
    <x v="0"/>
  </r>
  <r>
    <s v="ORD-102263"/>
    <x v="214"/>
    <x v="0"/>
    <x v="7"/>
    <s v="Aug"/>
    <s v="Q3"/>
    <x v="3"/>
    <s v="Uttar Pradesh"/>
    <s v="Uttar Pradesh Mega Store"/>
    <x v="2"/>
    <x v="10"/>
    <x v="0"/>
    <x v="2"/>
    <n v="4"/>
    <n v="1683"/>
    <x v="1"/>
    <n v="887"/>
    <n v="6732"/>
    <n v="3548"/>
    <n v="3184"/>
    <n v="0.47296494355317886"/>
    <x v="0"/>
  </r>
  <r>
    <s v="ORD-104229"/>
    <x v="214"/>
    <x v="0"/>
    <x v="7"/>
    <s v="Aug"/>
    <s v="Q3"/>
    <x v="2"/>
    <s v="Tamil Nadu"/>
    <s v="Tamil Nadu Mega Store"/>
    <x v="1"/>
    <x v="1"/>
    <x v="2"/>
    <x v="1"/>
    <n v="2"/>
    <n v="424"/>
    <x v="1"/>
    <n v="189"/>
    <n v="848"/>
    <n v="378"/>
    <n v="470"/>
    <n v="0.55424528301886788"/>
    <x v="0"/>
  </r>
  <r>
    <s v="ORD-100998"/>
    <x v="215"/>
    <x v="0"/>
    <x v="7"/>
    <s v="Aug"/>
    <s v="Q3"/>
    <x v="2"/>
    <s v="Karnataka"/>
    <s v="Karnataka Mega Store"/>
    <x v="3"/>
    <x v="14"/>
    <x v="0"/>
    <x v="1"/>
    <n v="1"/>
    <n v="8383"/>
    <x v="1"/>
    <n v="5298"/>
    <n v="8383"/>
    <n v="5298"/>
    <n v="3085"/>
    <n v="0.3680066801860909"/>
    <x v="0"/>
  </r>
  <r>
    <s v="ORD-101350"/>
    <x v="215"/>
    <x v="0"/>
    <x v="7"/>
    <s v="Aug"/>
    <s v="Q3"/>
    <x v="0"/>
    <s v="Odisha"/>
    <s v="Odisha Mega Store"/>
    <x v="0"/>
    <x v="5"/>
    <x v="2"/>
    <x v="1"/>
    <n v="2"/>
    <n v="11050"/>
    <x v="2"/>
    <n v="7995"/>
    <n v="18785"/>
    <n v="15990"/>
    <n v="2795"/>
    <n v="0.14878892733564014"/>
    <x v="0"/>
  </r>
  <r>
    <s v="ORD-101754"/>
    <x v="216"/>
    <x v="0"/>
    <x v="7"/>
    <s v="Aug"/>
    <s v="Q3"/>
    <x v="1"/>
    <s v="Rajasthan"/>
    <s v="Rajasthan Mega Store"/>
    <x v="0"/>
    <x v="11"/>
    <x v="1"/>
    <x v="1"/>
    <n v="4"/>
    <n v="1468"/>
    <x v="2"/>
    <n v="733"/>
    <n v="4991.2"/>
    <n v="2932"/>
    <n v="2059.1999999999998"/>
    <n v="0.412566116364802"/>
    <x v="0"/>
  </r>
  <r>
    <s v="ORD-102232"/>
    <x v="216"/>
    <x v="0"/>
    <x v="7"/>
    <s v="Aug"/>
    <s v="Q3"/>
    <x v="3"/>
    <s v="Punjab"/>
    <s v="Punjab Mega Store"/>
    <x v="1"/>
    <x v="8"/>
    <x v="0"/>
    <x v="1"/>
    <n v="1"/>
    <n v="2104"/>
    <x v="1"/>
    <n v="1246"/>
    <n v="2104"/>
    <n v="1246"/>
    <n v="858"/>
    <n v="0.40779467680608367"/>
    <x v="0"/>
  </r>
  <r>
    <s v="ORD-103533"/>
    <x v="216"/>
    <x v="0"/>
    <x v="7"/>
    <s v="Aug"/>
    <s v="Q3"/>
    <x v="2"/>
    <s v="Andhra Pradesh"/>
    <s v="Andhra Pradesh Mega Store"/>
    <x v="1"/>
    <x v="3"/>
    <x v="1"/>
    <x v="1"/>
    <n v="1"/>
    <n v="264"/>
    <x v="0"/>
    <n v="108"/>
    <n v="250.79999999999998"/>
    <n v="108"/>
    <n v="142.79999999999998"/>
    <n v="0.56937799043062198"/>
    <x v="0"/>
  </r>
  <r>
    <s v="ORD-102285"/>
    <x v="217"/>
    <x v="0"/>
    <x v="7"/>
    <s v="Aug"/>
    <s v="Q3"/>
    <x v="3"/>
    <s v="Punjab"/>
    <s v="Punjab Mega Store"/>
    <x v="1"/>
    <x v="8"/>
    <x v="2"/>
    <x v="0"/>
    <n v="1"/>
    <n v="2374"/>
    <x v="0"/>
    <n v="1396"/>
    <n v="2255.2999999999997"/>
    <n v="1396"/>
    <n v="859.29999999999973"/>
    <n v="0.3810136123797277"/>
    <x v="0"/>
  </r>
  <r>
    <s v="ORD-103517"/>
    <x v="217"/>
    <x v="0"/>
    <x v="7"/>
    <s v="Aug"/>
    <s v="Q3"/>
    <x v="0"/>
    <s v="Odisha"/>
    <s v="Odisha Mega Store"/>
    <x v="3"/>
    <x v="13"/>
    <x v="0"/>
    <x v="2"/>
    <n v="5"/>
    <n v="13601"/>
    <x v="5"/>
    <n v="8128"/>
    <n v="54404"/>
    <n v="40640"/>
    <n v="13764"/>
    <n v="0.25299610322770383"/>
    <x v="0"/>
  </r>
  <r>
    <s v="ORD-100745"/>
    <x v="218"/>
    <x v="0"/>
    <x v="7"/>
    <s v="Aug"/>
    <s v="Q3"/>
    <x v="1"/>
    <s v="Rajasthan"/>
    <s v="Rajasthan Mega Store"/>
    <x v="1"/>
    <x v="1"/>
    <x v="0"/>
    <x v="2"/>
    <n v="1"/>
    <n v="417"/>
    <x v="1"/>
    <n v="185"/>
    <n v="417"/>
    <n v="185"/>
    <n v="232"/>
    <n v="0.55635491606714627"/>
    <x v="0"/>
  </r>
  <r>
    <s v="ORD-100178"/>
    <x v="219"/>
    <x v="0"/>
    <x v="7"/>
    <s v="Aug"/>
    <s v="Q3"/>
    <x v="2"/>
    <s v="Tamil Nadu"/>
    <s v="Tamil Nadu Mega Store"/>
    <x v="1"/>
    <x v="1"/>
    <x v="2"/>
    <x v="0"/>
    <n v="4"/>
    <n v="443"/>
    <x v="5"/>
    <n v="197"/>
    <n v="1417.6000000000001"/>
    <n v="788"/>
    <n v="629.60000000000014"/>
    <n v="0.44413092550790073"/>
    <x v="0"/>
  </r>
  <r>
    <s v="ORD-100525"/>
    <x v="219"/>
    <x v="0"/>
    <x v="7"/>
    <s v="Aug"/>
    <s v="Q3"/>
    <x v="0"/>
    <s v="Odisha"/>
    <s v="Odisha Mega Store"/>
    <x v="0"/>
    <x v="12"/>
    <x v="1"/>
    <x v="1"/>
    <n v="4"/>
    <n v="19605"/>
    <x v="0"/>
    <n v="14964"/>
    <n v="74499"/>
    <n v="59856"/>
    <n v="14643"/>
    <n v="0.196552973865421"/>
    <x v="0"/>
  </r>
  <r>
    <s v="ORD-101299"/>
    <x v="219"/>
    <x v="0"/>
    <x v="7"/>
    <s v="Aug"/>
    <s v="Q3"/>
    <x v="3"/>
    <s v="Uttar Pradesh"/>
    <s v="Uttar Pradesh Mega Store"/>
    <x v="1"/>
    <x v="8"/>
    <x v="0"/>
    <x v="2"/>
    <n v="5"/>
    <n v="2061"/>
    <x v="0"/>
    <n v="1172"/>
    <n v="9789.75"/>
    <n v="5860"/>
    <n v="3929.75"/>
    <n v="0.40141474501391761"/>
    <x v="0"/>
  </r>
  <r>
    <s v="ORD-102115"/>
    <x v="219"/>
    <x v="0"/>
    <x v="7"/>
    <s v="Aug"/>
    <s v="Q3"/>
    <x v="2"/>
    <s v="Andhra Pradesh"/>
    <s v="Andhra Pradesh Mega Store"/>
    <x v="3"/>
    <x v="13"/>
    <x v="1"/>
    <x v="1"/>
    <n v="4"/>
    <n v="12762"/>
    <x v="4"/>
    <n v="7854"/>
    <n v="33181.200000000004"/>
    <n v="31416"/>
    <n v="1765.2000000000044"/>
    <n v="5.3198799320097044E-2"/>
    <x v="0"/>
  </r>
  <r>
    <s v="ORD-102318"/>
    <x v="219"/>
    <x v="0"/>
    <x v="7"/>
    <s v="Aug"/>
    <s v="Q3"/>
    <x v="1"/>
    <s v="Gujarat"/>
    <s v="Gujarat Mega Store"/>
    <x v="1"/>
    <x v="1"/>
    <x v="0"/>
    <x v="1"/>
    <n v="1"/>
    <n v="435"/>
    <x v="1"/>
    <n v="195"/>
    <n v="435"/>
    <n v="195"/>
    <n v="240"/>
    <n v="0.55172413793103448"/>
    <x v="0"/>
  </r>
  <r>
    <s v="ORD-103584"/>
    <x v="219"/>
    <x v="0"/>
    <x v="7"/>
    <s v="Aug"/>
    <s v="Q3"/>
    <x v="1"/>
    <s v="Maharashtra"/>
    <s v="Maharashtra Mega Store"/>
    <x v="3"/>
    <x v="9"/>
    <x v="0"/>
    <x v="2"/>
    <n v="2"/>
    <n v="34946"/>
    <x v="4"/>
    <n v="23157"/>
    <n v="45429.8"/>
    <n v="46314"/>
    <n v="-884.19999999999709"/>
    <n v="-1.9462995654834427E-2"/>
    <x v="0"/>
  </r>
  <r>
    <s v="ORD-104175"/>
    <x v="219"/>
    <x v="0"/>
    <x v="7"/>
    <s v="Aug"/>
    <s v="Q3"/>
    <x v="3"/>
    <s v="Uttar Pradesh"/>
    <s v="Uttar Pradesh Mega Store"/>
    <x v="0"/>
    <x v="11"/>
    <x v="2"/>
    <x v="1"/>
    <n v="3"/>
    <n v="1510"/>
    <x v="1"/>
    <n v="752"/>
    <n v="4530"/>
    <n v="2256"/>
    <n v="2274"/>
    <n v="0.50198675496688738"/>
    <x v="0"/>
  </r>
  <r>
    <s v="ORD-101830"/>
    <x v="220"/>
    <x v="0"/>
    <x v="7"/>
    <s v="Aug"/>
    <s v="Q3"/>
    <x v="0"/>
    <s v="Odisha"/>
    <s v="Odisha Mega Store"/>
    <x v="0"/>
    <x v="12"/>
    <x v="0"/>
    <x v="0"/>
    <n v="3"/>
    <n v="16935"/>
    <x v="0"/>
    <n v="13301"/>
    <n v="48264.75"/>
    <n v="39903"/>
    <n v="8361.75"/>
    <n v="0.17324755644647491"/>
    <x v="0"/>
  </r>
  <r>
    <s v="ORD-103729"/>
    <x v="220"/>
    <x v="0"/>
    <x v="7"/>
    <s v="Aug"/>
    <s v="Q3"/>
    <x v="3"/>
    <s v="Delhi"/>
    <s v="Delhi Mega Store"/>
    <x v="1"/>
    <x v="4"/>
    <x v="0"/>
    <x v="2"/>
    <n v="3"/>
    <n v="279"/>
    <x v="2"/>
    <n v="111"/>
    <n v="711.44999999999993"/>
    <n v="333"/>
    <n v="378.44999999999993"/>
    <n v="0.5319418089816571"/>
    <x v="0"/>
  </r>
  <r>
    <s v="ORD-103834"/>
    <x v="220"/>
    <x v="0"/>
    <x v="7"/>
    <s v="Aug"/>
    <s v="Q3"/>
    <x v="3"/>
    <s v="Delhi"/>
    <s v="Delhi Mega Store"/>
    <x v="0"/>
    <x v="12"/>
    <x v="0"/>
    <x v="1"/>
    <n v="1"/>
    <n v="16896"/>
    <x v="2"/>
    <n v="13130"/>
    <n v="14361.6"/>
    <n v="13130"/>
    <n v="1231.6000000000004"/>
    <n v="8.5756461675579349E-2"/>
    <x v="0"/>
  </r>
  <r>
    <s v="ORD-104146"/>
    <x v="220"/>
    <x v="0"/>
    <x v="7"/>
    <s v="Aug"/>
    <s v="Q3"/>
    <x v="3"/>
    <s v="Punjab"/>
    <s v="Punjab Mega Store"/>
    <x v="1"/>
    <x v="3"/>
    <x v="2"/>
    <x v="2"/>
    <n v="1"/>
    <n v="248"/>
    <x v="0"/>
    <n v="103"/>
    <n v="235.6"/>
    <n v="103"/>
    <n v="132.6"/>
    <n v="0.56281833616298815"/>
    <x v="0"/>
  </r>
  <r>
    <s v="ORD-100051"/>
    <x v="221"/>
    <x v="0"/>
    <x v="7"/>
    <s v="Aug"/>
    <s v="Q3"/>
    <x v="2"/>
    <s v="Andhra Pradesh"/>
    <s v="Andhra Pradesh Mega Store"/>
    <x v="3"/>
    <x v="14"/>
    <x v="2"/>
    <x v="1"/>
    <n v="8"/>
    <n v="8502"/>
    <x v="0"/>
    <n v="5201"/>
    <n v="64615.199999999997"/>
    <n v="41608"/>
    <n v="23007.199999999997"/>
    <n v="0.35606482685188623"/>
    <x v="0"/>
  </r>
  <r>
    <s v="ORD-100651"/>
    <x v="221"/>
    <x v="0"/>
    <x v="7"/>
    <s v="Aug"/>
    <s v="Q3"/>
    <x v="0"/>
    <s v="Odisha"/>
    <s v="Odisha Mega Store"/>
    <x v="1"/>
    <x v="3"/>
    <x v="0"/>
    <x v="2"/>
    <n v="1"/>
    <n v="238"/>
    <x v="3"/>
    <n v="99"/>
    <n v="214.20000000000002"/>
    <n v="99"/>
    <n v="115.20000000000002"/>
    <n v="0.53781512605042026"/>
    <x v="0"/>
  </r>
  <r>
    <s v="ORD-100743"/>
    <x v="221"/>
    <x v="0"/>
    <x v="7"/>
    <s v="Aug"/>
    <s v="Q3"/>
    <x v="3"/>
    <s v="Punjab"/>
    <s v="Punjab Mega Store"/>
    <x v="2"/>
    <x v="10"/>
    <x v="2"/>
    <x v="1"/>
    <n v="3"/>
    <n v="1929"/>
    <x v="1"/>
    <n v="998"/>
    <n v="5787"/>
    <n v="2994"/>
    <n v="2793"/>
    <n v="0.48263348885432866"/>
    <x v="0"/>
  </r>
  <r>
    <s v="ORD-101900"/>
    <x v="221"/>
    <x v="0"/>
    <x v="7"/>
    <s v="Aug"/>
    <s v="Q3"/>
    <x v="1"/>
    <s v="Gujarat"/>
    <s v="Gujarat Mega Store"/>
    <x v="2"/>
    <x v="10"/>
    <x v="1"/>
    <x v="1"/>
    <n v="2"/>
    <n v="1752"/>
    <x v="0"/>
    <n v="914"/>
    <n v="3328.7999999999997"/>
    <n v="1828"/>
    <n v="1500.7999999999997"/>
    <n v="0.45085316029800526"/>
    <x v="0"/>
  </r>
  <r>
    <s v="ORD-102200"/>
    <x v="221"/>
    <x v="0"/>
    <x v="7"/>
    <s v="Aug"/>
    <s v="Q3"/>
    <x v="3"/>
    <s v="Uttar Pradesh"/>
    <s v="Uttar Pradesh Mega Store"/>
    <x v="1"/>
    <x v="4"/>
    <x v="2"/>
    <x v="1"/>
    <n v="1"/>
    <n v="300"/>
    <x v="2"/>
    <n v="117"/>
    <n v="255"/>
    <n v="117"/>
    <n v="138"/>
    <n v="0.54117647058823526"/>
    <x v="0"/>
  </r>
  <r>
    <s v="ORD-102565"/>
    <x v="221"/>
    <x v="0"/>
    <x v="7"/>
    <s v="Aug"/>
    <s v="Q3"/>
    <x v="0"/>
    <s v="Odisha"/>
    <s v="Odisha Mega Store"/>
    <x v="1"/>
    <x v="8"/>
    <x v="0"/>
    <x v="0"/>
    <n v="1"/>
    <n v="2122"/>
    <x v="0"/>
    <n v="1247"/>
    <n v="2015.8999999999999"/>
    <n v="1247"/>
    <n v="768.89999999999986"/>
    <n v="0.38141772905402049"/>
    <x v="0"/>
  </r>
  <r>
    <s v="ORD-101897"/>
    <x v="222"/>
    <x v="0"/>
    <x v="7"/>
    <s v="Aug"/>
    <s v="Q3"/>
    <x v="3"/>
    <s v="Uttar Pradesh"/>
    <s v="Uttar Pradesh Mega Store"/>
    <x v="2"/>
    <x v="10"/>
    <x v="0"/>
    <x v="0"/>
    <n v="2"/>
    <n v="1636"/>
    <x v="3"/>
    <n v="839"/>
    <n v="2944.8"/>
    <n v="1678"/>
    <n v="1266.8000000000002"/>
    <n v="0.43018201575658793"/>
    <x v="0"/>
  </r>
  <r>
    <s v="ORD-104135"/>
    <x v="222"/>
    <x v="0"/>
    <x v="7"/>
    <s v="Aug"/>
    <s v="Q3"/>
    <x v="0"/>
    <s v="West Bengal"/>
    <s v="West Bengal Mega Store"/>
    <x v="1"/>
    <x v="4"/>
    <x v="1"/>
    <x v="1"/>
    <n v="1"/>
    <n v="299"/>
    <x v="3"/>
    <n v="122"/>
    <n v="269.10000000000002"/>
    <n v="122"/>
    <n v="147.10000000000002"/>
    <n v="0.54663693794128576"/>
    <x v="0"/>
  </r>
  <r>
    <s v="ORD-100533"/>
    <x v="223"/>
    <x v="0"/>
    <x v="7"/>
    <s v="Aug"/>
    <s v="Q3"/>
    <x v="2"/>
    <s v="Tamil Nadu"/>
    <s v="Tamil Nadu Mega Store"/>
    <x v="2"/>
    <x v="7"/>
    <x v="0"/>
    <x v="1"/>
    <n v="1"/>
    <n v="2386"/>
    <x v="3"/>
    <n v="1164"/>
    <n v="2147.4"/>
    <n v="1164"/>
    <n v="983.40000000000009"/>
    <n v="0.45794914780664991"/>
    <x v="0"/>
  </r>
  <r>
    <s v="ORD-100772"/>
    <x v="223"/>
    <x v="0"/>
    <x v="7"/>
    <s v="Aug"/>
    <s v="Q3"/>
    <x v="1"/>
    <s v="Rajasthan"/>
    <s v="Rajasthan Mega Store"/>
    <x v="3"/>
    <x v="13"/>
    <x v="0"/>
    <x v="1"/>
    <n v="1"/>
    <n v="14377"/>
    <x v="5"/>
    <n v="8679"/>
    <n v="11501.6"/>
    <n v="8679"/>
    <n v="2822.6000000000004"/>
    <n v="0.24540933435348128"/>
    <x v="0"/>
  </r>
  <r>
    <s v="ORD-102617"/>
    <x v="223"/>
    <x v="0"/>
    <x v="7"/>
    <s v="Aug"/>
    <s v="Q3"/>
    <x v="2"/>
    <s v="Tamil Nadu"/>
    <s v="Tamil Nadu Mega Store"/>
    <x v="2"/>
    <x v="2"/>
    <x v="1"/>
    <x v="1"/>
    <n v="4"/>
    <n v="3014"/>
    <x v="1"/>
    <n v="1812"/>
    <n v="12056"/>
    <n v="7248"/>
    <n v="4808"/>
    <n v="0.39880557398805572"/>
    <x v="0"/>
  </r>
  <r>
    <s v="ORD-102931"/>
    <x v="223"/>
    <x v="0"/>
    <x v="7"/>
    <s v="Aug"/>
    <s v="Q3"/>
    <x v="1"/>
    <s v="Rajasthan"/>
    <s v="Rajasthan Mega Store"/>
    <x v="0"/>
    <x v="0"/>
    <x v="0"/>
    <x v="2"/>
    <n v="1"/>
    <n v="55368"/>
    <x v="0"/>
    <n v="47300"/>
    <n v="52599.6"/>
    <n v="47300"/>
    <n v="5299.5999999999985"/>
    <n v="0.10075361789823495"/>
    <x v="0"/>
  </r>
  <r>
    <s v="ORD-104188"/>
    <x v="223"/>
    <x v="0"/>
    <x v="7"/>
    <s v="Aug"/>
    <s v="Q3"/>
    <x v="3"/>
    <s v="Delhi"/>
    <s v="Delhi Mega Store"/>
    <x v="1"/>
    <x v="8"/>
    <x v="2"/>
    <x v="1"/>
    <n v="3"/>
    <n v="2284"/>
    <x v="1"/>
    <n v="1309"/>
    <n v="6852"/>
    <n v="3927"/>
    <n v="2925"/>
    <n v="0.42688266199649738"/>
    <x v="0"/>
  </r>
  <r>
    <s v="ORD-100371"/>
    <x v="224"/>
    <x v="0"/>
    <x v="7"/>
    <s v="Aug"/>
    <s v="Q3"/>
    <x v="2"/>
    <s v="Andhra Pradesh"/>
    <s v="Andhra Pradesh Mega Store"/>
    <x v="2"/>
    <x v="10"/>
    <x v="2"/>
    <x v="1"/>
    <n v="4"/>
    <n v="1883"/>
    <x v="3"/>
    <n v="967"/>
    <n v="6778.8"/>
    <n v="3868"/>
    <n v="2910.8"/>
    <n v="0.42939753348675286"/>
    <x v="1"/>
  </r>
  <r>
    <s v="ORD-102203"/>
    <x v="224"/>
    <x v="0"/>
    <x v="7"/>
    <s v="Aug"/>
    <s v="Q3"/>
    <x v="0"/>
    <s v="Bihar"/>
    <s v="Bihar Mega Store"/>
    <x v="1"/>
    <x v="3"/>
    <x v="0"/>
    <x v="1"/>
    <n v="2"/>
    <n v="274"/>
    <x v="0"/>
    <n v="112"/>
    <n v="520.6"/>
    <n v="224"/>
    <n v="296.60000000000002"/>
    <n v="0.56972723780253554"/>
    <x v="0"/>
  </r>
  <r>
    <s v="ORD-104137"/>
    <x v="224"/>
    <x v="0"/>
    <x v="7"/>
    <s v="Aug"/>
    <s v="Q3"/>
    <x v="2"/>
    <s v="Tamil Nadu"/>
    <s v="Tamil Nadu Mega Store"/>
    <x v="0"/>
    <x v="11"/>
    <x v="1"/>
    <x v="0"/>
    <n v="3"/>
    <n v="1501"/>
    <x v="0"/>
    <n v="743"/>
    <n v="4277.8499999999995"/>
    <n v="2229"/>
    <n v="2048.8499999999995"/>
    <n v="0.4789438619867456"/>
    <x v="0"/>
  </r>
  <r>
    <s v="ORD-104362"/>
    <x v="224"/>
    <x v="0"/>
    <x v="7"/>
    <s v="Aug"/>
    <s v="Q3"/>
    <x v="0"/>
    <s v="West Bengal"/>
    <s v="West Bengal Mega Store"/>
    <x v="1"/>
    <x v="4"/>
    <x v="1"/>
    <x v="2"/>
    <n v="1"/>
    <n v="313"/>
    <x v="1"/>
    <n v="124"/>
    <n v="313"/>
    <n v="124"/>
    <n v="189"/>
    <n v="0.60383386581469645"/>
    <x v="0"/>
  </r>
  <r>
    <s v="ORD-101235"/>
    <x v="225"/>
    <x v="0"/>
    <x v="7"/>
    <s v="Aug"/>
    <s v="Q3"/>
    <x v="2"/>
    <s v="Andhra Pradesh"/>
    <s v="Andhra Pradesh Mega Store"/>
    <x v="1"/>
    <x v="3"/>
    <x v="2"/>
    <x v="1"/>
    <n v="2"/>
    <n v="270"/>
    <x v="3"/>
    <n v="116"/>
    <n v="486"/>
    <n v="232"/>
    <n v="254"/>
    <n v="0.52263374485596703"/>
    <x v="0"/>
  </r>
  <r>
    <s v="ORD-101598"/>
    <x v="225"/>
    <x v="0"/>
    <x v="7"/>
    <s v="Aug"/>
    <s v="Q3"/>
    <x v="1"/>
    <s v="Gujarat"/>
    <s v="Gujarat Mega Store"/>
    <x v="3"/>
    <x v="13"/>
    <x v="1"/>
    <x v="0"/>
    <n v="5"/>
    <n v="14977"/>
    <x v="8"/>
    <n v="9234"/>
    <n v="44931"/>
    <n v="46170"/>
    <n v="-1239"/>
    <n v="-2.7575615944448153E-2"/>
    <x v="0"/>
  </r>
  <r>
    <s v="ORD-102537"/>
    <x v="225"/>
    <x v="0"/>
    <x v="7"/>
    <s v="Aug"/>
    <s v="Q3"/>
    <x v="0"/>
    <s v="West Bengal"/>
    <s v="West Bengal Mega Store"/>
    <x v="3"/>
    <x v="14"/>
    <x v="0"/>
    <x v="2"/>
    <n v="4"/>
    <n v="9369"/>
    <x v="0"/>
    <n v="5710"/>
    <n v="35602.199999999997"/>
    <n v="22840"/>
    <n v="12762.199999999997"/>
    <n v="0.35846661161388899"/>
    <x v="0"/>
  </r>
  <r>
    <s v="ORD-102985"/>
    <x v="225"/>
    <x v="0"/>
    <x v="7"/>
    <s v="Aug"/>
    <s v="Q3"/>
    <x v="1"/>
    <s v="Gujarat"/>
    <s v="Gujarat Mega Store"/>
    <x v="1"/>
    <x v="3"/>
    <x v="1"/>
    <x v="0"/>
    <n v="3"/>
    <n v="239"/>
    <x v="3"/>
    <n v="98"/>
    <n v="645.30000000000007"/>
    <n v="294"/>
    <n v="351.30000000000007"/>
    <n v="0.54439795443979544"/>
    <x v="0"/>
  </r>
  <r>
    <s v="ORD-103511"/>
    <x v="225"/>
    <x v="0"/>
    <x v="7"/>
    <s v="Aug"/>
    <s v="Q3"/>
    <x v="2"/>
    <s v="Tamil Nadu"/>
    <s v="Tamil Nadu Mega Store"/>
    <x v="0"/>
    <x v="5"/>
    <x v="1"/>
    <x v="1"/>
    <n v="1"/>
    <n v="10738"/>
    <x v="2"/>
    <n v="7809"/>
    <n v="9127.2999999999993"/>
    <n v="7809"/>
    <n v="1318.2999999999993"/>
    <n v="0.14443482738597388"/>
    <x v="0"/>
  </r>
  <r>
    <s v="ORD-104341"/>
    <x v="225"/>
    <x v="0"/>
    <x v="7"/>
    <s v="Aug"/>
    <s v="Q3"/>
    <x v="1"/>
    <s v="Maharashtra"/>
    <s v="Maharashtra Mega Store"/>
    <x v="2"/>
    <x v="2"/>
    <x v="2"/>
    <x v="1"/>
    <n v="5"/>
    <n v="2838"/>
    <x v="2"/>
    <n v="1721"/>
    <n v="12061.5"/>
    <n v="8605"/>
    <n v="3456.5"/>
    <n v="0.28657298014343158"/>
    <x v="0"/>
  </r>
  <r>
    <s v="ORD-102843"/>
    <x v="226"/>
    <x v="0"/>
    <x v="7"/>
    <s v="Aug"/>
    <s v="Q3"/>
    <x v="0"/>
    <s v="Bihar"/>
    <s v="Bihar Mega Store"/>
    <x v="3"/>
    <x v="14"/>
    <x v="0"/>
    <x v="0"/>
    <n v="1"/>
    <n v="9540"/>
    <x v="3"/>
    <n v="5982"/>
    <n v="8586"/>
    <n v="5982"/>
    <n v="2604"/>
    <n v="0.30328441649196364"/>
    <x v="0"/>
  </r>
  <r>
    <s v="ORD-100176"/>
    <x v="227"/>
    <x v="0"/>
    <x v="7"/>
    <s v="Aug"/>
    <s v="Q3"/>
    <x v="0"/>
    <s v="West Bengal"/>
    <s v="West Bengal Mega Store"/>
    <x v="1"/>
    <x v="1"/>
    <x v="2"/>
    <x v="1"/>
    <n v="1"/>
    <n v="441"/>
    <x v="0"/>
    <n v="201"/>
    <n v="418.95"/>
    <n v="201"/>
    <n v="217.95"/>
    <n v="0.52022914428929468"/>
    <x v="0"/>
  </r>
  <r>
    <s v="ORD-101722"/>
    <x v="227"/>
    <x v="0"/>
    <x v="7"/>
    <s v="Aug"/>
    <s v="Q3"/>
    <x v="1"/>
    <s v="Rajasthan"/>
    <s v="Rajasthan Mega Store"/>
    <x v="1"/>
    <x v="1"/>
    <x v="1"/>
    <x v="1"/>
    <n v="4"/>
    <n v="453"/>
    <x v="2"/>
    <n v="207"/>
    <n v="1540.2"/>
    <n v="828"/>
    <n v="712.2"/>
    <n v="0.46240747954811068"/>
    <x v="0"/>
  </r>
  <r>
    <s v="ORD-104119"/>
    <x v="227"/>
    <x v="0"/>
    <x v="7"/>
    <s v="Aug"/>
    <s v="Q3"/>
    <x v="1"/>
    <s v="Gujarat"/>
    <s v="Gujarat Mega Store"/>
    <x v="3"/>
    <x v="14"/>
    <x v="2"/>
    <x v="1"/>
    <n v="2"/>
    <n v="9722"/>
    <x v="6"/>
    <n v="6055"/>
    <n v="13610.8"/>
    <n v="12110"/>
    <n v="1500.7999999999993"/>
    <n v="0.11026537749434268"/>
    <x v="0"/>
  </r>
  <r>
    <s v="ORD-100767"/>
    <x v="228"/>
    <x v="0"/>
    <x v="7"/>
    <s v="Aug"/>
    <s v="Q3"/>
    <x v="0"/>
    <s v="Bihar"/>
    <s v="Bihar Mega Store"/>
    <x v="1"/>
    <x v="8"/>
    <x v="0"/>
    <x v="1"/>
    <n v="1"/>
    <n v="2222"/>
    <x v="3"/>
    <n v="1322"/>
    <n v="1999.8"/>
    <n v="1322"/>
    <n v="677.8"/>
    <n v="0.33893389338933894"/>
    <x v="0"/>
  </r>
  <r>
    <s v="ORD-102908"/>
    <x v="228"/>
    <x v="0"/>
    <x v="7"/>
    <s v="Aug"/>
    <s v="Q3"/>
    <x v="1"/>
    <s v="Maharashtra"/>
    <s v="Maharashtra Mega Store"/>
    <x v="1"/>
    <x v="4"/>
    <x v="1"/>
    <x v="0"/>
    <n v="8"/>
    <n v="317"/>
    <x v="3"/>
    <n v="124"/>
    <n v="2282.4"/>
    <n v="992"/>
    <n v="1290.4000000000001"/>
    <n v="0.56536978618997547"/>
    <x v="0"/>
  </r>
  <r>
    <s v="ORD-103771"/>
    <x v="228"/>
    <x v="0"/>
    <x v="7"/>
    <s v="Aug"/>
    <s v="Q3"/>
    <x v="0"/>
    <s v="Odisha"/>
    <s v="Odisha Mega Store"/>
    <x v="0"/>
    <x v="12"/>
    <x v="2"/>
    <x v="1"/>
    <n v="1"/>
    <n v="19469"/>
    <x v="0"/>
    <n v="14974"/>
    <n v="18495.55"/>
    <n v="14974"/>
    <n v="3521.5499999999993"/>
    <n v="0.19039985293759848"/>
    <x v="0"/>
  </r>
  <r>
    <s v="ORD-100976"/>
    <x v="229"/>
    <x v="0"/>
    <x v="7"/>
    <s v="Aug"/>
    <s v="Q3"/>
    <x v="1"/>
    <s v="Rajasthan"/>
    <s v="Rajasthan Mega Store"/>
    <x v="1"/>
    <x v="4"/>
    <x v="0"/>
    <x v="0"/>
    <n v="3"/>
    <n v="288"/>
    <x v="0"/>
    <n v="115"/>
    <n v="820.8"/>
    <n v="345"/>
    <n v="475.79999999999995"/>
    <n v="0.57967836257309935"/>
    <x v="0"/>
  </r>
  <r>
    <s v="ORD-101269"/>
    <x v="229"/>
    <x v="0"/>
    <x v="7"/>
    <s v="Aug"/>
    <s v="Q3"/>
    <x v="1"/>
    <s v="Gujarat"/>
    <s v="Gujarat Mega Store"/>
    <x v="0"/>
    <x v="12"/>
    <x v="0"/>
    <x v="1"/>
    <n v="4"/>
    <n v="16852"/>
    <x v="1"/>
    <n v="12860"/>
    <n v="67408"/>
    <n v="51440"/>
    <n v="15968"/>
    <n v="0.23688582957512461"/>
    <x v="0"/>
  </r>
  <r>
    <s v="ORD-101378"/>
    <x v="229"/>
    <x v="0"/>
    <x v="7"/>
    <s v="Aug"/>
    <s v="Q3"/>
    <x v="1"/>
    <s v="Rajasthan"/>
    <s v="Rajasthan Mega Store"/>
    <x v="3"/>
    <x v="14"/>
    <x v="0"/>
    <x v="0"/>
    <n v="3"/>
    <n v="8900"/>
    <x v="4"/>
    <n v="5682"/>
    <n v="17355"/>
    <n v="17046"/>
    <n v="309"/>
    <n v="1.7804667242869492E-2"/>
    <x v="0"/>
  </r>
  <r>
    <s v="ORD-101771"/>
    <x v="229"/>
    <x v="0"/>
    <x v="7"/>
    <s v="Aug"/>
    <s v="Q3"/>
    <x v="3"/>
    <s v="Punjab"/>
    <s v="Punjab Mega Store"/>
    <x v="1"/>
    <x v="3"/>
    <x v="0"/>
    <x v="1"/>
    <n v="8"/>
    <n v="252"/>
    <x v="1"/>
    <n v="105"/>
    <n v="2016"/>
    <n v="840"/>
    <n v="1176"/>
    <n v="0.58333333333333337"/>
    <x v="0"/>
  </r>
  <r>
    <s v="ORD-102091"/>
    <x v="229"/>
    <x v="0"/>
    <x v="7"/>
    <s v="Aug"/>
    <s v="Q3"/>
    <x v="2"/>
    <s v="Karnataka"/>
    <s v="Karnataka Mega Store"/>
    <x v="3"/>
    <x v="14"/>
    <x v="2"/>
    <x v="1"/>
    <n v="3"/>
    <n v="9827"/>
    <x v="0"/>
    <n v="6017"/>
    <n v="28006.949999999997"/>
    <n v="18051"/>
    <n v="9955.9499999999971"/>
    <n v="0.35548140729354671"/>
    <x v="0"/>
  </r>
  <r>
    <s v="ORD-102845"/>
    <x v="229"/>
    <x v="0"/>
    <x v="7"/>
    <s v="Aug"/>
    <s v="Q3"/>
    <x v="0"/>
    <s v="West Bengal"/>
    <s v="West Bengal Mega Store"/>
    <x v="1"/>
    <x v="4"/>
    <x v="1"/>
    <x v="0"/>
    <n v="2"/>
    <n v="311"/>
    <x v="3"/>
    <n v="124"/>
    <n v="559.80000000000007"/>
    <n v="248"/>
    <n v="311.80000000000007"/>
    <n v="0.55698463737048953"/>
    <x v="0"/>
  </r>
  <r>
    <s v="ORD-103251"/>
    <x v="229"/>
    <x v="0"/>
    <x v="7"/>
    <s v="Aug"/>
    <s v="Q3"/>
    <x v="2"/>
    <s v="Andhra Pradesh"/>
    <s v="Andhra Pradesh Mega Store"/>
    <x v="0"/>
    <x v="11"/>
    <x v="1"/>
    <x v="0"/>
    <n v="5"/>
    <n v="1574"/>
    <x v="0"/>
    <n v="771"/>
    <n v="7476.5"/>
    <n v="3855"/>
    <n v="3621.5"/>
    <n v="0.484384404467331"/>
    <x v="0"/>
  </r>
  <r>
    <s v="ORD-103595"/>
    <x v="229"/>
    <x v="0"/>
    <x v="7"/>
    <s v="Aug"/>
    <s v="Q3"/>
    <x v="3"/>
    <s v="Punjab"/>
    <s v="Punjab Mega Store"/>
    <x v="0"/>
    <x v="5"/>
    <x v="2"/>
    <x v="1"/>
    <n v="2"/>
    <n v="10107"/>
    <x v="2"/>
    <n v="7413"/>
    <n v="17181.899999999998"/>
    <n v="14826"/>
    <n v="2355.8999999999978"/>
    <n v="0.13711522008625346"/>
    <x v="0"/>
  </r>
  <r>
    <s v="ORD-100866"/>
    <x v="230"/>
    <x v="0"/>
    <x v="7"/>
    <s v="Aug"/>
    <s v="Q3"/>
    <x v="1"/>
    <s v="Rajasthan"/>
    <s v="Rajasthan Mega Store"/>
    <x v="1"/>
    <x v="4"/>
    <x v="2"/>
    <x v="0"/>
    <n v="1"/>
    <n v="280"/>
    <x v="0"/>
    <n v="115"/>
    <n v="266"/>
    <n v="115"/>
    <n v="151"/>
    <n v="0.56766917293233088"/>
    <x v="0"/>
  </r>
  <r>
    <s v="ORD-101011"/>
    <x v="230"/>
    <x v="0"/>
    <x v="7"/>
    <s v="Aug"/>
    <s v="Q3"/>
    <x v="1"/>
    <s v="Gujarat"/>
    <s v="Gujarat Mega Store"/>
    <x v="0"/>
    <x v="12"/>
    <x v="0"/>
    <x v="0"/>
    <n v="1"/>
    <n v="19573"/>
    <x v="3"/>
    <n v="14928"/>
    <n v="17615.7"/>
    <n v="14928"/>
    <n v="2687.7000000000007"/>
    <n v="0.15257412421873673"/>
    <x v="0"/>
  </r>
  <r>
    <s v="ORD-101444"/>
    <x v="230"/>
    <x v="0"/>
    <x v="7"/>
    <s v="Aug"/>
    <s v="Q3"/>
    <x v="3"/>
    <s v="Punjab"/>
    <s v="Punjab Mega Store"/>
    <x v="2"/>
    <x v="7"/>
    <x v="0"/>
    <x v="1"/>
    <n v="3"/>
    <n v="2379"/>
    <x v="0"/>
    <n v="1210"/>
    <n v="6780.15"/>
    <n v="3630"/>
    <n v="3150.1499999999996"/>
    <n v="0.46461361474303664"/>
    <x v="0"/>
  </r>
  <r>
    <s v="ORD-102242"/>
    <x v="230"/>
    <x v="0"/>
    <x v="7"/>
    <s v="Aug"/>
    <s v="Q3"/>
    <x v="1"/>
    <s v="Rajasthan"/>
    <s v="Rajasthan Mega Store"/>
    <x v="2"/>
    <x v="10"/>
    <x v="0"/>
    <x v="1"/>
    <n v="1"/>
    <n v="1626"/>
    <x v="1"/>
    <n v="865"/>
    <n v="1626"/>
    <n v="865"/>
    <n v="761"/>
    <n v="0.46801968019680196"/>
    <x v="0"/>
  </r>
  <r>
    <s v="ORD-104375"/>
    <x v="230"/>
    <x v="0"/>
    <x v="7"/>
    <s v="Aug"/>
    <s v="Q3"/>
    <x v="0"/>
    <s v="Odisha"/>
    <s v="Odisha Mega Store"/>
    <x v="1"/>
    <x v="4"/>
    <x v="0"/>
    <x v="1"/>
    <n v="2"/>
    <n v="317"/>
    <x v="2"/>
    <n v="125"/>
    <n v="538.9"/>
    <n v="250"/>
    <n v="288.89999999999998"/>
    <n v="0.53609203933939509"/>
    <x v="0"/>
  </r>
  <r>
    <s v="ORD-100112"/>
    <x v="231"/>
    <x v="0"/>
    <x v="7"/>
    <s v="Aug"/>
    <s v="Q3"/>
    <x v="2"/>
    <s v="Karnataka"/>
    <s v="Karnataka Mega Store"/>
    <x v="2"/>
    <x v="7"/>
    <x v="0"/>
    <x v="1"/>
    <n v="3"/>
    <n v="2397"/>
    <x v="1"/>
    <n v="1180"/>
    <n v="7191"/>
    <n v="3540"/>
    <n v="3651"/>
    <n v="0.50771798080934505"/>
    <x v="0"/>
  </r>
  <r>
    <s v="ORD-100339"/>
    <x v="231"/>
    <x v="0"/>
    <x v="7"/>
    <s v="Aug"/>
    <s v="Q3"/>
    <x v="1"/>
    <s v="Rajasthan"/>
    <s v="Rajasthan Mega Store"/>
    <x v="2"/>
    <x v="7"/>
    <x v="0"/>
    <x v="0"/>
    <n v="1"/>
    <n v="2269"/>
    <x v="2"/>
    <n v="1114"/>
    <n v="1928.6499999999999"/>
    <n v="1114"/>
    <n v="814.64999999999986"/>
    <n v="0.42239390247064007"/>
    <x v="0"/>
  </r>
  <r>
    <s v="ORD-100464"/>
    <x v="231"/>
    <x v="0"/>
    <x v="7"/>
    <s v="Aug"/>
    <s v="Q3"/>
    <x v="2"/>
    <s v="Karnataka"/>
    <s v="Karnataka Mega Store"/>
    <x v="1"/>
    <x v="3"/>
    <x v="2"/>
    <x v="2"/>
    <n v="4"/>
    <n v="261"/>
    <x v="1"/>
    <n v="107"/>
    <n v="1044"/>
    <n v="428"/>
    <n v="616"/>
    <n v="0.59003831417624519"/>
    <x v="0"/>
  </r>
  <r>
    <s v="ORD-100648"/>
    <x v="231"/>
    <x v="0"/>
    <x v="7"/>
    <s v="Aug"/>
    <s v="Q3"/>
    <x v="1"/>
    <s v="Rajasthan"/>
    <s v="Rajasthan Mega Store"/>
    <x v="0"/>
    <x v="11"/>
    <x v="0"/>
    <x v="0"/>
    <n v="3"/>
    <n v="1592"/>
    <x v="0"/>
    <n v="817"/>
    <n v="4537.2"/>
    <n v="2451"/>
    <n v="2086.1999999999998"/>
    <n v="0.45979899497487436"/>
    <x v="0"/>
  </r>
  <r>
    <s v="ORD-100709"/>
    <x v="231"/>
    <x v="0"/>
    <x v="7"/>
    <s v="Aug"/>
    <s v="Q3"/>
    <x v="1"/>
    <s v="Maharashtra"/>
    <s v="Maharashtra Mega Store"/>
    <x v="0"/>
    <x v="5"/>
    <x v="2"/>
    <x v="1"/>
    <n v="1"/>
    <n v="11750"/>
    <x v="2"/>
    <n v="8791"/>
    <n v="9987.5"/>
    <n v="8791"/>
    <n v="1196.5"/>
    <n v="0.11979974968710888"/>
    <x v="0"/>
  </r>
  <r>
    <s v="ORD-102014"/>
    <x v="231"/>
    <x v="0"/>
    <x v="7"/>
    <s v="Aug"/>
    <s v="Q3"/>
    <x v="2"/>
    <s v="Karnataka"/>
    <s v="Karnataka Mega Store"/>
    <x v="0"/>
    <x v="12"/>
    <x v="0"/>
    <x v="2"/>
    <n v="5"/>
    <n v="19755"/>
    <x v="2"/>
    <n v="15063"/>
    <n v="83958.75"/>
    <n v="75315"/>
    <n v="8643.75"/>
    <n v="0.1029523426682746"/>
    <x v="0"/>
  </r>
  <r>
    <s v="ORD-102124"/>
    <x v="231"/>
    <x v="0"/>
    <x v="7"/>
    <s v="Aug"/>
    <s v="Q3"/>
    <x v="0"/>
    <s v="West Bengal"/>
    <s v="West Bengal Mega Store"/>
    <x v="1"/>
    <x v="8"/>
    <x v="0"/>
    <x v="1"/>
    <n v="5"/>
    <n v="2350"/>
    <x v="3"/>
    <n v="1367"/>
    <n v="10575"/>
    <n v="6835"/>
    <n v="3740"/>
    <n v="0.35366430260047282"/>
    <x v="0"/>
  </r>
  <r>
    <s v="ORD-101088"/>
    <x v="232"/>
    <x v="0"/>
    <x v="7"/>
    <s v="Aug"/>
    <s v="Q3"/>
    <x v="3"/>
    <s v="Uttar Pradesh"/>
    <s v="Uttar Pradesh Mega Store"/>
    <x v="0"/>
    <x v="11"/>
    <x v="0"/>
    <x v="2"/>
    <n v="1"/>
    <n v="1523"/>
    <x v="1"/>
    <n v="748"/>
    <n v="1523"/>
    <n v="748"/>
    <n v="775"/>
    <n v="0.50886408404464867"/>
    <x v="0"/>
  </r>
  <r>
    <s v="ORD-101432"/>
    <x v="232"/>
    <x v="0"/>
    <x v="7"/>
    <s v="Aug"/>
    <s v="Q3"/>
    <x v="0"/>
    <s v="West Bengal"/>
    <s v="West Bengal Mega Store"/>
    <x v="0"/>
    <x v="11"/>
    <x v="0"/>
    <x v="2"/>
    <n v="3"/>
    <n v="1464"/>
    <x v="3"/>
    <n v="741"/>
    <n v="3952.8"/>
    <n v="2223"/>
    <n v="1729.8000000000002"/>
    <n v="0.43761384335154829"/>
    <x v="0"/>
  </r>
  <r>
    <s v="ORD-101688"/>
    <x v="232"/>
    <x v="0"/>
    <x v="7"/>
    <s v="Aug"/>
    <s v="Q3"/>
    <x v="1"/>
    <s v="Rajasthan"/>
    <s v="Rajasthan Mega Store"/>
    <x v="2"/>
    <x v="2"/>
    <x v="0"/>
    <x v="1"/>
    <n v="3"/>
    <n v="2893"/>
    <x v="1"/>
    <n v="1787"/>
    <n v="8679"/>
    <n v="5361"/>
    <n v="3318"/>
    <n v="0.38230210853784996"/>
    <x v="0"/>
  </r>
  <r>
    <s v="ORD-101773"/>
    <x v="232"/>
    <x v="0"/>
    <x v="7"/>
    <s v="Aug"/>
    <s v="Q3"/>
    <x v="2"/>
    <s v="Andhra Pradesh"/>
    <s v="Andhra Pradesh Mega Store"/>
    <x v="3"/>
    <x v="14"/>
    <x v="2"/>
    <x v="0"/>
    <n v="1"/>
    <n v="8168"/>
    <x v="0"/>
    <n v="5196"/>
    <n v="7759.5999999999995"/>
    <n v="5196"/>
    <n v="2563.5999999999995"/>
    <n v="0.33037785452858393"/>
    <x v="0"/>
  </r>
  <r>
    <s v="ORD-103021"/>
    <x v="232"/>
    <x v="0"/>
    <x v="7"/>
    <s v="Aug"/>
    <s v="Q3"/>
    <x v="1"/>
    <s v="Maharashtra"/>
    <s v="Maharashtra Mega Store"/>
    <x v="3"/>
    <x v="13"/>
    <x v="2"/>
    <x v="2"/>
    <n v="1"/>
    <n v="13739"/>
    <x v="4"/>
    <n v="8002"/>
    <n v="8930.35"/>
    <n v="8002"/>
    <n v="928.35000000000036"/>
    <n v="0.10395449226514082"/>
    <x v="0"/>
  </r>
  <r>
    <s v="ORD-103507"/>
    <x v="232"/>
    <x v="0"/>
    <x v="7"/>
    <s v="Aug"/>
    <s v="Q3"/>
    <x v="0"/>
    <s v="Bihar"/>
    <s v="Bihar Mega Store"/>
    <x v="1"/>
    <x v="8"/>
    <x v="0"/>
    <x v="0"/>
    <n v="3"/>
    <n v="2329"/>
    <x v="0"/>
    <n v="1312"/>
    <n v="6637.65"/>
    <n v="3936"/>
    <n v="2701.6499999999996"/>
    <n v="0.4070190504169397"/>
    <x v="0"/>
  </r>
  <r>
    <s v="ORD-103412"/>
    <x v="233"/>
    <x v="0"/>
    <x v="7"/>
    <s v="Aug"/>
    <s v="Q3"/>
    <x v="1"/>
    <s v="Gujarat"/>
    <s v="Gujarat Mega Store"/>
    <x v="3"/>
    <x v="14"/>
    <x v="1"/>
    <x v="1"/>
    <n v="1"/>
    <n v="8855"/>
    <x v="7"/>
    <n v="5577"/>
    <n v="6641.25"/>
    <n v="5577"/>
    <n v="1064.25"/>
    <n v="0.16024844720496895"/>
    <x v="0"/>
  </r>
  <r>
    <s v="ORD-104003"/>
    <x v="233"/>
    <x v="0"/>
    <x v="7"/>
    <s v="Aug"/>
    <s v="Q3"/>
    <x v="3"/>
    <s v="Delhi"/>
    <s v="Delhi Mega Store"/>
    <x v="3"/>
    <x v="14"/>
    <x v="1"/>
    <x v="1"/>
    <n v="2"/>
    <n v="8429"/>
    <x v="0"/>
    <n v="5320"/>
    <n v="16015.099999999999"/>
    <n v="10640"/>
    <n v="5375.0999999999985"/>
    <n v="0.33562700201684653"/>
    <x v="0"/>
  </r>
  <r>
    <s v="ORD-101225"/>
    <x v="234"/>
    <x v="0"/>
    <x v="7"/>
    <s v="Aug"/>
    <s v="Q3"/>
    <x v="3"/>
    <s v="Punjab"/>
    <s v="Punjab Mega Store"/>
    <x v="1"/>
    <x v="4"/>
    <x v="2"/>
    <x v="1"/>
    <n v="2"/>
    <n v="300"/>
    <x v="1"/>
    <n v="118"/>
    <n v="600"/>
    <n v="236"/>
    <n v="364"/>
    <n v="0.60666666666666669"/>
    <x v="0"/>
  </r>
  <r>
    <s v="ORD-103407"/>
    <x v="234"/>
    <x v="0"/>
    <x v="7"/>
    <s v="Aug"/>
    <s v="Q3"/>
    <x v="1"/>
    <s v="Rajasthan"/>
    <s v="Rajasthan Mega Store"/>
    <x v="2"/>
    <x v="10"/>
    <x v="2"/>
    <x v="1"/>
    <n v="3"/>
    <n v="1777"/>
    <x v="0"/>
    <n v="910"/>
    <n v="5064.45"/>
    <n v="2730"/>
    <n v="2334.4499999999998"/>
    <n v="0.46094837544057105"/>
    <x v="0"/>
  </r>
  <r>
    <s v="ORD-103824"/>
    <x v="234"/>
    <x v="0"/>
    <x v="7"/>
    <s v="Aug"/>
    <s v="Q3"/>
    <x v="1"/>
    <s v="Rajasthan"/>
    <s v="Rajasthan Mega Store"/>
    <x v="2"/>
    <x v="2"/>
    <x v="0"/>
    <x v="1"/>
    <n v="8"/>
    <n v="2966"/>
    <x v="3"/>
    <n v="1772"/>
    <n v="21355.200000000001"/>
    <n v="14176"/>
    <n v="7179.2000000000007"/>
    <n v="0.3361804150745486"/>
    <x v="0"/>
  </r>
  <r>
    <s v="ORD-100863"/>
    <x v="235"/>
    <x v="0"/>
    <x v="8"/>
    <s v="Sep"/>
    <s v="Q3"/>
    <x v="2"/>
    <s v="Tamil Nadu"/>
    <s v="Tamil Nadu Mega Store"/>
    <x v="1"/>
    <x v="3"/>
    <x v="0"/>
    <x v="1"/>
    <n v="1"/>
    <n v="250"/>
    <x v="2"/>
    <n v="107"/>
    <n v="212.5"/>
    <n v="107"/>
    <n v="105.5"/>
    <n v="0.49647058823529411"/>
    <x v="0"/>
  </r>
  <r>
    <s v="ORD-101217"/>
    <x v="235"/>
    <x v="0"/>
    <x v="8"/>
    <s v="Sep"/>
    <s v="Q3"/>
    <x v="1"/>
    <s v="Rajasthan"/>
    <s v="Rajasthan Mega Store"/>
    <x v="2"/>
    <x v="7"/>
    <x v="2"/>
    <x v="1"/>
    <n v="5"/>
    <n v="2347"/>
    <x v="1"/>
    <n v="1192"/>
    <n v="11735"/>
    <n v="5960"/>
    <n v="5775"/>
    <n v="0.49211759693225393"/>
    <x v="0"/>
  </r>
  <r>
    <s v="ORD-101297"/>
    <x v="235"/>
    <x v="0"/>
    <x v="8"/>
    <s v="Sep"/>
    <s v="Q3"/>
    <x v="1"/>
    <s v="Gujarat"/>
    <s v="Gujarat Mega Store"/>
    <x v="2"/>
    <x v="2"/>
    <x v="2"/>
    <x v="0"/>
    <n v="1"/>
    <n v="2662"/>
    <x v="3"/>
    <n v="1634"/>
    <n v="2395.8000000000002"/>
    <n v="1634"/>
    <n v="761.80000000000018"/>
    <n v="0.31797311962601221"/>
    <x v="0"/>
  </r>
  <r>
    <s v="ORD-102695"/>
    <x v="235"/>
    <x v="0"/>
    <x v="8"/>
    <s v="Sep"/>
    <s v="Q3"/>
    <x v="2"/>
    <s v="Tamil Nadu"/>
    <s v="Tamil Nadu Mega Store"/>
    <x v="2"/>
    <x v="2"/>
    <x v="2"/>
    <x v="1"/>
    <n v="2"/>
    <n v="2850"/>
    <x v="3"/>
    <n v="1696"/>
    <n v="5130"/>
    <n v="3392"/>
    <n v="1738"/>
    <n v="0.33879142300194931"/>
    <x v="1"/>
  </r>
  <r>
    <s v="ORD-100726"/>
    <x v="236"/>
    <x v="0"/>
    <x v="8"/>
    <s v="Sep"/>
    <s v="Q3"/>
    <x v="1"/>
    <s v="Maharashtra"/>
    <s v="Maharashtra Mega Store"/>
    <x v="0"/>
    <x v="11"/>
    <x v="2"/>
    <x v="2"/>
    <n v="4"/>
    <n v="1378"/>
    <x v="3"/>
    <n v="677"/>
    <n v="4960.8"/>
    <n v="2708"/>
    <n v="2252.8000000000002"/>
    <n v="0.45412030317690699"/>
    <x v="0"/>
  </r>
  <r>
    <s v="ORD-101267"/>
    <x v="236"/>
    <x v="0"/>
    <x v="8"/>
    <s v="Sep"/>
    <s v="Q3"/>
    <x v="0"/>
    <s v="Odisha"/>
    <s v="Odisha Mega Store"/>
    <x v="1"/>
    <x v="8"/>
    <x v="0"/>
    <x v="2"/>
    <n v="4"/>
    <n v="2106"/>
    <x v="3"/>
    <n v="1204"/>
    <n v="7581.6"/>
    <n v="4816"/>
    <n v="2765.6000000000004"/>
    <n v="0.36477788329640187"/>
    <x v="0"/>
  </r>
  <r>
    <s v="ORD-101345"/>
    <x v="236"/>
    <x v="0"/>
    <x v="8"/>
    <s v="Sep"/>
    <s v="Q3"/>
    <x v="3"/>
    <s v="Punjab"/>
    <s v="Punjab Mega Store"/>
    <x v="1"/>
    <x v="1"/>
    <x v="2"/>
    <x v="0"/>
    <n v="1"/>
    <n v="482"/>
    <x v="0"/>
    <n v="222"/>
    <n v="457.9"/>
    <n v="222"/>
    <n v="235.89999999999998"/>
    <n v="0.51517798645992574"/>
    <x v="0"/>
  </r>
  <r>
    <s v="ORD-101847"/>
    <x v="236"/>
    <x v="0"/>
    <x v="8"/>
    <s v="Sep"/>
    <s v="Q3"/>
    <x v="0"/>
    <s v="Bihar"/>
    <s v="Bihar Mega Store"/>
    <x v="0"/>
    <x v="12"/>
    <x v="2"/>
    <x v="2"/>
    <n v="2"/>
    <n v="16835"/>
    <x v="1"/>
    <n v="13375"/>
    <n v="33670"/>
    <n v="26750"/>
    <n v="6920"/>
    <n v="0.20552420552420553"/>
    <x v="0"/>
  </r>
  <r>
    <s v="ORD-101875"/>
    <x v="236"/>
    <x v="0"/>
    <x v="8"/>
    <s v="Sep"/>
    <s v="Q3"/>
    <x v="1"/>
    <s v="Rajasthan"/>
    <s v="Rajasthan Mega Store"/>
    <x v="1"/>
    <x v="3"/>
    <x v="0"/>
    <x v="0"/>
    <n v="3"/>
    <n v="241"/>
    <x v="5"/>
    <n v="100"/>
    <n v="578.4"/>
    <n v="300"/>
    <n v="278.39999999999998"/>
    <n v="0.48132780082987547"/>
    <x v="0"/>
  </r>
  <r>
    <s v="ORD-100375"/>
    <x v="237"/>
    <x v="0"/>
    <x v="8"/>
    <s v="Sep"/>
    <s v="Q3"/>
    <x v="1"/>
    <s v="Gujarat"/>
    <s v="Gujarat Mega Store"/>
    <x v="0"/>
    <x v="11"/>
    <x v="0"/>
    <x v="0"/>
    <n v="1"/>
    <n v="1622"/>
    <x v="0"/>
    <n v="831"/>
    <n v="1540.8999999999999"/>
    <n v="831"/>
    <n v="709.89999999999986"/>
    <n v="0.46070478291907324"/>
    <x v="0"/>
  </r>
  <r>
    <s v="ORD-102209"/>
    <x v="237"/>
    <x v="0"/>
    <x v="8"/>
    <s v="Sep"/>
    <s v="Q3"/>
    <x v="0"/>
    <s v="West Bengal"/>
    <s v="West Bengal Mega Store"/>
    <x v="2"/>
    <x v="2"/>
    <x v="1"/>
    <x v="0"/>
    <n v="1"/>
    <n v="2936"/>
    <x v="0"/>
    <n v="1778"/>
    <n v="2789.2"/>
    <n v="1778"/>
    <n v="1011.1999999999998"/>
    <n v="0.36254123046034703"/>
    <x v="0"/>
  </r>
  <r>
    <s v="ORD-102959"/>
    <x v="237"/>
    <x v="0"/>
    <x v="8"/>
    <s v="Sep"/>
    <s v="Q3"/>
    <x v="3"/>
    <s v="Uttar Pradesh"/>
    <s v="Uttar Pradesh Mega Store"/>
    <x v="1"/>
    <x v="3"/>
    <x v="0"/>
    <x v="2"/>
    <n v="1"/>
    <n v="242"/>
    <x v="1"/>
    <n v="102"/>
    <n v="242"/>
    <n v="102"/>
    <n v="140"/>
    <n v="0.57851239669421484"/>
    <x v="0"/>
  </r>
  <r>
    <s v="ORD-103042"/>
    <x v="237"/>
    <x v="0"/>
    <x v="8"/>
    <s v="Sep"/>
    <s v="Q3"/>
    <x v="1"/>
    <s v="Gujarat"/>
    <s v="Gujarat Mega Store"/>
    <x v="0"/>
    <x v="11"/>
    <x v="0"/>
    <x v="1"/>
    <n v="3"/>
    <n v="1392"/>
    <x v="0"/>
    <n v="705"/>
    <n v="3967.2"/>
    <n v="2115"/>
    <n v="1852.1999999999998"/>
    <n v="0.46687840290381122"/>
    <x v="0"/>
  </r>
  <r>
    <s v="ORD-103300"/>
    <x v="237"/>
    <x v="0"/>
    <x v="8"/>
    <s v="Sep"/>
    <s v="Q3"/>
    <x v="1"/>
    <s v="Rajasthan"/>
    <s v="Rajasthan Mega Store"/>
    <x v="3"/>
    <x v="13"/>
    <x v="1"/>
    <x v="0"/>
    <n v="1"/>
    <n v="13486"/>
    <x v="4"/>
    <n v="8272"/>
    <n v="8765.9"/>
    <n v="8272"/>
    <n v="493.89999999999964"/>
    <n v="5.634333040532058E-2"/>
    <x v="0"/>
  </r>
  <r>
    <s v="ORD-101829"/>
    <x v="238"/>
    <x v="0"/>
    <x v="8"/>
    <s v="Sep"/>
    <s v="Q3"/>
    <x v="1"/>
    <s v="Gujarat"/>
    <s v="Gujarat Mega Store"/>
    <x v="0"/>
    <x v="12"/>
    <x v="2"/>
    <x v="0"/>
    <n v="1"/>
    <n v="16982"/>
    <x v="0"/>
    <n v="13490"/>
    <n v="16132.9"/>
    <n v="13490"/>
    <n v="2642.8999999999996"/>
    <n v="0.16382051584030147"/>
    <x v="0"/>
  </r>
  <r>
    <s v="ORD-102208"/>
    <x v="238"/>
    <x v="0"/>
    <x v="8"/>
    <s v="Sep"/>
    <s v="Q3"/>
    <x v="1"/>
    <s v="Rajasthan"/>
    <s v="Rajasthan Mega Store"/>
    <x v="2"/>
    <x v="10"/>
    <x v="1"/>
    <x v="0"/>
    <n v="1"/>
    <n v="1781"/>
    <x v="0"/>
    <n v="928"/>
    <n v="1691.9499999999998"/>
    <n v="928"/>
    <n v="763.94999999999982"/>
    <n v="0.45152043500103423"/>
    <x v="1"/>
  </r>
  <r>
    <s v="ORD-102625"/>
    <x v="238"/>
    <x v="0"/>
    <x v="8"/>
    <s v="Sep"/>
    <s v="Q3"/>
    <x v="3"/>
    <s v="Delhi"/>
    <s v="Delhi Mega Store"/>
    <x v="1"/>
    <x v="1"/>
    <x v="0"/>
    <x v="2"/>
    <n v="3"/>
    <n v="454"/>
    <x v="1"/>
    <n v="200"/>
    <n v="1362"/>
    <n v="600"/>
    <n v="762"/>
    <n v="0.55947136563876654"/>
    <x v="0"/>
  </r>
  <r>
    <s v="ORD-100542"/>
    <x v="239"/>
    <x v="0"/>
    <x v="8"/>
    <s v="Sep"/>
    <s v="Q3"/>
    <x v="2"/>
    <s v="Andhra Pradesh"/>
    <s v="Andhra Pradesh Mega Store"/>
    <x v="2"/>
    <x v="2"/>
    <x v="0"/>
    <x v="1"/>
    <n v="2"/>
    <n v="3055"/>
    <x v="0"/>
    <n v="1854"/>
    <n v="5804.5"/>
    <n v="3708"/>
    <n v="2096.5"/>
    <n v="0.36118528727711258"/>
    <x v="0"/>
  </r>
  <r>
    <s v="ORD-101124"/>
    <x v="239"/>
    <x v="0"/>
    <x v="8"/>
    <s v="Sep"/>
    <s v="Q3"/>
    <x v="3"/>
    <s v="Uttar Pradesh"/>
    <s v="Uttar Pradesh Mega Store"/>
    <x v="2"/>
    <x v="7"/>
    <x v="0"/>
    <x v="1"/>
    <n v="5"/>
    <n v="2541"/>
    <x v="2"/>
    <n v="1251"/>
    <n v="10799.25"/>
    <n v="6255"/>
    <n v="4544.25"/>
    <n v="0.42079311063268282"/>
    <x v="0"/>
  </r>
  <r>
    <s v="ORD-102036"/>
    <x v="239"/>
    <x v="0"/>
    <x v="8"/>
    <s v="Sep"/>
    <s v="Q3"/>
    <x v="1"/>
    <s v="Rajasthan"/>
    <s v="Rajasthan Mega Store"/>
    <x v="3"/>
    <x v="14"/>
    <x v="0"/>
    <x v="2"/>
    <n v="1"/>
    <n v="8538"/>
    <x v="7"/>
    <n v="5299"/>
    <n v="6403.5"/>
    <n v="5299"/>
    <n v="1104.5"/>
    <n v="0.17248379792301086"/>
    <x v="0"/>
  </r>
  <r>
    <s v="ORD-102974"/>
    <x v="239"/>
    <x v="0"/>
    <x v="8"/>
    <s v="Sep"/>
    <s v="Q3"/>
    <x v="1"/>
    <s v="Rajasthan"/>
    <s v="Rajasthan Mega Store"/>
    <x v="0"/>
    <x v="0"/>
    <x v="0"/>
    <x v="1"/>
    <n v="1"/>
    <n v="48377"/>
    <x v="1"/>
    <n v="42114"/>
    <n v="48377"/>
    <n v="42114"/>
    <n v="6263"/>
    <n v="0.12946234780990967"/>
    <x v="0"/>
  </r>
  <r>
    <s v="ORD-101181"/>
    <x v="240"/>
    <x v="0"/>
    <x v="8"/>
    <s v="Sep"/>
    <s v="Q3"/>
    <x v="1"/>
    <s v="Maharashtra"/>
    <s v="Maharashtra Mega Store"/>
    <x v="1"/>
    <x v="8"/>
    <x v="2"/>
    <x v="2"/>
    <n v="1"/>
    <n v="2207"/>
    <x v="1"/>
    <n v="1248"/>
    <n v="2207"/>
    <n v="1248"/>
    <n v="959"/>
    <n v="0.43452650657000452"/>
    <x v="0"/>
  </r>
  <r>
    <s v="ORD-101547"/>
    <x v="240"/>
    <x v="0"/>
    <x v="8"/>
    <s v="Sep"/>
    <s v="Q3"/>
    <x v="1"/>
    <s v="Rajasthan"/>
    <s v="Rajasthan Mega Store"/>
    <x v="1"/>
    <x v="1"/>
    <x v="0"/>
    <x v="0"/>
    <n v="3"/>
    <n v="481"/>
    <x v="0"/>
    <n v="219"/>
    <n v="1370.85"/>
    <n v="657"/>
    <n v="713.84999999999991"/>
    <n v="0.52073531020899444"/>
    <x v="0"/>
  </r>
  <r>
    <s v="ORD-101599"/>
    <x v="240"/>
    <x v="0"/>
    <x v="8"/>
    <s v="Sep"/>
    <s v="Q3"/>
    <x v="2"/>
    <s v="Karnataka"/>
    <s v="Karnataka Mega Store"/>
    <x v="0"/>
    <x v="0"/>
    <x v="0"/>
    <x v="1"/>
    <n v="2"/>
    <n v="52082"/>
    <x v="0"/>
    <n v="43569"/>
    <n v="98955.799999999988"/>
    <n v="87138"/>
    <n v="11817.799999999988"/>
    <n v="0.11942503622829576"/>
    <x v="0"/>
  </r>
  <r>
    <s v="ORD-102361"/>
    <x v="240"/>
    <x v="0"/>
    <x v="8"/>
    <s v="Sep"/>
    <s v="Q3"/>
    <x v="3"/>
    <s v="Uttar Pradesh"/>
    <s v="Uttar Pradesh Mega Store"/>
    <x v="3"/>
    <x v="9"/>
    <x v="2"/>
    <x v="1"/>
    <n v="1"/>
    <n v="30231"/>
    <x v="1"/>
    <n v="20813"/>
    <n v="30231"/>
    <n v="20813"/>
    <n v="9418"/>
    <n v="0.3115345175482121"/>
    <x v="0"/>
  </r>
  <r>
    <s v="ORD-102983"/>
    <x v="240"/>
    <x v="0"/>
    <x v="8"/>
    <s v="Sep"/>
    <s v="Q3"/>
    <x v="3"/>
    <s v="Punjab"/>
    <s v="Punjab Mega Store"/>
    <x v="2"/>
    <x v="10"/>
    <x v="2"/>
    <x v="0"/>
    <n v="2"/>
    <n v="1937"/>
    <x v="0"/>
    <n v="999"/>
    <n v="3680.2999999999997"/>
    <n v="1998"/>
    <n v="1682.2999999999997"/>
    <n v="0.45710947477107838"/>
    <x v="0"/>
  </r>
  <r>
    <s v="ORD-102655"/>
    <x v="241"/>
    <x v="0"/>
    <x v="8"/>
    <s v="Sep"/>
    <s v="Q3"/>
    <x v="3"/>
    <s v="Uttar Pradesh"/>
    <s v="Uttar Pradesh Mega Store"/>
    <x v="3"/>
    <x v="9"/>
    <x v="0"/>
    <x v="1"/>
    <n v="4"/>
    <n v="32777"/>
    <x v="1"/>
    <n v="22241"/>
    <n v="131108"/>
    <n v="88964"/>
    <n v="42144"/>
    <n v="0.32144491564206606"/>
    <x v="0"/>
  </r>
  <r>
    <s v="ORD-102929"/>
    <x v="241"/>
    <x v="0"/>
    <x v="8"/>
    <s v="Sep"/>
    <s v="Q3"/>
    <x v="1"/>
    <s v="Maharashtra"/>
    <s v="Maharashtra Mega Store"/>
    <x v="0"/>
    <x v="0"/>
    <x v="0"/>
    <x v="2"/>
    <n v="1"/>
    <n v="56571"/>
    <x v="2"/>
    <n v="48479"/>
    <n v="48085.35"/>
    <n v="48479"/>
    <n v="-393.65000000000146"/>
    <n v="-8.1864850728964531E-3"/>
    <x v="0"/>
  </r>
  <r>
    <s v="ORD-103475"/>
    <x v="241"/>
    <x v="0"/>
    <x v="8"/>
    <s v="Sep"/>
    <s v="Q3"/>
    <x v="2"/>
    <s v="Tamil Nadu"/>
    <s v="Tamil Nadu Mega Store"/>
    <x v="0"/>
    <x v="5"/>
    <x v="0"/>
    <x v="2"/>
    <n v="1"/>
    <n v="11715"/>
    <x v="1"/>
    <n v="8701"/>
    <n v="11715"/>
    <n v="8701"/>
    <n v="3014"/>
    <n v="0.25727699530516435"/>
    <x v="0"/>
  </r>
  <r>
    <s v="ORD-104224"/>
    <x v="241"/>
    <x v="0"/>
    <x v="8"/>
    <s v="Sep"/>
    <s v="Q3"/>
    <x v="3"/>
    <s v="Delhi"/>
    <s v="Delhi Mega Store"/>
    <x v="2"/>
    <x v="7"/>
    <x v="2"/>
    <x v="0"/>
    <n v="1"/>
    <n v="2381"/>
    <x v="0"/>
    <n v="1221"/>
    <n v="2261.9499999999998"/>
    <n v="1221"/>
    <n v="1040.9499999999998"/>
    <n v="0.46020026967881689"/>
    <x v="0"/>
  </r>
  <r>
    <s v="ORD-100857"/>
    <x v="242"/>
    <x v="0"/>
    <x v="8"/>
    <s v="Sep"/>
    <s v="Q3"/>
    <x v="3"/>
    <s v="Delhi"/>
    <s v="Delhi Mega Store"/>
    <x v="2"/>
    <x v="2"/>
    <x v="0"/>
    <x v="1"/>
    <n v="1"/>
    <n v="2596"/>
    <x v="0"/>
    <n v="1583"/>
    <n v="2466.1999999999998"/>
    <n v="1583"/>
    <n v="883.19999999999982"/>
    <n v="0.35812180682831884"/>
    <x v="0"/>
  </r>
  <r>
    <s v="ORD-101594"/>
    <x v="242"/>
    <x v="0"/>
    <x v="8"/>
    <s v="Sep"/>
    <s v="Q3"/>
    <x v="3"/>
    <s v="Delhi"/>
    <s v="Delhi Mega Store"/>
    <x v="0"/>
    <x v="12"/>
    <x v="2"/>
    <x v="0"/>
    <n v="1"/>
    <n v="16210"/>
    <x v="0"/>
    <n v="12362"/>
    <n v="15399.5"/>
    <n v="12362"/>
    <n v="3037.5"/>
    <n v="0.19724666385272249"/>
    <x v="0"/>
  </r>
  <r>
    <s v="ORD-102072"/>
    <x v="243"/>
    <x v="0"/>
    <x v="8"/>
    <s v="Sep"/>
    <s v="Q3"/>
    <x v="2"/>
    <s v="Andhra Pradesh"/>
    <s v="Andhra Pradesh Mega Store"/>
    <x v="1"/>
    <x v="3"/>
    <x v="2"/>
    <x v="1"/>
    <n v="1"/>
    <n v="231"/>
    <x v="1"/>
    <n v="100"/>
    <n v="231"/>
    <n v="100"/>
    <n v="131"/>
    <n v="0.5670995670995671"/>
    <x v="0"/>
  </r>
  <r>
    <s v="ORD-103737"/>
    <x v="243"/>
    <x v="0"/>
    <x v="8"/>
    <s v="Sep"/>
    <s v="Q3"/>
    <x v="1"/>
    <s v="Gujarat"/>
    <s v="Gujarat Mega Store"/>
    <x v="1"/>
    <x v="3"/>
    <x v="0"/>
    <x v="1"/>
    <n v="1"/>
    <n v="232"/>
    <x v="3"/>
    <n v="100"/>
    <n v="208.8"/>
    <n v="100"/>
    <n v="108.80000000000001"/>
    <n v="0.52107279693486597"/>
    <x v="0"/>
  </r>
  <r>
    <s v="ORD-100467"/>
    <x v="244"/>
    <x v="0"/>
    <x v="8"/>
    <s v="Sep"/>
    <s v="Q3"/>
    <x v="1"/>
    <s v="Maharashtra"/>
    <s v="Maharashtra Mega Store"/>
    <x v="2"/>
    <x v="2"/>
    <x v="0"/>
    <x v="1"/>
    <n v="2"/>
    <n v="2607"/>
    <x v="0"/>
    <n v="1561"/>
    <n v="4953.3"/>
    <n v="3122"/>
    <n v="1831.3000000000002"/>
    <n v="0.36971312054589872"/>
    <x v="0"/>
  </r>
  <r>
    <s v="ORD-102807"/>
    <x v="244"/>
    <x v="0"/>
    <x v="8"/>
    <s v="Sep"/>
    <s v="Q3"/>
    <x v="2"/>
    <s v="Tamil Nadu"/>
    <s v="Tamil Nadu Mega Store"/>
    <x v="1"/>
    <x v="1"/>
    <x v="1"/>
    <x v="2"/>
    <n v="2"/>
    <n v="454"/>
    <x v="1"/>
    <n v="210"/>
    <n v="908"/>
    <n v="420"/>
    <n v="488"/>
    <n v="0.5374449339207048"/>
    <x v="0"/>
  </r>
  <r>
    <s v="ORD-100615"/>
    <x v="245"/>
    <x v="0"/>
    <x v="8"/>
    <s v="Sep"/>
    <s v="Q3"/>
    <x v="2"/>
    <s v="Andhra Pradesh"/>
    <s v="Andhra Pradesh Mega Store"/>
    <x v="1"/>
    <x v="8"/>
    <x v="0"/>
    <x v="2"/>
    <n v="4"/>
    <n v="2175"/>
    <x v="2"/>
    <n v="1237"/>
    <n v="7395"/>
    <n v="4948"/>
    <n v="2447"/>
    <n v="0.33089925625422584"/>
    <x v="0"/>
  </r>
  <r>
    <s v="ORD-102025"/>
    <x v="245"/>
    <x v="0"/>
    <x v="8"/>
    <s v="Sep"/>
    <s v="Q3"/>
    <x v="0"/>
    <s v="Bihar"/>
    <s v="Bihar Mega Store"/>
    <x v="3"/>
    <x v="6"/>
    <x v="0"/>
    <x v="2"/>
    <n v="1"/>
    <n v="6434"/>
    <x v="3"/>
    <n v="3565"/>
    <n v="5790.6"/>
    <n v="3565"/>
    <n v="2225.6000000000004"/>
    <n v="0.38434704521120439"/>
    <x v="0"/>
  </r>
  <r>
    <s v="ORD-102718"/>
    <x v="245"/>
    <x v="0"/>
    <x v="8"/>
    <s v="Sep"/>
    <s v="Q3"/>
    <x v="2"/>
    <s v="Andhra Pradesh"/>
    <s v="Andhra Pradesh Mega Store"/>
    <x v="3"/>
    <x v="9"/>
    <x v="0"/>
    <x v="1"/>
    <n v="1"/>
    <n v="33118"/>
    <x v="3"/>
    <n v="22942"/>
    <n v="29806.2"/>
    <n v="22942"/>
    <n v="6864.2000000000007"/>
    <n v="0.23029436828579292"/>
    <x v="0"/>
  </r>
  <r>
    <s v="ORD-100102"/>
    <x v="246"/>
    <x v="0"/>
    <x v="8"/>
    <s v="Sep"/>
    <s v="Q3"/>
    <x v="2"/>
    <s v="Andhra Pradesh"/>
    <s v="Andhra Pradesh Mega Store"/>
    <x v="1"/>
    <x v="3"/>
    <x v="0"/>
    <x v="2"/>
    <n v="1"/>
    <n v="237"/>
    <x v="1"/>
    <n v="99"/>
    <n v="237"/>
    <n v="99"/>
    <n v="138"/>
    <n v="0.58227848101265822"/>
    <x v="0"/>
  </r>
  <r>
    <s v="ORD-101825"/>
    <x v="246"/>
    <x v="0"/>
    <x v="8"/>
    <s v="Sep"/>
    <s v="Q3"/>
    <x v="0"/>
    <s v="Odisha"/>
    <s v="Odisha Mega Store"/>
    <x v="0"/>
    <x v="5"/>
    <x v="0"/>
    <x v="1"/>
    <n v="2"/>
    <n v="10464"/>
    <x v="1"/>
    <n v="7805"/>
    <n v="20928"/>
    <n v="15610"/>
    <n v="5318"/>
    <n v="0.25410932721712537"/>
    <x v="0"/>
  </r>
  <r>
    <s v="ORD-102767"/>
    <x v="246"/>
    <x v="0"/>
    <x v="8"/>
    <s v="Sep"/>
    <s v="Q3"/>
    <x v="1"/>
    <s v="Rajasthan"/>
    <s v="Rajasthan Mega Store"/>
    <x v="0"/>
    <x v="5"/>
    <x v="1"/>
    <x v="2"/>
    <n v="4"/>
    <n v="11734"/>
    <x v="3"/>
    <n v="8790"/>
    <n v="42242.400000000001"/>
    <n v="35160"/>
    <n v="7082.4000000000015"/>
    <n v="0.16766092835634341"/>
    <x v="0"/>
  </r>
  <r>
    <s v="ORD-103467"/>
    <x v="246"/>
    <x v="0"/>
    <x v="8"/>
    <s v="Sep"/>
    <s v="Q3"/>
    <x v="1"/>
    <s v="Gujarat"/>
    <s v="Gujarat Mega Store"/>
    <x v="2"/>
    <x v="7"/>
    <x v="1"/>
    <x v="1"/>
    <n v="1"/>
    <n v="2576"/>
    <x v="0"/>
    <n v="1250"/>
    <n v="2447.1999999999998"/>
    <n v="1250"/>
    <n v="1197.1999999999998"/>
    <n v="0.48921216083687474"/>
    <x v="0"/>
  </r>
  <r>
    <s v="ORD-100515"/>
    <x v="247"/>
    <x v="0"/>
    <x v="8"/>
    <s v="Sep"/>
    <s v="Q3"/>
    <x v="2"/>
    <s v="Karnataka"/>
    <s v="Karnataka Mega Store"/>
    <x v="2"/>
    <x v="7"/>
    <x v="1"/>
    <x v="1"/>
    <n v="3"/>
    <n v="2381"/>
    <x v="0"/>
    <n v="1162"/>
    <n v="6785.8499999999995"/>
    <n v="3486"/>
    <n v="3299.8499999999995"/>
    <n v="0.48628395853135564"/>
    <x v="0"/>
  </r>
  <r>
    <s v="ORD-101168"/>
    <x v="247"/>
    <x v="0"/>
    <x v="8"/>
    <s v="Sep"/>
    <s v="Q3"/>
    <x v="2"/>
    <s v="Andhra Pradesh"/>
    <s v="Andhra Pradesh Mega Store"/>
    <x v="1"/>
    <x v="3"/>
    <x v="1"/>
    <x v="1"/>
    <n v="1"/>
    <n v="244"/>
    <x v="2"/>
    <n v="103"/>
    <n v="207.4"/>
    <n v="103"/>
    <n v="104.4"/>
    <n v="0.50337512054001932"/>
    <x v="0"/>
  </r>
  <r>
    <s v="ORD-101699"/>
    <x v="247"/>
    <x v="0"/>
    <x v="8"/>
    <s v="Sep"/>
    <s v="Q3"/>
    <x v="1"/>
    <s v="Maharashtra"/>
    <s v="Maharashtra Mega Store"/>
    <x v="3"/>
    <x v="6"/>
    <x v="0"/>
    <x v="0"/>
    <n v="1"/>
    <n v="6635"/>
    <x v="6"/>
    <n v="3582"/>
    <n v="4644.5"/>
    <n v="3582"/>
    <n v="1062.5"/>
    <n v="0.22876520615782109"/>
    <x v="0"/>
  </r>
  <r>
    <s v="ORD-101093"/>
    <x v="248"/>
    <x v="0"/>
    <x v="8"/>
    <s v="Sep"/>
    <s v="Q3"/>
    <x v="1"/>
    <s v="Maharashtra"/>
    <s v="Maharashtra Mega Store"/>
    <x v="0"/>
    <x v="11"/>
    <x v="0"/>
    <x v="1"/>
    <n v="1"/>
    <n v="1383"/>
    <x v="0"/>
    <n v="702"/>
    <n v="1313.85"/>
    <n v="702"/>
    <n v="611.84999999999991"/>
    <n v="0.46569243064276739"/>
    <x v="0"/>
  </r>
  <r>
    <s v="ORD-102866"/>
    <x v="248"/>
    <x v="0"/>
    <x v="8"/>
    <s v="Sep"/>
    <s v="Q3"/>
    <x v="1"/>
    <s v="Maharashtra"/>
    <s v="Maharashtra Mega Store"/>
    <x v="2"/>
    <x v="7"/>
    <x v="0"/>
    <x v="1"/>
    <n v="4"/>
    <n v="2412"/>
    <x v="1"/>
    <n v="1201"/>
    <n v="9648"/>
    <n v="4804"/>
    <n v="4844"/>
    <n v="0.5020729684908789"/>
    <x v="0"/>
  </r>
  <r>
    <s v="ORD-102957"/>
    <x v="248"/>
    <x v="0"/>
    <x v="8"/>
    <s v="Sep"/>
    <s v="Q3"/>
    <x v="2"/>
    <s v="Andhra Pradesh"/>
    <s v="Andhra Pradesh Mega Store"/>
    <x v="1"/>
    <x v="4"/>
    <x v="0"/>
    <x v="2"/>
    <n v="2"/>
    <n v="304"/>
    <x v="1"/>
    <n v="121"/>
    <n v="608"/>
    <n v="242"/>
    <n v="366"/>
    <n v="0.60197368421052633"/>
    <x v="0"/>
  </r>
  <r>
    <s v="ORD-103028"/>
    <x v="248"/>
    <x v="0"/>
    <x v="8"/>
    <s v="Sep"/>
    <s v="Q3"/>
    <x v="0"/>
    <s v="Bihar"/>
    <s v="Bihar Mega Store"/>
    <x v="3"/>
    <x v="9"/>
    <x v="0"/>
    <x v="0"/>
    <n v="2"/>
    <n v="30146"/>
    <x v="3"/>
    <n v="20739"/>
    <n v="54262.8"/>
    <n v="41478"/>
    <n v="12784.800000000003"/>
    <n v="0.23560892545169071"/>
    <x v="0"/>
  </r>
  <r>
    <s v="ORD-103701"/>
    <x v="248"/>
    <x v="0"/>
    <x v="8"/>
    <s v="Sep"/>
    <s v="Q3"/>
    <x v="3"/>
    <s v="Delhi"/>
    <s v="Delhi Mega Store"/>
    <x v="2"/>
    <x v="10"/>
    <x v="2"/>
    <x v="0"/>
    <n v="1"/>
    <n v="1687"/>
    <x v="3"/>
    <n v="876"/>
    <n v="1518.3"/>
    <n v="876"/>
    <n v="642.29999999999995"/>
    <n v="0.42303892511361391"/>
    <x v="0"/>
  </r>
  <r>
    <s v="ORD-103957"/>
    <x v="248"/>
    <x v="0"/>
    <x v="8"/>
    <s v="Sep"/>
    <s v="Q3"/>
    <x v="2"/>
    <s v="Karnataka"/>
    <s v="Karnataka Mega Store"/>
    <x v="3"/>
    <x v="13"/>
    <x v="2"/>
    <x v="0"/>
    <n v="2"/>
    <n v="15329"/>
    <x v="7"/>
    <n v="9195"/>
    <n v="22993.5"/>
    <n v="18390"/>
    <n v="4603.5"/>
    <n v="0.20020875464805271"/>
    <x v="0"/>
  </r>
  <r>
    <s v="ORD-100009"/>
    <x v="249"/>
    <x v="0"/>
    <x v="8"/>
    <s v="Sep"/>
    <s v="Q3"/>
    <x v="0"/>
    <s v="Bihar"/>
    <s v="Bihar Mega Store"/>
    <x v="1"/>
    <x v="1"/>
    <x v="1"/>
    <x v="0"/>
    <n v="1"/>
    <n v="446"/>
    <x v="5"/>
    <n v="199"/>
    <n v="356.8"/>
    <n v="199"/>
    <n v="157.80000000000001"/>
    <n v="0.44226457399103142"/>
    <x v="0"/>
  </r>
  <r>
    <s v="ORD-100645"/>
    <x v="249"/>
    <x v="0"/>
    <x v="8"/>
    <s v="Sep"/>
    <s v="Q3"/>
    <x v="3"/>
    <s v="Delhi"/>
    <s v="Delhi Mega Store"/>
    <x v="1"/>
    <x v="3"/>
    <x v="1"/>
    <x v="2"/>
    <n v="3"/>
    <n v="248"/>
    <x v="3"/>
    <n v="103"/>
    <n v="669.6"/>
    <n v="309"/>
    <n v="360.6"/>
    <n v="0.53853046594982079"/>
    <x v="0"/>
  </r>
  <r>
    <s v="ORD-100833"/>
    <x v="249"/>
    <x v="0"/>
    <x v="8"/>
    <s v="Sep"/>
    <s v="Q3"/>
    <x v="3"/>
    <s v="Delhi"/>
    <s v="Delhi Mega Store"/>
    <x v="1"/>
    <x v="8"/>
    <x v="2"/>
    <x v="0"/>
    <n v="1"/>
    <n v="2250"/>
    <x v="0"/>
    <n v="1268"/>
    <n v="2137.5"/>
    <n v="1268"/>
    <n v="869.5"/>
    <n v="0.40678362573099414"/>
    <x v="0"/>
  </r>
  <r>
    <s v="ORD-102230"/>
    <x v="249"/>
    <x v="0"/>
    <x v="8"/>
    <s v="Sep"/>
    <s v="Q3"/>
    <x v="0"/>
    <s v="Bihar"/>
    <s v="Bihar Mega Store"/>
    <x v="3"/>
    <x v="13"/>
    <x v="2"/>
    <x v="2"/>
    <n v="2"/>
    <n v="14300"/>
    <x v="4"/>
    <n v="8519"/>
    <n v="18590"/>
    <n v="17038"/>
    <n v="1552"/>
    <n v="8.3485745024206567E-2"/>
    <x v="0"/>
  </r>
  <r>
    <s v="ORD-103487"/>
    <x v="249"/>
    <x v="0"/>
    <x v="8"/>
    <s v="Sep"/>
    <s v="Q3"/>
    <x v="3"/>
    <s v="Delhi"/>
    <s v="Delhi Mega Store"/>
    <x v="2"/>
    <x v="10"/>
    <x v="2"/>
    <x v="1"/>
    <n v="1"/>
    <n v="1946"/>
    <x v="1"/>
    <n v="989"/>
    <n v="1946"/>
    <n v="989"/>
    <n v="957"/>
    <n v="0.49177800616649536"/>
    <x v="0"/>
  </r>
  <r>
    <s v="ORD-104410"/>
    <x v="249"/>
    <x v="0"/>
    <x v="8"/>
    <s v="Sep"/>
    <s v="Q3"/>
    <x v="1"/>
    <s v="Gujarat"/>
    <s v="Gujarat Mega Store"/>
    <x v="2"/>
    <x v="10"/>
    <x v="1"/>
    <x v="1"/>
    <n v="4"/>
    <n v="1627"/>
    <x v="3"/>
    <n v="850"/>
    <n v="5857.2"/>
    <n v="3400"/>
    <n v="2457.1999999999998"/>
    <n v="0.41951785836235744"/>
    <x v="0"/>
  </r>
  <r>
    <s v="ORD-101364"/>
    <x v="250"/>
    <x v="0"/>
    <x v="8"/>
    <s v="Sep"/>
    <s v="Q3"/>
    <x v="2"/>
    <s v="Andhra Pradesh"/>
    <s v="Andhra Pradesh Mega Store"/>
    <x v="3"/>
    <x v="13"/>
    <x v="0"/>
    <x v="1"/>
    <n v="1"/>
    <n v="13500"/>
    <x v="4"/>
    <n v="8237"/>
    <n v="8775"/>
    <n v="8237"/>
    <n v="538"/>
    <n v="6.1310541310541311E-2"/>
    <x v="0"/>
  </r>
  <r>
    <s v="ORD-102248"/>
    <x v="250"/>
    <x v="0"/>
    <x v="8"/>
    <s v="Sep"/>
    <s v="Q3"/>
    <x v="2"/>
    <s v="Tamil Nadu"/>
    <s v="Tamil Nadu Mega Store"/>
    <x v="0"/>
    <x v="0"/>
    <x v="2"/>
    <x v="2"/>
    <n v="1"/>
    <n v="49576"/>
    <x v="3"/>
    <n v="42730"/>
    <n v="44618.400000000001"/>
    <n v="42730"/>
    <n v="1888.4000000000015"/>
    <n v="4.2323346422103919E-2"/>
    <x v="0"/>
  </r>
  <r>
    <s v="ORD-104281"/>
    <x v="250"/>
    <x v="0"/>
    <x v="8"/>
    <s v="Sep"/>
    <s v="Q3"/>
    <x v="2"/>
    <s v="Andhra Pradesh"/>
    <s v="Andhra Pradesh Mega Store"/>
    <x v="1"/>
    <x v="3"/>
    <x v="0"/>
    <x v="0"/>
    <n v="1"/>
    <n v="236"/>
    <x v="0"/>
    <n v="98"/>
    <n v="224.2"/>
    <n v="98"/>
    <n v="126.19999999999999"/>
    <n v="0.56289027653880463"/>
    <x v="0"/>
  </r>
  <r>
    <s v="ORD-101763"/>
    <x v="251"/>
    <x v="0"/>
    <x v="8"/>
    <s v="Sep"/>
    <s v="Q3"/>
    <x v="0"/>
    <s v="Odisha"/>
    <s v="Odisha Mega Store"/>
    <x v="0"/>
    <x v="5"/>
    <x v="0"/>
    <x v="1"/>
    <n v="3"/>
    <n v="11490"/>
    <x v="3"/>
    <n v="8573"/>
    <n v="31023"/>
    <n v="25719"/>
    <n v="5304"/>
    <n v="0.17096992553911614"/>
    <x v="0"/>
  </r>
  <r>
    <s v="ORD-102627"/>
    <x v="251"/>
    <x v="0"/>
    <x v="8"/>
    <s v="Sep"/>
    <s v="Q3"/>
    <x v="1"/>
    <s v="Gujarat"/>
    <s v="Gujarat Mega Store"/>
    <x v="2"/>
    <x v="2"/>
    <x v="0"/>
    <x v="2"/>
    <n v="2"/>
    <n v="2906"/>
    <x v="2"/>
    <n v="1692"/>
    <n v="4940.2"/>
    <n v="3384"/>
    <n v="1556.1999999999998"/>
    <n v="0.31500748957532082"/>
    <x v="0"/>
  </r>
  <r>
    <s v="ORD-103675"/>
    <x v="251"/>
    <x v="0"/>
    <x v="8"/>
    <s v="Sep"/>
    <s v="Q3"/>
    <x v="3"/>
    <s v="Punjab"/>
    <s v="Punjab Mega Store"/>
    <x v="1"/>
    <x v="3"/>
    <x v="2"/>
    <x v="1"/>
    <n v="1"/>
    <n v="259"/>
    <x v="0"/>
    <n v="112"/>
    <n v="246.04999999999998"/>
    <n v="112"/>
    <n v="134.04999999999998"/>
    <n v="0.54480796586059743"/>
    <x v="0"/>
  </r>
  <r>
    <s v="ORD-101121"/>
    <x v="252"/>
    <x v="0"/>
    <x v="8"/>
    <s v="Sep"/>
    <s v="Q3"/>
    <x v="1"/>
    <s v="Maharashtra"/>
    <s v="Maharashtra Mega Store"/>
    <x v="1"/>
    <x v="1"/>
    <x v="2"/>
    <x v="2"/>
    <n v="8"/>
    <n v="425"/>
    <x v="1"/>
    <n v="190"/>
    <n v="3400"/>
    <n v="1520"/>
    <n v="1880"/>
    <n v="0.55294117647058827"/>
    <x v="0"/>
  </r>
  <r>
    <s v="ORD-101027"/>
    <x v="253"/>
    <x v="0"/>
    <x v="8"/>
    <s v="Sep"/>
    <s v="Q3"/>
    <x v="1"/>
    <s v="Rajasthan"/>
    <s v="Rajasthan Mega Store"/>
    <x v="3"/>
    <x v="14"/>
    <x v="0"/>
    <x v="1"/>
    <n v="4"/>
    <n v="9640"/>
    <x v="5"/>
    <n v="5864"/>
    <n v="30848"/>
    <n v="23456"/>
    <n v="7392"/>
    <n v="0.23962655601659752"/>
    <x v="0"/>
  </r>
  <r>
    <s v="ORD-103670"/>
    <x v="253"/>
    <x v="0"/>
    <x v="8"/>
    <s v="Sep"/>
    <s v="Q3"/>
    <x v="1"/>
    <s v="Gujarat"/>
    <s v="Gujarat Mega Store"/>
    <x v="1"/>
    <x v="4"/>
    <x v="0"/>
    <x v="2"/>
    <n v="2"/>
    <n v="272"/>
    <x v="1"/>
    <n v="111"/>
    <n v="544"/>
    <n v="222"/>
    <n v="322"/>
    <n v="0.59191176470588236"/>
    <x v="1"/>
  </r>
  <r>
    <s v="ORD-101234"/>
    <x v="254"/>
    <x v="0"/>
    <x v="8"/>
    <s v="Sep"/>
    <s v="Q3"/>
    <x v="0"/>
    <s v="West Bengal"/>
    <s v="West Bengal Mega Store"/>
    <x v="2"/>
    <x v="7"/>
    <x v="0"/>
    <x v="2"/>
    <n v="1"/>
    <n v="2174"/>
    <x v="3"/>
    <n v="1118"/>
    <n v="1956.6000000000001"/>
    <n v="1118"/>
    <n v="838.60000000000014"/>
    <n v="0.42860063375242774"/>
    <x v="1"/>
  </r>
  <r>
    <s v="ORD-102397"/>
    <x v="254"/>
    <x v="0"/>
    <x v="8"/>
    <s v="Sep"/>
    <s v="Q3"/>
    <x v="1"/>
    <s v="Rajasthan"/>
    <s v="Rajasthan Mega Store"/>
    <x v="2"/>
    <x v="10"/>
    <x v="0"/>
    <x v="0"/>
    <n v="2"/>
    <n v="1622"/>
    <x v="0"/>
    <n v="861"/>
    <n v="3081.7999999999997"/>
    <n v="1722"/>
    <n v="1359.7999999999997"/>
    <n v="0.44123564150820943"/>
    <x v="1"/>
  </r>
  <r>
    <s v="ORD-104062"/>
    <x v="254"/>
    <x v="0"/>
    <x v="8"/>
    <s v="Sep"/>
    <s v="Q3"/>
    <x v="1"/>
    <s v="Rajasthan"/>
    <s v="Rajasthan Mega Store"/>
    <x v="1"/>
    <x v="8"/>
    <x v="0"/>
    <x v="2"/>
    <n v="1"/>
    <n v="2395"/>
    <x v="2"/>
    <n v="1379"/>
    <n v="2035.75"/>
    <n v="1379"/>
    <n v="656.75"/>
    <n v="0.32260837529166153"/>
    <x v="0"/>
  </r>
  <r>
    <s v="ORD-104041"/>
    <x v="255"/>
    <x v="0"/>
    <x v="8"/>
    <s v="Sep"/>
    <s v="Q3"/>
    <x v="1"/>
    <s v="Rajasthan"/>
    <s v="Rajasthan Mega Store"/>
    <x v="2"/>
    <x v="2"/>
    <x v="2"/>
    <x v="0"/>
    <n v="1"/>
    <n v="2911"/>
    <x v="0"/>
    <n v="1777"/>
    <n v="2765.45"/>
    <n v="1777"/>
    <n v="988.44999999999982"/>
    <n v="0.35742826664738103"/>
    <x v="0"/>
  </r>
  <r>
    <s v="ORD-104235"/>
    <x v="255"/>
    <x v="0"/>
    <x v="8"/>
    <s v="Sep"/>
    <s v="Q3"/>
    <x v="2"/>
    <s v="Karnataka"/>
    <s v="Karnataka Mega Store"/>
    <x v="1"/>
    <x v="1"/>
    <x v="0"/>
    <x v="1"/>
    <n v="1"/>
    <n v="448"/>
    <x v="1"/>
    <n v="200"/>
    <n v="448"/>
    <n v="200"/>
    <n v="248"/>
    <n v="0.5535714285714286"/>
    <x v="0"/>
  </r>
  <r>
    <s v="ORD-100209"/>
    <x v="256"/>
    <x v="0"/>
    <x v="8"/>
    <s v="Sep"/>
    <s v="Q3"/>
    <x v="3"/>
    <s v="Uttar Pradesh"/>
    <s v="Uttar Pradesh Mega Store"/>
    <x v="0"/>
    <x v="11"/>
    <x v="0"/>
    <x v="2"/>
    <n v="2"/>
    <n v="1352"/>
    <x v="1"/>
    <n v="693"/>
    <n v="2704"/>
    <n v="1386"/>
    <n v="1318"/>
    <n v="0.4874260355029586"/>
    <x v="0"/>
  </r>
  <r>
    <s v="ORD-100829"/>
    <x v="256"/>
    <x v="0"/>
    <x v="8"/>
    <s v="Sep"/>
    <s v="Q3"/>
    <x v="2"/>
    <s v="Karnataka"/>
    <s v="Karnataka Mega Store"/>
    <x v="3"/>
    <x v="6"/>
    <x v="0"/>
    <x v="1"/>
    <n v="5"/>
    <n v="6251"/>
    <x v="1"/>
    <n v="3375"/>
    <n v="31255"/>
    <n v="16875"/>
    <n v="14380"/>
    <n v="0.46008638617821146"/>
    <x v="0"/>
  </r>
  <r>
    <s v="ORD-100960"/>
    <x v="256"/>
    <x v="0"/>
    <x v="8"/>
    <s v="Sep"/>
    <s v="Q3"/>
    <x v="2"/>
    <s v="Tamil Nadu"/>
    <s v="Tamil Nadu Mega Store"/>
    <x v="2"/>
    <x v="7"/>
    <x v="0"/>
    <x v="0"/>
    <n v="1"/>
    <n v="2393"/>
    <x v="2"/>
    <n v="1166"/>
    <n v="2034.05"/>
    <n v="1166"/>
    <n v="868.05"/>
    <n v="0.42675942085986085"/>
    <x v="0"/>
  </r>
  <r>
    <s v="ORD-101881"/>
    <x v="256"/>
    <x v="0"/>
    <x v="8"/>
    <s v="Sep"/>
    <s v="Q3"/>
    <x v="2"/>
    <s v="Karnataka"/>
    <s v="Karnataka Mega Store"/>
    <x v="3"/>
    <x v="13"/>
    <x v="0"/>
    <x v="1"/>
    <n v="1"/>
    <n v="15324"/>
    <x v="4"/>
    <n v="9073"/>
    <n v="9960.6"/>
    <n v="9073"/>
    <n v="887.60000000000036"/>
    <n v="8.9111097725036684E-2"/>
    <x v="0"/>
  </r>
  <r>
    <s v="ORD-102240"/>
    <x v="256"/>
    <x v="0"/>
    <x v="8"/>
    <s v="Sep"/>
    <s v="Q3"/>
    <x v="1"/>
    <s v="Gujarat"/>
    <s v="Gujarat Mega Store"/>
    <x v="1"/>
    <x v="1"/>
    <x v="2"/>
    <x v="1"/>
    <n v="1"/>
    <n v="458"/>
    <x v="0"/>
    <n v="207"/>
    <n v="435.09999999999997"/>
    <n v="207"/>
    <n v="228.09999999999997"/>
    <n v="0.52424729947138582"/>
    <x v="0"/>
  </r>
  <r>
    <s v="ORD-103164"/>
    <x v="256"/>
    <x v="0"/>
    <x v="8"/>
    <s v="Sep"/>
    <s v="Q3"/>
    <x v="2"/>
    <s v="Andhra Pradesh"/>
    <s v="Andhra Pradesh Mega Store"/>
    <x v="1"/>
    <x v="1"/>
    <x v="0"/>
    <x v="1"/>
    <n v="1"/>
    <n v="477"/>
    <x v="1"/>
    <n v="214"/>
    <n v="477"/>
    <n v="214"/>
    <n v="263"/>
    <n v="0.55136268343815509"/>
    <x v="0"/>
  </r>
  <r>
    <s v="ORD-103722"/>
    <x v="256"/>
    <x v="0"/>
    <x v="8"/>
    <s v="Sep"/>
    <s v="Q3"/>
    <x v="3"/>
    <s v="Delhi"/>
    <s v="Delhi Mega Store"/>
    <x v="1"/>
    <x v="8"/>
    <x v="0"/>
    <x v="2"/>
    <n v="1"/>
    <n v="2014"/>
    <x v="1"/>
    <n v="1184"/>
    <n v="2014"/>
    <n v="1184"/>
    <n v="830"/>
    <n v="0.41211519364448856"/>
    <x v="0"/>
  </r>
  <r>
    <s v="ORD-101878"/>
    <x v="257"/>
    <x v="0"/>
    <x v="8"/>
    <s v="Sep"/>
    <s v="Q3"/>
    <x v="0"/>
    <s v="Odisha"/>
    <s v="Odisha Mega Store"/>
    <x v="1"/>
    <x v="4"/>
    <x v="2"/>
    <x v="1"/>
    <n v="5"/>
    <n v="271"/>
    <x v="0"/>
    <n v="106"/>
    <n v="1287.25"/>
    <n v="530"/>
    <n v="757.25"/>
    <n v="0.58826956690619536"/>
    <x v="0"/>
  </r>
  <r>
    <s v="ORD-102522"/>
    <x v="257"/>
    <x v="0"/>
    <x v="8"/>
    <s v="Sep"/>
    <s v="Q3"/>
    <x v="2"/>
    <s v="Karnataka"/>
    <s v="Karnataka Mega Store"/>
    <x v="1"/>
    <x v="4"/>
    <x v="1"/>
    <x v="1"/>
    <n v="1"/>
    <n v="314"/>
    <x v="1"/>
    <n v="125"/>
    <n v="314"/>
    <n v="125"/>
    <n v="189"/>
    <n v="0.60191082802547768"/>
    <x v="0"/>
  </r>
  <r>
    <s v="ORD-103483"/>
    <x v="258"/>
    <x v="0"/>
    <x v="8"/>
    <s v="Sep"/>
    <s v="Q3"/>
    <x v="2"/>
    <s v="Andhra Pradesh"/>
    <s v="Andhra Pradesh Mega Store"/>
    <x v="0"/>
    <x v="0"/>
    <x v="2"/>
    <x v="1"/>
    <n v="5"/>
    <n v="51108"/>
    <x v="1"/>
    <n v="43465"/>
    <n v="255540"/>
    <n v="217325"/>
    <n v="38215"/>
    <n v="0.14954605932535023"/>
    <x v="0"/>
  </r>
  <r>
    <s v="ORD-103529"/>
    <x v="258"/>
    <x v="0"/>
    <x v="8"/>
    <s v="Sep"/>
    <s v="Q3"/>
    <x v="2"/>
    <s v="Andhra Pradesh"/>
    <s v="Andhra Pradesh Mega Store"/>
    <x v="0"/>
    <x v="0"/>
    <x v="0"/>
    <x v="1"/>
    <n v="2"/>
    <n v="53282"/>
    <x v="2"/>
    <n v="45819"/>
    <n v="90579.4"/>
    <n v="91638"/>
    <n v="-1058.6000000000058"/>
    <n v="-1.1686984016233337E-2"/>
    <x v="0"/>
  </r>
  <r>
    <s v="ORD-104148"/>
    <x v="258"/>
    <x v="0"/>
    <x v="8"/>
    <s v="Sep"/>
    <s v="Q3"/>
    <x v="2"/>
    <s v="Karnataka"/>
    <s v="Karnataka Mega Store"/>
    <x v="1"/>
    <x v="4"/>
    <x v="2"/>
    <x v="2"/>
    <n v="1"/>
    <n v="290"/>
    <x v="2"/>
    <n v="115"/>
    <n v="246.5"/>
    <n v="115"/>
    <n v="131.5"/>
    <n v="0.53346855983772823"/>
    <x v="0"/>
  </r>
  <r>
    <s v="ORD-104442"/>
    <x v="258"/>
    <x v="0"/>
    <x v="8"/>
    <s v="Sep"/>
    <s v="Q3"/>
    <x v="1"/>
    <s v="Rajasthan"/>
    <s v="Rajasthan Mega Store"/>
    <x v="2"/>
    <x v="2"/>
    <x v="2"/>
    <x v="0"/>
    <n v="2"/>
    <n v="2591"/>
    <x v="0"/>
    <n v="1524"/>
    <n v="4922.8999999999996"/>
    <n v="3048"/>
    <n v="1874.8999999999996"/>
    <n v="0.38085274939568137"/>
    <x v="1"/>
  </r>
  <r>
    <s v="ORD-102803"/>
    <x v="259"/>
    <x v="0"/>
    <x v="8"/>
    <s v="Sep"/>
    <s v="Q3"/>
    <x v="3"/>
    <s v="Punjab"/>
    <s v="Punjab Mega Store"/>
    <x v="3"/>
    <x v="14"/>
    <x v="2"/>
    <x v="2"/>
    <n v="1"/>
    <n v="8980"/>
    <x v="1"/>
    <n v="5558"/>
    <n v="8980"/>
    <n v="5558"/>
    <n v="3422"/>
    <n v="0.38106904231625838"/>
    <x v="0"/>
  </r>
  <r>
    <s v="ORD-100132"/>
    <x v="260"/>
    <x v="0"/>
    <x v="8"/>
    <s v="Sep"/>
    <s v="Q3"/>
    <x v="3"/>
    <s v="Delhi"/>
    <s v="Delhi Mega Store"/>
    <x v="2"/>
    <x v="7"/>
    <x v="0"/>
    <x v="2"/>
    <n v="2"/>
    <n v="2200"/>
    <x v="3"/>
    <n v="1123"/>
    <n v="3960"/>
    <n v="2246"/>
    <n v="1714"/>
    <n v="0.43282828282828284"/>
    <x v="0"/>
  </r>
  <r>
    <s v="ORD-101441"/>
    <x v="260"/>
    <x v="0"/>
    <x v="8"/>
    <s v="Sep"/>
    <s v="Q3"/>
    <x v="2"/>
    <s v="Andhra Pradesh"/>
    <s v="Andhra Pradesh Mega Store"/>
    <x v="3"/>
    <x v="6"/>
    <x v="0"/>
    <x v="1"/>
    <n v="2"/>
    <n v="6534"/>
    <x v="2"/>
    <n v="3546"/>
    <n v="11107.8"/>
    <n v="7092"/>
    <n v="4015.7999999999993"/>
    <n v="0.36152973586128662"/>
    <x v="0"/>
  </r>
  <r>
    <s v="ORD-101606"/>
    <x v="260"/>
    <x v="0"/>
    <x v="8"/>
    <s v="Sep"/>
    <s v="Q3"/>
    <x v="3"/>
    <s v="Delhi"/>
    <s v="Delhi Mega Store"/>
    <x v="0"/>
    <x v="11"/>
    <x v="2"/>
    <x v="2"/>
    <n v="2"/>
    <n v="1422"/>
    <x v="1"/>
    <n v="731"/>
    <n v="2844"/>
    <n v="1462"/>
    <n v="1382"/>
    <n v="0.48593530239099858"/>
    <x v="0"/>
  </r>
  <r>
    <s v="ORD-101810"/>
    <x v="260"/>
    <x v="0"/>
    <x v="8"/>
    <s v="Sep"/>
    <s v="Q3"/>
    <x v="2"/>
    <s v="Tamil Nadu"/>
    <s v="Tamil Nadu Mega Store"/>
    <x v="1"/>
    <x v="3"/>
    <x v="2"/>
    <x v="1"/>
    <n v="3"/>
    <n v="265"/>
    <x v="2"/>
    <n v="114"/>
    <n v="675.75"/>
    <n v="342"/>
    <n v="333.75"/>
    <n v="0.49389567147613761"/>
    <x v="0"/>
  </r>
  <r>
    <s v="ORD-103267"/>
    <x v="260"/>
    <x v="0"/>
    <x v="8"/>
    <s v="Sep"/>
    <s v="Q3"/>
    <x v="3"/>
    <s v="Uttar Pradesh"/>
    <s v="Uttar Pradesh Mega Store"/>
    <x v="1"/>
    <x v="8"/>
    <x v="0"/>
    <x v="1"/>
    <n v="1"/>
    <n v="2190"/>
    <x v="2"/>
    <n v="1257"/>
    <n v="1861.5"/>
    <n v="1257"/>
    <n v="604.5"/>
    <n v="0.32473811442385175"/>
    <x v="0"/>
  </r>
  <r>
    <s v="ORD-100629"/>
    <x v="261"/>
    <x v="0"/>
    <x v="8"/>
    <s v="Sep"/>
    <s v="Q3"/>
    <x v="0"/>
    <s v="Odisha"/>
    <s v="Odisha Mega Store"/>
    <x v="0"/>
    <x v="0"/>
    <x v="2"/>
    <x v="2"/>
    <n v="5"/>
    <n v="56151"/>
    <x v="1"/>
    <n v="46657"/>
    <n v="280755"/>
    <n v="233285"/>
    <n v="47470"/>
    <n v="0.16907980267493011"/>
    <x v="0"/>
  </r>
  <r>
    <s v="ORD-100692"/>
    <x v="261"/>
    <x v="0"/>
    <x v="8"/>
    <s v="Sep"/>
    <s v="Q3"/>
    <x v="3"/>
    <s v="Delhi"/>
    <s v="Delhi Mega Store"/>
    <x v="0"/>
    <x v="12"/>
    <x v="0"/>
    <x v="1"/>
    <n v="2"/>
    <n v="19060"/>
    <x v="1"/>
    <n v="14478"/>
    <n v="38120"/>
    <n v="28956"/>
    <n v="9164"/>
    <n v="0.24039874081846799"/>
    <x v="0"/>
  </r>
  <r>
    <s v="ORD-103784"/>
    <x v="261"/>
    <x v="0"/>
    <x v="8"/>
    <s v="Sep"/>
    <s v="Q3"/>
    <x v="1"/>
    <s v="Rajasthan"/>
    <s v="Rajasthan Mega Store"/>
    <x v="2"/>
    <x v="10"/>
    <x v="0"/>
    <x v="0"/>
    <n v="4"/>
    <n v="1843"/>
    <x v="3"/>
    <n v="982"/>
    <n v="6634.8"/>
    <n v="3928"/>
    <n v="2706.8"/>
    <n v="0.40797009706396575"/>
    <x v="1"/>
  </r>
  <r>
    <s v="ORD-103951"/>
    <x v="261"/>
    <x v="0"/>
    <x v="8"/>
    <s v="Sep"/>
    <s v="Q3"/>
    <x v="2"/>
    <s v="Tamil Nadu"/>
    <s v="Tamil Nadu Mega Store"/>
    <x v="0"/>
    <x v="11"/>
    <x v="0"/>
    <x v="2"/>
    <n v="1"/>
    <n v="1485"/>
    <x v="1"/>
    <n v="739"/>
    <n v="1485"/>
    <n v="739"/>
    <n v="746"/>
    <n v="0.50235690235690234"/>
    <x v="0"/>
  </r>
  <r>
    <s v="ORD-104472"/>
    <x v="261"/>
    <x v="0"/>
    <x v="8"/>
    <s v="Sep"/>
    <s v="Q3"/>
    <x v="3"/>
    <s v="Uttar Pradesh"/>
    <s v="Uttar Pradesh Mega Store"/>
    <x v="1"/>
    <x v="8"/>
    <x v="0"/>
    <x v="1"/>
    <n v="3"/>
    <n v="2393"/>
    <x v="3"/>
    <n v="1423"/>
    <n v="6461.1"/>
    <n v="4269"/>
    <n v="2192.1000000000004"/>
    <n v="0.33927659376886293"/>
    <x v="0"/>
  </r>
  <r>
    <s v="ORD-100394"/>
    <x v="262"/>
    <x v="0"/>
    <x v="8"/>
    <s v="Sep"/>
    <s v="Q3"/>
    <x v="1"/>
    <s v="Maharashtra"/>
    <s v="Maharashtra Mega Store"/>
    <x v="1"/>
    <x v="4"/>
    <x v="0"/>
    <x v="1"/>
    <n v="1"/>
    <n v="310"/>
    <x v="3"/>
    <n v="122"/>
    <n v="279"/>
    <n v="122"/>
    <n v="157"/>
    <n v="0.56272401433691754"/>
    <x v="0"/>
  </r>
  <r>
    <s v="ORD-102405"/>
    <x v="262"/>
    <x v="0"/>
    <x v="8"/>
    <s v="Sep"/>
    <s v="Q3"/>
    <x v="1"/>
    <s v="Rajasthan"/>
    <s v="Rajasthan Mega Store"/>
    <x v="2"/>
    <x v="7"/>
    <x v="0"/>
    <x v="0"/>
    <n v="4"/>
    <n v="2192"/>
    <x v="3"/>
    <n v="1107"/>
    <n v="7891.2"/>
    <n v="4428"/>
    <n v="3463.2"/>
    <n v="0.43886861313868614"/>
    <x v="0"/>
  </r>
  <r>
    <s v="ORD-103228"/>
    <x v="262"/>
    <x v="0"/>
    <x v="8"/>
    <s v="Sep"/>
    <s v="Q3"/>
    <x v="1"/>
    <s v="Maharashtra"/>
    <s v="Maharashtra Mega Store"/>
    <x v="0"/>
    <x v="11"/>
    <x v="1"/>
    <x v="0"/>
    <n v="2"/>
    <n v="1375"/>
    <x v="3"/>
    <n v="690"/>
    <n v="2475"/>
    <n v="1380"/>
    <n v="1095"/>
    <n v="0.44242424242424244"/>
    <x v="0"/>
  </r>
  <r>
    <s v="ORD-103674"/>
    <x v="262"/>
    <x v="0"/>
    <x v="8"/>
    <s v="Sep"/>
    <s v="Q3"/>
    <x v="2"/>
    <s v="Andhra Pradesh"/>
    <s v="Andhra Pradesh Mega Store"/>
    <x v="2"/>
    <x v="7"/>
    <x v="0"/>
    <x v="0"/>
    <n v="3"/>
    <n v="2316"/>
    <x v="0"/>
    <n v="1179"/>
    <n v="6600.5999999999995"/>
    <n v="3537"/>
    <n v="3063.5999999999995"/>
    <n v="0.46413962367057537"/>
    <x v="0"/>
  </r>
  <r>
    <s v="ORD-104499"/>
    <x v="262"/>
    <x v="0"/>
    <x v="8"/>
    <s v="Sep"/>
    <s v="Q3"/>
    <x v="1"/>
    <s v="Gujarat"/>
    <s v="Gujarat Mega Store"/>
    <x v="1"/>
    <x v="1"/>
    <x v="0"/>
    <x v="2"/>
    <n v="3"/>
    <n v="430"/>
    <x v="3"/>
    <n v="188"/>
    <n v="1161"/>
    <n v="564"/>
    <n v="597"/>
    <n v="0.51421188630490955"/>
    <x v="0"/>
  </r>
  <r>
    <s v="ORD-100276"/>
    <x v="263"/>
    <x v="0"/>
    <x v="8"/>
    <s v="Sep"/>
    <s v="Q3"/>
    <x v="1"/>
    <s v="Maharashtra"/>
    <s v="Maharashtra Mega Store"/>
    <x v="1"/>
    <x v="8"/>
    <x v="2"/>
    <x v="0"/>
    <n v="4"/>
    <n v="2375"/>
    <x v="2"/>
    <n v="1347"/>
    <n v="8075"/>
    <n v="5388"/>
    <n v="2687"/>
    <n v="0.33275541795665636"/>
    <x v="0"/>
  </r>
  <r>
    <s v="ORD-100781"/>
    <x v="263"/>
    <x v="0"/>
    <x v="8"/>
    <s v="Sep"/>
    <s v="Q3"/>
    <x v="2"/>
    <s v="Karnataka"/>
    <s v="Karnataka Mega Store"/>
    <x v="1"/>
    <x v="1"/>
    <x v="0"/>
    <x v="2"/>
    <n v="1"/>
    <n v="457"/>
    <x v="3"/>
    <n v="200"/>
    <n v="411.3"/>
    <n v="200"/>
    <n v="211.3"/>
    <n v="0.51373693168003887"/>
    <x v="0"/>
  </r>
  <r>
    <s v="ORD-101740"/>
    <x v="263"/>
    <x v="0"/>
    <x v="8"/>
    <s v="Sep"/>
    <s v="Q3"/>
    <x v="3"/>
    <s v="Uttar Pradesh"/>
    <s v="Uttar Pradesh Mega Store"/>
    <x v="3"/>
    <x v="14"/>
    <x v="2"/>
    <x v="1"/>
    <n v="1"/>
    <n v="9631"/>
    <x v="3"/>
    <n v="6107"/>
    <n v="8667.9"/>
    <n v="6107"/>
    <n v="2560.8999999999996"/>
    <n v="0.29544641724062343"/>
    <x v="0"/>
  </r>
  <r>
    <s v="ORD-101741"/>
    <x v="263"/>
    <x v="0"/>
    <x v="8"/>
    <s v="Sep"/>
    <s v="Q3"/>
    <x v="3"/>
    <s v="Punjab"/>
    <s v="Punjab Mega Store"/>
    <x v="1"/>
    <x v="1"/>
    <x v="2"/>
    <x v="1"/>
    <n v="2"/>
    <n v="490"/>
    <x v="1"/>
    <n v="226"/>
    <n v="980"/>
    <n v="452"/>
    <n v="528"/>
    <n v="0.53877551020408165"/>
    <x v="0"/>
  </r>
  <r>
    <s v="ORD-102601"/>
    <x v="263"/>
    <x v="0"/>
    <x v="8"/>
    <s v="Sep"/>
    <s v="Q3"/>
    <x v="0"/>
    <s v="Bihar"/>
    <s v="Bihar Mega Store"/>
    <x v="1"/>
    <x v="4"/>
    <x v="2"/>
    <x v="0"/>
    <n v="3"/>
    <n v="292"/>
    <x v="2"/>
    <n v="116"/>
    <n v="744.6"/>
    <n v="348"/>
    <n v="396.6"/>
    <n v="0.53263497179693797"/>
    <x v="0"/>
  </r>
  <r>
    <s v="ORD-103133"/>
    <x v="263"/>
    <x v="0"/>
    <x v="8"/>
    <s v="Sep"/>
    <s v="Q3"/>
    <x v="3"/>
    <s v="Delhi"/>
    <s v="Delhi Mega Store"/>
    <x v="0"/>
    <x v="11"/>
    <x v="1"/>
    <x v="1"/>
    <n v="2"/>
    <n v="1624"/>
    <x v="1"/>
    <n v="796"/>
    <n v="3248"/>
    <n v="1592"/>
    <n v="1656"/>
    <n v="0.50985221674876846"/>
    <x v="0"/>
  </r>
  <r>
    <s v="ORD-103305"/>
    <x v="263"/>
    <x v="0"/>
    <x v="8"/>
    <s v="Sep"/>
    <s v="Q3"/>
    <x v="2"/>
    <s v="Tamil Nadu"/>
    <s v="Tamil Nadu Mega Store"/>
    <x v="2"/>
    <x v="10"/>
    <x v="2"/>
    <x v="1"/>
    <n v="1"/>
    <n v="1692"/>
    <x v="1"/>
    <n v="864"/>
    <n v="1692"/>
    <n v="864"/>
    <n v="828"/>
    <n v="0.48936170212765956"/>
    <x v="0"/>
  </r>
  <r>
    <s v="ORD-102262"/>
    <x v="264"/>
    <x v="0"/>
    <x v="8"/>
    <s v="Sep"/>
    <s v="Q3"/>
    <x v="0"/>
    <s v="Bihar"/>
    <s v="Bihar Mega Store"/>
    <x v="1"/>
    <x v="1"/>
    <x v="1"/>
    <x v="2"/>
    <n v="1"/>
    <n v="431"/>
    <x v="0"/>
    <n v="195"/>
    <n v="409.45"/>
    <n v="195"/>
    <n v="214.45"/>
    <n v="0.52375137379411407"/>
    <x v="0"/>
  </r>
  <r>
    <s v="ORD-102505"/>
    <x v="264"/>
    <x v="0"/>
    <x v="8"/>
    <s v="Sep"/>
    <s v="Q3"/>
    <x v="0"/>
    <s v="Bihar"/>
    <s v="Bihar Mega Store"/>
    <x v="0"/>
    <x v="0"/>
    <x v="0"/>
    <x v="1"/>
    <n v="2"/>
    <n v="56997"/>
    <x v="3"/>
    <n v="48740"/>
    <n v="102594.6"/>
    <n v="97480"/>
    <n v="5114.6000000000058"/>
    <n v="4.9852526351289499E-2"/>
    <x v="0"/>
  </r>
  <r>
    <s v="ORD-102920"/>
    <x v="264"/>
    <x v="0"/>
    <x v="8"/>
    <s v="Sep"/>
    <s v="Q3"/>
    <x v="1"/>
    <s v="Rajasthan"/>
    <s v="Rajasthan Mega Store"/>
    <x v="2"/>
    <x v="2"/>
    <x v="0"/>
    <x v="0"/>
    <n v="1"/>
    <n v="2956"/>
    <x v="0"/>
    <n v="1758"/>
    <n v="2808.2"/>
    <n v="1758"/>
    <n v="1050.1999999999998"/>
    <n v="0.37397621252047569"/>
    <x v="0"/>
  </r>
  <r>
    <s v="ORD-103859"/>
    <x v="264"/>
    <x v="0"/>
    <x v="8"/>
    <s v="Sep"/>
    <s v="Q3"/>
    <x v="1"/>
    <s v="Rajasthan"/>
    <s v="Rajasthan Mega Store"/>
    <x v="0"/>
    <x v="11"/>
    <x v="2"/>
    <x v="1"/>
    <n v="2"/>
    <n v="1460"/>
    <x v="0"/>
    <n v="728"/>
    <n v="2774"/>
    <n v="1456"/>
    <n v="1318"/>
    <n v="0.47512617159336695"/>
    <x v="0"/>
  </r>
  <r>
    <s v="ORD-100738"/>
    <x v="265"/>
    <x v="0"/>
    <x v="9"/>
    <s v="Oct"/>
    <s v="Q4"/>
    <x v="2"/>
    <s v="Tamil Nadu"/>
    <s v="Tamil Nadu Mega Store"/>
    <x v="0"/>
    <x v="0"/>
    <x v="2"/>
    <x v="1"/>
    <n v="1"/>
    <n v="49884"/>
    <x v="1"/>
    <n v="41163"/>
    <n v="49884"/>
    <n v="41163"/>
    <n v="8721"/>
    <n v="0.17482559538128459"/>
    <x v="0"/>
  </r>
  <r>
    <s v="ORD-101158"/>
    <x v="265"/>
    <x v="0"/>
    <x v="9"/>
    <s v="Oct"/>
    <s v="Q4"/>
    <x v="3"/>
    <s v="Delhi"/>
    <s v="Delhi Mega Store"/>
    <x v="3"/>
    <x v="14"/>
    <x v="0"/>
    <x v="0"/>
    <n v="2"/>
    <n v="8396"/>
    <x v="5"/>
    <n v="5073"/>
    <n v="13433.6"/>
    <n v="10146"/>
    <n v="3287.6000000000004"/>
    <n v="0.24472963315864699"/>
    <x v="0"/>
  </r>
  <r>
    <s v="ORD-101476"/>
    <x v="265"/>
    <x v="0"/>
    <x v="9"/>
    <s v="Oct"/>
    <s v="Q4"/>
    <x v="0"/>
    <s v="Bihar"/>
    <s v="Bihar Mega Store"/>
    <x v="3"/>
    <x v="6"/>
    <x v="0"/>
    <x v="2"/>
    <n v="2"/>
    <n v="6043"/>
    <x v="0"/>
    <n v="3276"/>
    <n v="11481.699999999999"/>
    <n v="6552"/>
    <n v="4929.6999999999989"/>
    <n v="0.42935279618871763"/>
    <x v="0"/>
  </r>
  <r>
    <s v="ORD-102872"/>
    <x v="265"/>
    <x v="0"/>
    <x v="9"/>
    <s v="Oct"/>
    <s v="Q4"/>
    <x v="1"/>
    <s v="Rajasthan"/>
    <s v="Rajasthan Mega Store"/>
    <x v="1"/>
    <x v="8"/>
    <x v="0"/>
    <x v="2"/>
    <n v="2"/>
    <n v="2379"/>
    <x v="1"/>
    <n v="1414"/>
    <n v="4758"/>
    <n v="2828"/>
    <n v="1930"/>
    <n v="0.40563261874737283"/>
    <x v="0"/>
  </r>
  <r>
    <s v="ORD-104094"/>
    <x v="265"/>
    <x v="0"/>
    <x v="9"/>
    <s v="Oct"/>
    <s v="Q4"/>
    <x v="2"/>
    <s v="Tamil Nadu"/>
    <s v="Tamil Nadu Mega Store"/>
    <x v="3"/>
    <x v="6"/>
    <x v="2"/>
    <x v="0"/>
    <n v="3"/>
    <n v="6030"/>
    <x v="0"/>
    <n v="3277"/>
    <n v="17185.5"/>
    <n v="9831"/>
    <n v="7354.5"/>
    <n v="0.42794797940123941"/>
    <x v="1"/>
  </r>
  <r>
    <s v="ORD-100214"/>
    <x v="266"/>
    <x v="0"/>
    <x v="9"/>
    <s v="Oct"/>
    <s v="Q4"/>
    <x v="0"/>
    <s v="West Bengal"/>
    <s v="West Bengal Mega Store"/>
    <x v="1"/>
    <x v="4"/>
    <x v="2"/>
    <x v="2"/>
    <n v="4"/>
    <n v="286"/>
    <x v="1"/>
    <n v="117"/>
    <n v="1144"/>
    <n v="468"/>
    <n v="676"/>
    <n v="0.59090909090909094"/>
    <x v="0"/>
  </r>
  <r>
    <s v="ORD-100412"/>
    <x v="266"/>
    <x v="0"/>
    <x v="9"/>
    <s v="Oct"/>
    <s v="Q4"/>
    <x v="1"/>
    <s v="Maharashtra"/>
    <s v="Maharashtra Mega Store"/>
    <x v="3"/>
    <x v="14"/>
    <x v="0"/>
    <x v="0"/>
    <n v="3"/>
    <n v="8642"/>
    <x v="6"/>
    <n v="5436"/>
    <n v="18148.199999999997"/>
    <n v="16308"/>
    <n v="1840.1999999999971"/>
    <n v="0.10139848580024451"/>
    <x v="0"/>
  </r>
  <r>
    <s v="ORD-101578"/>
    <x v="266"/>
    <x v="0"/>
    <x v="9"/>
    <s v="Oct"/>
    <s v="Q4"/>
    <x v="1"/>
    <s v="Rajasthan"/>
    <s v="Rajasthan Mega Store"/>
    <x v="1"/>
    <x v="8"/>
    <x v="2"/>
    <x v="1"/>
    <n v="1"/>
    <n v="1983"/>
    <x v="0"/>
    <n v="1148"/>
    <n v="1883.85"/>
    <n v="1148"/>
    <n v="735.84999999999991"/>
    <n v="0.39060965575815482"/>
    <x v="0"/>
  </r>
  <r>
    <s v="ORD-102228"/>
    <x v="266"/>
    <x v="0"/>
    <x v="9"/>
    <s v="Oct"/>
    <s v="Q4"/>
    <x v="3"/>
    <s v="Uttar Pradesh"/>
    <s v="Uttar Pradesh Mega Store"/>
    <x v="3"/>
    <x v="13"/>
    <x v="1"/>
    <x v="2"/>
    <n v="3"/>
    <n v="15113"/>
    <x v="5"/>
    <n v="9092"/>
    <n v="36271.200000000004"/>
    <n v="27276"/>
    <n v="8995.2000000000044"/>
    <n v="0.24799841196321057"/>
    <x v="0"/>
  </r>
  <r>
    <s v="ORD-102406"/>
    <x v="266"/>
    <x v="0"/>
    <x v="9"/>
    <s v="Oct"/>
    <s v="Q4"/>
    <x v="2"/>
    <s v="Andhra Pradesh"/>
    <s v="Andhra Pradesh Mega Store"/>
    <x v="0"/>
    <x v="5"/>
    <x v="2"/>
    <x v="1"/>
    <n v="1"/>
    <n v="11617"/>
    <x v="1"/>
    <n v="8700"/>
    <n v="11617"/>
    <n v="8700"/>
    <n v="2917"/>
    <n v="0.25109752948265474"/>
    <x v="0"/>
  </r>
  <r>
    <s v="ORD-103029"/>
    <x v="266"/>
    <x v="0"/>
    <x v="9"/>
    <s v="Oct"/>
    <s v="Q4"/>
    <x v="2"/>
    <s v="Tamil Nadu"/>
    <s v="Tamil Nadu Mega Store"/>
    <x v="1"/>
    <x v="1"/>
    <x v="0"/>
    <x v="0"/>
    <n v="2"/>
    <n v="437"/>
    <x v="5"/>
    <n v="194"/>
    <n v="699.2"/>
    <n v="388"/>
    <n v="311.20000000000005"/>
    <n v="0.44508009153318079"/>
    <x v="0"/>
  </r>
  <r>
    <s v="ORD-100841"/>
    <x v="267"/>
    <x v="0"/>
    <x v="9"/>
    <s v="Oct"/>
    <s v="Q4"/>
    <x v="2"/>
    <s v="Tamil Nadu"/>
    <s v="Tamil Nadu Mega Store"/>
    <x v="0"/>
    <x v="11"/>
    <x v="2"/>
    <x v="1"/>
    <n v="5"/>
    <n v="1543"/>
    <x v="2"/>
    <n v="773"/>
    <n v="6557.75"/>
    <n v="3865"/>
    <n v="2692.75"/>
    <n v="0.41062102092943464"/>
    <x v="0"/>
  </r>
  <r>
    <s v="ORD-101301"/>
    <x v="267"/>
    <x v="0"/>
    <x v="9"/>
    <s v="Oct"/>
    <s v="Q4"/>
    <x v="3"/>
    <s v="Uttar Pradesh"/>
    <s v="Uttar Pradesh Mega Store"/>
    <x v="1"/>
    <x v="4"/>
    <x v="0"/>
    <x v="0"/>
    <n v="4"/>
    <n v="293"/>
    <x v="0"/>
    <n v="117"/>
    <n v="1113.3999999999999"/>
    <n v="468"/>
    <n v="645.39999999999986"/>
    <n v="0.57966588827016341"/>
    <x v="0"/>
  </r>
  <r>
    <s v="ORD-102742"/>
    <x v="267"/>
    <x v="0"/>
    <x v="9"/>
    <s v="Oct"/>
    <s v="Q4"/>
    <x v="2"/>
    <s v="Andhra Pradesh"/>
    <s v="Andhra Pradesh Mega Store"/>
    <x v="2"/>
    <x v="10"/>
    <x v="2"/>
    <x v="0"/>
    <n v="1"/>
    <n v="1660"/>
    <x v="3"/>
    <n v="860"/>
    <n v="1494"/>
    <n v="860"/>
    <n v="634"/>
    <n v="0.42436412315930389"/>
    <x v="0"/>
  </r>
  <r>
    <s v="ORD-102747"/>
    <x v="267"/>
    <x v="0"/>
    <x v="9"/>
    <s v="Oct"/>
    <s v="Q4"/>
    <x v="0"/>
    <s v="Bihar"/>
    <s v="Bihar Mega Store"/>
    <x v="0"/>
    <x v="0"/>
    <x v="2"/>
    <x v="1"/>
    <n v="1"/>
    <n v="50290"/>
    <x v="0"/>
    <n v="42103"/>
    <n v="47775.5"/>
    <n v="42103"/>
    <n v="5672.5"/>
    <n v="0.11873240468440938"/>
    <x v="0"/>
  </r>
  <r>
    <s v="ORD-104285"/>
    <x v="267"/>
    <x v="0"/>
    <x v="9"/>
    <s v="Oct"/>
    <s v="Q4"/>
    <x v="2"/>
    <s v="Tamil Nadu"/>
    <s v="Tamil Nadu Mega Store"/>
    <x v="1"/>
    <x v="8"/>
    <x v="2"/>
    <x v="1"/>
    <n v="3"/>
    <n v="2043"/>
    <x v="1"/>
    <n v="1152"/>
    <n v="6129"/>
    <n v="3456"/>
    <n v="2673"/>
    <n v="0.43612334801762115"/>
    <x v="0"/>
  </r>
  <r>
    <s v="ORD-100296"/>
    <x v="268"/>
    <x v="0"/>
    <x v="9"/>
    <s v="Oct"/>
    <s v="Q4"/>
    <x v="2"/>
    <s v="Karnataka"/>
    <s v="Karnataka Mega Store"/>
    <x v="3"/>
    <x v="14"/>
    <x v="2"/>
    <x v="1"/>
    <n v="4"/>
    <n v="8895"/>
    <x v="0"/>
    <n v="5359"/>
    <n v="33801"/>
    <n v="21436"/>
    <n v="12365"/>
    <n v="0.36581757936155734"/>
    <x v="0"/>
  </r>
  <r>
    <s v="ORD-101633"/>
    <x v="268"/>
    <x v="0"/>
    <x v="9"/>
    <s v="Oct"/>
    <s v="Q4"/>
    <x v="3"/>
    <s v="Delhi"/>
    <s v="Delhi Mega Store"/>
    <x v="1"/>
    <x v="4"/>
    <x v="0"/>
    <x v="0"/>
    <n v="1"/>
    <n v="294"/>
    <x v="0"/>
    <n v="117"/>
    <n v="279.3"/>
    <n v="117"/>
    <n v="162.30000000000001"/>
    <n v="0.58109559613319017"/>
    <x v="0"/>
  </r>
  <r>
    <s v="ORD-102586"/>
    <x v="268"/>
    <x v="0"/>
    <x v="9"/>
    <s v="Oct"/>
    <s v="Q4"/>
    <x v="0"/>
    <s v="Odisha"/>
    <s v="Odisha Mega Store"/>
    <x v="0"/>
    <x v="12"/>
    <x v="0"/>
    <x v="1"/>
    <n v="1"/>
    <n v="17908"/>
    <x v="0"/>
    <n v="14210"/>
    <n v="17012.599999999999"/>
    <n v="14210"/>
    <n v="2802.5999999999985"/>
    <n v="0.16473672454533692"/>
    <x v="1"/>
  </r>
  <r>
    <s v="ORD-104015"/>
    <x v="268"/>
    <x v="0"/>
    <x v="9"/>
    <s v="Oct"/>
    <s v="Q4"/>
    <x v="1"/>
    <s v="Gujarat"/>
    <s v="Gujarat Mega Store"/>
    <x v="2"/>
    <x v="7"/>
    <x v="0"/>
    <x v="2"/>
    <n v="1"/>
    <n v="2291"/>
    <x v="1"/>
    <n v="1114"/>
    <n v="2291"/>
    <n v="1114"/>
    <n v="1177"/>
    <n v="0.5137494543867307"/>
    <x v="1"/>
  </r>
  <r>
    <s v="ORD-104260"/>
    <x v="268"/>
    <x v="0"/>
    <x v="9"/>
    <s v="Oct"/>
    <s v="Q4"/>
    <x v="2"/>
    <s v="Karnataka"/>
    <s v="Karnataka Mega Store"/>
    <x v="2"/>
    <x v="2"/>
    <x v="0"/>
    <x v="1"/>
    <n v="2"/>
    <n v="2831"/>
    <x v="2"/>
    <n v="1657"/>
    <n v="4812.7"/>
    <n v="3314"/>
    <n v="1498.6999999999998"/>
    <n v="0.31140524030170175"/>
    <x v="0"/>
  </r>
  <r>
    <s v="ORD-101505"/>
    <x v="269"/>
    <x v="0"/>
    <x v="9"/>
    <s v="Oct"/>
    <s v="Q4"/>
    <x v="1"/>
    <s v="Maharashtra"/>
    <s v="Maharashtra Mega Store"/>
    <x v="1"/>
    <x v="8"/>
    <x v="2"/>
    <x v="1"/>
    <n v="1"/>
    <n v="2402"/>
    <x v="2"/>
    <n v="1368"/>
    <n v="2041.7"/>
    <n v="1368"/>
    <n v="673.7"/>
    <n v="0.32997012293676842"/>
    <x v="0"/>
  </r>
  <r>
    <s v="ORD-101533"/>
    <x v="269"/>
    <x v="0"/>
    <x v="9"/>
    <s v="Oct"/>
    <s v="Q4"/>
    <x v="1"/>
    <s v="Rajasthan"/>
    <s v="Rajasthan Mega Store"/>
    <x v="1"/>
    <x v="1"/>
    <x v="1"/>
    <x v="1"/>
    <n v="2"/>
    <n v="410"/>
    <x v="1"/>
    <n v="182"/>
    <n v="820"/>
    <n v="364"/>
    <n v="456"/>
    <n v="0.55609756097560981"/>
    <x v="0"/>
  </r>
  <r>
    <s v="ORD-102291"/>
    <x v="269"/>
    <x v="0"/>
    <x v="9"/>
    <s v="Oct"/>
    <s v="Q4"/>
    <x v="1"/>
    <s v="Gujarat"/>
    <s v="Gujarat Mega Store"/>
    <x v="3"/>
    <x v="14"/>
    <x v="2"/>
    <x v="1"/>
    <n v="3"/>
    <n v="8351"/>
    <x v="7"/>
    <n v="5147"/>
    <n v="18789.75"/>
    <n v="15441"/>
    <n v="3348.75"/>
    <n v="0.17822216900171636"/>
    <x v="0"/>
  </r>
  <r>
    <s v="ORD-103131"/>
    <x v="269"/>
    <x v="0"/>
    <x v="9"/>
    <s v="Oct"/>
    <s v="Q4"/>
    <x v="1"/>
    <s v="Maharashtra"/>
    <s v="Maharashtra Mega Store"/>
    <x v="1"/>
    <x v="8"/>
    <x v="0"/>
    <x v="2"/>
    <n v="1"/>
    <n v="2396"/>
    <x v="3"/>
    <n v="1423"/>
    <n v="2156.4"/>
    <n v="1423"/>
    <n v="733.40000000000009"/>
    <n v="0.34010387683175664"/>
    <x v="0"/>
  </r>
  <r>
    <s v="ORD-103320"/>
    <x v="269"/>
    <x v="0"/>
    <x v="9"/>
    <s v="Oct"/>
    <s v="Q4"/>
    <x v="3"/>
    <s v="Delhi"/>
    <s v="Delhi Mega Store"/>
    <x v="1"/>
    <x v="8"/>
    <x v="0"/>
    <x v="0"/>
    <n v="3"/>
    <n v="2144"/>
    <x v="2"/>
    <n v="1221"/>
    <n v="5467.2"/>
    <n v="3663"/>
    <n v="1804.1999999999998"/>
    <n v="0.33000438981562774"/>
    <x v="0"/>
  </r>
  <r>
    <s v="ORD-103911"/>
    <x v="269"/>
    <x v="0"/>
    <x v="9"/>
    <s v="Oct"/>
    <s v="Q4"/>
    <x v="2"/>
    <s v="Tamil Nadu"/>
    <s v="Tamil Nadu Mega Store"/>
    <x v="3"/>
    <x v="13"/>
    <x v="1"/>
    <x v="2"/>
    <n v="1"/>
    <n v="14973"/>
    <x v="4"/>
    <n v="8892"/>
    <n v="9732.4500000000007"/>
    <n v="8892"/>
    <n v="840.45000000000073"/>
    <n v="8.6355439791624994E-2"/>
    <x v="1"/>
  </r>
  <r>
    <s v="ORD-100222"/>
    <x v="270"/>
    <x v="0"/>
    <x v="9"/>
    <s v="Oct"/>
    <s v="Q4"/>
    <x v="3"/>
    <s v="Delhi"/>
    <s v="Delhi Mega Store"/>
    <x v="1"/>
    <x v="4"/>
    <x v="2"/>
    <x v="0"/>
    <n v="1"/>
    <n v="308"/>
    <x v="5"/>
    <n v="123"/>
    <n v="246.4"/>
    <n v="123"/>
    <n v="123.4"/>
    <n v="0.50081168831168832"/>
    <x v="0"/>
  </r>
  <r>
    <s v="ORD-100769"/>
    <x v="270"/>
    <x v="0"/>
    <x v="9"/>
    <s v="Oct"/>
    <s v="Q4"/>
    <x v="0"/>
    <s v="West Bengal"/>
    <s v="West Bengal Mega Store"/>
    <x v="2"/>
    <x v="7"/>
    <x v="0"/>
    <x v="2"/>
    <n v="2"/>
    <n v="2187"/>
    <x v="3"/>
    <n v="1121"/>
    <n v="3936.6"/>
    <n v="2242"/>
    <n v="1694.6"/>
    <n v="0.43047299700248942"/>
    <x v="0"/>
  </r>
  <r>
    <s v="ORD-101474"/>
    <x v="270"/>
    <x v="0"/>
    <x v="9"/>
    <s v="Oct"/>
    <s v="Q4"/>
    <x v="3"/>
    <s v="Uttar Pradesh"/>
    <s v="Uttar Pradesh Mega Store"/>
    <x v="3"/>
    <x v="14"/>
    <x v="2"/>
    <x v="1"/>
    <n v="4"/>
    <n v="8885"/>
    <x v="1"/>
    <n v="5427"/>
    <n v="35540"/>
    <n v="21708"/>
    <n v="13832"/>
    <n v="0.3891952729319077"/>
    <x v="0"/>
  </r>
  <r>
    <s v="ORD-102942"/>
    <x v="270"/>
    <x v="0"/>
    <x v="9"/>
    <s v="Oct"/>
    <s v="Q4"/>
    <x v="1"/>
    <s v="Maharashtra"/>
    <s v="Maharashtra Mega Store"/>
    <x v="1"/>
    <x v="3"/>
    <x v="1"/>
    <x v="1"/>
    <n v="2"/>
    <n v="274"/>
    <x v="2"/>
    <n v="116"/>
    <n v="465.8"/>
    <n v="232"/>
    <n v="233.8"/>
    <n v="0.501932159725204"/>
    <x v="0"/>
  </r>
  <r>
    <s v="ORD-103010"/>
    <x v="270"/>
    <x v="0"/>
    <x v="9"/>
    <s v="Oct"/>
    <s v="Q4"/>
    <x v="3"/>
    <s v="Uttar Pradesh"/>
    <s v="Uttar Pradesh Mega Store"/>
    <x v="1"/>
    <x v="4"/>
    <x v="1"/>
    <x v="1"/>
    <n v="4"/>
    <n v="313"/>
    <x v="2"/>
    <n v="127"/>
    <n v="1064.2"/>
    <n v="508"/>
    <n v="556.20000000000005"/>
    <n v="0.5226461191505356"/>
    <x v="0"/>
  </r>
  <r>
    <s v="ORD-103503"/>
    <x v="270"/>
    <x v="0"/>
    <x v="9"/>
    <s v="Oct"/>
    <s v="Q4"/>
    <x v="1"/>
    <s v="Gujarat"/>
    <s v="Gujarat Mega Store"/>
    <x v="0"/>
    <x v="11"/>
    <x v="2"/>
    <x v="2"/>
    <n v="1"/>
    <n v="1465"/>
    <x v="2"/>
    <n v="717"/>
    <n v="1245.25"/>
    <n v="717"/>
    <n v="528.25"/>
    <n v="0.42421200562136119"/>
    <x v="0"/>
  </r>
  <r>
    <s v="ORD-103731"/>
    <x v="270"/>
    <x v="0"/>
    <x v="9"/>
    <s v="Oct"/>
    <s v="Q4"/>
    <x v="1"/>
    <s v="Maharashtra"/>
    <s v="Maharashtra Mega Store"/>
    <x v="1"/>
    <x v="1"/>
    <x v="1"/>
    <x v="2"/>
    <n v="5"/>
    <n v="468"/>
    <x v="0"/>
    <n v="208"/>
    <n v="2223"/>
    <n v="1040"/>
    <n v="1183"/>
    <n v="0.53216374269005851"/>
    <x v="0"/>
  </r>
  <r>
    <s v="ORD-100352"/>
    <x v="271"/>
    <x v="0"/>
    <x v="9"/>
    <s v="Oct"/>
    <s v="Q4"/>
    <x v="2"/>
    <s v="Tamil Nadu"/>
    <s v="Tamil Nadu Mega Store"/>
    <x v="0"/>
    <x v="11"/>
    <x v="0"/>
    <x v="1"/>
    <n v="4"/>
    <n v="1504"/>
    <x v="1"/>
    <n v="770"/>
    <n v="6016"/>
    <n v="3080"/>
    <n v="2936"/>
    <n v="0.48803191489361702"/>
    <x v="0"/>
  </r>
  <r>
    <s v="ORD-101276"/>
    <x v="271"/>
    <x v="0"/>
    <x v="9"/>
    <s v="Oct"/>
    <s v="Q4"/>
    <x v="3"/>
    <s v="Delhi"/>
    <s v="Delhi Mega Store"/>
    <x v="1"/>
    <x v="1"/>
    <x v="1"/>
    <x v="2"/>
    <n v="1"/>
    <n v="468"/>
    <x v="2"/>
    <n v="208"/>
    <n v="397.8"/>
    <n v="208"/>
    <n v="189.8"/>
    <n v="0.47712418300653597"/>
    <x v="0"/>
  </r>
  <r>
    <s v="ORD-101462"/>
    <x v="271"/>
    <x v="0"/>
    <x v="9"/>
    <s v="Oct"/>
    <s v="Q4"/>
    <x v="0"/>
    <s v="Bihar"/>
    <s v="Bihar Mega Store"/>
    <x v="1"/>
    <x v="8"/>
    <x v="1"/>
    <x v="2"/>
    <n v="1"/>
    <n v="2301"/>
    <x v="1"/>
    <n v="1337"/>
    <n v="2301"/>
    <n v="1337"/>
    <n v="964"/>
    <n v="0.41894828335506301"/>
    <x v="0"/>
  </r>
  <r>
    <s v="ORD-101615"/>
    <x v="271"/>
    <x v="0"/>
    <x v="9"/>
    <s v="Oct"/>
    <s v="Q4"/>
    <x v="2"/>
    <s v="Andhra Pradesh"/>
    <s v="Andhra Pradesh Mega Store"/>
    <x v="1"/>
    <x v="1"/>
    <x v="0"/>
    <x v="2"/>
    <n v="1"/>
    <n v="460"/>
    <x v="1"/>
    <n v="203"/>
    <n v="460"/>
    <n v="203"/>
    <n v="257"/>
    <n v="0.55869565217391304"/>
    <x v="0"/>
  </r>
  <r>
    <s v="ORD-102226"/>
    <x v="271"/>
    <x v="0"/>
    <x v="9"/>
    <s v="Oct"/>
    <s v="Q4"/>
    <x v="3"/>
    <s v="Punjab"/>
    <s v="Punjab Mega Store"/>
    <x v="1"/>
    <x v="4"/>
    <x v="0"/>
    <x v="1"/>
    <n v="2"/>
    <n v="304"/>
    <x v="2"/>
    <n v="119"/>
    <n v="516.79999999999995"/>
    <n v="238"/>
    <n v="278.79999999999995"/>
    <n v="0.53947368421052633"/>
    <x v="0"/>
  </r>
  <r>
    <s v="ORD-100022"/>
    <x v="272"/>
    <x v="0"/>
    <x v="9"/>
    <s v="Oct"/>
    <s v="Q4"/>
    <x v="2"/>
    <s v="Tamil Nadu"/>
    <s v="Tamil Nadu Mega Store"/>
    <x v="3"/>
    <x v="13"/>
    <x v="0"/>
    <x v="1"/>
    <n v="5"/>
    <n v="13799"/>
    <x v="5"/>
    <n v="8351"/>
    <n v="55196"/>
    <n v="41755"/>
    <n v="13441"/>
    <n v="0.24351402275527212"/>
    <x v="0"/>
  </r>
  <r>
    <s v="ORD-100242"/>
    <x v="272"/>
    <x v="0"/>
    <x v="9"/>
    <s v="Oct"/>
    <s v="Q4"/>
    <x v="3"/>
    <s v="Uttar Pradesh"/>
    <s v="Uttar Pradesh Mega Store"/>
    <x v="1"/>
    <x v="1"/>
    <x v="2"/>
    <x v="0"/>
    <n v="1"/>
    <n v="488"/>
    <x v="2"/>
    <n v="223"/>
    <n v="414.8"/>
    <n v="223"/>
    <n v="191.8"/>
    <n v="0.46239151398264228"/>
    <x v="0"/>
  </r>
  <r>
    <s v="ORD-101965"/>
    <x v="272"/>
    <x v="0"/>
    <x v="9"/>
    <s v="Oct"/>
    <s v="Q4"/>
    <x v="2"/>
    <s v="Andhra Pradesh"/>
    <s v="Andhra Pradesh Mega Store"/>
    <x v="3"/>
    <x v="13"/>
    <x v="0"/>
    <x v="0"/>
    <n v="1"/>
    <n v="14760"/>
    <x v="7"/>
    <n v="8967"/>
    <n v="11070"/>
    <n v="8967"/>
    <n v="2103"/>
    <n v="0.18997289972899728"/>
    <x v="0"/>
  </r>
  <r>
    <s v="ORD-102063"/>
    <x v="272"/>
    <x v="0"/>
    <x v="9"/>
    <s v="Oct"/>
    <s v="Q4"/>
    <x v="2"/>
    <s v="Karnataka"/>
    <s v="Karnataka Mega Store"/>
    <x v="1"/>
    <x v="8"/>
    <x v="2"/>
    <x v="0"/>
    <n v="3"/>
    <n v="2031"/>
    <x v="3"/>
    <n v="1200"/>
    <n v="5483.7"/>
    <n v="3600"/>
    <n v="1883.6999999999998"/>
    <n v="0.34350894469062859"/>
    <x v="0"/>
  </r>
  <r>
    <s v="ORD-102884"/>
    <x v="272"/>
    <x v="0"/>
    <x v="9"/>
    <s v="Oct"/>
    <s v="Q4"/>
    <x v="2"/>
    <s v="Andhra Pradesh"/>
    <s v="Andhra Pradesh Mega Store"/>
    <x v="3"/>
    <x v="14"/>
    <x v="2"/>
    <x v="0"/>
    <n v="1"/>
    <n v="8264"/>
    <x v="0"/>
    <n v="5212"/>
    <n v="7850.7999999999993"/>
    <n v="5212"/>
    <n v="2638.7999999999993"/>
    <n v="0.33611861211596267"/>
    <x v="0"/>
  </r>
  <r>
    <s v="ORD-103869"/>
    <x v="272"/>
    <x v="0"/>
    <x v="9"/>
    <s v="Oct"/>
    <s v="Q4"/>
    <x v="3"/>
    <s v="Punjab"/>
    <s v="Punjab Mega Store"/>
    <x v="0"/>
    <x v="12"/>
    <x v="0"/>
    <x v="1"/>
    <n v="5"/>
    <n v="18678"/>
    <x v="1"/>
    <n v="14957"/>
    <n v="93390"/>
    <n v="74785"/>
    <n v="18605"/>
    <n v="0.19921833172716566"/>
    <x v="0"/>
  </r>
  <r>
    <s v="ORD-104059"/>
    <x v="272"/>
    <x v="0"/>
    <x v="9"/>
    <s v="Oct"/>
    <s v="Q4"/>
    <x v="3"/>
    <s v="Punjab"/>
    <s v="Punjab Mega Store"/>
    <x v="1"/>
    <x v="8"/>
    <x v="0"/>
    <x v="1"/>
    <n v="3"/>
    <n v="2403"/>
    <x v="1"/>
    <n v="1433"/>
    <n v="7209"/>
    <n v="4299"/>
    <n v="2910"/>
    <n v="0.40366208905534751"/>
    <x v="1"/>
  </r>
  <r>
    <s v="ORD-100482"/>
    <x v="273"/>
    <x v="0"/>
    <x v="9"/>
    <s v="Oct"/>
    <s v="Q4"/>
    <x v="3"/>
    <s v="Punjab"/>
    <s v="Punjab Mega Store"/>
    <x v="0"/>
    <x v="11"/>
    <x v="0"/>
    <x v="0"/>
    <n v="1"/>
    <n v="1478"/>
    <x v="2"/>
    <n v="740"/>
    <n v="1256.3"/>
    <n v="740"/>
    <n v="516.29999999999995"/>
    <n v="0.41096871766297854"/>
    <x v="0"/>
  </r>
  <r>
    <s v="ORD-100593"/>
    <x v="273"/>
    <x v="0"/>
    <x v="9"/>
    <s v="Oct"/>
    <s v="Q4"/>
    <x v="1"/>
    <s v="Rajasthan"/>
    <s v="Rajasthan Mega Store"/>
    <x v="1"/>
    <x v="8"/>
    <x v="0"/>
    <x v="1"/>
    <n v="1"/>
    <n v="2201"/>
    <x v="3"/>
    <n v="1300"/>
    <n v="1980.9"/>
    <n v="1300"/>
    <n v="680.90000000000009"/>
    <n v="0.34373264677671767"/>
    <x v="0"/>
  </r>
  <r>
    <s v="ORD-100631"/>
    <x v="273"/>
    <x v="0"/>
    <x v="9"/>
    <s v="Oct"/>
    <s v="Q4"/>
    <x v="3"/>
    <s v="Uttar Pradesh"/>
    <s v="Uttar Pradesh Mega Store"/>
    <x v="3"/>
    <x v="9"/>
    <x v="2"/>
    <x v="1"/>
    <n v="1"/>
    <n v="34199"/>
    <x v="3"/>
    <n v="22623"/>
    <n v="30779.100000000002"/>
    <n v="22623"/>
    <n v="8156.1000000000022"/>
    <n v="0.2649882550172033"/>
    <x v="0"/>
  </r>
  <r>
    <s v="ORD-102945"/>
    <x v="273"/>
    <x v="0"/>
    <x v="9"/>
    <s v="Oct"/>
    <s v="Q4"/>
    <x v="1"/>
    <s v="Rajasthan"/>
    <s v="Rajasthan Mega Store"/>
    <x v="1"/>
    <x v="8"/>
    <x v="2"/>
    <x v="1"/>
    <n v="3"/>
    <n v="2363"/>
    <x v="1"/>
    <n v="1349"/>
    <n v="7089"/>
    <n v="4047"/>
    <n v="3042"/>
    <n v="0.42911553110452816"/>
    <x v="0"/>
  </r>
  <r>
    <s v="ORD-103418"/>
    <x v="273"/>
    <x v="0"/>
    <x v="9"/>
    <s v="Oct"/>
    <s v="Q4"/>
    <x v="3"/>
    <s v="Punjab"/>
    <s v="Punjab Mega Store"/>
    <x v="1"/>
    <x v="4"/>
    <x v="0"/>
    <x v="2"/>
    <n v="1"/>
    <n v="273"/>
    <x v="1"/>
    <n v="109"/>
    <n v="273"/>
    <n v="109"/>
    <n v="164"/>
    <n v="0.60073260073260071"/>
    <x v="0"/>
  </r>
  <r>
    <s v="ORD-104414"/>
    <x v="273"/>
    <x v="0"/>
    <x v="9"/>
    <s v="Oct"/>
    <s v="Q4"/>
    <x v="1"/>
    <s v="Maharashtra"/>
    <s v="Maharashtra Mega Store"/>
    <x v="0"/>
    <x v="5"/>
    <x v="0"/>
    <x v="0"/>
    <n v="1"/>
    <n v="9987"/>
    <x v="3"/>
    <n v="7224"/>
    <n v="8988.3000000000011"/>
    <n v="7224"/>
    <n v="1764.3000000000011"/>
    <n v="0.19628850839424594"/>
    <x v="0"/>
  </r>
  <r>
    <s v="ORD-101507"/>
    <x v="274"/>
    <x v="0"/>
    <x v="9"/>
    <s v="Oct"/>
    <s v="Q4"/>
    <x v="1"/>
    <s v="Gujarat"/>
    <s v="Gujarat Mega Store"/>
    <x v="3"/>
    <x v="13"/>
    <x v="0"/>
    <x v="2"/>
    <n v="5"/>
    <n v="15385"/>
    <x v="4"/>
    <n v="9451"/>
    <n v="50001.25"/>
    <n v="47255"/>
    <n v="2746.25"/>
    <n v="5.4923626909327269E-2"/>
    <x v="0"/>
  </r>
  <r>
    <s v="ORD-102440"/>
    <x v="274"/>
    <x v="0"/>
    <x v="9"/>
    <s v="Oct"/>
    <s v="Q4"/>
    <x v="0"/>
    <s v="West Bengal"/>
    <s v="West Bengal Mega Store"/>
    <x v="1"/>
    <x v="1"/>
    <x v="0"/>
    <x v="1"/>
    <n v="1"/>
    <n v="428"/>
    <x v="1"/>
    <n v="194"/>
    <n v="428"/>
    <n v="194"/>
    <n v="234"/>
    <n v="0.54672897196261683"/>
    <x v="0"/>
  </r>
  <r>
    <s v="ORD-103569"/>
    <x v="274"/>
    <x v="0"/>
    <x v="9"/>
    <s v="Oct"/>
    <s v="Q4"/>
    <x v="1"/>
    <s v="Maharashtra"/>
    <s v="Maharashtra Mega Store"/>
    <x v="3"/>
    <x v="13"/>
    <x v="1"/>
    <x v="2"/>
    <n v="1"/>
    <n v="12904"/>
    <x v="6"/>
    <n v="7646"/>
    <n v="9032.7999999999993"/>
    <n v="7646"/>
    <n v="1386.7999999999993"/>
    <n v="0.15352935966699133"/>
    <x v="0"/>
  </r>
  <r>
    <s v="ORD-104138"/>
    <x v="274"/>
    <x v="0"/>
    <x v="9"/>
    <s v="Oct"/>
    <s v="Q4"/>
    <x v="1"/>
    <s v="Maharashtra"/>
    <s v="Maharashtra Mega Store"/>
    <x v="1"/>
    <x v="1"/>
    <x v="1"/>
    <x v="1"/>
    <n v="2"/>
    <n v="465"/>
    <x v="2"/>
    <n v="211"/>
    <n v="790.5"/>
    <n v="422"/>
    <n v="368.5"/>
    <n v="0.46616065781151172"/>
    <x v="0"/>
  </r>
  <r>
    <s v="ORD-100805"/>
    <x v="275"/>
    <x v="0"/>
    <x v="9"/>
    <s v="Oct"/>
    <s v="Q4"/>
    <x v="2"/>
    <s v="Tamil Nadu"/>
    <s v="Tamil Nadu Mega Store"/>
    <x v="0"/>
    <x v="0"/>
    <x v="1"/>
    <x v="1"/>
    <n v="2"/>
    <n v="53760"/>
    <x v="2"/>
    <n v="45868"/>
    <n v="91392"/>
    <n v="91736"/>
    <n v="-344"/>
    <n v="-3.7640056022408964E-3"/>
    <x v="0"/>
  </r>
  <r>
    <s v="ORD-101502"/>
    <x v="275"/>
    <x v="0"/>
    <x v="9"/>
    <s v="Oct"/>
    <s v="Q4"/>
    <x v="2"/>
    <s v="Andhra Pradesh"/>
    <s v="Andhra Pradesh Mega Store"/>
    <x v="0"/>
    <x v="11"/>
    <x v="0"/>
    <x v="2"/>
    <n v="3"/>
    <n v="1365"/>
    <x v="2"/>
    <n v="699"/>
    <n v="3480.75"/>
    <n v="2097"/>
    <n v="1383.75"/>
    <n v="0.39754363283775046"/>
    <x v="0"/>
  </r>
  <r>
    <s v="ORD-102938"/>
    <x v="275"/>
    <x v="0"/>
    <x v="9"/>
    <s v="Oct"/>
    <s v="Q4"/>
    <x v="0"/>
    <s v="Bihar"/>
    <s v="Bihar Mega Store"/>
    <x v="3"/>
    <x v="9"/>
    <x v="2"/>
    <x v="1"/>
    <n v="1"/>
    <n v="33647"/>
    <x v="1"/>
    <n v="23023"/>
    <n v="33647"/>
    <n v="23023"/>
    <n v="10624"/>
    <n v="0.31574880375664993"/>
    <x v="0"/>
  </r>
  <r>
    <s v="ORD-100119"/>
    <x v="276"/>
    <x v="0"/>
    <x v="9"/>
    <s v="Oct"/>
    <s v="Q4"/>
    <x v="0"/>
    <s v="Odisha"/>
    <s v="Odisha Mega Store"/>
    <x v="2"/>
    <x v="10"/>
    <x v="0"/>
    <x v="1"/>
    <n v="5"/>
    <n v="1772"/>
    <x v="2"/>
    <n v="897"/>
    <n v="7531"/>
    <n v="4485"/>
    <n v="3046"/>
    <n v="0.40446155888992164"/>
    <x v="0"/>
  </r>
  <r>
    <s v="ORD-101288"/>
    <x v="276"/>
    <x v="0"/>
    <x v="9"/>
    <s v="Oct"/>
    <s v="Q4"/>
    <x v="2"/>
    <s v="Andhra Pradesh"/>
    <s v="Andhra Pradesh Mega Store"/>
    <x v="2"/>
    <x v="7"/>
    <x v="0"/>
    <x v="2"/>
    <n v="2"/>
    <n v="2544"/>
    <x v="1"/>
    <n v="1262"/>
    <n v="5088"/>
    <n v="2524"/>
    <n v="2564"/>
    <n v="0.50393081761006286"/>
    <x v="0"/>
  </r>
  <r>
    <s v="ORD-101493"/>
    <x v="276"/>
    <x v="0"/>
    <x v="9"/>
    <s v="Oct"/>
    <s v="Q4"/>
    <x v="1"/>
    <s v="Gujarat"/>
    <s v="Gujarat Mega Store"/>
    <x v="1"/>
    <x v="1"/>
    <x v="0"/>
    <x v="1"/>
    <n v="1"/>
    <n v="446"/>
    <x v="0"/>
    <n v="202"/>
    <n v="423.7"/>
    <n v="202"/>
    <n v="221.7"/>
    <n v="0.52324758083549683"/>
    <x v="0"/>
  </r>
  <r>
    <s v="ORD-102051"/>
    <x v="276"/>
    <x v="0"/>
    <x v="9"/>
    <s v="Oct"/>
    <s v="Q4"/>
    <x v="1"/>
    <s v="Maharashtra"/>
    <s v="Maharashtra Mega Store"/>
    <x v="1"/>
    <x v="8"/>
    <x v="2"/>
    <x v="1"/>
    <n v="1"/>
    <n v="2385"/>
    <x v="1"/>
    <n v="1388"/>
    <n v="2385"/>
    <n v="1388"/>
    <n v="997"/>
    <n v="0.41802935010482178"/>
    <x v="0"/>
  </r>
  <r>
    <s v="ORD-102364"/>
    <x v="276"/>
    <x v="0"/>
    <x v="9"/>
    <s v="Oct"/>
    <s v="Q4"/>
    <x v="3"/>
    <s v="Delhi"/>
    <s v="Delhi Mega Store"/>
    <x v="2"/>
    <x v="10"/>
    <x v="2"/>
    <x v="1"/>
    <n v="1"/>
    <n v="1964"/>
    <x v="0"/>
    <n v="1037"/>
    <n v="1865.8"/>
    <n v="1037"/>
    <n v="828.8"/>
    <n v="0.44420623861078357"/>
    <x v="0"/>
  </r>
  <r>
    <s v="ORD-102558"/>
    <x v="276"/>
    <x v="0"/>
    <x v="9"/>
    <s v="Oct"/>
    <s v="Q4"/>
    <x v="3"/>
    <s v="Uttar Pradesh"/>
    <s v="Uttar Pradesh Mega Store"/>
    <x v="2"/>
    <x v="7"/>
    <x v="2"/>
    <x v="1"/>
    <n v="1"/>
    <n v="2603"/>
    <x v="3"/>
    <n v="1337"/>
    <n v="2342.7000000000003"/>
    <n v="1337"/>
    <n v="1005.7000000000003"/>
    <n v="0.42929098902975205"/>
    <x v="0"/>
  </r>
  <r>
    <s v="ORD-103071"/>
    <x v="276"/>
    <x v="0"/>
    <x v="9"/>
    <s v="Oct"/>
    <s v="Q4"/>
    <x v="0"/>
    <s v="Odisha"/>
    <s v="Odisha Mega Store"/>
    <x v="2"/>
    <x v="10"/>
    <x v="0"/>
    <x v="2"/>
    <n v="4"/>
    <n v="1898"/>
    <x v="3"/>
    <n v="976"/>
    <n v="6832.8"/>
    <n v="3904"/>
    <n v="2928.8"/>
    <n v="0.42863833274792179"/>
    <x v="0"/>
  </r>
  <r>
    <s v="ORD-103396"/>
    <x v="276"/>
    <x v="0"/>
    <x v="9"/>
    <s v="Oct"/>
    <s v="Q4"/>
    <x v="1"/>
    <s v="Maharashtra"/>
    <s v="Maharashtra Mega Store"/>
    <x v="1"/>
    <x v="4"/>
    <x v="2"/>
    <x v="1"/>
    <n v="4"/>
    <n v="315"/>
    <x v="1"/>
    <n v="127"/>
    <n v="1260"/>
    <n v="508"/>
    <n v="752"/>
    <n v="0.59682539682539681"/>
    <x v="0"/>
  </r>
  <r>
    <s v="ORD-103619"/>
    <x v="276"/>
    <x v="0"/>
    <x v="9"/>
    <s v="Oct"/>
    <s v="Q4"/>
    <x v="1"/>
    <s v="Maharashtra"/>
    <s v="Maharashtra Mega Store"/>
    <x v="1"/>
    <x v="3"/>
    <x v="2"/>
    <x v="1"/>
    <n v="3"/>
    <n v="270"/>
    <x v="0"/>
    <n v="112"/>
    <n v="769.5"/>
    <n v="336"/>
    <n v="433.5"/>
    <n v="0.56335282651072127"/>
    <x v="0"/>
  </r>
  <r>
    <s v="ORD-100313"/>
    <x v="277"/>
    <x v="0"/>
    <x v="9"/>
    <s v="Oct"/>
    <s v="Q4"/>
    <x v="3"/>
    <s v="Punjab"/>
    <s v="Punjab Mega Store"/>
    <x v="1"/>
    <x v="8"/>
    <x v="2"/>
    <x v="2"/>
    <n v="2"/>
    <n v="2269"/>
    <x v="1"/>
    <n v="1348"/>
    <n v="4538"/>
    <n v="2696"/>
    <n v="1842"/>
    <n v="0.40590568532393123"/>
    <x v="0"/>
  </r>
  <r>
    <s v="ORD-100997"/>
    <x v="277"/>
    <x v="0"/>
    <x v="9"/>
    <s v="Oct"/>
    <s v="Q4"/>
    <x v="1"/>
    <s v="Gujarat"/>
    <s v="Gujarat Mega Store"/>
    <x v="0"/>
    <x v="0"/>
    <x v="2"/>
    <x v="1"/>
    <n v="1"/>
    <n v="48254"/>
    <x v="1"/>
    <n v="40583"/>
    <n v="48254"/>
    <n v="40583"/>
    <n v="7671"/>
    <n v="0.15897127699258093"/>
    <x v="0"/>
  </r>
  <r>
    <s v="ORD-101018"/>
    <x v="277"/>
    <x v="0"/>
    <x v="9"/>
    <s v="Oct"/>
    <s v="Q4"/>
    <x v="1"/>
    <s v="Maharashtra"/>
    <s v="Maharashtra Mega Store"/>
    <x v="2"/>
    <x v="10"/>
    <x v="2"/>
    <x v="2"/>
    <n v="3"/>
    <n v="1812"/>
    <x v="1"/>
    <n v="970"/>
    <n v="5436"/>
    <n v="2910"/>
    <n v="2526"/>
    <n v="0.46467991169977924"/>
    <x v="0"/>
  </r>
  <r>
    <s v="ORD-102351"/>
    <x v="277"/>
    <x v="0"/>
    <x v="9"/>
    <s v="Oct"/>
    <s v="Q4"/>
    <x v="1"/>
    <s v="Rajasthan"/>
    <s v="Rajasthan Mega Store"/>
    <x v="3"/>
    <x v="9"/>
    <x v="0"/>
    <x v="2"/>
    <n v="1"/>
    <n v="31337"/>
    <x v="4"/>
    <n v="21469"/>
    <n v="20369.05"/>
    <n v="21469"/>
    <n v="-1099.9500000000007"/>
    <n v="-5.4001045704144317E-2"/>
    <x v="0"/>
  </r>
  <r>
    <s v="ORD-102539"/>
    <x v="277"/>
    <x v="0"/>
    <x v="9"/>
    <s v="Oct"/>
    <s v="Q4"/>
    <x v="1"/>
    <s v="Rajasthan"/>
    <s v="Rajasthan Mega Store"/>
    <x v="1"/>
    <x v="3"/>
    <x v="0"/>
    <x v="1"/>
    <n v="3"/>
    <n v="272"/>
    <x v="2"/>
    <n v="111"/>
    <n v="693.6"/>
    <n v="333"/>
    <n v="360.6"/>
    <n v="0.51989619377162632"/>
    <x v="1"/>
  </r>
  <r>
    <s v="ORD-104144"/>
    <x v="277"/>
    <x v="0"/>
    <x v="9"/>
    <s v="Oct"/>
    <s v="Q4"/>
    <x v="2"/>
    <s v="Karnataka"/>
    <s v="Karnataka Mega Store"/>
    <x v="2"/>
    <x v="10"/>
    <x v="1"/>
    <x v="1"/>
    <n v="3"/>
    <n v="1869"/>
    <x v="1"/>
    <n v="964"/>
    <n v="5607"/>
    <n v="2892"/>
    <n v="2715"/>
    <n v="0.48421615837346177"/>
    <x v="0"/>
  </r>
  <r>
    <s v="ORD-100030"/>
    <x v="278"/>
    <x v="0"/>
    <x v="9"/>
    <s v="Oct"/>
    <s v="Q4"/>
    <x v="2"/>
    <s v="Karnataka"/>
    <s v="Karnataka Mega Store"/>
    <x v="2"/>
    <x v="10"/>
    <x v="2"/>
    <x v="1"/>
    <n v="1"/>
    <n v="1645"/>
    <x v="1"/>
    <n v="864"/>
    <n v="1645"/>
    <n v="864"/>
    <n v="781"/>
    <n v="0.47477203647416416"/>
    <x v="0"/>
  </r>
  <r>
    <s v="ORD-100736"/>
    <x v="278"/>
    <x v="0"/>
    <x v="9"/>
    <s v="Oct"/>
    <s v="Q4"/>
    <x v="0"/>
    <s v="Bihar"/>
    <s v="Bihar Mega Store"/>
    <x v="1"/>
    <x v="8"/>
    <x v="0"/>
    <x v="2"/>
    <n v="8"/>
    <n v="2171"/>
    <x v="0"/>
    <n v="1280"/>
    <n v="16499.599999999999"/>
    <n v="10240"/>
    <n v="6259.5999999999985"/>
    <n v="0.37937889403379471"/>
    <x v="0"/>
  </r>
  <r>
    <s v="ORD-101361"/>
    <x v="278"/>
    <x v="0"/>
    <x v="9"/>
    <s v="Oct"/>
    <s v="Q4"/>
    <x v="1"/>
    <s v="Rajasthan"/>
    <s v="Rajasthan Mega Store"/>
    <x v="1"/>
    <x v="1"/>
    <x v="0"/>
    <x v="2"/>
    <n v="8"/>
    <n v="487"/>
    <x v="2"/>
    <n v="213"/>
    <n v="3311.6"/>
    <n v="1704"/>
    <n v="1607.6"/>
    <n v="0.48544510206546682"/>
    <x v="0"/>
  </r>
  <r>
    <s v="ORD-101481"/>
    <x v="278"/>
    <x v="0"/>
    <x v="9"/>
    <s v="Oct"/>
    <s v="Q4"/>
    <x v="1"/>
    <s v="Rajasthan"/>
    <s v="Rajasthan Mega Store"/>
    <x v="2"/>
    <x v="10"/>
    <x v="0"/>
    <x v="0"/>
    <n v="2"/>
    <n v="1831"/>
    <x v="0"/>
    <n v="926"/>
    <n v="3478.8999999999996"/>
    <n v="1852"/>
    <n v="1626.8999999999996"/>
    <n v="0.46764781971312763"/>
    <x v="0"/>
  </r>
  <r>
    <s v="ORD-103786"/>
    <x v="278"/>
    <x v="0"/>
    <x v="9"/>
    <s v="Oct"/>
    <s v="Q4"/>
    <x v="1"/>
    <s v="Maharashtra"/>
    <s v="Maharashtra Mega Store"/>
    <x v="1"/>
    <x v="4"/>
    <x v="0"/>
    <x v="2"/>
    <n v="1"/>
    <n v="314"/>
    <x v="1"/>
    <n v="129"/>
    <n v="314"/>
    <n v="129"/>
    <n v="185"/>
    <n v="0.58917197452229297"/>
    <x v="0"/>
  </r>
  <r>
    <s v="ORD-100641"/>
    <x v="279"/>
    <x v="0"/>
    <x v="9"/>
    <s v="Oct"/>
    <s v="Q4"/>
    <x v="0"/>
    <s v="Odisha"/>
    <s v="Odisha Mega Store"/>
    <x v="3"/>
    <x v="6"/>
    <x v="2"/>
    <x v="1"/>
    <n v="1"/>
    <n v="6557"/>
    <x v="1"/>
    <n v="3617"/>
    <n v="6557"/>
    <n v="3617"/>
    <n v="2940"/>
    <n v="0.4483757816074424"/>
    <x v="0"/>
  </r>
  <r>
    <s v="ORD-100821"/>
    <x v="279"/>
    <x v="0"/>
    <x v="9"/>
    <s v="Oct"/>
    <s v="Q4"/>
    <x v="3"/>
    <s v="Delhi"/>
    <s v="Delhi Mega Store"/>
    <x v="0"/>
    <x v="0"/>
    <x v="1"/>
    <x v="2"/>
    <n v="1"/>
    <n v="49836"/>
    <x v="1"/>
    <n v="43464"/>
    <n v="49836"/>
    <n v="43464"/>
    <n v="6372"/>
    <n v="0.12785937876234046"/>
    <x v="0"/>
  </r>
  <r>
    <s v="ORD-101894"/>
    <x v="279"/>
    <x v="0"/>
    <x v="9"/>
    <s v="Oct"/>
    <s v="Q4"/>
    <x v="1"/>
    <s v="Gujarat"/>
    <s v="Gujarat Mega Store"/>
    <x v="3"/>
    <x v="14"/>
    <x v="0"/>
    <x v="1"/>
    <n v="1"/>
    <n v="9362"/>
    <x v="6"/>
    <n v="5887"/>
    <n v="6553.4"/>
    <n v="5887"/>
    <n v="666.39999999999964"/>
    <n v="0.1016876735740226"/>
    <x v="0"/>
  </r>
  <r>
    <s v="ORD-103581"/>
    <x v="279"/>
    <x v="0"/>
    <x v="9"/>
    <s v="Oct"/>
    <s v="Q4"/>
    <x v="0"/>
    <s v="Odisha"/>
    <s v="Odisha Mega Store"/>
    <x v="3"/>
    <x v="14"/>
    <x v="1"/>
    <x v="1"/>
    <n v="3"/>
    <n v="9134"/>
    <x v="2"/>
    <n v="5558"/>
    <n v="23291.7"/>
    <n v="16674"/>
    <n v="6617.7000000000007"/>
    <n v="0.28412267030744859"/>
    <x v="0"/>
  </r>
  <r>
    <s v="ORD-101711"/>
    <x v="280"/>
    <x v="0"/>
    <x v="9"/>
    <s v="Oct"/>
    <s v="Q4"/>
    <x v="2"/>
    <s v="Tamil Nadu"/>
    <s v="Tamil Nadu Mega Store"/>
    <x v="1"/>
    <x v="4"/>
    <x v="0"/>
    <x v="2"/>
    <n v="5"/>
    <n v="313"/>
    <x v="1"/>
    <n v="127"/>
    <n v="1565"/>
    <n v="635"/>
    <n v="930"/>
    <n v="0.59424920127795522"/>
    <x v="0"/>
  </r>
  <r>
    <s v="ORD-101966"/>
    <x v="280"/>
    <x v="0"/>
    <x v="9"/>
    <s v="Oct"/>
    <s v="Q4"/>
    <x v="1"/>
    <s v="Gujarat"/>
    <s v="Gujarat Mega Store"/>
    <x v="0"/>
    <x v="11"/>
    <x v="2"/>
    <x v="1"/>
    <n v="5"/>
    <n v="1394"/>
    <x v="3"/>
    <n v="697"/>
    <n v="6273"/>
    <n v="3485"/>
    <n v="2788"/>
    <n v="0.44444444444444442"/>
    <x v="0"/>
  </r>
  <r>
    <s v="ORD-102092"/>
    <x v="280"/>
    <x v="0"/>
    <x v="9"/>
    <s v="Oct"/>
    <s v="Q4"/>
    <x v="2"/>
    <s v="Tamil Nadu"/>
    <s v="Tamil Nadu Mega Store"/>
    <x v="1"/>
    <x v="3"/>
    <x v="1"/>
    <x v="1"/>
    <n v="1"/>
    <n v="251"/>
    <x v="2"/>
    <n v="108"/>
    <n v="213.35"/>
    <n v="108"/>
    <n v="105.35"/>
    <n v="0.49378954769158656"/>
    <x v="0"/>
  </r>
  <r>
    <s v="ORD-102992"/>
    <x v="280"/>
    <x v="0"/>
    <x v="9"/>
    <s v="Oct"/>
    <s v="Q4"/>
    <x v="0"/>
    <s v="Odisha"/>
    <s v="Odisha Mega Store"/>
    <x v="3"/>
    <x v="6"/>
    <x v="0"/>
    <x v="1"/>
    <n v="1"/>
    <n v="6053"/>
    <x v="3"/>
    <n v="3264"/>
    <n v="5447.7"/>
    <n v="3264"/>
    <n v="2183.6999999999998"/>
    <n v="0.40084806432072251"/>
    <x v="0"/>
  </r>
  <r>
    <s v="ORD-104178"/>
    <x v="280"/>
    <x v="0"/>
    <x v="9"/>
    <s v="Oct"/>
    <s v="Q4"/>
    <x v="1"/>
    <s v="Maharashtra"/>
    <s v="Maharashtra Mega Store"/>
    <x v="1"/>
    <x v="1"/>
    <x v="0"/>
    <x v="1"/>
    <n v="1"/>
    <n v="482"/>
    <x v="3"/>
    <n v="212"/>
    <n v="433.8"/>
    <n v="212"/>
    <n v="221.8"/>
    <n v="0.51129552789303823"/>
    <x v="0"/>
  </r>
  <r>
    <s v="ORD-104283"/>
    <x v="280"/>
    <x v="0"/>
    <x v="9"/>
    <s v="Oct"/>
    <s v="Q4"/>
    <x v="1"/>
    <s v="Gujarat"/>
    <s v="Gujarat Mega Store"/>
    <x v="2"/>
    <x v="10"/>
    <x v="2"/>
    <x v="1"/>
    <n v="1"/>
    <n v="1787"/>
    <x v="1"/>
    <n v="920"/>
    <n v="1787"/>
    <n v="920"/>
    <n v="867"/>
    <n v="0.48517067711247902"/>
    <x v="0"/>
  </r>
  <r>
    <s v="ORD-100240"/>
    <x v="281"/>
    <x v="0"/>
    <x v="9"/>
    <s v="Oct"/>
    <s v="Q4"/>
    <x v="1"/>
    <s v="Maharashtra"/>
    <s v="Maharashtra Mega Store"/>
    <x v="1"/>
    <x v="1"/>
    <x v="0"/>
    <x v="1"/>
    <n v="4"/>
    <n v="471"/>
    <x v="2"/>
    <n v="206"/>
    <n v="1601.3999999999999"/>
    <n v="824"/>
    <n v="777.39999999999986"/>
    <n v="0.48545023104783308"/>
    <x v="0"/>
  </r>
  <r>
    <s v="ORD-101082"/>
    <x v="281"/>
    <x v="0"/>
    <x v="9"/>
    <s v="Oct"/>
    <s v="Q4"/>
    <x v="3"/>
    <s v="Delhi"/>
    <s v="Delhi Mega Store"/>
    <x v="3"/>
    <x v="14"/>
    <x v="1"/>
    <x v="1"/>
    <n v="3"/>
    <n v="9478"/>
    <x v="2"/>
    <n v="5994"/>
    <n v="24168.899999999998"/>
    <n v="17982"/>
    <n v="6186.8999999999978"/>
    <n v="0.25598599853530768"/>
    <x v="0"/>
  </r>
  <r>
    <s v="ORD-102102"/>
    <x v="281"/>
    <x v="0"/>
    <x v="9"/>
    <s v="Oct"/>
    <s v="Q4"/>
    <x v="1"/>
    <s v="Gujarat"/>
    <s v="Gujarat Mega Store"/>
    <x v="1"/>
    <x v="3"/>
    <x v="0"/>
    <x v="1"/>
    <n v="2"/>
    <n v="266"/>
    <x v="3"/>
    <n v="113"/>
    <n v="478.8"/>
    <n v="226"/>
    <n v="252.8"/>
    <n v="0.52798663324979112"/>
    <x v="1"/>
  </r>
  <r>
    <s v="ORD-102359"/>
    <x v="281"/>
    <x v="0"/>
    <x v="9"/>
    <s v="Oct"/>
    <s v="Q4"/>
    <x v="1"/>
    <s v="Maharashtra"/>
    <s v="Maharashtra Mega Store"/>
    <x v="0"/>
    <x v="0"/>
    <x v="0"/>
    <x v="1"/>
    <n v="2"/>
    <n v="52146"/>
    <x v="1"/>
    <n v="44394"/>
    <n v="104292"/>
    <n v="88788"/>
    <n v="15504"/>
    <n v="0.1486595328500748"/>
    <x v="0"/>
  </r>
  <r>
    <s v="ORD-102782"/>
    <x v="281"/>
    <x v="0"/>
    <x v="9"/>
    <s v="Oct"/>
    <s v="Q4"/>
    <x v="2"/>
    <s v="Andhra Pradesh"/>
    <s v="Andhra Pradesh Mega Store"/>
    <x v="1"/>
    <x v="8"/>
    <x v="0"/>
    <x v="1"/>
    <n v="4"/>
    <n v="2177"/>
    <x v="3"/>
    <n v="1235"/>
    <n v="7837.2"/>
    <n v="4940"/>
    <n v="2897.2"/>
    <n v="0.3696728423416526"/>
    <x v="0"/>
  </r>
  <r>
    <s v="ORD-103208"/>
    <x v="281"/>
    <x v="0"/>
    <x v="9"/>
    <s v="Oct"/>
    <s v="Q4"/>
    <x v="0"/>
    <s v="Odisha"/>
    <s v="Odisha Mega Store"/>
    <x v="2"/>
    <x v="7"/>
    <x v="1"/>
    <x v="1"/>
    <n v="2"/>
    <n v="2275"/>
    <x v="2"/>
    <n v="1125"/>
    <n v="3867.5"/>
    <n v="2250"/>
    <n v="1617.5"/>
    <n v="0.41822882999353589"/>
    <x v="0"/>
  </r>
  <r>
    <s v="ORD-103374"/>
    <x v="281"/>
    <x v="0"/>
    <x v="9"/>
    <s v="Oct"/>
    <s v="Q4"/>
    <x v="0"/>
    <s v="Odisha"/>
    <s v="Odisha Mega Store"/>
    <x v="2"/>
    <x v="10"/>
    <x v="0"/>
    <x v="2"/>
    <n v="2"/>
    <n v="1630"/>
    <x v="2"/>
    <n v="830"/>
    <n v="2771"/>
    <n v="1660"/>
    <n v="1111"/>
    <n v="0.40093828942619991"/>
    <x v="0"/>
  </r>
  <r>
    <s v="ORD-103450"/>
    <x v="281"/>
    <x v="0"/>
    <x v="9"/>
    <s v="Oct"/>
    <s v="Q4"/>
    <x v="2"/>
    <s v="Tamil Nadu"/>
    <s v="Tamil Nadu Mega Store"/>
    <x v="3"/>
    <x v="14"/>
    <x v="0"/>
    <x v="1"/>
    <n v="1"/>
    <n v="8822"/>
    <x v="0"/>
    <n v="5395"/>
    <n v="8380.9"/>
    <n v="5395"/>
    <n v="2985.8999999999996"/>
    <n v="0.35627438580582033"/>
    <x v="0"/>
  </r>
  <r>
    <s v="ORD-104012"/>
    <x v="281"/>
    <x v="0"/>
    <x v="9"/>
    <s v="Oct"/>
    <s v="Q4"/>
    <x v="1"/>
    <s v="Maharashtra"/>
    <s v="Maharashtra Mega Store"/>
    <x v="2"/>
    <x v="7"/>
    <x v="0"/>
    <x v="1"/>
    <n v="1"/>
    <n v="2227"/>
    <x v="1"/>
    <n v="1146"/>
    <n v="2227"/>
    <n v="1146"/>
    <n v="1081"/>
    <n v="0.48540637629097438"/>
    <x v="0"/>
  </r>
  <r>
    <s v="ORD-104030"/>
    <x v="281"/>
    <x v="0"/>
    <x v="9"/>
    <s v="Oct"/>
    <s v="Q4"/>
    <x v="3"/>
    <s v="Uttar Pradesh"/>
    <s v="Uttar Pradesh Mega Store"/>
    <x v="2"/>
    <x v="7"/>
    <x v="0"/>
    <x v="2"/>
    <n v="1"/>
    <n v="2351"/>
    <x v="1"/>
    <n v="1166"/>
    <n v="2351"/>
    <n v="1166"/>
    <n v="1185"/>
    <n v="0.5040408336877924"/>
    <x v="0"/>
  </r>
  <r>
    <s v="ORD-104147"/>
    <x v="281"/>
    <x v="0"/>
    <x v="9"/>
    <s v="Oct"/>
    <s v="Q4"/>
    <x v="3"/>
    <s v="Delhi"/>
    <s v="Delhi Mega Store"/>
    <x v="0"/>
    <x v="5"/>
    <x v="2"/>
    <x v="0"/>
    <n v="1"/>
    <n v="10878"/>
    <x v="2"/>
    <n v="8182"/>
    <n v="9246.2999999999993"/>
    <n v="8182"/>
    <n v="1064.2999999999993"/>
    <n v="0.11510550166012344"/>
    <x v="0"/>
  </r>
  <r>
    <s v="ORD-100090"/>
    <x v="282"/>
    <x v="0"/>
    <x v="9"/>
    <s v="Oct"/>
    <s v="Q4"/>
    <x v="3"/>
    <s v="Delhi"/>
    <s v="Delhi Mega Store"/>
    <x v="1"/>
    <x v="1"/>
    <x v="2"/>
    <x v="1"/>
    <n v="3"/>
    <n v="468"/>
    <x v="2"/>
    <n v="207"/>
    <n v="1193.3999999999999"/>
    <n v="621"/>
    <n v="572.39999999999986"/>
    <n v="0.47963800904977372"/>
    <x v="0"/>
  </r>
  <r>
    <s v="ORD-100302"/>
    <x v="282"/>
    <x v="0"/>
    <x v="9"/>
    <s v="Oct"/>
    <s v="Q4"/>
    <x v="0"/>
    <s v="Bihar"/>
    <s v="Bihar Mega Store"/>
    <x v="0"/>
    <x v="12"/>
    <x v="0"/>
    <x v="1"/>
    <n v="1"/>
    <n v="16430"/>
    <x v="0"/>
    <n v="12859"/>
    <n v="15608.5"/>
    <n v="12859"/>
    <n v="2749.5"/>
    <n v="0.17615401864368774"/>
    <x v="0"/>
  </r>
  <r>
    <s v="ORD-100832"/>
    <x v="282"/>
    <x v="0"/>
    <x v="9"/>
    <s v="Oct"/>
    <s v="Q4"/>
    <x v="1"/>
    <s v="Rajasthan"/>
    <s v="Rajasthan Mega Store"/>
    <x v="1"/>
    <x v="8"/>
    <x v="0"/>
    <x v="2"/>
    <n v="2"/>
    <n v="2389"/>
    <x v="2"/>
    <n v="1367"/>
    <n v="4061.2999999999997"/>
    <n v="2734"/>
    <n v="1327.2999999999997"/>
    <n v="0.32681653657695808"/>
    <x v="0"/>
  </r>
  <r>
    <s v="ORD-104185"/>
    <x v="282"/>
    <x v="0"/>
    <x v="9"/>
    <s v="Oct"/>
    <s v="Q4"/>
    <x v="0"/>
    <s v="Odisha"/>
    <s v="Odisha Mega Store"/>
    <x v="0"/>
    <x v="5"/>
    <x v="1"/>
    <x v="2"/>
    <n v="2"/>
    <n v="11893"/>
    <x v="1"/>
    <n v="8818"/>
    <n v="23786"/>
    <n v="17636"/>
    <n v="6150"/>
    <n v="0.25855545278735392"/>
    <x v="0"/>
  </r>
  <r>
    <s v="ORD-100085"/>
    <x v="283"/>
    <x v="0"/>
    <x v="9"/>
    <s v="Oct"/>
    <s v="Q4"/>
    <x v="0"/>
    <s v="Bihar"/>
    <s v="Bihar Mega Store"/>
    <x v="1"/>
    <x v="3"/>
    <x v="0"/>
    <x v="1"/>
    <n v="2"/>
    <n v="266"/>
    <x v="0"/>
    <n v="115"/>
    <n v="505.4"/>
    <n v="230"/>
    <n v="275.39999999999998"/>
    <n v="0.54491491887613774"/>
    <x v="0"/>
  </r>
  <r>
    <s v="ORD-101401"/>
    <x v="283"/>
    <x v="0"/>
    <x v="9"/>
    <s v="Oct"/>
    <s v="Q4"/>
    <x v="2"/>
    <s v="Tamil Nadu"/>
    <s v="Tamil Nadu Mega Store"/>
    <x v="1"/>
    <x v="3"/>
    <x v="0"/>
    <x v="2"/>
    <n v="1"/>
    <n v="263"/>
    <x v="3"/>
    <n v="113"/>
    <n v="236.70000000000002"/>
    <n v="113"/>
    <n v="123.70000000000002"/>
    <n v="0.52260245035910435"/>
    <x v="0"/>
  </r>
  <r>
    <s v="ORD-101698"/>
    <x v="283"/>
    <x v="0"/>
    <x v="9"/>
    <s v="Oct"/>
    <s v="Q4"/>
    <x v="2"/>
    <s v="Karnataka"/>
    <s v="Karnataka Mega Store"/>
    <x v="0"/>
    <x v="11"/>
    <x v="0"/>
    <x v="2"/>
    <n v="1"/>
    <n v="1453"/>
    <x v="2"/>
    <n v="733"/>
    <n v="1235.05"/>
    <n v="733"/>
    <n v="502.04999999999995"/>
    <n v="0.40650176106230512"/>
    <x v="0"/>
  </r>
  <r>
    <s v="ORD-102854"/>
    <x v="283"/>
    <x v="0"/>
    <x v="9"/>
    <s v="Oct"/>
    <s v="Q4"/>
    <x v="1"/>
    <s v="Maharashtra"/>
    <s v="Maharashtra Mega Store"/>
    <x v="0"/>
    <x v="0"/>
    <x v="1"/>
    <x v="1"/>
    <n v="3"/>
    <n v="52696"/>
    <x v="0"/>
    <n v="45610"/>
    <n v="150183.6"/>
    <n v="136830"/>
    <n v="13353.600000000006"/>
    <n v="8.8915167834570527E-2"/>
    <x v="0"/>
  </r>
  <r>
    <s v="ORD-104241"/>
    <x v="283"/>
    <x v="0"/>
    <x v="9"/>
    <s v="Oct"/>
    <s v="Q4"/>
    <x v="3"/>
    <s v="Punjab"/>
    <s v="Punjab Mega Store"/>
    <x v="3"/>
    <x v="9"/>
    <x v="0"/>
    <x v="0"/>
    <n v="1"/>
    <n v="33852"/>
    <x v="0"/>
    <n v="22713"/>
    <n v="32159.399999999998"/>
    <n v="22713"/>
    <n v="9446.3999999999978"/>
    <n v="0.29373682344819863"/>
    <x v="0"/>
  </r>
  <r>
    <s v="ORD-101580"/>
    <x v="284"/>
    <x v="0"/>
    <x v="9"/>
    <s v="Oct"/>
    <s v="Q4"/>
    <x v="2"/>
    <s v="Tamil Nadu"/>
    <s v="Tamil Nadu Mega Store"/>
    <x v="0"/>
    <x v="0"/>
    <x v="0"/>
    <x v="0"/>
    <n v="1"/>
    <n v="49800"/>
    <x v="2"/>
    <n v="43031"/>
    <n v="42330"/>
    <n v="43031"/>
    <n v="-701"/>
    <n v="-1.6560359083392394E-2"/>
    <x v="0"/>
  </r>
  <r>
    <s v="ORD-103986"/>
    <x v="284"/>
    <x v="0"/>
    <x v="9"/>
    <s v="Oct"/>
    <s v="Q4"/>
    <x v="3"/>
    <s v="Punjab"/>
    <s v="Punjab Mega Store"/>
    <x v="1"/>
    <x v="3"/>
    <x v="2"/>
    <x v="2"/>
    <n v="1"/>
    <n v="262"/>
    <x v="1"/>
    <n v="110"/>
    <n v="262"/>
    <n v="110"/>
    <n v="152"/>
    <n v="0.58015267175572516"/>
    <x v="0"/>
  </r>
  <r>
    <s v="ORD-100350"/>
    <x v="285"/>
    <x v="0"/>
    <x v="9"/>
    <s v="Oct"/>
    <s v="Q4"/>
    <x v="2"/>
    <s v="Andhra Pradesh"/>
    <s v="Andhra Pradesh Mega Store"/>
    <x v="2"/>
    <x v="10"/>
    <x v="1"/>
    <x v="2"/>
    <n v="4"/>
    <n v="1686"/>
    <x v="1"/>
    <n v="869"/>
    <n v="6744"/>
    <n v="3476"/>
    <n v="3268"/>
    <n v="0.48457888493475682"/>
    <x v="0"/>
  </r>
  <r>
    <s v="ORD-100671"/>
    <x v="285"/>
    <x v="0"/>
    <x v="9"/>
    <s v="Oct"/>
    <s v="Q4"/>
    <x v="1"/>
    <s v="Maharashtra"/>
    <s v="Maharashtra Mega Store"/>
    <x v="3"/>
    <x v="6"/>
    <x v="1"/>
    <x v="2"/>
    <n v="2"/>
    <n v="6265"/>
    <x v="5"/>
    <n v="3504"/>
    <n v="10024"/>
    <n v="7008"/>
    <n v="3016"/>
    <n v="0.30087789305666401"/>
    <x v="0"/>
  </r>
  <r>
    <s v="ORD-102223"/>
    <x v="285"/>
    <x v="0"/>
    <x v="9"/>
    <s v="Oct"/>
    <s v="Q4"/>
    <x v="1"/>
    <s v="Gujarat"/>
    <s v="Gujarat Mega Store"/>
    <x v="1"/>
    <x v="1"/>
    <x v="0"/>
    <x v="1"/>
    <n v="2"/>
    <n v="467"/>
    <x v="3"/>
    <n v="213"/>
    <n v="840.6"/>
    <n v="426"/>
    <n v="414.6"/>
    <n v="0.4932191291934333"/>
    <x v="1"/>
  </r>
  <r>
    <s v="ORD-103353"/>
    <x v="285"/>
    <x v="0"/>
    <x v="9"/>
    <s v="Oct"/>
    <s v="Q4"/>
    <x v="3"/>
    <s v="Uttar Pradesh"/>
    <s v="Uttar Pradesh Mega Store"/>
    <x v="2"/>
    <x v="7"/>
    <x v="0"/>
    <x v="1"/>
    <n v="4"/>
    <n v="2241"/>
    <x v="0"/>
    <n v="1094"/>
    <n v="8515.7999999999993"/>
    <n v="4376"/>
    <n v="4139.7999999999993"/>
    <n v="0.48613166114751399"/>
    <x v="0"/>
  </r>
  <r>
    <s v="ORD-104243"/>
    <x v="285"/>
    <x v="0"/>
    <x v="9"/>
    <s v="Oct"/>
    <s v="Q4"/>
    <x v="1"/>
    <s v="Maharashtra"/>
    <s v="Maharashtra Mega Store"/>
    <x v="0"/>
    <x v="5"/>
    <x v="2"/>
    <x v="1"/>
    <n v="2"/>
    <n v="11274"/>
    <x v="0"/>
    <n v="8291"/>
    <n v="21420.6"/>
    <n v="16582"/>
    <n v="4838.5999999999985"/>
    <n v="0.22588536268825332"/>
    <x v="0"/>
  </r>
  <r>
    <s v="ORD-100203"/>
    <x v="286"/>
    <x v="0"/>
    <x v="9"/>
    <s v="Oct"/>
    <s v="Q4"/>
    <x v="2"/>
    <s v="Andhra Pradesh"/>
    <s v="Andhra Pradesh Mega Store"/>
    <x v="2"/>
    <x v="7"/>
    <x v="2"/>
    <x v="0"/>
    <n v="5"/>
    <n v="2433"/>
    <x v="0"/>
    <n v="1246"/>
    <n v="11556.75"/>
    <n v="6230"/>
    <n v="5326.75"/>
    <n v="0.46092110671252728"/>
    <x v="1"/>
  </r>
  <r>
    <s v="ORD-100579"/>
    <x v="286"/>
    <x v="0"/>
    <x v="9"/>
    <s v="Oct"/>
    <s v="Q4"/>
    <x v="0"/>
    <s v="Odisha"/>
    <s v="Odisha Mega Store"/>
    <x v="3"/>
    <x v="6"/>
    <x v="1"/>
    <x v="2"/>
    <n v="4"/>
    <n v="7066"/>
    <x v="3"/>
    <n v="3794"/>
    <n v="25437.600000000002"/>
    <n v="15176"/>
    <n v="10261.600000000002"/>
    <n v="0.40340283674560501"/>
    <x v="0"/>
  </r>
  <r>
    <s v="ORD-100611"/>
    <x v="286"/>
    <x v="0"/>
    <x v="9"/>
    <s v="Oct"/>
    <s v="Q4"/>
    <x v="2"/>
    <s v="Andhra Pradesh"/>
    <s v="Andhra Pradesh Mega Store"/>
    <x v="0"/>
    <x v="0"/>
    <x v="1"/>
    <x v="2"/>
    <n v="1"/>
    <n v="48756"/>
    <x v="2"/>
    <n v="41843"/>
    <n v="41442.6"/>
    <n v="41843"/>
    <n v="-400.40000000000146"/>
    <n v="-9.6615559834566725E-3"/>
    <x v="1"/>
  </r>
  <r>
    <s v="ORD-101772"/>
    <x v="286"/>
    <x v="0"/>
    <x v="9"/>
    <s v="Oct"/>
    <s v="Q4"/>
    <x v="0"/>
    <s v="Odisha"/>
    <s v="Odisha Mega Store"/>
    <x v="1"/>
    <x v="4"/>
    <x v="0"/>
    <x v="0"/>
    <n v="1"/>
    <n v="291"/>
    <x v="0"/>
    <n v="118"/>
    <n v="276.45"/>
    <n v="118"/>
    <n v="158.44999999999999"/>
    <n v="0.57315970338216671"/>
    <x v="0"/>
  </r>
  <r>
    <s v="ORD-104493"/>
    <x v="286"/>
    <x v="0"/>
    <x v="9"/>
    <s v="Oct"/>
    <s v="Q4"/>
    <x v="1"/>
    <s v="Maharashtra"/>
    <s v="Maharashtra Mega Store"/>
    <x v="1"/>
    <x v="8"/>
    <x v="1"/>
    <x v="1"/>
    <n v="3"/>
    <n v="2183"/>
    <x v="2"/>
    <n v="1249"/>
    <n v="5566.65"/>
    <n v="3747"/>
    <n v="1819.6499999999996"/>
    <n v="0.32688421222818026"/>
    <x v="0"/>
  </r>
  <r>
    <s v="ORD-100792"/>
    <x v="287"/>
    <x v="0"/>
    <x v="9"/>
    <s v="Oct"/>
    <s v="Q4"/>
    <x v="3"/>
    <s v="Uttar Pradesh"/>
    <s v="Uttar Pradesh Mega Store"/>
    <x v="2"/>
    <x v="10"/>
    <x v="0"/>
    <x v="2"/>
    <n v="1"/>
    <n v="1961"/>
    <x v="0"/>
    <n v="1047"/>
    <n v="1862.9499999999998"/>
    <n v="1047"/>
    <n v="815.94999999999982"/>
    <n v="0.43798813709439327"/>
    <x v="0"/>
  </r>
  <r>
    <s v="ORD-101379"/>
    <x v="287"/>
    <x v="0"/>
    <x v="9"/>
    <s v="Oct"/>
    <s v="Q4"/>
    <x v="2"/>
    <s v="Tamil Nadu"/>
    <s v="Tamil Nadu Mega Store"/>
    <x v="0"/>
    <x v="11"/>
    <x v="2"/>
    <x v="1"/>
    <n v="1"/>
    <n v="1537"/>
    <x v="1"/>
    <n v="761"/>
    <n v="1537"/>
    <n v="761"/>
    <n v="776"/>
    <n v="0.50487963565387117"/>
    <x v="0"/>
  </r>
  <r>
    <s v="ORD-102409"/>
    <x v="287"/>
    <x v="0"/>
    <x v="9"/>
    <s v="Oct"/>
    <s v="Q4"/>
    <x v="1"/>
    <s v="Gujarat"/>
    <s v="Gujarat Mega Store"/>
    <x v="3"/>
    <x v="13"/>
    <x v="0"/>
    <x v="1"/>
    <n v="1"/>
    <n v="14249"/>
    <x v="4"/>
    <n v="8733"/>
    <n v="9261.85"/>
    <n v="8733"/>
    <n v="528.85000000000036"/>
    <n v="5.7099823469393303E-2"/>
    <x v="0"/>
  </r>
  <r>
    <s v="ORD-102553"/>
    <x v="287"/>
    <x v="0"/>
    <x v="9"/>
    <s v="Oct"/>
    <s v="Q4"/>
    <x v="3"/>
    <s v="Punjab"/>
    <s v="Punjab Mega Store"/>
    <x v="3"/>
    <x v="14"/>
    <x v="0"/>
    <x v="1"/>
    <n v="3"/>
    <n v="8181"/>
    <x v="2"/>
    <n v="5134"/>
    <n v="20861.55"/>
    <n v="15402"/>
    <n v="5459.5499999999993"/>
    <n v="0.26170394817259501"/>
    <x v="0"/>
  </r>
  <r>
    <s v="ORD-102621"/>
    <x v="287"/>
    <x v="0"/>
    <x v="9"/>
    <s v="Oct"/>
    <s v="Q4"/>
    <x v="3"/>
    <s v="Uttar Pradesh"/>
    <s v="Uttar Pradesh Mega Store"/>
    <x v="0"/>
    <x v="5"/>
    <x v="1"/>
    <x v="2"/>
    <n v="1"/>
    <n v="11113"/>
    <x v="1"/>
    <n v="8280"/>
    <n v="11113"/>
    <n v="8280"/>
    <n v="2833"/>
    <n v="0.25492666246738055"/>
    <x v="0"/>
  </r>
  <r>
    <s v="ORD-103064"/>
    <x v="287"/>
    <x v="0"/>
    <x v="9"/>
    <s v="Oct"/>
    <s v="Q4"/>
    <x v="3"/>
    <s v="Punjab"/>
    <s v="Punjab Mega Store"/>
    <x v="1"/>
    <x v="4"/>
    <x v="2"/>
    <x v="1"/>
    <n v="4"/>
    <n v="298"/>
    <x v="0"/>
    <n v="119"/>
    <n v="1132.3999999999999"/>
    <n v="476"/>
    <n v="656.39999999999986"/>
    <n v="0.57965383256799707"/>
    <x v="0"/>
  </r>
  <r>
    <s v="ORD-103471"/>
    <x v="287"/>
    <x v="0"/>
    <x v="9"/>
    <s v="Oct"/>
    <s v="Q4"/>
    <x v="2"/>
    <s v="Andhra Pradesh"/>
    <s v="Andhra Pradesh Mega Store"/>
    <x v="1"/>
    <x v="1"/>
    <x v="0"/>
    <x v="2"/>
    <n v="1"/>
    <n v="451"/>
    <x v="1"/>
    <n v="207"/>
    <n v="451"/>
    <n v="207"/>
    <n v="244"/>
    <n v="0.54101995565410199"/>
    <x v="0"/>
  </r>
  <r>
    <s v="ORD-103646"/>
    <x v="287"/>
    <x v="0"/>
    <x v="9"/>
    <s v="Oct"/>
    <s v="Q4"/>
    <x v="1"/>
    <s v="Gujarat"/>
    <s v="Gujarat Mega Store"/>
    <x v="3"/>
    <x v="13"/>
    <x v="2"/>
    <x v="1"/>
    <n v="1"/>
    <n v="13490"/>
    <x v="7"/>
    <n v="7951"/>
    <n v="10117.5"/>
    <n v="7951"/>
    <n v="2166.5"/>
    <n v="0.21413392636520881"/>
    <x v="0"/>
  </r>
  <r>
    <s v="ORD-103987"/>
    <x v="287"/>
    <x v="0"/>
    <x v="9"/>
    <s v="Oct"/>
    <s v="Q4"/>
    <x v="3"/>
    <s v="Uttar Pradesh"/>
    <s v="Uttar Pradesh Mega Store"/>
    <x v="1"/>
    <x v="1"/>
    <x v="0"/>
    <x v="2"/>
    <n v="1"/>
    <n v="449"/>
    <x v="0"/>
    <n v="201"/>
    <n v="426.54999999999995"/>
    <n v="201"/>
    <n v="225.54999999999995"/>
    <n v="0.52877740007033169"/>
    <x v="0"/>
  </r>
  <r>
    <s v="ORD-100373"/>
    <x v="288"/>
    <x v="0"/>
    <x v="9"/>
    <s v="Oct"/>
    <s v="Q4"/>
    <x v="2"/>
    <s v="Andhra Pradesh"/>
    <s v="Andhra Pradesh Mega Store"/>
    <x v="2"/>
    <x v="2"/>
    <x v="1"/>
    <x v="1"/>
    <n v="4"/>
    <n v="2933"/>
    <x v="3"/>
    <n v="1734"/>
    <n v="10558.800000000001"/>
    <n v="6936"/>
    <n v="3622.8000000000011"/>
    <n v="0.3431071712694625"/>
    <x v="0"/>
  </r>
  <r>
    <s v="ORD-100927"/>
    <x v="288"/>
    <x v="0"/>
    <x v="9"/>
    <s v="Oct"/>
    <s v="Q4"/>
    <x v="1"/>
    <s v="Maharashtra"/>
    <s v="Maharashtra Mega Store"/>
    <x v="1"/>
    <x v="8"/>
    <x v="0"/>
    <x v="1"/>
    <n v="1"/>
    <n v="2034"/>
    <x v="1"/>
    <n v="1209"/>
    <n v="2034"/>
    <n v="1209"/>
    <n v="825"/>
    <n v="0.4056047197640118"/>
    <x v="0"/>
  </r>
  <r>
    <s v="ORD-101524"/>
    <x v="288"/>
    <x v="0"/>
    <x v="9"/>
    <s v="Oct"/>
    <s v="Q4"/>
    <x v="0"/>
    <s v="West Bengal"/>
    <s v="West Bengal Mega Store"/>
    <x v="1"/>
    <x v="1"/>
    <x v="1"/>
    <x v="2"/>
    <n v="2"/>
    <n v="494"/>
    <x v="3"/>
    <n v="220"/>
    <n v="889.2"/>
    <n v="440"/>
    <n v="449.20000000000005"/>
    <n v="0.50517318938371569"/>
    <x v="0"/>
  </r>
  <r>
    <s v="ORD-101744"/>
    <x v="288"/>
    <x v="0"/>
    <x v="9"/>
    <s v="Oct"/>
    <s v="Q4"/>
    <x v="2"/>
    <s v="Karnataka"/>
    <s v="Karnataka Mega Store"/>
    <x v="2"/>
    <x v="7"/>
    <x v="2"/>
    <x v="2"/>
    <n v="2"/>
    <n v="2404"/>
    <x v="3"/>
    <n v="1224"/>
    <n v="4327.2"/>
    <n v="2448"/>
    <n v="1879.1999999999998"/>
    <n v="0.43427620632279534"/>
    <x v="1"/>
  </r>
  <r>
    <s v="ORD-102253"/>
    <x v="288"/>
    <x v="0"/>
    <x v="9"/>
    <s v="Oct"/>
    <s v="Q4"/>
    <x v="2"/>
    <s v="Tamil Nadu"/>
    <s v="Tamil Nadu Mega Store"/>
    <x v="2"/>
    <x v="10"/>
    <x v="0"/>
    <x v="2"/>
    <n v="5"/>
    <n v="1713"/>
    <x v="2"/>
    <n v="916"/>
    <n v="7280.25"/>
    <n v="4580"/>
    <n v="2700.25"/>
    <n v="0.37090072456303014"/>
    <x v="0"/>
  </r>
  <r>
    <s v="ORD-103572"/>
    <x v="288"/>
    <x v="0"/>
    <x v="9"/>
    <s v="Oct"/>
    <s v="Q4"/>
    <x v="0"/>
    <s v="Odisha"/>
    <s v="Odisha Mega Store"/>
    <x v="0"/>
    <x v="11"/>
    <x v="1"/>
    <x v="0"/>
    <n v="1"/>
    <n v="1453"/>
    <x v="2"/>
    <n v="725"/>
    <n v="1235.05"/>
    <n v="725"/>
    <n v="510.04999999999995"/>
    <n v="0.41297923161005623"/>
    <x v="0"/>
  </r>
  <r>
    <s v="ORD-104255"/>
    <x v="288"/>
    <x v="0"/>
    <x v="9"/>
    <s v="Oct"/>
    <s v="Q4"/>
    <x v="3"/>
    <s v="Uttar Pradesh"/>
    <s v="Uttar Pradesh Mega Store"/>
    <x v="2"/>
    <x v="10"/>
    <x v="1"/>
    <x v="2"/>
    <n v="1"/>
    <n v="1899"/>
    <x v="3"/>
    <n v="974"/>
    <n v="1709.1000000000001"/>
    <n v="974"/>
    <n v="735.10000000000014"/>
    <n v="0.43010941431162603"/>
    <x v="0"/>
  </r>
  <r>
    <s v="ORD-100186"/>
    <x v="289"/>
    <x v="0"/>
    <x v="9"/>
    <s v="Oct"/>
    <s v="Q4"/>
    <x v="3"/>
    <s v="Uttar Pradesh"/>
    <s v="Uttar Pradesh Mega Store"/>
    <x v="1"/>
    <x v="4"/>
    <x v="2"/>
    <x v="1"/>
    <n v="1"/>
    <n v="276"/>
    <x v="2"/>
    <n v="108"/>
    <n v="234.6"/>
    <n v="108"/>
    <n v="126.6"/>
    <n v="0.53964194373401531"/>
    <x v="0"/>
  </r>
  <r>
    <s v="ORD-102270"/>
    <x v="289"/>
    <x v="0"/>
    <x v="9"/>
    <s v="Oct"/>
    <s v="Q4"/>
    <x v="0"/>
    <s v="Bihar"/>
    <s v="Bihar Mega Store"/>
    <x v="3"/>
    <x v="6"/>
    <x v="0"/>
    <x v="0"/>
    <n v="1"/>
    <n v="6263"/>
    <x v="0"/>
    <n v="3454"/>
    <n v="5949.8499999999995"/>
    <n v="3454"/>
    <n v="2495.8499999999995"/>
    <n v="0.41948116339067365"/>
    <x v="0"/>
  </r>
  <r>
    <s v="ORD-103480"/>
    <x v="289"/>
    <x v="0"/>
    <x v="9"/>
    <s v="Oct"/>
    <s v="Q4"/>
    <x v="2"/>
    <s v="Andhra Pradesh"/>
    <s v="Andhra Pradesh Mega Store"/>
    <x v="0"/>
    <x v="11"/>
    <x v="2"/>
    <x v="1"/>
    <n v="1"/>
    <n v="1577"/>
    <x v="0"/>
    <n v="784"/>
    <n v="1498.1499999999999"/>
    <n v="784"/>
    <n v="714.14999999999986"/>
    <n v="0.47668791509528413"/>
    <x v="1"/>
  </r>
  <r>
    <s v="ORD-103577"/>
    <x v="289"/>
    <x v="0"/>
    <x v="9"/>
    <s v="Oct"/>
    <s v="Q4"/>
    <x v="2"/>
    <s v="Karnataka"/>
    <s v="Karnataka Mega Store"/>
    <x v="2"/>
    <x v="10"/>
    <x v="2"/>
    <x v="0"/>
    <n v="2"/>
    <n v="1644"/>
    <x v="0"/>
    <n v="858"/>
    <n v="3123.6"/>
    <n v="1716"/>
    <n v="1407.6"/>
    <n v="0.45063388398002302"/>
    <x v="0"/>
  </r>
  <r>
    <s v="ORD-104104"/>
    <x v="289"/>
    <x v="0"/>
    <x v="9"/>
    <s v="Oct"/>
    <s v="Q4"/>
    <x v="1"/>
    <s v="Maharashtra"/>
    <s v="Maharashtra Mega Store"/>
    <x v="3"/>
    <x v="13"/>
    <x v="0"/>
    <x v="0"/>
    <n v="1"/>
    <n v="13869"/>
    <x v="8"/>
    <n v="8492"/>
    <n v="8321.4"/>
    <n v="8492"/>
    <n v="-170.60000000000036"/>
    <n v="-2.0501357944576679E-2"/>
    <x v="0"/>
  </r>
  <r>
    <s v="ORD-100238"/>
    <x v="290"/>
    <x v="0"/>
    <x v="9"/>
    <s v="Oct"/>
    <s v="Q4"/>
    <x v="3"/>
    <s v="Delhi"/>
    <s v="Delhi Mega Store"/>
    <x v="3"/>
    <x v="14"/>
    <x v="0"/>
    <x v="1"/>
    <n v="2"/>
    <n v="9036"/>
    <x v="0"/>
    <n v="5606"/>
    <n v="17168.399999999998"/>
    <n v="11212"/>
    <n v="5956.3999999999978"/>
    <n v="0.34693972647422"/>
    <x v="0"/>
  </r>
  <r>
    <s v="ORD-100970"/>
    <x v="290"/>
    <x v="0"/>
    <x v="9"/>
    <s v="Oct"/>
    <s v="Q4"/>
    <x v="3"/>
    <s v="Delhi"/>
    <s v="Delhi Mega Store"/>
    <x v="1"/>
    <x v="3"/>
    <x v="0"/>
    <x v="2"/>
    <n v="2"/>
    <n v="239"/>
    <x v="1"/>
    <n v="103"/>
    <n v="478"/>
    <n v="206"/>
    <n v="272"/>
    <n v="0.56903765690376573"/>
    <x v="0"/>
  </r>
  <r>
    <s v="ORD-102530"/>
    <x v="290"/>
    <x v="0"/>
    <x v="9"/>
    <s v="Oct"/>
    <s v="Q4"/>
    <x v="0"/>
    <s v="West Bengal"/>
    <s v="West Bengal Mega Store"/>
    <x v="0"/>
    <x v="5"/>
    <x v="1"/>
    <x v="0"/>
    <n v="3"/>
    <n v="10421"/>
    <x v="3"/>
    <n v="7858"/>
    <n v="28136.7"/>
    <n v="23574"/>
    <n v="4562.7000000000007"/>
    <n v="0.16216187399375195"/>
    <x v="0"/>
  </r>
  <r>
    <s v="ORD-102752"/>
    <x v="290"/>
    <x v="0"/>
    <x v="9"/>
    <s v="Oct"/>
    <s v="Q4"/>
    <x v="1"/>
    <s v="Maharashtra"/>
    <s v="Maharashtra Mega Store"/>
    <x v="2"/>
    <x v="10"/>
    <x v="0"/>
    <x v="2"/>
    <n v="1"/>
    <n v="1688"/>
    <x v="1"/>
    <n v="867"/>
    <n v="1688"/>
    <n v="867"/>
    <n v="821"/>
    <n v="0.48637440758293837"/>
    <x v="0"/>
  </r>
  <r>
    <s v="ORD-103429"/>
    <x v="290"/>
    <x v="0"/>
    <x v="9"/>
    <s v="Oct"/>
    <s v="Q4"/>
    <x v="2"/>
    <s v="Karnataka"/>
    <s v="Karnataka Mega Store"/>
    <x v="0"/>
    <x v="12"/>
    <x v="0"/>
    <x v="0"/>
    <n v="2"/>
    <n v="17752"/>
    <x v="0"/>
    <n v="14050"/>
    <n v="33728.799999999996"/>
    <n v="28100"/>
    <n v="5628.7999999999956"/>
    <n v="0.16688408718958267"/>
    <x v="0"/>
  </r>
  <r>
    <s v="ORD-103875"/>
    <x v="290"/>
    <x v="0"/>
    <x v="9"/>
    <s v="Oct"/>
    <s v="Q4"/>
    <x v="3"/>
    <s v="Punjab"/>
    <s v="Punjab Mega Store"/>
    <x v="1"/>
    <x v="4"/>
    <x v="2"/>
    <x v="1"/>
    <n v="3"/>
    <n v="302"/>
    <x v="2"/>
    <n v="120"/>
    <n v="770.1"/>
    <n v="360"/>
    <n v="410.1"/>
    <n v="0.53252824308531366"/>
    <x v="0"/>
  </r>
  <r>
    <s v="ORD-104290"/>
    <x v="290"/>
    <x v="0"/>
    <x v="9"/>
    <s v="Oct"/>
    <s v="Q4"/>
    <x v="3"/>
    <s v="Delhi"/>
    <s v="Delhi Mega Store"/>
    <x v="0"/>
    <x v="12"/>
    <x v="0"/>
    <x v="2"/>
    <n v="1"/>
    <n v="16439"/>
    <x v="2"/>
    <n v="12755"/>
    <n v="13973.15"/>
    <n v="12755"/>
    <n v="1218.1499999999996"/>
    <n v="8.7177909061306846E-2"/>
    <x v="0"/>
  </r>
  <r>
    <s v="ORD-100017"/>
    <x v="291"/>
    <x v="0"/>
    <x v="9"/>
    <s v="Oct"/>
    <s v="Q4"/>
    <x v="0"/>
    <s v="Odisha"/>
    <s v="Odisha Mega Store"/>
    <x v="1"/>
    <x v="8"/>
    <x v="2"/>
    <x v="1"/>
    <n v="2"/>
    <n v="2049"/>
    <x v="1"/>
    <n v="1219"/>
    <n v="4098"/>
    <n v="2438"/>
    <n v="1660"/>
    <n v="0.40507564665690582"/>
    <x v="0"/>
  </r>
  <r>
    <s v="ORD-100657"/>
    <x v="291"/>
    <x v="0"/>
    <x v="9"/>
    <s v="Oct"/>
    <s v="Q4"/>
    <x v="0"/>
    <s v="West Bengal"/>
    <s v="West Bengal Mega Store"/>
    <x v="2"/>
    <x v="7"/>
    <x v="2"/>
    <x v="1"/>
    <n v="3"/>
    <n v="2321"/>
    <x v="0"/>
    <n v="1164"/>
    <n v="6614.8499999999995"/>
    <n v="3492"/>
    <n v="3122.8499999999995"/>
    <n v="0.47209687294496472"/>
    <x v="0"/>
  </r>
  <r>
    <s v="ORD-100939"/>
    <x v="291"/>
    <x v="0"/>
    <x v="9"/>
    <s v="Oct"/>
    <s v="Q4"/>
    <x v="1"/>
    <s v="Gujarat"/>
    <s v="Gujarat Mega Store"/>
    <x v="1"/>
    <x v="8"/>
    <x v="2"/>
    <x v="2"/>
    <n v="5"/>
    <n v="2119"/>
    <x v="1"/>
    <n v="1216"/>
    <n v="10595"/>
    <n v="6080"/>
    <n v="4515"/>
    <n v="0.42614440773949974"/>
    <x v="0"/>
  </r>
  <r>
    <s v="ORD-102379"/>
    <x v="291"/>
    <x v="0"/>
    <x v="9"/>
    <s v="Oct"/>
    <s v="Q4"/>
    <x v="3"/>
    <s v="Delhi"/>
    <s v="Delhi Mega Store"/>
    <x v="1"/>
    <x v="3"/>
    <x v="0"/>
    <x v="1"/>
    <n v="2"/>
    <n v="265"/>
    <x v="0"/>
    <n v="111"/>
    <n v="503.5"/>
    <n v="222"/>
    <n v="281.5"/>
    <n v="0.55908639523336645"/>
    <x v="0"/>
  </r>
  <r>
    <s v="ORD-103369"/>
    <x v="291"/>
    <x v="0"/>
    <x v="9"/>
    <s v="Oct"/>
    <s v="Q4"/>
    <x v="1"/>
    <s v="Gujarat"/>
    <s v="Gujarat Mega Store"/>
    <x v="0"/>
    <x v="11"/>
    <x v="2"/>
    <x v="0"/>
    <n v="1"/>
    <n v="1528"/>
    <x v="0"/>
    <n v="742"/>
    <n v="1451.6"/>
    <n v="742"/>
    <n v="709.59999999999991"/>
    <n v="0.48883990079911821"/>
    <x v="0"/>
  </r>
  <r>
    <s v="ORD-103558"/>
    <x v="291"/>
    <x v="0"/>
    <x v="9"/>
    <s v="Oct"/>
    <s v="Q4"/>
    <x v="3"/>
    <s v="Delhi"/>
    <s v="Delhi Mega Store"/>
    <x v="1"/>
    <x v="4"/>
    <x v="1"/>
    <x v="1"/>
    <n v="1"/>
    <n v="302"/>
    <x v="1"/>
    <n v="122"/>
    <n v="302"/>
    <n v="122"/>
    <n v="180"/>
    <n v="0.59602649006622521"/>
    <x v="0"/>
  </r>
  <r>
    <s v="ORD-103651"/>
    <x v="291"/>
    <x v="0"/>
    <x v="9"/>
    <s v="Oct"/>
    <s v="Q4"/>
    <x v="1"/>
    <s v="Gujarat"/>
    <s v="Gujarat Mega Store"/>
    <x v="3"/>
    <x v="14"/>
    <x v="2"/>
    <x v="2"/>
    <n v="3"/>
    <n v="8168"/>
    <x v="6"/>
    <n v="5058"/>
    <n v="17152.8"/>
    <n v="15174"/>
    <n v="1978.7999999999993"/>
    <n v="0.11536308940814324"/>
    <x v="0"/>
  </r>
  <r>
    <s v="ORD-103767"/>
    <x v="291"/>
    <x v="0"/>
    <x v="9"/>
    <s v="Oct"/>
    <s v="Q4"/>
    <x v="2"/>
    <s v="Andhra Pradesh"/>
    <s v="Andhra Pradesh Mega Store"/>
    <x v="3"/>
    <x v="9"/>
    <x v="0"/>
    <x v="0"/>
    <n v="1"/>
    <n v="34621"/>
    <x v="2"/>
    <n v="23307"/>
    <n v="29427.85"/>
    <n v="23307"/>
    <n v="6120.8499999999985"/>
    <n v="0.20799514745385744"/>
    <x v="0"/>
  </r>
  <r>
    <s v="ORD-100549"/>
    <x v="292"/>
    <x v="0"/>
    <x v="9"/>
    <s v="Oct"/>
    <s v="Q4"/>
    <x v="1"/>
    <s v="Rajasthan"/>
    <s v="Rajasthan Mega Store"/>
    <x v="1"/>
    <x v="1"/>
    <x v="0"/>
    <x v="1"/>
    <n v="4"/>
    <n v="464"/>
    <x v="1"/>
    <n v="209"/>
    <n v="1856"/>
    <n v="836"/>
    <n v="1020"/>
    <n v="0.54956896551724133"/>
    <x v="0"/>
  </r>
  <r>
    <s v="ORD-101145"/>
    <x v="292"/>
    <x v="0"/>
    <x v="9"/>
    <s v="Oct"/>
    <s v="Q4"/>
    <x v="1"/>
    <s v="Gujarat"/>
    <s v="Gujarat Mega Store"/>
    <x v="1"/>
    <x v="8"/>
    <x v="0"/>
    <x v="0"/>
    <n v="3"/>
    <n v="1989"/>
    <x v="0"/>
    <n v="1151"/>
    <n v="5668.65"/>
    <n v="3453"/>
    <n v="2215.6499999999996"/>
    <n v="0.39086025773332272"/>
    <x v="0"/>
  </r>
  <r>
    <s v="ORD-102483"/>
    <x v="292"/>
    <x v="0"/>
    <x v="9"/>
    <s v="Oct"/>
    <s v="Q4"/>
    <x v="2"/>
    <s v="Tamil Nadu"/>
    <s v="Tamil Nadu Mega Store"/>
    <x v="1"/>
    <x v="8"/>
    <x v="0"/>
    <x v="2"/>
    <n v="2"/>
    <n v="2356"/>
    <x v="0"/>
    <n v="1328"/>
    <n v="4476.3999999999996"/>
    <n v="2656"/>
    <n v="1820.3999999999996"/>
    <n v="0.4066660709498704"/>
    <x v="0"/>
  </r>
  <r>
    <s v="ORD-103152"/>
    <x v="292"/>
    <x v="0"/>
    <x v="9"/>
    <s v="Oct"/>
    <s v="Q4"/>
    <x v="1"/>
    <s v="Maharashtra"/>
    <s v="Maharashtra Mega Store"/>
    <x v="0"/>
    <x v="12"/>
    <x v="0"/>
    <x v="1"/>
    <n v="3"/>
    <n v="18842"/>
    <x v="1"/>
    <n v="14552"/>
    <n v="56526"/>
    <n v="43656"/>
    <n v="12870"/>
    <n v="0.22768283621696211"/>
    <x v="0"/>
  </r>
  <r>
    <s v="ORD-103416"/>
    <x v="292"/>
    <x v="0"/>
    <x v="9"/>
    <s v="Oct"/>
    <s v="Q4"/>
    <x v="2"/>
    <s v="Andhra Pradesh"/>
    <s v="Andhra Pradesh Mega Store"/>
    <x v="3"/>
    <x v="14"/>
    <x v="2"/>
    <x v="0"/>
    <n v="2"/>
    <n v="9346"/>
    <x v="3"/>
    <n v="5684"/>
    <n v="16822.8"/>
    <n v="11368"/>
    <n v="5454.7999999999993"/>
    <n v="0.32425042204627053"/>
    <x v="0"/>
  </r>
  <r>
    <s v="ORD-100038"/>
    <x v="293"/>
    <x v="0"/>
    <x v="9"/>
    <s v="Oct"/>
    <s v="Q4"/>
    <x v="0"/>
    <s v="Bihar"/>
    <s v="Bihar Mega Store"/>
    <x v="0"/>
    <x v="11"/>
    <x v="0"/>
    <x v="1"/>
    <n v="3"/>
    <n v="1354"/>
    <x v="1"/>
    <n v="684"/>
    <n v="4062"/>
    <n v="2052"/>
    <n v="2010"/>
    <n v="0.49483013293943873"/>
    <x v="0"/>
  </r>
  <r>
    <s v="ORD-100703"/>
    <x v="293"/>
    <x v="0"/>
    <x v="9"/>
    <s v="Oct"/>
    <s v="Q4"/>
    <x v="0"/>
    <s v="West Bengal"/>
    <s v="West Bengal Mega Store"/>
    <x v="2"/>
    <x v="7"/>
    <x v="0"/>
    <x v="1"/>
    <n v="1"/>
    <n v="2176"/>
    <x v="1"/>
    <n v="1057"/>
    <n v="2176"/>
    <n v="1057"/>
    <n v="1119"/>
    <n v="0.5142463235294118"/>
    <x v="0"/>
  </r>
  <r>
    <s v="ORD-101438"/>
    <x v="293"/>
    <x v="0"/>
    <x v="9"/>
    <s v="Oct"/>
    <s v="Q4"/>
    <x v="2"/>
    <s v="Karnataka"/>
    <s v="Karnataka Mega Store"/>
    <x v="0"/>
    <x v="12"/>
    <x v="0"/>
    <x v="1"/>
    <n v="2"/>
    <n v="18214"/>
    <x v="0"/>
    <n v="14609"/>
    <n v="34606.6"/>
    <n v="29218"/>
    <n v="5388.5999999999985"/>
    <n v="0.15571018245074636"/>
    <x v="0"/>
  </r>
  <r>
    <s v="ORD-101946"/>
    <x v="293"/>
    <x v="0"/>
    <x v="9"/>
    <s v="Oct"/>
    <s v="Q4"/>
    <x v="2"/>
    <s v="Karnataka"/>
    <s v="Karnataka Mega Store"/>
    <x v="0"/>
    <x v="12"/>
    <x v="0"/>
    <x v="1"/>
    <n v="2"/>
    <n v="17040"/>
    <x v="1"/>
    <n v="13415"/>
    <n v="34080"/>
    <n v="26830"/>
    <n v="7250"/>
    <n v="0.21273474178403756"/>
    <x v="0"/>
  </r>
  <r>
    <s v="ORD-103363"/>
    <x v="293"/>
    <x v="0"/>
    <x v="9"/>
    <s v="Oct"/>
    <s v="Q4"/>
    <x v="1"/>
    <s v="Rajasthan"/>
    <s v="Rajasthan Mega Store"/>
    <x v="3"/>
    <x v="14"/>
    <x v="1"/>
    <x v="0"/>
    <n v="2"/>
    <n v="9142"/>
    <x v="8"/>
    <n v="5653"/>
    <n v="10970.4"/>
    <n v="11306"/>
    <n v="-335.60000000000036"/>
    <n v="-3.059140961131776E-2"/>
    <x v="0"/>
  </r>
  <r>
    <s v="ORD-100457"/>
    <x v="294"/>
    <x v="0"/>
    <x v="9"/>
    <s v="Oct"/>
    <s v="Q4"/>
    <x v="1"/>
    <s v="Maharashtra"/>
    <s v="Maharashtra Mega Store"/>
    <x v="1"/>
    <x v="4"/>
    <x v="2"/>
    <x v="0"/>
    <n v="3"/>
    <n v="272"/>
    <x v="0"/>
    <n v="111"/>
    <n v="775.19999999999993"/>
    <n v="333"/>
    <n v="442.19999999999993"/>
    <n v="0.57043343653250767"/>
    <x v="0"/>
  </r>
  <r>
    <s v="ORD-102381"/>
    <x v="294"/>
    <x v="0"/>
    <x v="9"/>
    <s v="Oct"/>
    <s v="Q4"/>
    <x v="1"/>
    <s v="Gujarat"/>
    <s v="Gujarat Mega Store"/>
    <x v="0"/>
    <x v="5"/>
    <x v="0"/>
    <x v="0"/>
    <n v="2"/>
    <n v="10470"/>
    <x v="0"/>
    <n v="7619"/>
    <n v="19893"/>
    <n v="15238"/>
    <n v="4655"/>
    <n v="0.23400191021967526"/>
    <x v="0"/>
  </r>
  <r>
    <s v="ORD-102614"/>
    <x v="294"/>
    <x v="0"/>
    <x v="9"/>
    <s v="Oct"/>
    <s v="Q4"/>
    <x v="2"/>
    <s v="Andhra Pradesh"/>
    <s v="Andhra Pradesh Mega Store"/>
    <x v="1"/>
    <x v="1"/>
    <x v="1"/>
    <x v="1"/>
    <n v="1"/>
    <n v="423"/>
    <x v="3"/>
    <n v="192"/>
    <n v="380.7"/>
    <n v="192"/>
    <n v="188.7"/>
    <n v="0.49566587864460204"/>
    <x v="0"/>
  </r>
  <r>
    <s v="ORD-102632"/>
    <x v="294"/>
    <x v="0"/>
    <x v="9"/>
    <s v="Oct"/>
    <s v="Q4"/>
    <x v="1"/>
    <s v="Gujarat"/>
    <s v="Gujarat Mega Store"/>
    <x v="1"/>
    <x v="3"/>
    <x v="1"/>
    <x v="1"/>
    <n v="1"/>
    <n v="251"/>
    <x v="0"/>
    <n v="108"/>
    <n v="238.45"/>
    <n v="108"/>
    <n v="130.44999999999999"/>
    <n v="0.54707485846089321"/>
    <x v="0"/>
  </r>
  <r>
    <s v="ORD-101949"/>
    <x v="295"/>
    <x v="0"/>
    <x v="9"/>
    <s v="Oct"/>
    <s v="Q4"/>
    <x v="1"/>
    <s v="Gujarat"/>
    <s v="Gujarat Mega Store"/>
    <x v="2"/>
    <x v="7"/>
    <x v="1"/>
    <x v="0"/>
    <n v="1"/>
    <n v="2320"/>
    <x v="3"/>
    <n v="1168"/>
    <n v="2088"/>
    <n v="1168"/>
    <n v="920"/>
    <n v="0.44061302681992337"/>
    <x v="0"/>
  </r>
  <r>
    <s v="ORD-103477"/>
    <x v="295"/>
    <x v="0"/>
    <x v="9"/>
    <s v="Oct"/>
    <s v="Q4"/>
    <x v="3"/>
    <s v="Punjab"/>
    <s v="Punjab Mega Store"/>
    <x v="0"/>
    <x v="0"/>
    <x v="2"/>
    <x v="1"/>
    <n v="1"/>
    <n v="50281"/>
    <x v="3"/>
    <n v="41974"/>
    <n v="45252.9"/>
    <n v="41974"/>
    <n v="3278.9000000000015"/>
    <n v="7.2457234784953042E-2"/>
    <x v="0"/>
  </r>
  <r>
    <s v="ORD-100363"/>
    <x v="296"/>
    <x v="0"/>
    <x v="10"/>
    <s v="Nov"/>
    <s v="Q4"/>
    <x v="3"/>
    <s v="Uttar Pradesh"/>
    <s v="Uttar Pradesh Mega Store"/>
    <x v="1"/>
    <x v="3"/>
    <x v="2"/>
    <x v="2"/>
    <n v="2"/>
    <n v="246"/>
    <x v="1"/>
    <n v="106"/>
    <n v="492"/>
    <n v="212"/>
    <n v="280"/>
    <n v="0.56910569105691056"/>
    <x v="1"/>
  </r>
  <r>
    <s v="ORD-100930"/>
    <x v="296"/>
    <x v="0"/>
    <x v="10"/>
    <s v="Nov"/>
    <s v="Q4"/>
    <x v="1"/>
    <s v="Gujarat"/>
    <s v="Gujarat Mega Store"/>
    <x v="0"/>
    <x v="11"/>
    <x v="0"/>
    <x v="1"/>
    <n v="1"/>
    <n v="1351"/>
    <x v="2"/>
    <n v="657"/>
    <n v="1148.3499999999999"/>
    <n v="657"/>
    <n v="491.34999999999991"/>
    <n v="0.42787477685374664"/>
    <x v="0"/>
  </r>
  <r>
    <s v="ORD-102132"/>
    <x v="296"/>
    <x v="0"/>
    <x v="10"/>
    <s v="Nov"/>
    <s v="Q4"/>
    <x v="1"/>
    <s v="Maharashtra"/>
    <s v="Maharashtra Mega Store"/>
    <x v="0"/>
    <x v="5"/>
    <x v="0"/>
    <x v="2"/>
    <n v="4"/>
    <n v="9948"/>
    <x v="0"/>
    <n v="7519"/>
    <n v="37802.400000000001"/>
    <n v="30076"/>
    <n v="7726.4000000000015"/>
    <n v="0.20438913931390604"/>
    <x v="0"/>
  </r>
  <r>
    <s v="ORD-103329"/>
    <x v="296"/>
    <x v="0"/>
    <x v="10"/>
    <s v="Nov"/>
    <s v="Q4"/>
    <x v="1"/>
    <s v="Maharashtra"/>
    <s v="Maharashtra Mega Store"/>
    <x v="3"/>
    <x v="14"/>
    <x v="1"/>
    <x v="1"/>
    <n v="2"/>
    <n v="8751"/>
    <x v="5"/>
    <n v="5321"/>
    <n v="14001.6"/>
    <n v="10642"/>
    <n v="3359.6000000000004"/>
    <n v="0.23994400639926866"/>
    <x v="0"/>
  </r>
  <r>
    <s v="ORD-100083"/>
    <x v="297"/>
    <x v="0"/>
    <x v="10"/>
    <s v="Nov"/>
    <s v="Q4"/>
    <x v="3"/>
    <s v="Delhi"/>
    <s v="Delhi Mega Store"/>
    <x v="2"/>
    <x v="7"/>
    <x v="0"/>
    <x v="1"/>
    <n v="4"/>
    <n v="2353"/>
    <x v="2"/>
    <n v="1183"/>
    <n v="8000.2"/>
    <n v="4732"/>
    <n v="3268.2"/>
    <n v="0.40851478713032174"/>
    <x v="0"/>
  </r>
  <r>
    <s v="ORD-100422"/>
    <x v="297"/>
    <x v="0"/>
    <x v="10"/>
    <s v="Nov"/>
    <s v="Q4"/>
    <x v="0"/>
    <s v="Odisha"/>
    <s v="Odisha Mega Store"/>
    <x v="0"/>
    <x v="11"/>
    <x v="2"/>
    <x v="0"/>
    <n v="2"/>
    <n v="1380"/>
    <x v="0"/>
    <n v="692"/>
    <n v="2622"/>
    <n v="1384"/>
    <n v="1238"/>
    <n v="0.47215865751334857"/>
    <x v="0"/>
  </r>
  <r>
    <s v="ORD-100580"/>
    <x v="297"/>
    <x v="0"/>
    <x v="10"/>
    <s v="Nov"/>
    <s v="Q4"/>
    <x v="1"/>
    <s v="Rajasthan"/>
    <s v="Rajasthan Mega Store"/>
    <x v="2"/>
    <x v="10"/>
    <x v="2"/>
    <x v="1"/>
    <n v="2"/>
    <n v="1946"/>
    <x v="2"/>
    <n v="1038"/>
    <n v="3308.2"/>
    <n v="2076"/>
    <n v="1232.1999999999998"/>
    <n v="0.37246841182516166"/>
    <x v="0"/>
  </r>
  <r>
    <s v="ORD-101351"/>
    <x v="297"/>
    <x v="0"/>
    <x v="10"/>
    <s v="Nov"/>
    <s v="Q4"/>
    <x v="1"/>
    <s v="Rajasthan"/>
    <s v="Rajasthan Mega Store"/>
    <x v="3"/>
    <x v="6"/>
    <x v="0"/>
    <x v="2"/>
    <n v="2"/>
    <n v="6127"/>
    <x v="7"/>
    <n v="3318"/>
    <n v="9190.5"/>
    <n v="6636"/>
    <n v="2554.5"/>
    <n v="0.27795005712420434"/>
    <x v="0"/>
  </r>
  <r>
    <s v="ORD-103310"/>
    <x v="297"/>
    <x v="0"/>
    <x v="10"/>
    <s v="Nov"/>
    <s v="Q4"/>
    <x v="3"/>
    <s v="Uttar Pradesh"/>
    <s v="Uttar Pradesh Mega Store"/>
    <x v="0"/>
    <x v="11"/>
    <x v="0"/>
    <x v="1"/>
    <n v="4"/>
    <n v="1355"/>
    <x v="2"/>
    <n v="660"/>
    <n v="4607"/>
    <n v="2640"/>
    <n v="1967"/>
    <n v="0.42695897547210765"/>
    <x v="0"/>
  </r>
  <r>
    <s v="ORD-104264"/>
    <x v="297"/>
    <x v="0"/>
    <x v="10"/>
    <s v="Nov"/>
    <s v="Q4"/>
    <x v="2"/>
    <s v="Tamil Nadu"/>
    <s v="Tamil Nadu Mega Store"/>
    <x v="3"/>
    <x v="13"/>
    <x v="0"/>
    <x v="1"/>
    <n v="3"/>
    <n v="13307"/>
    <x v="6"/>
    <n v="7842"/>
    <n v="27944.699999999997"/>
    <n v="23526"/>
    <n v="4418.6999999999971"/>
    <n v="0.15812300722498354"/>
    <x v="0"/>
  </r>
  <r>
    <s v="ORD-100073"/>
    <x v="298"/>
    <x v="0"/>
    <x v="10"/>
    <s v="Nov"/>
    <s v="Q4"/>
    <x v="1"/>
    <s v="Maharashtra"/>
    <s v="Maharashtra Mega Store"/>
    <x v="3"/>
    <x v="6"/>
    <x v="0"/>
    <x v="1"/>
    <n v="2"/>
    <n v="6718"/>
    <x v="6"/>
    <n v="3652"/>
    <n v="9405.1999999999989"/>
    <n v="7304"/>
    <n v="2101.1999999999989"/>
    <n v="0.22340832730829746"/>
    <x v="0"/>
  </r>
  <r>
    <s v="ORD-100157"/>
    <x v="298"/>
    <x v="0"/>
    <x v="10"/>
    <s v="Nov"/>
    <s v="Q4"/>
    <x v="1"/>
    <s v="Rajasthan"/>
    <s v="Rajasthan Mega Store"/>
    <x v="1"/>
    <x v="3"/>
    <x v="2"/>
    <x v="1"/>
    <n v="1"/>
    <n v="268"/>
    <x v="0"/>
    <n v="112"/>
    <n v="254.6"/>
    <n v="112"/>
    <n v="142.6"/>
    <n v="0.56009426551453256"/>
    <x v="0"/>
  </r>
  <r>
    <s v="ORD-102274"/>
    <x v="298"/>
    <x v="0"/>
    <x v="10"/>
    <s v="Nov"/>
    <s v="Q4"/>
    <x v="1"/>
    <s v="Maharashtra"/>
    <s v="Maharashtra Mega Store"/>
    <x v="3"/>
    <x v="14"/>
    <x v="0"/>
    <x v="1"/>
    <n v="1"/>
    <n v="9399"/>
    <x v="5"/>
    <n v="5890"/>
    <n v="7519.2000000000007"/>
    <n v="5890"/>
    <n v="1629.2000000000007"/>
    <n v="0.21667198638153001"/>
    <x v="0"/>
  </r>
  <r>
    <s v="ORD-102823"/>
    <x v="298"/>
    <x v="0"/>
    <x v="10"/>
    <s v="Nov"/>
    <s v="Q4"/>
    <x v="2"/>
    <s v="Karnataka"/>
    <s v="Karnataka Mega Store"/>
    <x v="0"/>
    <x v="0"/>
    <x v="0"/>
    <x v="0"/>
    <n v="1"/>
    <n v="54247"/>
    <x v="0"/>
    <n v="45705"/>
    <n v="51534.649999999994"/>
    <n v="45705"/>
    <n v="5829.6499999999942"/>
    <n v="0.11312097782753923"/>
    <x v="0"/>
  </r>
  <r>
    <s v="ORD-102962"/>
    <x v="298"/>
    <x v="0"/>
    <x v="10"/>
    <s v="Nov"/>
    <s v="Q4"/>
    <x v="1"/>
    <s v="Rajasthan"/>
    <s v="Rajasthan Mega Store"/>
    <x v="3"/>
    <x v="14"/>
    <x v="1"/>
    <x v="0"/>
    <n v="8"/>
    <n v="9751"/>
    <x v="7"/>
    <n v="6079"/>
    <n v="58506"/>
    <n v="48632"/>
    <n v="9874"/>
    <n v="0.16876901514374595"/>
    <x v="1"/>
  </r>
  <r>
    <s v="ORD-103149"/>
    <x v="298"/>
    <x v="0"/>
    <x v="10"/>
    <s v="Nov"/>
    <s v="Q4"/>
    <x v="0"/>
    <s v="Bihar"/>
    <s v="Bihar Mega Store"/>
    <x v="2"/>
    <x v="2"/>
    <x v="2"/>
    <x v="1"/>
    <n v="1"/>
    <n v="2606"/>
    <x v="1"/>
    <n v="1590"/>
    <n v="2606"/>
    <n v="1590"/>
    <n v="1016"/>
    <n v="0.3898695318495779"/>
    <x v="0"/>
  </r>
  <r>
    <s v="ORD-103249"/>
    <x v="298"/>
    <x v="0"/>
    <x v="10"/>
    <s v="Nov"/>
    <s v="Q4"/>
    <x v="2"/>
    <s v="Andhra Pradesh"/>
    <s v="Andhra Pradesh Mega Store"/>
    <x v="2"/>
    <x v="2"/>
    <x v="0"/>
    <x v="2"/>
    <n v="3"/>
    <n v="2958"/>
    <x v="2"/>
    <n v="1774"/>
    <n v="7542.9"/>
    <n v="5322"/>
    <n v="2220.8999999999996"/>
    <n v="0.29443582706916432"/>
    <x v="0"/>
  </r>
  <r>
    <s v="ORD-103289"/>
    <x v="298"/>
    <x v="0"/>
    <x v="10"/>
    <s v="Nov"/>
    <s v="Q4"/>
    <x v="2"/>
    <s v="Andhra Pradesh"/>
    <s v="Andhra Pradesh Mega Store"/>
    <x v="1"/>
    <x v="8"/>
    <x v="0"/>
    <x v="1"/>
    <n v="1"/>
    <n v="1983"/>
    <x v="0"/>
    <n v="1134"/>
    <n v="1883.85"/>
    <n v="1134"/>
    <n v="749.84999999999991"/>
    <n v="0.39804124532207974"/>
    <x v="0"/>
  </r>
  <r>
    <s v="ORD-103851"/>
    <x v="298"/>
    <x v="0"/>
    <x v="10"/>
    <s v="Nov"/>
    <s v="Q4"/>
    <x v="0"/>
    <s v="West Bengal"/>
    <s v="West Bengal Mega Store"/>
    <x v="1"/>
    <x v="4"/>
    <x v="2"/>
    <x v="0"/>
    <n v="2"/>
    <n v="324"/>
    <x v="0"/>
    <n v="127"/>
    <n v="615.6"/>
    <n v="254"/>
    <n v="361.6"/>
    <n v="0.58739441195581543"/>
    <x v="0"/>
  </r>
  <r>
    <s v="ORD-100719"/>
    <x v="299"/>
    <x v="0"/>
    <x v="10"/>
    <s v="Nov"/>
    <s v="Q4"/>
    <x v="2"/>
    <s v="Tamil Nadu"/>
    <s v="Tamil Nadu Mega Store"/>
    <x v="1"/>
    <x v="1"/>
    <x v="1"/>
    <x v="2"/>
    <n v="1"/>
    <n v="493"/>
    <x v="0"/>
    <n v="220"/>
    <n v="468.34999999999997"/>
    <n v="220"/>
    <n v="248.34999999999997"/>
    <n v="0.53026582683890244"/>
    <x v="0"/>
  </r>
  <r>
    <s v="ORD-102398"/>
    <x v="299"/>
    <x v="0"/>
    <x v="10"/>
    <s v="Nov"/>
    <s v="Q4"/>
    <x v="3"/>
    <s v="Punjab"/>
    <s v="Punjab Mega Store"/>
    <x v="2"/>
    <x v="2"/>
    <x v="0"/>
    <x v="0"/>
    <n v="2"/>
    <n v="2874"/>
    <x v="2"/>
    <n v="1758"/>
    <n v="4885.8"/>
    <n v="3516"/>
    <n v="1369.8000000000002"/>
    <n v="0.28036350239469487"/>
    <x v="0"/>
  </r>
  <r>
    <s v="ORD-103553"/>
    <x v="299"/>
    <x v="0"/>
    <x v="10"/>
    <s v="Nov"/>
    <s v="Q4"/>
    <x v="1"/>
    <s v="Gujarat"/>
    <s v="Gujarat Mega Store"/>
    <x v="0"/>
    <x v="11"/>
    <x v="2"/>
    <x v="2"/>
    <n v="1"/>
    <n v="1527"/>
    <x v="1"/>
    <n v="749"/>
    <n v="1527"/>
    <n v="749"/>
    <n v="778"/>
    <n v="0.50949574328749181"/>
    <x v="0"/>
  </r>
  <r>
    <s v="ORD-100563"/>
    <x v="300"/>
    <x v="0"/>
    <x v="10"/>
    <s v="Nov"/>
    <s v="Q4"/>
    <x v="2"/>
    <s v="Karnataka"/>
    <s v="Karnataka Mega Store"/>
    <x v="3"/>
    <x v="14"/>
    <x v="2"/>
    <x v="1"/>
    <n v="1"/>
    <n v="9401"/>
    <x v="2"/>
    <n v="5691"/>
    <n v="7990.8499999999995"/>
    <n v="5691"/>
    <n v="2299.8499999999995"/>
    <n v="0.28781043318295296"/>
    <x v="0"/>
  </r>
  <r>
    <s v="ORD-101137"/>
    <x v="300"/>
    <x v="0"/>
    <x v="10"/>
    <s v="Nov"/>
    <s v="Q4"/>
    <x v="2"/>
    <s v="Andhra Pradesh"/>
    <s v="Andhra Pradesh Mega Store"/>
    <x v="1"/>
    <x v="4"/>
    <x v="1"/>
    <x v="1"/>
    <n v="2"/>
    <n v="296"/>
    <x v="0"/>
    <n v="118"/>
    <n v="562.4"/>
    <n v="236"/>
    <n v="326.39999999999998"/>
    <n v="0.58036984352773824"/>
    <x v="1"/>
  </r>
  <r>
    <s v="ORD-102638"/>
    <x v="300"/>
    <x v="0"/>
    <x v="10"/>
    <s v="Nov"/>
    <s v="Q4"/>
    <x v="1"/>
    <s v="Maharashtra"/>
    <s v="Maharashtra Mega Store"/>
    <x v="3"/>
    <x v="14"/>
    <x v="0"/>
    <x v="2"/>
    <n v="4"/>
    <n v="9202"/>
    <x v="7"/>
    <n v="5817"/>
    <n v="27606"/>
    <n v="23268"/>
    <n v="4338"/>
    <n v="0.15713975222777657"/>
    <x v="0"/>
  </r>
  <r>
    <s v="ORD-102754"/>
    <x v="300"/>
    <x v="0"/>
    <x v="10"/>
    <s v="Nov"/>
    <s v="Q4"/>
    <x v="2"/>
    <s v="Andhra Pradesh"/>
    <s v="Andhra Pradesh Mega Store"/>
    <x v="1"/>
    <x v="8"/>
    <x v="1"/>
    <x v="1"/>
    <n v="2"/>
    <n v="2189"/>
    <x v="2"/>
    <n v="1278"/>
    <n v="3721.2999999999997"/>
    <n v="2556"/>
    <n v="1165.2999999999997"/>
    <n v="0.31314325638889629"/>
    <x v="0"/>
  </r>
  <r>
    <s v="ORD-102896"/>
    <x v="300"/>
    <x v="0"/>
    <x v="10"/>
    <s v="Nov"/>
    <s v="Q4"/>
    <x v="0"/>
    <s v="West Bengal"/>
    <s v="West Bengal Mega Store"/>
    <x v="3"/>
    <x v="14"/>
    <x v="2"/>
    <x v="1"/>
    <n v="5"/>
    <n v="9104"/>
    <x v="3"/>
    <n v="5533"/>
    <n v="40968"/>
    <n v="27665"/>
    <n v="13303"/>
    <n v="0.32471685217730911"/>
    <x v="0"/>
  </r>
  <r>
    <s v="ORD-103755"/>
    <x v="300"/>
    <x v="0"/>
    <x v="10"/>
    <s v="Nov"/>
    <s v="Q4"/>
    <x v="3"/>
    <s v="Punjab"/>
    <s v="Punjab Mega Store"/>
    <x v="2"/>
    <x v="7"/>
    <x v="1"/>
    <x v="2"/>
    <n v="2"/>
    <n v="2167"/>
    <x v="3"/>
    <n v="1103"/>
    <n v="3900.6"/>
    <n v="2206"/>
    <n v="1694.6"/>
    <n v="0.43444598266933293"/>
    <x v="0"/>
  </r>
  <r>
    <s v="ORD-100008"/>
    <x v="301"/>
    <x v="0"/>
    <x v="10"/>
    <s v="Nov"/>
    <s v="Q4"/>
    <x v="3"/>
    <s v="Uttar Pradesh"/>
    <s v="Uttar Pradesh Mega Store"/>
    <x v="0"/>
    <x v="5"/>
    <x v="0"/>
    <x v="1"/>
    <n v="2"/>
    <n v="11728"/>
    <x v="1"/>
    <n v="8611"/>
    <n v="23456"/>
    <n v="17222"/>
    <n v="6234"/>
    <n v="0.2657742155525239"/>
    <x v="0"/>
  </r>
  <r>
    <s v="ORD-100061"/>
    <x v="301"/>
    <x v="0"/>
    <x v="10"/>
    <s v="Nov"/>
    <s v="Q4"/>
    <x v="2"/>
    <s v="Tamil Nadu"/>
    <s v="Tamil Nadu Mega Store"/>
    <x v="1"/>
    <x v="1"/>
    <x v="0"/>
    <x v="1"/>
    <n v="1"/>
    <n v="451"/>
    <x v="3"/>
    <n v="197"/>
    <n v="405.90000000000003"/>
    <n v="197"/>
    <n v="208.90000000000003"/>
    <n v="0.51465878295146594"/>
    <x v="0"/>
  </r>
  <r>
    <s v="ORD-100100"/>
    <x v="301"/>
    <x v="0"/>
    <x v="10"/>
    <s v="Nov"/>
    <s v="Q4"/>
    <x v="1"/>
    <s v="Rajasthan"/>
    <s v="Rajasthan Mega Store"/>
    <x v="0"/>
    <x v="0"/>
    <x v="2"/>
    <x v="1"/>
    <n v="4"/>
    <n v="48840"/>
    <x v="1"/>
    <n v="41424"/>
    <n v="195360"/>
    <n v="165696"/>
    <n v="29664"/>
    <n v="0.15184275184275184"/>
    <x v="1"/>
  </r>
  <r>
    <s v="ORD-100669"/>
    <x v="301"/>
    <x v="0"/>
    <x v="10"/>
    <s v="Nov"/>
    <s v="Q4"/>
    <x v="2"/>
    <s v="Karnataka"/>
    <s v="Karnataka Mega Store"/>
    <x v="1"/>
    <x v="1"/>
    <x v="1"/>
    <x v="1"/>
    <n v="5"/>
    <n v="441"/>
    <x v="1"/>
    <n v="195"/>
    <n v="2205"/>
    <n v="975"/>
    <n v="1230"/>
    <n v="0.55782312925170063"/>
    <x v="0"/>
  </r>
  <r>
    <s v="ORD-101162"/>
    <x v="301"/>
    <x v="0"/>
    <x v="10"/>
    <s v="Nov"/>
    <s v="Q4"/>
    <x v="2"/>
    <s v="Andhra Pradesh"/>
    <s v="Andhra Pradesh Mega Store"/>
    <x v="2"/>
    <x v="7"/>
    <x v="2"/>
    <x v="1"/>
    <n v="2"/>
    <n v="2526"/>
    <x v="1"/>
    <n v="1256"/>
    <n v="5052"/>
    <n v="2512"/>
    <n v="2540"/>
    <n v="0.50277117973079966"/>
    <x v="0"/>
  </r>
  <r>
    <s v="ORD-101838"/>
    <x v="301"/>
    <x v="0"/>
    <x v="10"/>
    <s v="Nov"/>
    <s v="Q4"/>
    <x v="3"/>
    <s v="Delhi"/>
    <s v="Delhi Mega Store"/>
    <x v="3"/>
    <x v="13"/>
    <x v="2"/>
    <x v="2"/>
    <n v="1"/>
    <n v="13988"/>
    <x v="4"/>
    <n v="8218"/>
    <n v="9092.2000000000007"/>
    <n v="8218"/>
    <n v="874.20000000000073"/>
    <n v="9.614834693473534E-2"/>
    <x v="0"/>
  </r>
  <r>
    <s v="ORD-102343"/>
    <x v="301"/>
    <x v="0"/>
    <x v="10"/>
    <s v="Nov"/>
    <s v="Q4"/>
    <x v="0"/>
    <s v="West Bengal"/>
    <s v="West Bengal Mega Store"/>
    <x v="3"/>
    <x v="6"/>
    <x v="1"/>
    <x v="1"/>
    <n v="3"/>
    <n v="6116"/>
    <x v="1"/>
    <n v="3288"/>
    <n v="18348"/>
    <n v="9864"/>
    <n v="8484"/>
    <n v="0.46239372138652712"/>
    <x v="0"/>
  </r>
  <r>
    <s v="ORD-102366"/>
    <x v="301"/>
    <x v="0"/>
    <x v="10"/>
    <s v="Nov"/>
    <s v="Q4"/>
    <x v="2"/>
    <s v="Tamil Nadu"/>
    <s v="Tamil Nadu Mega Store"/>
    <x v="1"/>
    <x v="4"/>
    <x v="0"/>
    <x v="1"/>
    <n v="2"/>
    <n v="279"/>
    <x v="0"/>
    <n v="115"/>
    <n v="530.1"/>
    <n v="230"/>
    <n v="300.10000000000002"/>
    <n v="0.56611960007545747"/>
    <x v="0"/>
  </r>
  <r>
    <s v="ORD-102465"/>
    <x v="301"/>
    <x v="0"/>
    <x v="10"/>
    <s v="Nov"/>
    <s v="Q4"/>
    <x v="2"/>
    <s v="Tamil Nadu"/>
    <s v="Tamil Nadu Mega Store"/>
    <x v="1"/>
    <x v="8"/>
    <x v="0"/>
    <x v="2"/>
    <n v="2"/>
    <n v="2367"/>
    <x v="1"/>
    <n v="1338"/>
    <n v="4734"/>
    <n v="2676"/>
    <n v="2058"/>
    <n v="0.43472750316856779"/>
    <x v="0"/>
  </r>
  <r>
    <s v="ORD-102668"/>
    <x v="301"/>
    <x v="0"/>
    <x v="10"/>
    <s v="Nov"/>
    <s v="Q4"/>
    <x v="1"/>
    <s v="Rajasthan"/>
    <s v="Rajasthan Mega Store"/>
    <x v="0"/>
    <x v="12"/>
    <x v="0"/>
    <x v="2"/>
    <n v="1"/>
    <n v="17454"/>
    <x v="2"/>
    <n v="13627"/>
    <n v="14835.9"/>
    <n v="13627"/>
    <n v="1208.8999999999996"/>
    <n v="8.1484776791431568E-2"/>
    <x v="0"/>
  </r>
  <r>
    <s v="ORD-102824"/>
    <x v="301"/>
    <x v="0"/>
    <x v="10"/>
    <s v="Nov"/>
    <s v="Q4"/>
    <x v="1"/>
    <s v="Maharashtra"/>
    <s v="Maharashtra Mega Store"/>
    <x v="0"/>
    <x v="5"/>
    <x v="0"/>
    <x v="2"/>
    <n v="2"/>
    <n v="11072"/>
    <x v="1"/>
    <n v="8154"/>
    <n v="22144"/>
    <n v="16308"/>
    <n v="5836"/>
    <n v="0.2635476878612717"/>
    <x v="0"/>
  </r>
  <r>
    <s v="ORD-103176"/>
    <x v="301"/>
    <x v="0"/>
    <x v="10"/>
    <s v="Nov"/>
    <s v="Q4"/>
    <x v="3"/>
    <s v="Punjab"/>
    <s v="Punjab Mega Store"/>
    <x v="0"/>
    <x v="5"/>
    <x v="2"/>
    <x v="1"/>
    <n v="3"/>
    <n v="10686"/>
    <x v="1"/>
    <n v="7752"/>
    <n v="32058"/>
    <n v="23256"/>
    <n v="8802"/>
    <n v="0.27456485120718699"/>
    <x v="0"/>
  </r>
  <r>
    <s v="ORD-103191"/>
    <x v="301"/>
    <x v="0"/>
    <x v="10"/>
    <s v="Nov"/>
    <s v="Q4"/>
    <x v="1"/>
    <s v="Gujarat"/>
    <s v="Gujarat Mega Store"/>
    <x v="3"/>
    <x v="6"/>
    <x v="2"/>
    <x v="1"/>
    <n v="4"/>
    <n v="7080"/>
    <x v="7"/>
    <n v="3853"/>
    <n v="21240"/>
    <n v="15412"/>
    <n v="5828"/>
    <n v="0.27438794726930321"/>
    <x v="0"/>
  </r>
  <r>
    <s v="ORD-104409"/>
    <x v="301"/>
    <x v="0"/>
    <x v="10"/>
    <s v="Nov"/>
    <s v="Q4"/>
    <x v="2"/>
    <s v="Karnataka"/>
    <s v="Karnataka Mega Store"/>
    <x v="0"/>
    <x v="11"/>
    <x v="1"/>
    <x v="2"/>
    <n v="3"/>
    <n v="1472"/>
    <x v="1"/>
    <n v="735"/>
    <n v="4416"/>
    <n v="2205"/>
    <n v="2211"/>
    <n v="0.50067934782608692"/>
    <x v="0"/>
  </r>
  <r>
    <s v="ORD-101224"/>
    <x v="302"/>
    <x v="0"/>
    <x v="10"/>
    <s v="Nov"/>
    <s v="Q4"/>
    <x v="3"/>
    <s v="Uttar Pradesh"/>
    <s v="Uttar Pradesh Mega Store"/>
    <x v="2"/>
    <x v="2"/>
    <x v="0"/>
    <x v="1"/>
    <n v="1"/>
    <n v="2994"/>
    <x v="3"/>
    <n v="1775"/>
    <n v="2694.6"/>
    <n v="1775"/>
    <n v="919.59999999999991"/>
    <n v="0.34127514287834926"/>
    <x v="0"/>
  </r>
  <r>
    <s v="ORD-101262"/>
    <x v="302"/>
    <x v="0"/>
    <x v="10"/>
    <s v="Nov"/>
    <s v="Q4"/>
    <x v="3"/>
    <s v="Uttar Pradesh"/>
    <s v="Uttar Pradesh Mega Store"/>
    <x v="1"/>
    <x v="1"/>
    <x v="0"/>
    <x v="1"/>
    <n v="2"/>
    <n v="484"/>
    <x v="2"/>
    <n v="223"/>
    <n v="822.8"/>
    <n v="446"/>
    <n v="376.79999999999995"/>
    <n v="0.45794846864365579"/>
    <x v="0"/>
  </r>
  <r>
    <s v="ORD-102352"/>
    <x v="302"/>
    <x v="0"/>
    <x v="10"/>
    <s v="Nov"/>
    <s v="Q4"/>
    <x v="2"/>
    <s v="Karnataka"/>
    <s v="Karnataka Mega Store"/>
    <x v="3"/>
    <x v="6"/>
    <x v="0"/>
    <x v="2"/>
    <n v="5"/>
    <n v="6008"/>
    <x v="3"/>
    <n v="3324"/>
    <n v="27036"/>
    <n v="16620"/>
    <n v="10416"/>
    <n v="0.38526409232134934"/>
    <x v="0"/>
  </r>
  <r>
    <s v="ORD-102883"/>
    <x v="302"/>
    <x v="0"/>
    <x v="10"/>
    <s v="Nov"/>
    <s v="Q4"/>
    <x v="1"/>
    <s v="Maharashtra"/>
    <s v="Maharashtra Mega Store"/>
    <x v="3"/>
    <x v="14"/>
    <x v="2"/>
    <x v="1"/>
    <n v="2"/>
    <n v="9869"/>
    <x v="7"/>
    <n v="5948"/>
    <n v="14803.5"/>
    <n v="11896"/>
    <n v="2907.5"/>
    <n v="0.19640625527746816"/>
    <x v="0"/>
  </r>
  <r>
    <s v="ORD-103439"/>
    <x v="302"/>
    <x v="0"/>
    <x v="10"/>
    <s v="Nov"/>
    <s v="Q4"/>
    <x v="1"/>
    <s v="Gujarat"/>
    <s v="Gujarat Mega Store"/>
    <x v="3"/>
    <x v="9"/>
    <x v="0"/>
    <x v="1"/>
    <n v="2"/>
    <n v="30525"/>
    <x v="4"/>
    <n v="20412"/>
    <n v="39682.5"/>
    <n v="40824"/>
    <n v="-1141.5"/>
    <n v="-2.8765828765828765E-2"/>
    <x v="0"/>
  </r>
  <r>
    <s v="ORD-104338"/>
    <x v="302"/>
    <x v="0"/>
    <x v="10"/>
    <s v="Nov"/>
    <s v="Q4"/>
    <x v="1"/>
    <s v="Maharashtra"/>
    <s v="Maharashtra Mega Store"/>
    <x v="0"/>
    <x v="0"/>
    <x v="1"/>
    <x v="1"/>
    <n v="1"/>
    <n v="53739"/>
    <x v="1"/>
    <n v="45788"/>
    <n v="53739"/>
    <n v="45788"/>
    <n v="7951"/>
    <n v="0.14795586073428982"/>
    <x v="0"/>
  </r>
  <r>
    <s v="ORD-100220"/>
    <x v="303"/>
    <x v="0"/>
    <x v="10"/>
    <s v="Nov"/>
    <s v="Q4"/>
    <x v="3"/>
    <s v="Punjab"/>
    <s v="Punjab Mega Store"/>
    <x v="3"/>
    <x v="14"/>
    <x v="0"/>
    <x v="2"/>
    <n v="2"/>
    <n v="8276"/>
    <x v="1"/>
    <n v="5175"/>
    <n v="16552"/>
    <n v="10350"/>
    <n v="6202"/>
    <n v="0.374697921701305"/>
    <x v="0"/>
  </r>
  <r>
    <s v="ORD-100514"/>
    <x v="303"/>
    <x v="0"/>
    <x v="10"/>
    <s v="Nov"/>
    <s v="Q4"/>
    <x v="2"/>
    <s v="Tamil Nadu"/>
    <s v="Tamil Nadu Mega Store"/>
    <x v="3"/>
    <x v="6"/>
    <x v="2"/>
    <x v="2"/>
    <n v="1"/>
    <n v="5981"/>
    <x v="0"/>
    <n v="3220"/>
    <n v="5681.95"/>
    <n v="3220"/>
    <n v="2461.9499999999998"/>
    <n v="0.43329314759897569"/>
    <x v="0"/>
  </r>
  <r>
    <s v="ORD-102048"/>
    <x v="303"/>
    <x v="0"/>
    <x v="10"/>
    <s v="Nov"/>
    <s v="Q4"/>
    <x v="1"/>
    <s v="Rajasthan"/>
    <s v="Rajasthan Mega Store"/>
    <x v="0"/>
    <x v="12"/>
    <x v="1"/>
    <x v="1"/>
    <n v="1"/>
    <n v="16239"/>
    <x v="3"/>
    <n v="12380"/>
    <n v="14615.1"/>
    <n v="12380"/>
    <n v="2235.1000000000004"/>
    <n v="0.15293087286436632"/>
    <x v="0"/>
  </r>
  <r>
    <s v="ORD-102357"/>
    <x v="303"/>
    <x v="0"/>
    <x v="10"/>
    <s v="Nov"/>
    <s v="Q4"/>
    <x v="3"/>
    <s v="Punjab"/>
    <s v="Punjab Mega Store"/>
    <x v="1"/>
    <x v="3"/>
    <x v="2"/>
    <x v="0"/>
    <n v="3"/>
    <n v="250"/>
    <x v="0"/>
    <n v="104"/>
    <n v="712.5"/>
    <n v="312"/>
    <n v="400.5"/>
    <n v="0.56210526315789477"/>
    <x v="0"/>
  </r>
  <r>
    <s v="ORD-103861"/>
    <x v="303"/>
    <x v="0"/>
    <x v="10"/>
    <s v="Nov"/>
    <s v="Q4"/>
    <x v="3"/>
    <s v="Uttar Pradesh"/>
    <s v="Uttar Pradesh Mega Store"/>
    <x v="1"/>
    <x v="3"/>
    <x v="2"/>
    <x v="2"/>
    <n v="4"/>
    <n v="270"/>
    <x v="1"/>
    <n v="116"/>
    <n v="1080"/>
    <n v="464"/>
    <n v="616"/>
    <n v="0.57037037037037042"/>
    <x v="0"/>
  </r>
  <r>
    <s v="ORD-100111"/>
    <x v="304"/>
    <x v="0"/>
    <x v="10"/>
    <s v="Nov"/>
    <s v="Q4"/>
    <x v="2"/>
    <s v="Andhra Pradesh"/>
    <s v="Andhra Pradesh Mega Store"/>
    <x v="3"/>
    <x v="6"/>
    <x v="1"/>
    <x v="2"/>
    <n v="1"/>
    <n v="6719"/>
    <x v="0"/>
    <n v="3738"/>
    <n v="6383.0499999999993"/>
    <n v="3738"/>
    <n v="2645.0499999999993"/>
    <n v="0.4143865393503105"/>
    <x v="0"/>
  </r>
  <r>
    <s v="ORD-100229"/>
    <x v="304"/>
    <x v="0"/>
    <x v="10"/>
    <s v="Nov"/>
    <s v="Q4"/>
    <x v="2"/>
    <s v="Andhra Pradesh"/>
    <s v="Andhra Pradesh Mega Store"/>
    <x v="2"/>
    <x v="2"/>
    <x v="0"/>
    <x v="1"/>
    <n v="1"/>
    <n v="3006"/>
    <x v="3"/>
    <n v="1766"/>
    <n v="2705.4"/>
    <n v="1766"/>
    <n v="939.40000000000009"/>
    <n v="0.34723146299992608"/>
    <x v="0"/>
  </r>
  <r>
    <s v="ORD-100901"/>
    <x v="304"/>
    <x v="0"/>
    <x v="10"/>
    <s v="Nov"/>
    <s v="Q4"/>
    <x v="2"/>
    <s v="Tamil Nadu"/>
    <s v="Tamil Nadu Mega Store"/>
    <x v="1"/>
    <x v="1"/>
    <x v="2"/>
    <x v="1"/>
    <n v="3"/>
    <n v="440"/>
    <x v="0"/>
    <n v="194"/>
    <n v="1254"/>
    <n v="582"/>
    <n v="672"/>
    <n v="0.53588516746411485"/>
    <x v="0"/>
  </r>
  <r>
    <s v="ORD-101983"/>
    <x v="304"/>
    <x v="0"/>
    <x v="10"/>
    <s v="Nov"/>
    <s v="Q4"/>
    <x v="2"/>
    <s v="Andhra Pradesh"/>
    <s v="Andhra Pradesh Mega Store"/>
    <x v="0"/>
    <x v="12"/>
    <x v="1"/>
    <x v="0"/>
    <n v="4"/>
    <n v="16923"/>
    <x v="2"/>
    <n v="13564"/>
    <n v="57538.2"/>
    <n v="54256"/>
    <n v="3282.1999999999971"/>
    <n v="5.7043842177892205E-2"/>
    <x v="0"/>
  </r>
  <r>
    <s v="ORD-102009"/>
    <x v="304"/>
    <x v="0"/>
    <x v="10"/>
    <s v="Nov"/>
    <s v="Q4"/>
    <x v="2"/>
    <s v="Tamil Nadu"/>
    <s v="Tamil Nadu Mega Store"/>
    <x v="0"/>
    <x v="5"/>
    <x v="1"/>
    <x v="1"/>
    <n v="1"/>
    <n v="11354"/>
    <x v="1"/>
    <n v="8604"/>
    <n v="11354"/>
    <n v="8604"/>
    <n v="2750"/>
    <n v="0.2422053901708649"/>
    <x v="0"/>
  </r>
  <r>
    <s v="ORD-103352"/>
    <x v="304"/>
    <x v="0"/>
    <x v="10"/>
    <s v="Nov"/>
    <s v="Q4"/>
    <x v="1"/>
    <s v="Gujarat"/>
    <s v="Gujarat Mega Store"/>
    <x v="1"/>
    <x v="1"/>
    <x v="2"/>
    <x v="1"/>
    <n v="2"/>
    <n v="489"/>
    <x v="2"/>
    <n v="221"/>
    <n v="831.3"/>
    <n v="442"/>
    <n v="389.29999999999995"/>
    <n v="0.46830265848670755"/>
    <x v="0"/>
  </r>
  <r>
    <s v="ORD-103476"/>
    <x v="304"/>
    <x v="0"/>
    <x v="10"/>
    <s v="Nov"/>
    <s v="Q4"/>
    <x v="2"/>
    <s v="Andhra Pradesh"/>
    <s v="Andhra Pradesh Mega Store"/>
    <x v="1"/>
    <x v="4"/>
    <x v="0"/>
    <x v="1"/>
    <n v="1"/>
    <n v="327"/>
    <x v="1"/>
    <n v="134"/>
    <n v="327"/>
    <n v="134"/>
    <n v="193"/>
    <n v="0.59021406727828751"/>
    <x v="0"/>
  </r>
  <r>
    <s v="ORD-104090"/>
    <x v="304"/>
    <x v="0"/>
    <x v="10"/>
    <s v="Nov"/>
    <s v="Q4"/>
    <x v="2"/>
    <s v="Karnataka"/>
    <s v="Karnataka Mega Store"/>
    <x v="0"/>
    <x v="5"/>
    <x v="0"/>
    <x v="1"/>
    <n v="1"/>
    <n v="11167"/>
    <x v="3"/>
    <n v="8365"/>
    <n v="10050.300000000001"/>
    <n v="8365"/>
    <n v="1685.3000000000011"/>
    <n v="0.16768653672029699"/>
    <x v="0"/>
  </r>
  <r>
    <s v="ORD-100251"/>
    <x v="305"/>
    <x v="0"/>
    <x v="10"/>
    <s v="Nov"/>
    <s v="Q4"/>
    <x v="0"/>
    <s v="West Bengal"/>
    <s v="West Bengal Mega Store"/>
    <x v="0"/>
    <x v="11"/>
    <x v="2"/>
    <x v="2"/>
    <n v="5"/>
    <n v="1399"/>
    <x v="0"/>
    <n v="690"/>
    <n v="6645.25"/>
    <n v="3450"/>
    <n v="3195.25"/>
    <n v="0.48083217335690909"/>
    <x v="0"/>
  </r>
  <r>
    <s v="ORD-101036"/>
    <x v="305"/>
    <x v="0"/>
    <x v="10"/>
    <s v="Nov"/>
    <s v="Q4"/>
    <x v="2"/>
    <s v="Karnataka"/>
    <s v="Karnataka Mega Store"/>
    <x v="1"/>
    <x v="8"/>
    <x v="0"/>
    <x v="1"/>
    <n v="1"/>
    <n v="1995"/>
    <x v="2"/>
    <n v="1176"/>
    <n v="1695.75"/>
    <n v="1176"/>
    <n v="519.75"/>
    <n v="0.30650154798761609"/>
    <x v="0"/>
  </r>
  <r>
    <s v="ORD-101459"/>
    <x v="305"/>
    <x v="0"/>
    <x v="10"/>
    <s v="Nov"/>
    <s v="Q4"/>
    <x v="0"/>
    <s v="Odisha"/>
    <s v="Odisha Mega Store"/>
    <x v="2"/>
    <x v="7"/>
    <x v="0"/>
    <x v="1"/>
    <n v="2"/>
    <n v="2263"/>
    <x v="1"/>
    <n v="1138"/>
    <n v="4526"/>
    <n v="2276"/>
    <n v="2250"/>
    <n v="0.49712770658418032"/>
    <x v="1"/>
  </r>
  <r>
    <s v="ORD-101572"/>
    <x v="305"/>
    <x v="0"/>
    <x v="10"/>
    <s v="Nov"/>
    <s v="Q4"/>
    <x v="2"/>
    <s v="Andhra Pradesh"/>
    <s v="Andhra Pradesh Mega Store"/>
    <x v="0"/>
    <x v="12"/>
    <x v="2"/>
    <x v="2"/>
    <n v="5"/>
    <n v="18129"/>
    <x v="1"/>
    <n v="14310"/>
    <n v="90645"/>
    <n v="71550"/>
    <n v="19095"/>
    <n v="0.21065695846433891"/>
    <x v="0"/>
  </r>
  <r>
    <s v="ORD-101692"/>
    <x v="305"/>
    <x v="0"/>
    <x v="10"/>
    <s v="Nov"/>
    <s v="Q4"/>
    <x v="1"/>
    <s v="Rajasthan"/>
    <s v="Rajasthan Mega Store"/>
    <x v="3"/>
    <x v="13"/>
    <x v="0"/>
    <x v="1"/>
    <n v="1"/>
    <n v="13729"/>
    <x v="6"/>
    <n v="8278"/>
    <n v="9610.2999999999993"/>
    <n v="8278"/>
    <n v="1332.2999999999993"/>
    <n v="0.13863250887069076"/>
    <x v="0"/>
  </r>
  <r>
    <s v="ORD-102296"/>
    <x v="305"/>
    <x v="0"/>
    <x v="10"/>
    <s v="Nov"/>
    <s v="Q4"/>
    <x v="0"/>
    <s v="Odisha"/>
    <s v="Odisha Mega Store"/>
    <x v="3"/>
    <x v="9"/>
    <x v="1"/>
    <x v="0"/>
    <n v="1"/>
    <n v="31628"/>
    <x v="5"/>
    <n v="21185"/>
    <n v="25302.400000000001"/>
    <n v="21185"/>
    <n v="4117.4000000000015"/>
    <n v="0.16272764638927537"/>
    <x v="0"/>
  </r>
  <r>
    <s v="ORD-102707"/>
    <x v="305"/>
    <x v="0"/>
    <x v="10"/>
    <s v="Nov"/>
    <s v="Q4"/>
    <x v="3"/>
    <s v="Uttar Pradesh"/>
    <s v="Uttar Pradesh Mega Store"/>
    <x v="2"/>
    <x v="2"/>
    <x v="1"/>
    <x v="1"/>
    <n v="1"/>
    <n v="2522"/>
    <x v="1"/>
    <n v="1548"/>
    <n v="2522"/>
    <n v="1548"/>
    <n v="974"/>
    <n v="0.38620142743854086"/>
    <x v="0"/>
  </r>
  <r>
    <s v="ORD-104345"/>
    <x v="305"/>
    <x v="0"/>
    <x v="10"/>
    <s v="Nov"/>
    <s v="Q4"/>
    <x v="1"/>
    <s v="Gujarat"/>
    <s v="Gujarat Mega Store"/>
    <x v="1"/>
    <x v="4"/>
    <x v="0"/>
    <x v="1"/>
    <n v="4"/>
    <n v="319"/>
    <x v="3"/>
    <n v="128"/>
    <n v="1148.4000000000001"/>
    <n v="512"/>
    <n v="636.40000000000009"/>
    <n v="0.55416231278300243"/>
    <x v="0"/>
  </r>
  <r>
    <s v="ORD-104418"/>
    <x v="305"/>
    <x v="0"/>
    <x v="10"/>
    <s v="Nov"/>
    <s v="Q4"/>
    <x v="2"/>
    <s v="Andhra Pradesh"/>
    <s v="Andhra Pradesh Mega Store"/>
    <x v="2"/>
    <x v="7"/>
    <x v="2"/>
    <x v="2"/>
    <n v="2"/>
    <n v="2210"/>
    <x v="2"/>
    <n v="1134"/>
    <n v="3757"/>
    <n v="2268"/>
    <n v="1489"/>
    <n v="0.39632685653446897"/>
    <x v="0"/>
  </r>
  <r>
    <s v="ORD-100212"/>
    <x v="306"/>
    <x v="0"/>
    <x v="10"/>
    <s v="Nov"/>
    <s v="Q4"/>
    <x v="0"/>
    <s v="Odisha"/>
    <s v="Odisha Mega Store"/>
    <x v="0"/>
    <x v="0"/>
    <x v="0"/>
    <x v="1"/>
    <n v="3"/>
    <n v="55260"/>
    <x v="0"/>
    <n v="47110"/>
    <n v="157491"/>
    <n v="141330"/>
    <n v="16161"/>
    <n v="0.10261538754595501"/>
    <x v="0"/>
  </r>
  <r>
    <s v="ORD-100897"/>
    <x v="306"/>
    <x v="0"/>
    <x v="10"/>
    <s v="Nov"/>
    <s v="Q4"/>
    <x v="2"/>
    <s v="Karnataka"/>
    <s v="Karnataka Mega Store"/>
    <x v="0"/>
    <x v="5"/>
    <x v="1"/>
    <x v="1"/>
    <n v="1"/>
    <n v="11418"/>
    <x v="1"/>
    <n v="8461"/>
    <n v="11418"/>
    <n v="8461"/>
    <n v="2957"/>
    <n v="0.25897705377474162"/>
    <x v="0"/>
  </r>
  <r>
    <s v="ORD-103377"/>
    <x v="306"/>
    <x v="0"/>
    <x v="10"/>
    <s v="Nov"/>
    <s v="Q4"/>
    <x v="3"/>
    <s v="Punjab"/>
    <s v="Punjab Mega Store"/>
    <x v="0"/>
    <x v="12"/>
    <x v="0"/>
    <x v="1"/>
    <n v="2"/>
    <n v="16577"/>
    <x v="3"/>
    <n v="12809"/>
    <n v="29838.600000000002"/>
    <n v="25618"/>
    <n v="4220.6000000000022"/>
    <n v="0.14144765505084025"/>
    <x v="0"/>
  </r>
  <r>
    <s v="ORD-103996"/>
    <x v="306"/>
    <x v="0"/>
    <x v="10"/>
    <s v="Nov"/>
    <s v="Q4"/>
    <x v="1"/>
    <s v="Rajasthan"/>
    <s v="Rajasthan Mega Store"/>
    <x v="3"/>
    <x v="13"/>
    <x v="0"/>
    <x v="0"/>
    <n v="2"/>
    <n v="13540"/>
    <x v="8"/>
    <n v="8175"/>
    <n v="16248"/>
    <n v="16350"/>
    <n v="-102"/>
    <n v="-6.2776957163958643E-3"/>
    <x v="0"/>
  </r>
  <r>
    <s v="ORD-100161"/>
    <x v="307"/>
    <x v="0"/>
    <x v="10"/>
    <s v="Nov"/>
    <s v="Q4"/>
    <x v="1"/>
    <s v="Gujarat"/>
    <s v="Gujarat Mega Store"/>
    <x v="0"/>
    <x v="0"/>
    <x v="2"/>
    <x v="1"/>
    <n v="1"/>
    <n v="53992"/>
    <x v="0"/>
    <n v="47211"/>
    <n v="51292.399999999994"/>
    <n v="47211"/>
    <n v="4081.3999999999942"/>
    <n v="7.9571242523258701E-2"/>
    <x v="0"/>
  </r>
  <r>
    <s v="ORD-100877"/>
    <x v="307"/>
    <x v="0"/>
    <x v="10"/>
    <s v="Nov"/>
    <s v="Q4"/>
    <x v="2"/>
    <s v="Karnataka"/>
    <s v="Karnataka Mega Store"/>
    <x v="3"/>
    <x v="9"/>
    <x v="1"/>
    <x v="1"/>
    <n v="1"/>
    <n v="34876"/>
    <x v="2"/>
    <n v="23540"/>
    <n v="29644.6"/>
    <n v="23540"/>
    <n v="6104.5999999999985"/>
    <n v="0.20592620578452733"/>
    <x v="0"/>
  </r>
  <r>
    <s v="ORD-101381"/>
    <x v="307"/>
    <x v="0"/>
    <x v="10"/>
    <s v="Nov"/>
    <s v="Q4"/>
    <x v="1"/>
    <s v="Maharashtra"/>
    <s v="Maharashtra Mega Store"/>
    <x v="0"/>
    <x v="5"/>
    <x v="2"/>
    <x v="2"/>
    <n v="1"/>
    <n v="11698"/>
    <x v="3"/>
    <n v="8478"/>
    <n v="10528.2"/>
    <n v="8478"/>
    <n v="2050.2000000000007"/>
    <n v="0.19473414258847671"/>
    <x v="0"/>
  </r>
  <r>
    <s v="ORD-101563"/>
    <x v="307"/>
    <x v="0"/>
    <x v="10"/>
    <s v="Nov"/>
    <s v="Q4"/>
    <x v="3"/>
    <s v="Uttar Pradesh"/>
    <s v="Uttar Pradesh Mega Store"/>
    <x v="2"/>
    <x v="2"/>
    <x v="1"/>
    <x v="2"/>
    <n v="1"/>
    <n v="2522"/>
    <x v="2"/>
    <n v="1480"/>
    <n v="2143.6999999999998"/>
    <n v="1480"/>
    <n v="663.69999999999982"/>
    <n v="0.30960488874376074"/>
    <x v="0"/>
  </r>
  <r>
    <s v="ORD-101674"/>
    <x v="307"/>
    <x v="0"/>
    <x v="10"/>
    <s v="Nov"/>
    <s v="Q4"/>
    <x v="0"/>
    <s v="West Bengal"/>
    <s v="West Bengal Mega Store"/>
    <x v="3"/>
    <x v="6"/>
    <x v="2"/>
    <x v="1"/>
    <n v="2"/>
    <n v="6427"/>
    <x v="1"/>
    <n v="3607"/>
    <n v="12854"/>
    <n v="7214"/>
    <n v="5640"/>
    <n v="0.4387739225143924"/>
    <x v="0"/>
  </r>
  <r>
    <s v="ORD-102475"/>
    <x v="307"/>
    <x v="0"/>
    <x v="10"/>
    <s v="Nov"/>
    <s v="Q4"/>
    <x v="3"/>
    <s v="Punjab"/>
    <s v="Punjab Mega Store"/>
    <x v="0"/>
    <x v="11"/>
    <x v="2"/>
    <x v="2"/>
    <n v="1"/>
    <n v="1589"/>
    <x v="2"/>
    <n v="806"/>
    <n v="1350.6499999999999"/>
    <n v="806"/>
    <n v="544.64999999999986"/>
    <n v="0.40325028689890047"/>
    <x v="0"/>
  </r>
  <r>
    <s v="ORD-100099"/>
    <x v="308"/>
    <x v="0"/>
    <x v="10"/>
    <s v="Nov"/>
    <s v="Q4"/>
    <x v="1"/>
    <s v="Rajasthan"/>
    <s v="Rajasthan Mega Store"/>
    <x v="0"/>
    <x v="0"/>
    <x v="0"/>
    <x v="1"/>
    <n v="1"/>
    <n v="48474"/>
    <x v="1"/>
    <n v="41593"/>
    <n v="48474"/>
    <n v="41593"/>
    <n v="6881"/>
    <n v="0.14195238684655692"/>
    <x v="0"/>
  </r>
  <r>
    <s v="ORD-100191"/>
    <x v="308"/>
    <x v="0"/>
    <x v="10"/>
    <s v="Nov"/>
    <s v="Q4"/>
    <x v="1"/>
    <s v="Rajasthan"/>
    <s v="Rajasthan Mega Store"/>
    <x v="3"/>
    <x v="6"/>
    <x v="0"/>
    <x v="2"/>
    <n v="5"/>
    <n v="6790"/>
    <x v="4"/>
    <n v="3730"/>
    <n v="22067.5"/>
    <n v="18650"/>
    <n v="3417.5"/>
    <n v="0.15486575280389714"/>
    <x v="0"/>
  </r>
  <r>
    <s v="ORD-102167"/>
    <x v="308"/>
    <x v="0"/>
    <x v="10"/>
    <s v="Nov"/>
    <s v="Q4"/>
    <x v="1"/>
    <s v="Rajasthan"/>
    <s v="Rajasthan Mega Store"/>
    <x v="1"/>
    <x v="3"/>
    <x v="2"/>
    <x v="1"/>
    <n v="1"/>
    <n v="258"/>
    <x v="2"/>
    <n v="111"/>
    <n v="219.29999999999998"/>
    <n v="111"/>
    <n v="108.29999999999998"/>
    <n v="0.493844049247606"/>
    <x v="0"/>
  </r>
  <r>
    <s v="ORD-102327"/>
    <x v="308"/>
    <x v="0"/>
    <x v="10"/>
    <s v="Nov"/>
    <s v="Q4"/>
    <x v="0"/>
    <s v="Odisha"/>
    <s v="Odisha Mega Store"/>
    <x v="3"/>
    <x v="9"/>
    <x v="0"/>
    <x v="1"/>
    <n v="1"/>
    <n v="32064"/>
    <x v="2"/>
    <n v="21625"/>
    <n v="27254.399999999998"/>
    <n v="21625"/>
    <n v="5629.3999999999978"/>
    <n v="0.20655013502406944"/>
    <x v="0"/>
  </r>
  <r>
    <s v="ORD-103022"/>
    <x v="308"/>
    <x v="0"/>
    <x v="10"/>
    <s v="Nov"/>
    <s v="Q4"/>
    <x v="0"/>
    <s v="Bihar"/>
    <s v="Bihar Mega Store"/>
    <x v="0"/>
    <x v="12"/>
    <x v="0"/>
    <x v="0"/>
    <n v="2"/>
    <n v="19425"/>
    <x v="5"/>
    <n v="15324"/>
    <n v="31080"/>
    <n v="30648"/>
    <n v="432"/>
    <n v="1.3899613899613899E-2"/>
    <x v="0"/>
  </r>
  <r>
    <s v="ORD-104333"/>
    <x v="308"/>
    <x v="0"/>
    <x v="10"/>
    <s v="Nov"/>
    <s v="Q4"/>
    <x v="3"/>
    <s v="Punjab"/>
    <s v="Punjab Mega Store"/>
    <x v="1"/>
    <x v="4"/>
    <x v="2"/>
    <x v="1"/>
    <n v="1"/>
    <n v="280"/>
    <x v="1"/>
    <n v="112"/>
    <n v="280"/>
    <n v="112"/>
    <n v="168"/>
    <n v="0.6"/>
    <x v="0"/>
  </r>
  <r>
    <s v="ORD-100244"/>
    <x v="309"/>
    <x v="0"/>
    <x v="10"/>
    <s v="Nov"/>
    <s v="Q4"/>
    <x v="1"/>
    <s v="Maharashtra"/>
    <s v="Maharashtra Mega Store"/>
    <x v="3"/>
    <x v="9"/>
    <x v="0"/>
    <x v="2"/>
    <n v="1"/>
    <n v="30679"/>
    <x v="7"/>
    <n v="20559"/>
    <n v="23009.25"/>
    <n v="20559"/>
    <n v="2450.25"/>
    <n v="0.10648978128361419"/>
    <x v="0"/>
  </r>
  <r>
    <s v="ORD-102412"/>
    <x v="309"/>
    <x v="0"/>
    <x v="10"/>
    <s v="Nov"/>
    <s v="Q4"/>
    <x v="1"/>
    <s v="Gujarat"/>
    <s v="Gujarat Mega Store"/>
    <x v="1"/>
    <x v="4"/>
    <x v="0"/>
    <x v="1"/>
    <n v="3"/>
    <n v="279"/>
    <x v="1"/>
    <n v="114"/>
    <n v="837"/>
    <n v="342"/>
    <n v="495"/>
    <n v="0.59139784946236562"/>
    <x v="0"/>
  </r>
  <r>
    <s v="ORD-102551"/>
    <x v="309"/>
    <x v="0"/>
    <x v="10"/>
    <s v="Nov"/>
    <s v="Q4"/>
    <x v="3"/>
    <s v="Uttar Pradesh"/>
    <s v="Uttar Pradesh Mega Store"/>
    <x v="1"/>
    <x v="4"/>
    <x v="2"/>
    <x v="1"/>
    <n v="1"/>
    <n v="317"/>
    <x v="0"/>
    <n v="125"/>
    <n v="301.14999999999998"/>
    <n v="125"/>
    <n v="176.14999999999998"/>
    <n v="0.58492445625103762"/>
    <x v="0"/>
  </r>
  <r>
    <s v="ORD-102753"/>
    <x v="309"/>
    <x v="0"/>
    <x v="10"/>
    <s v="Nov"/>
    <s v="Q4"/>
    <x v="2"/>
    <s v="Karnataka"/>
    <s v="Karnataka Mega Store"/>
    <x v="0"/>
    <x v="0"/>
    <x v="0"/>
    <x v="1"/>
    <n v="1"/>
    <n v="56972"/>
    <x v="3"/>
    <n v="48723"/>
    <n v="51274.8"/>
    <n v="48723"/>
    <n v="2551.8000000000029"/>
    <n v="4.9767137073182199E-2"/>
    <x v="1"/>
  </r>
  <r>
    <s v="ORD-104072"/>
    <x v="309"/>
    <x v="0"/>
    <x v="10"/>
    <s v="Nov"/>
    <s v="Q4"/>
    <x v="3"/>
    <s v="Punjab"/>
    <s v="Punjab Mega Store"/>
    <x v="0"/>
    <x v="0"/>
    <x v="0"/>
    <x v="1"/>
    <n v="1"/>
    <n v="54937"/>
    <x v="3"/>
    <n v="45952"/>
    <n v="49443.3"/>
    <n v="45952"/>
    <n v="3491.3000000000029"/>
    <n v="7.0612196192406301E-2"/>
    <x v="0"/>
  </r>
  <r>
    <s v="ORD-100444"/>
    <x v="310"/>
    <x v="0"/>
    <x v="10"/>
    <s v="Nov"/>
    <s v="Q4"/>
    <x v="0"/>
    <s v="Odisha"/>
    <s v="Odisha Mega Store"/>
    <x v="0"/>
    <x v="12"/>
    <x v="0"/>
    <x v="2"/>
    <n v="8"/>
    <n v="18089"/>
    <x v="0"/>
    <n v="13930"/>
    <n v="137476.4"/>
    <n v="111440"/>
    <n v="26036.399999999994"/>
    <n v="0.18938814225568895"/>
    <x v="0"/>
  </r>
  <r>
    <s v="ORD-101329"/>
    <x v="310"/>
    <x v="0"/>
    <x v="10"/>
    <s v="Nov"/>
    <s v="Q4"/>
    <x v="0"/>
    <s v="Odisha"/>
    <s v="Odisha Mega Store"/>
    <x v="0"/>
    <x v="11"/>
    <x v="1"/>
    <x v="0"/>
    <n v="4"/>
    <n v="1544"/>
    <x v="0"/>
    <n v="787"/>
    <n v="5867.2"/>
    <n v="3148"/>
    <n v="2719.2"/>
    <n v="0.46345786746659395"/>
    <x v="0"/>
  </r>
  <r>
    <s v="ORD-103585"/>
    <x v="310"/>
    <x v="0"/>
    <x v="10"/>
    <s v="Nov"/>
    <s v="Q4"/>
    <x v="1"/>
    <s v="Maharashtra"/>
    <s v="Maharashtra Mega Store"/>
    <x v="0"/>
    <x v="5"/>
    <x v="2"/>
    <x v="0"/>
    <n v="1"/>
    <n v="10915"/>
    <x v="3"/>
    <n v="7901"/>
    <n v="9823.5"/>
    <n v="7901"/>
    <n v="1922.5"/>
    <n v="0.19570417875502621"/>
    <x v="1"/>
  </r>
  <r>
    <s v="ORD-100694"/>
    <x v="311"/>
    <x v="0"/>
    <x v="10"/>
    <s v="Nov"/>
    <s v="Q4"/>
    <x v="3"/>
    <s v="Punjab"/>
    <s v="Punjab Mega Store"/>
    <x v="1"/>
    <x v="1"/>
    <x v="1"/>
    <x v="1"/>
    <n v="2"/>
    <n v="483"/>
    <x v="3"/>
    <n v="217"/>
    <n v="869.4"/>
    <n v="434"/>
    <n v="435.4"/>
    <n v="0.50080515297906603"/>
    <x v="0"/>
  </r>
  <r>
    <s v="ORD-101175"/>
    <x v="311"/>
    <x v="0"/>
    <x v="10"/>
    <s v="Nov"/>
    <s v="Q4"/>
    <x v="1"/>
    <s v="Rajasthan"/>
    <s v="Rajasthan Mega Store"/>
    <x v="1"/>
    <x v="1"/>
    <x v="0"/>
    <x v="1"/>
    <n v="1"/>
    <n v="494"/>
    <x v="0"/>
    <n v="216"/>
    <n v="469.29999999999995"/>
    <n v="216"/>
    <n v="253.29999999999995"/>
    <n v="0.53974003835499673"/>
    <x v="0"/>
  </r>
  <r>
    <s v="ORD-102105"/>
    <x v="311"/>
    <x v="0"/>
    <x v="10"/>
    <s v="Nov"/>
    <s v="Q4"/>
    <x v="1"/>
    <s v="Maharashtra"/>
    <s v="Maharashtra Mega Store"/>
    <x v="1"/>
    <x v="1"/>
    <x v="1"/>
    <x v="2"/>
    <n v="8"/>
    <n v="446"/>
    <x v="2"/>
    <n v="199"/>
    <n v="3032.7999999999997"/>
    <n v="1592"/>
    <n v="1440.7999999999997"/>
    <n v="0.47507254022685302"/>
    <x v="0"/>
  </r>
  <r>
    <s v="ORD-100218"/>
    <x v="312"/>
    <x v="0"/>
    <x v="10"/>
    <s v="Nov"/>
    <s v="Q4"/>
    <x v="1"/>
    <s v="Gujarat"/>
    <s v="Gujarat Mega Store"/>
    <x v="2"/>
    <x v="10"/>
    <x v="0"/>
    <x v="1"/>
    <n v="4"/>
    <n v="1916"/>
    <x v="3"/>
    <n v="981"/>
    <n v="6897.6"/>
    <n v="3924"/>
    <n v="2973.6000000000004"/>
    <n v="0.43110647181628398"/>
    <x v="0"/>
  </r>
  <r>
    <s v="ORD-100810"/>
    <x v="312"/>
    <x v="0"/>
    <x v="10"/>
    <s v="Nov"/>
    <s v="Q4"/>
    <x v="0"/>
    <s v="Bihar"/>
    <s v="Bihar Mega Store"/>
    <x v="2"/>
    <x v="7"/>
    <x v="0"/>
    <x v="2"/>
    <n v="1"/>
    <n v="2454"/>
    <x v="1"/>
    <n v="1242"/>
    <n v="2454"/>
    <n v="1242"/>
    <n v="1212"/>
    <n v="0.49388753056234719"/>
    <x v="0"/>
  </r>
  <r>
    <s v="ORD-102283"/>
    <x v="312"/>
    <x v="0"/>
    <x v="10"/>
    <s v="Nov"/>
    <s v="Q4"/>
    <x v="2"/>
    <s v="Andhra Pradesh"/>
    <s v="Andhra Pradesh Mega Store"/>
    <x v="3"/>
    <x v="9"/>
    <x v="2"/>
    <x v="1"/>
    <n v="3"/>
    <n v="29854"/>
    <x v="1"/>
    <n v="19782"/>
    <n v="89562"/>
    <n v="59346"/>
    <n v="30216"/>
    <n v="0.33737522610035509"/>
    <x v="0"/>
  </r>
  <r>
    <s v="ORD-102731"/>
    <x v="312"/>
    <x v="0"/>
    <x v="10"/>
    <s v="Nov"/>
    <s v="Q4"/>
    <x v="3"/>
    <s v="Punjab"/>
    <s v="Punjab Mega Store"/>
    <x v="1"/>
    <x v="4"/>
    <x v="2"/>
    <x v="1"/>
    <n v="1"/>
    <n v="301"/>
    <x v="1"/>
    <n v="119"/>
    <n v="301"/>
    <n v="119"/>
    <n v="182"/>
    <n v="0.60465116279069764"/>
    <x v="1"/>
  </r>
  <r>
    <s v="ORD-102925"/>
    <x v="312"/>
    <x v="0"/>
    <x v="10"/>
    <s v="Nov"/>
    <s v="Q4"/>
    <x v="3"/>
    <s v="Uttar Pradesh"/>
    <s v="Uttar Pradesh Mega Store"/>
    <x v="1"/>
    <x v="3"/>
    <x v="2"/>
    <x v="2"/>
    <n v="3"/>
    <n v="238"/>
    <x v="1"/>
    <n v="102"/>
    <n v="714"/>
    <n v="306"/>
    <n v="408"/>
    <n v="0.5714285714285714"/>
    <x v="0"/>
  </r>
  <r>
    <s v="ORD-100136"/>
    <x v="313"/>
    <x v="0"/>
    <x v="10"/>
    <s v="Nov"/>
    <s v="Q4"/>
    <x v="2"/>
    <s v="Andhra Pradesh"/>
    <s v="Andhra Pradesh Mega Store"/>
    <x v="2"/>
    <x v="2"/>
    <x v="0"/>
    <x v="1"/>
    <n v="4"/>
    <n v="2598"/>
    <x v="3"/>
    <n v="1571"/>
    <n v="9352.8000000000011"/>
    <n v="6284"/>
    <n v="3068.8000000000011"/>
    <n v="0.32811564451287323"/>
    <x v="0"/>
  </r>
  <r>
    <s v="ORD-102418"/>
    <x v="313"/>
    <x v="0"/>
    <x v="10"/>
    <s v="Nov"/>
    <s v="Q4"/>
    <x v="0"/>
    <s v="Bihar"/>
    <s v="Bihar Mega Store"/>
    <x v="1"/>
    <x v="3"/>
    <x v="2"/>
    <x v="1"/>
    <n v="2"/>
    <n v="251"/>
    <x v="2"/>
    <n v="105"/>
    <n v="426.7"/>
    <n v="210"/>
    <n v="216.7"/>
    <n v="0.50785094914459805"/>
    <x v="0"/>
  </r>
  <r>
    <s v="ORD-102828"/>
    <x v="313"/>
    <x v="0"/>
    <x v="10"/>
    <s v="Nov"/>
    <s v="Q4"/>
    <x v="3"/>
    <s v="Delhi"/>
    <s v="Delhi Mega Store"/>
    <x v="0"/>
    <x v="5"/>
    <x v="0"/>
    <x v="0"/>
    <n v="2"/>
    <n v="10197"/>
    <x v="0"/>
    <n v="7379"/>
    <n v="19374.3"/>
    <n v="14758"/>
    <n v="4616.2999999999993"/>
    <n v="0.23826925359883966"/>
    <x v="0"/>
  </r>
  <r>
    <s v="ORD-103613"/>
    <x v="313"/>
    <x v="0"/>
    <x v="10"/>
    <s v="Nov"/>
    <s v="Q4"/>
    <x v="2"/>
    <s v="Andhra Pradesh"/>
    <s v="Andhra Pradesh Mega Store"/>
    <x v="0"/>
    <x v="5"/>
    <x v="1"/>
    <x v="1"/>
    <n v="1"/>
    <n v="11051"/>
    <x v="1"/>
    <n v="8264"/>
    <n v="11051"/>
    <n v="8264"/>
    <n v="2787"/>
    <n v="0.25219437155008595"/>
    <x v="0"/>
  </r>
  <r>
    <s v="ORD-100590"/>
    <x v="314"/>
    <x v="0"/>
    <x v="10"/>
    <s v="Nov"/>
    <s v="Q4"/>
    <x v="1"/>
    <s v="Gujarat"/>
    <s v="Gujarat Mega Store"/>
    <x v="2"/>
    <x v="10"/>
    <x v="2"/>
    <x v="2"/>
    <n v="1"/>
    <n v="1961"/>
    <x v="2"/>
    <n v="1010"/>
    <n v="1666.85"/>
    <n v="1010"/>
    <n v="656.84999999999991"/>
    <n v="0.39406665266820645"/>
    <x v="0"/>
  </r>
  <r>
    <s v="ORD-100677"/>
    <x v="314"/>
    <x v="0"/>
    <x v="10"/>
    <s v="Nov"/>
    <s v="Q4"/>
    <x v="3"/>
    <s v="Delhi"/>
    <s v="Delhi Mega Store"/>
    <x v="0"/>
    <x v="5"/>
    <x v="2"/>
    <x v="2"/>
    <n v="3"/>
    <n v="11748"/>
    <x v="1"/>
    <n v="8443"/>
    <n v="35244"/>
    <n v="25329"/>
    <n v="9915"/>
    <n v="0.28132448076268302"/>
    <x v="0"/>
  </r>
  <r>
    <s v="ORD-102075"/>
    <x v="314"/>
    <x v="0"/>
    <x v="10"/>
    <s v="Nov"/>
    <s v="Q4"/>
    <x v="2"/>
    <s v="Tamil Nadu"/>
    <s v="Tamil Nadu Mega Store"/>
    <x v="3"/>
    <x v="13"/>
    <x v="0"/>
    <x v="1"/>
    <n v="3"/>
    <n v="12802"/>
    <x v="5"/>
    <n v="7698"/>
    <n v="30724.800000000003"/>
    <n v="23094"/>
    <n v="7630.8000000000029"/>
    <n v="0.24835963130760827"/>
    <x v="0"/>
  </r>
  <r>
    <s v="ORD-102589"/>
    <x v="314"/>
    <x v="0"/>
    <x v="10"/>
    <s v="Nov"/>
    <s v="Q4"/>
    <x v="0"/>
    <s v="Bihar"/>
    <s v="Bihar Mega Store"/>
    <x v="1"/>
    <x v="4"/>
    <x v="1"/>
    <x v="2"/>
    <n v="1"/>
    <n v="296"/>
    <x v="3"/>
    <n v="120"/>
    <n v="266.40000000000003"/>
    <n v="120"/>
    <n v="146.40000000000003"/>
    <n v="0.5495495495495496"/>
    <x v="0"/>
  </r>
  <r>
    <s v="ORD-104008"/>
    <x v="314"/>
    <x v="0"/>
    <x v="10"/>
    <s v="Nov"/>
    <s v="Q4"/>
    <x v="1"/>
    <s v="Gujarat"/>
    <s v="Gujarat Mega Store"/>
    <x v="0"/>
    <x v="12"/>
    <x v="1"/>
    <x v="2"/>
    <n v="1"/>
    <n v="16324"/>
    <x v="2"/>
    <n v="12967"/>
    <n v="13875.4"/>
    <n v="12967"/>
    <n v="908.39999999999964"/>
    <n v="6.5468382893466112E-2"/>
    <x v="0"/>
  </r>
  <r>
    <s v="ORD-100429"/>
    <x v="315"/>
    <x v="0"/>
    <x v="10"/>
    <s v="Nov"/>
    <s v="Q4"/>
    <x v="2"/>
    <s v="Karnataka"/>
    <s v="Karnataka Mega Store"/>
    <x v="2"/>
    <x v="7"/>
    <x v="2"/>
    <x v="1"/>
    <n v="3"/>
    <n v="2502"/>
    <x v="3"/>
    <n v="1263"/>
    <n v="6755.4000000000005"/>
    <n v="3789"/>
    <n v="2966.4000000000005"/>
    <n v="0.43911537436717296"/>
    <x v="1"/>
  </r>
  <r>
    <s v="ORD-102726"/>
    <x v="315"/>
    <x v="0"/>
    <x v="10"/>
    <s v="Nov"/>
    <s v="Q4"/>
    <x v="2"/>
    <s v="Andhra Pradesh"/>
    <s v="Andhra Pradesh Mega Store"/>
    <x v="0"/>
    <x v="5"/>
    <x v="0"/>
    <x v="1"/>
    <n v="1"/>
    <n v="11406"/>
    <x v="3"/>
    <n v="8270"/>
    <n v="10265.4"/>
    <n v="8270"/>
    <n v="1995.3999999999996"/>
    <n v="0.19438112494398657"/>
    <x v="0"/>
  </r>
  <r>
    <s v="ORD-103147"/>
    <x v="315"/>
    <x v="0"/>
    <x v="10"/>
    <s v="Nov"/>
    <s v="Q4"/>
    <x v="3"/>
    <s v="Uttar Pradesh"/>
    <s v="Uttar Pradesh Mega Store"/>
    <x v="0"/>
    <x v="0"/>
    <x v="0"/>
    <x v="1"/>
    <n v="2"/>
    <n v="47709"/>
    <x v="1"/>
    <n v="39344"/>
    <n v="95418"/>
    <n v="78688"/>
    <n v="16730"/>
    <n v="0.1753337944622608"/>
    <x v="0"/>
  </r>
  <r>
    <s v="ORD-103397"/>
    <x v="315"/>
    <x v="0"/>
    <x v="10"/>
    <s v="Nov"/>
    <s v="Q4"/>
    <x v="3"/>
    <s v="Punjab"/>
    <s v="Punjab Mega Store"/>
    <x v="1"/>
    <x v="3"/>
    <x v="1"/>
    <x v="2"/>
    <n v="2"/>
    <n v="269"/>
    <x v="0"/>
    <n v="115"/>
    <n v="511.09999999999997"/>
    <n v="230"/>
    <n v="281.09999999999997"/>
    <n v="0.54999021717863428"/>
    <x v="0"/>
  </r>
  <r>
    <s v="ORD-103796"/>
    <x v="315"/>
    <x v="0"/>
    <x v="10"/>
    <s v="Nov"/>
    <s v="Q4"/>
    <x v="1"/>
    <s v="Rajasthan"/>
    <s v="Rajasthan Mega Store"/>
    <x v="2"/>
    <x v="7"/>
    <x v="0"/>
    <x v="2"/>
    <n v="5"/>
    <n v="2366"/>
    <x v="3"/>
    <n v="1207"/>
    <n v="10647"/>
    <n v="6035"/>
    <n v="4612"/>
    <n v="0.43317366394289469"/>
    <x v="0"/>
  </r>
  <r>
    <s v="ORD-102339"/>
    <x v="316"/>
    <x v="0"/>
    <x v="10"/>
    <s v="Nov"/>
    <s v="Q4"/>
    <x v="1"/>
    <s v="Gujarat"/>
    <s v="Gujarat Mega Store"/>
    <x v="2"/>
    <x v="10"/>
    <x v="0"/>
    <x v="1"/>
    <n v="1"/>
    <n v="1692"/>
    <x v="2"/>
    <n v="879"/>
    <n v="1438.2"/>
    <n v="879"/>
    <n v="559.20000000000005"/>
    <n v="0.38881935753024616"/>
    <x v="0"/>
  </r>
  <r>
    <s v="ORD-103430"/>
    <x v="316"/>
    <x v="0"/>
    <x v="10"/>
    <s v="Nov"/>
    <s v="Q4"/>
    <x v="2"/>
    <s v="Andhra Pradesh"/>
    <s v="Andhra Pradesh Mega Store"/>
    <x v="1"/>
    <x v="3"/>
    <x v="0"/>
    <x v="1"/>
    <n v="2"/>
    <n v="235"/>
    <x v="1"/>
    <n v="100"/>
    <n v="470"/>
    <n v="200"/>
    <n v="270"/>
    <n v="0.57446808510638303"/>
    <x v="0"/>
  </r>
  <r>
    <s v="ORD-101778"/>
    <x v="317"/>
    <x v="0"/>
    <x v="10"/>
    <s v="Nov"/>
    <s v="Q4"/>
    <x v="0"/>
    <s v="Bihar"/>
    <s v="Bihar Mega Store"/>
    <x v="0"/>
    <x v="0"/>
    <x v="1"/>
    <x v="2"/>
    <n v="2"/>
    <n v="53608"/>
    <x v="0"/>
    <n v="45190"/>
    <n v="101855.2"/>
    <n v="90380"/>
    <n v="11475.199999999997"/>
    <n v="0.11266189649620242"/>
    <x v="0"/>
  </r>
  <r>
    <s v="ORD-101988"/>
    <x v="317"/>
    <x v="0"/>
    <x v="10"/>
    <s v="Nov"/>
    <s v="Q4"/>
    <x v="2"/>
    <s v="Karnataka"/>
    <s v="Karnataka Mega Store"/>
    <x v="3"/>
    <x v="9"/>
    <x v="1"/>
    <x v="2"/>
    <n v="8"/>
    <n v="29272"/>
    <x v="3"/>
    <n v="20172"/>
    <n v="210758.39999999999"/>
    <n v="161376"/>
    <n v="49382.399999999994"/>
    <n v="0.23430809875193584"/>
    <x v="0"/>
  </r>
  <r>
    <s v="ORD-102977"/>
    <x v="317"/>
    <x v="0"/>
    <x v="10"/>
    <s v="Nov"/>
    <s v="Q4"/>
    <x v="1"/>
    <s v="Maharashtra"/>
    <s v="Maharashtra Mega Store"/>
    <x v="3"/>
    <x v="9"/>
    <x v="2"/>
    <x v="1"/>
    <n v="1"/>
    <n v="31915"/>
    <x v="6"/>
    <n v="21944"/>
    <n v="22340.5"/>
    <n v="21944"/>
    <n v="396.5"/>
    <n v="1.7748036077974979E-2"/>
    <x v="0"/>
  </r>
  <r>
    <s v="ORD-103217"/>
    <x v="317"/>
    <x v="0"/>
    <x v="10"/>
    <s v="Nov"/>
    <s v="Q4"/>
    <x v="2"/>
    <s v="Tamil Nadu"/>
    <s v="Tamil Nadu Mega Store"/>
    <x v="1"/>
    <x v="8"/>
    <x v="0"/>
    <x v="1"/>
    <n v="4"/>
    <n v="2106"/>
    <x v="1"/>
    <n v="1186"/>
    <n v="8424"/>
    <n v="4744"/>
    <n v="3680"/>
    <n v="0.43684710351377021"/>
    <x v="0"/>
  </r>
  <r>
    <s v="ORD-103970"/>
    <x v="317"/>
    <x v="0"/>
    <x v="10"/>
    <s v="Nov"/>
    <s v="Q4"/>
    <x v="1"/>
    <s v="Rajasthan"/>
    <s v="Rajasthan Mega Store"/>
    <x v="1"/>
    <x v="1"/>
    <x v="0"/>
    <x v="1"/>
    <n v="3"/>
    <n v="489"/>
    <x v="2"/>
    <n v="220"/>
    <n v="1246.95"/>
    <n v="660"/>
    <n v="586.95000000000005"/>
    <n v="0.47070852881029712"/>
    <x v="1"/>
  </r>
  <r>
    <s v="ORD-100463"/>
    <x v="318"/>
    <x v="0"/>
    <x v="10"/>
    <s v="Nov"/>
    <s v="Q4"/>
    <x v="3"/>
    <s v="Punjab"/>
    <s v="Punjab Mega Store"/>
    <x v="2"/>
    <x v="10"/>
    <x v="1"/>
    <x v="1"/>
    <n v="1"/>
    <n v="1695"/>
    <x v="3"/>
    <n v="868"/>
    <n v="1525.5"/>
    <n v="868"/>
    <n v="657.5"/>
    <n v="0.43100622746640443"/>
    <x v="0"/>
  </r>
  <r>
    <s v="ORD-101148"/>
    <x v="318"/>
    <x v="0"/>
    <x v="10"/>
    <s v="Nov"/>
    <s v="Q4"/>
    <x v="2"/>
    <s v="Karnataka"/>
    <s v="Karnataka Mega Store"/>
    <x v="1"/>
    <x v="4"/>
    <x v="0"/>
    <x v="2"/>
    <n v="1"/>
    <n v="289"/>
    <x v="3"/>
    <n v="117"/>
    <n v="260.10000000000002"/>
    <n v="117"/>
    <n v="143.10000000000002"/>
    <n v="0.55017301038062283"/>
    <x v="0"/>
  </r>
  <r>
    <s v="ORD-102788"/>
    <x v="318"/>
    <x v="0"/>
    <x v="10"/>
    <s v="Nov"/>
    <s v="Q4"/>
    <x v="3"/>
    <s v="Uttar Pradesh"/>
    <s v="Uttar Pradesh Mega Store"/>
    <x v="3"/>
    <x v="14"/>
    <x v="2"/>
    <x v="2"/>
    <n v="5"/>
    <n v="9505"/>
    <x v="2"/>
    <n v="5792"/>
    <n v="40396.25"/>
    <n v="28960"/>
    <n v="11436.25"/>
    <n v="0.28310177306061823"/>
    <x v="0"/>
  </r>
  <r>
    <s v="ORD-102916"/>
    <x v="318"/>
    <x v="0"/>
    <x v="10"/>
    <s v="Nov"/>
    <s v="Q4"/>
    <x v="1"/>
    <s v="Rajasthan"/>
    <s v="Rajasthan Mega Store"/>
    <x v="3"/>
    <x v="9"/>
    <x v="0"/>
    <x v="2"/>
    <n v="1"/>
    <n v="29822"/>
    <x v="7"/>
    <n v="19778"/>
    <n v="22366.5"/>
    <n v="19778"/>
    <n v="2588.5"/>
    <n v="0.11573111573111573"/>
    <x v="0"/>
  </r>
  <r>
    <s v="ORD-103325"/>
    <x v="318"/>
    <x v="0"/>
    <x v="10"/>
    <s v="Nov"/>
    <s v="Q4"/>
    <x v="1"/>
    <s v="Maharashtra"/>
    <s v="Maharashtra Mega Store"/>
    <x v="0"/>
    <x v="11"/>
    <x v="1"/>
    <x v="2"/>
    <n v="8"/>
    <n v="1516"/>
    <x v="2"/>
    <n v="737"/>
    <n v="10308.799999999999"/>
    <n v="5896"/>
    <n v="4412.7999999999993"/>
    <n v="0.42806146205183915"/>
    <x v="0"/>
  </r>
  <r>
    <s v="ORD-103745"/>
    <x v="318"/>
    <x v="0"/>
    <x v="10"/>
    <s v="Nov"/>
    <s v="Q4"/>
    <x v="0"/>
    <s v="Odisha"/>
    <s v="Odisha Mega Store"/>
    <x v="0"/>
    <x v="5"/>
    <x v="2"/>
    <x v="1"/>
    <n v="1"/>
    <n v="10277"/>
    <x v="2"/>
    <n v="7719"/>
    <n v="8735.4499999999989"/>
    <n v="7719"/>
    <n v="1016.4499999999989"/>
    <n v="0.11635920301758913"/>
    <x v="0"/>
  </r>
  <r>
    <s v="ORD-101708"/>
    <x v="319"/>
    <x v="0"/>
    <x v="10"/>
    <s v="Nov"/>
    <s v="Q4"/>
    <x v="1"/>
    <s v="Rajasthan"/>
    <s v="Rajasthan Mega Store"/>
    <x v="1"/>
    <x v="4"/>
    <x v="0"/>
    <x v="1"/>
    <n v="2"/>
    <n v="293"/>
    <x v="1"/>
    <n v="119"/>
    <n v="586"/>
    <n v="238"/>
    <n v="348"/>
    <n v="0.59385665529010234"/>
    <x v="0"/>
  </r>
  <r>
    <s v="ORD-102683"/>
    <x v="319"/>
    <x v="0"/>
    <x v="10"/>
    <s v="Nov"/>
    <s v="Q4"/>
    <x v="1"/>
    <s v="Maharashtra"/>
    <s v="Maharashtra Mega Store"/>
    <x v="0"/>
    <x v="12"/>
    <x v="0"/>
    <x v="2"/>
    <n v="8"/>
    <n v="18941"/>
    <x v="0"/>
    <n v="15022"/>
    <n v="143951.6"/>
    <n v="120176"/>
    <n v="23775.600000000006"/>
    <n v="0.16516384673737566"/>
    <x v="0"/>
  </r>
  <r>
    <s v="ORD-103088"/>
    <x v="319"/>
    <x v="0"/>
    <x v="10"/>
    <s v="Nov"/>
    <s v="Q4"/>
    <x v="3"/>
    <s v="Punjab"/>
    <s v="Punjab Mega Store"/>
    <x v="0"/>
    <x v="5"/>
    <x v="1"/>
    <x v="1"/>
    <n v="4"/>
    <n v="11870"/>
    <x v="3"/>
    <n v="8745"/>
    <n v="42732"/>
    <n v="34980"/>
    <n v="7752"/>
    <n v="0.18140971637180567"/>
    <x v="0"/>
  </r>
  <r>
    <s v="ORD-103196"/>
    <x v="319"/>
    <x v="0"/>
    <x v="10"/>
    <s v="Nov"/>
    <s v="Q4"/>
    <x v="2"/>
    <s v="Karnataka"/>
    <s v="Karnataka Mega Store"/>
    <x v="2"/>
    <x v="7"/>
    <x v="2"/>
    <x v="1"/>
    <n v="2"/>
    <n v="2297"/>
    <x v="1"/>
    <n v="1181"/>
    <n v="4594"/>
    <n v="2362"/>
    <n v="2232"/>
    <n v="0.48585111014366567"/>
    <x v="0"/>
  </r>
  <r>
    <s v="ORD-100072"/>
    <x v="320"/>
    <x v="0"/>
    <x v="10"/>
    <s v="Nov"/>
    <s v="Q4"/>
    <x v="1"/>
    <s v="Rajasthan"/>
    <s v="Rajasthan Mega Store"/>
    <x v="0"/>
    <x v="11"/>
    <x v="0"/>
    <x v="1"/>
    <n v="5"/>
    <n v="1599"/>
    <x v="3"/>
    <n v="783"/>
    <n v="7195.5"/>
    <n v="3915"/>
    <n v="3280.5"/>
    <n v="0.45590994371482174"/>
    <x v="0"/>
  </r>
  <r>
    <s v="ORD-100377"/>
    <x v="320"/>
    <x v="0"/>
    <x v="10"/>
    <s v="Nov"/>
    <s v="Q4"/>
    <x v="3"/>
    <s v="Punjab"/>
    <s v="Punjab Mega Store"/>
    <x v="0"/>
    <x v="11"/>
    <x v="1"/>
    <x v="1"/>
    <n v="2"/>
    <n v="1624"/>
    <x v="0"/>
    <n v="792"/>
    <n v="3085.6"/>
    <n v="1584"/>
    <n v="1501.6"/>
    <n v="0.48664765361680062"/>
    <x v="0"/>
  </r>
  <r>
    <s v="ORD-100683"/>
    <x v="320"/>
    <x v="0"/>
    <x v="10"/>
    <s v="Nov"/>
    <s v="Q4"/>
    <x v="2"/>
    <s v="Tamil Nadu"/>
    <s v="Tamil Nadu Mega Store"/>
    <x v="1"/>
    <x v="3"/>
    <x v="2"/>
    <x v="1"/>
    <n v="1"/>
    <n v="242"/>
    <x v="3"/>
    <n v="103"/>
    <n v="217.8"/>
    <n v="103"/>
    <n v="114.80000000000001"/>
    <n v="0.52708907254361803"/>
    <x v="0"/>
  </r>
  <r>
    <s v="ORD-101071"/>
    <x v="320"/>
    <x v="0"/>
    <x v="10"/>
    <s v="Nov"/>
    <s v="Q4"/>
    <x v="2"/>
    <s v="Tamil Nadu"/>
    <s v="Tamil Nadu Mega Store"/>
    <x v="0"/>
    <x v="0"/>
    <x v="1"/>
    <x v="2"/>
    <n v="1"/>
    <n v="51406"/>
    <x v="0"/>
    <n v="42455"/>
    <n v="48835.7"/>
    <n v="42455"/>
    <n v="6380.6999999999971"/>
    <n v="0.13065646647841636"/>
    <x v="0"/>
  </r>
  <r>
    <s v="ORD-102389"/>
    <x v="320"/>
    <x v="0"/>
    <x v="10"/>
    <s v="Nov"/>
    <s v="Q4"/>
    <x v="3"/>
    <s v="Delhi"/>
    <s v="Delhi Mega Store"/>
    <x v="2"/>
    <x v="2"/>
    <x v="0"/>
    <x v="2"/>
    <n v="1"/>
    <n v="2840"/>
    <x v="1"/>
    <n v="1711"/>
    <n v="2840"/>
    <n v="1711"/>
    <n v="1129"/>
    <n v="0.39753521126760566"/>
    <x v="0"/>
  </r>
  <r>
    <s v="ORD-102451"/>
    <x v="320"/>
    <x v="0"/>
    <x v="10"/>
    <s v="Nov"/>
    <s v="Q4"/>
    <x v="3"/>
    <s v="Delhi"/>
    <s v="Delhi Mega Store"/>
    <x v="1"/>
    <x v="8"/>
    <x v="0"/>
    <x v="1"/>
    <n v="2"/>
    <n v="2096"/>
    <x v="2"/>
    <n v="1183"/>
    <n v="3563.2"/>
    <n v="2366"/>
    <n v="1197.1999999999998"/>
    <n v="0.33599012123933542"/>
    <x v="0"/>
  </r>
  <r>
    <s v="ORD-103392"/>
    <x v="320"/>
    <x v="0"/>
    <x v="10"/>
    <s v="Nov"/>
    <s v="Q4"/>
    <x v="0"/>
    <s v="West Bengal"/>
    <s v="West Bengal Mega Store"/>
    <x v="2"/>
    <x v="10"/>
    <x v="0"/>
    <x v="2"/>
    <n v="1"/>
    <n v="1971"/>
    <x v="1"/>
    <n v="1044"/>
    <n v="1971"/>
    <n v="1044"/>
    <n v="927"/>
    <n v="0.47031963470319632"/>
    <x v="0"/>
  </r>
  <r>
    <s v="ORD-104007"/>
    <x v="320"/>
    <x v="0"/>
    <x v="10"/>
    <s v="Nov"/>
    <s v="Q4"/>
    <x v="2"/>
    <s v="Tamil Nadu"/>
    <s v="Tamil Nadu Mega Store"/>
    <x v="1"/>
    <x v="4"/>
    <x v="0"/>
    <x v="1"/>
    <n v="3"/>
    <n v="275"/>
    <x v="2"/>
    <n v="111"/>
    <n v="701.25"/>
    <n v="333"/>
    <n v="368.25"/>
    <n v="0.5251336898395722"/>
    <x v="0"/>
  </r>
  <r>
    <s v="ORD-100548"/>
    <x v="321"/>
    <x v="0"/>
    <x v="10"/>
    <s v="Nov"/>
    <s v="Q4"/>
    <x v="3"/>
    <s v="Punjab"/>
    <s v="Punjab Mega Store"/>
    <x v="0"/>
    <x v="11"/>
    <x v="1"/>
    <x v="2"/>
    <n v="1"/>
    <n v="1495"/>
    <x v="0"/>
    <n v="737"/>
    <n v="1420.25"/>
    <n v="737"/>
    <n v="683.25"/>
    <n v="0.48107727512761839"/>
    <x v="0"/>
  </r>
  <r>
    <s v="ORD-101716"/>
    <x v="321"/>
    <x v="0"/>
    <x v="10"/>
    <s v="Nov"/>
    <s v="Q4"/>
    <x v="2"/>
    <s v="Tamil Nadu"/>
    <s v="Tamil Nadu Mega Store"/>
    <x v="3"/>
    <x v="14"/>
    <x v="0"/>
    <x v="1"/>
    <n v="2"/>
    <n v="9405"/>
    <x v="1"/>
    <n v="5888"/>
    <n v="18810"/>
    <n v="11776"/>
    <n v="7034"/>
    <n v="0.37395002658160553"/>
    <x v="0"/>
  </r>
  <r>
    <s v="ORD-101820"/>
    <x v="321"/>
    <x v="0"/>
    <x v="10"/>
    <s v="Nov"/>
    <s v="Q4"/>
    <x v="3"/>
    <s v="Punjab"/>
    <s v="Punjab Mega Store"/>
    <x v="0"/>
    <x v="12"/>
    <x v="0"/>
    <x v="1"/>
    <n v="1"/>
    <n v="19125"/>
    <x v="3"/>
    <n v="15067"/>
    <n v="17212.5"/>
    <n v="15067"/>
    <n v="2145.5"/>
    <n v="0.12464778503994191"/>
    <x v="0"/>
  </r>
  <r>
    <s v="ORD-101823"/>
    <x v="321"/>
    <x v="0"/>
    <x v="10"/>
    <s v="Nov"/>
    <s v="Q4"/>
    <x v="2"/>
    <s v="Andhra Pradesh"/>
    <s v="Andhra Pradesh Mega Store"/>
    <x v="1"/>
    <x v="4"/>
    <x v="0"/>
    <x v="1"/>
    <n v="3"/>
    <n v="318"/>
    <x v="0"/>
    <n v="126"/>
    <n v="906.3"/>
    <n v="378"/>
    <n v="528.29999999999995"/>
    <n v="0.58291956305858983"/>
    <x v="0"/>
  </r>
  <r>
    <s v="ORD-102840"/>
    <x v="321"/>
    <x v="0"/>
    <x v="10"/>
    <s v="Nov"/>
    <s v="Q4"/>
    <x v="0"/>
    <s v="West Bengal"/>
    <s v="West Bengal Mega Store"/>
    <x v="0"/>
    <x v="11"/>
    <x v="0"/>
    <x v="2"/>
    <n v="1"/>
    <n v="1595"/>
    <x v="0"/>
    <n v="818"/>
    <n v="1515.25"/>
    <n v="818"/>
    <n v="697.25"/>
    <n v="0.46015508991915527"/>
    <x v="0"/>
  </r>
  <r>
    <s v="ORD-103125"/>
    <x v="321"/>
    <x v="0"/>
    <x v="10"/>
    <s v="Nov"/>
    <s v="Q4"/>
    <x v="1"/>
    <s v="Gujarat"/>
    <s v="Gujarat Mega Store"/>
    <x v="2"/>
    <x v="10"/>
    <x v="1"/>
    <x v="2"/>
    <n v="1"/>
    <n v="1862"/>
    <x v="1"/>
    <n v="971"/>
    <n v="1862"/>
    <n v="971"/>
    <n v="891"/>
    <n v="0.47851772287862515"/>
    <x v="0"/>
  </r>
  <r>
    <s v="ORD-103704"/>
    <x v="321"/>
    <x v="0"/>
    <x v="10"/>
    <s v="Nov"/>
    <s v="Q4"/>
    <x v="0"/>
    <s v="Odisha"/>
    <s v="Odisha Mega Store"/>
    <x v="2"/>
    <x v="2"/>
    <x v="0"/>
    <x v="1"/>
    <n v="4"/>
    <n v="2674"/>
    <x v="0"/>
    <n v="1608"/>
    <n v="10161.199999999999"/>
    <n v="6432"/>
    <n v="3729.1999999999989"/>
    <n v="0.36700389717749865"/>
    <x v="0"/>
  </r>
  <r>
    <s v="ORD-101406"/>
    <x v="322"/>
    <x v="0"/>
    <x v="10"/>
    <s v="Nov"/>
    <s v="Q4"/>
    <x v="2"/>
    <s v="Tamil Nadu"/>
    <s v="Tamil Nadu Mega Store"/>
    <x v="0"/>
    <x v="5"/>
    <x v="0"/>
    <x v="1"/>
    <n v="5"/>
    <n v="9901"/>
    <x v="0"/>
    <n v="7326"/>
    <n v="47029.75"/>
    <n v="36630"/>
    <n v="10399.75"/>
    <n v="0.22113130518448429"/>
    <x v="0"/>
  </r>
  <r>
    <s v="ORD-101451"/>
    <x v="322"/>
    <x v="0"/>
    <x v="10"/>
    <s v="Nov"/>
    <s v="Q4"/>
    <x v="2"/>
    <s v="Tamil Nadu"/>
    <s v="Tamil Nadu Mega Store"/>
    <x v="1"/>
    <x v="4"/>
    <x v="0"/>
    <x v="0"/>
    <n v="2"/>
    <n v="302"/>
    <x v="0"/>
    <n v="121"/>
    <n v="573.79999999999995"/>
    <n v="242"/>
    <n v="331.79999999999995"/>
    <n v="0.57825026141512714"/>
    <x v="0"/>
  </r>
  <r>
    <s v="ORD-101719"/>
    <x v="322"/>
    <x v="0"/>
    <x v="10"/>
    <s v="Nov"/>
    <s v="Q4"/>
    <x v="1"/>
    <s v="Maharashtra"/>
    <s v="Maharashtra Mega Store"/>
    <x v="1"/>
    <x v="4"/>
    <x v="2"/>
    <x v="2"/>
    <n v="2"/>
    <n v="328"/>
    <x v="0"/>
    <n v="131"/>
    <n v="623.19999999999993"/>
    <n v="262"/>
    <n v="361.19999999999993"/>
    <n v="0.57958921694480103"/>
    <x v="0"/>
  </r>
  <r>
    <s v="ORD-102935"/>
    <x v="322"/>
    <x v="0"/>
    <x v="10"/>
    <s v="Nov"/>
    <s v="Q4"/>
    <x v="2"/>
    <s v="Tamil Nadu"/>
    <s v="Tamil Nadu Mega Store"/>
    <x v="3"/>
    <x v="9"/>
    <x v="1"/>
    <x v="0"/>
    <n v="1"/>
    <n v="33926"/>
    <x v="2"/>
    <n v="23044"/>
    <n v="28837.1"/>
    <n v="23044"/>
    <n v="5793.0999999999985"/>
    <n v="0.20089051950438841"/>
    <x v="0"/>
  </r>
  <r>
    <s v="ORD-103864"/>
    <x v="322"/>
    <x v="0"/>
    <x v="10"/>
    <s v="Nov"/>
    <s v="Q4"/>
    <x v="1"/>
    <s v="Maharashtra"/>
    <s v="Maharashtra Mega Store"/>
    <x v="3"/>
    <x v="13"/>
    <x v="0"/>
    <x v="1"/>
    <n v="2"/>
    <n v="14953"/>
    <x v="6"/>
    <n v="9010"/>
    <n v="20934.199999999997"/>
    <n v="18020"/>
    <n v="2914.1999999999971"/>
    <n v="0.13920761242368934"/>
    <x v="0"/>
  </r>
  <r>
    <s v="ORD-101919"/>
    <x v="323"/>
    <x v="0"/>
    <x v="10"/>
    <s v="Nov"/>
    <s v="Q4"/>
    <x v="2"/>
    <s v="Tamil Nadu"/>
    <s v="Tamil Nadu Mega Store"/>
    <x v="3"/>
    <x v="6"/>
    <x v="2"/>
    <x v="0"/>
    <n v="5"/>
    <n v="6531"/>
    <x v="3"/>
    <n v="3497"/>
    <n v="29389.5"/>
    <n v="17485"/>
    <n v="11904.5"/>
    <n v="0.405059630140016"/>
    <x v="0"/>
  </r>
  <r>
    <s v="ORD-102602"/>
    <x v="323"/>
    <x v="0"/>
    <x v="10"/>
    <s v="Nov"/>
    <s v="Q4"/>
    <x v="1"/>
    <s v="Maharashtra"/>
    <s v="Maharashtra Mega Store"/>
    <x v="2"/>
    <x v="2"/>
    <x v="0"/>
    <x v="1"/>
    <n v="3"/>
    <n v="2544"/>
    <x v="3"/>
    <n v="1516"/>
    <n v="6868.8"/>
    <n v="4548"/>
    <n v="2320.8000000000002"/>
    <n v="0.33787561146051714"/>
    <x v="0"/>
  </r>
  <r>
    <s v="ORD-102612"/>
    <x v="323"/>
    <x v="0"/>
    <x v="10"/>
    <s v="Nov"/>
    <s v="Q4"/>
    <x v="2"/>
    <s v="Andhra Pradesh"/>
    <s v="Andhra Pradesh Mega Store"/>
    <x v="2"/>
    <x v="7"/>
    <x v="0"/>
    <x v="1"/>
    <n v="2"/>
    <n v="2620"/>
    <x v="3"/>
    <n v="1284"/>
    <n v="4716"/>
    <n v="2568"/>
    <n v="2148"/>
    <n v="0.45547073791348602"/>
    <x v="1"/>
  </r>
  <r>
    <s v="ORD-102693"/>
    <x v="323"/>
    <x v="0"/>
    <x v="10"/>
    <s v="Nov"/>
    <s v="Q4"/>
    <x v="3"/>
    <s v="Punjab"/>
    <s v="Punjab Mega Store"/>
    <x v="1"/>
    <x v="4"/>
    <x v="1"/>
    <x v="1"/>
    <n v="2"/>
    <n v="309"/>
    <x v="3"/>
    <n v="120"/>
    <n v="556.20000000000005"/>
    <n v="240"/>
    <n v="316.20000000000005"/>
    <n v="0.56850053937432576"/>
    <x v="0"/>
  </r>
  <r>
    <s v="ORD-103426"/>
    <x v="323"/>
    <x v="0"/>
    <x v="10"/>
    <s v="Nov"/>
    <s v="Q4"/>
    <x v="2"/>
    <s v="Tamil Nadu"/>
    <s v="Tamil Nadu Mega Store"/>
    <x v="0"/>
    <x v="11"/>
    <x v="1"/>
    <x v="1"/>
    <n v="8"/>
    <n v="1560"/>
    <x v="1"/>
    <n v="783"/>
    <n v="12480"/>
    <n v="6264"/>
    <n v="6216"/>
    <n v="0.49807692307692308"/>
    <x v="0"/>
  </r>
  <r>
    <s v="ORD-100297"/>
    <x v="324"/>
    <x v="0"/>
    <x v="10"/>
    <s v="Nov"/>
    <s v="Q4"/>
    <x v="1"/>
    <s v="Rajasthan"/>
    <s v="Rajasthan Mega Store"/>
    <x v="1"/>
    <x v="3"/>
    <x v="1"/>
    <x v="0"/>
    <n v="1"/>
    <n v="263"/>
    <x v="3"/>
    <n v="109"/>
    <n v="236.70000000000002"/>
    <n v="109"/>
    <n v="127.70000000000002"/>
    <n v="0.53950147866497677"/>
    <x v="0"/>
  </r>
  <r>
    <s v="ORD-100820"/>
    <x v="324"/>
    <x v="0"/>
    <x v="10"/>
    <s v="Nov"/>
    <s v="Q4"/>
    <x v="1"/>
    <s v="Gujarat"/>
    <s v="Gujarat Mega Store"/>
    <x v="1"/>
    <x v="1"/>
    <x v="0"/>
    <x v="2"/>
    <n v="1"/>
    <n v="471"/>
    <x v="1"/>
    <n v="210"/>
    <n v="471"/>
    <n v="210"/>
    <n v="261"/>
    <n v="0.55414012738853502"/>
    <x v="0"/>
  </r>
  <r>
    <s v="ORD-101069"/>
    <x v="324"/>
    <x v="0"/>
    <x v="10"/>
    <s v="Nov"/>
    <s v="Q4"/>
    <x v="0"/>
    <s v="West Bengal"/>
    <s v="West Bengal Mega Store"/>
    <x v="1"/>
    <x v="4"/>
    <x v="1"/>
    <x v="2"/>
    <n v="4"/>
    <n v="307"/>
    <x v="1"/>
    <n v="126"/>
    <n v="1228"/>
    <n v="504"/>
    <n v="724"/>
    <n v="0.5895765472312704"/>
    <x v="0"/>
  </r>
  <r>
    <s v="ORD-101155"/>
    <x v="324"/>
    <x v="0"/>
    <x v="10"/>
    <s v="Nov"/>
    <s v="Q4"/>
    <x v="1"/>
    <s v="Maharashtra"/>
    <s v="Maharashtra Mega Store"/>
    <x v="3"/>
    <x v="9"/>
    <x v="1"/>
    <x v="2"/>
    <n v="1"/>
    <n v="32276"/>
    <x v="4"/>
    <n v="21393"/>
    <n v="20979.4"/>
    <n v="21393"/>
    <n v="-413.59999999999854"/>
    <n v="-1.9714577156639299E-2"/>
    <x v="0"/>
  </r>
  <r>
    <s v="ORD-102732"/>
    <x v="324"/>
    <x v="0"/>
    <x v="10"/>
    <s v="Nov"/>
    <s v="Q4"/>
    <x v="3"/>
    <s v="Delhi"/>
    <s v="Delhi Mega Store"/>
    <x v="2"/>
    <x v="7"/>
    <x v="1"/>
    <x v="0"/>
    <n v="1"/>
    <n v="2450"/>
    <x v="3"/>
    <n v="1197"/>
    <n v="2205"/>
    <n v="1197"/>
    <n v="1008"/>
    <n v="0.45714285714285713"/>
    <x v="0"/>
  </r>
  <r>
    <s v="ORD-103260"/>
    <x v="324"/>
    <x v="0"/>
    <x v="10"/>
    <s v="Nov"/>
    <s v="Q4"/>
    <x v="2"/>
    <s v="Karnataka"/>
    <s v="Karnataka Mega Store"/>
    <x v="0"/>
    <x v="5"/>
    <x v="2"/>
    <x v="1"/>
    <n v="2"/>
    <n v="10822"/>
    <x v="1"/>
    <n v="7819"/>
    <n v="21644"/>
    <n v="15638"/>
    <n v="6006"/>
    <n v="0.27749029754204396"/>
    <x v="0"/>
  </r>
  <r>
    <s v="ORD-103929"/>
    <x v="324"/>
    <x v="0"/>
    <x v="10"/>
    <s v="Nov"/>
    <s v="Q4"/>
    <x v="0"/>
    <s v="Odisha"/>
    <s v="Odisha Mega Store"/>
    <x v="0"/>
    <x v="0"/>
    <x v="1"/>
    <x v="0"/>
    <n v="1"/>
    <n v="55805"/>
    <x v="3"/>
    <n v="46022"/>
    <n v="50224.5"/>
    <n v="46022"/>
    <n v="4202.5"/>
    <n v="8.3674302382303459E-2"/>
    <x v="0"/>
  </r>
  <r>
    <s v="ORD-104293"/>
    <x v="324"/>
    <x v="0"/>
    <x v="10"/>
    <s v="Nov"/>
    <s v="Q4"/>
    <x v="3"/>
    <s v="Delhi"/>
    <s v="Delhi Mega Store"/>
    <x v="1"/>
    <x v="3"/>
    <x v="2"/>
    <x v="1"/>
    <n v="2"/>
    <n v="263"/>
    <x v="2"/>
    <n v="114"/>
    <n v="447.09999999999997"/>
    <n v="228"/>
    <n v="219.09999999999997"/>
    <n v="0.49004696935808539"/>
    <x v="0"/>
  </r>
  <r>
    <s v="ORD-100603"/>
    <x v="325"/>
    <x v="0"/>
    <x v="10"/>
    <s v="Nov"/>
    <s v="Q4"/>
    <x v="0"/>
    <s v="Odisha"/>
    <s v="Odisha Mega Store"/>
    <x v="3"/>
    <x v="13"/>
    <x v="1"/>
    <x v="1"/>
    <n v="2"/>
    <n v="13223"/>
    <x v="4"/>
    <n v="7780"/>
    <n v="17189.900000000001"/>
    <n v="15560"/>
    <n v="1629.9000000000015"/>
    <n v="9.4817305510794203E-2"/>
    <x v="0"/>
  </r>
  <r>
    <s v="ORD-101600"/>
    <x v="325"/>
    <x v="0"/>
    <x v="10"/>
    <s v="Nov"/>
    <s v="Q4"/>
    <x v="0"/>
    <s v="West Bengal"/>
    <s v="West Bengal Mega Store"/>
    <x v="2"/>
    <x v="10"/>
    <x v="2"/>
    <x v="1"/>
    <n v="5"/>
    <n v="1723"/>
    <x v="1"/>
    <n v="918"/>
    <n v="8615"/>
    <n v="4590"/>
    <n v="4025"/>
    <n v="0.46720835751596052"/>
    <x v="0"/>
  </r>
  <r>
    <s v="ORD-101710"/>
    <x v="325"/>
    <x v="0"/>
    <x v="10"/>
    <s v="Nov"/>
    <s v="Q4"/>
    <x v="3"/>
    <s v="Punjab"/>
    <s v="Punjab Mega Store"/>
    <x v="2"/>
    <x v="7"/>
    <x v="2"/>
    <x v="1"/>
    <n v="1"/>
    <n v="2242"/>
    <x v="0"/>
    <n v="1090"/>
    <n v="2129.9"/>
    <n v="1090"/>
    <n v="1039.9000000000001"/>
    <n v="0.48823888445466923"/>
    <x v="0"/>
  </r>
  <r>
    <s v="ORD-104111"/>
    <x v="325"/>
    <x v="0"/>
    <x v="10"/>
    <s v="Nov"/>
    <s v="Q4"/>
    <x v="1"/>
    <s v="Maharashtra"/>
    <s v="Maharashtra Mega Store"/>
    <x v="0"/>
    <x v="5"/>
    <x v="0"/>
    <x v="2"/>
    <n v="1"/>
    <n v="11787"/>
    <x v="2"/>
    <n v="8970"/>
    <n v="10018.949999999999"/>
    <n v="8970"/>
    <n v="1048.9499999999989"/>
    <n v="0.10469659994310772"/>
    <x v="0"/>
  </r>
  <r>
    <s v="ORD-100144"/>
    <x v="326"/>
    <x v="0"/>
    <x v="11"/>
    <s v="Dec"/>
    <s v="Q4"/>
    <x v="0"/>
    <s v="West Bengal"/>
    <s v="West Bengal Mega Store"/>
    <x v="0"/>
    <x v="5"/>
    <x v="0"/>
    <x v="1"/>
    <n v="4"/>
    <n v="12031"/>
    <x v="1"/>
    <n v="9098"/>
    <n v="48124"/>
    <n v="36392"/>
    <n v="11732"/>
    <n v="0.24378688388330147"/>
    <x v="0"/>
  </r>
  <r>
    <s v="ORD-100326"/>
    <x v="326"/>
    <x v="0"/>
    <x v="11"/>
    <s v="Dec"/>
    <s v="Q4"/>
    <x v="0"/>
    <s v="Bihar"/>
    <s v="Bihar Mega Store"/>
    <x v="2"/>
    <x v="2"/>
    <x v="1"/>
    <x v="2"/>
    <n v="3"/>
    <n v="2546"/>
    <x v="3"/>
    <n v="1507"/>
    <n v="6874.2"/>
    <n v="4521"/>
    <n v="2353.1999999999998"/>
    <n v="0.34232347036746091"/>
    <x v="1"/>
  </r>
  <r>
    <s v="ORD-102967"/>
    <x v="326"/>
    <x v="0"/>
    <x v="11"/>
    <s v="Dec"/>
    <s v="Q4"/>
    <x v="2"/>
    <s v="Andhra Pradesh"/>
    <s v="Andhra Pradesh Mega Store"/>
    <x v="3"/>
    <x v="13"/>
    <x v="0"/>
    <x v="1"/>
    <n v="3"/>
    <n v="13887"/>
    <x v="4"/>
    <n v="8435"/>
    <n v="27079.65"/>
    <n v="25305"/>
    <n v="1774.6500000000015"/>
    <n v="6.553445114689449E-2"/>
    <x v="0"/>
  </r>
  <r>
    <s v="ORD-103037"/>
    <x v="326"/>
    <x v="0"/>
    <x v="11"/>
    <s v="Dec"/>
    <s v="Q4"/>
    <x v="1"/>
    <s v="Maharashtra"/>
    <s v="Maharashtra Mega Store"/>
    <x v="0"/>
    <x v="12"/>
    <x v="1"/>
    <x v="2"/>
    <n v="5"/>
    <n v="17353"/>
    <x v="1"/>
    <n v="13720"/>
    <n v="86765"/>
    <n v="68600"/>
    <n v="18165"/>
    <n v="0.20935861234368697"/>
    <x v="0"/>
  </r>
  <r>
    <s v="ORD-100830"/>
    <x v="327"/>
    <x v="0"/>
    <x v="11"/>
    <s v="Dec"/>
    <s v="Q4"/>
    <x v="2"/>
    <s v="Andhra Pradesh"/>
    <s v="Andhra Pradesh Mega Store"/>
    <x v="3"/>
    <x v="6"/>
    <x v="2"/>
    <x v="1"/>
    <n v="4"/>
    <n v="6914"/>
    <x v="1"/>
    <n v="3762"/>
    <n v="27656"/>
    <n v="15048"/>
    <n v="12608"/>
    <n v="0.45588660688458199"/>
    <x v="0"/>
  </r>
  <r>
    <s v="ORD-102776"/>
    <x v="327"/>
    <x v="0"/>
    <x v="11"/>
    <s v="Dec"/>
    <s v="Q4"/>
    <x v="2"/>
    <s v="Karnataka"/>
    <s v="Karnataka Mega Store"/>
    <x v="2"/>
    <x v="2"/>
    <x v="1"/>
    <x v="1"/>
    <n v="4"/>
    <n v="2569"/>
    <x v="3"/>
    <n v="1570"/>
    <n v="9248.4"/>
    <n v="6280"/>
    <n v="2968.3999999999996"/>
    <n v="0.32096362614073781"/>
    <x v="0"/>
  </r>
  <r>
    <s v="ORD-103155"/>
    <x v="327"/>
    <x v="0"/>
    <x v="11"/>
    <s v="Dec"/>
    <s v="Q4"/>
    <x v="2"/>
    <s v="Andhra Pradesh"/>
    <s v="Andhra Pradesh Mega Store"/>
    <x v="2"/>
    <x v="10"/>
    <x v="2"/>
    <x v="1"/>
    <n v="4"/>
    <n v="1711"/>
    <x v="3"/>
    <n v="883"/>
    <n v="6159.6"/>
    <n v="3532"/>
    <n v="2627.6000000000004"/>
    <n v="0.42658614195726996"/>
    <x v="1"/>
  </r>
  <r>
    <s v="ORD-100507"/>
    <x v="328"/>
    <x v="0"/>
    <x v="11"/>
    <s v="Dec"/>
    <s v="Q4"/>
    <x v="1"/>
    <s v="Maharashtra"/>
    <s v="Maharashtra Mega Store"/>
    <x v="2"/>
    <x v="2"/>
    <x v="0"/>
    <x v="1"/>
    <n v="3"/>
    <n v="3005"/>
    <x v="2"/>
    <n v="1786"/>
    <n v="7662.75"/>
    <n v="5358"/>
    <n v="2304.75"/>
    <n v="0.30077322110208476"/>
    <x v="1"/>
  </r>
  <r>
    <s v="ORD-101860"/>
    <x v="328"/>
    <x v="0"/>
    <x v="11"/>
    <s v="Dec"/>
    <s v="Q4"/>
    <x v="3"/>
    <s v="Delhi"/>
    <s v="Delhi Mega Store"/>
    <x v="3"/>
    <x v="13"/>
    <x v="1"/>
    <x v="2"/>
    <n v="2"/>
    <n v="13300"/>
    <x v="6"/>
    <n v="7773"/>
    <n v="18620"/>
    <n v="15546"/>
    <n v="3074"/>
    <n v="0.16509129967776584"/>
    <x v="0"/>
  </r>
  <r>
    <s v="ORD-103689"/>
    <x v="328"/>
    <x v="0"/>
    <x v="11"/>
    <s v="Dec"/>
    <s v="Q4"/>
    <x v="2"/>
    <s v="Karnataka"/>
    <s v="Karnataka Mega Store"/>
    <x v="0"/>
    <x v="12"/>
    <x v="2"/>
    <x v="0"/>
    <n v="3"/>
    <n v="17505"/>
    <x v="3"/>
    <n v="13917"/>
    <n v="47263.5"/>
    <n v="41751"/>
    <n v="5512.5"/>
    <n v="0.11663334285442255"/>
    <x v="0"/>
  </r>
  <r>
    <s v="ORD-100258"/>
    <x v="329"/>
    <x v="0"/>
    <x v="11"/>
    <s v="Dec"/>
    <s v="Q4"/>
    <x v="1"/>
    <s v="Rajasthan"/>
    <s v="Rajasthan Mega Store"/>
    <x v="0"/>
    <x v="12"/>
    <x v="2"/>
    <x v="0"/>
    <n v="1"/>
    <n v="16445"/>
    <x v="0"/>
    <n v="12895"/>
    <n v="15622.75"/>
    <n v="12895"/>
    <n v="2727.75"/>
    <n v="0.1746011425645293"/>
    <x v="0"/>
  </r>
  <r>
    <s v="ORD-100859"/>
    <x v="329"/>
    <x v="0"/>
    <x v="11"/>
    <s v="Dec"/>
    <s v="Q4"/>
    <x v="1"/>
    <s v="Maharashtra"/>
    <s v="Maharashtra Mega Store"/>
    <x v="1"/>
    <x v="1"/>
    <x v="1"/>
    <x v="2"/>
    <n v="2"/>
    <n v="423"/>
    <x v="3"/>
    <n v="187"/>
    <n v="761.4"/>
    <n v="374"/>
    <n v="387.4"/>
    <n v="0.50879957972156553"/>
    <x v="0"/>
  </r>
  <r>
    <s v="ORD-101249"/>
    <x v="329"/>
    <x v="0"/>
    <x v="11"/>
    <s v="Dec"/>
    <s v="Q4"/>
    <x v="1"/>
    <s v="Gujarat"/>
    <s v="Gujarat Mega Store"/>
    <x v="2"/>
    <x v="10"/>
    <x v="0"/>
    <x v="0"/>
    <n v="1"/>
    <n v="1659"/>
    <x v="2"/>
    <n v="855"/>
    <n v="1410.1499999999999"/>
    <n v="855"/>
    <n v="555.14999999999986"/>
    <n v="0.39368152324220823"/>
    <x v="0"/>
  </r>
  <r>
    <s v="ORD-101650"/>
    <x v="329"/>
    <x v="0"/>
    <x v="11"/>
    <s v="Dec"/>
    <s v="Q4"/>
    <x v="3"/>
    <s v="Punjab"/>
    <s v="Punjab Mega Store"/>
    <x v="2"/>
    <x v="2"/>
    <x v="2"/>
    <x v="2"/>
    <n v="1"/>
    <n v="2822"/>
    <x v="0"/>
    <n v="1703"/>
    <n v="2680.9"/>
    <n v="1703"/>
    <n v="977.90000000000009"/>
    <n v="0.36476556380320047"/>
    <x v="0"/>
  </r>
  <r>
    <s v="ORD-102134"/>
    <x v="329"/>
    <x v="0"/>
    <x v="11"/>
    <s v="Dec"/>
    <s v="Q4"/>
    <x v="0"/>
    <s v="Bihar"/>
    <s v="Bihar Mega Store"/>
    <x v="1"/>
    <x v="4"/>
    <x v="1"/>
    <x v="1"/>
    <n v="5"/>
    <n v="310"/>
    <x v="3"/>
    <n v="125"/>
    <n v="1395"/>
    <n v="625"/>
    <n v="770"/>
    <n v="0.55197132616487454"/>
    <x v="0"/>
  </r>
  <r>
    <s v="ORD-102148"/>
    <x v="329"/>
    <x v="0"/>
    <x v="11"/>
    <s v="Dec"/>
    <s v="Q4"/>
    <x v="2"/>
    <s v="Tamil Nadu"/>
    <s v="Tamil Nadu Mega Store"/>
    <x v="3"/>
    <x v="6"/>
    <x v="2"/>
    <x v="1"/>
    <n v="1"/>
    <n v="6315"/>
    <x v="1"/>
    <n v="3452"/>
    <n v="6315"/>
    <n v="3452"/>
    <n v="2863"/>
    <n v="0.45336500395882817"/>
    <x v="0"/>
  </r>
  <r>
    <s v="ORD-102898"/>
    <x v="329"/>
    <x v="0"/>
    <x v="11"/>
    <s v="Dec"/>
    <s v="Q4"/>
    <x v="3"/>
    <s v="Punjab"/>
    <s v="Punjab Mega Store"/>
    <x v="2"/>
    <x v="10"/>
    <x v="0"/>
    <x v="0"/>
    <n v="4"/>
    <n v="1737"/>
    <x v="2"/>
    <n v="877"/>
    <n v="5905.8"/>
    <n v="3508"/>
    <n v="2397.8000000000002"/>
    <n v="0.40600765349317619"/>
    <x v="0"/>
  </r>
  <r>
    <s v="ORD-104312"/>
    <x v="329"/>
    <x v="0"/>
    <x v="11"/>
    <s v="Dec"/>
    <s v="Q4"/>
    <x v="0"/>
    <s v="West Bengal"/>
    <s v="West Bengal Mega Store"/>
    <x v="0"/>
    <x v="12"/>
    <x v="0"/>
    <x v="2"/>
    <n v="2"/>
    <n v="18448"/>
    <x v="1"/>
    <n v="14178"/>
    <n v="36896"/>
    <n v="28356"/>
    <n v="8540"/>
    <n v="0.23146140503035559"/>
    <x v="0"/>
  </r>
  <r>
    <s v="ORD-100077"/>
    <x v="330"/>
    <x v="0"/>
    <x v="11"/>
    <s v="Dec"/>
    <s v="Q4"/>
    <x v="1"/>
    <s v="Maharashtra"/>
    <s v="Maharashtra Mega Store"/>
    <x v="3"/>
    <x v="14"/>
    <x v="0"/>
    <x v="1"/>
    <n v="5"/>
    <n v="9199"/>
    <x v="6"/>
    <n v="5688"/>
    <n v="32196.499999999996"/>
    <n v="28440"/>
    <n v="3756.4999999999964"/>
    <n v="0.11667417265851868"/>
    <x v="0"/>
  </r>
  <r>
    <s v="ORD-100503"/>
    <x v="330"/>
    <x v="0"/>
    <x v="11"/>
    <s v="Dec"/>
    <s v="Q4"/>
    <x v="2"/>
    <s v="Karnataka"/>
    <s v="Karnataka Mega Store"/>
    <x v="1"/>
    <x v="4"/>
    <x v="2"/>
    <x v="1"/>
    <n v="8"/>
    <n v="294"/>
    <x v="3"/>
    <n v="115"/>
    <n v="2116.8000000000002"/>
    <n v="920"/>
    <n v="1196.8000000000002"/>
    <n v="0.56538170823885114"/>
    <x v="0"/>
  </r>
  <r>
    <s v="ORD-100511"/>
    <x v="330"/>
    <x v="0"/>
    <x v="11"/>
    <s v="Dec"/>
    <s v="Q4"/>
    <x v="1"/>
    <s v="Maharashtra"/>
    <s v="Maharashtra Mega Store"/>
    <x v="1"/>
    <x v="4"/>
    <x v="0"/>
    <x v="1"/>
    <n v="1"/>
    <n v="272"/>
    <x v="0"/>
    <n v="111"/>
    <n v="258.39999999999998"/>
    <n v="111"/>
    <n v="147.39999999999998"/>
    <n v="0.57043343653250767"/>
    <x v="0"/>
  </r>
  <r>
    <s v="ORD-101191"/>
    <x v="330"/>
    <x v="0"/>
    <x v="11"/>
    <s v="Dec"/>
    <s v="Q4"/>
    <x v="3"/>
    <s v="Punjab"/>
    <s v="Punjab Mega Store"/>
    <x v="1"/>
    <x v="8"/>
    <x v="0"/>
    <x v="0"/>
    <n v="1"/>
    <n v="2390"/>
    <x v="0"/>
    <n v="1369"/>
    <n v="2270.5"/>
    <n v="1369"/>
    <n v="901.5"/>
    <n v="0.39704910812596345"/>
    <x v="0"/>
  </r>
  <r>
    <s v="ORD-101657"/>
    <x v="330"/>
    <x v="0"/>
    <x v="11"/>
    <s v="Dec"/>
    <s v="Q4"/>
    <x v="1"/>
    <s v="Maharashtra"/>
    <s v="Maharashtra Mega Store"/>
    <x v="2"/>
    <x v="2"/>
    <x v="1"/>
    <x v="2"/>
    <n v="3"/>
    <n v="3013"/>
    <x v="1"/>
    <n v="1806"/>
    <n v="9039"/>
    <n v="5418"/>
    <n v="3621"/>
    <n v="0.40059741121805509"/>
    <x v="1"/>
  </r>
  <r>
    <s v="ORD-103923"/>
    <x v="330"/>
    <x v="0"/>
    <x v="11"/>
    <s v="Dec"/>
    <s v="Q4"/>
    <x v="0"/>
    <s v="Odisha"/>
    <s v="Odisha Mega Store"/>
    <x v="0"/>
    <x v="0"/>
    <x v="0"/>
    <x v="1"/>
    <n v="1"/>
    <n v="52557"/>
    <x v="3"/>
    <n v="44654"/>
    <n v="47301.3"/>
    <n v="44654"/>
    <n v="2647.3000000000029"/>
    <n v="5.5966749328242624E-2"/>
    <x v="0"/>
  </r>
  <r>
    <s v="ORD-100948"/>
    <x v="331"/>
    <x v="0"/>
    <x v="11"/>
    <s v="Dec"/>
    <s v="Q4"/>
    <x v="0"/>
    <s v="Odisha"/>
    <s v="Odisha Mega Store"/>
    <x v="2"/>
    <x v="2"/>
    <x v="2"/>
    <x v="2"/>
    <n v="3"/>
    <n v="2927"/>
    <x v="1"/>
    <n v="1766"/>
    <n v="8781"/>
    <n v="5298"/>
    <n v="3483"/>
    <n v="0.39665186197471813"/>
    <x v="0"/>
  </r>
  <r>
    <s v="ORD-101157"/>
    <x v="331"/>
    <x v="0"/>
    <x v="11"/>
    <s v="Dec"/>
    <s v="Q4"/>
    <x v="1"/>
    <s v="Gujarat"/>
    <s v="Gujarat Mega Store"/>
    <x v="2"/>
    <x v="7"/>
    <x v="0"/>
    <x v="1"/>
    <n v="5"/>
    <n v="2281"/>
    <x v="2"/>
    <n v="1173"/>
    <n v="9694.25"/>
    <n v="5865"/>
    <n v="3829.25"/>
    <n v="0.39500219202104342"/>
    <x v="0"/>
  </r>
  <r>
    <s v="ORD-101420"/>
    <x v="331"/>
    <x v="0"/>
    <x v="11"/>
    <s v="Dec"/>
    <s v="Q4"/>
    <x v="2"/>
    <s v="Andhra Pradesh"/>
    <s v="Andhra Pradesh Mega Store"/>
    <x v="3"/>
    <x v="14"/>
    <x v="0"/>
    <x v="1"/>
    <n v="5"/>
    <n v="8346"/>
    <x v="2"/>
    <n v="5182"/>
    <n v="35470.5"/>
    <n v="25910"/>
    <n v="9560.5"/>
    <n v="0.26953383797803809"/>
    <x v="0"/>
  </r>
  <r>
    <s v="ORD-102552"/>
    <x v="331"/>
    <x v="0"/>
    <x v="11"/>
    <s v="Dec"/>
    <s v="Q4"/>
    <x v="2"/>
    <s v="Tamil Nadu"/>
    <s v="Tamil Nadu Mega Store"/>
    <x v="0"/>
    <x v="12"/>
    <x v="1"/>
    <x v="2"/>
    <n v="4"/>
    <n v="18516"/>
    <x v="1"/>
    <n v="14586"/>
    <n v="74064"/>
    <n v="58344"/>
    <n v="15720"/>
    <n v="0.21224886584575503"/>
    <x v="0"/>
  </r>
  <r>
    <s v="ORD-104421"/>
    <x v="331"/>
    <x v="0"/>
    <x v="11"/>
    <s v="Dec"/>
    <s v="Q4"/>
    <x v="3"/>
    <s v="Uttar Pradesh"/>
    <s v="Uttar Pradesh Mega Store"/>
    <x v="3"/>
    <x v="6"/>
    <x v="0"/>
    <x v="2"/>
    <n v="1"/>
    <n v="7121"/>
    <x v="1"/>
    <n v="4015"/>
    <n v="7121"/>
    <n v="4015"/>
    <n v="3106"/>
    <n v="0.43617469456537006"/>
    <x v="0"/>
  </r>
  <r>
    <s v="ORD-100301"/>
    <x v="332"/>
    <x v="0"/>
    <x v="11"/>
    <s v="Dec"/>
    <s v="Q4"/>
    <x v="1"/>
    <s v="Gujarat"/>
    <s v="Gujarat Mega Store"/>
    <x v="0"/>
    <x v="0"/>
    <x v="0"/>
    <x v="0"/>
    <n v="2"/>
    <n v="56790"/>
    <x v="3"/>
    <n v="48723"/>
    <n v="102222"/>
    <n v="97446"/>
    <n v="4776"/>
    <n v="4.6721840699653697E-2"/>
    <x v="0"/>
  </r>
  <r>
    <s v="ORD-100679"/>
    <x v="332"/>
    <x v="0"/>
    <x v="11"/>
    <s v="Dec"/>
    <s v="Q4"/>
    <x v="1"/>
    <s v="Maharashtra"/>
    <s v="Maharashtra Mega Store"/>
    <x v="1"/>
    <x v="1"/>
    <x v="0"/>
    <x v="1"/>
    <n v="3"/>
    <n v="472"/>
    <x v="0"/>
    <n v="210"/>
    <n v="1345.2"/>
    <n v="630"/>
    <n v="715.2"/>
    <n v="0.53166815343443352"/>
    <x v="1"/>
  </r>
  <r>
    <s v="ORD-100994"/>
    <x v="332"/>
    <x v="0"/>
    <x v="11"/>
    <s v="Dec"/>
    <s v="Q4"/>
    <x v="3"/>
    <s v="Delhi"/>
    <s v="Delhi Mega Store"/>
    <x v="0"/>
    <x v="0"/>
    <x v="2"/>
    <x v="2"/>
    <n v="3"/>
    <n v="54264"/>
    <x v="1"/>
    <n v="44757"/>
    <n v="162792"/>
    <n v="134271"/>
    <n v="28521"/>
    <n v="0.17519902697921275"/>
    <x v="0"/>
  </r>
  <r>
    <s v="ORD-101619"/>
    <x v="332"/>
    <x v="0"/>
    <x v="11"/>
    <s v="Dec"/>
    <s v="Q4"/>
    <x v="1"/>
    <s v="Rajasthan"/>
    <s v="Rajasthan Mega Store"/>
    <x v="0"/>
    <x v="0"/>
    <x v="2"/>
    <x v="0"/>
    <n v="3"/>
    <n v="50367"/>
    <x v="0"/>
    <n v="41561"/>
    <n v="143545.94999999998"/>
    <n v="124683"/>
    <n v="18862.949999999983"/>
    <n v="0.1314070511916218"/>
    <x v="0"/>
  </r>
  <r>
    <s v="ORD-102012"/>
    <x v="332"/>
    <x v="0"/>
    <x v="11"/>
    <s v="Dec"/>
    <s v="Q4"/>
    <x v="1"/>
    <s v="Rajasthan"/>
    <s v="Rajasthan Mega Store"/>
    <x v="0"/>
    <x v="0"/>
    <x v="1"/>
    <x v="1"/>
    <n v="2"/>
    <n v="52141"/>
    <x v="1"/>
    <n v="45586"/>
    <n v="104282"/>
    <n v="91172"/>
    <n v="13110"/>
    <n v="0.12571680635200705"/>
    <x v="0"/>
  </r>
  <r>
    <s v="ORD-103718"/>
    <x v="332"/>
    <x v="0"/>
    <x v="11"/>
    <s v="Dec"/>
    <s v="Q4"/>
    <x v="2"/>
    <s v="Tamil Nadu"/>
    <s v="Tamil Nadu Mega Store"/>
    <x v="1"/>
    <x v="8"/>
    <x v="0"/>
    <x v="2"/>
    <n v="5"/>
    <n v="2327"/>
    <x v="1"/>
    <n v="1313"/>
    <n v="11635"/>
    <n v="6565"/>
    <n v="5070"/>
    <n v="0.43575418994413406"/>
    <x v="0"/>
  </r>
  <r>
    <s v="ORD-103913"/>
    <x v="332"/>
    <x v="0"/>
    <x v="11"/>
    <s v="Dec"/>
    <s v="Q4"/>
    <x v="2"/>
    <s v="Karnataka"/>
    <s v="Karnataka Mega Store"/>
    <x v="0"/>
    <x v="11"/>
    <x v="0"/>
    <x v="2"/>
    <n v="2"/>
    <n v="1548"/>
    <x v="1"/>
    <n v="760"/>
    <n v="3096"/>
    <n v="1520"/>
    <n v="1576"/>
    <n v="0.50904392764857886"/>
    <x v="0"/>
  </r>
  <r>
    <s v="ORD-100894"/>
    <x v="333"/>
    <x v="0"/>
    <x v="11"/>
    <s v="Dec"/>
    <s v="Q4"/>
    <x v="2"/>
    <s v="Karnataka"/>
    <s v="Karnataka Mega Store"/>
    <x v="2"/>
    <x v="10"/>
    <x v="2"/>
    <x v="2"/>
    <n v="2"/>
    <n v="1736"/>
    <x v="1"/>
    <n v="909"/>
    <n v="3472"/>
    <n v="1818"/>
    <n v="1654"/>
    <n v="0.47638248847926268"/>
    <x v="0"/>
  </r>
  <r>
    <s v="ORD-101604"/>
    <x v="333"/>
    <x v="0"/>
    <x v="11"/>
    <s v="Dec"/>
    <s v="Q4"/>
    <x v="0"/>
    <s v="Odisha"/>
    <s v="Odisha Mega Store"/>
    <x v="0"/>
    <x v="11"/>
    <x v="2"/>
    <x v="2"/>
    <n v="1"/>
    <n v="1480"/>
    <x v="2"/>
    <n v="742"/>
    <n v="1258"/>
    <n v="742"/>
    <n v="516"/>
    <n v="0.41017488076311603"/>
    <x v="0"/>
  </r>
  <r>
    <s v="ORD-102237"/>
    <x v="333"/>
    <x v="0"/>
    <x v="11"/>
    <s v="Dec"/>
    <s v="Q4"/>
    <x v="1"/>
    <s v="Gujarat"/>
    <s v="Gujarat Mega Store"/>
    <x v="2"/>
    <x v="7"/>
    <x v="0"/>
    <x v="2"/>
    <n v="1"/>
    <n v="2214"/>
    <x v="2"/>
    <n v="1131"/>
    <n v="1881.8999999999999"/>
    <n v="1131"/>
    <n v="750.89999999999986"/>
    <n v="0.39901163717519522"/>
    <x v="0"/>
  </r>
  <r>
    <s v="ORD-102458"/>
    <x v="333"/>
    <x v="0"/>
    <x v="11"/>
    <s v="Dec"/>
    <s v="Q4"/>
    <x v="1"/>
    <s v="Rajasthan"/>
    <s v="Rajasthan Mega Store"/>
    <x v="1"/>
    <x v="8"/>
    <x v="1"/>
    <x v="0"/>
    <n v="1"/>
    <n v="2060"/>
    <x v="0"/>
    <n v="1160"/>
    <n v="1957"/>
    <n v="1160"/>
    <n v="797"/>
    <n v="0.40725600408788964"/>
    <x v="0"/>
  </r>
  <r>
    <s v="ORD-102774"/>
    <x v="333"/>
    <x v="0"/>
    <x v="11"/>
    <s v="Dec"/>
    <s v="Q4"/>
    <x v="2"/>
    <s v="Andhra Pradesh"/>
    <s v="Andhra Pradesh Mega Store"/>
    <x v="1"/>
    <x v="3"/>
    <x v="0"/>
    <x v="1"/>
    <n v="3"/>
    <n v="259"/>
    <x v="1"/>
    <n v="107"/>
    <n v="777"/>
    <n v="321"/>
    <n v="456"/>
    <n v="0.58687258687258692"/>
    <x v="0"/>
  </r>
  <r>
    <s v="ORD-103975"/>
    <x v="333"/>
    <x v="0"/>
    <x v="11"/>
    <s v="Dec"/>
    <s v="Q4"/>
    <x v="1"/>
    <s v="Rajasthan"/>
    <s v="Rajasthan Mega Store"/>
    <x v="3"/>
    <x v="6"/>
    <x v="0"/>
    <x v="1"/>
    <n v="1"/>
    <n v="6898"/>
    <x v="6"/>
    <n v="3757"/>
    <n v="4828.5999999999995"/>
    <n v="3757"/>
    <n v="1071.5999999999995"/>
    <n v="0.22192768090129636"/>
    <x v="0"/>
  </r>
  <r>
    <s v="ORD-104446"/>
    <x v="333"/>
    <x v="0"/>
    <x v="11"/>
    <s v="Dec"/>
    <s v="Q4"/>
    <x v="3"/>
    <s v="Punjab"/>
    <s v="Punjab Mega Store"/>
    <x v="1"/>
    <x v="1"/>
    <x v="0"/>
    <x v="2"/>
    <n v="1"/>
    <n v="449"/>
    <x v="1"/>
    <n v="203"/>
    <n v="449"/>
    <n v="203"/>
    <n v="246"/>
    <n v="0.54788418708240538"/>
    <x v="0"/>
  </r>
  <r>
    <s v="ORD-101521"/>
    <x v="334"/>
    <x v="0"/>
    <x v="11"/>
    <s v="Dec"/>
    <s v="Q4"/>
    <x v="3"/>
    <s v="Punjab"/>
    <s v="Punjab Mega Store"/>
    <x v="3"/>
    <x v="9"/>
    <x v="1"/>
    <x v="1"/>
    <n v="1"/>
    <n v="31701"/>
    <x v="1"/>
    <n v="21840"/>
    <n v="31701"/>
    <n v="21840"/>
    <n v="9861"/>
    <n v="0.31106274250023658"/>
    <x v="0"/>
  </r>
  <r>
    <s v="ORD-103038"/>
    <x v="334"/>
    <x v="0"/>
    <x v="11"/>
    <s v="Dec"/>
    <s v="Q4"/>
    <x v="1"/>
    <s v="Maharashtra"/>
    <s v="Maharashtra Mega Store"/>
    <x v="1"/>
    <x v="3"/>
    <x v="2"/>
    <x v="1"/>
    <n v="4"/>
    <n v="231"/>
    <x v="3"/>
    <n v="96"/>
    <n v="831.6"/>
    <n v="384"/>
    <n v="447.6"/>
    <n v="0.5382395382395383"/>
    <x v="0"/>
  </r>
  <r>
    <s v="ORD-100318"/>
    <x v="335"/>
    <x v="0"/>
    <x v="11"/>
    <s v="Dec"/>
    <s v="Q4"/>
    <x v="3"/>
    <s v="Uttar Pradesh"/>
    <s v="Uttar Pradesh Mega Store"/>
    <x v="2"/>
    <x v="7"/>
    <x v="2"/>
    <x v="1"/>
    <n v="5"/>
    <n v="2282"/>
    <x v="1"/>
    <n v="1125"/>
    <n v="11410"/>
    <n v="5625"/>
    <n v="5785"/>
    <n v="0.50701139351446101"/>
    <x v="0"/>
  </r>
  <r>
    <s v="ORD-103053"/>
    <x v="335"/>
    <x v="0"/>
    <x v="11"/>
    <s v="Dec"/>
    <s v="Q4"/>
    <x v="3"/>
    <s v="Delhi"/>
    <s v="Delhi Mega Store"/>
    <x v="1"/>
    <x v="1"/>
    <x v="2"/>
    <x v="2"/>
    <n v="4"/>
    <n v="406"/>
    <x v="1"/>
    <n v="179"/>
    <n v="1624"/>
    <n v="716"/>
    <n v="908"/>
    <n v="0.55911330049261088"/>
    <x v="0"/>
  </r>
  <r>
    <s v="ORD-103871"/>
    <x v="335"/>
    <x v="0"/>
    <x v="11"/>
    <s v="Dec"/>
    <s v="Q4"/>
    <x v="1"/>
    <s v="Maharashtra"/>
    <s v="Maharashtra Mega Store"/>
    <x v="0"/>
    <x v="0"/>
    <x v="0"/>
    <x v="1"/>
    <n v="1"/>
    <n v="47494"/>
    <x v="3"/>
    <n v="40437"/>
    <n v="42744.6"/>
    <n v="40437"/>
    <n v="2307.5999999999985"/>
    <n v="5.3985766623152368E-2"/>
    <x v="0"/>
  </r>
  <r>
    <s v="ORD-103844"/>
    <x v="336"/>
    <x v="0"/>
    <x v="11"/>
    <s v="Dec"/>
    <s v="Q4"/>
    <x v="3"/>
    <s v="Uttar Pradesh"/>
    <s v="Uttar Pradesh Mega Store"/>
    <x v="0"/>
    <x v="5"/>
    <x v="0"/>
    <x v="1"/>
    <n v="1"/>
    <n v="10933"/>
    <x v="3"/>
    <n v="8231"/>
    <n v="9839.7000000000007"/>
    <n v="8231"/>
    <n v="1608.7000000000007"/>
    <n v="0.1634907568320173"/>
    <x v="0"/>
  </r>
  <r>
    <s v="ORD-101043"/>
    <x v="337"/>
    <x v="0"/>
    <x v="11"/>
    <s v="Dec"/>
    <s v="Q4"/>
    <x v="3"/>
    <s v="Delhi"/>
    <s v="Delhi Mega Store"/>
    <x v="1"/>
    <x v="3"/>
    <x v="2"/>
    <x v="2"/>
    <n v="2"/>
    <n v="251"/>
    <x v="3"/>
    <n v="105"/>
    <n v="451.8"/>
    <n v="210"/>
    <n v="241.8"/>
    <n v="0.53519256308100926"/>
    <x v="0"/>
  </r>
  <r>
    <s v="ORD-101252"/>
    <x v="337"/>
    <x v="0"/>
    <x v="11"/>
    <s v="Dec"/>
    <s v="Q4"/>
    <x v="2"/>
    <s v="Andhra Pradesh"/>
    <s v="Andhra Pradesh Mega Store"/>
    <x v="2"/>
    <x v="10"/>
    <x v="1"/>
    <x v="1"/>
    <n v="4"/>
    <n v="1687"/>
    <x v="1"/>
    <n v="857"/>
    <n v="6748"/>
    <n v="3428"/>
    <n v="3320"/>
    <n v="0.49199762892708948"/>
    <x v="0"/>
  </r>
  <r>
    <s v="ORD-101927"/>
    <x v="337"/>
    <x v="0"/>
    <x v="11"/>
    <s v="Dec"/>
    <s v="Q4"/>
    <x v="3"/>
    <s v="Delhi"/>
    <s v="Delhi Mega Store"/>
    <x v="1"/>
    <x v="3"/>
    <x v="1"/>
    <x v="2"/>
    <n v="3"/>
    <n v="235"/>
    <x v="2"/>
    <n v="97"/>
    <n v="599.25"/>
    <n v="291"/>
    <n v="308.25"/>
    <n v="0.5143929912390488"/>
    <x v="0"/>
  </r>
  <r>
    <s v="ORD-102671"/>
    <x v="337"/>
    <x v="0"/>
    <x v="11"/>
    <s v="Dec"/>
    <s v="Q4"/>
    <x v="2"/>
    <s v="Andhra Pradesh"/>
    <s v="Andhra Pradesh Mega Store"/>
    <x v="1"/>
    <x v="1"/>
    <x v="2"/>
    <x v="1"/>
    <n v="2"/>
    <n v="459"/>
    <x v="3"/>
    <n v="205"/>
    <n v="826.2"/>
    <n v="410"/>
    <n v="416.20000000000005"/>
    <n v="0.50375211813120313"/>
    <x v="0"/>
  </r>
  <r>
    <s v="ORD-103876"/>
    <x v="337"/>
    <x v="0"/>
    <x v="11"/>
    <s v="Dec"/>
    <s v="Q4"/>
    <x v="2"/>
    <s v="Tamil Nadu"/>
    <s v="Tamil Nadu Mega Store"/>
    <x v="1"/>
    <x v="3"/>
    <x v="1"/>
    <x v="1"/>
    <n v="3"/>
    <n v="257"/>
    <x v="3"/>
    <n v="107"/>
    <n v="693.9"/>
    <n v="321"/>
    <n v="372.9"/>
    <n v="0.53739731949848679"/>
    <x v="0"/>
  </r>
  <r>
    <s v="ORD-104207"/>
    <x v="337"/>
    <x v="0"/>
    <x v="11"/>
    <s v="Dec"/>
    <s v="Q4"/>
    <x v="0"/>
    <s v="West Bengal"/>
    <s v="West Bengal Mega Store"/>
    <x v="2"/>
    <x v="2"/>
    <x v="2"/>
    <x v="0"/>
    <n v="8"/>
    <n v="3002"/>
    <x v="0"/>
    <n v="1846"/>
    <n v="22815.200000000001"/>
    <n v="14768"/>
    <n v="8047.2000000000007"/>
    <n v="0.35271222693642834"/>
    <x v="1"/>
  </r>
  <r>
    <s v="ORD-100289"/>
    <x v="338"/>
    <x v="0"/>
    <x v="11"/>
    <s v="Dec"/>
    <s v="Q4"/>
    <x v="1"/>
    <s v="Rajasthan"/>
    <s v="Rajasthan Mega Store"/>
    <x v="2"/>
    <x v="2"/>
    <x v="2"/>
    <x v="1"/>
    <n v="1"/>
    <n v="2884"/>
    <x v="1"/>
    <n v="1730"/>
    <n v="2884"/>
    <n v="1730"/>
    <n v="1154"/>
    <n v="0.4001386962552011"/>
    <x v="0"/>
  </r>
  <r>
    <s v="ORD-100408"/>
    <x v="338"/>
    <x v="0"/>
    <x v="11"/>
    <s v="Dec"/>
    <s v="Q4"/>
    <x v="0"/>
    <s v="West Bengal"/>
    <s v="West Bengal Mega Store"/>
    <x v="0"/>
    <x v="11"/>
    <x v="0"/>
    <x v="0"/>
    <n v="2"/>
    <n v="1416"/>
    <x v="5"/>
    <n v="711"/>
    <n v="2265.6"/>
    <n v="1422"/>
    <n v="843.59999999999991"/>
    <n v="0.37235169491525422"/>
    <x v="0"/>
  </r>
  <r>
    <s v="ORD-100670"/>
    <x v="338"/>
    <x v="0"/>
    <x v="11"/>
    <s v="Dec"/>
    <s v="Q4"/>
    <x v="0"/>
    <s v="West Bengal"/>
    <s v="West Bengal Mega Store"/>
    <x v="1"/>
    <x v="3"/>
    <x v="1"/>
    <x v="1"/>
    <n v="2"/>
    <n v="273"/>
    <x v="2"/>
    <n v="115"/>
    <n v="464.09999999999997"/>
    <n v="230"/>
    <n v="234.09999999999997"/>
    <n v="0.50441715147597499"/>
    <x v="0"/>
  </r>
  <r>
    <s v="ORD-100704"/>
    <x v="338"/>
    <x v="0"/>
    <x v="11"/>
    <s v="Dec"/>
    <s v="Q4"/>
    <x v="2"/>
    <s v="Karnataka"/>
    <s v="Karnataka Mega Store"/>
    <x v="1"/>
    <x v="3"/>
    <x v="2"/>
    <x v="1"/>
    <n v="2"/>
    <n v="251"/>
    <x v="1"/>
    <n v="108"/>
    <n v="502"/>
    <n v="216"/>
    <n v="286"/>
    <n v="0.56972111553784865"/>
    <x v="0"/>
  </r>
  <r>
    <s v="ORD-101643"/>
    <x v="338"/>
    <x v="0"/>
    <x v="11"/>
    <s v="Dec"/>
    <s v="Q4"/>
    <x v="2"/>
    <s v="Tamil Nadu"/>
    <s v="Tamil Nadu Mega Store"/>
    <x v="2"/>
    <x v="10"/>
    <x v="0"/>
    <x v="2"/>
    <n v="1"/>
    <n v="1756"/>
    <x v="1"/>
    <n v="907"/>
    <n v="1756"/>
    <n v="907"/>
    <n v="849"/>
    <n v="0.48348519362186787"/>
    <x v="0"/>
  </r>
  <r>
    <s v="ORD-102049"/>
    <x v="338"/>
    <x v="0"/>
    <x v="11"/>
    <s v="Dec"/>
    <s v="Q4"/>
    <x v="1"/>
    <s v="Gujarat"/>
    <s v="Gujarat Mega Store"/>
    <x v="0"/>
    <x v="12"/>
    <x v="2"/>
    <x v="1"/>
    <n v="4"/>
    <n v="17615"/>
    <x v="1"/>
    <n v="13334"/>
    <n v="70460"/>
    <n v="53336"/>
    <n v="17124"/>
    <n v="0.24303150723814931"/>
    <x v="0"/>
  </r>
  <r>
    <s v="ORD-103891"/>
    <x v="338"/>
    <x v="0"/>
    <x v="11"/>
    <s v="Dec"/>
    <s v="Q4"/>
    <x v="3"/>
    <s v="Punjab"/>
    <s v="Punjab Mega Store"/>
    <x v="1"/>
    <x v="4"/>
    <x v="2"/>
    <x v="2"/>
    <n v="1"/>
    <n v="308"/>
    <x v="1"/>
    <n v="126"/>
    <n v="308"/>
    <n v="126"/>
    <n v="182"/>
    <n v="0.59090909090909094"/>
    <x v="0"/>
  </r>
  <r>
    <s v="ORD-101397"/>
    <x v="339"/>
    <x v="0"/>
    <x v="11"/>
    <s v="Dec"/>
    <s v="Q4"/>
    <x v="1"/>
    <s v="Maharashtra"/>
    <s v="Maharashtra Mega Store"/>
    <x v="0"/>
    <x v="11"/>
    <x v="0"/>
    <x v="1"/>
    <n v="5"/>
    <n v="1382"/>
    <x v="1"/>
    <n v="672"/>
    <n v="6910"/>
    <n v="3360"/>
    <n v="3550"/>
    <n v="0.51374819102749636"/>
    <x v="0"/>
  </r>
  <r>
    <s v="ORD-101678"/>
    <x v="339"/>
    <x v="0"/>
    <x v="11"/>
    <s v="Dec"/>
    <s v="Q4"/>
    <x v="1"/>
    <s v="Gujarat"/>
    <s v="Gujarat Mega Store"/>
    <x v="0"/>
    <x v="5"/>
    <x v="1"/>
    <x v="1"/>
    <n v="1"/>
    <n v="10021"/>
    <x v="3"/>
    <n v="7206"/>
    <n v="9018.9"/>
    <n v="7206"/>
    <n v="1812.8999999999996"/>
    <n v="0.20101120979276849"/>
    <x v="0"/>
  </r>
  <r>
    <s v="ORD-102026"/>
    <x v="339"/>
    <x v="0"/>
    <x v="11"/>
    <s v="Dec"/>
    <s v="Q4"/>
    <x v="3"/>
    <s v="Delhi"/>
    <s v="Delhi Mega Store"/>
    <x v="1"/>
    <x v="4"/>
    <x v="2"/>
    <x v="1"/>
    <n v="1"/>
    <n v="285"/>
    <x v="1"/>
    <n v="112"/>
    <n v="285"/>
    <n v="112"/>
    <n v="173"/>
    <n v="0.60701754385964912"/>
    <x v="0"/>
  </r>
  <r>
    <s v="ORD-102414"/>
    <x v="339"/>
    <x v="0"/>
    <x v="11"/>
    <s v="Dec"/>
    <s v="Q4"/>
    <x v="0"/>
    <s v="West Bengal"/>
    <s v="West Bengal Mega Store"/>
    <x v="1"/>
    <x v="1"/>
    <x v="2"/>
    <x v="2"/>
    <n v="4"/>
    <n v="465"/>
    <x v="3"/>
    <n v="206"/>
    <n v="1674"/>
    <n v="824"/>
    <n v="850"/>
    <n v="0.50776583034647549"/>
    <x v="0"/>
  </r>
  <r>
    <s v="ORD-102568"/>
    <x v="339"/>
    <x v="0"/>
    <x v="11"/>
    <s v="Dec"/>
    <s v="Q4"/>
    <x v="3"/>
    <s v="Delhi"/>
    <s v="Delhi Mega Store"/>
    <x v="3"/>
    <x v="14"/>
    <x v="2"/>
    <x v="1"/>
    <n v="1"/>
    <n v="9666"/>
    <x v="1"/>
    <n v="5853"/>
    <n v="9666"/>
    <n v="5853"/>
    <n v="3813"/>
    <n v="0.39447548106765984"/>
    <x v="0"/>
  </r>
  <r>
    <s v="ORD-102613"/>
    <x v="339"/>
    <x v="0"/>
    <x v="11"/>
    <s v="Dec"/>
    <s v="Q4"/>
    <x v="2"/>
    <s v="Andhra Pradesh"/>
    <s v="Andhra Pradesh Mega Store"/>
    <x v="2"/>
    <x v="10"/>
    <x v="0"/>
    <x v="1"/>
    <n v="5"/>
    <n v="1869"/>
    <x v="0"/>
    <n v="979"/>
    <n v="8877.75"/>
    <n v="4895"/>
    <n v="3982.75"/>
    <n v="0.44862155388471175"/>
    <x v="0"/>
  </r>
  <r>
    <s v="ORD-103499"/>
    <x v="339"/>
    <x v="0"/>
    <x v="11"/>
    <s v="Dec"/>
    <s v="Q4"/>
    <x v="1"/>
    <s v="Gujarat"/>
    <s v="Gujarat Mega Store"/>
    <x v="3"/>
    <x v="13"/>
    <x v="2"/>
    <x v="2"/>
    <n v="2"/>
    <n v="14849"/>
    <x v="4"/>
    <n v="8652"/>
    <n v="19303.7"/>
    <n v="17304"/>
    <n v="1999.7000000000007"/>
    <n v="0.10359153944580576"/>
    <x v="0"/>
  </r>
  <r>
    <s v="ORD-103688"/>
    <x v="339"/>
    <x v="0"/>
    <x v="11"/>
    <s v="Dec"/>
    <s v="Q4"/>
    <x v="2"/>
    <s v="Karnataka"/>
    <s v="Karnataka Mega Store"/>
    <x v="1"/>
    <x v="3"/>
    <x v="0"/>
    <x v="1"/>
    <n v="1"/>
    <n v="248"/>
    <x v="1"/>
    <n v="101"/>
    <n v="248"/>
    <n v="101"/>
    <n v="147"/>
    <n v="0.592741935483871"/>
    <x v="0"/>
  </r>
  <r>
    <s v="ORD-100421"/>
    <x v="340"/>
    <x v="0"/>
    <x v="11"/>
    <s v="Dec"/>
    <s v="Q4"/>
    <x v="1"/>
    <s v="Rajasthan"/>
    <s v="Rajasthan Mega Store"/>
    <x v="0"/>
    <x v="5"/>
    <x v="2"/>
    <x v="0"/>
    <n v="4"/>
    <n v="10861"/>
    <x v="0"/>
    <n v="7871"/>
    <n v="41271.799999999996"/>
    <n v="31484"/>
    <n v="9787.7999999999956"/>
    <n v="0.23715466735155716"/>
    <x v="0"/>
  </r>
  <r>
    <s v="ORD-102358"/>
    <x v="340"/>
    <x v="0"/>
    <x v="11"/>
    <s v="Dec"/>
    <s v="Q4"/>
    <x v="3"/>
    <s v="Delhi"/>
    <s v="Delhi Mega Store"/>
    <x v="1"/>
    <x v="4"/>
    <x v="2"/>
    <x v="1"/>
    <n v="2"/>
    <n v="285"/>
    <x v="0"/>
    <n v="111"/>
    <n v="541.5"/>
    <n v="222"/>
    <n v="319.5"/>
    <n v="0.59002770083102496"/>
    <x v="0"/>
  </r>
  <r>
    <s v="ORD-103425"/>
    <x v="340"/>
    <x v="0"/>
    <x v="11"/>
    <s v="Dec"/>
    <s v="Q4"/>
    <x v="0"/>
    <s v="West Bengal"/>
    <s v="West Bengal Mega Store"/>
    <x v="3"/>
    <x v="13"/>
    <x v="0"/>
    <x v="0"/>
    <n v="2"/>
    <n v="15108"/>
    <x v="7"/>
    <n v="9202"/>
    <n v="22662"/>
    <n v="18404"/>
    <n v="4258"/>
    <n v="0.1878916247462713"/>
    <x v="0"/>
  </r>
  <r>
    <s v="ORD-100761"/>
    <x v="341"/>
    <x v="0"/>
    <x v="11"/>
    <s v="Dec"/>
    <s v="Q4"/>
    <x v="2"/>
    <s v="Tamil Nadu"/>
    <s v="Tamil Nadu Mega Store"/>
    <x v="3"/>
    <x v="13"/>
    <x v="0"/>
    <x v="1"/>
    <n v="4"/>
    <n v="13496"/>
    <x v="6"/>
    <n v="8055"/>
    <n v="37788.799999999996"/>
    <n v="32220"/>
    <n v="5568.7999999999956"/>
    <n v="0.14736641544584628"/>
    <x v="0"/>
  </r>
  <r>
    <s v="ORD-100856"/>
    <x v="341"/>
    <x v="0"/>
    <x v="11"/>
    <s v="Dec"/>
    <s v="Q4"/>
    <x v="3"/>
    <s v="Delhi"/>
    <s v="Delhi Mega Store"/>
    <x v="0"/>
    <x v="11"/>
    <x v="2"/>
    <x v="2"/>
    <n v="5"/>
    <n v="1470"/>
    <x v="1"/>
    <n v="725"/>
    <n v="7350"/>
    <n v="3625"/>
    <n v="3725"/>
    <n v="0.50680272108843538"/>
    <x v="0"/>
  </r>
  <r>
    <s v="ORD-101271"/>
    <x v="341"/>
    <x v="0"/>
    <x v="11"/>
    <s v="Dec"/>
    <s v="Q4"/>
    <x v="3"/>
    <s v="Uttar Pradesh"/>
    <s v="Uttar Pradesh Mega Store"/>
    <x v="1"/>
    <x v="8"/>
    <x v="0"/>
    <x v="0"/>
    <n v="2"/>
    <n v="2105"/>
    <x v="0"/>
    <n v="1236"/>
    <n v="3999.5"/>
    <n v="2472"/>
    <n v="1527.5"/>
    <n v="0.38192274034254281"/>
    <x v="0"/>
  </r>
  <r>
    <s v="ORD-101622"/>
    <x v="341"/>
    <x v="0"/>
    <x v="11"/>
    <s v="Dec"/>
    <s v="Q4"/>
    <x v="2"/>
    <s v="Andhra Pradesh"/>
    <s v="Andhra Pradesh Mega Store"/>
    <x v="1"/>
    <x v="1"/>
    <x v="0"/>
    <x v="1"/>
    <n v="1"/>
    <n v="462"/>
    <x v="2"/>
    <n v="205"/>
    <n v="392.7"/>
    <n v="205"/>
    <n v="187.7"/>
    <n v="0.47797300738477205"/>
    <x v="0"/>
  </r>
  <r>
    <s v="ORD-102545"/>
    <x v="341"/>
    <x v="0"/>
    <x v="11"/>
    <s v="Dec"/>
    <s v="Q4"/>
    <x v="3"/>
    <s v="Delhi"/>
    <s v="Delhi Mega Store"/>
    <x v="0"/>
    <x v="12"/>
    <x v="1"/>
    <x v="1"/>
    <n v="2"/>
    <n v="16763"/>
    <x v="1"/>
    <n v="13074"/>
    <n v="33526"/>
    <n v="26148"/>
    <n v="7378"/>
    <n v="0.22006800692000239"/>
    <x v="0"/>
  </r>
  <r>
    <s v="ORD-103562"/>
    <x v="341"/>
    <x v="0"/>
    <x v="11"/>
    <s v="Dec"/>
    <s v="Q4"/>
    <x v="3"/>
    <s v="Delhi"/>
    <s v="Delhi Mega Store"/>
    <x v="0"/>
    <x v="5"/>
    <x v="0"/>
    <x v="2"/>
    <n v="2"/>
    <n v="10253"/>
    <x v="1"/>
    <n v="7530"/>
    <n v="20506"/>
    <n v="15060"/>
    <n v="5446"/>
    <n v="0.26558080561786795"/>
    <x v="0"/>
  </r>
  <r>
    <s v="ORD-103599"/>
    <x v="341"/>
    <x v="0"/>
    <x v="11"/>
    <s v="Dec"/>
    <s v="Q4"/>
    <x v="2"/>
    <s v="Karnataka"/>
    <s v="Karnataka Mega Store"/>
    <x v="2"/>
    <x v="7"/>
    <x v="1"/>
    <x v="1"/>
    <n v="4"/>
    <n v="2375"/>
    <x v="1"/>
    <n v="1222"/>
    <n v="9500"/>
    <n v="4888"/>
    <n v="4612"/>
    <n v="0.48547368421052634"/>
    <x v="0"/>
  </r>
  <r>
    <s v="ORD-104134"/>
    <x v="341"/>
    <x v="0"/>
    <x v="11"/>
    <s v="Dec"/>
    <s v="Q4"/>
    <x v="1"/>
    <s v="Maharashtra"/>
    <s v="Maharashtra Mega Store"/>
    <x v="0"/>
    <x v="11"/>
    <x v="2"/>
    <x v="2"/>
    <n v="1"/>
    <n v="1636"/>
    <x v="1"/>
    <n v="825"/>
    <n v="1636"/>
    <n v="825"/>
    <n v="811"/>
    <n v="0.49572127139364303"/>
    <x v="0"/>
  </r>
  <r>
    <s v="ORD-100975"/>
    <x v="342"/>
    <x v="0"/>
    <x v="11"/>
    <s v="Dec"/>
    <s v="Q4"/>
    <x v="3"/>
    <s v="Punjab"/>
    <s v="Punjab Mega Store"/>
    <x v="2"/>
    <x v="7"/>
    <x v="2"/>
    <x v="0"/>
    <n v="2"/>
    <n v="2276"/>
    <x v="0"/>
    <n v="1152"/>
    <n v="4324.3999999999996"/>
    <n v="2304"/>
    <n v="2020.3999999999996"/>
    <n v="0.46720932383683283"/>
    <x v="0"/>
  </r>
  <r>
    <s v="ORD-102395"/>
    <x v="342"/>
    <x v="0"/>
    <x v="11"/>
    <s v="Dec"/>
    <s v="Q4"/>
    <x v="3"/>
    <s v="Uttar Pradesh"/>
    <s v="Uttar Pradesh Mega Store"/>
    <x v="3"/>
    <x v="9"/>
    <x v="0"/>
    <x v="2"/>
    <n v="5"/>
    <n v="32705"/>
    <x v="3"/>
    <n v="22656"/>
    <n v="147172.5"/>
    <n v="113280"/>
    <n v="33892.5"/>
    <n v="0.23029098506854201"/>
    <x v="0"/>
  </r>
  <r>
    <s v="ORD-104051"/>
    <x v="342"/>
    <x v="0"/>
    <x v="11"/>
    <s v="Dec"/>
    <s v="Q4"/>
    <x v="0"/>
    <s v="West Bengal"/>
    <s v="West Bengal Mega Store"/>
    <x v="3"/>
    <x v="9"/>
    <x v="0"/>
    <x v="1"/>
    <n v="3"/>
    <n v="30334"/>
    <x v="0"/>
    <n v="21014"/>
    <n v="86451.9"/>
    <n v="63042"/>
    <n v="23409.899999999994"/>
    <n v="0.27078525746686882"/>
    <x v="0"/>
  </r>
  <r>
    <s v="ORD-104232"/>
    <x v="342"/>
    <x v="0"/>
    <x v="11"/>
    <s v="Dec"/>
    <s v="Q4"/>
    <x v="2"/>
    <s v="Tamil Nadu"/>
    <s v="Tamil Nadu Mega Store"/>
    <x v="2"/>
    <x v="10"/>
    <x v="0"/>
    <x v="1"/>
    <n v="1"/>
    <n v="1756"/>
    <x v="3"/>
    <n v="889"/>
    <n v="1580.4"/>
    <n v="889"/>
    <n v="691.40000000000009"/>
    <n v="0.43748418121994437"/>
    <x v="0"/>
  </r>
  <r>
    <s v="ORD-104368"/>
    <x v="342"/>
    <x v="0"/>
    <x v="11"/>
    <s v="Dec"/>
    <s v="Q4"/>
    <x v="2"/>
    <s v="Tamil Nadu"/>
    <s v="Tamil Nadu Mega Store"/>
    <x v="0"/>
    <x v="5"/>
    <x v="0"/>
    <x v="1"/>
    <n v="5"/>
    <n v="10121"/>
    <x v="3"/>
    <n v="7277"/>
    <n v="45544.5"/>
    <n v="36385"/>
    <n v="9159.5"/>
    <n v="0.20111100132837115"/>
    <x v="0"/>
  </r>
  <r>
    <s v="ORD-104490"/>
    <x v="342"/>
    <x v="0"/>
    <x v="11"/>
    <s v="Dec"/>
    <s v="Q4"/>
    <x v="3"/>
    <s v="Punjab"/>
    <s v="Punjab Mega Store"/>
    <x v="1"/>
    <x v="3"/>
    <x v="0"/>
    <x v="2"/>
    <n v="2"/>
    <n v="225"/>
    <x v="0"/>
    <n v="95"/>
    <n v="427.5"/>
    <n v="190"/>
    <n v="237.5"/>
    <n v="0.55555555555555558"/>
    <x v="0"/>
  </r>
  <r>
    <s v="ORD-100343"/>
    <x v="343"/>
    <x v="0"/>
    <x v="11"/>
    <s v="Dec"/>
    <s v="Q4"/>
    <x v="1"/>
    <s v="Gujarat"/>
    <s v="Gujarat Mega Store"/>
    <x v="1"/>
    <x v="8"/>
    <x v="1"/>
    <x v="1"/>
    <n v="3"/>
    <n v="2147"/>
    <x v="2"/>
    <n v="1258"/>
    <n v="5474.8499999999995"/>
    <n v="3774"/>
    <n v="1700.8499999999995"/>
    <n v="0.3106660456450861"/>
    <x v="0"/>
  </r>
  <r>
    <s v="ORD-100558"/>
    <x v="343"/>
    <x v="0"/>
    <x v="11"/>
    <s v="Dec"/>
    <s v="Q4"/>
    <x v="1"/>
    <s v="Gujarat"/>
    <s v="Gujarat Mega Store"/>
    <x v="1"/>
    <x v="8"/>
    <x v="0"/>
    <x v="1"/>
    <n v="1"/>
    <n v="2151"/>
    <x v="2"/>
    <n v="1238"/>
    <n v="1828.35"/>
    <n v="1238"/>
    <n v="590.34999999999991"/>
    <n v="0.32288675581808729"/>
    <x v="0"/>
  </r>
  <r>
    <s v="ORD-101320"/>
    <x v="343"/>
    <x v="0"/>
    <x v="11"/>
    <s v="Dec"/>
    <s v="Q4"/>
    <x v="3"/>
    <s v="Delhi"/>
    <s v="Delhi Mega Store"/>
    <x v="1"/>
    <x v="1"/>
    <x v="2"/>
    <x v="2"/>
    <n v="1"/>
    <n v="408"/>
    <x v="0"/>
    <n v="185"/>
    <n v="387.59999999999997"/>
    <n v="185"/>
    <n v="202.59999999999997"/>
    <n v="0.52270381836945301"/>
    <x v="0"/>
  </r>
  <r>
    <s v="ORD-102250"/>
    <x v="343"/>
    <x v="0"/>
    <x v="11"/>
    <s v="Dec"/>
    <s v="Q4"/>
    <x v="1"/>
    <s v="Rajasthan"/>
    <s v="Rajasthan Mega Store"/>
    <x v="1"/>
    <x v="1"/>
    <x v="1"/>
    <x v="1"/>
    <n v="3"/>
    <n v="429"/>
    <x v="1"/>
    <n v="192"/>
    <n v="1287"/>
    <n v="576"/>
    <n v="711"/>
    <n v="0.55244755244755239"/>
    <x v="0"/>
  </r>
  <r>
    <s v="ORD-102711"/>
    <x v="343"/>
    <x v="0"/>
    <x v="11"/>
    <s v="Dec"/>
    <s v="Q4"/>
    <x v="2"/>
    <s v="Andhra Pradesh"/>
    <s v="Andhra Pradesh Mega Store"/>
    <x v="2"/>
    <x v="10"/>
    <x v="2"/>
    <x v="1"/>
    <n v="2"/>
    <n v="1751"/>
    <x v="1"/>
    <n v="912"/>
    <n v="3502"/>
    <n v="1824"/>
    <n v="1678"/>
    <n v="0.47915476870359797"/>
    <x v="0"/>
  </r>
  <r>
    <s v="ORD-102939"/>
    <x v="343"/>
    <x v="0"/>
    <x v="11"/>
    <s v="Dec"/>
    <s v="Q4"/>
    <x v="0"/>
    <s v="West Bengal"/>
    <s v="West Bengal Mega Store"/>
    <x v="2"/>
    <x v="7"/>
    <x v="1"/>
    <x v="1"/>
    <n v="5"/>
    <n v="2490"/>
    <x v="3"/>
    <n v="1253"/>
    <n v="11205"/>
    <n v="6265"/>
    <n v="4940"/>
    <n v="0.44087460954930835"/>
    <x v="1"/>
  </r>
  <r>
    <s v="ORD-103408"/>
    <x v="343"/>
    <x v="0"/>
    <x v="11"/>
    <s v="Dec"/>
    <s v="Q4"/>
    <x v="2"/>
    <s v="Andhra Pradesh"/>
    <s v="Andhra Pradesh Mega Store"/>
    <x v="1"/>
    <x v="4"/>
    <x v="1"/>
    <x v="1"/>
    <n v="3"/>
    <n v="281"/>
    <x v="1"/>
    <n v="116"/>
    <n v="843"/>
    <n v="348"/>
    <n v="495"/>
    <n v="0.58718861209964412"/>
    <x v="1"/>
  </r>
  <r>
    <s v="ORD-100424"/>
    <x v="344"/>
    <x v="0"/>
    <x v="11"/>
    <s v="Dec"/>
    <s v="Q4"/>
    <x v="2"/>
    <s v="Tamil Nadu"/>
    <s v="Tamil Nadu Mega Store"/>
    <x v="2"/>
    <x v="2"/>
    <x v="0"/>
    <x v="1"/>
    <n v="1"/>
    <n v="2608"/>
    <x v="1"/>
    <n v="1572"/>
    <n v="2608"/>
    <n v="1572"/>
    <n v="1036"/>
    <n v="0.39723926380368096"/>
    <x v="0"/>
  </r>
  <r>
    <s v="ORD-100633"/>
    <x v="344"/>
    <x v="0"/>
    <x v="11"/>
    <s v="Dec"/>
    <s v="Q4"/>
    <x v="1"/>
    <s v="Rajasthan"/>
    <s v="Rajasthan Mega Store"/>
    <x v="0"/>
    <x v="5"/>
    <x v="2"/>
    <x v="1"/>
    <n v="2"/>
    <n v="11533"/>
    <x v="1"/>
    <n v="8388"/>
    <n v="23066"/>
    <n v="16776"/>
    <n v="6290"/>
    <n v="0.27269574265152174"/>
    <x v="1"/>
  </r>
  <r>
    <s v="ORD-101229"/>
    <x v="344"/>
    <x v="0"/>
    <x v="11"/>
    <s v="Dec"/>
    <s v="Q4"/>
    <x v="1"/>
    <s v="Rajasthan"/>
    <s v="Rajasthan Mega Store"/>
    <x v="1"/>
    <x v="1"/>
    <x v="1"/>
    <x v="1"/>
    <n v="1"/>
    <n v="467"/>
    <x v="1"/>
    <n v="204"/>
    <n v="467"/>
    <n v="204"/>
    <n v="263"/>
    <n v="0.56316916488222701"/>
    <x v="0"/>
  </r>
  <r>
    <s v="ORD-101250"/>
    <x v="344"/>
    <x v="0"/>
    <x v="11"/>
    <s v="Dec"/>
    <s v="Q4"/>
    <x v="1"/>
    <s v="Rajasthan"/>
    <s v="Rajasthan Mega Store"/>
    <x v="1"/>
    <x v="1"/>
    <x v="0"/>
    <x v="2"/>
    <n v="3"/>
    <n v="408"/>
    <x v="2"/>
    <n v="186"/>
    <n v="1040.3999999999999"/>
    <n v="558"/>
    <n v="482.39999999999986"/>
    <n v="0.4636678200692041"/>
    <x v="0"/>
  </r>
  <r>
    <s v="ORD-101477"/>
    <x v="344"/>
    <x v="0"/>
    <x v="11"/>
    <s v="Dec"/>
    <s v="Q4"/>
    <x v="3"/>
    <s v="Uttar Pradesh"/>
    <s v="Uttar Pradesh Mega Store"/>
    <x v="1"/>
    <x v="1"/>
    <x v="2"/>
    <x v="1"/>
    <n v="1"/>
    <n v="471"/>
    <x v="0"/>
    <n v="214"/>
    <n v="447.45"/>
    <n v="214"/>
    <n v="233.45"/>
    <n v="0.52173427198569666"/>
    <x v="0"/>
  </r>
  <r>
    <s v="ORD-102560"/>
    <x v="344"/>
    <x v="0"/>
    <x v="11"/>
    <s v="Dec"/>
    <s v="Q4"/>
    <x v="3"/>
    <s v="Punjab"/>
    <s v="Punjab Mega Store"/>
    <x v="3"/>
    <x v="9"/>
    <x v="1"/>
    <x v="1"/>
    <n v="2"/>
    <n v="31206"/>
    <x v="2"/>
    <n v="21640"/>
    <n v="53050.2"/>
    <n v="43280"/>
    <n v="9770.1999999999971"/>
    <n v="0.18416895695020938"/>
    <x v="0"/>
  </r>
  <r>
    <s v="ORD-103126"/>
    <x v="344"/>
    <x v="0"/>
    <x v="11"/>
    <s v="Dec"/>
    <s v="Q4"/>
    <x v="2"/>
    <s v="Karnataka"/>
    <s v="Karnataka Mega Store"/>
    <x v="1"/>
    <x v="1"/>
    <x v="0"/>
    <x v="2"/>
    <n v="4"/>
    <n v="477"/>
    <x v="0"/>
    <n v="217"/>
    <n v="1812.6"/>
    <n v="868"/>
    <n v="944.59999999999991"/>
    <n v="0.52112986869689948"/>
    <x v="0"/>
  </r>
  <r>
    <s v="ORD-104022"/>
    <x v="344"/>
    <x v="0"/>
    <x v="11"/>
    <s v="Dec"/>
    <s v="Q4"/>
    <x v="2"/>
    <s v="Andhra Pradesh"/>
    <s v="Andhra Pradesh Mega Store"/>
    <x v="0"/>
    <x v="5"/>
    <x v="0"/>
    <x v="2"/>
    <n v="3"/>
    <n v="9962"/>
    <x v="1"/>
    <n v="7582"/>
    <n v="29886"/>
    <n v="22746"/>
    <n v="7140"/>
    <n v="0.23890784982935154"/>
    <x v="0"/>
  </r>
  <r>
    <s v="ORD-100344"/>
    <x v="345"/>
    <x v="0"/>
    <x v="11"/>
    <s v="Dec"/>
    <s v="Q4"/>
    <x v="1"/>
    <s v="Maharashtra"/>
    <s v="Maharashtra Mega Store"/>
    <x v="2"/>
    <x v="2"/>
    <x v="2"/>
    <x v="0"/>
    <n v="8"/>
    <n v="3009"/>
    <x v="5"/>
    <n v="1854"/>
    <n v="19257.600000000002"/>
    <n v="14832"/>
    <n v="4425.6000000000022"/>
    <n v="0.22981056829511473"/>
    <x v="0"/>
  </r>
  <r>
    <s v="ORD-100443"/>
    <x v="345"/>
    <x v="0"/>
    <x v="11"/>
    <s v="Dec"/>
    <s v="Q4"/>
    <x v="1"/>
    <s v="Gujarat"/>
    <s v="Gujarat Mega Store"/>
    <x v="2"/>
    <x v="7"/>
    <x v="0"/>
    <x v="1"/>
    <n v="4"/>
    <n v="2388"/>
    <x v="1"/>
    <n v="1206"/>
    <n v="9552"/>
    <n v="4824"/>
    <n v="4728"/>
    <n v="0.49497487437185927"/>
    <x v="0"/>
  </r>
  <r>
    <s v="ORD-100787"/>
    <x v="345"/>
    <x v="0"/>
    <x v="11"/>
    <s v="Dec"/>
    <s v="Q4"/>
    <x v="2"/>
    <s v="Tamil Nadu"/>
    <s v="Tamil Nadu Mega Store"/>
    <x v="1"/>
    <x v="1"/>
    <x v="2"/>
    <x v="2"/>
    <n v="3"/>
    <n v="414"/>
    <x v="1"/>
    <n v="181"/>
    <n v="1242"/>
    <n v="543"/>
    <n v="699"/>
    <n v="0.5628019323671497"/>
    <x v="0"/>
  </r>
  <r>
    <s v="ORD-101525"/>
    <x v="345"/>
    <x v="0"/>
    <x v="11"/>
    <s v="Dec"/>
    <s v="Q4"/>
    <x v="2"/>
    <s v="Tamil Nadu"/>
    <s v="Tamil Nadu Mega Store"/>
    <x v="0"/>
    <x v="0"/>
    <x v="0"/>
    <x v="1"/>
    <n v="2"/>
    <n v="47875"/>
    <x v="2"/>
    <n v="41714"/>
    <n v="81387.5"/>
    <n v="83428"/>
    <n v="-2040.5"/>
    <n v="-2.5071417600982953E-2"/>
    <x v="0"/>
  </r>
  <r>
    <s v="ORD-103204"/>
    <x v="345"/>
    <x v="0"/>
    <x v="11"/>
    <s v="Dec"/>
    <s v="Q4"/>
    <x v="2"/>
    <s v="Karnataka"/>
    <s v="Karnataka Mega Store"/>
    <x v="3"/>
    <x v="14"/>
    <x v="0"/>
    <x v="1"/>
    <n v="4"/>
    <n v="9127"/>
    <x v="1"/>
    <n v="5671"/>
    <n v="36508"/>
    <n v="22684"/>
    <n v="13824"/>
    <n v="0.37865673277089951"/>
    <x v="0"/>
  </r>
  <r>
    <s v="ORD-103501"/>
    <x v="345"/>
    <x v="0"/>
    <x v="11"/>
    <s v="Dec"/>
    <s v="Q4"/>
    <x v="3"/>
    <s v="Uttar Pradesh"/>
    <s v="Uttar Pradesh Mega Store"/>
    <x v="1"/>
    <x v="8"/>
    <x v="2"/>
    <x v="1"/>
    <n v="1"/>
    <n v="2083"/>
    <x v="1"/>
    <n v="1223"/>
    <n v="2083"/>
    <n v="1223"/>
    <n v="860"/>
    <n v="0.41286605856937109"/>
    <x v="0"/>
  </r>
  <r>
    <s v="ORD-103808"/>
    <x v="345"/>
    <x v="0"/>
    <x v="11"/>
    <s v="Dec"/>
    <s v="Q4"/>
    <x v="0"/>
    <s v="West Bengal"/>
    <s v="West Bengal Mega Store"/>
    <x v="1"/>
    <x v="4"/>
    <x v="2"/>
    <x v="2"/>
    <n v="1"/>
    <n v="288"/>
    <x v="3"/>
    <n v="114"/>
    <n v="259.2"/>
    <n v="114"/>
    <n v="145.19999999999999"/>
    <n v="0.56018518518518512"/>
    <x v="0"/>
  </r>
  <r>
    <s v="ORD-103943"/>
    <x v="345"/>
    <x v="0"/>
    <x v="11"/>
    <s v="Dec"/>
    <s v="Q4"/>
    <x v="0"/>
    <s v="West Bengal"/>
    <s v="West Bengal Mega Store"/>
    <x v="2"/>
    <x v="2"/>
    <x v="2"/>
    <x v="2"/>
    <n v="1"/>
    <n v="2590"/>
    <x v="1"/>
    <n v="1559"/>
    <n v="2590"/>
    <n v="1559"/>
    <n v="1031"/>
    <n v="0.3980694980694981"/>
    <x v="0"/>
  </r>
  <r>
    <s v="ORD-100846"/>
    <x v="346"/>
    <x v="0"/>
    <x v="11"/>
    <s v="Dec"/>
    <s v="Q4"/>
    <x v="0"/>
    <s v="Bihar"/>
    <s v="Bihar Mega Store"/>
    <x v="1"/>
    <x v="1"/>
    <x v="0"/>
    <x v="1"/>
    <n v="2"/>
    <n v="426"/>
    <x v="0"/>
    <n v="196"/>
    <n v="809.4"/>
    <n v="392"/>
    <n v="417.4"/>
    <n v="0.51569063503829993"/>
    <x v="0"/>
  </r>
  <r>
    <s v="ORD-101886"/>
    <x v="346"/>
    <x v="0"/>
    <x v="11"/>
    <s v="Dec"/>
    <s v="Q4"/>
    <x v="3"/>
    <s v="Punjab"/>
    <s v="Punjab Mega Store"/>
    <x v="0"/>
    <x v="12"/>
    <x v="2"/>
    <x v="1"/>
    <n v="3"/>
    <n v="16917"/>
    <x v="1"/>
    <n v="13184"/>
    <n v="50751"/>
    <n v="39552"/>
    <n v="11199"/>
    <n v="0.22066560264822369"/>
    <x v="0"/>
  </r>
  <r>
    <s v="ORD-102078"/>
    <x v="346"/>
    <x v="0"/>
    <x v="11"/>
    <s v="Dec"/>
    <s v="Q4"/>
    <x v="0"/>
    <s v="Odisha"/>
    <s v="Odisha Mega Store"/>
    <x v="0"/>
    <x v="11"/>
    <x v="2"/>
    <x v="1"/>
    <n v="1"/>
    <n v="1376"/>
    <x v="1"/>
    <n v="697"/>
    <n v="1376"/>
    <n v="697"/>
    <n v="679"/>
    <n v="0.49345930232558138"/>
    <x v="0"/>
  </r>
  <r>
    <s v="ORD-102235"/>
    <x v="346"/>
    <x v="0"/>
    <x v="11"/>
    <s v="Dec"/>
    <s v="Q4"/>
    <x v="3"/>
    <s v="Uttar Pradesh"/>
    <s v="Uttar Pradesh Mega Store"/>
    <x v="0"/>
    <x v="5"/>
    <x v="2"/>
    <x v="1"/>
    <n v="1"/>
    <n v="12059"/>
    <x v="2"/>
    <n v="8919"/>
    <n v="10250.15"/>
    <n v="8919"/>
    <n v="1331.1499999999996"/>
    <n v="0.12986639219913851"/>
    <x v="0"/>
  </r>
  <r>
    <s v="ORD-102314"/>
    <x v="346"/>
    <x v="0"/>
    <x v="11"/>
    <s v="Dec"/>
    <s v="Q4"/>
    <x v="0"/>
    <s v="West Bengal"/>
    <s v="West Bengal Mega Store"/>
    <x v="1"/>
    <x v="4"/>
    <x v="0"/>
    <x v="1"/>
    <n v="1"/>
    <n v="296"/>
    <x v="2"/>
    <n v="118"/>
    <n v="251.6"/>
    <n v="118"/>
    <n v="133.6"/>
    <n v="0.53100158982511925"/>
    <x v="0"/>
  </r>
  <r>
    <s v="ORD-102506"/>
    <x v="346"/>
    <x v="0"/>
    <x v="11"/>
    <s v="Dec"/>
    <s v="Q4"/>
    <x v="0"/>
    <s v="West Bengal"/>
    <s v="West Bengal Mega Store"/>
    <x v="0"/>
    <x v="11"/>
    <x v="2"/>
    <x v="1"/>
    <n v="3"/>
    <n v="1379"/>
    <x v="0"/>
    <n v="688"/>
    <n v="3930.1499999999996"/>
    <n v="2064"/>
    <n v="1866.1499999999996"/>
    <n v="0.47482920499217585"/>
    <x v="0"/>
  </r>
  <r>
    <s v="ORD-100167"/>
    <x v="347"/>
    <x v="0"/>
    <x v="11"/>
    <s v="Dec"/>
    <s v="Q4"/>
    <x v="1"/>
    <s v="Gujarat"/>
    <s v="Gujarat Mega Store"/>
    <x v="0"/>
    <x v="0"/>
    <x v="0"/>
    <x v="0"/>
    <n v="3"/>
    <n v="56784"/>
    <x v="0"/>
    <n v="48773"/>
    <n v="161834.4"/>
    <n v="146319"/>
    <n v="15515.399999999994"/>
    <n v="9.5872076641307383E-2"/>
    <x v="0"/>
  </r>
  <r>
    <s v="ORD-101200"/>
    <x v="347"/>
    <x v="0"/>
    <x v="11"/>
    <s v="Dec"/>
    <s v="Q4"/>
    <x v="2"/>
    <s v="Andhra Pradesh"/>
    <s v="Andhra Pradesh Mega Store"/>
    <x v="1"/>
    <x v="1"/>
    <x v="0"/>
    <x v="1"/>
    <n v="2"/>
    <n v="481"/>
    <x v="3"/>
    <n v="213"/>
    <n v="865.80000000000007"/>
    <n v="426"/>
    <n v="439.80000000000007"/>
    <n v="0.50796950796950802"/>
    <x v="0"/>
  </r>
  <r>
    <s v="ORD-102661"/>
    <x v="347"/>
    <x v="0"/>
    <x v="11"/>
    <s v="Dec"/>
    <s v="Q4"/>
    <x v="2"/>
    <s v="Tamil Nadu"/>
    <s v="Tamil Nadu Mega Store"/>
    <x v="3"/>
    <x v="6"/>
    <x v="1"/>
    <x v="1"/>
    <n v="1"/>
    <n v="5876"/>
    <x v="1"/>
    <n v="3266"/>
    <n v="5876"/>
    <n v="3266"/>
    <n v="2610"/>
    <n v="0.44417971409121854"/>
    <x v="0"/>
  </r>
  <r>
    <s v="ORD-103531"/>
    <x v="347"/>
    <x v="0"/>
    <x v="11"/>
    <s v="Dec"/>
    <s v="Q4"/>
    <x v="3"/>
    <s v="Uttar Pradesh"/>
    <s v="Uttar Pradesh Mega Store"/>
    <x v="1"/>
    <x v="8"/>
    <x v="2"/>
    <x v="2"/>
    <n v="1"/>
    <n v="2333"/>
    <x v="3"/>
    <n v="1340"/>
    <n v="2099.7000000000003"/>
    <n v="1340"/>
    <n v="759.70000000000027"/>
    <n v="0.36181359241796457"/>
    <x v="0"/>
  </r>
  <r>
    <s v="ORD-104054"/>
    <x v="347"/>
    <x v="0"/>
    <x v="11"/>
    <s v="Dec"/>
    <s v="Q4"/>
    <x v="1"/>
    <s v="Maharashtra"/>
    <s v="Maharashtra Mega Store"/>
    <x v="1"/>
    <x v="3"/>
    <x v="0"/>
    <x v="0"/>
    <n v="3"/>
    <n v="248"/>
    <x v="0"/>
    <n v="103"/>
    <n v="706.8"/>
    <n v="309"/>
    <n v="397.79999999999995"/>
    <n v="0.56281833616298804"/>
    <x v="0"/>
  </r>
  <r>
    <s v="ORD-103207"/>
    <x v="348"/>
    <x v="0"/>
    <x v="11"/>
    <s v="Dec"/>
    <s v="Q4"/>
    <x v="1"/>
    <s v="Maharashtra"/>
    <s v="Maharashtra Mega Store"/>
    <x v="1"/>
    <x v="3"/>
    <x v="1"/>
    <x v="1"/>
    <n v="8"/>
    <n v="260"/>
    <x v="1"/>
    <n v="111"/>
    <n v="2080"/>
    <n v="888"/>
    <n v="1192"/>
    <n v="0.57307692307692304"/>
    <x v="0"/>
  </r>
  <r>
    <s v="ORD-100231"/>
    <x v="349"/>
    <x v="0"/>
    <x v="11"/>
    <s v="Dec"/>
    <s v="Q4"/>
    <x v="3"/>
    <s v="Uttar Pradesh"/>
    <s v="Uttar Pradesh Mega Store"/>
    <x v="3"/>
    <x v="9"/>
    <x v="0"/>
    <x v="1"/>
    <n v="4"/>
    <n v="32132"/>
    <x v="0"/>
    <n v="21526"/>
    <n v="122101.59999999999"/>
    <n v="86104"/>
    <n v="35997.599999999991"/>
    <n v="0.29481677553774882"/>
    <x v="0"/>
  </r>
  <r>
    <s v="ORD-101835"/>
    <x v="349"/>
    <x v="0"/>
    <x v="11"/>
    <s v="Dec"/>
    <s v="Q4"/>
    <x v="2"/>
    <s v="Andhra Pradesh"/>
    <s v="Andhra Pradesh Mega Store"/>
    <x v="2"/>
    <x v="2"/>
    <x v="1"/>
    <x v="2"/>
    <n v="2"/>
    <n v="3077"/>
    <x v="1"/>
    <n v="1827"/>
    <n v="6154"/>
    <n v="3654"/>
    <n v="2500"/>
    <n v="0.4062398440038999"/>
    <x v="0"/>
  </r>
  <r>
    <s v="ORD-101928"/>
    <x v="349"/>
    <x v="0"/>
    <x v="11"/>
    <s v="Dec"/>
    <s v="Q4"/>
    <x v="1"/>
    <s v="Rajasthan"/>
    <s v="Rajasthan Mega Store"/>
    <x v="1"/>
    <x v="1"/>
    <x v="2"/>
    <x v="0"/>
    <n v="4"/>
    <n v="454"/>
    <x v="0"/>
    <n v="200"/>
    <n v="1725.1999999999998"/>
    <n v="800"/>
    <n v="925.19999999999982"/>
    <n v="0.53628564804080681"/>
    <x v="0"/>
  </r>
  <r>
    <s v="ORD-101992"/>
    <x v="349"/>
    <x v="0"/>
    <x v="11"/>
    <s v="Dec"/>
    <s v="Q4"/>
    <x v="0"/>
    <s v="Odisha"/>
    <s v="Odisha Mega Store"/>
    <x v="0"/>
    <x v="11"/>
    <x v="0"/>
    <x v="2"/>
    <n v="3"/>
    <n v="1497"/>
    <x v="0"/>
    <n v="742"/>
    <n v="4266.45"/>
    <n v="2226"/>
    <n v="2040.4499999999998"/>
    <n v="0.47825475512428361"/>
    <x v="0"/>
  </r>
  <r>
    <s v="ORD-102065"/>
    <x v="349"/>
    <x v="0"/>
    <x v="11"/>
    <s v="Dec"/>
    <s v="Q4"/>
    <x v="1"/>
    <s v="Maharashtra"/>
    <s v="Maharashtra Mega Store"/>
    <x v="1"/>
    <x v="8"/>
    <x v="0"/>
    <x v="2"/>
    <n v="1"/>
    <n v="2416"/>
    <x v="1"/>
    <n v="1362"/>
    <n v="2416"/>
    <n v="1362"/>
    <n v="1054"/>
    <n v="0.43625827814569534"/>
    <x v="0"/>
  </r>
  <r>
    <s v="ORD-102276"/>
    <x v="349"/>
    <x v="0"/>
    <x v="11"/>
    <s v="Dec"/>
    <s v="Q4"/>
    <x v="2"/>
    <s v="Andhra Pradesh"/>
    <s v="Andhra Pradesh Mega Store"/>
    <x v="2"/>
    <x v="10"/>
    <x v="2"/>
    <x v="1"/>
    <n v="4"/>
    <n v="1928"/>
    <x v="0"/>
    <n v="982"/>
    <n v="7326.4"/>
    <n v="3928"/>
    <n v="3398.3999999999996"/>
    <n v="0.46385673727888183"/>
    <x v="1"/>
  </r>
  <r>
    <s v="ORD-103388"/>
    <x v="349"/>
    <x v="0"/>
    <x v="11"/>
    <s v="Dec"/>
    <s v="Q4"/>
    <x v="3"/>
    <s v="Punjab"/>
    <s v="Punjab Mega Store"/>
    <x v="1"/>
    <x v="1"/>
    <x v="1"/>
    <x v="2"/>
    <n v="1"/>
    <n v="412"/>
    <x v="1"/>
    <n v="188"/>
    <n v="412"/>
    <n v="188"/>
    <n v="224"/>
    <n v="0.5436893203883495"/>
    <x v="0"/>
  </r>
  <r>
    <s v="ORD-100380"/>
    <x v="350"/>
    <x v="0"/>
    <x v="11"/>
    <s v="Dec"/>
    <s v="Q4"/>
    <x v="0"/>
    <s v="Odisha"/>
    <s v="Odisha Mega Store"/>
    <x v="0"/>
    <x v="11"/>
    <x v="2"/>
    <x v="1"/>
    <n v="2"/>
    <n v="1563"/>
    <x v="1"/>
    <n v="768"/>
    <n v="3126"/>
    <n v="1536"/>
    <n v="1590"/>
    <n v="0.50863723608445299"/>
    <x v="0"/>
  </r>
  <r>
    <s v="ORD-100492"/>
    <x v="350"/>
    <x v="0"/>
    <x v="11"/>
    <s v="Dec"/>
    <s v="Q4"/>
    <x v="0"/>
    <s v="West Bengal"/>
    <s v="West Bengal Mega Store"/>
    <x v="1"/>
    <x v="3"/>
    <x v="0"/>
    <x v="1"/>
    <n v="2"/>
    <n v="239"/>
    <x v="0"/>
    <n v="103"/>
    <n v="454.09999999999997"/>
    <n v="206"/>
    <n v="248.09999999999997"/>
    <n v="0.54635542831975337"/>
    <x v="0"/>
  </r>
  <r>
    <s v="ORD-102175"/>
    <x v="350"/>
    <x v="0"/>
    <x v="11"/>
    <s v="Dec"/>
    <s v="Q4"/>
    <x v="2"/>
    <s v="Tamil Nadu"/>
    <s v="Tamil Nadu Mega Store"/>
    <x v="3"/>
    <x v="13"/>
    <x v="0"/>
    <x v="1"/>
    <n v="5"/>
    <n v="14492"/>
    <x v="5"/>
    <n v="8915"/>
    <n v="57968"/>
    <n v="44575"/>
    <n v="13393"/>
    <n v="0.23104126414573559"/>
    <x v="0"/>
  </r>
  <r>
    <s v="ORD-103554"/>
    <x v="350"/>
    <x v="0"/>
    <x v="11"/>
    <s v="Dec"/>
    <s v="Q4"/>
    <x v="0"/>
    <s v="Bihar"/>
    <s v="Bihar Mega Store"/>
    <x v="2"/>
    <x v="2"/>
    <x v="2"/>
    <x v="1"/>
    <n v="1"/>
    <n v="2568"/>
    <x v="3"/>
    <n v="1498"/>
    <n v="2311.2000000000003"/>
    <n v="1498"/>
    <n v="813.20000000000027"/>
    <n v="0.35185185185185192"/>
    <x v="0"/>
  </r>
  <r>
    <s v="ORD-100933"/>
    <x v="351"/>
    <x v="0"/>
    <x v="11"/>
    <s v="Dec"/>
    <s v="Q4"/>
    <x v="1"/>
    <s v="Rajasthan"/>
    <s v="Rajasthan Mega Store"/>
    <x v="1"/>
    <x v="3"/>
    <x v="1"/>
    <x v="1"/>
    <n v="4"/>
    <n v="235"/>
    <x v="0"/>
    <n v="96"/>
    <n v="893"/>
    <n v="384"/>
    <n v="509"/>
    <n v="0.5699888017917133"/>
    <x v="0"/>
  </r>
  <r>
    <s v="ORD-101979"/>
    <x v="351"/>
    <x v="0"/>
    <x v="11"/>
    <s v="Dec"/>
    <s v="Q4"/>
    <x v="1"/>
    <s v="Rajasthan"/>
    <s v="Rajasthan Mega Store"/>
    <x v="0"/>
    <x v="11"/>
    <x v="0"/>
    <x v="1"/>
    <n v="4"/>
    <n v="1380"/>
    <x v="1"/>
    <n v="683"/>
    <n v="5520"/>
    <n v="2732"/>
    <n v="2788"/>
    <n v="0.50507246376811599"/>
    <x v="0"/>
  </r>
  <r>
    <s v="ORD-102294"/>
    <x v="351"/>
    <x v="0"/>
    <x v="11"/>
    <s v="Dec"/>
    <s v="Q4"/>
    <x v="3"/>
    <s v="Uttar Pradesh"/>
    <s v="Uttar Pradesh Mega Store"/>
    <x v="3"/>
    <x v="9"/>
    <x v="2"/>
    <x v="1"/>
    <n v="2"/>
    <n v="29625"/>
    <x v="2"/>
    <n v="20645"/>
    <n v="50362.5"/>
    <n v="41290"/>
    <n v="9072.5"/>
    <n v="0.18014395631670391"/>
    <x v="0"/>
  </r>
  <r>
    <s v="ORD-102793"/>
    <x v="351"/>
    <x v="0"/>
    <x v="11"/>
    <s v="Dec"/>
    <s v="Q4"/>
    <x v="1"/>
    <s v="Rajasthan"/>
    <s v="Rajasthan Mega Store"/>
    <x v="1"/>
    <x v="1"/>
    <x v="1"/>
    <x v="1"/>
    <n v="4"/>
    <n v="486"/>
    <x v="3"/>
    <n v="218"/>
    <n v="1749.6000000000001"/>
    <n v="872"/>
    <n v="877.60000000000014"/>
    <n v="0.50160036579789669"/>
    <x v="0"/>
  </r>
  <r>
    <s v="ORD-103145"/>
    <x v="351"/>
    <x v="0"/>
    <x v="11"/>
    <s v="Dec"/>
    <s v="Q4"/>
    <x v="1"/>
    <s v="Maharashtra"/>
    <s v="Maharashtra Mega Store"/>
    <x v="0"/>
    <x v="5"/>
    <x v="2"/>
    <x v="1"/>
    <n v="1"/>
    <n v="11330"/>
    <x v="1"/>
    <n v="8489"/>
    <n v="11330"/>
    <n v="8489"/>
    <n v="2841"/>
    <n v="0.25075022065313329"/>
    <x v="0"/>
  </r>
  <r>
    <s v="ORD-103551"/>
    <x v="351"/>
    <x v="0"/>
    <x v="11"/>
    <s v="Dec"/>
    <s v="Q4"/>
    <x v="2"/>
    <s v="Tamil Nadu"/>
    <s v="Tamil Nadu Mega Store"/>
    <x v="1"/>
    <x v="3"/>
    <x v="0"/>
    <x v="2"/>
    <n v="1"/>
    <n v="242"/>
    <x v="2"/>
    <n v="104"/>
    <n v="205.7"/>
    <n v="104"/>
    <n v="101.69999999999999"/>
    <n v="0.49440933398152648"/>
    <x v="0"/>
  </r>
  <r>
    <s v="ORD-103713"/>
    <x v="351"/>
    <x v="0"/>
    <x v="11"/>
    <s v="Dec"/>
    <s v="Q4"/>
    <x v="1"/>
    <s v="Gujarat"/>
    <s v="Gujarat Mega Store"/>
    <x v="1"/>
    <x v="1"/>
    <x v="2"/>
    <x v="2"/>
    <n v="5"/>
    <n v="421"/>
    <x v="1"/>
    <n v="191"/>
    <n v="2105"/>
    <n v="955"/>
    <n v="1150"/>
    <n v="0.54631828978622332"/>
    <x v="0"/>
  </r>
  <r>
    <s v="ORD-101227"/>
    <x v="352"/>
    <x v="0"/>
    <x v="11"/>
    <s v="Dec"/>
    <s v="Q4"/>
    <x v="1"/>
    <s v="Gujarat"/>
    <s v="Gujarat Mega Store"/>
    <x v="1"/>
    <x v="8"/>
    <x v="0"/>
    <x v="2"/>
    <n v="2"/>
    <n v="1984"/>
    <x v="0"/>
    <n v="1147"/>
    <n v="3769.6"/>
    <n v="2294"/>
    <n v="1475.6"/>
    <n v="0.3914473684210526"/>
    <x v="0"/>
  </r>
  <r>
    <s v="ORD-101707"/>
    <x v="352"/>
    <x v="0"/>
    <x v="11"/>
    <s v="Dec"/>
    <s v="Q4"/>
    <x v="1"/>
    <s v="Rajasthan"/>
    <s v="Rajasthan Mega Store"/>
    <x v="1"/>
    <x v="8"/>
    <x v="1"/>
    <x v="0"/>
    <n v="2"/>
    <n v="2048"/>
    <x v="5"/>
    <n v="1163"/>
    <n v="3276.8"/>
    <n v="2326"/>
    <n v="950.80000000000018"/>
    <n v="0.29016113281250006"/>
    <x v="1"/>
  </r>
  <r>
    <s v="ORD-102862"/>
    <x v="352"/>
    <x v="0"/>
    <x v="11"/>
    <s v="Dec"/>
    <s v="Q4"/>
    <x v="1"/>
    <s v="Gujarat"/>
    <s v="Gujarat Mega Store"/>
    <x v="1"/>
    <x v="3"/>
    <x v="0"/>
    <x v="2"/>
    <n v="1"/>
    <n v="270"/>
    <x v="1"/>
    <n v="115"/>
    <n v="270"/>
    <n v="115"/>
    <n v="155"/>
    <n v="0.57407407407407407"/>
    <x v="0"/>
  </r>
  <r>
    <s v="ORD-103746"/>
    <x v="352"/>
    <x v="0"/>
    <x v="11"/>
    <s v="Dec"/>
    <s v="Q4"/>
    <x v="2"/>
    <s v="Andhra Pradesh"/>
    <s v="Andhra Pradesh Mega Store"/>
    <x v="2"/>
    <x v="7"/>
    <x v="2"/>
    <x v="1"/>
    <n v="8"/>
    <n v="2321"/>
    <x v="1"/>
    <n v="1171"/>
    <n v="18568"/>
    <n v="9368"/>
    <n v="9200"/>
    <n v="0.49547608789314951"/>
    <x v="0"/>
  </r>
  <r>
    <s v="ORD-103812"/>
    <x v="352"/>
    <x v="0"/>
    <x v="11"/>
    <s v="Dec"/>
    <s v="Q4"/>
    <x v="1"/>
    <s v="Gujarat"/>
    <s v="Gujarat Mega Store"/>
    <x v="1"/>
    <x v="4"/>
    <x v="2"/>
    <x v="0"/>
    <n v="2"/>
    <n v="292"/>
    <x v="2"/>
    <n v="119"/>
    <n v="496.4"/>
    <n v="238"/>
    <n v="258.39999999999998"/>
    <n v="0.52054794520547942"/>
    <x v="0"/>
  </r>
  <r>
    <s v="ORD-104171"/>
    <x v="352"/>
    <x v="0"/>
    <x v="11"/>
    <s v="Dec"/>
    <s v="Q4"/>
    <x v="3"/>
    <s v="Punjab"/>
    <s v="Punjab Mega Store"/>
    <x v="1"/>
    <x v="4"/>
    <x v="1"/>
    <x v="2"/>
    <n v="2"/>
    <n v="318"/>
    <x v="1"/>
    <n v="125"/>
    <n v="636"/>
    <n v="250"/>
    <n v="386"/>
    <n v="0.60691823899371067"/>
    <x v="0"/>
  </r>
  <r>
    <s v="ORD-100175"/>
    <x v="353"/>
    <x v="0"/>
    <x v="11"/>
    <s v="Dec"/>
    <s v="Q4"/>
    <x v="1"/>
    <s v="Rajasthan"/>
    <s v="Rajasthan Mega Store"/>
    <x v="1"/>
    <x v="3"/>
    <x v="2"/>
    <x v="1"/>
    <n v="1"/>
    <n v="226"/>
    <x v="3"/>
    <n v="96"/>
    <n v="203.4"/>
    <n v="96"/>
    <n v="107.4"/>
    <n v="0.528023598820059"/>
    <x v="0"/>
  </r>
  <r>
    <s v="ORD-100190"/>
    <x v="353"/>
    <x v="0"/>
    <x v="11"/>
    <s v="Dec"/>
    <s v="Q4"/>
    <x v="3"/>
    <s v="Punjab"/>
    <s v="Punjab Mega Store"/>
    <x v="3"/>
    <x v="14"/>
    <x v="0"/>
    <x v="2"/>
    <n v="2"/>
    <n v="9122"/>
    <x v="2"/>
    <n v="5816"/>
    <n v="15507.4"/>
    <n v="11632"/>
    <n v="3875.3999999999996"/>
    <n v="0.24990649625340158"/>
    <x v="0"/>
  </r>
  <r>
    <s v="ORD-100981"/>
    <x v="353"/>
    <x v="0"/>
    <x v="11"/>
    <s v="Dec"/>
    <s v="Q4"/>
    <x v="1"/>
    <s v="Rajasthan"/>
    <s v="Rajasthan Mega Store"/>
    <x v="1"/>
    <x v="4"/>
    <x v="2"/>
    <x v="0"/>
    <n v="4"/>
    <n v="313"/>
    <x v="0"/>
    <n v="122"/>
    <n v="1189.3999999999999"/>
    <n v="488"/>
    <n v="701.39999999999986"/>
    <n v="0.58970909702370944"/>
    <x v="0"/>
  </r>
  <r>
    <s v="ORD-101874"/>
    <x v="353"/>
    <x v="0"/>
    <x v="11"/>
    <s v="Dec"/>
    <s v="Q4"/>
    <x v="1"/>
    <s v="Rajasthan"/>
    <s v="Rajasthan Mega Store"/>
    <x v="1"/>
    <x v="4"/>
    <x v="0"/>
    <x v="1"/>
    <n v="4"/>
    <n v="301"/>
    <x v="1"/>
    <n v="118"/>
    <n v="1204"/>
    <n v="472"/>
    <n v="732"/>
    <n v="0.60797342192691028"/>
    <x v="0"/>
  </r>
  <r>
    <s v="ORD-103542"/>
    <x v="353"/>
    <x v="0"/>
    <x v="11"/>
    <s v="Dec"/>
    <s v="Q4"/>
    <x v="1"/>
    <s v="Rajasthan"/>
    <s v="Rajasthan Mega Store"/>
    <x v="0"/>
    <x v="11"/>
    <x v="0"/>
    <x v="2"/>
    <n v="2"/>
    <n v="1589"/>
    <x v="1"/>
    <n v="801"/>
    <n v="3178"/>
    <n v="1602"/>
    <n v="1576"/>
    <n v="0.49590937696664567"/>
    <x v="0"/>
  </r>
  <r>
    <s v="ORD-101086"/>
    <x v="354"/>
    <x v="0"/>
    <x v="11"/>
    <s v="Dec"/>
    <s v="Q4"/>
    <x v="3"/>
    <s v="Uttar Pradesh"/>
    <s v="Uttar Pradesh Mega Store"/>
    <x v="3"/>
    <x v="14"/>
    <x v="2"/>
    <x v="1"/>
    <n v="1"/>
    <n v="9385"/>
    <x v="1"/>
    <n v="5691"/>
    <n v="9385"/>
    <n v="5691"/>
    <n v="3694"/>
    <n v="0.39360681939264786"/>
    <x v="0"/>
  </r>
  <r>
    <s v="ORD-101360"/>
    <x v="354"/>
    <x v="0"/>
    <x v="11"/>
    <s v="Dec"/>
    <s v="Q4"/>
    <x v="1"/>
    <s v="Gujarat"/>
    <s v="Gujarat Mega Store"/>
    <x v="2"/>
    <x v="7"/>
    <x v="0"/>
    <x v="1"/>
    <n v="2"/>
    <n v="2230"/>
    <x v="0"/>
    <n v="1147"/>
    <n v="4237"/>
    <n v="2294"/>
    <n v="1943"/>
    <n v="0.45857918338447012"/>
    <x v="0"/>
  </r>
  <r>
    <s v="ORD-102160"/>
    <x v="354"/>
    <x v="0"/>
    <x v="11"/>
    <s v="Dec"/>
    <s v="Q4"/>
    <x v="3"/>
    <s v="Uttar Pradesh"/>
    <s v="Uttar Pradesh Mega Store"/>
    <x v="0"/>
    <x v="12"/>
    <x v="1"/>
    <x v="1"/>
    <n v="2"/>
    <n v="17488"/>
    <x v="1"/>
    <n v="13444"/>
    <n v="34976"/>
    <n v="26888"/>
    <n v="8088"/>
    <n v="0.23124428179322964"/>
    <x v="0"/>
  </r>
  <r>
    <s v="ORD-103832"/>
    <x v="354"/>
    <x v="0"/>
    <x v="11"/>
    <s v="Dec"/>
    <s v="Q4"/>
    <x v="1"/>
    <s v="Rajasthan"/>
    <s v="Rajasthan Mega Store"/>
    <x v="1"/>
    <x v="8"/>
    <x v="2"/>
    <x v="0"/>
    <n v="1"/>
    <n v="2219"/>
    <x v="0"/>
    <n v="1251"/>
    <n v="2108.0499999999997"/>
    <n v="1251"/>
    <n v="857.04999999999973"/>
    <n v="0.4065605654514835"/>
    <x v="0"/>
  </r>
  <r>
    <s v="ORD-100626"/>
    <x v="355"/>
    <x v="0"/>
    <x v="11"/>
    <s v="Dec"/>
    <s v="Q4"/>
    <x v="2"/>
    <s v="Tamil Nadu"/>
    <s v="Tamil Nadu Mega Store"/>
    <x v="3"/>
    <x v="6"/>
    <x v="2"/>
    <x v="1"/>
    <n v="1"/>
    <n v="6002"/>
    <x v="1"/>
    <n v="3349"/>
    <n v="6002"/>
    <n v="3349"/>
    <n v="2653"/>
    <n v="0.44201932689103635"/>
    <x v="0"/>
  </r>
  <r>
    <s v="ORD-100665"/>
    <x v="355"/>
    <x v="0"/>
    <x v="11"/>
    <s v="Dec"/>
    <s v="Q4"/>
    <x v="1"/>
    <s v="Rajasthan"/>
    <s v="Rajasthan Mega Store"/>
    <x v="0"/>
    <x v="11"/>
    <x v="2"/>
    <x v="0"/>
    <n v="1"/>
    <n v="1524"/>
    <x v="3"/>
    <n v="752"/>
    <n v="1371.6000000000001"/>
    <n v="752"/>
    <n v="619.60000000000014"/>
    <n v="0.45173519976669591"/>
    <x v="0"/>
  </r>
  <r>
    <s v="ORD-101499"/>
    <x v="355"/>
    <x v="0"/>
    <x v="11"/>
    <s v="Dec"/>
    <s v="Q4"/>
    <x v="2"/>
    <s v="Tamil Nadu"/>
    <s v="Tamil Nadu Mega Store"/>
    <x v="3"/>
    <x v="14"/>
    <x v="1"/>
    <x v="1"/>
    <n v="4"/>
    <n v="8164"/>
    <x v="3"/>
    <n v="5077"/>
    <n v="29390.400000000001"/>
    <n v="20308"/>
    <n v="9082.4000000000015"/>
    <n v="0.30902607654200015"/>
    <x v="0"/>
  </r>
  <r>
    <s v="ORD-103971"/>
    <x v="355"/>
    <x v="0"/>
    <x v="11"/>
    <s v="Dec"/>
    <s v="Q4"/>
    <x v="0"/>
    <s v="Bihar"/>
    <s v="Bihar Mega Store"/>
    <x v="0"/>
    <x v="0"/>
    <x v="1"/>
    <x v="2"/>
    <n v="3"/>
    <n v="56397"/>
    <x v="2"/>
    <n v="47470"/>
    <n v="143812.35"/>
    <n v="142410"/>
    <n v="1402.3500000000058"/>
    <n v="9.751248762710614E-3"/>
    <x v="0"/>
  </r>
  <r>
    <s v="ORD-101153"/>
    <x v="356"/>
    <x v="0"/>
    <x v="11"/>
    <s v="Dec"/>
    <s v="Q4"/>
    <x v="1"/>
    <s v="Gujarat"/>
    <s v="Gujarat Mega Store"/>
    <x v="0"/>
    <x v="12"/>
    <x v="0"/>
    <x v="0"/>
    <n v="3"/>
    <n v="19640"/>
    <x v="5"/>
    <n v="15399"/>
    <n v="47136"/>
    <n v="46197"/>
    <n v="939"/>
    <n v="1.9921079429735235E-2"/>
    <x v="0"/>
  </r>
  <r>
    <s v="ORD-101549"/>
    <x v="356"/>
    <x v="0"/>
    <x v="11"/>
    <s v="Dec"/>
    <s v="Q4"/>
    <x v="0"/>
    <s v="Bihar"/>
    <s v="Bihar Mega Store"/>
    <x v="1"/>
    <x v="3"/>
    <x v="1"/>
    <x v="0"/>
    <n v="5"/>
    <n v="262"/>
    <x v="0"/>
    <n v="112"/>
    <n v="1244.5"/>
    <n v="560"/>
    <n v="684.5"/>
    <n v="0.55002008838891125"/>
    <x v="0"/>
  </r>
  <r>
    <s v="ORD-102271"/>
    <x v="356"/>
    <x v="0"/>
    <x v="11"/>
    <s v="Dec"/>
    <s v="Q4"/>
    <x v="3"/>
    <s v="Delhi"/>
    <s v="Delhi Mega Store"/>
    <x v="2"/>
    <x v="2"/>
    <x v="1"/>
    <x v="1"/>
    <n v="1"/>
    <n v="2804"/>
    <x v="1"/>
    <n v="1704"/>
    <n v="2804"/>
    <n v="1704"/>
    <n v="1100"/>
    <n v="0.39229671897289586"/>
    <x v="0"/>
  </r>
  <r>
    <s v="ORD-102618"/>
    <x v="356"/>
    <x v="0"/>
    <x v="11"/>
    <s v="Dec"/>
    <s v="Q4"/>
    <x v="2"/>
    <s v="Karnataka"/>
    <s v="Karnataka Mega Store"/>
    <x v="0"/>
    <x v="0"/>
    <x v="0"/>
    <x v="1"/>
    <n v="2"/>
    <n v="52788"/>
    <x v="0"/>
    <n v="44504"/>
    <n v="100297.2"/>
    <n v="89008"/>
    <n v="11289.199999999997"/>
    <n v="0.11255747917190108"/>
    <x v="0"/>
  </r>
  <r>
    <s v="ORD-103236"/>
    <x v="356"/>
    <x v="0"/>
    <x v="11"/>
    <s v="Dec"/>
    <s v="Q4"/>
    <x v="1"/>
    <s v="Gujarat"/>
    <s v="Gujarat Mega Store"/>
    <x v="2"/>
    <x v="7"/>
    <x v="1"/>
    <x v="1"/>
    <n v="1"/>
    <n v="2341"/>
    <x v="1"/>
    <n v="1169"/>
    <n v="2341"/>
    <n v="1169"/>
    <n v="1172"/>
    <n v="0.50064075181546352"/>
    <x v="0"/>
  </r>
  <r>
    <s v="ORD-100943"/>
    <x v="357"/>
    <x v="1"/>
    <x v="0"/>
    <s v="Jan"/>
    <s v="Q1"/>
    <x v="0"/>
    <s v="Odisha"/>
    <s v="Odisha Mega Store"/>
    <x v="2"/>
    <x v="7"/>
    <x v="0"/>
    <x v="2"/>
    <n v="5"/>
    <n v="2288"/>
    <x v="1"/>
    <n v="1152"/>
    <n v="11440"/>
    <n v="5760"/>
    <n v="5680"/>
    <n v="0.49650349650349651"/>
    <x v="1"/>
  </r>
  <r>
    <s v="ORD-100147"/>
    <x v="358"/>
    <x v="1"/>
    <x v="0"/>
    <s v="Jan"/>
    <s v="Q1"/>
    <x v="3"/>
    <s v="Punjab"/>
    <s v="Punjab Mega Store"/>
    <x v="1"/>
    <x v="8"/>
    <x v="0"/>
    <x v="0"/>
    <n v="2"/>
    <n v="2028"/>
    <x v="5"/>
    <n v="1202"/>
    <n v="3244.8"/>
    <n v="2404"/>
    <n v="840.80000000000018"/>
    <n v="0.25912228796844183"/>
    <x v="0"/>
  </r>
  <r>
    <s v="ORD-101532"/>
    <x v="358"/>
    <x v="1"/>
    <x v="0"/>
    <s v="Jan"/>
    <s v="Q1"/>
    <x v="3"/>
    <s v="Punjab"/>
    <s v="Punjab Mega Store"/>
    <x v="1"/>
    <x v="3"/>
    <x v="0"/>
    <x v="2"/>
    <n v="5"/>
    <n v="265"/>
    <x v="0"/>
    <n v="112"/>
    <n v="1258.75"/>
    <n v="560"/>
    <n v="698.75"/>
    <n v="0.55511420059582917"/>
    <x v="0"/>
  </r>
  <r>
    <s v="ORD-103027"/>
    <x v="358"/>
    <x v="1"/>
    <x v="0"/>
    <s v="Jan"/>
    <s v="Q1"/>
    <x v="1"/>
    <s v="Maharashtra"/>
    <s v="Maharashtra Mega Store"/>
    <x v="1"/>
    <x v="4"/>
    <x v="1"/>
    <x v="1"/>
    <n v="1"/>
    <n v="314"/>
    <x v="2"/>
    <n v="124"/>
    <n v="266.89999999999998"/>
    <n v="124"/>
    <n v="142.89999999999998"/>
    <n v="0.53540651929561633"/>
    <x v="0"/>
  </r>
  <r>
    <s v="ORD-104319"/>
    <x v="358"/>
    <x v="1"/>
    <x v="0"/>
    <s v="Jan"/>
    <s v="Q1"/>
    <x v="2"/>
    <s v="Tamil Nadu"/>
    <s v="Tamil Nadu Mega Store"/>
    <x v="1"/>
    <x v="8"/>
    <x v="0"/>
    <x v="2"/>
    <n v="1"/>
    <n v="2203"/>
    <x v="1"/>
    <n v="1275"/>
    <n v="2203"/>
    <n v="1275"/>
    <n v="928"/>
    <n v="0.42124375851112122"/>
    <x v="0"/>
  </r>
  <r>
    <s v="ORD-101079"/>
    <x v="359"/>
    <x v="1"/>
    <x v="0"/>
    <s v="Jan"/>
    <s v="Q1"/>
    <x v="1"/>
    <s v="Gujarat"/>
    <s v="Gujarat Mega Store"/>
    <x v="3"/>
    <x v="9"/>
    <x v="0"/>
    <x v="1"/>
    <n v="2"/>
    <n v="34798"/>
    <x v="5"/>
    <n v="24012"/>
    <n v="55676.800000000003"/>
    <n v="48024"/>
    <n v="7652.8000000000029"/>
    <n v="0.13745042818552794"/>
    <x v="0"/>
  </r>
  <r>
    <s v="ORD-102348"/>
    <x v="359"/>
    <x v="1"/>
    <x v="0"/>
    <s v="Jan"/>
    <s v="Q1"/>
    <x v="3"/>
    <s v="Delhi"/>
    <s v="Delhi Mega Store"/>
    <x v="1"/>
    <x v="4"/>
    <x v="1"/>
    <x v="0"/>
    <n v="1"/>
    <n v="315"/>
    <x v="0"/>
    <n v="122"/>
    <n v="299.25"/>
    <n v="122"/>
    <n v="177.25"/>
    <n v="0.59231411862990813"/>
    <x v="1"/>
  </r>
  <r>
    <s v="ORD-100640"/>
    <x v="360"/>
    <x v="1"/>
    <x v="0"/>
    <s v="Jan"/>
    <s v="Q1"/>
    <x v="3"/>
    <s v="Uttar Pradesh"/>
    <s v="Uttar Pradesh Mega Store"/>
    <x v="1"/>
    <x v="4"/>
    <x v="0"/>
    <x v="0"/>
    <n v="1"/>
    <n v="281"/>
    <x v="0"/>
    <n v="116"/>
    <n v="266.95"/>
    <n v="116"/>
    <n v="150.94999999999999"/>
    <n v="0.56546169694699377"/>
    <x v="0"/>
  </r>
  <r>
    <s v="ORD-100322"/>
    <x v="361"/>
    <x v="1"/>
    <x v="0"/>
    <s v="Jan"/>
    <s v="Q1"/>
    <x v="2"/>
    <s v="Karnataka"/>
    <s v="Karnataka Mega Store"/>
    <x v="2"/>
    <x v="10"/>
    <x v="0"/>
    <x v="1"/>
    <n v="5"/>
    <n v="1965"/>
    <x v="1"/>
    <n v="1005"/>
    <n v="9825"/>
    <n v="5025"/>
    <n v="4800"/>
    <n v="0.48854961832061067"/>
    <x v="0"/>
  </r>
  <r>
    <s v="ORD-100958"/>
    <x v="361"/>
    <x v="1"/>
    <x v="0"/>
    <s v="Jan"/>
    <s v="Q1"/>
    <x v="0"/>
    <s v="Bihar"/>
    <s v="Bihar Mega Store"/>
    <x v="1"/>
    <x v="3"/>
    <x v="0"/>
    <x v="2"/>
    <n v="8"/>
    <n v="228"/>
    <x v="0"/>
    <n v="96"/>
    <n v="1732.8"/>
    <n v="768"/>
    <n v="964.8"/>
    <n v="0.55678670360110805"/>
    <x v="0"/>
  </r>
  <r>
    <s v="ORD-104140"/>
    <x v="361"/>
    <x v="1"/>
    <x v="0"/>
    <s v="Jan"/>
    <s v="Q1"/>
    <x v="1"/>
    <s v="Gujarat"/>
    <s v="Gujarat Mega Store"/>
    <x v="3"/>
    <x v="9"/>
    <x v="2"/>
    <x v="1"/>
    <n v="1"/>
    <n v="34383"/>
    <x v="6"/>
    <n v="22736"/>
    <n v="24068.1"/>
    <n v="22736"/>
    <n v="1332.0999999999985"/>
    <n v="5.534711921589152E-2"/>
    <x v="0"/>
  </r>
  <r>
    <s v="ORD-102133"/>
    <x v="362"/>
    <x v="1"/>
    <x v="0"/>
    <s v="Jan"/>
    <s v="Q1"/>
    <x v="2"/>
    <s v="Andhra Pradesh"/>
    <s v="Andhra Pradesh Mega Store"/>
    <x v="2"/>
    <x v="2"/>
    <x v="2"/>
    <x v="1"/>
    <n v="1"/>
    <n v="2521"/>
    <x v="1"/>
    <n v="1495"/>
    <n v="2521"/>
    <n v="1495"/>
    <n v="1026"/>
    <n v="0.406981356604522"/>
    <x v="0"/>
  </r>
  <r>
    <s v="ORD-102154"/>
    <x v="362"/>
    <x v="1"/>
    <x v="0"/>
    <s v="Jan"/>
    <s v="Q1"/>
    <x v="3"/>
    <s v="Uttar Pradesh"/>
    <s v="Uttar Pradesh Mega Store"/>
    <x v="1"/>
    <x v="3"/>
    <x v="0"/>
    <x v="0"/>
    <n v="5"/>
    <n v="235"/>
    <x v="3"/>
    <n v="96"/>
    <n v="1057.5"/>
    <n v="480"/>
    <n v="577.5"/>
    <n v="0.54609929078014185"/>
    <x v="0"/>
  </r>
  <r>
    <s v="ORD-103294"/>
    <x v="362"/>
    <x v="1"/>
    <x v="0"/>
    <s v="Jan"/>
    <s v="Q1"/>
    <x v="2"/>
    <s v="Tamil Nadu"/>
    <s v="Tamil Nadu Mega Store"/>
    <x v="2"/>
    <x v="10"/>
    <x v="0"/>
    <x v="1"/>
    <n v="2"/>
    <n v="1932"/>
    <x v="2"/>
    <n v="989"/>
    <n v="3284.4"/>
    <n v="1978"/>
    <n v="1306.4000000000001"/>
    <n v="0.39775910364145661"/>
    <x v="1"/>
  </r>
  <r>
    <s v="ORD-103319"/>
    <x v="362"/>
    <x v="1"/>
    <x v="0"/>
    <s v="Jan"/>
    <s v="Q1"/>
    <x v="2"/>
    <s v="Andhra Pradesh"/>
    <s v="Andhra Pradesh Mega Store"/>
    <x v="0"/>
    <x v="5"/>
    <x v="2"/>
    <x v="2"/>
    <n v="3"/>
    <n v="10498"/>
    <x v="1"/>
    <n v="7567"/>
    <n v="31494"/>
    <n v="22701"/>
    <n v="8793"/>
    <n v="0.27919603734044579"/>
    <x v="0"/>
  </r>
  <r>
    <s v="ORD-103810"/>
    <x v="362"/>
    <x v="1"/>
    <x v="0"/>
    <s v="Jan"/>
    <s v="Q1"/>
    <x v="0"/>
    <s v="Bihar"/>
    <s v="Bihar Mega Store"/>
    <x v="0"/>
    <x v="5"/>
    <x v="2"/>
    <x v="2"/>
    <n v="2"/>
    <n v="11566"/>
    <x v="3"/>
    <n v="8304"/>
    <n v="20818.8"/>
    <n v="16608"/>
    <n v="4210.7999999999993"/>
    <n v="0.20225949622456624"/>
    <x v="0"/>
  </r>
  <r>
    <s v="ORD-104263"/>
    <x v="362"/>
    <x v="1"/>
    <x v="0"/>
    <s v="Jan"/>
    <s v="Q1"/>
    <x v="2"/>
    <s v="Andhra Pradesh"/>
    <s v="Andhra Pradesh Mega Store"/>
    <x v="0"/>
    <x v="12"/>
    <x v="2"/>
    <x v="1"/>
    <n v="1"/>
    <n v="17560"/>
    <x v="1"/>
    <n v="14068"/>
    <n v="17560"/>
    <n v="14068"/>
    <n v="3492"/>
    <n v="0.1988610478359909"/>
    <x v="0"/>
  </r>
  <r>
    <s v="ORD-101245"/>
    <x v="363"/>
    <x v="1"/>
    <x v="0"/>
    <s v="Jan"/>
    <s v="Q1"/>
    <x v="2"/>
    <s v="Karnataka"/>
    <s v="Karnataka Mega Store"/>
    <x v="2"/>
    <x v="2"/>
    <x v="0"/>
    <x v="0"/>
    <n v="3"/>
    <n v="2893"/>
    <x v="2"/>
    <n v="1787"/>
    <n v="7377.15"/>
    <n v="5361"/>
    <n v="2016.1499999999996"/>
    <n v="0.2732965982798235"/>
    <x v="0"/>
  </r>
  <r>
    <s v="ORD-103282"/>
    <x v="363"/>
    <x v="1"/>
    <x v="0"/>
    <s v="Jan"/>
    <s v="Q1"/>
    <x v="2"/>
    <s v="Tamil Nadu"/>
    <s v="Tamil Nadu Mega Store"/>
    <x v="1"/>
    <x v="4"/>
    <x v="2"/>
    <x v="2"/>
    <n v="2"/>
    <n v="283"/>
    <x v="3"/>
    <n v="114"/>
    <n v="509.40000000000003"/>
    <n v="228"/>
    <n v="281.40000000000003"/>
    <n v="0.55241460541813903"/>
    <x v="0"/>
  </r>
  <r>
    <s v="ORD-104165"/>
    <x v="363"/>
    <x v="1"/>
    <x v="0"/>
    <s v="Jan"/>
    <s v="Q1"/>
    <x v="3"/>
    <s v="Delhi"/>
    <s v="Delhi Mega Store"/>
    <x v="0"/>
    <x v="12"/>
    <x v="1"/>
    <x v="2"/>
    <n v="3"/>
    <n v="19435"/>
    <x v="2"/>
    <n v="15573"/>
    <n v="49559.25"/>
    <n v="46719"/>
    <n v="2840.25"/>
    <n v="5.7310189318845621E-2"/>
    <x v="1"/>
  </r>
  <r>
    <s v="ORD-102407"/>
    <x v="364"/>
    <x v="1"/>
    <x v="0"/>
    <s v="Jan"/>
    <s v="Q1"/>
    <x v="1"/>
    <s v="Gujarat"/>
    <s v="Gujarat Mega Store"/>
    <x v="1"/>
    <x v="1"/>
    <x v="2"/>
    <x v="0"/>
    <n v="1"/>
    <n v="465"/>
    <x v="0"/>
    <n v="214"/>
    <n v="441.75"/>
    <n v="214"/>
    <n v="227.75"/>
    <n v="0.51556310130164118"/>
    <x v="0"/>
  </r>
  <r>
    <s v="ORD-102729"/>
    <x v="364"/>
    <x v="1"/>
    <x v="0"/>
    <s v="Jan"/>
    <s v="Q1"/>
    <x v="3"/>
    <s v="Punjab"/>
    <s v="Punjab Mega Store"/>
    <x v="2"/>
    <x v="10"/>
    <x v="0"/>
    <x v="1"/>
    <n v="1"/>
    <n v="1894"/>
    <x v="3"/>
    <n v="982"/>
    <n v="1704.6000000000001"/>
    <n v="982"/>
    <n v="722.60000000000014"/>
    <n v="0.42391176815675236"/>
    <x v="0"/>
  </r>
  <r>
    <s v="ORD-102912"/>
    <x v="364"/>
    <x v="1"/>
    <x v="0"/>
    <s v="Jan"/>
    <s v="Q1"/>
    <x v="0"/>
    <s v="Odisha"/>
    <s v="Odisha Mega Store"/>
    <x v="1"/>
    <x v="1"/>
    <x v="1"/>
    <x v="1"/>
    <n v="1"/>
    <n v="427"/>
    <x v="1"/>
    <n v="191"/>
    <n v="427"/>
    <n v="191"/>
    <n v="236"/>
    <n v="0.5526932084309133"/>
    <x v="1"/>
  </r>
  <r>
    <s v="ORD-103492"/>
    <x v="364"/>
    <x v="1"/>
    <x v="0"/>
    <s v="Jan"/>
    <s v="Q1"/>
    <x v="1"/>
    <s v="Gujarat"/>
    <s v="Gujarat Mega Store"/>
    <x v="1"/>
    <x v="3"/>
    <x v="1"/>
    <x v="1"/>
    <n v="4"/>
    <n v="243"/>
    <x v="0"/>
    <n v="101"/>
    <n v="923.4"/>
    <n v="404"/>
    <n v="519.4"/>
    <n v="0.56248646307125838"/>
    <x v="0"/>
  </r>
  <r>
    <s v="ORD-101845"/>
    <x v="365"/>
    <x v="1"/>
    <x v="0"/>
    <s v="Jan"/>
    <s v="Q1"/>
    <x v="1"/>
    <s v="Gujarat"/>
    <s v="Gujarat Mega Store"/>
    <x v="0"/>
    <x v="5"/>
    <x v="2"/>
    <x v="0"/>
    <n v="2"/>
    <n v="10253"/>
    <x v="3"/>
    <n v="7414"/>
    <n v="18455.400000000001"/>
    <n v="14828"/>
    <n v="3627.4000000000015"/>
    <n v="0.19654951938186119"/>
    <x v="0"/>
  </r>
  <r>
    <s v="ORD-101867"/>
    <x v="365"/>
    <x v="1"/>
    <x v="0"/>
    <s v="Jan"/>
    <s v="Q1"/>
    <x v="2"/>
    <s v="Andhra Pradesh"/>
    <s v="Andhra Pradesh Mega Store"/>
    <x v="1"/>
    <x v="4"/>
    <x v="0"/>
    <x v="1"/>
    <n v="2"/>
    <n v="318"/>
    <x v="3"/>
    <n v="129"/>
    <n v="572.4"/>
    <n v="258"/>
    <n v="314.39999999999998"/>
    <n v="0.54926624737945495"/>
    <x v="0"/>
  </r>
  <r>
    <s v="ORD-103904"/>
    <x v="365"/>
    <x v="1"/>
    <x v="0"/>
    <s v="Jan"/>
    <s v="Q1"/>
    <x v="2"/>
    <s v="Karnataka"/>
    <s v="Karnataka Mega Store"/>
    <x v="3"/>
    <x v="9"/>
    <x v="0"/>
    <x v="2"/>
    <n v="5"/>
    <n v="31702"/>
    <x v="1"/>
    <n v="22174"/>
    <n v="158510"/>
    <n v="110870"/>
    <n v="47640"/>
    <n v="0.30054886127058228"/>
    <x v="0"/>
  </r>
  <r>
    <s v="ORD-103993"/>
    <x v="365"/>
    <x v="1"/>
    <x v="0"/>
    <s v="Jan"/>
    <s v="Q1"/>
    <x v="3"/>
    <s v="Uttar Pradesh"/>
    <s v="Uttar Pradesh Mega Store"/>
    <x v="1"/>
    <x v="3"/>
    <x v="1"/>
    <x v="1"/>
    <n v="1"/>
    <n v="237"/>
    <x v="2"/>
    <n v="99"/>
    <n v="201.45"/>
    <n v="99"/>
    <n v="102.44999999999999"/>
    <n v="0.50856291883842142"/>
    <x v="0"/>
  </r>
  <r>
    <s v="ORD-100646"/>
    <x v="366"/>
    <x v="1"/>
    <x v="0"/>
    <s v="Jan"/>
    <s v="Q1"/>
    <x v="1"/>
    <s v="Rajasthan"/>
    <s v="Rajasthan Mega Store"/>
    <x v="3"/>
    <x v="13"/>
    <x v="0"/>
    <x v="2"/>
    <n v="1"/>
    <n v="14872"/>
    <x v="7"/>
    <n v="9072"/>
    <n v="11154"/>
    <n v="9072"/>
    <n v="2082"/>
    <n v="0.18665949435180204"/>
    <x v="0"/>
  </r>
  <r>
    <s v="ORD-102575"/>
    <x v="366"/>
    <x v="1"/>
    <x v="0"/>
    <s v="Jan"/>
    <s v="Q1"/>
    <x v="1"/>
    <s v="Gujarat"/>
    <s v="Gujarat Mega Store"/>
    <x v="0"/>
    <x v="12"/>
    <x v="0"/>
    <x v="0"/>
    <n v="2"/>
    <n v="19263"/>
    <x v="5"/>
    <n v="14966"/>
    <n v="30820.800000000003"/>
    <n v="29932"/>
    <n v="888.80000000000291"/>
    <n v="2.8837668068317591E-2"/>
    <x v="0"/>
  </r>
  <r>
    <s v="ORD-100462"/>
    <x v="367"/>
    <x v="1"/>
    <x v="0"/>
    <s v="Jan"/>
    <s v="Q1"/>
    <x v="1"/>
    <s v="Maharashtra"/>
    <s v="Maharashtra Mega Store"/>
    <x v="0"/>
    <x v="12"/>
    <x v="0"/>
    <x v="0"/>
    <n v="1"/>
    <n v="18624"/>
    <x v="0"/>
    <n v="14176"/>
    <n v="17692.8"/>
    <n v="14176"/>
    <n v="3516.7999999999993"/>
    <n v="0.19877012117923673"/>
    <x v="0"/>
  </r>
  <r>
    <s v="ORD-100105"/>
    <x v="368"/>
    <x v="1"/>
    <x v="0"/>
    <s v="Jan"/>
    <s v="Q1"/>
    <x v="1"/>
    <s v="Maharashtra"/>
    <s v="Maharashtra Mega Store"/>
    <x v="1"/>
    <x v="8"/>
    <x v="0"/>
    <x v="1"/>
    <n v="1"/>
    <n v="2261"/>
    <x v="1"/>
    <n v="1305"/>
    <n v="2261"/>
    <n v="1305"/>
    <n v="956"/>
    <n v="0.42282176028306057"/>
    <x v="0"/>
  </r>
  <r>
    <s v="ORD-100246"/>
    <x v="368"/>
    <x v="1"/>
    <x v="0"/>
    <s v="Jan"/>
    <s v="Q1"/>
    <x v="1"/>
    <s v="Maharashtra"/>
    <s v="Maharashtra Mega Store"/>
    <x v="3"/>
    <x v="14"/>
    <x v="1"/>
    <x v="0"/>
    <n v="1"/>
    <n v="8320"/>
    <x v="7"/>
    <n v="5111"/>
    <n v="6240"/>
    <n v="5111"/>
    <n v="1129"/>
    <n v="0.18092948717948718"/>
    <x v="0"/>
  </r>
  <r>
    <s v="ORD-101116"/>
    <x v="368"/>
    <x v="1"/>
    <x v="0"/>
    <s v="Jan"/>
    <s v="Q1"/>
    <x v="1"/>
    <s v="Rajasthan"/>
    <s v="Rajasthan Mega Store"/>
    <x v="3"/>
    <x v="13"/>
    <x v="1"/>
    <x v="0"/>
    <n v="1"/>
    <n v="14812"/>
    <x v="4"/>
    <n v="8830"/>
    <n v="9627.8000000000011"/>
    <n v="8830"/>
    <n v="797.80000000000109"/>
    <n v="8.286420573755178E-2"/>
    <x v="0"/>
  </r>
  <r>
    <s v="ORD-100756"/>
    <x v="369"/>
    <x v="1"/>
    <x v="0"/>
    <s v="Jan"/>
    <s v="Q1"/>
    <x v="0"/>
    <s v="Bihar"/>
    <s v="Bihar Mega Store"/>
    <x v="0"/>
    <x v="11"/>
    <x v="1"/>
    <x v="2"/>
    <n v="3"/>
    <n v="1392"/>
    <x v="2"/>
    <n v="684"/>
    <n v="3549.6"/>
    <n v="2052"/>
    <n v="1497.6"/>
    <n v="0.42190669371196754"/>
    <x v="0"/>
  </r>
  <r>
    <s v="ORD-101106"/>
    <x v="369"/>
    <x v="1"/>
    <x v="0"/>
    <s v="Jan"/>
    <s v="Q1"/>
    <x v="0"/>
    <s v="Bihar"/>
    <s v="Bihar Mega Store"/>
    <x v="2"/>
    <x v="7"/>
    <x v="1"/>
    <x v="2"/>
    <n v="1"/>
    <n v="2443"/>
    <x v="3"/>
    <n v="1255"/>
    <n v="2198.7000000000003"/>
    <n v="1255"/>
    <n v="943.70000000000027"/>
    <n v="0.42920816846318288"/>
    <x v="0"/>
  </r>
  <r>
    <s v="ORD-101418"/>
    <x v="370"/>
    <x v="1"/>
    <x v="0"/>
    <s v="Jan"/>
    <s v="Q1"/>
    <x v="1"/>
    <s v="Maharashtra"/>
    <s v="Maharashtra Mega Store"/>
    <x v="1"/>
    <x v="4"/>
    <x v="0"/>
    <x v="1"/>
    <n v="1"/>
    <n v="328"/>
    <x v="0"/>
    <n v="134"/>
    <n v="311.59999999999997"/>
    <n v="134"/>
    <n v="177.59999999999997"/>
    <n v="0.56996148908857502"/>
    <x v="0"/>
  </r>
  <r>
    <s v="ORD-102429"/>
    <x v="370"/>
    <x v="1"/>
    <x v="0"/>
    <s v="Jan"/>
    <s v="Q1"/>
    <x v="1"/>
    <s v="Rajasthan"/>
    <s v="Rajasthan Mega Store"/>
    <x v="1"/>
    <x v="8"/>
    <x v="0"/>
    <x v="1"/>
    <n v="1"/>
    <n v="2403"/>
    <x v="0"/>
    <n v="1403"/>
    <n v="2282.85"/>
    <n v="1403"/>
    <n v="879.84999999999991"/>
    <n v="0.38541735111811987"/>
    <x v="0"/>
  </r>
  <r>
    <s v="ORD-103235"/>
    <x v="370"/>
    <x v="1"/>
    <x v="0"/>
    <s v="Jan"/>
    <s v="Q1"/>
    <x v="3"/>
    <s v="Delhi"/>
    <s v="Delhi Mega Store"/>
    <x v="0"/>
    <x v="11"/>
    <x v="0"/>
    <x v="2"/>
    <n v="4"/>
    <n v="1450"/>
    <x v="1"/>
    <n v="733"/>
    <n v="5800"/>
    <n v="2932"/>
    <n v="2868"/>
    <n v="0.49448275862068963"/>
    <x v="0"/>
  </r>
  <r>
    <s v="ORD-103857"/>
    <x v="370"/>
    <x v="1"/>
    <x v="0"/>
    <s v="Jan"/>
    <s v="Q1"/>
    <x v="2"/>
    <s v="Karnataka"/>
    <s v="Karnataka Mega Store"/>
    <x v="3"/>
    <x v="14"/>
    <x v="0"/>
    <x v="2"/>
    <n v="1"/>
    <n v="9433"/>
    <x v="1"/>
    <n v="5986"/>
    <n v="9433"/>
    <n v="5986"/>
    <n v="3447"/>
    <n v="0.36541927276582209"/>
    <x v="0"/>
  </r>
  <r>
    <s v="ORD-102186"/>
    <x v="371"/>
    <x v="1"/>
    <x v="0"/>
    <s v="Jan"/>
    <s v="Q1"/>
    <x v="2"/>
    <s v="Andhra Pradesh"/>
    <s v="Andhra Pradesh Mega Store"/>
    <x v="1"/>
    <x v="8"/>
    <x v="2"/>
    <x v="0"/>
    <n v="2"/>
    <n v="2270"/>
    <x v="0"/>
    <n v="1307"/>
    <n v="4313"/>
    <n v="2614"/>
    <n v="1699"/>
    <n v="0.39392534198933454"/>
    <x v="0"/>
  </r>
  <r>
    <s v="ORD-103447"/>
    <x v="371"/>
    <x v="1"/>
    <x v="0"/>
    <s v="Jan"/>
    <s v="Q1"/>
    <x v="3"/>
    <s v="Delhi"/>
    <s v="Delhi Mega Store"/>
    <x v="1"/>
    <x v="1"/>
    <x v="0"/>
    <x v="1"/>
    <n v="1"/>
    <n v="433"/>
    <x v="0"/>
    <n v="201"/>
    <n v="411.34999999999997"/>
    <n v="201"/>
    <n v="210.34999999999997"/>
    <n v="0.51136501762489361"/>
    <x v="0"/>
  </r>
  <r>
    <s v="ORD-103683"/>
    <x v="371"/>
    <x v="1"/>
    <x v="0"/>
    <s v="Jan"/>
    <s v="Q1"/>
    <x v="3"/>
    <s v="Punjab"/>
    <s v="Punjab Mega Store"/>
    <x v="1"/>
    <x v="4"/>
    <x v="0"/>
    <x v="2"/>
    <n v="2"/>
    <n v="285"/>
    <x v="0"/>
    <n v="111"/>
    <n v="541.5"/>
    <n v="222"/>
    <n v="319.5"/>
    <n v="0.59002770083102496"/>
    <x v="0"/>
  </r>
  <r>
    <s v="ORD-104398"/>
    <x v="371"/>
    <x v="1"/>
    <x v="0"/>
    <s v="Jan"/>
    <s v="Q1"/>
    <x v="2"/>
    <s v="Andhra Pradesh"/>
    <s v="Andhra Pradesh Mega Store"/>
    <x v="2"/>
    <x v="10"/>
    <x v="2"/>
    <x v="2"/>
    <n v="2"/>
    <n v="1794"/>
    <x v="2"/>
    <n v="960"/>
    <n v="3049.7999999999997"/>
    <n v="1920"/>
    <n v="1129.7999999999997"/>
    <n v="0.37045052134566198"/>
    <x v="0"/>
  </r>
  <r>
    <s v="ORD-100400"/>
    <x v="372"/>
    <x v="1"/>
    <x v="0"/>
    <s v="Jan"/>
    <s v="Q1"/>
    <x v="2"/>
    <s v="Tamil Nadu"/>
    <s v="Tamil Nadu Mega Store"/>
    <x v="2"/>
    <x v="10"/>
    <x v="1"/>
    <x v="0"/>
    <n v="1"/>
    <n v="1876"/>
    <x v="2"/>
    <n v="955"/>
    <n v="1594.6"/>
    <n v="955"/>
    <n v="639.59999999999991"/>
    <n v="0.40110372507211839"/>
    <x v="0"/>
  </r>
  <r>
    <s v="ORD-101066"/>
    <x v="372"/>
    <x v="1"/>
    <x v="0"/>
    <s v="Jan"/>
    <s v="Q1"/>
    <x v="2"/>
    <s v="Karnataka"/>
    <s v="Karnataka Mega Store"/>
    <x v="3"/>
    <x v="9"/>
    <x v="0"/>
    <x v="1"/>
    <n v="2"/>
    <n v="30686"/>
    <x v="1"/>
    <n v="21166"/>
    <n v="61372"/>
    <n v="42332"/>
    <n v="19040"/>
    <n v="0.31023919702796066"/>
    <x v="0"/>
  </r>
  <r>
    <s v="ORD-101136"/>
    <x v="372"/>
    <x v="1"/>
    <x v="0"/>
    <s v="Jan"/>
    <s v="Q1"/>
    <x v="0"/>
    <s v="Bihar"/>
    <s v="Bihar Mega Store"/>
    <x v="2"/>
    <x v="10"/>
    <x v="2"/>
    <x v="0"/>
    <n v="5"/>
    <n v="1640"/>
    <x v="3"/>
    <n v="864"/>
    <n v="7380"/>
    <n v="4320"/>
    <n v="3060"/>
    <n v="0.41463414634146339"/>
    <x v="0"/>
  </r>
  <r>
    <s v="ORD-101368"/>
    <x v="372"/>
    <x v="1"/>
    <x v="0"/>
    <s v="Jan"/>
    <s v="Q1"/>
    <x v="1"/>
    <s v="Maharashtra"/>
    <s v="Maharashtra Mega Store"/>
    <x v="1"/>
    <x v="3"/>
    <x v="2"/>
    <x v="0"/>
    <n v="1"/>
    <n v="250"/>
    <x v="3"/>
    <n v="106"/>
    <n v="225"/>
    <n v="106"/>
    <n v="119"/>
    <n v="0.52888888888888885"/>
    <x v="0"/>
  </r>
  <r>
    <s v="ORD-102363"/>
    <x v="372"/>
    <x v="1"/>
    <x v="0"/>
    <s v="Jan"/>
    <s v="Q1"/>
    <x v="2"/>
    <s v="Tamil Nadu"/>
    <s v="Tamil Nadu Mega Store"/>
    <x v="1"/>
    <x v="1"/>
    <x v="0"/>
    <x v="0"/>
    <n v="2"/>
    <n v="492"/>
    <x v="2"/>
    <n v="217"/>
    <n v="836.4"/>
    <n v="434"/>
    <n v="402.4"/>
    <n v="0.48110951697752269"/>
    <x v="0"/>
  </r>
  <r>
    <s v="ORD-103118"/>
    <x v="372"/>
    <x v="1"/>
    <x v="0"/>
    <s v="Jan"/>
    <s v="Q1"/>
    <x v="0"/>
    <s v="Bihar"/>
    <s v="Bihar Mega Store"/>
    <x v="1"/>
    <x v="3"/>
    <x v="0"/>
    <x v="0"/>
    <n v="1"/>
    <n v="246"/>
    <x v="3"/>
    <n v="102"/>
    <n v="221.4"/>
    <n v="102"/>
    <n v="119.4"/>
    <n v="0.53929539295392959"/>
    <x v="1"/>
  </r>
  <r>
    <s v="ORD-100566"/>
    <x v="373"/>
    <x v="1"/>
    <x v="0"/>
    <s v="Jan"/>
    <s v="Q1"/>
    <x v="1"/>
    <s v="Gujarat"/>
    <s v="Gujarat Mega Store"/>
    <x v="3"/>
    <x v="9"/>
    <x v="2"/>
    <x v="1"/>
    <n v="3"/>
    <n v="29408"/>
    <x v="7"/>
    <n v="19523"/>
    <n v="66168"/>
    <n v="58569"/>
    <n v="7599"/>
    <n v="0.11484403336960464"/>
    <x v="0"/>
  </r>
  <r>
    <s v="ORD-101363"/>
    <x v="373"/>
    <x v="1"/>
    <x v="0"/>
    <s v="Jan"/>
    <s v="Q1"/>
    <x v="3"/>
    <s v="Delhi"/>
    <s v="Delhi Mega Store"/>
    <x v="0"/>
    <x v="5"/>
    <x v="2"/>
    <x v="2"/>
    <n v="3"/>
    <n v="11537"/>
    <x v="1"/>
    <n v="8465"/>
    <n v="34611"/>
    <n v="25395"/>
    <n v="9216"/>
    <n v="0.26627372800554738"/>
    <x v="0"/>
  </r>
  <r>
    <s v="ORD-101658"/>
    <x v="373"/>
    <x v="1"/>
    <x v="0"/>
    <s v="Jan"/>
    <s v="Q1"/>
    <x v="0"/>
    <s v="West Bengal"/>
    <s v="West Bengal Mega Store"/>
    <x v="0"/>
    <x v="12"/>
    <x v="0"/>
    <x v="1"/>
    <n v="2"/>
    <n v="18300"/>
    <x v="2"/>
    <n v="13848"/>
    <n v="31110"/>
    <n v="27696"/>
    <n v="3414"/>
    <n v="0.10973963355834138"/>
    <x v="1"/>
  </r>
  <r>
    <s v="ORD-103354"/>
    <x v="373"/>
    <x v="1"/>
    <x v="0"/>
    <s v="Jan"/>
    <s v="Q1"/>
    <x v="2"/>
    <s v="Karnataka"/>
    <s v="Karnataka Mega Store"/>
    <x v="1"/>
    <x v="4"/>
    <x v="0"/>
    <x v="1"/>
    <n v="1"/>
    <n v="320"/>
    <x v="3"/>
    <n v="126"/>
    <n v="288"/>
    <n v="126"/>
    <n v="162"/>
    <n v="0.5625"/>
    <x v="0"/>
  </r>
  <r>
    <s v="ORD-103445"/>
    <x v="373"/>
    <x v="1"/>
    <x v="0"/>
    <s v="Jan"/>
    <s v="Q1"/>
    <x v="2"/>
    <s v="Tamil Nadu"/>
    <s v="Tamil Nadu Mega Store"/>
    <x v="1"/>
    <x v="4"/>
    <x v="0"/>
    <x v="1"/>
    <n v="1"/>
    <n v="316"/>
    <x v="1"/>
    <n v="130"/>
    <n v="316"/>
    <n v="130"/>
    <n v="186"/>
    <n v="0.58860759493670889"/>
    <x v="0"/>
  </r>
  <r>
    <s v="ORD-101326"/>
    <x v="374"/>
    <x v="1"/>
    <x v="0"/>
    <s v="Jan"/>
    <s v="Q1"/>
    <x v="2"/>
    <s v="Karnataka"/>
    <s v="Karnataka Mega Store"/>
    <x v="0"/>
    <x v="12"/>
    <x v="2"/>
    <x v="1"/>
    <n v="2"/>
    <n v="18857"/>
    <x v="3"/>
    <n v="14694"/>
    <n v="33942.6"/>
    <n v="29388"/>
    <n v="4554.5999999999985"/>
    <n v="0.13418535999010089"/>
    <x v="0"/>
  </r>
  <r>
    <s v="ORD-101412"/>
    <x v="374"/>
    <x v="1"/>
    <x v="0"/>
    <s v="Jan"/>
    <s v="Q1"/>
    <x v="3"/>
    <s v="Delhi"/>
    <s v="Delhi Mega Store"/>
    <x v="1"/>
    <x v="3"/>
    <x v="0"/>
    <x v="1"/>
    <n v="2"/>
    <n v="270"/>
    <x v="1"/>
    <n v="117"/>
    <n v="540"/>
    <n v="234"/>
    <n v="306"/>
    <n v="0.56666666666666665"/>
    <x v="0"/>
  </r>
  <r>
    <s v="ORD-103082"/>
    <x v="374"/>
    <x v="1"/>
    <x v="0"/>
    <s v="Jan"/>
    <s v="Q1"/>
    <x v="0"/>
    <s v="West Bengal"/>
    <s v="West Bengal Mega Store"/>
    <x v="3"/>
    <x v="6"/>
    <x v="2"/>
    <x v="2"/>
    <n v="1"/>
    <n v="6345"/>
    <x v="2"/>
    <n v="3474"/>
    <n v="5393.25"/>
    <n v="3474"/>
    <n v="1919.25"/>
    <n v="0.35586149353358365"/>
    <x v="0"/>
  </r>
  <r>
    <s v="ORD-104289"/>
    <x v="374"/>
    <x v="1"/>
    <x v="0"/>
    <s v="Jan"/>
    <s v="Q1"/>
    <x v="0"/>
    <s v="Bihar"/>
    <s v="Bihar Mega Store"/>
    <x v="0"/>
    <x v="5"/>
    <x v="0"/>
    <x v="0"/>
    <n v="1"/>
    <n v="12077"/>
    <x v="0"/>
    <n v="8960"/>
    <n v="11473.15"/>
    <n v="8960"/>
    <n v="2513.1499999999996"/>
    <n v="0.21904620788536711"/>
    <x v="0"/>
  </r>
  <r>
    <s v="ORD-101103"/>
    <x v="375"/>
    <x v="1"/>
    <x v="0"/>
    <s v="Jan"/>
    <s v="Q1"/>
    <x v="0"/>
    <s v="West Bengal"/>
    <s v="West Bengal Mega Store"/>
    <x v="0"/>
    <x v="11"/>
    <x v="1"/>
    <x v="0"/>
    <n v="1"/>
    <n v="1635"/>
    <x v="0"/>
    <n v="818"/>
    <n v="1553.25"/>
    <n v="818"/>
    <n v="735.25"/>
    <n v="0.4733623048446805"/>
    <x v="0"/>
  </r>
  <r>
    <s v="ORD-101854"/>
    <x v="375"/>
    <x v="1"/>
    <x v="0"/>
    <s v="Jan"/>
    <s v="Q1"/>
    <x v="3"/>
    <s v="Delhi"/>
    <s v="Delhi Mega Store"/>
    <x v="0"/>
    <x v="12"/>
    <x v="0"/>
    <x v="1"/>
    <n v="1"/>
    <n v="19214"/>
    <x v="1"/>
    <n v="15091"/>
    <n v="19214"/>
    <n v="15091"/>
    <n v="4123"/>
    <n v="0.21458311647756845"/>
    <x v="0"/>
  </r>
  <r>
    <s v="ORD-102100"/>
    <x v="375"/>
    <x v="1"/>
    <x v="0"/>
    <s v="Jan"/>
    <s v="Q1"/>
    <x v="1"/>
    <s v="Gujarat"/>
    <s v="Gujarat Mega Store"/>
    <x v="2"/>
    <x v="10"/>
    <x v="2"/>
    <x v="2"/>
    <n v="3"/>
    <n v="1962"/>
    <x v="1"/>
    <n v="1003"/>
    <n v="5886"/>
    <n v="3009"/>
    <n v="2877"/>
    <n v="0.48878695208970441"/>
    <x v="0"/>
  </r>
  <r>
    <s v="ORD-100003"/>
    <x v="376"/>
    <x v="1"/>
    <x v="0"/>
    <s v="Jan"/>
    <s v="Q1"/>
    <x v="0"/>
    <s v="West Bengal"/>
    <s v="West Bengal Mega Store"/>
    <x v="1"/>
    <x v="4"/>
    <x v="2"/>
    <x v="0"/>
    <n v="2"/>
    <n v="300"/>
    <x v="2"/>
    <n v="120"/>
    <n v="510"/>
    <n v="240"/>
    <n v="270"/>
    <n v="0.52941176470588236"/>
    <x v="0"/>
  </r>
  <r>
    <s v="ORD-101270"/>
    <x v="376"/>
    <x v="1"/>
    <x v="0"/>
    <s v="Jan"/>
    <s v="Q1"/>
    <x v="3"/>
    <s v="Punjab"/>
    <s v="Punjab Mega Store"/>
    <x v="2"/>
    <x v="10"/>
    <x v="0"/>
    <x v="2"/>
    <n v="3"/>
    <n v="1867"/>
    <x v="3"/>
    <n v="975"/>
    <n v="5040.9000000000005"/>
    <n v="2925"/>
    <n v="2115.9000000000005"/>
    <n v="0.41974647384395652"/>
    <x v="0"/>
  </r>
  <r>
    <s v="ORD-102003"/>
    <x v="376"/>
    <x v="1"/>
    <x v="0"/>
    <s v="Jan"/>
    <s v="Q1"/>
    <x v="2"/>
    <s v="Tamil Nadu"/>
    <s v="Tamil Nadu Mega Store"/>
    <x v="0"/>
    <x v="11"/>
    <x v="0"/>
    <x v="2"/>
    <n v="2"/>
    <n v="1510"/>
    <x v="0"/>
    <n v="749"/>
    <n v="2869"/>
    <n v="1498"/>
    <n v="1371"/>
    <n v="0.47786685256186823"/>
    <x v="0"/>
  </r>
  <r>
    <s v="ORD-102839"/>
    <x v="376"/>
    <x v="1"/>
    <x v="0"/>
    <s v="Jan"/>
    <s v="Q1"/>
    <x v="1"/>
    <s v="Rajasthan"/>
    <s v="Rajasthan Mega Store"/>
    <x v="3"/>
    <x v="13"/>
    <x v="1"/>
    <x v="0"/>
    <n v="1"/>
    <n v="14724"/>
    <x v="4"/>
    <n v="9075"/>
    <n v="9570.6"/>
    <n v="9075"/>
    <n v="495.60000000000036"/>
    <n v="5.1783587235910013E-2"/>
    <x v="0"/>
  </r>
  <r>
    <s v="ORD-103039"/>
    <x v="376"/>
    <x v="1"/>
    <x v="0"/>
    <s v="Jan"/>
    <s v="Q1"/>
    <x v="0"/>
    <s v="Bihar"/>
    <s v="Bihar Mega Store"/>
    <x v="2"/>
    <x v="2"/>
    <x v="0"/>
    <x v="1"/>
    <n v="1"/>
    <n v="3020"/>
    <x v="1"/>
    <n v="1843"/>
    <n v="3020"/>
    <n v="1843"/>
    <n v="1177"/>
    <n v="0.38973509933774836"/>
    <x v="1"/>
  </r>
  <r>
    <s v="ORD-100403"/>
    <x v="377"/>
    <x v="1"/>
    <x v="0"/>
    <s v="Jan"/>
    <s v="Q1"/>
    <x v="0"/>
    <s v="Bihar"/>
    <s v="Bihar Mega Store"/>
    <x v="1"/>
    <x v="8"/>
    <x v="2"/>
    <x v="0"/>
    <n v="1"/>
    <n v="2023"/>
    <x v="0"/>
    <n v="1179"/>
    <n v="1921.85"/>
    <n v="1179"/>
    <n v="742.84999999999991"/>
    <n v="0.38652860525014959"/>
    <x v="0"/>
  </r>
  <r>
    <s v="ORD-101857"/>
    <x v="377"/>
    <x v="1"/>
    <x v="0"/>
    <s v="Jan"/>
    <s v="Q1"/>
    <x v="1"/>
    <s v="Rajasthan"/>
    <s v="Rajasthan Mega Store"/>
    <x v="0"/>
    <x v="12"/>
    <x v="1"/>
    <x v="1"/>
    <n v="1"/>
    <n v="18084"/>
    <x v="0"/>
    <n v="13746"/>
    <n v="17179.8"/>
    <n v="13746"/>
    <n v="3433.7999999999993"/>
    <n v="0.1998742709461111"/>
    <x v="0"/>
  </r>
  <r>
    <s v="ORD-104406"/>
    <x v="377"/>
    <x v="1"/>
    <x v="0"/>
    <s v="Jan"/>
    <s v="Q1"/>
    <x v="3"/>
    <s v="Uttar Pradesh"/>
    <s v="Uttar Pradesh Mega Store"/>
    <x v="2"/>
    <x v="2"/>
    <x v="0"/>
    <x v="1"/>
    <n v="1"/>
    <n v="2699"/>
    <x v="0"/>
    <n v="1652"/>
    <n v="2564.0499999999997"/>
    <n v="1652"/>
    <n v="912.04999999999973"/>
    <n v="0.35570679198923572"/>
    <x v="0"/>
  </r>
  <r>
    <s v="ORD-100700"/>
    <x v="378"/>
    <x v="1"/>
    <x v="0"/>
    <s v="Jan"/>
    <s v="Q1"/>
    <x v="3"/>
    <s v="Delhi"/>
    <s v="Delhi Mega Store"/>
    <x v="1"/>
    <x v="1"/>
    <x v="2"/>
    <x v="0"/>
    <n v="1"/>
    <n v="472"/>
    <x v="0"/>
    <n v="218"/>
    <n v="448.4"/>
    <n v="218"/>
    <n v="230.39999999999998"/>
    <n v="0.51382694023193576"/>
    <x v="0"/>
  </r>
  <r>
    <s v="ORD-103519"/>
    <x v="378"/>
    <x v="1"/>
    <x v="0"/>
    <s v="Jan"/>
    <s v="Q1"/>
    <x v="0"/>
    <s v="West Bengal"/>
    <s v="West Bengal Mega Store"/>
    <x v="3"/>
    <x v="9"/>
    <x v="2"/>
    <x v="1"/>
    <n v="2"/>
    <n v="32127"/>
    <x v="3"/>
    <n v="22202"/>
    <n v="57828.6"/>
    <n v="44404"/>
    <n v="13424.599999999999"/>
    <n v="0.23214464814987737"/>
    <x v="0"/>
  </r>
  <r>
    <s v="ORD-100180"/>
    <x v="379"/>
    <x v="1"/>
    <x v="0"/>
    <s v="Jan"/>
    <s v="Q1"/>
    <x v="1"/>
    <s v="Rajasthan"/>
    <s v="Rajasthan Mega Store"/>
    <x v="0"/>
    <x v="11"/>
    <x v="2"/>
    <x v="2"/>
    <n v="5"/>
    <n v="1641"/>
    <x v="1"/>
    <n v="804"/>
    <n v="8205"/>
    <n v="4020"/>
    <n v="4185"/>
    <n v="0.51005484460694694"/>
    <x v="0"/>
  </r>
  <r>
    <s v="ORD-101149"/>
    <x v="379"/>
    <x v="1"/>
    <x v="0"/>
    <s v="Jan"/>
    <s v="Q1"/>
    <x v="0"/>
    <s v="Odisha"/>
    <s v="Odisha Mega Store"/>
    <x v="2"/>
    <x v="10"/>
    <x v="0"/>
    <x v="1"/>
    <n v="1"/>
    <n v="1880"/>
    <x v="0"/>
    <n v="978"/>
    <n v="1786"/>
    <n v="978"/>
    <n v="808"/>
    <n v="0.45240761478163494"/>
    <x v="0"/>
  </r>
  <r>
    <s v="ORD-101160"/>
    <x v="379"/>
    <x v="1"/>
    <x v="0"/>
    <s v="Jan"/>
    <s v="Q1"/>
    <x v="1"/>
    <s v="Maharashtra"/>
    <s v="Maharashtra Mega Store"/>
    <x v="1"/>
    <x v="3"/>
    <x v="2"/>
    <x v="0"/>
    <n v="2"/>
    <n v="259"/>
    <x v="3"/>
    <n v="108"/>
    <n v="466.2"/>
    <n v="216"/>
    <n v="250.2"/>
    <n v="0.53667953667953672"/>
    <x v="0"/>
  </r>
  <r>
    <s v="ORD-102664"/>
    <x v="379"/>
    <x v="1"/>
    <x v="0"/>
    <s v="Jan"/>
    <s v="Q1"/>
    <x v="3"/>
    <s v="Uttar Pradesh"/>
    <s v="Uttar Pradesh Mega Store"/>
    <x v="0"/>
    <x v="12"/>
    <x v="1"/>
    <x v="1"/>
    <n v="1"/>
    <n v="19479"/>
    <x v="0"/>
    <n v="15574"/>
    <n v="18505.05"/>
    <n v="15574"/>
    <n v="2931.0499999999993"/>
    <n v="0.15839189842772644"/>
    <x v="0"/>
  </r>
  <r>
    <s v="ORD-103183"/>
    <x v="379"/>
    <x v="1"/>
    <x v="0"/>
    <s v="Jan"/>
    <s v="Q1"/>
    <x v="2"/>
    <s v="Andhra Pradesh"/>
    <s v="Andhra Pradesh Mega Store"/>
    <x v="0"/>
    <x v="5"/>
    <x v="0"/>
    <x v="2"/>
    <n v="5"/>
    <n v="10701"/>
    <x v="3"/>
    <n v="8151"/>
    <n v="48154.5"/>
    <n v="40755"/>
    <n v="7399.5"/>
    <n v="0.15366165155904432"/>
    <x v="0"/>
  </r>
  <r>
    <s v="ORD-100029"/>
    <x v="380"/>
    <x v="1"/>
    <x v="0"/>
    <s v="Jan"/>
    <s v="Q1"/>
    <x v="2"/>
    <s v="Tamil Nadu"/>
    <s v="Tamil Nadu Mega Store"/>
    <x v="3"/>
    <x v="9"/>
    <x v="2"/>
    <x v="0"/>
    <n v="1"/>
    <n v="33002"/>
    <x v="5"/>
    <n v="22058"/>
    <n v="26401.600000000002"/>
    <n v="22058"/>
    <n v="4343.6000000000022"/>
    <n v="0.16452033210108485"/>
    <x v="0"/>
  </r>
  <r>
    <s v="ORD-101336"/>
    <x v="380"/>
    <x v="1"/>
    <x v="0"/>
    <s v="Jan"/>
    <s v="Q1"/>
    <x v="1"/>
    <s v="Rajasthan"/>
    <s v="Rajasthan Mega Store"/>
    <x v="2"/>
    <x v="2"/>
    <x v="1"/>
    <x v="1"/>
    <n v="4"/>
    <n v="2730"/>
    <x v="1"/>
    <n v="1657"/>
    <n v="10920"/>
    <n v="6628"/>
    <n v="4292"/>
    <n v="0.39304029304029303"/>
    <x v="0"/>
  </r>
  <r>
    <s v="ORD-103326"/>
    <x v="381"/>
    <x v="1"/>
    <x v="0"/>
    <s v="Jan"/>
    <s v="Q1"/>
    <x v="1"/>
    <s v="Maharashtra"/>
    <s v="Maharashtra Mega Store"/>
    <x v="3"/>
    <x v="14"/>
    <x v="1"/>
    <x v="0"/>
    <n v="1"/>
    <n v="8496"/>
    <x v="7"/>
    <n v="5186"/>
    <n v="6372"/>
    <n v="5186"/>
    <n v="1186"/>
    <n v="0.18612680477087257"/>
    <x v="0"/>
  </r>
  <r>
    <s v="ORD-100189"/>
    <x v="382"/>
    <x v="1"/>
    <x v="0"/>
    <s v="Jan"/>
    <s v="Q1"/>
    <x v="2"/>
    <s v="Karnataka"/>
    <s v="Karnataka Mega Store"/>
    <x v="2"/>
    <x v="2"/>
    <x v="0"/>
    <x v="2"/>
    <n v="3"/>
    <n v="2758"/>
    <x v="2"/>
    <n v="1694"/>
    <n v="7032.9"/>
    <n v="5082"/>
    <n v="1950.8999999999996"/>
    <n v="0.2773962376828904"/>
    <x v="1"/>
  </r>
  <r>
    <s v="ORD-101012"/>
    <x v="382"/>
    <x v="1"/>
    <x v="0"/>
    <s v="Jan"/>
    <s v="Q1"/>
    <x v="1"/>
    <s v="Maharashtra"/>
    <s v="Maharashtra Mega Store"/>
    <x v="1"/>
    <x v="3"/>
    <x v="0"/>
    <x v="1"/>
    <n v="2"/>
    <n v="242"/>
    <x v="1"/>
    <n v="101"/>
    <n v="484"/>
    <n v="202"/>
    <n v="282"/>
    <n v="0.5826446280991735"/>
    <x v="0"/>
  </r>
  <r>
    <s v="ORD-101737"/>
    <x v="382"/>
    <x v="1"/>
    <x v="0"/>
    <s v="Jan"/>
    <s v="Q1"/>
    <x v="1"/>
    <s v="Gujarat"/>
    <s v="Gujarat Mega Store"/>
    <x v="1"/>
    <x v="8"/>
    <x v="0"/>
    <x v="2"/>
    <n v="1"/>
    <n v="2281"/>
    <x v="3"/>
    <n v="1347"/>
    <n v="2052.9"/>
    <n v="1347"/>
    <n v="705.90000000000009"/>
    <n v="0.34385503434166304"/>
    <x v="0"/>
  </r>
  <r>
    <s v="ORD-101853"/>
    <x v="382"/>
    <x v="1"/>
    <x v="0"/>
    <s v="Jan"/>
    <s v="Q1"/>
    <x v="2"/>
    <s v="Tamil Nadu"/>
    <s v="Tamil Nadu Mega Store"/>
    <x v="2"/>
    <x v="7"/>
    <x v="0"/>
    <x v="0"/>
    <n v="3"/>
    <n v="2552"/>
    <x v="3"/>
    <n v="1249"/>
    <n v="6890.4000000000005"/>
    <n v="3747"/>
    <n v="3143.4000000000005"/>
    <n v="0.45619993033786144"/>
    <x v="1"/>
  </r>
  <r>
    <s v="ORD-100389"/>
    <x v="383"/>
    <x v="1"/>
    <x v="0"/>
    <s v="Jan"/>
    <s v="Q1"/>
    <x v="3"/>
    <s v="Uttar Pradesh"/>
    <s v="Uttar Pradesh Mega Store"/>
    <x v="0"/>
    <x v="0"/>
    <x v="0"/>
    <x v="0"/>
    <n v="3"/>
    <n v="53677"/>
    <x v="0"/>
    <n v="46069"/>
    <n v="152979.44999999998"/>
    <n v="138207"/>
    <n v="14772.449999999983"/>
    <n v="9.6564930779918373E-2"/>
    <x v="0"/>
  </r>
  <r>
    <s v="ORD-100758"/>
    <x v="383"/>
    <x v="1"/>
    <x v="0"/>
    <s v="Jan"/>
    <s v="Q1"/>
    <x v="3"/>
    <s v="Punjab"/>
    <s v="Punjab Mega Store"/>
    <x v="3"/>
    <x v="13"/>
    <x v="2"/>
    <x v="2"/>
    <n v="8"/>
    <n v="12680"/>
    <x v="6"/>
    <n v="7564"/>
    <n v="71008"/>
    <n v="60512"/>
    <n v="10496"/>
    <n v="0.14781433077963047"/>
    <x v="0"/>
  </r>
  <r>
    <s v="ORD-101385"/>
    <x v="383"/>
    <x v="1"/>
    <x v="0"/>
    <s v="Jan"/>
    <s v="Q1"/>
    <x v="2"/>
    <s v="Tamil Nadu"/>
    <s v="Tamil Nadu Mega Store"/>
    <x v="1"/>
    <x v="8"/>
    <x v="0"/>
    <x v="1"/>
    <n v="5"/>
    <n v="2174"/>
    <x v="3"/>
    <n v="1272"/>
    <n v="9783"/>
    <n v="6360"/>
    <n v="3423"/>
    <n v="0.34989267095982829"/>
    <x v="1"/>
  </r>
  <r>
    <s v="ORD-102107"/>
    <x v="383"/>
    <x v="1"/>
    <x v="0"/>
    <s v="Jan"/>
    <s v="Q1"/>
    <x v="1"/>
    <s v="Rajasthan"/>
    <s v="Rajasthan Mega Store"/>
    <x v="1"/>
    <x v="4"/>
    <x v="0"/>
    <x v="1"/>
    <n v="2"/>
    <n v="319"/>
    <x v="2"/>
    <n v="131"/>
    <n v="542.29999999999995"/>
    <n v="262"/>
    <n v="280.29999999999995"/>
    <n v="0.51687257975290424"/>
    <x v="1"/>
  </r>
  <r>
    <s v="ORD-103045"/>
    <x v="383"/>
    <x v="1"/>
    <x v="0"/>
    <s v="Jan"/>
    <s v="Q1"/>
    <x v="2"/>
    <s v="Tamil Nadu"/>
    <s v="Tamil Nadu Mega Store"/>
    <x v="1"/>
    <x v="1"/>
    <x v="1"/>
    <x v="1"/>
    <n v="4"/>
    <n v="475"/>
    <x v="3"/>
    <n v="217"/>
    <n v="1710"/>
    <n v="868"/>
    <n v="842"/>
    <n v="0.49239766081871345"/>
    <x v="0"/>
  </r>
  <r>
    <s v="ORD-103598"/>
    <x v="383"/>
    <x v="1"/>
    <x v="0"/>
    <s v="Jan"/>
    <s v="Q1"/>
    <x v="2"/>
    <s v="Karnataka"/>
    <s v="Karnataka Mega Store"/>
    <x v="1"/>
    <x v="3"/>
    <x v="2"/>
    <x v="1"/>
    <n v="2"/>
    <n v="269"/>
    <x v="1"/>
    <n v="113"/>
    <n v="538"/>
    <n v="226"/>
    <n v="312"/>
    <n v="0.5799256505576208"/>
    <x v="0"/>
  </r>
  <r>
    <s v="ORD-103892"/>
    <x v="383"/>
    <x v="1"/>
    <x v="0"/>
    <s v="Jan"/>
    <s v="Q1"/>
    <x v="2"/>
    <s v="Andhra Pradesh"/>
    <s v="Andhra Pradesh Mega Store"/>
    <x v="1"/>
    <x v="1"/>
    <x v="0"/>
    <x v="2"/>
    <n v="1"/>
    <n v="417"/>
    <x v="1"/>
    <n v="185"/>
    <n v="417"/>
    <n v="185"/>
    <n v="232"/>
    <n v="0.55635491606714627"/>
    <x v="0"/>
  </r>
  <r>
    <s v="ORD-102182"/>
    <x v="384"/>
    <x v="1"/>
    <x v="0"/>
    <s v="Jan"/>
    <s v="Q1"/>
    <x v="2"/>
    <s v="Tamil Nadu"/>
    <s v="Tamil Nadu Mega Store"/>
    <x v="2"/>
    <x v="7"/>
    <x v="0"/>
    <x v="0"/>
    <n v="2"/>
    <n v="2346"/>
    <x v="3"/>
    <n v="1141"/>
    <n v="4222.8"/>
    <n v="2282"/>
    <n v="1940.8000000000002"/>
    <n v="0.4596002652268637"/>
    <x v="0"/>
  </r>
  <r>
    <s v="ORD-102516"/>
    <x v="384"/>
    <x v="1"/>
    <x v="0"/>
    <s v="Jan"/>
    <s v="Q1"/>
    <x v="1"/>
    <s v="Gujarat"/>
    <s v="Gujarat Mega Store"/>
    <x v="0"/>
    <x v="5"/>
    <x v="0"/>
    <x v="1"/>
    <n v="2"/>
    <n v="10815"/>
    <x v="2"/>
    <n v="8067"/>
    <n v="18385.5"/>
    <n v="16134"/>
    <n v="2251.5"/>
    <n v="0.12246063473933262"/>
    <x v="0"/>
  </r>
  <r>
    <s v="ORD-103225"/>
    <x v="384"/>
    <x v="1"/>
    <x v="0"/>
    <s v="Jan"/>
    <s v="Q1"/>
    <x v="3"/>
    <s v="Uttar Pradesh"/>
    <s v="Uttar Pradesh Mega Store"/>
    <x v="0"/>
    <x v="0"/>
    <x v="1"/>
    <x v="1"/>
    <n v="2"/>
    <n v="56899"/>
    <x v="1"/>
    <n v="48392"/>
    <n v="113798"/>
    <n v="96784"/>
    <n v="17014"/>
    <n v="0.14951053621329022"/>
    <x v="0"/>
  </r>
  <r>
    <s v="ORD-101435"/>
    <x v="385"/>
    <x v="1"/>
    <x v="0"/>
    <s v="Jan"/>
    <s v="Q1"/>
    <x v="3"/>
    <s v="Delhi"/>
    <s v="Delhi Mega Store"/>
    <x v="2"/>
    <x v="10"/>
    <x v="0"/>
    <x v="2"/>
    <n v="2"/>
    <n v="1918"/>
    <x v="3"/>
    <n v="977"/>
    <n v="3452.4"/>
    <n v="1954"/>
    <n v="1498.4"/>
    <n v="0.43401691576874057"/>
    <x v="0"/>
  </r>
  <r>
    <s v="ORD-100531"/>
    <x v="386"/>
    <x v="1"/>
    <x v="0"/>
    <s v="Jan"/>
    <s v="Q1"/>
    <x v="3"/>
    <s v="Uttar Pradesh"/>
    <s v="Uttar Pradesh Mega Store"/>
    <x v="1"/>
    <x v="4"/>
    <x v="1"/>
    <x v="0"/>
    <n v="3"/>
    <n v="285"/>
    <x v="0"/>
    <n v="117"/>
    <n v="812.25"/>
    <n v="351"/>
    <n v="461.25"/>
    <n v="0.56786703601108035"/>
    <x v="1"/>
  </r>
  <r>
    <s v="ORD-101312"/>
    <x v="386"/>
    <x v="1"/>
    <x v="0"/>
    <s v="Jan"/>
    <s v="Q1"/>
    <x v="0"/>
    <s v="Bihar"/>
    <s v="Bihar Mega Store"/>
    <x v="0"/>
    <x v="5"/>
    <x v="2"/>
    <x v="2"/>
    <n v="4"/>
    <n v="10226"/>
    <x v="2"/>
    <n v="7583"/>
    <n v="34768.400000000001"/>
    <n v="30332"/>
    <n v="4436.4000000000015"/>
    <n v="0.12759862403791952"/>
    <x v="0"/>
  </r>
  <r>
    <s v="ORD-102278"/>
    <x v="386"/>
    <x v="1"/>
    <x v="0"/>
    <s v="Jan"/>
    <s v="Q1"/>
    <x v="2"/>
    <s v="Karnataka"/>
    <s v="Karnataka Mega Store"/>
    <x v="0"/>
    <x v="0"/>
    <x v="1"/>
    <x v="1"/>
    <n v="1"/>
    <n v="55432"/>
    <x v="1"/>
    <n v="46585"/>
    <n v="55432"/>
    <n v="46585"/>
    <n v="8847"/>
    <n v="0.15960095251840092"/>
    <x v="0"/>
  </r>
  <r>
    <s v="ORD-103411"/>
    <x v="386"/>
    <x v="1"/>
    <x v="0"/>
    <s v="Jan"/>
    <s v="Q1"/>
    <x v="0"/>
    <s v="West Bengal"/>
    <s v="West Bengal Mega Store"/>
    <x v="2"/>
    <x v="7"/>
    <x v="0"/>
    <x v="2"/>
    <n v="1"/>
    <n v="2414"/>
    <x v="3"/>
    <n v="1181"/>
    <n v="2172.6"/>
    <n v="1181"/>
    <n v="991.59999999999991"/>
    <n v="0.45641167265028076"/>
    <x v="0"/>
  </r>
  <r>
    <s v="ORD-103835"/>
    <x v="386"/>
    <x v="1"/>
    <x v="0"/>
    <s v="Jan"/>
    <s v="Q1"/>
    <x v="1"/>
    <s v="Maharashtra"/>
    <s v="Maharashtra Mega Store"/>
    <x v="2"/>
    <x v="7"/>
    <x v="0"/>
    <x v="1"/>
    <n v="2"/>
    <n v="2204"/>
    <x v="0"/>
    <n v="1101"/>
    <n v="4187.5999999999995"/>
    <n v="2202"/>
    <n v="1985.5999999999995"/>
    <n v="0.47416181106122834"/>
    <x v="0"/>
  </r>
  <r>
    <s v="ORD-100107"/>
    <x v="387"/>
    <x v="1"/>
    <x v="0"/>
    <s v="Jan"/>
    <s v="Q1"/>
    <x v="0"/>
    <s v="West Bengal"/>
    <s v="West Bengal Mega Store"/>
    <x v="2"/>
    <x v="10"/>
    <x v="2"/>
    <x v="0"/>
    <n v="2"/>
    <n v="1747"/>
    <x v="2"/>
    <n v="897"/>
    <n v="2969.9"/>
    <n v="1794"/>
    <n v="1175.9000000000001"/>
    <n v="0.3959392572140476"/>
    <x v="0"/>
  </r>
  <r>
    <s v="ORD-100362"/>
    <x v="387"/>
    <x v="1"/>
    <x v="0"/>
    <s v="Jan"/>
    <s v="Q1"/>
    <x v="1"/>
    <s v="Maharashtra"/>
    <s v="Maharashtra Mega Store"/>
    <x v="3"/>
    <x v="13"/>
    <x v="0"/>
    <x v="1"/>
    <n v="2"/>
    <n v="13214"/>
    <x v="4"/>
    <n v="8154"/>
    <n v="17178.2"/>
    <n v="16308"/>
    <n v="870.20000000000073"/>
    <n v="5.0657228347556829E-2"/>
    <x v="0"/>
  </r>
  <r>
    <s v="ORD-102502"/>
    <x v="388"/>
    <x v="1"/>
    <x v="1"/>
    <s v="Feb"/>
    <s v="Q1"/>
    <x v="0"/>
    <s v="Bihar"/>
    <s v="Bihar Mega Store"/>
    <x v="3"/>
    <x v="9"/>
    <x v="0"/>
    <x v="2"/>
    <n v="2"/>
    <n v="33301"/>
    <x v="3"/>
    <n v="22860"/>
    <n v="59941.8"/>
    <n v="45720"/>
    <n v="14221.800000000003"/>
    <n v="0.23726014233806797"/>
    <x v="0"/>
  </r>
  <r>
    <s v="ORD-104053"/>
    <x v="388"/>
    <x v="1"/>
    <x v="1"/>
    <s v="Feb"/>
    <s v="Q1"/>
    <x v="2"/>
    <s v="Andhra Pradesh"/>
    <s v="Andhra Pradesh Mega Store"/>
    <x v="1"/>
    <x v="3"/>
    <x v="0"/>
    <x v="2"/>
    <n v="2"/>
    <n v="241"/>
    <x v="0"/>
    <n v="98"/>
    <n v="457.9"/>
    <n v="196"/>
    <n v="261.89999999999998"/>
    <n v="0.5719589430006552"/>
    <x v="0"/>
  </r>
  <r>
    <s v="ORD-104227"/>
    <x v="388"/>
    <x v="1"/>
    <x v="1"/>
    <s v="Feb"/>
    <s v="Q1"/>
    <x v="0"/>
    <s v="Bihar"/>
    <s v="Bihar Mega Store"/>
    <x v="2"/>
    <x v="10"/>
    <x v="1"/>
    <x v="1"/>
    <n v="2"/>
    <n v="1834"/>
    <x v="0"/>
    <n v="971"/>
    <n v="3484.6"/>
    <n v="1942"/>
    <n v="1542.6"/>
    <n v="0.44269069620616425"/>
    <x v="0"/>
  </r>
  <r>
    <s v="ORD-100054"/>
    <x v="389"/>
    <x v="1"/>
    <x v="1"/>
    <s v="Feb"/>
    <s v="Q1"/>
    <x v="2"/>
    <s v="Tamil Nadu"/>
    <s v="Tamil Nadu Mega Store"/>
    <x v="3"/>
    <x v="9"/>
    <x v="1"/>
    <x v="2"/>
    <n v="5"/>
    <n v="32705"/>
    <x v="1"/>
    <n v="21768"/>
    <n v="163525"/>
    <n v="108840"/>
    <n v="54685"/>
    <n v="0.3344136982112827"/>
    <x v="0"/>
  </r>
  <r>
    <s v="ORD-101302"/>
    <x v="389"/>
    <x v="1"/>
    <x v="1"/>
    <s v="Feb"/>
    <s v="Q1"/>
    <x v="1"/>
    <s v="Gujarat"/>
    <s v="Gujarat Mega Store"/>
    <x v="3"/>
    <x v="14"/>
    <x v="1"/>
    <x v="1"/>
    <n v="1"/>
    <n v="9872"/>
    <x v="7"/>
    <n v="6013"/>
    <n v="7404"/>
    <n v="6013"/>
    <n v="1391"/>
    <n v="0.18787142085359265"/>
    <x v="0"/>
  </r>
  <r>
    <s v="ORD-102705"/>
    <x v="389"/>
    <x v="1"/>
    <x v="1"/>
    <s v="Feb"/>
    <s v="Q1"/>
    <x v="3"/>
    <s v="Punjab"/>
    <s v="Punjab Mega Store"/>
    <x v="1"/>
    <x v="8"/>
    <x v="0"/>
    <x v="1"/>
    <n v="4"/>
    <n v="2268"/>
    <x v="3"/>
    <n v="1278"/>
    <n v="8164.8"/>
    <n v="5112"/>
    <n v="3052.8"/>
    <n v="0.3738977072310406"/>
    <x v="0"/>
  </r>
  <r>
    <s v="ORD-103256"/>
    <x v="389"/>
    <x v="1"/>
    <x v="1"/>
    <s v="Feb"/>
    <s v="Q1"/>
    <x v="3"/>
    <s v="Punjab"/>
    <s v="Punjab Mega Store"/>
    <x v="3"/>
    <x v="9"/>
    <x v="0"/>
    <x v="1"/>
    <n v="2"/>
    <n v="33666"/>
    <x v="3"/>
    <n v="22905"/>
    <n v="60598.8"/>
    <n v="45810"/>
    <n v="14788.800000000003"/>
    <n v="0.24404443652349556"/>
    <x v="1"/>
  </r>
  <r>
    <s v="ORD-103348"/>
    <x v="389"/>
    <x v="1"/>
    <x v="1"/>
    <s v="Feb"/>
    <s v="Q1"/>
    <x v="1"/>
    <s v="Rajasthan"/>
    <s v="Rajasthan Mega Store"/>
    <x v="1"/>
    <x v="8"/>
    <x v="2"/>
    <x v="0"/>
    <n v="2"/>
    <n v="2098"/>
    <x v="0"/>
    <n v="1235"/>
    <n v="3986.2"/>
    <n v="2470"/>
    <n v="1516.1999999999998"/>
    <n v="0.38036224976167776"/>
    <x v="0"/>
  </r>
  <r>
    <s v="ORD-103428"/>
    <x v="389"/>
    <x v="1"/>
    <x v="1"/>
    <s v="Feb"/>
    <s v="Q1"/>
    <x v="1"/>
    <s v="Gujarat"/>
    <s v="Gujarat Mega Store"/>
    <x v="3"/>
    <x v="9"/>
    <x v="1"/>
    <x v="1"/>
    <n v="1"/>
    <n v="30977"/>
    <x v="7"/>
    <n v="21612"/>
    <n v="23232.75"/>
    <n v="21612"/>
    <n v="1620.75"/>
    <n v="6.9761435904057853E-2"/>
    <x v="0"/>
  </r>
  <r>
    <s v="ORD-104127"/>
    <x v="389"/>
    <x v="1"/>
    <x v="1"/>
    <s v="Feb"/>
    <s v="Q1"/>
    <x v="1"/>
    <s v="Maharashtra"/>
    <s v="Maharashtra Mega Store"/>
    <x v="0"/>
    <x v="0"/>
    <x v="0"/>
    <x v="2"/>
    <n v="2"/>
    <n v="53728"/>
    <x v="3"/>
    <n v="44769"/>
    <n v="96710.400000000009"/>
    <n v="89538"/>
    <n v="7172.4000000000087"/>
    <n v="7.4163688703593494E-2"/>
    <x v="0"/>
  </r>
  <r>
    <s v="ORD-104305"/>
    <x v="389"/>
    <x v="1"/>
    <x v="1"/>
    <s v="Feb"/>
    <s v="Q1"/>
    <x v="1"/>
    <s v="Gujarat"/>
    <s v="Gujarat Mega Store"/>
    <x v="3"/>
    <x v="13"/>
    <x v="2"/>
    <x v="2"/>
    <n v="1"/>
    <n v="14805"/>
    <x v="6"/>
    <n v="8622"/>
    <n v="10363.5"/>
    <n v="8622"/>
    <n v="1741.5"/>
    <n v="0.16804168475900999"/>
    <x v="0"/>
  </r>
  <r>
    <s v="ORD-101554"/>
    <x v="390"/>
    <x v="1"/>
    <x v="1"/>
    <s v="Feb"/>
    <s v="Q1"/>
    <x v="3"/>
    <s v="Punjab"/>
    <s v="Punjab Mega Store"/>
    <x v="1"/>
    <x v="4"/>
    <x v="0"/>
    <x v="0"/>
    <n v="1"/>
    <n v="310"/>
    <x v="3"/>
    <n v="125"/>
    <n v="279"/>
    <n v="125"/>
    <n v="154"/>
    <n v="0.55197132616487454"/>
    <x v="0"/>
  </r>
  <r>
    <s v="ORD-102043"/>
    <x v="390"/>
    <x v="1"/>
    <x v="1"/>
    <s v="Feb"/>
    <s v="Q1"/>
    <x v="2"/>
    <s v="Tamil Nadu"/>
    <s v="Tamil Nadu Mega Store"/>
    <x v="0"/>
    <x v="12"/>
    <x v="2"/>
    <x v="1"/>
    <n v="5"/>
    <n v="18369"/>
    <x v="1"/>
    <n v="14155"/>
    <n v="91845"/>
    <n v="70775"/>
    <n v="21070"/>
    <n v="0.22940824214709565"/>
    <x v="0"/>
  </r>
  <r>
    <s v="ORD-100918"/>
    <x v="391"/>
    <x v="1"/>
    <x v="1"/>
    <s v="Feb"/>
    <s v="Q1"/>
    <x v="2"/>
    <s v="Tamil Nadu"/>
    <s v="Tamil Nadu Mega Store"/>
    <x v="1"/>
    <x v="3"/>
    <x v="2"/>
    <x v="2"/>
    <n v="2"/>
    <n v="259"/>
    <x v="1"/>
    <n v="112"/>
    <n v="518"/>
    <n v="224"/>
    <n v="294"/>
    <n v="0.56756756756756754"/>
    <x v="0"/>
  </r>
  <r>
    <s v="ORD-101238"/>
    <x v="391"/>
    <x v="1"/>
    <x v="1"/>
    <s v="Feb"/>
    <s v="Q1"/>
    <x v="2"/>
    <s v="Andhra Pradesh"/>
    <s v="Andhra Pradesh Mega Store"/>
    <x v="1"/>
    <x v="4"/>
    <x v="1"/>
    <x v="0"/>
    <n v="1"/>
    <n v="300"/>
    <x v="0"/>
    <n v="118"/>
    <n v="285"/>
    <n v="118"/>
    <n v="167"/>
    <n v="0.5859649122807018"/>
    <x v="0"/>
  </r>
  <r>
    <s v="ORD-102646"/>
    <x v="391"/>
    <x v="1"/>
    <x v="1"/>
    <s v="Feb"/>
    <s v="Q1"/>
    <x v="0"/>
    <s v="West Bengal"/>
    <s v="West Bengal Mega Store"/>
    <x v="0"/>
    <x v="0"/>
    <x v="2"/>
    <x v="1"/>
    <n v="3"/>
    <n v="47121"/>
    <x v="3"/>
    <n v="39362"/>
    <n v="127226.7"/>
    <n v="118086"/>
    <n v="9140.6999999999971"/>
    <n v="7.1845768223179549E-2"/>
    <x v="0"/>
  </r>
  <r>
    <s v="ORD-103733"/>
    <x v="391"/>
    <x v="1"/>
    <x v="1"/>
    <s v="Feb"/>
    <s v="Q1"/>
    <x v="1"/>
    <s v="Gujarat"/>
    <s v="Gujarat Mega Store"/>
    <x v="1"/>
    <x v="1"/>
    <x v="1"/>
    <x v="2"/>
    <n v="1"/>
    <n v="494"/>
    <x v="3"/>
    <n v="226"/>
    <n v="444.6"/>
    <n v="226"/>
    <n v="218.60000000000002"/>
    <n v="0.49167791273054434"/>
    <x v="0"/>
  </r>
  <r>
    <s v="ORD-100921"/>
    <x v="392"/>
    <x v="1"/>
    <x v="1"/>
    <s v="Feb"/>
    <s v="Q1"/>
    <x v="1"/>
    <s v="Gujarat"/>
    <s v="Gujarat Mega Store"/>
    <x v="3"/>
    <x v="13"/>
    <x v="0"/>
    <x v="2"/>
    <n v="4"/>
    <n v="15358"/>
    <x v="4"/>
    <n v="9062"/>
    <n v="39930.800000000003"/>
    <n v="36248"/>
    <n v="3682.8000000000029"/>
    <n v="9.2229557133841608E-2"/>
    <x v="0"/>
  </r>
  <r>
    <s v="ORD-102403"/>
    <x v="392"/>
    <x v="1"/>
    <x v="1"/>
    <s v="Feb"/>
    <s v="Q1"/>
    <x v="3"/>
    <s v="Delhi"/>
    <s v="Delhi Mega Store"/>
    <x v="2"/>
    <x v="2"/>
    <x v="0"/>
    <x v="1"/>
    <n v="1"/>
    <n v="2804"/>
    <x v="3"/>
    <n v="1722"/>
    <n v="2523.6"/>
    <n v="1722"/>
    <n v="801.59999999999991"/>
    <n v="0.3176414645744175"/>
    <x v="0"/>
  </r>
  <r>
    <s v="ORD-101783"/>
    <x v="393"/>
    <x v="1"/>
    <x v="1"/>
    <s v="Feb"/>
    <s v="Q1"/>
    <x v="3"/>
    <s v="Uttar Pradesh"/>
    <s v="Uttar Pradesh Mega Store"/>
    <x v="2"/>
    <x v="10"/>
    <x v="0"/>
    <x v="1"/>
    <n v="1"/>
    <n v="1816"/>
    <x v="3"/>
    <n v="928"/>
    <n v="1634.4"/>
    <n v="928"/>
    <n v="706.40000000000009"/>
    <n v="0.43220753793441019"/>
    <x v="0"/>
  </r>
  <r>
    <s v="ORD-103879"/>
    <x v="393"/>
    <x v="1"/>
    <x v="1"/>
    <s v="Feb"/>
    <s v="Q1"/>
    <x v="0"/>
    <s v="West Bengal"/>
    <s v="West Bengal Mega Store"/>
    <x v="1"/>
    <x v="8"/>
    <x v="2"/>
    <x v="2"/>
    <n v="1"/>
    <n v="2213"/>
    <x v="2"/>
    <n v="1283"/>
    <n v="1881.05"/>
    <n v="1283"/>
    <n v="598.04999999999995"/>
    <n v="0.31793413253236225"/>
    <x v="0"/>
  </r>
  <r>
    <s v="ORD-100164"/>
    <x v="394"/>
    <x v="1"/>
    <x v="1"/>
    <s v="Feb"/>
    <s v="Q1"/>
    <x v="1"/>
    <s v="Rajasthan"/>
    <s v="Rajasthan Mega Store"/>
    <x v="0"/>
    <x v="11"/>
    <x v="0"/>
    <x v="1"/>
    <n v="2"/>
    <n v="1522"/>
    <x v="1"/>
    <n v="761"/>
    <n v="3044"/>
    <n v="1522"/>
    <n v="1522"/>
    <n v="0.5"/>
    <x v="1"/>
  </r>
  <r>
    <s v="ORD-102249"/>
    <x v="394"/>
    <x v="1"/>
    <x v="1"/>
    <s v="Feb"/>
    <s v="Q1"/>
    <x v="3"/>
    <s v="Punjab"/>
    <s v="Punjab Mega Store"/>
    <x v="1"/>
    <x v="1"/>
    <x v="1"/>
    <x v="0"/>
    <n v="2"/>
    <n v="459"/>
    <x v="0"/>
    <n v="210"/>
    <n v="872.09999999999991"/>
    <n v="420"/>
    <n v="452.09999999999991"/>
    <n v="0.51840385276917778"/>
    <x v="0"/>
  </r>
  <r>
    <s v="ORD-102685"/>
    <x v="394"/>
    <x v="1"/>
    <x v="1"/>
    <s v="Feb"/>
    <s v="Q1"/>
    <x v="3"/>
    <s v="Uttar Pradesh"/>
    <s v="Uttar Pradesh Mega Store"/>
    <x v="2"/>
    <x v="7"/>
    <x v="1"/>
    <x v="1"/>
    <n v="1"/>
    <n v="2210"/>
    <x v="1"/>
    <n v="1117"/>
    <n v="2210"/>
    <n v="1117"/>
    <n v="1093"/>
    <n v="0.49457013574660635"/>
    <x v="1"/>
  </r>
  <r>
    <s v="ORD-102196"/>
    <x v="395"/>
    <x v="1"/>
    <x v="1"/>
    <s v="Feb"/>
    <s v="Q1"/>
    <x v="2"/>
    <s v="Andhra Pradesh"/>
    <s v="Andhra Pradesh Mega Store"/>
    <x v="1"/>
    <x v="3"/>
    <x v="0"/>
    <x v="0"/>
    <n v="5"/>
    <n v="268"/>
    <x v="0"/>
    <n v="113"/>
    <n v="1273"/>
    <n v="565"/>
    <n v="708"/>
    <n v="0.55616653574234087"/>
    <x v="0"/>
  </r>
  <r>
    <s v="ORD-102937"/>
    <x v="395"/>
    <x v="1"/>
    <x v="1"/>
    <s v="Feb"/>
    <s v="Q1"/>
    <x v="1"/>
    <s v="Rajasthan"/>
    <s v="Rajasthan Mega Store"/>
    <x v="1"/>
    <x v="8"/>
    <x v="2"/>
    <x v="1"/>
    <n v="2"/>
    <n v="2048"/>
    <x v="0"/>
    <n v="1210"/>
    <n v="3891.2"/>
    <n v="2420"/>
    <n v="1471.1999999999998"/>
    <n v="0.37808388157894735"/>
    <x v="0"/>
  </r>
  <r>
    <s v="ORD-102997"/>
    <x v="395"/>
    <x v="1"/>
    <x v="1"/>
    <s v="Feb"/>
    <s v="Q1"/>
    <x v="2"/>
    <s v="Tamil Nadu"/>
    <s v="Tamil Nadu Mega Store"/>
    <x v="3"/>
    <x v="6"/>
    <x v="2"/>
    <x v="1"/>
    <n v="3"/>
    <n v="7140"/>
    <x v="3"/>
    <n v="4019"/>
    <n v="19278"/>
    <n v="12057"/>
    <n v="7221"/>
    <n v="0.3745720510426393"/>
    <x v="0"/>
  </r>
  <r>
    <s v="ORD-103849"/>
    <x v="395"/>
    <x v="1"/>
    <x v="1"/>
    <s v="Feb"/>
    <s v="Q1"/>
    <x v="0"/>
    <s v="West Bengal"/>
    <s v="West Bengal Mega Store"/>
    <x v="1"/>
    <x v="1"/>
    <x v="1"/>
    <x v="0"/>
    <n v="5"/>
    <n v="413"/>
    <x v="2"/>
    <n v="186"/>
    <n v="1755.25"/>
    <n v="930"/>
    <n v="825.25"/>
    <n v="0.4701609457342259"/>
    <x v="0"/>
  </r>
  <r>
    <s v="ORD-100071"/>
    <x v="396"/>
    <x v="1"/>
    <x v="1"/>
    <s v="Feb"/>
    <s v="Q1"/>
    <x v="1"/>
    <s v="Maharashtra"/>
    <s v="Maharashtra Mega Store"/>
    <x v="2"/>
    <x v="7"/>
    <x v="2"/>
    <x v="2"/>
    <n v="5"/>
    <n v="2311"/>
    <x v="1"/>
    <n v="1164"/>
    <n v="11555"/>
    <n v="5820"/>
    <n v="5735"/>
    <n v="0.49632193855473822"/>
    <x v="0"/>
  </r>
  <r>
    <s v="ORD-100425"/>
    <x v="396"/>
    <x v="1"/>
    <x v="1"/>
    <s v="Feb"/>
    <s v="Q1"/>
    <x v="3"/>
    <s v="Punjab"/>
    <s v="Punjab Mega Store"/>
    <x v="2"/>
    <x v="7"/>
    <x v="0"/>
    <x v="1"/>
    <n v="1"/>
    <n v="2395"/>
    <x v="3"/>
    <n v="1179"/>
    <n v="2155.5"/>
    <n v="1179"/>
    <n v="976.5"/>
    <n v="0.45302713987473903"/>
    <x v="0"/>
  </r>
  <r>
    <s v="ORD-101000"/>
    <x v="396"/>
    <x v="1"/>
    <x v="1"/>
    <s v="Feb"/>
    <s v="Q1"/>
    <x v="1"/>
    <s v="Maharashtra"/>
    <s v="Maharashtra Mega Store"/>
    <x v="1"/>
    <x v="1"/>
    <x v="2"/>
    <x v="2"/>
    <n v="1"/>
    <n v="412"/>
    <x v="3"/>
    <n v="190"/>
    <n v="370.8"/>
    <n v="190"/>
    <n v="180.8"/>
    <n v="0.48759439050701187"/>
    <x v="0"/>
  </r>
  <r>
    <s v="ORD-101931"/>
    <x v="396"/>
    <x v="1"/>
    <x v="1"/>
    <s v="Feb"/>
    <s v="Q1"/>
    <x v="3"/>
    <s v="Uttar Pradesh"/>
    <s v="Uttar Pradesh Mega Store"/>
    <x v="0"/>
    <x v="12"/>
    <x v="0"/>
    <x v="0"/>
    <n v="2"/>
    <n v="16750"/>
    <x v="2"/>
    <n v="13091"/>
    <n v="28475"/>
    <n v="26182"/>
    <n v="2293"/>
    <n v="8.0526777875329233E-2"/>
    <x v="0"/>
  </r>
  <r>
    <s v="ORD-103205"/>
    <x v="396"/>
    <x v="1"/>
    <x v="1"/>
    <s v="Feb"/>
    <s v="Q1"/>
    <x v="1"/>
    <s v="Gujarat"/>
    <s v="Gujarat Mega Store"/>
    <x v="0"/>
    <x v="11"/>
    <x v="0"/>
    <x v="2"/>
    <n v="2"/>
    <n v="1583"/>
    <x v="3"/>
    <n v="815"/>
    <n v="2849.4"/>
    <n v="1630"/>
    <n v="1219.4000000000001"/>
    <n v="0.42794974380571349"/>
    <x v="0"/>
  </r>
  <r>
    <s v="ORD-103627"/>
    <x v="396"/>
    <x v="1"/>
    <x v="1"/>
    <s v="Feb"/>
    <s v="Q1"/>
    <x v="3"/>
    <s v="Delhi"/>
    <s v="Delhi Mega Store"/>
    <x v="1"/>
    <x v="1"/>
    <x v="0"/>
    <x v="2"/>
    <n v="1"/>
    <n v="434"/>
    <x v="1"/>
    <n v="196"/>
    <n v="434"/>
    <n v="196"/>
    <n v="238"/>
    <n v="0.54838709677419351"/>
    <x v="0"/>
  </r>
  <r>
    <s v="ORD-103679"/>
    <x v="396"/>
    <x v="1"/>
    <x v="1"/>
    <s v="Feb"/>
    <s v="Q1"/>
    <x v="1"/>
    <s v="Gujarat"/>
    <s v="Gujarat Mega Store"/>
    <x v="1"/>
    <x v="4"/>
    <x v="0"/>
    <x v="1"/>
    <n v="4"/>
    <n v="297"/>
    <x v="2"/>
    <n v="119"/>
    <n v="1009.8"/>
    <n v="476"/>
    <n v="533.79999999999995"/>
    <n v="0.52861952861952854"/>
    <x v="0"/>
  </r>
  <r>
    <s v="ORD-101289"/>
    <x v="397"/>
    <x v="1"/>
    <x v="1"/>
    <s v="Feb"/>
    <s v="Q1"/>
    <x v="1"/>
    <s v="Maharashtra"/>
    <s v="Maharashtra Mega Store"/>
    <x v="0"/>
    <x v="0"/>
    <x v="1"/>
    <x v="2"/>
    <n v="2"/>
    <n v="50231"/>
    <x v="2"/>
    <n v="42664"/>
    <n v="85392.7"/>
    <n v="85328"/>
    <n v="64.69999999999709"/>
    <n v="7.5767600743385669E-4"/>
    <x v="0"/>
  </r>
  <r>
    <s v="ORD-102334"/>
    <x v="397"/>
    <x v="1"/>
    <x v="1"/>
    <s v="Feb"/>
    <s v="Q1"/>
    <x v="1"/>
    <s v="Maharashtra"/>
    <s v="Maharashtra Mega Store"/>
    <x v="3"/>
    <x v="9"/>
    <x v="0"/>
    <x v="0"/>
    <n v="1"/>
    <n v="32466"/>
    <x v="4"/>
    <n v="22718"/>
    <n v="21102.9"/>
    <n v="22718"/>
    <n v="-1615.0999999999985"/>
    <n v="-7.6534504736315789E-2"/>
    <x v="0"/>
  </r>
  <r>
    <s v="ORD-102649"/>
    <x v="397"/>
    <x v="1"/>
    <x v="1"/>
    <s v="Feb"/>
    <s v="Q1"/>
    <x v="2"/>
    <s v="Tamil Nadu"/>
    <s v="Tamil Nadu Mega Store"/>
    <x v="1"/>
    <x v="1"/>
    <x v="2"/>
    <x v="0"/>
    <n v="1"/>
    <n v="491"/>
    <x v="3"/>
    <n v="224"/>
    <n v="441.90000000000003"/>
    <n v="224"/>
    <n v="217.90000000000003"/>
    <n v="0.49309798596967641"/>
    <x v="0"/>
  </r>
  <r>
    <s v="ORD-102930"/>
    <x v="397"/>
    <x v="1"/>
    <x v="1"/>
    <s v="Feb"/>
    <s v="Q1"/>
    <x v="2"/>
    <s v="Tamil Nadu"/>
    <s v="Tamil Nadu Mega Store"/>
    <x v="3"/>
    <x v="9"/>
    <x v="0"/>
    <x v="1"/>
    <n v="4"/>
    <n v="34086"/>
    <x v="1"/>
    <n v="23842"/>
    <n v="136344"/>
    <n v="95368"/>
    <n v="40976"/>
    <n v="0.3005339435545385"/>
    <x v="0"/>
  </r>
  <r>
    <s v="ORD-102690"/>
    <x v="398"/>
    <x v="1"/>
    <x v="1"/>
    <s v="Feb"/>
    <s v="Q1"/>
    <x v="2"/>
    <s v="Karnataka"/>
    <s v="Karnataka Mega Store"/>
    <x v="0"/>
    <x v="12"/>
    <x v="0"/>
    <x v="2"/>
    <n v="5"/>
    <n v="19744"/>
    <x v="3"/>
    <n v="15209"/>
    <n v="88848"/>
    <n v="76045"/>
    <n v="12803"/>
    <n v="0.14410003601656762"/>
    <x v="0"/>
  </r>
  <r>
    <s v="ORD-103322"/>
    <x v="398"/>
    <x v="1"/>
    <x v="1"/>
    <s v="Feb"/>
    <s v="Q1"/>
    <x v="3"/>
    <s v="Punjab"/>
    <s v="Punjab Mega Store"/>
    <x v="2"/>
    <x v="10"/>
    <x v="0"/>
    <x v="2"/>
    <n v="2"/>
    <n v="1808"/>
    <x v="1"/>
    <n v="937"/>
    <n v="3616"/>
    <n v="1874"/>
    <n v="1742"/>
    <n v="0.48174778761061948"/>
    <x v="1"/>
  </r>
  <r>
    <s v="ORD-103604"/>
    <x v="398"/>
    <x v="1"/>
    <x v="1"/>
    <s v="Feb"/>
    <s v="Q1"/>
    <x v="3"/>
    <s v="Delhi"/>
    <s v="Delhi Mega Store"/>
    <x v="1"/>
    <x v="4"/>
    <x v="0"/>
    <x v="0"/>
    <n v="8"/>
    <n v="327"/>
    <x v="2"/>
    <n v="129"/>
    <n v="2223.6"/>
    <n v="1032"/>
    <n v="1191.5999999999999"/>
    <n v="0.53588774959525087"/>
    <x v="0"/>
  </r>
  <r>
    <s v="ORD-100530"/>
    <x v="399"/>
    <x v="1"/>
    <x v="1"/>
    <s v="Feb"/>
    <s v="Q1"/>
    <x v="1"/>
    <s v="Rajasthan"/>
    <s v="Rajasthan Mega Store"/>
    <x v="1"/>
    <x v="1"/>
    <x v="1"/>
    <x v="2"/>
    <n v="2"/>
    <n v="418"/>
    <x v="1"/>
    <n v="192"/>
    <n v="836"/>
    <n v="384"/>
    <n v="452"/>
    <n v="0.54066985645933019"/>
    <x v="0"/>
  </r>
  <r>
    <s v="ORD-100642"/>
    <x v="399"/>
    <x v="1"/>
    <x v="1"/>
    <s v="Feb"/>
    <s v="Q1"/>
    <x v="1"/>
    <s v="Rajasthan"/>
    <s v="Rajasthan Mega Store"/>
    <x v="1"/>
    <x v="4"/>
    <x v="2"/>
    <x v="2"/>
    <n v="1"/>
    <n v="278"/>
    <x v="0"/>
    <n v="111"/>
    <n v="264.09999999999997"/>
    <n v="111"/>
    <n v="153.09999999999997"/>
    <n v="0.57970465732677012"/>
    <x v="0"/>
  </r>
  <r>
    <s v="ORD-100016"/>
    <x v="400"/>
    <x v="1"/>
    <x v="1"/>
    <s v="Feb"/>
    <s v="Q1"/>
    <x v="3"/>
    <s v="Uttar Pradesh"/>
    <s v="Uttar Pradesh Mega Store"/>
    <x v="0"/>
    <x v="5"/>
    <x v="2"/>
    <x v="1"/>
    <n v="1"/>
    <n v="10919"/>
    <x v="1"/>
    <n v="7899"/>
    <n v="10919"/>
    <n v="7899"/>
    <n v="3020"/>
    <n v="0.27658210458833227"/>
    <x v="0"/>
  </r>
  <r>
    <s v="ORD-100722"/>
    <x v="400"/>
    <x v="1"/>
    <x v="1"/>
    <s v="Feb"/>
    <s v="Q1"/>
    <x v="1"/>
    <s v="Gujarat"/>
    <s v="Gujarat Mega Store"/>
    <x v="0"/>
    <x v="0"/>
    <x v="2"/>
    <x v="1"/>
    <n v="4"/>
    <n v="56849"/>
    <x v="0"/>
    <n v="48816"/>
    <n v="216026.19999999998"/>
    <n v="195264"/>
    <n v="20762.199999999983"/>
    <n v="9.6109638553101354E-2"/>
    <x v="0"/>
  </r>
  <r>
    <s v="ORD-101497"/>
    <x v="400"/>
    <x v="1"/>
    <x v="1"/>
    <s v="Feb"/>
    <s v="Q1"/>
    <x v="2"/>
    <s v="Karnataka"/>
    <s v="Karnataka Mega Store"/>
    <x v="1"/>
    <x v="3"/>
    <x v="1"/>
    <x v="1"/>
    <n v="2"/>
    <n v="231"/>
    <x v="1"/>
    <n v="98"/>
    <n v="462"/>
    <n v="196"/>
    <n v="266"/>
    <n v="0.5757575757575758"/>
    <x v="0"/>
  </r>
  <r>
    <s v="ORD-103456"/>
    <x v="400"/>
    <x v="1"/>
    <x v="1"/>
    <s v="Feb"/>
    <s v="Q1"/>
    <x v="2"/>
    <s v="Tamil Nadu"/>
    <s v="Tamil Nadu Mega Store"/>
    <x v="1"/>
    <x v="4"/>
    <x v="2"/>
    <x v="1"/>
    <n v="1"/>
    <n v="318"/>
    <x v="0"/>
    <n v="125"/>
    <n v="302.09999999999997"/>
    <n v="125"/>
    <n v="177.09999999999997"/>
    <n v="0.58622972525653749"/>
    <x v="0"/>
  </r>
  <r>
    <s v="ORD-103966"/>
    <x v="400"/>
    <x v="1"/>
    <x v="1"/>
    <s v="Feb"/>
    <s v="Q1"/>
    <x v="2"/>
    <s v="Andhra Pradesh"/>
    <s v="Andhra Pradesh Mega Store"/>
    <x v="1"/>
    <x v="8"/>
    <x v="1"/>
    <x v="0"/>
    <n v="2"/>
    <n v="2013"/>
    <x v="5"/>
    <n v="1196"/>
    <n v="3220.8"/>
    <n v="2392"/>
    <n v="828.80000000000018"/>
    <n v="0.2573273720814705"/>
    <x v="0"/>
  </r>
  <r>
    <s v="ORD-100104"/>
    <x v="401"/>
    <x v="1"/>
    <x v="1"/>
    <s v="Feb"/>
    <s v="Q1"/>
    <x v="3"/>
    <s v="Uttar Pradesh"/>
    <s v="Uttar Pradesh Mega Store"/>
    <x v="1"/>
    <x v="4"/>
    <x v="2"/>
    <x v="2"/>
    <n v="2"/>
    <n v="313"/>
    <x v="0"/>
    <n v="125"/>
    <n v="594.69999999999993"/>
    <n v="250"/>
    <n v="344.69999999999993"/>
    <n v="0.57961997645871866"/>
    <x v="0"/>
  </r>
  <r>
    <s v="ORD-100591"/>
    <x v="401"/>
    <x v="1"/>
    <x v="1"/>
    <s v="Feb"/>
    <s v="Q1"/>
    <x v="1"/>
    <s v="Maharashtra"/>
    <s v="Maharashtra Mega Store"/>
    <x v="3"/>
    <x v="9"/>
    <x v="0"/>
    <x v="0"/>
    <n v="1"/>
    <n v="30897"/>
    <x v="8"/>
    <n v="20467"/>
    <n v="18538.2"/>
    <n v="20467"/>
    <n v="-1928.7999999999993"/>
    <n v="-0.10404462137640112"/>
    <x v="0"/>
  </r>
  <r>
    <s v="ORD-102770"/>
    <x v="401"/>
    <x v="1"/>
    <x v="1"/>
    <s v="Feb"/>
    <s v="Q1"/>
    <x v="3"/>
    <s v="Uttar Pradesh"/>
    <s v="Uttar Pradesh Mega Store"/>
    <x v="0"/>
    <x v="11"/>
    <x v="0"/>
    <x v="1"/>
    <n v="2"/>
    <n v="1434"/>
    <x v="3"/>
    <n v="715"/>
    <n v="2581.2000000000003"/>
    <n v="1430"/>
    <n v="1151.2000000000003"/>
    <n v="0.44599411126607785"/>
    <x v="0"/>
  </r>
  <r>
    <s v="ORD-102798"/>
    <x v="401"/>
    <x v="1"/>
    <x v="1"/>
    <s v="Feb"/>
    <s v="Q1"/>
    <x v="1"/>
    <s v="Maharashtra"/>
    <s v="Maharashtra Mega Store"/>
    <x v="1"/>
    <x v="1"/>
    <x v="1"/>
    <x v="0"/>
    <n v="2"/>
    <n v="454"/>
    <x v="2"/>
    <n v="204"/>
    <n v="771.8"/>
    <n v="408"/>
    <n v="363.79999999999995"/>
    <n v="0.47136563876651977"/>
    <x v="0"/>
  </r>
  <r>
    <s v="ORD-100236"/>
    <x v="402"/>
    <x v="1"/>
    <x v="1"/>
    <s v="Feb"/>
    <s v="Q1"/>
    <x v="3"/>
    <s v="Uttar Pradesh"/>
    <s v="Uttar Pradesh Mega Store"/>
    <x v="0"/>
    <x v="0"/>
    <x v="2"/>
    <x v="1"/>
    <n v="4"/>
    <n v="54800"/>
    <x v="1"/>
    <n v="46779"/>
    <n v="219200"/>
    <n v="187116"/>
    <n v="32084"/>
    <n v="0.14636861313868613"/>
    <x v="1"/>
  </r>
  <r>
    <s v="ORD-102580"/>
    <x v="402"/>
    <x v="1"/>
    <x v="1"/>
    <s v="Feb"/>
    <s v="Q1"/>
    <x v="3"/>
    <s v="Punjab"/>
    <s v="Punjab Mega Store"/>
    <x v="1"/>
    <x v="4"/>
    <x v="0"/>
    <x v="0"/>
    <n v="1"/>
    <n v="282"/>
    <x v="0"/>
    <n v="115"/>
    <n v="267.89999999999998"/>
    <n v="115"/>
    <n v="152.89999999999998"/>
    <n v="0.5707353490108249"/>
    <x v="0"/>
  </r>
  <r>
    <s v="ORD-101613"/>
    <x v="403"/>
    <x v="1"/>
    <x v="1"/>
    <s v="Feb"/>
    <s v="Q1"/>
    <x v="0"/>
    <s v="West Bengal"/>
    <s v="West Bengal Mega Store"/>
    <x v="0"/>
    <x v="5"/>
    <x v="2"/>
    <x v="2"/>
    <n v="1"/>
    <n v="11917"/>
    <x v="0"/>
    <n v="8714"/>
    <n v="11321.15"/>
    <n v="8714"/>
    <n v="2607.1499999999996"/>
    <n v="0.23029020903353456"/>
    <x v="0"/>
  </r>
  <r>
    <s v="ORD-101870"/>
    <x v="403"/>
    <x v="1"/>
    <x v="1"/>
    <s v="Feb"/>
    <s v="Q1"/>
    <x v="2"/>
    <s v="Tamil Nadu"/>
    <s v="Tamil Nadu Mega Store"/>
    <x v="3"/>
    <x v="6"/>
    <x v="0"/>
    <x v="1"/>
    <n v="2"/>
    <n v="6274"/>
    <x v="3"/>
    <n v="3385"/>
    <n v="11293.2"/>
    <n v="6770"/>
    <n v="4523.2000000000007"/>
    <n v="0.400524209258669"/>
    <x v="0"/>
  </r>
  <r>
    <s v="ORD-102045"/>
    <x v="403"/>
    <x v="1"/>
    <x v="1"/>
    <s v="Feb"/>
    <s v="Q1"/>
    <x v="1"/>
    <s v="Gujarat"/>
    <s v="Gujarat Mega Store"/>
    <x v="1"/>
    <x v="8"/>
    <x v="2"/>
    <x v="2"/>
    <n v="1"/>
    <n v="2285"/>
    <x v="1"/>
    <n v="1333"/>
    <n v="2285"/>
    <n v="1333"/>
    <n v="952"/>
    <n v="0.41663019693654268"/>
    <x v="1"/>
  </r>
  <r>
    <s v="ORD-102187"/>
    <x v="403"/>
    <x v="1"/>
    <x v="1"/>
    <s v="Feb"/>
    <s v="Q1"/>
    <x v="0"/>
    <s v="Bihar"/>
    <s v="Bihar Mega Store"/>
    <x v="1"/>
    <x v="1"/>
    <x v="2"/>
    <x v="2"/>
    <n v="4"/>
    <n v="486"/>
    <x v="1"/>
    <n v="222"/>
    <n v="1944"/>
    <n v="888"/>
    <n v="1056"/>
    <n v="0.54320987654320985"/>
    <x v="0"/>
  </r>
  <r>
    <s v="ORD-102956"/>
    <x v="403"/>
    <x v="1"/>
    <x v="1"/>
    <s v="Feb"/>
    <s v="Q1"/>
    <x v="2"/>
    <s v="Tamil Nadu"/>
    <s v="Tamil Nadu Mega Store"/>
    <x v="0"/>
    <x v="11"/>
    <x v="0"/>
    <x v="0"/>
    <n v="5"/>
    <n v="1575"/>
    <x v="0"/>
    <n v="792"/>
    <n v="7481.25"/>
    <n v="3960"/>
    <n v="3521.25"/>
    <n v="0.4706766917293233"/>
    <x v="0"/>
  </r>
  <r>
    <s v="ORD-103174"/>
    <x v="403"/>
    <x v="1"/>
    <x v="1"/>
    <s v="Feb"/>
    <s v="Q1"/>
    <x v="1"/>
    <s v="Gujarat"/>
    <s v="Gujarat Mega Store"/>
    <x v="0"/>
    <x v="5"/>
    <x v="0"/>
    <x v="0"/>
    <n v="1"/>
    <n v="10889"/>
    <x v="5"/>
    <n v="8084"/>
    <n v="8711.2000000000007"/>
    <n v="8084"/>
    <n v="627.20000000000073"/>
    <n v="7.1999265313619332E-2"/>
    <x v="0"/>
  </r>
  <r>
    <s v="ORD-101774"/>
    <x v="404"/>
    <x v="1"/>
    <x v="1"/>
    <s v="Feb"/>
    <s v="Q1"/>
    <x v="3"/>
    <s v="Uttar Pradesh"/>
    <s v="Uttar Pradesh Mega Store"/>
    <x v="0"/>
    <x v="12"/>
    <x v="0"/>
    <x v="0"/>
    <n v="5"/>
    <n v="16383"/>
    <x v="3"/>
    <n v="12446"/>
    <n v="73723.5"/>
    <n v="62230"/>
    <n v="11493.5"/>
    <n v="0.15590008613264428"/>
    <x v="0"/>
  </r>
  <r>
    <s v="ORD-103432"/>
    <x v="404"/>
    <x v="1"/>
    <x v="1"/>
    <s v="Feb"/>
    <s v="Q1"/>
    <x v="1"/>
    <s v="Rajasthan"/>
    <s v="Rajasthan Mega Store"/>
    <x v="1"/>
    <x v="3"/>
    <x v="2"/>
    <x v="1"/>
    <n v="4"/>
    <n v="240"/>
    <x v="1"/>
    <n v="101"/>
    <n v="960"/>
    <n v="404"/>
    <n v="556"/>
    <n v="0.57916666666666672"/>
    <x v="0"/>
  </r>
  <r>
    <s v="ORD-102295"/>
    <x v="405"/>
    <x v="1"/>
    <x v="1"/>
    <s v="Feb"/>
    <s v="Q1"/>
    <x v="3"/>
    <s v="Punjab"/>
    <s v="Punjab Mega Store"/>
    <x v="2"/>
    <x v="7"/>
    <x v="0"/>
    <x v="0"/>
    <n v="1"/>
    <n v="2196"/>
    <x v="5"/>
    <n v="1085"/>
    <n v="1756.8000000000002"/>
    <n v="1085"/>
    <n v="671.80000000000018"/>
    <n v="0.38239981785063759"/>
    <x v="0"/>
  </r>
  <r>
    <s v="ORD-100544"/>
    <x v="406"/>
    <x v="1"/>
    <x v="1"/>
    <s v="Feb"/>
    <s v="Q1"/>
    <x v="2"/>
    <s v="Andhra Pradesh"/>
    <s v="Andhra Pradesh Mega Store"/>
    <x v="1"/>
    <x v="4"/>
    <x v="1"/>
    <x v="2"/>
    <n v="1"/>
    <n v="289"/>
    <x v="2"/>
    <n v="119"/>
    <n v="245.65"/>
    <n v="119"/>
    <n v="126.65"/>
    <n v="0.51557093425605538"/>
    <x v="0"/>
  </r>
  <r>
    <s v="ORD-101424"/>
    <x v="406"/>
    <x v="1"/>
    <x v="1"/>
    <s v="Feb"/>
    <s v="Q1"/>
    <x v="0"/>
    <s v="West Bengal"/>
    <s v="West Bengal Mega Store"/>
    <x v="3"/>
    <x v="9"/>
    <x v="2"/>
    <x v="1"/>
    <n v="1"/>
    <n v="28872"/>
    <x v="1"/>
    <n v="19655"/>
    <n v="28872"/>
    <n v="19655"/>
    <n v="9217"/>
    <n v="0.3192366306456082"/>
    <x v="0"/>
  </r>
  <r>
    <s v="ORD-100433"/>
    <x v="407"/>
    <x v="1"/>
    <x v="1"/>
    <s v="Feb"/>
    <s v="Q1"/>
    <x v="2"/>
    <s v="Andhra Pradesh"/>
    <s v="Andhra Pradesh Mega Store"/>
    <x v="0"/>
    <x v="11"/>
    <x v="0"/>
    <x v="1"/>
    <n v="4"/>
    <n v="1531"/>
    <x v="0"/>
    <n v="753"/>
    <n v="5817.8"/>
    <n v="3012"/>
    <n v="2805.8"/>
    <n v="0.48227852452817216"/>
    <x v="0"/>
  </r>
  <r>
    <s v="ORD-101129"/>
    <x v="407"/>
    <x v="1"/>
    <x v="1"/>
    <s v="Feb"/>
    <s v="Q1"/>
    <x v="1"/>
    <s v="Gujarat"/>
    <s v="Gujarat Mega Store"/>
    <x v="2"/>
    <x v="2"/>
    <x v="0"/>
    <x v="0"/>
    <n v="3"/>
    <n v="2806"/>
    <x v="5"/>
    <n v="1660"/>
    <n v="6734.4000000000005"/>
    <n v="4980"/>
    <n v="1754.4000000000005"/>
    <n v="0.26051318602993589"/>
    <x v="0"/>
  </r>
  <r>
    <s v="ORD-102213"/>
    <x v="408"/>
    <x v="1"/>
    <x v="1"/>
    <s v="Feb"/>
    <s v="Q1"/>
    <x v="1"/>
    <s v="Gujarat"/>
    <s v="Gujarat Mega Store"/>
    <x v="3"/>
    <x v="14"/>
    <x v="0"/>
    <x v="0"/>
    <n v="1"/>
    <n v="8181"/>
    <x v="8"/>
    <n v="5220"/>
    <n v="4908.5999999999995"/>
    <n v="5220"/>
    <n v="-311.40000000000055"/>
    <n v="-6.3439677301063563E-2"/>
    <x v="0"/>
  </r>
  <r>
    <s v="ORD-102781"/>
    <x v="408"/>
    <x v="1"/>
    <x v="1"/>
    <s v="Feb"/>
    <s v="Q1"/>
    <x v="3"/>
    <s v="Punjab"/>
    <s v="Punjab Mega Store"/>
    <x v="1"/>
    <x v="8"/>
    <x v="0"/>
    <x v="1"/>
    <n v="1"/>
    <n v="2075"/>
    <x v="0"/>
    <n v="1186"/>
    <n v="1971.25"/>
    <n v="1186"/>
    <n v="785.25"/>
    <n v="0.39835129993658847"/>
    <x v="0"/>
  </r>
  <r>
    <s v="ORD-103291"/>
    <x v="408"/>
    <x v="1"/>
    <x v="1"/>
    <s v="Feb"/>
    <s v="Q1"/>
    <x v="1"/>
    <s v="Maharashtra"/>
    <s v="Maharashtra Mega Store"/>
    <x v="1"/>
    <x v="3"/>
    <x v="2"/>
    <x v="2"/>
    <n v="2"/>
    <n v="260"/>
    <x v="1"/>
    <n v="112"/>
    <n v="520"/>
    <n v="224"/>
    <n v="296"/>
    <n v="0.56923076923076921"/>
    <x v="0"/>
  </r>
  <r>
    <s v="ORD-103671"/>
    <x v="408"/>
    <x v="1"/>
    <x v="1"/>
    <s v="Feb"/>
    <s v="Q1"/>
    <x v="1"/>
    <s v="Maharashtra"/>
    <s v="Maharashtra Mega Store"/>
    <x v="0"/>
    <x v="0"/>
    <x v="2"/>
    <x v="1"/>
    <n v="1"/>
    <n v="47470"/>
    <x v="1"/>
    <n v="41182"/>
    <n v="47470"/>
    <n v="41182"/>
    <n v="6288"/>
    <n v="0.13246260796292395"/>
    <x v="0"/>
  </r>
  <r>
    <s v="ORD-101668"/>
    <x v="409"/>
    <x v="1"/>
    <x v="1"/>
    <s v="Feb"/>
    <s v="Q1"/>
    <x v="0"/>
    <s v="Odisha"/>
    <s v="Odisha Mega Store"/>
    <x v="0"/>
    <x v="12"/>
    <x v="0"/>
    <x v="2"/>
    <n v="1"/>
    <n v="19017"/>
    <x v="1"/>
    <n v="14438"/>
    <n v="19017"/>
    <n v="14438"/>
    <n v="4579"/>
    <n v="0.24078456118210023"/>
    <x v="0"/>
  </r>
  <r>
    <s v="ORD-101747"/>
    <x v="409"/>
    <x v="1"/>
    <x v="1"/>
    <s v="Feb"/>
    <s v="Q1"/>
    <x v="1"/>
    <s v="Rajasthan"/>
    <s v="Rajasthan Mega Store"/>
    <x v="1"/>
    <x v="4"/>
    <x v="0"/>
    <x v="2"/>
    <n v="2"/>
    <n v="280"/>
    <x v="1"/>
    <n v="111"/>
    <n v="560"/>
    <n v="222"/>
    <n v="338"/>
    <n v="0.60357142857142854"/>
    <x v="0"/>
  </r>
  <r>
    <s v="ORD-101912"/>
    <x v="409"/>
    <x v="1"/>
    <x v="1"/>
    <s v="Feb"/>
    <s v="Q1"/>
    <x v="0"/>
    <s v="West Bengal"/>
    <s v="West Bengal Mega Store"/>
    <x v="1"/>
    <x v="4"/>
    <x v="0"/>
    <x v="0"/>
    <n v="2"/>
    <n v="328"/>
    <x v="3"/>
    <n v="134"/>
    <n v="590.4"/>
    <n v="268"/>
    <n v="322.39999999999998"/>
    <n v="0.54607046070460707"/>
    <x v="0"/>
  </r>
  <r>
    <s v="ORD-104258"/>
    <x v="409"/>
    <x v="1"/>
    <x v="1"/>
    <s v="Feb"/>
    <s v="Q1"/>
    <x v="1"/>
    <s v="Gujarat"/>
    <s v="Gujarat Mega Store"/>
    <x v="2"/>
    <x v="10"/>
    <x v="0"/>
    <x v="1"/>
    <n v="1"/>
    <n v="1736"/>
    <x v="1"/>
    <n v="893"/>
    <n v="1736"/>
    <n v="893"/>
    <n v="843"/>
    <n v="0.48559907834101385"/>
    <x v="0"/>
  </r>
  <r>
    <s v="ORD-103764"/>
    <x v="410"/>
    <x v="1"/>
    <x v="1"/>
    <s v="Feb"/>
    <s v="Q1"/>
    <x v="2"/>
    <s v="Tamil Nadu"/>
    <s v="Tamil Nadu Mega Store"/>
    <x v="2"/>
    <x v="7"/>
    <x v="0"/>
    <x v="2"/>
    <n v="3"/>
    <n v="2535"/>
    <x v="1"/>
    <n v="1233"/>
    <n v="7605"/>
    <n v="3699"/>
    <n v="3906"/>
    <n v="0.5136094674556213"/>
    <x v="0"/>
  </r>
  <r>
    <s v="ORD-101729"/>
    <x v="411"/>
    <x v="1"/>
    <x v="1"/>
    <s v="Feb"/>
    <s v="Q1"/>
    <x v="3"/>
    <s v="Delhi"/>
    <s v="Delhi Mega Store"/>
    <x v="3"/>
    <x v="14"/>
    <x v="2"/>
    <x v="1"/>
    <n v="2"/>
    <n v="9182"/>
    <x v="1"/>
    <n v="5755"/>
    <n v="18364"/>
    <n v="11510"/>
    <n v="6854"/>
    <n v="0.37323023306469177"/>
    <x v="0"/>
  </r>
  <r>
    <s v="ORD-101745"/>
    <x v="411"/>
    <x v="1"/>
    <x v="1"/>
    <s v="Feb"/>
    <s v="Q1"/>
    <x v="1"/>
    <s v="Rajasthan"/>
    <s v="Rajasthan Mega Store"/>
    <x v="3"/>
    <x v="14"/>
    <x v="1"/>
    <x v="1"/>
    <n v="2"/>
    <n v="8680"/>
    <x v="4"/>
    <n v="5543"/>
    <n v="11284"/>
    <n v="11086"/>
    <n v="198"/>
    <n v="1.7546969159872385E-2"/>
    <x v="1"/>
  </r>
  <r>
    <s v="ORD-102727"/>
    <x v="411"/>
    <x v="1"/>
    <x v="1"/>
    <s v="Feb"/>
    <s v="Q1"/>
    <x v="3"/>
    <s v="Delhi"/>
    <s v="Delhi Mega Store"/>
    <x v="0"/>
    <x v="11"/>
    <x v="0"/>
    <x v="0"/>
    <n v="2"/>
    <n v="1361"/>
    <x v="2"/>
    <n v="660"/>
    <n v="2313.6999999999998"/>
    <n v="1320"/>
    <n v="993.69999999999982"/>
    <n v="0.42948524009162808"/>
    <x v="0"/>
  </r>
  <r>
    <s v="ORD-103625"/>
    <x v="411"/>
    <x v="1"/>
    <x v="1"/>
    <s v="Feb"/>
    <s v="Q1"/>
    <x v="1"/>
    <s v="Maharashtra"/>
    <s v="Maharashtra Mega Store"/>
    <x v="2"/>
    <x v="2"/>
    <x v="1"/>
    <x v="2"/>
    <n v="1"/>
    <n v="2691"/>
    <x v="2"/>
    <n v="1648"/>
    <n v="2287.35"/>
    <n v="1648"/>
    <n v="639.34999999999991"/>
    <n v="0.2795155966511465"/>
    <x v="0"/>
  </r>
  <r>
    <s v="ORD-100037"/>
    <x v="412"/>
    <x v="1"/>
    <x v="1"/>
    <s v="Feb"/>
    <s v="Q1"/>
    <x v="0"/>
    <s v="Odisha"/>
    <s v="Odisha Mega Store"/>
    <x v="1"/>
    <x v="3"/>
    <x v="1"/>
    <x v="1"/>
    <n v="2"/>
    <n v="229"/>
    <x v="1"/>
    <n v="97"/>
    <n v="458"/>
    <n v="194"/>
    <n v="264"/>
    <n v="0.57641921397379914"/>
    <x v="0"/>
  </r>
  <r>
    <s v="ORD-100502"/>
    <x v="412"/>
    <x v="1"/>
    <x v="1"/>
    <s v="Feb"/>
    <s v="Q1"/>
    <x v="2"/>
    <s v="Andhra Pradesh"/>
    <s v="Andhra Pradesh Mega Store"/>
    <x v="3"/>
    <x v="14"/>
    <x v="2"/>
    <x v="1"/>
    <n v="1"/>
    <n v="8558"/>
    <x v="1"/>
    <n v="5370"/>
    <n v="8558"/>
    <n v="5370"/>
    <n v="3188"/>
    <n v="0.37251694321103063"/>
    <x v="0"/>
  </r>
  <r>
    <s v="ORD-102382"/>
    <x v="412"/>
    <x v="1"/>
    <x v="1"/>
    <s v="Feb"/>
    <s v="Q1"/>
    <x v="0"/>
    <s v="Bihar"/>
    <s v="Bihar Mega Store"/>
    <x v="0"/>
    <x v="5"/>
    <x v="1"/>
    <x v="1"/>
    <n v="1"/>
    <n v="11565"/>
    <x v="0"/>
    <n v="8775"/>
    <n v="10986.75"/>
    <n v="8775"/>
    <n v="2211.75"/>
    <n v="0.20131066967028466"/>
    <x v="0"/>
  </r>
  <r>
    <s v="ORD-103293"/>
    <x v="412"/>
    <x v="1"/>
    <x v="1"/>
    <s v="Feb"/>
    <s v="Q1"/>
    <x v="1"/>
    <s v="Rajasthan"/>
    <s v="Rajasthan Mega Store"/>
    <x v="0"/>
    <x v="5"/>
    <x v="2"/>
    <x v="2"/>
    <n v="1"/>
    <n v="11924"/>
    <x v="3"/>
    <n v="8791"/>
    <n v="10731.6"/>
    <n v="8791"/>
    <n v="1940.6000000000004"/>
    <n v="0.18083044466808307"/>
    <x v="0"/>
  </r>
  <r>
    <s v="ORD-104049"/>
    <x v="412"/>
    <x v="1"/>
    <x v="1"/>
    <s v="Feb"/>
    <s v="Q1"/>
    <x v="2"/>
    <s v="Andhra Pradesh"/>
    <s v="Andhra Pradesh Mega Store"/>
    <x v="0"/>
    <x v="5"/>
    <x v="2"/>
    <x v="1"/>
    <n v="1"/>
    <n v="10633"/>
    <x v="1"/>
    <n v="7670"/>
    <n v="10633"/>
    <n v="7670"/>
    <n v="2963"/>
    <n v="0.27866077306498638"/>
    <x v="0"/>
  </r>
  <r>
    <s v="ORD-100445"/>
    <x v="413"/>
    <x v="1"/>
    <x v="1"/>
    <s v="Feb"/>
    <s v="Q1"/>
    <x v="3"/>
    <s v="Punjab"/>
    <s v="Punjab Mega Store"/>
    <x v="0"/>
    <x v="5"/>
    <x v="1"/>
    <x v="1"/>
    <n v="1"/>
    <n v="9928"/>
    <x v="1"/>
    <n v="7543"/>
    <n v="9928"/>
    <n v="7543"/>
    <n v="2385"/>
    <n v="0.2402296535052377"/>
    <x v="0"/>
  </r>
  <r>
    <s v="ORD-103461"/>
    <x v="413"/>
    <x v="1"/>
    <x v="1"/>
    <s v="Feb"/>
    <s v="Q1"/>
    <x v="1"/>
    <s v="Rajasthan"/>
    <s v="Rajasthan Mega Store"/>
    <x v="0"/>
    <x v="12"/>
    <x v="0"/>
    <x v="2"/>
    <n v="5"/>
    <n v="19418"/>
    <x v="1"/>
    <n v="14843"/>
    <n v="97090"/>
    <n v="74215"/>
    <n v="22875"/>
    <n v="0.23560613863425686"/>
    <x v="0"/>
  </r>
  <r>
    <s v="ORD-104400"/>
    <x v="413"/>
    <x v="1"/>
    <x v="1"/>
    <s v="Feb"/>
    <s v="Q1"/>
    <x v="2"/>
    <s v="Andhra Pradesh"/>
    <s v="Andhra Pradesh Mega Store"/>
    <x v="3"/>
    <x v="13"/>
    <x v="1"/>
    <x v="2"/>
    <n v="4"/>
    <n v="15135"/>
    <x v="6"/>
    <n v="9073"/>
    <n v="42378"/>
    <n v="36292"/>
    <n v="6086"/>
    <n v="0.14361225164000188"/>
    <x v="0"/>
  </r>
  <r>
    <s v="ORD-100494"/>
    <x v="414"/>
    <x v="1"/>
    <x v="1"/>
    <s v="Feb"/>
    <s v="Q1"/>
    <x v="1"/>
    <s v="Gujarat"/>
    <s v="Gujarat Mega Store"/>
    <x v="1"/>
    <x v="4"/>
    <x v="2"/>
    <x v="1"/>
    <n v="8"/>
    <n v="273"/>
    <x v="0"/>
    <n v="107"/>
    <n v="2074.7999999999997"/>
    <n v="856"/>
    <n v="1218.7999999999997"/>
    <n v="0.58743011374590315"/>
    <x v="0"/>
  </r>
  <r>
    <s v="ORD-101846"/>
    <x v="414"/>
    <x v="1"/>
    <x v="1"/>
    <s v="Feb"/>
    <s v="Q1"/>
    <x v="1"/>
    <s v="Gujarat"/>
    <s v="Gujarat Mega Store"/>
    <x v="2"/>
    <x v="2"/>
    <x v="1"/>
    <x v="0"/>
    <n v="3"/>
    <n v="2735"/>
    <x v="0"/>
    <n v="1644"/>
    <n v="7794.75"/>
    <n v="4932"/>
    <n v="2862.75"/>
    <n v="0.36726642932743192"/>
    <x v="0"/>
  </r>
  <r>
    <s v="ORD-100955"/>
    <x v="415"/>
    <x v="1"/>
    <x v="1"/>
    <s v="Feb"/>
    <s v="Q1"/>
    <x v="3"/>
    <s v="Uttar Pradesh"/>
    <s v="Uttar Pradesh Mega Store"/>
    <x v="1"/>
    <x v="8"/>
    <x v="0"/>
    <x v="2"/>
    <n v="1"/>
    <n v="2382"/>
    <x v="3"/>
    <n v="1388"/>
    <n v="2143.8000000000002"/>
    <n v="1388"/>
    <n v="755.80000000000018"/>
    <n v="0.35255154398731231"/>
    <x v="0"/>
  </r>
  <r>
    <s v="ORD-102384"/>
    <x v="415"/>
    <x v="1"/>
    <x v="1"/>
    <s v="Feb"/>
    <s v="Q1"/>
    <x v="2"/>
    <s v="Karnataka"/>
    <s v="Karnataka Mega Store"/>
    <x v="1"/>
    <x v="8"/>
    <x v="0"/>
    <x v="2"/>
    <n v="4"/>
    <n v="2295"/>
    <x v="1"/>
    <n v="1351"/>
    <n v="9180"/>
    <n v="5404"/>
    <n v="3776"/>
    <n v="0.41132897603485841"/>
    <x v="0"/>
  </r>
  <r>
    <s v="ORD-102783"/>
    <x v="415"/>
    <x v="1"/>
    <x v="1"/>
    <s v="Feb"/>
    <s v="Q1"/>
    <x v="3"/>
    <s v="Delhi"/>
    <s v="Delhi Mega Store"/>
    <x v="0"/>
    <x v="11"/>
    <x v="0"/>
    <x v="1"/>
    <n v="1"/>
    <n v="1448"/>
    <x v="0"/>
    <n v="727"/>
    <n v="1375.6"/>
    <n v="727"/>
    <n v="648.59999999999991"/>
    <n v="0.47150334399534743"/>
    <x v="0"/>
  </r>
  <r>
    <s v="ORD-100351"/>
    <x v="416"/>
    <x v="1"/>
    <x v="1"/>
    <s v="Feb"/>
    <s v="Q1"/>
    <x v="1"/>
    <s v="Rajasthan"/>
    <s v="Rajasthan Mega Store"/>
    <x v="2"/>
    <x v="10"/>
    <x v="1"/>
    <x v="2"/>
    <n v="1"/>
    <n v="1804"/>
    <x v="1"/>
    <n v="935"/>
    <n v="1804"/>
    <n v="935"/>
    <n v="869"/>
    <n v="0.48170731707317072"/>
    <x v="1"/>
  </r>
  <r>
    <s v="ORD-101020"/>
    <x v="416"/>
    <x v="1"/>
    <x v="1"/>
    <s v="Feb"/>
    <s v="Q1"/>
    <x v="3"/>
    <s v="Punjab"/>
    <s v="Punjab Mega Store"/>
    <x v="3"/>
    <x v="13"/>
    <x v="0"/>
    <x v="2"/>
    <n v="8"/>
    <n v="13796"/>
    <x v="5"/>
    <n v="8470"/>
    <n v="88294.400000000009"/>
    <n v="67760"/>
    <n v="20534.400000000009"/>
    <n v="0.2325674108437229"/>
    <x v="0"/>
  </r>
  <r>
    <s v="ORD-103817"/>
    <x v="416"/>
    <x v="1"/>
    <x v="1"/>
    <s v="Feb"/>
    <s v="Q1"/>
    <x v="1"/>
    <s v="Maharashtra"/>
    <s v="Maharashtra Mega Store"/>
    <x v="1"/>
    <x v="8"/>
    <x v="0"/>
    <x v="0"/>
    <n v="2"/>
    <n v="2374"/>
    <x v="5"/>
    <n v="1378"/>
    <n v="3798.4"/>
    <n v="2756"/>
    <n v="1042.4000000000001"/>
    <n v="0.27443133951137322"/>
    <x v="0"/>
  </r>
  <r>
    <s v="ORD-101720"/>
    <x v="417"/>
    <x v="1"/>
    <x v="2"/>
    <s v="Mar"/>
    <s v="Q1"/>
    <x v="0"/>
    <s v="Odisha"/>
    <s v="Odisha Mega Store"/>
    <x v="1"/>
    <x v="8"/>
    <x v="2"/>
    <x v="2"/>
    <n v="1"/>
    <n v="2413"/>
    <x v="1"/>
    <n v="1413"/>
    <n v="2413"/>
    <n v="1413"/>
    <n v="1000"/>
    <n v="0.41442188147534192"/>
    <x v="0"/>
  </r>
  <r>
    <s v="ORD-102723"/>
    <x v="417"/>
    <x v="1"/>
    <x v="2"/>
    <s v="Mar"/>
    <s v="Q1"/>
    <x v="3"/>
    <s v="Delhi"/>
    <s v="Delhi Mega Store"/>
    <x v="1"/>
    <x v="4"/>
    <x v="0"/>
    <x v="0"/>
    <n v="1"/>
    <n v="313"/>
    <x v="0"/>
    <n v="126"/>
    <n v="297.34999999999997"/>
    <n v="126"/>
    <n v="171.34999999999997"/>
    <n v="0.57625693627038843"/>
    <x v="0"/>
  </r>
  <r>
    <s v="ORD-103244"/>
    <x v="417"/>
    <x v="1"/>
    <x v="2"/>
    <s v="Mar"/>
    <s v="Q1"/>
    <x v="1"/>
    <s v="Rajasthan"/>
    <s v="Rajasthan Mega Store"/>
    <x v="0"/>
    <x v="5"/>
    <x v="0"/>
    <x v="0"/>
    <n v="1"/>
    <n v="12009"/>
    <x v="2"/>
    <n v="8656"/>
    <n v="10207.65"/>
    <n v="8656"/>
    <n v="1551.6499999999996"/>
    <n v="0.15200854261264832"/>
    <x v="0"/>
  </r>
  <r>
    <s v="ORD-103854"/>
    <x v="417"/>
    <x v="1"/>
    <x v="2"/>
    <s v="Mar"/>
    <s v="Q1"/>
    <x v="2"/>
    <s v="Karnataka"/>
    <s v="Karnataka Mega Store"/>
    <x v="1"/>
    <x v="8"/>
    <x v="0"/>
    <x v="1"/>
    <n v="1"/>
    <n v="2321"/>
    <x v="0"/>
    <n v="1358"/>
    <n v="2204.9499999999998"/>
    <n v="1358"/>
    <n v="846.94999999999982"/>
    <n v="0.38411301843579215"/>
    <x v="0"/>
  </r>
  <r>
    <s v="ORD-103925"/>
    <x v="417"/>
    <x v="1"/>
    <x v="2"/>
    <s v="Mar"/>
    <s v="Q1"/>
    <x v="2"/>
    <s v="Tamil Nadu"/>
    <s v="Tamil Nadu Mega Store"/>
    <x v="2"/>
    <x v="7"/>
    <x v="0"/>
    <x v="0"/>
    <n v="2"/>
    <n v="2310"/>
    <x v="0"/>
    <n v="1123"/>
    <n v="4389"/>
    <n v="2246"/>
    <n v="2143"/>
    <n v="0.48826611984506724"/>
    <x v="0"/>
  </r>
  <r>
    <s v="ORD-103190"/>
    <x v="418"/>
    <x v="1"/>
    <x v="2"/>
    <s v="Mar"/>
    <s v="Q1"/>
    <x v="3"/>
    <s v="Uttar Pradesh"/>
    <s v="Uttar Pradesh Mega Store"/>
    <x v="0"/>
    <x v="12"/>
    <x v="2"/>
    <x v="2"/>
    <n v="1"/>
    <n v="18498"/>
    <x v="1"/>
    <n v="14837"/>
    <n v="18498"/>
    <n v="14837"/>
    <n v="3661"/>
    <n v="0.19791328792301871"/>
    <x v="0"/>
  </r>
  <r>
    <s v="ORD-104448"/>
    <x v="418"/>
    <x v="1"/>
    <x v="2"/>
    <s v="Mar"/>
    <s v="Q1"/>
    <x v="1"/>
    <s v="Gujarat"/>
    <s v="Gujarat Mega Store"/>
    <x v="3"/>
    <x v="9"/>
    <x v="1"/>
    <x v="1"/>
    <n v="1"/>
    <n v="30756"/>
    <x v="7"/>
    <n v="21024"/>
    <n v="23067"/>
    <n v="21024"/>
    <n v="2043"/>
    <n v="8.8568084276238787E-2"/>
    <x v="1"/>
  </r>
  <r>
    <s v="ORD-102787"/>
    <x v="419"/>
    <x v="1"/>
    <x v="2"/>
    <s v="Mar"/>
    <s v="Q1"/>
    <x v="2"/>
    <s v="Tamil Nadu"/>
    <s v="Tamil Nadu Mega Store"/>
    <x v="1"/>
    <x v="4"/>
    <x v="1"/>
    <x v="0"/>
    <n v="2"/>
    <n v="329"/>
    <x v="3"/>
    <n v="128"/>
    <n v="592.20000000000005"/>
    <n v="256"/>
    <n v="336.20000000000005"/>
    <n v="0.56771361026680178"/>
    <x v="0"/>
  </r>
  <r>
    <s v="ORD-103715"/>
    <x v="419"/>
    <x v="1"/>
    <x v="2"/>
    <s v="Mar"/>
    <s v="Q1"/>
    <x v="0"/>
    <s v="Bihar"/>
    <s v="Bihar Mega Store"/>
    <x v="3"/>
    <x v="6"/>
    <x v="0"/>
    <x v="1"/>
    <n v="2"/>
    <n v="6227"/>
    <x v="2"/>
    <n v="3346"/>
    <n v="10585.9"/>
    <n v="6692"/>
    <n v="3893.8999999999996"/>
    <n v="0.36783835101408474"/>
    <x v="0"/>
  </r>
  <r>
    <s v="ORD-100815"/>
    <x v="420"/>
    <x v="1"/>
    <x v="2"/>
    <s v="Mar"/>
    <s v="Q1"/>
    <x v="2"/>
    <s v="Andhra Pradesh"/>
    <s v="Andhra Pradesh Mega Store"/>
    <x v="0"/>
    <x v="0"/>
    <x v="0"/>
    <x v="1"/>
    <n v="8"/>
    <n v="56396"/>
    <x v="2"/>
    <n v="47808"/>
    <n v="383492.8"/>
    <n v="382464"/>
    <n v="1028.7999999999884"/>
    <n v="2.6827100795633932E-3"/>
    <x v="0"/>
  </r>
  <r>
    <s v="ORD-101888"/>
    <x v="420"/>
    <x v="1"/>
    <x v="2"/>
    <s v="Mar"/>
    <s v="Q1"/>
    <x v="3"/>
    <s v="Punjab"/>
    <s v="Punjab Mega Store"/>
    <x v="2"/>
    <x v="2"/>
    <x v="2"/>
    <x v="2"/>
    <n v="1"/>
    <n v="2573"/>
    <x v="3"/>
    <n v="1549"/>
    <n v="2315.7000000000003"/>
    <n v="1549"/>
    <n v="766.70000000000027"/>
    <n v="0.33108779202832844"/>
    <x v="0"/>
  </r>
  <r>
    <s v="ORD-103994"/>
    <x v="420"/>
    <x v="1"/>
    <x v="2"/>
    <s v="Mar"/>
    <s v="Q1"/>
    <x v="1"/>
    <s v="Rajasthan"/>
    <s v="Rajasthan Mega Store"/>
    <x v="1"/>
    <x v="1"/>
    <x v="0"/>
    <x v="0"/>
    <n v="4"/>
    <n v="434"/>
    <x v="0"/>
    <n v="196"/>
    <n v="1649.1999999999998"/>
    <n v="784"/>
    <n v="865.19999999999982"/>
    <n v="0.52461799660441422"/>
    <x v="0"/>
  </r>
  <r>
    <s v="ORD-100553"/>
    <x v="421"/>
    <x v="1"/>
    <x v="2"/>
    <s v="Mar"/>
    <s v="Q1"/>
    <x v="1"/>
    <s v="Maharashtra"/>
    <s v="Maharashtra Mega Store"/>
    <x v="0"/>
    <x v="11"/>
    <x v="0"/>
    <x v="2"/>
    <n v="3"/>
    <n v="1467"/>
    <x v="0"/>
    <n v="715"/>
    <n v="4180.95"/>
    <n v="2145"/>
    <n v="2035.9499999999998"/>
    <n v="0.48695870555734938"/>
    <x v="0"/>
  </r>
  <r>
    <s v="ORD-101403"/>
    <x v="421"/>
    <x v="1"/>
    <x v="2"/>
    <s v="Mar"/>
    <s v="Q1"/>
    <x v="0"/>
    <s v="Odisha"/>
    <s v="Odisha Mega Store"/>
    <x v="0"/>
    <x v="12"/>
    <x v="2"/>
    <x v="1"/>
    <n v="3"/>
    <n v="16716"/>
    <x v="1"/>
    <n v="13016"/>
    <n v="50148"/>
    <n v="39048"/>
    <n v="11100"/>
    <n v="0.22134481933476907"/>
    <x v="0"/>
  </r>
  <r>
    <s v="ORD-102140"/>
    <x v="421"/>
    <x v="1"/>
    <x v="2"/>
    <s v="Mar"/>
    <s v="Q1"/>
    <x v="2"/>
    <s v="Tamil Nadu"/>
    <s v="Tamil Nadu Mega Store"/>
    <x v="1"/>
    <x v="1"/>
    <x v="2"/>
    <x v="1"/>
    <n v="5"/>
    <n v="421"/>
    <x v="2"/>
    <n v="189"/>
    <n v="1789.25"/>
    <n v="945"/>
    <n v="844.25"/>
    <n v="0.47184574542406038"/>
    <x v="0"/>
  </r>
  <r>
    <s v="ORD-101571"/>
    <x v="422"/>
    <x v="1"/>
    <x v="2"/>
    <s v="Mar"/>
    <s v="Q1"/>
    <x v="3"/>
    <s v="Punjab"/>
    <s v="Punjab Mega Store"/>
    <x v="0"/>
    <x v="12"/>
    <x v="1"/>
    <x v="1"/>
    <n v="4"/>
    <n v="19357"/>
    <x v="3"/>
    <n v="14719"/>
    <n v="69685.2"/>
    <n v="58876"/>
    <n v="10809.199999999997"/>
    <n v="0.15511471589376219"/>
    <x v="0"/>
  </r>
  <r>
    <s v="ORD-103518"/>
    <x v="422"/>
    <x v="1"/>
    <x v="2"/>
    <s v="Mar"/>
    <s v="Q1"/>
    <x v="2"/>
    <s v="Tamil Nadu"/>
    <s v="Tamil Nadu Mega Store"/>
    <x v="1"/>
    <x v="3"/>
    <x v="0"/>
    <x v="1"/>
    <n v="2"/>
    <n v="260"/>
    <x v="3"/>
    <n v="108"/>
    <n v="468"/>
    <n v="216"/>
    <n v="252"/>
    <n v="0.53846153846153844"/>
    <x v="0"/>
  </r>
  <r>
    <s v="ORD-101516"/>
    <x v="423"/>
    <x v="1"/>
    <x v="2"/>
    <s v="Mar"/>
    <s v="Q1"/>
    <x v="3"/>
    <s v="Delhi"/>
    <s v="Delhi Mega Store"/>
    <x v="1"/>
    <x v="1"/>
    <x v="2"/>
    <x v="1"/>
    <n v="2"/>
    <n v="466"/>
    <x v="1"/>
    <n v="215"/>
    <n v="932"/>
    <n v="430"/>
    <n v="502"/>
    <n v="0.53862660944206009"/>
    <x v="0"/>
  </r>
  <r>
    <s v="ORD-103330"/>
    <x v="423"/>
    <x v="1"/>
    <x v="2"/>
    <s v="Mar"/>
    <s v="Q1"/>
    <x v="2"/>
    <s v="Andhra Pradesh"/>
    <s v="Andhra Pradesh Mega Store"/>
    <x v="3"/>
    <x v="9"/>
    <x v="0"/>
    <x v="1"/>
    <n v="1"/>
    <n v="33399"/>
    <x v="2"/>
    <n v="22733"/>
    <n v="28389.149999999998"/>
    <n v="22733"/>
    <n v="5656.1499999999978"/>
    <n v="0.19923632796332397"/>
    <x v="0"/>
  </r>
  <r>
    <s v="ORD-100018"/>
    <x v="424"/>
    <x v="1"/>
    <x v="2"/>
    <s v="Mar"/>
    <s v="Q1"/>
    <x v="3"/>
    <s v="Uttar Pradesh"/>
    <s v="Uttar Pradesh Mega Store"/>
    <x v="0"/>
    <x v="0"/>
    <x v="0"/>
    <x v="1"/>
    <n v="4"/>
    <n v="49497"/>
    <x v="0"/>
    <n v="42483"/>
    <n v="188088.59999999998"/>
    <n v="169932"/>
    <n v="18156.599999999977"/>
    <n v="9.653216622379017E-2"/>
    <x v="0"/>
  </r>
  <r>
    <s v="ORD-100243"/>
    <x v="424"/>
    <x v="1"/>
    <x v="2"/>
    <s v="Mar"/>
    <s v="Q1"/>
    <x v="3"/>
    <s v="Uttar Pradesh"/>
    <s v="Uttar Pradesh Mega Store"/>
    <x v="0"/>
    <x v="12"/>
    <x v="0"/>
    <x v="1"/>
    <n v="2"/>
    <n v="17876"/>
    <x v="1"/>
    <n v="14076"/>
    <n v="35752"/>
    <n v="28152"/>
    <n v="7600"/>
    <n v="0.21257552025061535"/>
    <x v="0"/>
  </r>
  <r>
    <s v="ORD-101275"/>
    <x v="424"/>
    <x v="1"/>
    <x v="2"/>
    <s v="Mar"/>
    <s v="Q1"/>
    <x v="0"/>
    <s v="Bihar"/>
    <s v="Bihar Mega Store"/>
    <x v="0"/>
    <x v="11"/>
    <x v="0"/>
    <x v="2"/>
    <n v="1"/>
    <n v="1408"/>
    <x v="2"/>
    <n v="716"/>
    <n v="1196.8"/>
    <n v="716"/>
    <n v="480.79999999999995"/>
    <n v="0.4017379679144385"/>
    <x v="0"/>
  </r>
  <r>
    <s v="ORD-101681"/>
    <x v="424"/>
    <x v="1"/>
    <x v="2"/>
    <s v="Mar"/>
    <s v="Q1"/>
    <x v="3"/>
    <s v="Punjab"/>
    <s v="Punjab Mega Store"/>
    <x v="0"/>
    <x v="12"/>
    <x v="0"/>
    <x v="0"/>
    <n v="8"/>
    <n v="17596"/>
    <x v="0"/>
    <n v="14037"/>
    <n v="133729.60000000001"/>
    <n v="112296"/>
    <n v="21433.600000000006"/>
    <n v="0.16027566073629176"/>
    <x v="0"/>
  </r>
  <r>
    <s v="ORD-102320"/>
    <x v="424"/>
    <x v="1"/>
    <x v="2"/>
    <s v="Mar"/>
    <s v="Q1"/>
    <x v="3"/>
    <s v="Uttar Pradesh"/>
    <s v="Uttar Pradesh Mega Store"/>
    <x v="0"/>
    <x v="0"/>
    <x v="2"/>
    <x v="2"/>
    <n v="1"/>
    <n v="51792"/>
    <x v="1"/>
    <n v="44550"/>
    <n v="51792"/>
    <n v="44550"/>
    <n v="7242"/>
    <n v="0.13982854494902688"/>
    <x v="0"/>
  </r>
  <r>
    <s v="ORD-102344"/>
    <x v="425"/>
    <x v="1"/>
    <x v="2"/>
    <s v="Mar"/>
    <s v="Q1"/>
    <x v="1"/>
    <s v="Maharashtra"/>
    <s v="Maharashtra Mega Store"/>
    <x v="0"/>
    <x v="11"/>
    <x v="0"/>
    <x v="2"/>
    <n v="1"/>
    <n v="1567"/>
    <x v="0"/>
    <n v="776"/>
    <n v="1488.6499999999999"/>
    <n v="776"/>
    <n v="712.64999999999986"/>
    <n v="0.47872233231451311"/>
    <x v="1"/>
  </r>
  <r>
    <s v="ORD-101215"/>
    <x v="426"/>
    <x v="1"/>
    <x v="2"/>
    <s v="Mar"/>
    <s v="Q1"/>
    <x v="0"/>
    <s v="Bihar"/>
    <s v="Bihar Mega Store"/>
    <x v="1"/>
    <x v="3"/>
    <x v="2"/>
    <x v="1"/>
    <n v="3"/>
    <n v="271"/>
    <x v="1"/>
    <n v="114"/>
    <n v="813"/>
    <n v="342"/>
    <n v="471"/>
    <n v="0.57933579335793361"/>
    <x v="1"/>
  </r>
  <r>
    <s v="ORD-101665"/>
    <x v="426"/>
    <x v="1"/>
    <x v="2"/>
    <s v="Mar"/>
    <s v="Q1"/>
    <x v="1"/>
    <s v="Maharashtra"/>
    <s v="Maharashtra Mega Store"/>
    <x v="3"/>
    <x v="13"/>
    <x v="2"/>
    <x v="0"/>
    <n v="3"/>
    <n v="14260"/>
    <x v="4"/>
    <n v="8748"/>
    <n v="27807"/>
    <n v="26244"/>
    <n v="1563"/>
    <n v="5.6208868270579353E-2"/>
    <x v="0"/>
  </r>
  <r>
    <s v="ORD-103122"/>
    <x v="426"/>
    <x v="1"/>
    <x v="2"/>
    <s v="Mar"/>
    <s v="Q1"/>
    <x v="1"/>
    <s v="Maharashtra"/>
    <s v="Maharashtra Mega Store"/>
    <x v="0"/>
    <x v="0"/>
    <x v="2"/>
    <x v="2"/>
    <n v="4"/>
    <n v="51015"/>
    <x v="1"/>
    <n v="42305"/>
    <n v="204060"/>
    <n v="169220"/>
    <n v="34840"/>
    <n v="0.17073409781436832"/>
    <x v="0"/>
  </r>
  <r>
    <s v="ORD-100892"/>
    <x v="427"/>
    <x v="1"/>
    <x v="2"/>
    <s v="Mar"/>
    <s v="Q1"/>
    <x v="0"/>
    <s v="Bihar"/>
    <s v="Bihar Mega Store"/>
    <x v="3"/>
    <x v="9"/>
    <x v="2"/>
    <x v="1"/>
    <n v="1"/>
    <n v="29103"/>
    <x v="2"/>
    <n v="19703"/>
    <n v="24737.55"/>
    <n v="19703"/>
    <n v="5034.5499999999993"/>
    <n v="0.20351853760780672"/>
    <x v="0"/>
  </r>
  <r>
    <s v="ORD-101303"/>
    <x v="427"/>
    <x v="1"/>
    <x v="2"/>
    <s v="Mar"/>
    <s v="Q1"/>
    <x v="2"/>
    <s v="Andhra Pradesh"/>
    <s v="Andhra Pradesh Mega Store"/>
    <x v="3"/>
    <x v="14"/>
    <x v="2"/>
    <x v="2"/>
    <n v="3"/>
    <n v="8590"/>
    <x v="2"/>
    <n v="5253"/>
    <n v="21904.5"/>
    <n v="15759"/>
    <n v="6145.5"/>
    <n v="0.28055878928987193"/>
    <x v="0"/>
  </r>
  <r>
    <s v="ORD-103520"/>
    <x v="427"/>
    <x v="1"/>
    <x v="2"/>
    <s v="Mar"/>
    <s v="Q1"/>
    <x v="3"/>
    <s v="Delhi"/>
    <s v="Delhi Mega Store"/>
    <x v="1"/>
    <x v="8"/>
    <x v="2"/>
    <x v="2"/>
    <n v="1"/>
    <n v="2420"/>
    <x v="3"/>
    <n v="1368"/>
    <n v="2178"/>
    <n v="1368"/>
    <n v="810"/>
    <n v="0.37190082644628097"/>
    <x v="0"/>
  </r>
  <r>
    <s v="ORD-104458"/>
    <x v="427"/>
    <x v="1"/>
    <x v="2"/>
    <s v="Mar"/>
    <s v="Q1"/>
    <x v="0"/>
    <s v="Odisha"/>
    <s v="Odisha Mega Store"/>
    <x v="3"/>
    <x v="13"/>
    <x v="2"/>
    <x v="1"/>
    <n v="1"/>
    <n v="12694"/>
    <x v="4"/>
    <n v="7616"/>
    <n v="8251.1"/>
    <n v="7616"/>
    <n v="635.10000000000036"/>
    <n v="7.697155530777719E-2"/>
    <x v="0"/>
  </r>
  <r>
    <s v="ORD-100055"/>
    <x v="428"/>
    <x v="1"/>
    <x v="2"/>
    <s v="Mar"/>
    <s v="Q1"/>
    <x v="0"/>
    <s v="Odisha"/>
    <s v="Odisha Mega Store"/>
    <x v="3"/>
    <x v="6"/>
    <x v="0"/>
    <x v="2"/>
    <n v="3"/>
    <n v="6089"/>
    <x v="0"/>
    <n v="3449"/>
    <n v="17353.649999999998"/>
    <n v="10347"/>
    <n v="7006.6499999999978"/>
    <n v="0.40375655841854585"/>
    <x v="0"/>
  </r>
  <r>
    <s v="ORD-101253"/>
    <x v="428"/>
    <x v="1"/>
    <x v="2"/>
    <s v="Mar"/>
    <s v="Q1"/>
    <x v="0"/>
    <s v="Bihar"/>
    <s v="Bihar Mega Store"/>
    <x v="1"/>
    <x v="8"/>
    <x v="0"/>
    <x v="1"/>
    <n v="3"/>
    <n v="2264"/>
    <x v="0"/>
    <n v="1343"/>
    <n v="6452.4"/>
    <n v="4029"/>
    <n v="2423.3999999999996"/>
    <n v="0.37558117909615024"/>
    <x v="0"/>
  </r>
  <r>
    <s v="ORD-104046"/>
    <x v="428"/>
    <x v="1"/>
    <x v="2"/>
    <s v="Mar"/>
    <s v="Q1"/>
    <x v="1"/>
    <s v="Maharashtra"/>
    <s v="Maharashtra Mega Store"/>
    <x v="3"/>
    <x v="14"/>
    <x v="1"/>
    <x v="1"/>
    <n v="4"/>
    <n v="8407"/>
    <x v="6"/>
    <n v="5183"/>
    <n v="23539.599999999999"/>
    <n v="20732"/>
    <n v="2807.5999999999985"/>
    <n v="0.11927135550306711"/>
    <x v="0"/>
  </r>
  <r>
    <s v="ORD-104272"/>
    <x v="428"/>
    <x v="1"/>
    <x v="2"/>
    <s v="Mar"/>
    <s v="Q1"/>
    <x v="1"/>
    <s v="Rajasthan"/>
    <s v="Rajasthan Mega Store"/>
    <x v="3"/>
    <x v="13"/>
    <x v="0"/>
    <x v="2"/>
    <n v="3"/>
    <n v="13996"/>
    <x v="6"/>
    <n v="8544"/>
    <n v="29391.599999999999"/>
    <n v="25632"/>
    <n v="3759.5999999999985"/>
    <n v="0.12791409790552399"/>
    <x v="0"/>
  </r>
  <r>
    <s v="ORD-100469"/>
    <x v="429"/>
    <x v="1"/>
    <x v="2"/>
    <s v="Mar"/>
    <s v="Q1"/>
    <x v="3"/>
    <s v="Punjab"/>
    <s v="Punjab Mega Store"/>
    <x v="1"/>
    <x v="1"/>
    <x v="1"/>
    <x v="1"/>
    <n v="1"/>
    <n v="413"/>
    <x v="3"/>
    <n v="184"/>
    <n v="371.7"/>
    <n v="184"/>
    <n v="187.7"/>
    <n v="0.5049771320957761"/>
    <x v="0"/>
  </r>
  <r>
    <s v="ORD-101817"/>
    <x v="429"/>
    <x v="1"/>
    <x v="2"/>
    <s v="Mar"/>
    <s v="Q1"/>
    <x v="3"/>
    <s v="Delhi"/>
    <s v="Delhi Mega Store"/>
    <x v="2"/>
    <x v="2"/>
    <x v="0"/>
    <x v="0"/>
    <n v="3"/>
    <n v="2669"/>
    <x v="0"/>
    <n v="1601"/>
    <n v="7606.65"/>
    <n v="4803"/>
    <n v="2803.6499999999996"/>
    <n v="0.36857880933130877"/>
    <x v="0"/>
  </r>
  <r>
    <s v="ORD-102323"/>
    <x v="429"/>
    <x v="1"/>
    <x v="2"/>
    <s v="Mar"/>
    <s v="Q1"/>
    <x v="1"/>
    <s v="Maharashtra"/>
    <s v="Maharashtra Mega Store"/>
    <x v="1"/>
    <x v="3"/>
    <x v="0"/>
    <x v="2"/>
    <n v="3"/>
    <n v="258"/>
    <x v="1"/>
    <n v="108"/>
    <n v="774"/>
    <n v="324"/>
    <n v="450"/>
    <n v="0.58139534883720934"/>
    <x v="0"/>
  </r>
  <r>
    <s v="ORD-100465"/>
    <x v="430"/>
    <x v="1"/>
    <x v="2"/>
    <s v="Mar"/>
    <s v="Q1"/>
    <x v="2"/>
    <s v="Karnataka"/>
    <s v="Karnataka Mega Store"/>
    <x v="2"/>
    <x v="2"/>
    <x v="0"/>
    <x v="2"/>
    <n v="5"/>
    <n v="2965"/>
    <x v="1"/>
    <n v="1774"/>
    <n v="14825"/>
    <n v="8870"/>
    <n v="5955"/>
    <n v="0.40168634064080944"/>
    <x v="0"/>
  </r>
  <r>
    <s v="ORD-101576"/>
    <x v="430"/>
    <x v="1"/>
    <x v="2"/>
    <s v="Mar"/>
    <s v="Q1"/>
    <x v="3"/>
    <s v="Punjab"/>
    <s v="Punjab Mega Store"/>
    <x v="3"/>
    <x v="13"/>
    <x v="1"/>
    <x v="2"/>
    <n v="1"/>
    <n v="13450"/>
    <x v="5"/>
    <n v="8217"/>
    <n v="10760"/>
    <n v="8217"/>
    <n v="2543"/>
    <n v="0.23633828996282527"/>
    <x v="0"/>
  </r>
  <r>
    <s v="ORD-103608"/>
    <x v="430"/>
    <x v="1"/>
    <x v="2"/>
    <s v="Mar"/>
    <s v="Q1"/>
    <x v="0"/>
    <s v="Bihar"/>
    <s v="Bihar Mega Store"/>
    <x v="3"/>
    <x v="9"/>
    <x v="1"/>
    <x v="2"/>
    <n v="3"/>
    <n v="32298"/>
    <x v="0"/>
    <n v="22095"/>
    <n v="92049.3"/>
    <n v="66285"/>
    <n v="25764.300000000003"/>
    <n v="0.2798967509801813"/>
    <x v="0"/>
  </r>
  <r>
    <s v="ORD-100245"/>
    <x v="431"/>
    <x v="1"/>
    <x v="2"/>
    <s v="Mar"/>
    <s v="Q1"/>
    <x v="1"/>
    <s v="Maharashtra"/>
    <s v="Maharashtra Mega Store"/>
    <x v="0"/>
    <x v="12"/>
    <x v="0"/>
    <x v="1"/>
    <n v="3"/>
    <n v="17379"/>
    <x v="2"/>
    <n v="13310"/>
    <n v="44316.45"/>
    <n v="39930"/>
    <n v="4386.4499999999971"/>
    <n v="9.8980175533013082E-2"/>
    <x v="0"/>
  </r>
  <r>
    <s v="ORD-100569"/>
    <x v="431"/>
    <x v="1"/>
    <x v="2"/>
    <s v="Mar"/>
    <s v="Q1"/>
    <x v="3"/>
    <s v="Uttar Pradesh"/>
    <s v="Uttar Pradesh Mega Store"/>
    <x v="3"/>
    <x v="6"/>
    <x v="0"/>
    <x v="1"/>
    <n v="1"/>
    <n v="7095"/>
    <x v="2"/>
    <n v="3988"/>
    <n v="6030.75"/>
    <n v="3988"/>
    <n v="2042.75"/>
    <n v="0.33872238113004188"/>
    <x v="0"/>
  </r>
  <r>
    <s v="ORD-100437"/>
    <x v="432"/>
    <x v="1"/>
    <x v="2"/>
    <s v="Mar"/>
    <s v="Q1"/>
    <x v="1"/>
    <s v="Gujarat"/>
    <s v="Gujarat Mega Store"/>
    <x v="1"/>
    <x v="8"/>
    <x v="0"/>
    <x v="1"/>
    <n v="1"/>
    <n v="2062"/>
    <x v="2"/>
    <n v="1200"/>
    <n v="1752.7"/>
    <n v="1200"/>
    <n v="552.70000000000005"/>
    <n v="0.31534204370399954"/>
    <x v="0"/>
  </r>
  <r>
    <s v="ORD-101629"/>
    <x v="432"/>
    <x v="1"/>
    <x v="2"/>
    <s v="Mar"/>
    <s v="Q1"/>
    <x v="0"/>
    <s v="Bihar"/>
    <s v="Bihar Mega Store"/>
    <x v="3"/>
    <x v="14"/>
    <x v="0"/>
    <x v="1"/>
    <n v="2"/>
    <n v="9331"/>
    <x v="1"/>
    <n v="5778"/>
    <n v="18662"/>
    <n v="11556"/>
    <n v="7106"/>
    <n v="0.38077376486978887"/>
    <x v="0"/>
  </r>
  <r>
    <s v="ORD-101693"/>
    <x v="432"/>
    <x v="1"/>
    <x v="2"/>
    <s v="Mar"/>
    <s v="Q1"/>
    <x v="0"/>
    <s v="West Bengal"/>
    <s v="West Bengal Mega Store"/>
    <x v="3"/>
    <x v="13"/>
    <x v="2"/>
    <x v="1"/>
    <n v="1"/>
    <n v="13111"/>
    <x v="5"/>
    <n v="7636"/>
    <n v="10488.800000000001"/>
    <n v="7636"/>
    <n v="2852.8000000000011"/>
    <n v="0.27198535580810013"/>
    <x v="1"/>
  </r>
  <r>
    <s v="ORD-104453"/>
    <x v="432"/>
    <x v="1"/>
    <x v="2"/>
    <s v="Mar"/>
    <s v="Q1"/>
    <x v="0"/>
    <s v="West Bengal"/>
    <s v="West Bengal Mega Store"/>
    <x v="1"/>
    <x v="4"/>
    <x v="2"/>
    <x v="1"/>
    <n v="1"/>
    <n v="274"/>
    <x v="1"/>
    <n v="110"/>
    <n v="274"/>
    <n v="110"/>
    <n v="164"/>
    <n v="0.59854014598540151"/>
    <x v="0"/>
  </r>
  <r>
    <s v="ORD-100668"/>
    <x v="433"/>
    <x v="1"/>
    <x v="2"/>
    <s v="Mar"/>
    <s v="Q1"/>
    <x v="3"/>
    <s v="Punjab"/>
    <s v="Punjab Mega Store"/>
    <x v="1"/>
    <x v="8"/>
    <x v="0"/>
    <x v="2"/>
    <n v="2"/>
    <n v="2183"/>
    <x v="1"/>
    <n v="1238"/>
    <n v="4366"/>
    <n v="2476"/>
    <n v="1890"/>
    <n v="0.43289051763628034"/>
    <x v="0"/>
  </r>
  <r>
    <s v="ORD-100724"/>
    <x v="433"/>
    <x v="1"/>
    <x v="2"/>
    <s v="Mar"/>
    <s v="Q1"/>
    <x v="3"/>
    <s v="Delhi"/>
    <s v="Delhi Mega Store"/>
    <x v="1"/>
    <x v="4"/>
    <x v="2"/>
    <x v="1"/>
    <n v="1"/>
    <n v="323"/>
    <x v="3"/>
    <n v="130"/>
    <n v="290.7"/>
    <n v="130"/>
    <n v="160.69999999999999"/>
    <n v="0.55280357757137943"/>
    <x v="0"/>
  </r>
  <r>
    <s v="ORD-101582"/>
    <x v="433"/>
    <x v="1"/>
    <x v="2"/>
    <s v="Mar"/>
    <s v="Q1"/>
    <x v="1"/>
    <s v="Maharashtra"/>
    <s v="Maharashtra Mega Store"/>
    <x v="3"/>
    <x v="14"/>
    <x v="1"/>
    <x v="1"/>
    <n v="5"/>
    <n v="8946"/>
    <x v="7"/>
    <n v="5664"/>
    <n v="33547.5"/>
    <n v="28320"/>
    <n v="5227.5"/>
    <n v="0.15582383188016991"/>
    <x v="0"/>
  </r>
  <r>
    <s v="ORD-103144"/>
    <x v="433"/>
    <x v="1"/>
    <x v="2"/>
    <s v="Mar"/>
    <s v="Q1"/>
    <x v="3"/>
    <s v="Uttar Pradesh"/>
    <s v="Uttar Pradesh Mega Store"/>
    <x v="2"/>
    <x v="7"/>
    <x v="0"/>
    <x v="1"/>
    <n v="4"/>
    <n v="2214"/>
    <x v="0"/>
    <n v="1099"/>
    <n v="8413.1999999999989"/>
    <n v="4396"/>
    <n v="4017.1999999999989"/>
    <n v="0.47748775733371362"/>
    <x v="0"/>
  </r>
  <r>
    <s v="ORD-100048"/>
    <x v="434"/>
    <x v="1"/>
    <x v="2"/>
    <s v="Mar"/>
    <s v="Q1"/>
    <x v="1"/>
    <s v="Gujarat"/>
    <s v="Gujarat Mega Store"/>
    <x v="0"/>
    <x v="5"/>
    <x v="0"/>
    <x v="0"/>
    <n v="1"/>
    <n v="10850"/>
    <x v="0"/>
    <n v="7993"/>
    <n v="10307.5"/>
    <n v="7993"/>
    <n v="2314.5"/>
    <n v="0.22454523405287413"/>
    <x v="0"/>
  </r>
  <r>
    <s v="ORD-101788"/>
    <x v="434"/>
    <x v="1"/>
    <x v="2"/>
    <s v="Mar"/>
    <s v="Q1"/>
    <x v="2"/>
    <s v="Tamil Nadu"/>
    <s v="Tamil Nadu Mega Store"/>
    <x v="0"/>
    <x v="5"/>
    <x v="0"/>
    <x v="0"/>
    <n v="3"/>
    <n v="11060"/>
    <x v="0"/>
    <n v="8353"/>
    <n v="31521"/>
    <n v="25059"/>
    <n v="6462"/>
    <n v="0.20500618635195583"/>
    <x v="0"/>
  </r>
  <r>
    <s v="ORD-102987"/>
    <x v="434"/>
    <x v="1"/>
    <x v="2"/>
    <s v="Mar"/>
    <s v="Q1"/>
    <x v="3"/>
    <s v="Punjab"/>
    <s v="Punjab Mega Store"/>
    <x v="3"/>
    <x v="9"/>
    <x v="1"/>
    <x v="2"/>
    <n v="3"/>
    <n v="34669"/>
    <x v="3"/>
    <n v="23676"/>
    <n v="93606.3"/>
    <n v="71028"/>
    <n v="22578.300000000003"/>
    <n v="0.24120491889968948"/>
    <x v="0"/>
  </r>
  <r>
    <s v="ORD-104297"/>
    <x v="434"/>
    <x v="1"/>
    <x v="2"/>
    <s v="Mar"/>
    <s v="Q1"/>
    <x v="0"/>
    <s v="West Bengal"/>
    <s v="West Bengal Mega Store"/>
    <x v="0"/>
    <x v="11"/>
    <x v="2"/>
    <x v="2"/>
    <n v="1"/>
    <n v="1645"/>
    <x v="2"/>
    <n v="812"/>
    <n v="1398.25"/>
    <n v="812"/>
    <n v="586.25"/>
    <n v="0.4192740926157697"/>
    <x v="0"/>
  </r>
  <r>
    <s v="ORD-100606"/>
    <x v="435"/>
    <x v="1"/>
    <x v="2"/>
    <s v="Mar"/>
    <s v="Q1"/>
    <x v="3"/>
    <s v="Punjab"/>
    <s v="Punjab Mega Store"/>
    <x v="1"/>
    <x v="4"/>
    <x v="1"/>
    <x v="1"/>
    <n v="1"/>
    <n v="275"/>
    <x v="1"/>
    <n v="112"/>
    <n v="275"/>
    <n v="112"/>
    <n v="163"/>
    <n v="0.59272727272727277"/>
    <x v="0"/>
  </r>
  <r>
    <s v="ORD-101616"/>
    <x v="435"/>
    <x v="1"/>
    <x v="2"/>
    <s v="Mar"/>
    <s v="Q1"/>
    <x v="1"/>
    <s v="Rajasthan"/>
    <s v="Rajasthan Mega Store"/>
    <x v="1"/>
    <x v="4"/>
    <x v="2"/>
    <x v="2"/>
    <n v="5"/>
    <n v="308"/>
    <x v="1"/>
    <n v="122"/>
    <n v="1540"/>
    <n v="610"/>
    <n v="930"/>
    <n v="0.60389610389610393"/>
    <x v="0"/>
  </r>
  <r>
    <s v="ORD-102922"/>
    <x v="435"/>
    <x v="1"/>
    <x v="2"/>
    <s v="Mar"/>
    <s v="Q1"/>
    <x v="3"/>
    <s v="Uttar Pradesh"/>
    <s v="Uttar Pradesh Mega Store"/>
    <x v="0"/>
    <x v="0"/>
    <x v="0"/>
    <x v="2"/>
    <n v="4"/>
    <n v="55147"/>
    <x v="0"/>
    <n v="47201"/>
    <n v="209558.59999999998"/>
    <n v="188804"/>
    <n v="20754.599999999977"/>
    <n v="9.903960037908241E-2"/>
    <x v="0"/>
  </r>
  <r>
    <s v="ORD-103525"/>
    <x v="435"/>
    <x v="1"/>
    <x v="2"/>
    <s v="Mar"/>
    <s v="Q1"/>
    <x v="3"/>
    <s v="Punjab"/>
    <s v="Punjab Mega Store"/>
    <x v="1"/>
    <x v="1"/>
    <x v="1"/>
    <x v="2"/>
    <n v="3"/>
    <n v="426"/>
    <x v="3"/>
    <n v="192"/>
    <n v="1150.2"/>
    <n v="576"/>
    <n v="574.20000000000005"/>
    <n v="0.49921752738654152"/>
    <x v="0"/>
  </r>
  <r>
    <s v="ORD-104353"/>
    <x v="435"/>
    <x v="1"/>
    <x v="2"/>
    <s v="Mar"/>
    <s v="Q1"/>
    <x v="2"/>
    <s v="Karnataka"/>
    <s v="Karnataka Mega Store"/>
    <x v="1"/>
    <x v="4"/>
    <x v="1"/>
    <x v="1"/>
    <n v="8"/>
    <n v="322"/>
    <x v="1"/>
    <n v="128"/>
    <n v="2576"/>
    <n v="1024"/>
    <n v="1552"/>
    <n v="0.60248447204968947"/>
    <x v="0"/>
  </r>
  <r>
    <s v="ORD-100753"/>
    <x v="436"/>
    <x v="1"/>
    <x v="2"/>
    <s v="Mar"/>
    <s v="Q1"/>
    <x v="1"/>
    <s v="Maharashtra"/>
    <s v="Maharashtra Mega Store"/>
    <x v="1"/>
    <x v="8"/>
    <x v="0"/>
    <x v="2"/>
    <n v="2"/>
    <n v="2307"/>
    <x v="3"/>
    <n v="1374"/>
    <n v="4152.6000000000004"/>
    <n v="2748"/>
    <n v="1404.6000000000004"/>
    <n v="0.33824591821991046"/>
    <x v="0"/>
  </r>
  <r>
    <s v="ORD-101179"/>
    <x v="436"/>
    <x v="1"/>
    <x v="2"/>
    <s v="Mar"/>
    <s v="Q1"/>
    <x v="0"/>
    <s v="Odisha"/>
    <s v="Odisha Mega Store"/>
    <x v="2"/>
    <x v="2"/>
    <x v="2"/>
    <x v="2"/>
    <n v="3"/>
    <n v="3058"/>
    <x v="2"/>
    <n v="1866"/>
    <n v="7797.9"/>
    <n v="5598"/>
    <n v="2199.8999999999996"/>
    <n v="0.28211441541953597"/>
    <x v="0"/>
  </r>
  <r>
    <s v="ORD-101264"/>
    <x v="436"/>
    <x v="1"/>
    <x v="2"/>
    <s v="Mar"/>
    <s v="Q1"/>
    <x v="0"/>
    <s v="Odisha"/>
    <s v="Odisha Mega Store"/>
    <x v="0"/>
    <x v="11"/>
    <x v="0"/>
    <x v="0"/>
    <n v="5"/>
    <n v="1543"/>
    <x v="3"/>
    <n v="759"/>
    <n v="6943.5"/>
    <n v="3795"/>
    <n v="3148.5"/>
    <n v="0.45344566861093111"/>
    <x v="0"/>
  </r>
  <r>
    <s v="ORD-103114"/>
    <x v="436"/>
    <x v="1"/>
    <x v="2"/>
    <s v="Mar"/>
    <s v="Q1"/>
    <x v="0"/>
    <s v="Odisha"/>
    <s v="Odisha Mega Store"/>
    <x v="1"/>
    <x v="3"/>
    <x v="2"/>
    <x v="1"/>
    <n v="3"/>
    <n v="238"/>
    <x v="1"/>
    <n v="101"/>
    <n v="714"/>
    <n v="303"/>
    <n v="411"/>
    <n v="0.57563025210084029"/>
    <x v="0"/>
  </r>
  <r>
    <s v="ORD-103527"/>
    <x v="436"/>
    <x v="1"/>
    <x v="2"/>
    <s v="Mar"/>
    <s v="Q1"/>
    <x v="1"/>
    <s v="Gujarat"/>
    <s v="Gujarat Mega Store"/>
    <x v="0"/>
    <x v="12"/>
    <x v="1"/>
    <x v="1"/>
    <n v="1"/>
    <n v="17137"/>
    <x v="1"/>
    <n v="13422"/>
    <n v="17137"/>
    <n v="13422"/>
    <n v="3715"/>
    <n v="0.21678240065355664"/>
    <x v="0"/>
  </r>
  <r>
    <s v="ORD-101528"/>
    <x v="437"/>
    <x v="1"/>
    <x v="2"/>
    <s v="Mar"/>
    <s v="Q1"/>
    <x v="1"/>
    <s v="Maharashtra"/>
    <s v="Maharashtra Mega Store"/>
    <x v="0"/>
    <x v="11"/>
    <x v="0"/>
    <x v="1"/>
    <n v="1"/>
    <n v="1567"/>
    <x v="1"/>
    <n v="790"/>
    <n v="1567"/>
    <n v="790"/>
    <n v="777"/>
    <n v="0.49585194639438418"/>
    <x v="1"/>
  </r>
  <r>
    <s v="ORD-102941"/>
    <x v="437"/>
    <x v="1"/>
    <x v="2"/>
    <s v="Mar"/>
    <s v="Q1"/>
    <x v="0"/>
    <s v="West Bengal"/>
    <s v="West Bengal Mega Store"/>
    <x v="3"/>
    <x v="13"/>
    <x v="0"/>
    <x v="2"/>
    <n v="1"/>
    <n v="14436"/>
    <x v="5"/>
    <n v="8418"/>
    <n v="11548.800000000001"/>
    <n v="8418"/>
    <n v="3130.8000000000011"/>
    <n v="0.27109310058187869"/>
    <x v="0"/>
  </r>
  <r>
    <s v="ORD-100478"/>
    <x v="438"/>
    <x v="1"/>
    <x v="2"/>
    <s v="Mar"/>
    <s v="Q1"/>
    <x v="1"/>
    <s v="Rajasthan"/>
    <s v="Rajasthan Mega Store"/>
    <x v="0"/>
    <x v="11"/>
    <x v="0"/>
    <x v="2"/>
    <n v="1"/>
    <n v="1541"/>
    <x v="1"/>
    <n v="770"/>
    <n v="1541"/>
    <n v="770"/>
    <n v="771"/>
    <n v="0.500324464633355"/>
    <x v="0"/>
  </r>
  <r>
    <s v="ORD-100547"/>
    <x v="438"/>
    <x v="1"/>
    <x v="2"/>
    <s v="Mar"/>
    <s v="Q1"/>
    <x v="2"/>
    <s v="Andhra Pradesh"/>
    <s v="Andhra Pradesh Mega Store"/>
    <x v="1"/>
    <x v="8"/>
    <x v="2"/>
    <x v="2"/>
    <n v="1"/>
    <n v="2266"/>
    <x v="1"/>
    <n v="1353"/>
    <n v="2266"/>
    <n v="1353"/>
    <n v="913"/>
    <n v="0.40291262135922329"/>
    <x v="0"/>
  </r>
  <r>
    <s v="ORD-100663"/>
    <x v="438"/>
    <x v="1"/>
    <x v="2"/>
    <s v="Mar"/>
    <s v="Q1"/>
    <x v="2"/>
    <s v="Tamil Nadu"/>
    <s v="Tamil Nadu Mega Store"/>
    <x v="1"/>
    <x v="4"/>
    <x v="0"/>
    <x v="2"/>
    <n v="1"/>
    <n v="276"/>
    <x v="3"/>
    <n v="108"/>
    <n v="248.4"/>
    <n v="108"/>
    <n v="140.4"/>
    <n v="0.56521739130434778"/>
    <x v="0"/>
  </r>
  <r>
    <s v="ORD-102077"/>
    <x v="438"/>
    <x v="1"/>
    <x v="2"/>
    <s v="Mar"/>
    <s v="Q1"/>
    <x v="0"/>
    <s v="Bihar"/>
    <s v="Bihar Mega Store"/>
    <x v="3"/>
    <x v="14"/>
    <x v="0"/>
    <x v="0"/>
    <n v="1"/>
    <n v="9259"/>
    <x v="3"/>
    <n v="5856"/>
    <n v="8333.1"/>
    <n v="5856"/>
    <n v="2477.1000000000004"/>
    <n v="0.29726032328905211"/>
    <x v="0"/>
  </r>
  <r>
    <s v="ORD-102768"/>
    <x v="438"/>
    <x v="1"/>
    <x v="2"/>
    <s v="Mar"/>
    <s v="Q1"/>
    <x v="3"/>
    <s v="Punjab"/>
    <s v="Punjab Mega Store"/>
    <x v="3"/>
    <x v="9"/>
    <x v="2"/>
    <x v="1"/>
    <n v="8"/>
    <n v="32170"/>
    <x v="2"/>
    <n v="22025"/>
    <n v="218756"/>
    <n v="176200"/>
    <n v="42556"/>
    <n v="0.19453637843076305"/>
    <x v="0"/>
  </r>
  <r>
    <s v="ORD-103400"/>
    <x v="438"/>
    <x v="1"/>
    <x v="2"/>
    <s v="Mar"/>
    <s v="Q1"/>
    <x v="1"/>
    <s v="Gujarat"/>
    <s v="Gujarat Mega Store"/>
    <x v="1"/>
    <x v="3"/>
    <x v="0"/>
    <x v="0"/>
    <n v="3"/>
    <n v="238"/>
    <x v="2"/>
    <n v="97"/>
    <n v="606.9"/>
    <n v="291"/>
    <n v="315.89999999999998"/>
    <n v="0.52051408798813636"/>
    <x v="0"/>
  </r>
  <r>
    <s v="ORD-101085"/>
    <x v="439"/>
    <x v="1"/>
    <x v="2"/>
    <s v="Mar"/>
    <s v="Q1"/>
    <x v="1"/>
    <s v="Maharashtra"/>
    <s v="Maharashtra Mega Store"/>
    <x v="0"/>
    <x v="11"/>
    <x v="0"/>
    <x v="2"/>
    <n v="4"/>
    <n v="1428"/>
    <x v="2"/>
    <n v="715"/>
    <n v="4855.2"/>
    <n v="2860"/>
    <n v="1995.1999999999998"/>
    <n v="0.41094084692700605"/>
    <x v="0"/>
  </r>
  <r>
    <s v="ORD-101464"/>
    <x v="439"/>
    <x v="1"/>
    <x v="2"/>
    <s v="Mar"/>
    <s v="Q1"/>
    <x v="3"/>
    <s v="Punjab"/>
    <s v="Punjab Mega Store"/>
    <x v="1"/>
    <x v="8"/>
    <x v="0"/>
    <x v="1"/>
    <n v="1"/>
    <n v="2227"/>
    <x v="2"/>
    <n v="1268"/>
    <n v="1892.95"/>
    <n v="1268"/>
    <n v="624.95000000000005"/>
    <n v="0.33014606830608312"/>
    <x v="0"/>
  </r>
  <r>
    <s v="ORD-102453"/>
    <x v="439"/>
    <x v="1"/>
    <x v="2"/>
    <s v="Mar"/>
    <s v="Q1"/>
    <x v="3"/>
    <s v="Punjab"/>
    <s v="Punjab Mega Store"/>
    <x v="1"/>
    <x v="3"/>
    <x v="2"/>
    <x v="1"/>
    <n v="2"/>
    <n v="241"/>
    <x v="3"/>
    <n v="104"/>
    <n v="433.8"/>
    <n v="208"/>
    <n v="225.8"/>
    <n v="0.52051636698939607"/>
    <x v="0"/>
  </r>
  <r>
    <s v="ORD-103607"/>
    <x v="440"/>
    <x v="1"/>
    <x v="2"/>
    <s v="Mar"/>
    <s v="Q1"/>
    <x v="2"/>
    <s v="Karnataka"/>
    <s v="Karnataka Mega Store"/>
    <x v="1"/>
    <x v="1"/>
    <x v="0"/>
    <x v="1"/>
    <n v="5"/>
    <n v="412"/>
    <x v="1"/>
    <n v="187"/>
    <n v="2060"/>
    <n v="935"/>
    <n v="1125"/>
    <n v="0.54611650485436891"/>
    <x v="0"/>
  </r>
  <r>
    <s v="ORD-100359"/>
    <x v="441"/>
    <x v="1"/>
    <x v="2"/>
    <s v="Mar"/>
    <s v="Q1"/>
    <x v="1"/>
    <s v="Rajasthan"/>
    <s v="Rajasthan Mega Store"/>
    <x v="1"/>
    <x v="4"/>
    <x v="0"/>
    <x v="0"/>
    <n v="2"/>
    <n v="287"/>
    <x v="0"/>
    <n v="117"/>
    <n v="545.29999999999995"/>
    <n v="234"/>
    <n v="311.29999999999995"/>
    <n v="0.57087841555107277"/>
    <x v="0"/>
  </r>
  <r>
    <s v="ORD-101382"/>
    <x v="441"/>
    <x v="1"/>
    <x v="2"/>
    <s v="Mar"/>
    <s v="Q1"/>
    <x v="0"/>
    <s v="West Bengal"/>
    <s v="West Bengal Mega Store"/>
    <x v="3"/>
    <x v="14"/>
    <x v="0"/>
    <x v="1"/>
    <n v="1"/>
    <n v="8630"/>
    <x v="2"/>
    <n v="5435"/>
    <n v="7335.5"/>
    <n v="5435"/>
    <n v="1900.5"/>
    <n v="0.25908254379387907"/>
    <x v="0"/>
  </r>
  <r>
    <s v="ORD-101407"/>
    <x v="441"/>
    <x v="1"/>
    <x v="2"/>
    <s v="Mar"/>
    <s v="Q1"/>
    <x v="3"/>
    <s v="Uttar Pradesh"/>
    <s v="Uttar Pradesh Mega Store"/>
    <x v="2"/>
    <x v="10"/>
    <x v="1"/>
    <x v="2"/>
    <n v="1"/>
    <n v="1979"/>
    <x v="2"/>
    <n v="1049"/>
    <n v="1682.1499999999999"/>
    <n v="1049"/>
    <n v="633.14999999999986"/>
    <n v="0.37639330618553629"/>
    <x v="0"/>
  </r>
  <r>
    <s v="ORD-102647"/>
    <x v="441"/>
    <x v="1"/>
    <x v="2"/>
    <s v="Mar"/>
    <s v="Q1"/>
    <x v="3"/>
    <s v="Delhi"/>
    <s v="Delhi Mega Store"/>
    <x v="3"/>
    <x v="13"/>
    <x v="0"/>
    <x v="1"/>
    <n v="5"/>
    <n v="14071"/>
    <x v="5"/>
    <n v="8647"/>
    <n v="56284"/>
    <n v="43235"/>
    <n v="13049"/>
    <n v="0.23184208656101202"/>
    <x v="0"/>
  </r>
  <r>
    <s v="ORD-103647"/>
    <x v="441"/>
    <x v="1"/>
    <x v="2"/>
    <s v="Mar"/>
    <s v="Q1"/>
    <x v="0"/>
    <s v="Odisha"/>
    <s v="Odisha Mega Store"/>
    <x v="1"/>
    <x v="4"/>
    <x v="2"/>
    <x v="1"/>
    <n v="1"/>
    <n v="307"/>
    <x v="2"/>
    <n v="122"/>
    <n v="260.95"/>
    <n v="122"/>
    <n v="138.94999999999999"/>
    <n v="0.53247748610844992"/>
    <x v="0"/>
  </r>
  <r>
    <s v="ORD-101651"/>
    <x v="442"/>
    <x v="1"/>
    <x v="2"/>
    <s v="Mar"/>
    <s v="Q1"/>
    <x v="1"/>
    <s v="Rajasthan"/>
    <s v="Rajasthan Mega Store"/>
    <x v="3"/>
    <x v="13"/>
    <x v="2"/>
    <x v="2"/>
    <n v="2"/>
    <n v="14176"/>
    <x v="5"/>
    <n v="8668"/>
    <n v="22681.600000000002"/>
    <n v="17336"/>
    <n v="5345.6000000000022"/>
    <n v="0.23568002257336351"/>
    <x v="0"/>
  </r>
  <r>
    <s v="ORD-103049"/>
    <x v="442"/>
    <x v="1"/>
    <x v="2"/>
    <s v="Mar"/>
    <s v="Q1"/>
    <x v="3"/>
    <s v="Uttar Pradesh"/>
    <s v="Uttar Pradesh Mega Store"/>
    <x v="2"/>
    <x v="10"/>
    <x v="2"/>
    <x v="1"/>
    <n v="3"/>
    <n v="1933"/>
    <x v="1"/>
    <n v="1019"/>
    <n v="5799"/>
    <n v="3057"/>
    <n v="2742"/>
    <n v="0.47284014485256076"/>
    <x v="0"/>
  </r>
  <r>
    <s v="ORD-101391"/>
    <x v="443"/>
    <x v="1"/>
    <x v="2"/>
    <s v="Mar"/>
    <s v="Q1"/>
    <x v="2"/>
    <s v="Andhra Pradesh"/>
    <s v="Andhra Pradesh Mega Store"/>
    <x v="2"/>
    <x v="2"/>
    <x v="0"/>
    <x v="1"/>
    <n v="1"/>
    <n v="2779"/>
    <x v="1"/>
    <n v="1622"/>
    <n v="2779"/>
    <n v="1622"/>
    <n v="1157"/>
    <n v="0.41633681180280674"/>
    <x v="0"/>
  </r>
  <r>
    <s v="ORD-101414"/>
    <x v="443"/>
    <x v="1"/>
    <x v="2"/>
    <s v="Mar"/>
    <s v="Q1"/>
    <x v="3"/>
    <s v="Punjab"/>
    <s v="Punjab Mega Store"/>
    <x v="1"/>
    <x v="3"/>
    <x v="1"/>
    <x v="2"/>
    <n v="1"/>
    <n v="252"/>
    <x v="0"/>
    <n v="106"/>
    <n v="239.39999999999998"/>
    <n v="106"/>
    <n v="133.39999999999998"/>
    <n v="0.5572263993316624"/>
    <x v="0"/>
  </r>
  <r>
    <s v="ORD-101730"/>
    <x v="443"/>
    <x v="1"/>
    <x v="2"/>
    <s v="Mar"/>
    <s v="Q1"/>
    <x v="2"/>
    <s v="Tamil Nadu"/>
    <s v="Tamil Nadu Mega Store"/>
    <x v="0"/>
    <x v="11"/>
    <x v="2"/>
    <x v="2"/>
    <n v="5"/>
    <n v="1391"/>
    <x v="0"/>
    <n v="709"/>
    <n v="6607.25"/>
    <n v="3545"/>
    <n v="3062.25"/>
    <n v="0.46346815997578417"/>
    <x v="0"/>
  </r>
  <r>
    <s v="ORD-103436"/>
    <x v="443"/>
    <x v="1"/>
    <x v="2"/>
    <s v="Mar"/>
    <s v="Q1"/>
    <x v="1"/>
    <s v="Rajasthan"/>
    <s v="Rajasthan Mega Store"/>
    <x v="3"/>
    <x v="6"/>
    <x v="1"/>
    <x v="2"/>
    <n v="8"/>
    <n v="7046"/>
    <x v="5"/>
    <n v="3911"/>
    <n v="45094.400000000001"/>
    <n v="31288"/>
    <n v="13806.400000000001"/>
    <n v="0.30616661935850131"/>
    <x v="0"/>
  </r>
  <r>
    <s v="ORD-103846"/>
    <x v="443"/>
    <x v="1"/>
    <x v="2"/>
    <s v="Mar"/>
    <s v="Q1"/>
    <x v="1"/>
    <s v="Gujarat"/>
    <s v="Gujarat Mega Store"/>
    <x v="1"/>
    <x v="3"/>
    <x v="2"/>
    <x v="1"/>
    <n v="2"/>
    <n v="261"/>
    <x v="3"/>
    <n v="111"/>
    <n v="469.8"/>
    <n v="222"/>
    <n v="247.8"/>
    <n v="0.52745849297573433"/>
    <x v="0"/>
  </r>
  <r>
    <s v="ORD-101458"/>
    <x v="444"/>
    <x v="1"/>
    <x v="2"/>
    <s v="Mar"/>
    <s v="Q1"/>
    <x v="1"/>
    <s v="Maharashtra"/>
    <s v="Maharashtra Mega Store"/>
    <x v="3"/>
    <x v="14"/>
    <x v="2"/>
    <x v="1"/>
    <n v="2"/>
    <n v="8148"/>
    <x v="7"/>
    <n v="4915"/>
    <n v="12222"/>
    <n v="9830"/>
    <n v="2392"/>
    <n v="0.19571264932089674"/>
    <x v="0"/>
  </r>
  <r>
    <s v="ORD-101679"/>
    <x v="444"/>
    <x v="1"/>
    <x v="2"/>
    <s v="Mar"/>
    <s v="Q1"/>
    <x v="3"/>
    <s v="Punjab"/>
    <s v="Punjab Mega Store"/>
    <x v="2"/>
    <x v="7"/>
    <x v="0"/>
    <x v="1"/>
    <n v="1"/>
    <n v="2509"/>
    <x v="0"/>
    <n v="1287"/>
    <n v="2383.5499999999997"/>
    <n v="1287"/>
    <n v="1096.5499999999997"/>
    <n v="0.46004908644668663"/>
    <x v="0"/>
  </r>
  <r>
    <s v="ORD-102106"/>
    <x v="444"/>
    <x v="1"/>
    <x v="2"/>
    <s v="Mar"/>
    <s v="Q1"/>
    <x v="2"/>
    <s v="Andhra Pradesh"/>
    <s v="Andhra Pradesh Mega Store"/>
    <x v="2"/>
    <x v="10"/>
    <x v="0"/>
    <x v="1"/>
    <n v="4"/>
    <n v="1668"/>
    <x v="3"/>
    <n v="863"/>
    <n v="6004.8"/>
    <n v="3452"/>
    <n v="2552.8000000000002"/>
    <n v="0.42512656541433519"/>
    <x v="0"/>
  </r>
  <r>
    <s v="ORD-103355"/>
    <x v="444"/>
    <x v="1"/>
    <x v="2"/>
    <s v="Mar"/>
    <s v="Q1"/>
    <x v="2"/>
    <s v="Tamil Nadu"/>
    <s v="Tamil Nadu Mega Store"/>
    <x v="3"/>
    <x v="9"/>
    <x v="0"/>
    <x v="1"/>
    <n v="1"/>
    <n v="31944"/>
    <x v="2"/>
    <n v="22194"/>
    <n v="27152.399999999998"/>
    <n v="22194"/>
    <n v="4958.3999999999978"/>
    <n v="0.18261369160737165"/>
    <x v="0"/>
  </r>
  <r>
    <s v="ORD-104323"/>
    <x v="444"/>
    <x v="1"/>
    <x v="2"/>
    <s v="Mar"/>
    <s v="Q1"/>
    <x v="2"/>
    <s v="Andhra Pradesh"/>
    <s v="Andhra Pradesh Mega Store"/>
    <x v="1"/>
    <x v="1"/>
    <x v="0"/>
    <x v="1"/>
    <n v="4"/>
    <n v="465"/>
    <x v="1"/>
    <n v="211"/>
    <n v="1860"/>
    <n v="844"/>
    <n v="1016"/>
    <n v="0.54623655913978497"/>
    <x v="0"/>
  </r>
  <r>
    <s v="ORD-100632"/>
    <x v="445"/>
    <x v="1"/>
    <x v="2"/>
    <s v="Mar"/>
    <s v="Q1"/>
    <x v="1"/>
    <s v="Rajasthan"/>
    <s v="Rajasthan Mega Store"/>
    <x v="3"/>
    <x v="6"/>
    <x v="2"/>
    <x v="2"/>
    <n v="1"/>
    <n v="6401"/>
    <x v="4"/>
    <n v="3516"/>
    <n v="4160.6500000000005"/>
    <n v="3516"/>
    <n v="644.65000000000055"/>
    <n v="0.15493973297441516"/>
    <x v="0"/>
  </r>
  <r>
    <s v="ORD-100696"/>
    <x v="445"/>
    <x v="1"/>
    <x v="2"/>
    <s v="Mar"/>
    <s v="Q1"/>
    <x v="0"/>
    <s v="Odisha"/>
    <s v="Odisha Mega Store"/>
    <x v="2"/>
    <x v="7"/>
    <x v="0"/>
    <x v="1"/>
    <n v="2"/>
    <n v="2349"/>
    <x v="3"/>
    <n v="1174"/>
    <n v="4228.2"/>
    <n v="2348"/>
    <n v="1880.1999999999998"/>
    <n v="0.44468095170521732"/>
    <x v="0"/>
  </r>
  <r>
    <s v="ORD-101031"/>
    <x v="445"/>
    <x v="1"/>
    <x v="2"/>
    <s v="Mar"/>
    <s v="Q1"/>
    <x v="1"/>
    <s v="Rajasthan"/>
    <s v="Rajasthan Mega Store"/>
    <x v="0"/>
    <x v="11"/>
    <x v="0"/>
    <x v="1"/>
    <n v="2"/>
    <n v="1559"/>
    <x v="0"/>
    <n v="778"/>
    <n v="2962.1"/>
    <n v="1556"/>
    <n v="1406.1"/>
    <n v="0.47469700550285271"/>
    <x v="0"/>
  </r>
  <r>
    <s v="ORD-101734"/>
    <x v="445"/>
    <x v="1"/>
    <x v="2"/>
    <s v="Mar"/>
    <s v="Q1"/>
    <x v="1"/>
    <s v="Maharashtra"/>
    <s v="Maharashtra Mega Store"/>
    <x v="1"/>
    <x v="4"/>
    <x v="0"/>
    <x v="2"/>
    <n v="1"/>
    <n v="304"/>
    <x v="1"/>
    <n v="119"/>
    <n v="304"/>
    <n v="119"/>
    <n v="185"/>
    <n v="0.60855263157894735"/>
    <x v="0"/>
  </r>
  <r>
    <s v="ORD-102680"/>
    <x v="445"/>
    <x v="1"/>
    <x v="2"/>
    <s v="Mar"/>
    <s v="Q1"/>
    <x v="0"/>
    <s v="Bihar"/>
    <s v="Bihar Mega Store"/>
    <x v="2"/>
    <x v="2"/>
    <x v="2"/>
    <x v="1"/>
    <n v="1"/>
    <n v="2576"/>
    <x v="1"/>
    <n v="1575"/>
    <n v="2576"/>
    <n v="1575"/>
    <n v="1001"/>
    <n v="0.38858695652173914"/>
    <x v="0"/>
  </r>
  <r>
    <s v="ORD-100879"/>
    <x v="446"/>
    <x v="1"/>
    <x v="2"/>
    <s v="Mar"/>
    <s v="Q1"/>
    <x v="3"/>
    <s v="Delhi"/>
    <s v="Delhi Mega Store"/>
    <x v="3"/>
    <x v="9"/>
    <x v="2"/>
    <x v="1"/>
    <n v="5"/>
    <n v="32582"/>
    <x v="3"/>
    <n v="22114"/>
    <n v="146619"/>
    <n v="110570"/>
    <n v="36049"/>
    <n v="0.24586854364031946"/>
    <x v="0"/>
  </r>
  <r>
    <s v="ORD-101122"/>
    <x v="446"/>
    <x v="1"/>
    <x v="2"/>
    <s v="Mar"/>
    <s v="Q1"/>
    <x v="2"/>
    <s v="Karnataka"/>
    <s v="Karnataka Mega Store"/>
    <x v="0"/>
    <x v="0"/>
    <x v="0"/>
    <x v="2"/>
    <n v="4"/>
    <n v="48278"/>
    <x v="3"/>
    <n v="40302"/>
    <n v="173800.80000000002"/>
    <n v="161208"/>
    <n v="12592.800000000017"/>
    <n v="7.245536269108091E-2"/>
    <x v="0"/>
  </r>
  <r>
    <s v="ORD-101940"/>
    <x v="446"/>
    <x v="1"/>
    <x v="2"/>
    <s v="Mar"/>
    <s v="Q1"/>
    <x v="1"/>
    <s v="Gujarat"/>
    <s v="Gujarat Mega Store"/>
    <x v="2"/>
    <x v="10"/>
    <x v="0"/>
    <x v="1"/>
    <n v="1"/>
    <n v="1903"/>
    <x v="1"/>
    <n v="975"/>
    <n v="1903"/>
    <n v="975"/>
    <n v="928"/>
    <n v="0.48765107724645296"/>
    <x v="0"/>
  </r>
  <r>
    <s v="ORD-103778"/>
    <x v="446"/>
    <x v="1"/>
    <x v="2"/>
    <s v="Mar"/>
    <s v="Q1"/>
    <x v="0"/>
    <s v="West Bengal"/>
    <s v="West Bengal Mega Store"/>
    <x v="1"/>
    <x v="1"/>
    <x v="1"/>
    <x v="1"/>
    <n v="1"/>
    <n v="425"/>
    <x v="2"/>
    <n v="191"/>
    <n v="361.25"/>
    <n v="191"/>
    <n v="170.25"/>
    <n v="0.471280276816609"/>
    <x v="0"/>
  </r>
  <r>
    <s v="ORD-104476"/>
    <x v="446"/>
    <x v="1"/>
    <x v="2"/>
    <s v="Mar"/>
    <s v="Q1"/>
    <x v="2"/>
    <s v="Andhra Pradesh"/>
    <s v="Andhra Pradesh Mega Store"/>
    <x v="0"/>
    <x v="5"/>
    <x v="0"/>
    <x v="2"/>
    <n v="1"/>
    <n v="11020"/>
    <x v="3"/>
    <n v="8062"/>
    <n v="9918"/>
    <n v="8062"/>
    <n v="1856"/>
    <n v="0.1871345029239766"/>
    <x v="0"/>
  </r>
  <r>
    <s v="ORD-102609"/>
    <x v="447"/>
    <x v="1"/>
    <x v="2"/>
    <s v="Mar"/>
    <s v="Q1"/>
    <x v="0"/>
    <s v="West Bengal"/>
    <s v="West Bengal Mega Store"/>
    <x v="0"/>
    <x v="5"/>
    <x v="2"/>
    <x v="2"/>
    <n v="8"/>
    <n v="11138"/>
    <x v="3"/>
    <n v="8365"/>
    <n v="80193.600000000006"/>
    <n v="66920"/>
    <n v="13273.600000000006"/>
    <n v="0.16551944294806575"/>
    <x v="0"/>
  </r>
  <r>
    <s v="ORD-104161"/>
    <x v="447"/>
    <x v="1"/>
    <x v="2"/>
    <s v="Mar"/>
    <s v="Q1"/>
    <x v="2"/>
    <s v="Andhra Pradesh"/>
    <s v="Andhra Pradesh Mega Store"/>
    <x v="2"/>
    <x v="7"/>
    <x v="1"/>
    <x v="2"/>
    <n v="1"/>
    <n v="2441"/>
    <x v="2"/>
    <n v="1241"/>
    <n v="2074.85"/>
    <n v="1241"/>
    <n v="833.84999999999991"/>
    <n v="0.40188447357640311"/>
    <x v="1"/>
  </r>
  <r>
    <s v="ORD-101527"/>
    <x v="448"/>
    <x v="1"/>
    <x v="3"/>
    <s v="Apr"/>
    <s v="Q2"/>
    <x v="2"/>
    <s v="Tamil Nadu"/>
    <s v="Tamil Nadu Mega Store"/>
    <x v="2"/>
    <x v="10"/>
    <x v="0"/>
    <x v="1"/>
    <n v="1"/>
    <n v="1727"/>
    <x v="1"/>
    <n v="924"/>
    <n v="1727"/>
    <n v="924"/>
    <n v="803"/>
    <n v="0.46496815286624205"/>
    <x v="0"/>
  </r>
  <r>
    <s v="ORD-102851"/>
    <x v="448"/>
    <x v="1"/>
    <x v="3"/>
    <s v="Apr"/>
    <s v="Q2"/>
    <x v="3"/>
    <s v="Punjab"/>
    <s v="Punjab Mega Store"/>
    <x v="0"/>
    <x v="12"/>
    <x v="1"/>
    <x v="2"/>
    <n v="8"/>
    <n v="16618"/>
    <x v="0"/>
    <n v="13027"/>
    <n v="126296.79999999999"/>
    <n v="104216"/>
    <n v="22080.799999999988"/>
    <n v="0.17483261650334758"/>
    <x v="0"/>
  </r>
  <r>
    <s v="ORD-103524"/>
    <x v="448"/>
    <x v="1"/>
    <x v="3"/>
    <s v="Apr"/>
    <s v="Q2"/>
    <x v="2"/>
    <s v="Andhra Pradesh"/>
    <s v="Andhra Pradesh Mega Store"/>
    <x v="1"/>
    <x v="1"/>
    <x v="2"/>
    <x v="1"/>
    <n v="2"/>
    <n v="473"/>
    <x v="3"/>
    <n v="212"/>
    <n v="851.4"/>
    <n v="424"/>
    <n v="427.4"/>
    <n v="0.50199671129903689"/>
    <x v="0"/>
  </r>
  <r>
    <s v="ORD-100306"/>
    <x v="449"/>
    <x v="1"/>
    <x v="3"/>
    <s v="Apr"/>
    <s v="Q2"/>
    <x v="2"/>
    <s v="Tamil Nadu"/>
    <s v="Tamil Nadu Mega Store"/>
    <x v="2"/>
    <x v="10"/>
    <x v="0"/>
    <x v="2"/>
    <n v="1"/>
    <n v="1957"/>
    <x v="1"/>
    <n v="1035"/>
    <n v="1957"/>
    <n v="1035"/>
    <n v="922"/>
    <n v="0.47112927950945327"/>
    <x v="0"/>
  </r>
  <r>
    <s v="ORD-101352"/>
    <x v="449"/>
    <x v="1"/>
    <x v="3"/>
    <s v="Apr"/>
    <s v="Q2"/>
    <x v="2"/>
    <s v="Tamil Nadu"/>
    <s v="Tamil Nadu Mega Store"/>
    <x v="2"/>
    <x v="10"/>
    <x v="0"/>
    <x v="1"/>
    <n v="1"/>
    <n v="1878"/>
    <x v="1"/>
    <n v="990"/>
    <n v="1878"/>
    <n v="990"/>
    <n v="888"/>
    <n v="0.47284345047923321"/>
    <x v="0"/>
  </r>
  <r>
    <s v="ORD-102489"/>
    <x v="449"/>
    <x v="1"/>
    <x v="3"/>
    <s v="Apr"/>
    <s v="Q2"/>
    <x v="1"/>
    <s v="Maharashtra"/>
    <s v="Maharashtra Mega Store"/>
    <x v="1"/>
    <x v="1"/>
    <x v="2"/>
    <x v="2"/>
    <n v="1"/>
    <n v="472"/>
    <x v="1"/>
    <n v="208"/>
    <n v="472"/>
    <n v="208"/>
    <n v="264"/>
    <n v="0.55932203389830504"/>
    <x v="0"/>
  </r>
  <r>
    <s v="ORD-103168"/>
    <x v="449"/>
    <x v="1"/>
    <x v="3"/>
    <s v="Apr"/>
    <s v="Q2"/>
    <x v="0"/>
    <s v="Bihar"/>
    <s v="Bihar Mega Store"/>
    <x v="0"/>
    <x v="0"/>
    <x v="0"/>
    <x v="0"/>
    <n v="1"/>
    <n v="55962"/>
    <x v="5"/>
    <n v="46711"/>
    <n v="44769.600000000006"/>
    <n v="46711"/>
    <n v="-1941.3999999999942"/>
    <n v="-4.3364247167720818E-2"/>
    <x v="0"/>
  </r>
  <r>
    <s v="ORD-100217"/>
    <x v="450"/>
    <x v="1"/>
    <x v="3"/>
    <s v="Apr"/>
    <s v="Q2"/>
    <x v="3"/>
    <s v="Uttar Pradesh"/>
    <s v="Uttar Pradesh Mega Store"/>
    <x v="0"/>
    <x v="11"/>
    <x v="0"/>
    <x v="1"/>
    <n v="1"/>
    <n v="1456"/>
    <x v="0"/>
    <n v="750"/>
    <n v="1383.2"/>
    <n v="750"/>
    <n v="633.20000000000005"/>
    <n v="0.45777906304222094"/>
    <x v="0"/>
  </r>
  <r>
    <s v="ORD-104396"/>
    <x v="450"/>
    <x v="1"/>
    <x v="3"/>
    <s v="Apr"/>
    <s v="Q2"/>
    <x v="2"/>
    <s v="Andhra Pradesh"/>
    <s v="Andhra Pradesh Mega Store"/>
    <x v="3"/>
    <x v="6"/>
    <x v="2"/>
    <x v="2"/>
    <n v="1"/>
    <n v="6346"/>
    <x v="3"/>
    <n v="3416"/>
    <n v="5711.4000000000005"/>
    <n v="3416"/>
    <n v="2295.4000000000005"/>
    <n v="0.40189795846902693"/>
    <x v="0"/>
  </r>
  <r>
    <s v="ORD-100279"/>
    <x v="451"/>
    <x v="1"/>
    <x v="3"/>
    <s v="Apr"/>
    <s v="Q2"/>
    <x v="1"/>
    <s v="Gujarat"/>
    <s v="Gujarat Mega Store"/>
    <x v="1"/>
    <x v="4"/>
    <x v="2"/>
    <x v="1"/>
    <n v="2"/>
    <n v="283"/>
    <x v="2"/>
    <n v="110"/>
    <n v="481.09999999999997"/>
    <n v="220"/>
    <n v="261.09999999999997"/>
    <n v="0.54271461234670548"/>
    <x v="0"/>
  </r>
  <r>
    <s v="ORD-100382"/>
    <x v="451"/>
    <x v="1"/>
    <x v="3"/>
    <s v="Apr"/>
    <s v="Q2"/>
    <x v="1"/>
    <s v="Gujarat"/>
    <s v="Gujarat Mega Store"/>
    <x v="1"/>
    <x v="8"/>
    <x v="0"/>
    <x v="0"/>
    <n v="1"/>
    <n v="2277"/>
    <x v="0"/>
    <n v="1347"/>
    <n v="2163.15"/>
    <n v="1347"/>
    <n v="816.15000000000009"/>
    <n v="0.37729699743429723"/>
    <x v="0"/>
  </r>
  <r>
    <s v="ORD-101568"/>
    <x v="451"/>
    <x v="1"/>
    <x v="3"/>
    <s v="Apr"/>
    <s v="Q2"/>
    <x v="3"/>
    <s v="Uttar Pradesh"/>
    <s v="Uttar Pradesh Mega Store"/>
    <x v="1"/>
    <x v="4"/>
    <x v="0"/>
    <x v="1"/>
    <n v="1"/>
    <n v="279"/>
    <x v="2"/>
    <n v="115"/>
    <n v="237.15"/>
    <n v="115"/>
    <n v="122.15"/>
    <n v="0.51507484714315832"/>
    <x v="0"/>
  </r>
  <r>
    <s v="ORD-101907"/>
    <x v="451"/>
    <x v="1"/>
    <x v="3"/>
    <s v="Apr"/>
    <s v="Q2"/>
    <x v="3"/>
    <s v="Punjab"/>
    <s v="Punjab Mega Store"/>
    <x v="2"/>
    <x v="7"/>
    <x v="0"/>
    <x v="0"/>
    <n v="1"/>
    <n v="2176"/>
    <x v="0"/>
    <n v="1114"/>
    <n v="2067.1999999999998"/>
    <n v="1114"/>
    <n v="953.19999999999982"/>
    <n v="0.46110681114551078"/>
    <x v="0"/>
  </r>
  <r>
    <s v="ORD-103276"/>
    <x v="451"/>
    <x v="1"/>
    <x v="3"/>
    <s v="Apr"/>
    <s v="Q2"/>
    <x v="3"/>
    <s v="Uttar Pradesh"/>
    <s v="Uttar Pradesh Mega Store"/>
    <x v="0"/>
    <x v="5"/>
    <x v="0"/>
    <x v="2"/>
    <n v="2"/>
    <n v="12096"/>
    <x v="2"/>
    <n v="8704"/>
    <n v="20563.2"/>
    <n v="17408"/>
    <n v="3155.2000000000007"/>
    <n v="0.15343915343915346"/>
    <x v="0"/>
  </r>
  <r>
    <s v="ORD-101901"/>
    <x v="452"/>
    <x v="1"/>
    <x v="3"/>
    <s v="Apr"/>
    <s v="Q2"/>
    <x v="0"/>
    <s v="West Bengal"/>
    <s v="West Bengal Mega Store"/>
    <x v="2"/>
    <x v="7"/>
    <x v="0"/>
    <x v="2"/>
    <n v="1"/>
    <n v="2559"/>
    <x v="2"/>
    <n v="1260"/>
    <n v="2175.15"/>
    <n v="1260"/>
    <n v="915.15000000000009"/>
    <n v="0.42072960485483762"/>
    <x v="0"/>
  </r>
  <r>
    <s v="ORD-102757"/>
    <x v="452"/>
    <x v="1"/>
    <x v="3"/>
    <s v="Apr"/>
    <s v="Q2"/>
    <x v="0"/>
    <s v="Bihar"/>
    <s v="Bihar Mega Store"/>
    <x v="1"/>
    <x v="4"/>
    <x v="2"/>
    <x v="0"/>
    <n v="2"/>
    <n v="289"/>
    <x v="0"/>
    <n v="112"/>
    <n v="549.1"/>
    <n v="224"/>
    <n v="325.10000000000002"/>
    <n v="0.59205973411036239"/>
    <x v="1"/>
  </r>
  <r>
    <s v="ORD-104038"/>
    <x v="452"/>
    <x v="1"/>
    <x v="3"/>
    <s v="Apr"/>
    <s v="Q2"/>
    <x v="2"/>
    <s v="Karnataka"/>
    <s v="Karnataka Mega Store"/>
    <x v="2"/>
    <x v="2"/>
    <x v="1"/>
    <x v="0"/>
    <n v="2"/>
    <n v="2616"/>
    <x v="0"/>
    <n v="1580"/>
    <n v="4970.3999999999996"/>
    <n v="3160"/>
    <n v="1810.3999999999996"/>
    <n v="0.36423627877032028"/>
    <x v="0"/>
  </r>
  <r>
    <s v="ORD-104122"/>
    <x v="452"/>
    <x v="1"/>
    <x v="3"/>
    <s v="Apr"/>
    <s v="Q2"/>
    <x v="2"/>
    <s v="Tamil Nadu"/>
    <s v="Tamil Nadu Mega Store"/>
    <x v="3"/>
    <x v="9"/>
    <x v="0"/>
    <x v="1"/>
    <n v="2"/>
    <n v="33409"/>
    <x v="2"/>
    <n v="22779"/>
    <n v="56795.299999999996"/>
    <n v="45558"/>
    <n v="11237.299999999996"/>
    <n v="0.19785616063301006"/>
    <x v="0"/>
  </r>
  <r>
    <s v="ORD-104389"/>
    <x v="452"/>
    <x v="1"/>
    <x v="3"/>
    <s v="Apr"/>
    <s v="Q2"/>
    <x v="0"/>
    <s v="Bihar"/>
    <s v="Bihar Mega Store"/>
    <x v="2"/>
    <x v="10"/>
    <x v="0"/>
    <x v="1"/>
    <n v="5"/>
    <n v="1825"/>
    <x v="2"/>
    <n v="977"/>
    <n v="7756.25"/>
    <n v="4885"/>
    <n v="2871.25"/>
    <n v="0.37018533440773571"/>
    <x v="0"/>
  </r>
  <r>
    <s v="ORD-100638"/>
    <x v="453"/>
    <x v="1"/>
    <x v="3"/>
    <s v="Apr"/>
    <s v="Q2"/>
    <x v="1"/>
    <s v="Gujarat"/>
    <s v="Gujarat Mega Store"/>
    <x v="0"/>
    <x v="11"/>
    <x v="1"/>
    <x v="1"/>
    <n v="1"/>
    <n v="1576"/>
    <x v="0"/>
    <n v="784"/>
    <n v="1497.1999999999998"/>
    <n v="784"/>
    <n v="713.19999999999982"/>
    <n v="0.47635586427998927"/>
    <x v="1"/>
  </r>
  <r>
    <s v="ORD-101247"/>
    <x v="453"/>
    <x v="1"/>
    <x v="3"/>
    <s v="Apr"/>
    <s v="Q2"/>
    <x v="3"/>
    <s v="Delhi"/>
    <s v="Delhi Mega Store"/>
    <x v="2"/>
    <x v="10"/>
    <x v="2"/>
    <x v="0"/>
    <n v="2"/>
    <n v="1797"/>
    <x v="0"/>
    <n v="936"/>
    <n v="3414.2999999999997"/>
    <n v="1872"/>
    <n v="1542.2999999999997"/>
    <n v="0.45171777523943413"/>
    <x v="0"/>
  </r>
  <r>
    <s v="ORD-102479"/>
    <x v="453"/>
    <x v="1"/>
    <x v="3"/>
    <s v="Apr"/>
    <s v="Q2"/>
    <x v="1"/>
    <s v="Maharashtra"/>
    <s v="Maharashtra Mega Store"/>
    <x v="0"/>
    <x v="12"/>
    <x v="2"/>
    <x v="1"/>
    <n v="1"/>
    <n v="18909"/>
    <x v="1"/>
    <n v="14307"/>
    <n v="18909"/>
    <n v="14307"/>
    <n v="4602"/>
    <n v="0.24337617007774076"/>
    <x v="0"/>
  </r>
  <r>
    <s v="ORD-102639"/>
    <x v="453"/>
    <x v="1"/>
    <x v="3"/>
    <s v="Apr"/>
    <s v="Q2"/>
    <x v="2"/>
    <s v="Andhra Pradesh"/>
    <s v="Andhra Pradesh Mega Store"/>
    <x v="3"/>
    <x v="9"/>
    <x v="1"/>
    <x v="1"/>
    <n v="1"/>
    <n v="31835"/>
    <x v="1"/>
    <n v="21415"/>
    <n v="31835"/>
    <n v="21415"/>
    <n v="10420"/>
    <n v="0.32731270614103974"/>
    <x v="0"/>
  </r>
  <r>
    <s v="ORD-100809"/>
    <x v="454"/>
    <x v="1"/>
    <x v="3"/>
    <s v="Apr"/>
    <s v="Q2"/>
    <x v="3"/>
    <s v="Delhi"/>
    <s v="Delhi Mega Store"/>
    <x v="1"/>
    <x v="8"/>
    <x v="0"/>
    <x v="1"/>
    <n v="1"/>
    <n v="2316"/>
    <x v="1"/>
    <n v="1327"/>
    <n v="2316"/>
    <n v="1327"/>
    <n v="989"/>
    <n v="0.4270293609671848"/>
    <x v="0"/>
  </r>
  <r>
    <s v="ORD-102802"/>
    <x v="454"/>
    <x v="1"/>
    <x v="3"/>
    <s v="Apr"/>
    <s v="Q2"/>
    <x v="1"/>
    <s v="Gujarat"/>
    <s v="Gujarat Mega Store"/>
    <x v="1"/>
    <x v="1"/>
    <x v="1"/>
    <x v="1"/>
    <n v="5"/>
    <n v="461"/>
    <x v="1"/>
    <n v="204"/>
    <n v="2305"/>
    <n v="1020"/>
    <n v="1285"/>
    <n v="0.55748373101952275"/>
    <x v="0"/>
  </r>
  <r>
    <s v="ORD-103907"/>
    <x v="454"/>
    <x v="1"/>
    <x v="3"/>
    <s v="Apr"/>
    <s v="Q2"/>
    <x v="1"/>
    <s v="Rajasthan"/>
    <s v="Rajasthan Mega Store"/>
    <x v="1"/>
    <x v="8"/>
    <x v="1"/>
    <x v="1"/>
    <n v="4"/>
    <n v="2383"/>
    <x v="2"/>
    <n v="1392"/>
    <n v="8102.2"/>
    <n v="5568"/>
    <n v="2534.1999999999998"/>
    <n v="0.31277924514329442"/>
    <x v="0"/>
  </r>
  <r>
    <s v="ORD-102383"/>
    <x v="455"/>
    <x v="1"/>
    <x v="3"/>
    <s v="Apr"/>
    <s v="Q2"/>
    <x v="2"/>
    <s v="Andhra Pradesh"/>
    <s v="Andhra Pradesh Mega Store"/>
    <x v="3"/>
    <x v="14"/>
    <x v="0"/>
    <x v="2"/>
    <n v="2"/>
    <n v="9860"/>
    <x v="2"/>
    <n v="6291"/>
    <n v="16762"/>
    <n v="12582"/>
    <n v="4180"/>
    <n v="0.24937358310464144"/>
    <x v="0"/>
  </r>
  <r>
    <s v="ORD-102494"/>
    <x v="455"/>
    <x v="1"/>
    <x v="3"/>
    <s v="Apr"/>
    <s v="Q2"/>
    <x v="3"/>
    <s v="Punjab"/>
    <s v="Punjab Mega Store"/>
    <x v="2"/>
    <x v="7"/>
    <x v="2"/>
    <x v="1"/>
    <n v="2"/>
    <n v="2455"/>
    <x v="1"/>
    <n v="1213"/>
    <n v="4910"/>
    <n v="2426"/>
    <n v="2484"/>
    <n v="0.50590631364562122"/>
    <x v="0"/>
  </r>
  <r>
    <s v="ORD-100014"/>
    <x v="456"/>
    <x v="1"/>
    <x v="3"/>
    <s v="Apr"/>
    <s v="Q2"/>
    <x v="2"/>
    <s v="Andhra Pradesh"/>
    <s v="Andhra Pradesh Mega Store"/>
    <x v="3"/>
    <x v="6"/>
    <x v="0"/>
    <x v="1"/>
    <n v="5"/>
    <n v="6877"/>
    <x v="2"/>
    <n v="3770"/>
    <n v="29227.25"/>
    <n v="18850"/>
    <n v="10377.25"/>
    <n v="0.35505393083509396"/>
    <x v="0"/>
  </r>
  <r>
    <s v="ORD-101019"/>
    <x v="456"/>
    <x v="1"/>
    <x v="3"/>
    <s v="Apr"/>
    <s v="Q2"/>
    <x v="2"/>
    <s v="Karnataka"/>
    <s v="Karnataka Mega Store"/>
    <x v="2"/>
    <x v="2"/>
    <x v="0"/>
    <x v="1"/>
    <n v="2"/>
    <n v="2678"/>
    <x v="2"/>
    <n v="1598"/>
    <n v="4552.5999999999995"/>
    <n v="3196"/>
    <n v="1356.5999999999995"/>
    <n v="0.29798356982822993"/>
    <x v="0"/>
  </r>
  <r>
    <s v="ORD-102099"/>
    <x v="456"/>
    <x v="1"/>
    <x v="3"/>
    <s v="Apr"/>
    <s v="Q2"/>
    <x v="2"/>
    <s v="Andhra Pradesh"/>
    <s v="Andhra Pradesh Mega Store"/>
    <x v="3"/>
    <x v="14"/>
    <x v="2"/>
    <x v="1"/>
    <n v="5"/>
    <n v="8216"/>
    <x v="2"/>
    <n v="5140"/>
    <n v="34918"/>
    <n v="25700"/>
    <n v="9218"/>
    <n v="0.26398991923936077"/>
    <x v="0"/>
  </r>
  <r>
    <s v="ORD-102990"/>
    <x v="456"/>
    <x v="1"/>
    <x v="3"/>
    <s v="Apr"/>
    <s v="Q2"/>
    <x v="1"/>
    <s v="Maharashtra"/>
    <s v="Maharashtra Mega Store"/>
    <x v="0"/>
    <x v="5"/>
    <x v="1"/>
    <x v="2"/>
    <n v="1"/>
    <n v="11576"/>
    <x v="3"/>
    <n v="8613"/>
    <n v="10418.4"/>
    <n v="8613"/>
    <n v="1805.3999999999996"/>
    <n v="0.17328956461644779"/>
    <x v="0"/>
  </r>
  <r>
    <s v="ORD-104486"/>
    <x v="456"/>
    <x v="1"/>
    <x v="3"/>
    <s v="Apr"/>
    <s v="Q2"/>
    <x v="0"/>
    <s v="Odisha"/>
    <s v="Odisha Mega Store"/>
    <x v="1"/>
    <x v="1"/>
    <x v="0"/>
    <x v="1"/>
    <n v="1"/>
    <n v="456"/>
    <x v="1"/>
    <n v="201"/>
    <n v="456"/>
    <n v="201"/>
    <n v="255"/>
    <n v="0.55921052631578949"/>
    <x v="0"/>
  </r>
  <r>
    <s v="ORD-102193"/>
    <x v="457"/>
    <x v="1"/>
    <x v="3"/>
    <s v="Apr"/>
    <s v="Q2"/>
    <x v="0"/>
    <s v="West Bengal"/>
    <s v="West Bengal Mega Store"/>
    <x v="0"/>
    <x v="0"/>
    <x v="0"/>
    <x v="1"/>
    <n v="2"/>
    <n v="48592"/>
    <x v="0"/>
    <n v="40166"/>
    <n v="92324.800000000003"/>
    <n v="80332"/>
    <n v="11992.800000000003"/>
    <n v="0.12989792558445837"/>
    <x v="0"/>
  </r>
  <r>
    <s v="ORD-103673"/>
    <x v="457"/>
    <x v="1"/>
    <x v="3"/>
    <s v="Apr"/>
    <s v="Q2"/>
    <x v="1"/>
    <s v="Maharashtra"/>
    <s v="Maharashtra Mega Store"/>
    <x v="3"/>
    <x v="6"/>
    <x v="2"/>
    <x v="2"/>
    <n v="3"/>
    <n v="6525"/>
    <x v="4"/>
    <n v="3494"/>
    <n v="12723.75"/>
    <n v="10482"/>
    <n v="2241.75"/>
    <n v="0.17618626584143826"/>
    <x v="0"/>
  </r>
  <r>
    <s v="ORD-100177"/>
    <x v="458"/>
    <x v="1"/>
    <x v="3"/>
    <s v="Apr"/>
    <s v="Q2"/>
    <x v="1"/>
    <s v="Gujarat"/>
    <s v="Gujarat Mega Store"/>
    <x v="2"/>
    <x v="2"/>
    <x v="0"/>
    <x v="1"/>
    <n v="5"/>
    <n v="2903"/>
    <x v="0"/>
    <n v="1781"/>
    <n v="13789.25"/>
    <n v="8905"/>
    <n v="4884.25"/>
    <n v="0.35420708160342296"/>
    <x v="0"/>
  </r>
  <r>
    <s v="ORD-100355"/>
    <x v="458"/>
    <x v="1"/>
    <x v="3"/>
    <s v="Apr"/>
    <s v="Q2"/>
    <x v="2"/>
    <s v="Andhra Pradesh"/>
    <s v="Andhra Pradesh Mega Store"/>
    <x v="0"/>
    <x v="0"/>
    <x v="0"/>
    <x v="1"/>
    <n v="2"/>
    <n v="48484"/>
    <x v="1"/>
    <n v="40283"/>
    <n v="96968"/>
    <n v="80566"/>
    <n v="16402"/>
    <n v="0.16914858510023925"/>
    <x v="0"/>
  </r>
  <r>
    <s v="ORD-100999"/>
    <x v="458"/>
    <x v="1"/>
    <x v="3"/>
    <s v="Apr"/>
    <s v="Q2"/>
    <x v="1"/>
    <s v="Maharashtra"/>
    <s v="Maharashtra Mega Store"/>
    <x v="1"/>
    <x v="8"/>
    <x v="1"/>
    <x v="0"/>
    <n v="1"/>
    <n v="2077"/>
    <x v="2"/>
    <n v="1185"/>
    <n v="1765.45"/>
    <n v="1185"/>
    <n v="580.45000000000005"/>
    <n v="0.32878302982242491"/>
    <x v="0"/>
  </r>
  <r>
    <s v="ORD-101993"/>
    <x v="458"/>
    <x v="1"/>
    <x v="3"/>
    <s v="Apr"/>
    <s v="Q2"/>
    <x v="3"/>
    <s v="Delhi"/>
    <s v="Delhi Mega Store"/>
    <x v="3"/>
    <x v="6"/>
    <x v="1"/>
    <x v="1"/>
    <n v="1"/>
    <n v="6576"/>
    <x v="1"/>
    <n v="3591"/>
    <n v="6576"/>
    <n v="3591"/>
    <n v="2985"/>
    <n v="0.45392335766423358"/>
    <x v="0"/>
  </r>
  <r>
    <s v="ORD-102179"/>
    <x v="458"/>
    <x v="1"/>
    <x v="3"/>
    <s v="Apr"/>
    <s v="Q2"/>
    <x v="1"/>
    <s v="Maharashtra"/>
    <s v="Maharashtra Mega Store"/>
    <x v="3"/>
    <x v="6"/>
    <x v="0"/>
    <x v="1"/>
    <n v="2"/>
    <n v="6002"/>
    <x v="6"/>
    <n v="3242"/>
    <n v="8402.7999999999993"/>
    <n v="6484"/>
    <n v="1918.7999999999993"/>
    <n v="0.22835245394392339"/>
    <x v="0"/>
  </r>
  <r>
    <s v="ORD-102865"/>
    <x v="458"/>
    <x v="1"/>
    <x v="3"/>
    <s v="Apr"/>
    <s v="Q2"/>
    <x v="2"/>
    <s v="Tamil Nadu"/>
    <s v="Tamil Nadu Mega Store"/>
    <x v="3"/>
    <x v="6"/>
    <x v="2"/>
    <x v="0"/>
    <n v="2"/>
    <n v="6621"/>
    <x v="3"/>
    <n v="3564"/>
    <n v="11917.800000000001"/>
    <n v="7128"/>
    <n v="4789.8000000000011"/>
    <n v="0.40190303579519715"/>
    <x v="0"/>
  </r>
  <r>
    <s v="ORD-103331"/>
    <x v="458"/>
    <x v="1"/>
    <x v="3"/>
    <s v="Apr"/>
    <s v="Q2"/>
    <x v="2"/>
    <s v="Karnataka"/>
    <s v="Karnataka Mega Store"/>
    <x v="1"/>
    <x v="3"/>
    <x v="0"/>
    <x v="1"/>
    <n v="3"/>
    <n v="255"/>
    <x v="2"/>
    <n v="104"/>
    <n v="650.25"/>
    <n v="312"/>
    <n v="338.25"/>
    <n v="0.52018454440599771"/>
    <x v="0"/>
  </r>
  <r>
    <s v="ORD-103757"/>
    <x v="458"/>
    <x v="1"/>
    <x v="3"/>
    <s v="Apr"/>
    <s v="Q2"/>
    <x v="2"/>
    <s v="Tamil Nadu"/>
    <s v="Tamil Nadu Mega Store"/>
    <x v="0"/>
    <x v="11"/>
    <x v="0"/>
    <x v="1"/>
    <n v="3"/>
    <n v="1392"/>
    <x v="1"/>
    <n v="708"/>
    <n v="4176"/>
    <n v="2124"/>
    <n v="2052"/>
    <n v="0.49137931034482757"/>
    <x v="0"/>
  </r>
  <r>
    <s v="ORD-100405"/>
    <x v="459"/>
    <x v="1"/>
    <x v="3"/>
    <s v="Apr"/>
    <s v="Q2"/>
    <x v="1"/>
    <s v="Maharashtra"/>
    <s v="Maharashtra Mega Store"/>
    <x v="1"/>
    <x v="3"/>
    <x v="2"/>
    <x v="1"/>
    <n v="2"/>
    <n v="237"/>
    <x v="1"/>
    <n v="100"/>
    <n v="474"/>
    <n v="200"/>
    <n v="274"/>
    <n v="0.57805907172995785"/>
    <x v="0"/>
  </r>
  <r>
    <s v="ORD-100582"/>
    <x v="459"/>
    <x v="1"/>
    <x v="3"/>
    <s v="Apr"/>
    <s v="Q2"/>
    <x v="2"/>
    <s v="Tamil Nadu"/>
    <s v="Tamil Nadu Mega Store"/>
    <x v="1"/>
    <x v="1"/>
    <x v="0"/>
    <x v="1"/>
    <n v="1"/>
    <n v="474"/>
    <x v="0"/>
    <n v="208"/>
    <n v="450.29999999999995"/>
    <n v="208"/>
    <n v="242.29999999999995"/>
    <n v="0.5380857206306906"/>
    <x v="0"/>
  </r>
  <r>
    <s v="ORD-101485"/>
    <x v="459"/>
    <x v="1"/>
    <x v="3"/>
    <s v="Apr"/>
    <s v="Q2"/>
    <x v="3"/>
    <s v="Uttar Pradesh"/>
    <s v="Uttar Pradesh Mega Store"/>
    <x v="2"/>
    <x v="10"/>
    <x v="2"/>
    <x v="2"/>
    <n v="1"/>
    <n v="1832"/>
    <x v="2"/>
    <n v="961"/>
    <n v="1557.2"/>
    <n v="961"/>
    <n v="596.20000000000005"/>
    <n v="0.38286668379142053"/>
    <x v="0"/>
  </r>
  <r>
    <s v="ORD-101540"/>
    <x v="459"/>
    <x v="1"/>
    <x v="3"/>
    <s v="Apr"/>
    <s v="Q2"/>
    <x v="1"/>
    <s v="Gujarat"/>
    <s v="Gujarat Mega Store"/>
    <x v="1"/>
    <x v="3"/>
    <x v="0"/>
    <x v="2"/>
    <n v="3"/>
    <n v="254"/>
    <x v="2"/>
    <n v="108"/>
    <n v="647.69999999999993"/>
    <n v="324"/>
    <n v="323.69999999999993"/>
    <n v="0.49976841130152844"/>
    <x v="0"/>
  </r>
  <r>
    <s v="ORD-103106"/>
    <x v="459"/>
    <x v="1"/>
    <x v="3"/>
    <s v="Apr"/>
    <s v="Q2"/>
    <x v="3"/>
    <s v="Delhi"/>
    <s v="Delhi Mega Store"/>
    <x v="0"/>
    <x v="5"/>
    <x v="0"/>
    <x v="2"/>
    <n v="5"/>
    <n v="11214"/>
    <x v="1"/>
    <n v="8199"/>
    <n v="56070"/>
    <n v="40995"/>
    <n v="15075"/>
    <n v="0.26886035313001605"/>
    <x v="0"/>
  </r>
  <r>
    <s v="ORD-103961"/>
    <x v="459"/>
    <x v="1"/>
    <x v="3"/>
    <s v="Apr"/>
    <s v="Q2"/>
    <x v="3"/>
    <s v="Delhi"/>
    <s v="Delhi Mega Store"/>
    <x v="3"/>
    <x v="14"/>
    <x v="0"/>
    <x v="2"/>
    <n v="1"/>
    <n v="8176"/>
    <x v="3"/>
    <n v="4986"/>
    <n v="7358.4000000000005"/>
    <n v="4986"/>
    <n v="2372.4000000000005"/>
    <n v="0.32240704500978479"/>
    <x v="0"/>
  </r>
  <r>
    <s v="ORD-100290"/>
    <x v="460"/>
    <x v="1"/>
    <x v="3"/>
    <s v="Apr"/>
    <s v="Q2"/>
    <x v="0"/>
    <s v="Bihar"/>
    <s v="Bihar Mega Store"/>
    <x v="2"/>
    <x v="2"/>
    <x v="2"/>
    <x v="1"/>
    <n v="4"/>
    <n v="2934"/>
    <x v="1"/>
    <n v="1712"/>
    <n v="11736"/>
    <n v="6848"/>
    <n v="4888"/>
    <n v="0.41649625085207909"/>
    <x v="1"/>
  </r>
  <r>
    <s v="ORD-100790"/>
    <x v="460"/>
    <x v="1"/>
    <x v="3"/>
    <s v="Apr"/>
    <s v="Q2"/>
    <x v="2"/>
    <s v="Tamil Nadu"/>
    <s v="Tamil Nadu Mega Store"/>
    <x v="2"/>
    <x v="7"/>
    <x v="1"/>
    <x v="2"/>
    <n v="1"/>
    <n v="2172"/>
    <x v="0"/>
    <n v="1068"/>
    <n v="2063.4"/>
    <n v="1068"/>
    <n v="995.40000000000009"/>
    <n v="0.48240767665018902"/>
    <x v="0"/>
  </r>
  <r>
    <s v="ORD-100990"/>
    <x v="460"/>
    <x v="1"/>
    <x v="3"/>
    <s v="Apr"/>
    <s v="Q2"/>
    <x v="3"/>
    <s v="Delhi"/>
    <s v="Delhi Mega Store"/>
    <x v="1"/>
    <x v="3"/>
    <x v="0"/>
    <x v="1"/>
    <n v="1"/>
    <n v="232"/>
    <x v="3"/>
    <n v="95"/>
    <n v="208.8"/>
    <n v="95"/>
    <n v="113.80000000000001"/>
    <n v="0.54501915708812265"/>
    <x v="0"/>
  </r>
  <r>
    <s v="ORD-101899"/>
    <x v="460"/>
    <x v="1"/>
    <x v="3"/>
    <s v="Apr"/>
    <s v="Q2"/>
    <x v="1"/>
    <s v="Rajasthan"/>
    <s v="Rajasthan Mega Store"/>
    <x v="0"/>
    <x v="5"/>
    <x v="2"/>
    <x v="0"/>
    <n v="3"/>
    <n v="11599"/>
    <x v="3"/>
    <n v="8364"/>
    <n v="31317.3"/>
    <n v="25092"/>
    <n v="6225.2999999999993"/>
    <n v="0.19878150415265683"/>
    <x v="0"/>
  </r>
  <r>
    <s v="ORD-102385"/>
    <x v="460"/>
    <x v="1"/>
    <x v="3"/>
    <s v="Apr"/>
    <s v="Q2"/>
    <x v="1"/>
    <s v="Rajasthan"/>
    <s v="Rajasthan Mega Store"/>
    <x v="0"/>
    <x v="0"/>
    <x v="0"/>
    <x v="2"/>
    <n v="1"/>
    <n v="48260"/>
    <x v="1"/>
    <n v="41219"/>
    <n v="48260"/>
    <n v="41219"/>
    <n v="7041"/>
    <n v="0.14589722337339411"/>
    <x v="0"/>
  </r>
  <r>
    <s v="ORD-102445"/>
    <x v="460"/>
    <x v="1"/>
    <x v="3"/>
    <s v="Apr"/>
    <s v="Q2"/>
    <x v="0"/>
    <s v="Bihar"/>
    <s v="Bihar Mega Store"/>
    <x v="3"/>
    <x v="13"/>
    <x v="0"/>
    <x v="1"/>
    <n v="2"/>
    <n v="14698"/>
    <x v="5"/>
    <n v="8956"/>
    <n v="23516.800000000003"/>
    <n v="17912"/>
    <n v="5604.8000000000029"/>
    <n v="0.23833174581575733"/>
    <x v="0"/>
  </r>
  <r>
    <s v="ORD-103290"/>
    <x v="460"/>
    <x v="1"/>
    <x v="3"/>
    <s v="Apr"/>
    <s v="Q2"/>
    <x v="0"/>
    <s v="Bihar"/>
    <s v="Bihar Mega Store"/>
    <x v="3"/>
    <x v="6"/>
    <x v="1"/>
    <x v="1"/>
    <n v="2"/>
    <n v="5935"/>
    <x v="1"/>
    <n v="3320"/>
    <n v="11870"/>
    <n v="6640"/>
    <n v="5230"/>
    <n v="0.44060657118786856"/>
    <x v="0"/>
  </r>
  <r>
    <s v="ORD-100942"/>
    <x v="461"/>
    <x v="1"/>
    <x v="3"/>
    <s v="Apr"/>
    <s v="Q2"/>
    <x v="2"/>
    <s v="Andhra Pradesh"/>
    <s v="Andhra Pradesh Mega Store"/>
    <x v="3"/>
    <x v="13"/>
    <x v="0"/>
    <x v="1"/>
    <n v="5"/>
    <n v="15220"/>
    <x v="4"/>
    <n v="9377"/>
    <n v="49465"/>
    <n v="46885"/>
    <n v="2580"/>
    <n v="5.2158091579904982E-2"/>
    <x v="0"/>
  </r>
  <r>
    <s v="ORD-101703"/>
    <x v="461"/>
    <x v="1"/>
    <x v="3"/>
    <s v="Apr"/>
    <s v="Q2"/>
    <x v="1"/>
    <s v="Rajasthan"/>
    <s v="Rajasthan Mega Store"/>
    <x v="1"/>
    <x v="3"/>
    <x v="0"/>
    <x v="0"/>
    <n v="4"/>
    <n v="233"/>
    <x v="5"/>
    <n v="97"/>
    <n v="745.6"/>
    <n v="388"/>
    <n v="357.6"/>
    <n v="0.47961373390557943"/>
    <x v="0"/>
  </r>
  <r>
    <s v="ORD-101921"/>
    <x v="461"/>
    <x v="1"/>
    <x v="3"/>
    <s v="Apr"/>
    <s v="Q2"/>
    <x v="1"/>
    <s v="Maharashtra"/>
    <s v="Maharashtra Mega Store"/>
    <x v="3"/>
    <x v="13"/>
    <x v="0"/>
    <x v="0"/>
    <n v="3"/>
    <n v="14025"/>
    <x v="8"/>
    <n v="8497"/>
    <n v="25245"/>
    <n v="25491"/>
    <n v="-246"/>
    <n v="-9.7445038621509217E-3"/>
    <x v="0"/>
  </r>
  <r>
    <s v="ORD-103626"/>
    <x v="461"/>
    <x v="1"/>
    <x v="3"/>
    <s v="Apr"/>
    <s v="Q2"/>
    <x v="2"/>
    <s v="Karnataka"/>
    <s v="Karnataka Mega Store"/>
    <x v="1"/>
    <x v="1"/>
    <x v="2"/>
    <x v="2"/>
    <n v="3"/>
    <n v="470"/>
    <x v="3"/>
    <n v="211"/>
    <n v="1269"/>
    <n v="633"/>
    <n v="636"/>
    <n v="0.50118203309692666"/>
    <x v="0"/>
  </r>
  <r>
    <s v="ORD-103838"/>
    <x v="461"/>
    <x v="1"/>
    <x v="3"/>
    <s v="Apr"/>
    <s v="Q2"/>
    <x v="2"/>
    <s v="Andhra Pradesh"/>
    <s v="Andhra Pradesh Mega Store"/>
    <x v="1"/>
    <x v="4"/>
    <x v="2"/>
    <x v="0"/>
    <n v="5"/>
    <n v="279"/>
    <x v="0"/>
    <n v="115"/>
    <n v="1325.25"/>
    <n v="575"/>
    <n v="750.25"/>
    <n v="0.56611960007545747"/>
    <x v="0"/>
  </r>
  <r>
    <s v="ORD-100035"/>
    <x v="462"/>
    <x v="1"/>
    <x v="3"/>
    <s v="Apr"/>
    <s v="Q2"/>
    <x v="3"/>
    <s v="Uttar Pradesh"/>
    <s v="Uttar Pradesh Mega Store"/>
    <x v="0"/>
    <x v="12"/>
    <x v="0"/>
    <x v="1"/>
    <n v="2"/>
    <n v="17556"/>
    <x v="1"/>
    <n v="13842"/>
    <n v="35112"/>
    <n v="27684"/>
    <n v="7428"/>
    <n v="0.21155160628844841"/>
    <x v="0"/>
  </r>
  <r>
    <s v="ORD-101984"/>
    <x v="462"/>
    <x v="1"/>
    <x v="3"/>
    <s v="Apr"/>
    <s v="Q2"/>
    <x v="1"/>
    <s v="Gujarat"/>
    <s v="Gujarat Mega Store"/>
    <x v="1"/>
    <x v="4"/>
    <x v="1"/>
    <x v="2"/>
    <n v="3"/>
    <n v="306"/>
    <x v="3"/>
    <n v="124"/>
    <n v="826.2"/>
    <n v="372"/>
    <n v="454.20000000000005"/>
    <n v="0.54974582425562823"/>
    <x v="0"/>
  </r>
  <r>
    <s v="ORD-101465"/>
    <x v="463"/>
    <x v="1"/>
    <x v="3"/>
    <s v="Apr"/>
    <s v="Q2"/>
    <x v="1"/>
    <s v="Maharashtra"/>
    <s v="Maharashtra Mega Store"/>
    <x v="1"/>
    <x v="8"/>
    <x v="0"/>
    <x v="0"/>
    <n v="1"/>
    <n v="2143"/>
    <x v="3"/>
    <n v="1209"/>
    <n v="1928.7"/>
    <n v="1209"/>
    <n v="719.7"/>
    <n v="0.37315290091771663"/>
    <x v="0"/>
  </r>
  <r>
    <s v="ORD-102963"/>
    <x v="463"/>
    <x v="1"/>
    <x v="3"/>
    <s v="Apr"/>
    <s v="Q2"/>
    <x v="1"/>
    <s v="Maharashtra"/>
    <s v="Maharashtra Mega Store"/>
    <x v="2"/>
    <x v="7"/>
    <x v="2"/>
    <x v="2"/>
    <n v="1"/>
    <n v="2356"/>
    <x v="0"/>
    <n v="1168"/>
    <n v="2238.1999999999998"/>
    <n v="1168"/>
    <n v="1070.1999999999998"/>
    <n v="0.47815208649807878"/>
    <x v="0"/>
  </r>
  <r>
    <s v="ORD-103240"/>
    <x v="463"/>
    <x v="1"/>
    <x v="3"/>
    <s v="Apr"/>
    <s v="Q2"/>
    <x v="0"/>
    <s v="Odisha"/>
    <s v="Odisha Mega Store"/>
    <x v="1"/>
    <x v="4"/>
    <x v="2"/>
    <x v="2"/>
    <n v="8"/>
    <n v="306"/>
    <x v="0"/>
    <n v="123"/>
    <n v="2325.6"/>
    <n v="984"/>
    <n v="1341.6"/>
    <n v="0.57688338493292057"/>
    <x v="0"/>
  </r>
  <r>
    <s v="ORD-104004"/>
    <x v="463"/>
    <x v="1"/>
    <x v="3"/>
    <s v="Apr"/>
    <s v="Q2"/>
    <x v="0"/>
    <s v="Bihar"/>
    <s v="Bihar Mega Store"/>
    <x v="1"/>
    <x v="4"/>
    <x v="0"/>
    <x v="1"/>
    <n v="5"/>
    <n v="285"/>
    <x v="3"/>
    <n v="112"/>
    <n v="1282.5"/>
    <n v="560"/>
    <n v="722.5"/>
    <n v="0.56335282651072127"/>
    <x v="0"/>
  </r>
  <r>
    <s v="ORD-100760"/>
    <x v="464"/>
    <x v="1"/>
    <x v="3"/>
    <s v="Apr"/>
    <s v="Q2"/>
    <x v="2"/>
    <s v="Tamil Nadu"/>
    <s v="Tamil Nadu Mega Store"/>
    <x v="1"/>
    <x v="8"/>
    <x v="0"/>
    <x v="2"/>
    <n v="2"/>
    <n v="2080"/>
    <x v="3"/>
    <n v="1180"/>
    <n v="3744"/>
    <n v="2360"/>
    <n v="1384"/>
    <n v="0.36965811965811968"/>
    <x v="0"/>
  </r>
  <r>
    <s v="ORD-101213"/>
    <x v="464"/>
    <x v="1"/>
    <x v="3"/>
    <s v="Apr"/>
    <s v="Q2"/>
    <x v="3"/>
    <s v="Delhi"/>
    <s v="Delhi Mega Store"/>
    <x v="0"/>
    <x v="11"/>
    <x v="1"/>
    <x v="1"/>
    <n v="4"/>
    <n v="1442"/>
    <x v="0"/>
    <n v="739"/>
    <n v="5479.5999999999995"/>
    <n v="2956"/>
    <n v="2523.5999999999995"/>
    <n v="0.46054456529673693"/>
    <x v="0"/>
  </r>
  <r>
    <s v="ORD-101837"/>
    <x v="464"/>
    <x v="1"/>
    <x v="3"/>
    <s v="Apr"/>
    <s v="Q2"/>
    <x v="2"/>
    <s v="Tamil Nadu"/>
    <s v="Tamil Nadu Mega Store"/>
    <x v="0"/>
    <x v="11"/>
    <x v="2"/>
    <x v="2"/>
    <n v="1"/>
    <n v="1590"/>
    <x v="1"/>
    <n v="816"/>
    <n v="1590"/>
    <n v="816"/>
    <n v="774"/>
    <n v="0.48679245283018868"/>
    <x v="0"/>
  </r>
  <r>
    <s v="ORD-102572"/>
    <x v="464"/>
    <x v="1"/>
    <x v="3"/>
    <s v="Apr"/>
    <s v="Q2"/>
    <x v="1"/>
    <s v="Maharashtra"/>
    <s v="Maharashtra Mega Store"/>
    <x v="1"/>
    <x v="1"/>
    <x v="2"/>
    <x v="2"/>
    <n v="5"/>
    <n v="482"/>
    <x v="1"/>
    <n v="221"/>
    <n v="2410"/>
    <n v="1105"/>
    <n v="1305"/>
    <n v="0.54149377593360992"/>
    <x v="0"/>
  </r>
  <r>
    <s v="ORD-103110"/>
    <x v="464"/>
    <x v="1"/>
    <x v="3"/>
    <s v="Apr"/>
    <s v="Q2"/>
    <x v="0"/>
    <s v="Bihar"/>
    <s v="Bihar Mega Store"/>
    <x v="1"/>
    <x v="3"/>
    <x v="1"/>
    <x v="2"/>
    <n v="2"/>
    <n v="266"/>
    <x v="3"/>
    <n v="111"/>
    <n v="478.8"/>
    <n v="222"/>
    <n v="256.8"/>
    <n v="0.53634085213032578"/>
    <x v="0"/>
  </r>
  <r>
    <s v="ORD-103583"/>
    <x v="464"/>
    <x v="1"/>
    <x v="3"/>
    <s v="Apr"/>
    <s v="Q2"/>
    <x v="1"/>
    <s v="Gujarat"/>
    <s v="Gujarat Mega Store"/>
    <x v="1"/>
    <x v="4"/>
    <x v="0"/>
    <x v="2"/>
    <n v="1"/>
    <n v="283"/>
    <x v="1"/>
    <n v="112"/>
    <n v="283"/>
    <n v="112"/>
    <n v="171"/>
    <n v="0.60424028268551233"/>
    <x v="0"/>
  </r>
  <r>
    <s v="ORD-104497"/>
    <x v="464"/>
    <x v="1"/>
    <x v="3"/>
    <s v="Apr"/>
    <s v="Q2"/>
    <x v="0"/>
    <s v="Bihar"/>
    <s v="Bihar Mega Store"/>
    <x v="0"/>
    <x v="5"/>
    <x v="2"/>
    <x v="1"/>
    <n v="1"/>
    <n v="10595"/>
    <x v="3"/>
    <n v="7798"/>
    <n v="9535.5"/>
    <n v="7798"/>
    <n v="1737.5"/>
    <n v="0.18221383252058099"/>
    <x v="0"/>
  </r>
  <r>
    <s v="ORD-102421"/>
    <x v="465"/>
    <x v="1"/>
    <x v="3"/>
    <s v="Apr"/>
    <s v="Q2"/>
    <x v="0"/>
    <s v="Bihar"/>
    <s v="Bihar Mega Store"/>
    <x v="1"/>
    <x v="3"/>
    <x v="1"/>
    <x v="1"/>
    <n v="1"/>
    <n v="225"/>
    <x v="1"/>
    <n v="92"/>
    <n v="225"/>
    <n v="92"/>
    <n v="133"/>
    <n v="0.59111111111111114"/>
    <x v="0"/>
  </r>
  <r>
    <s v="ORD-103497"/>
    <x v="465"/>
    <x v="1"/>
    <x v="3"/>
    <s v="Apr"/>
    <s v="Q2"/>
    <x v="3"/>
    <s v="Punjab"/>
    <s v="Punjab Mega Store"/>
    <x v="3"/>
    <x v="13"/>
    <x v="0"/>
    <x v="2"/>
    <n v="4"/>
    <n v="12643"/>
    <x v="6"/>
    <n v="7607"/>
    <n v="35400.399999999994"/>
    <n v="30428"/>
    <n v="4972.3999999999942"/>
    <n v="0.14046168969842135"/>
    <x v="0"/>
  </r>
  <r>
    <s v="ORD-104061"/>
    <x v="465"/>
    <x v="1"/>
    <x v="3"/>
    <s v="Apr"/>
    <s v="Q2"/>
    <x v="0"/>
    <s v="Odisha"/>
    <s v="Odisha Mega Store"/>
    <x v="2"/>
    <x v="10"/>
    <x v="2"/>
    <x v="0"/>
    <n v="5"/>
    <n v="1710"/>
    <x v="0"/>
    <n v="885"/>
    <n v="8122.5"/>
    <n v="4425"/>
    <n v="3697.5"/>
    <n v="0.45521698984302861"/>
    <x v="0"/>
  </r>
  <r>
    <s v="ORD-101501"/>
    <x v="466"/>
    <x v="1"/>
    <x v="3"/>
    <s v="Apr"/>
    <s v="Q2"/>
    <x v="0"/>
    <s v="Bihar"/>
    <s v="Bihar Mega Store"/>
    <x v="0"/>
    <x v="0"/>
    <x v="0"/>
    <x v="2"/>
    <n v="2"/>
    <n v="54795"/>
    <x v="0"/>
    <n v="46795"/>
    <n v="104110.5"/>
    <n v="93590"/>
    <n v="10520.5"/>
    <n v="0.1010512868538716"/>
    <x v="1"/>
  </r>
  <r>
    <s v="ORD-101843"/>
    <x v="466"/>
    <x v="1"/>
    <x v="3"/>
    <s v="Apr"/>
    <s v="Q2"/>
    <x v="0"/>
    <s v="Bihar"/>
    <s v="Bihar Mega Store"/>
    <x v="0"/>
    <x v="0"/>
    <x v="0"/>
    <x v="2"/>
    <n v="1"/>
    <n v="51076"/>
    <x v="2"/>
    <n v="42845"/>
    <n v="43414.6"/>
    <n v="42845"/>
    <n v="569.59999999999854"/>
    <n v="1.3120010319109207E-2"/>
    <x v="0"/>
  </r>
  <r>
    <s v="ORD-103116"/>
    <x v="466"/>
    <x v="1"/>
    <x v="3"/>
    <s v="Apr"/>
    <s v="Q2"/>
    <x v="1"/>
    <s v="Gujarat"/>
    <s v="Gujarat Mega Store"/>
    <x v="0"/>
    <x v="5"/>
    <x v="0"/>
    <x v="1"/>
    <n v="1"/>
    <n v="10610"/>
    <x v="1"/>
    <n v="7802"/>
    <n v="10610"/>
    <n v="7802"/>
    <n v="2808"/>
    <n v="0.2646559849198869"/>
    <x v="0"/>
  </r>
  <r>
    <s v="ORD-103286"/>
    <x v="466"/>
    <x v="1"/>
    <x v="3"/>
    <s v="Apr"/>
    <s v="Q2"/>
    <x v="1"/>
    <s v="Rajasthan"/>
    <s v="Rajasthan Mega Store"/>
    <x v="3"/>
    <x v="14"/>
    <x v="1"/>
    <x v="0"/>
    <n v="3"/>
    <n v="8818"/>
    <x v="6"/>
    <n v="5514"/>
    <n v="18517.8"/>
    <n v="16542"/>
    <n v="1975.7999999999993"/>
    <n v="0.10669733985678641"/>
    <x v="1"/>
  </r>
  <r>
    <s v="ORD-101374"/>
    <x v="467"/>
    <x v="1"/>
    <x v="3"/>
    <s v="Apr"/>
    <s v="Q2"/>
    <x v="2"/>
    <s v="Karnataka"/>
    <s v="Karnataka Mega Store"/>
    <x v="0"/>
    <x v="11"/>
    <x v="0"/>
    <x v="2"/>
    <n v="1"/>
    <n v="1374"/>
    <x v="1"/>
    <n v="685"/>
    <n v="1374"/>
    <n v="685"/>
    <n v="689"/>
    <n v="0.50145560407569145"/>
    <x v="0"/>
  </r>
  <r>
    <s v="ORD-102212"/>
    <x v="467"/>
    <x v="1"/>
    <x v="3"/>
    <s v="Apr"/>
    <s v="Q2"/>
    <x v="3"/>
    <s v="Uttar Pradesh"/>
    <s v="Uttar Pradesh Mega Store"/>
    <x v="0"/>
    <x v="5"/>
    <x v="0"/>
    <x v="1"/>
    <n v="2"/>
    <n v="10701"/>
    <x v="3"/>
    <n v="7825"/>
    <n v="19261.8"/>
    <n v="15650"/>
    <n v="3611.7999999999993"/>
    <n v="0.18751103219844456"/>
    <x v="0"/>
  </r>
  <r>
    <s v="ORD-103341"/>
    <x v="467"/>
    <x v="1"/>
    <x v="3"/>
    <s v="Apr"/>
    <s v="Q2"/>
    <x v="1"/>
    <s v="Maharashtra"/>
    <s v="Maharashtra Mega Store"/>
    <x v="3"/>
    <x v="9"/>
    <x v="0"/>
    <x v="0"/>
    <n v="5"/>
    <n v="32136"/>
    <x v="8"/>
    <n v="21848"/>
    <n v="96408"/>
    <n v="109240"/>
    <n v="-12832"/>
    <n v="-0.1331009874699195"/>
    <x v="0"/>
  </r>
  <r>
    <s v="ORD-102827"/>
    <x v="468"/>
    <x v="1"/>
    <x v="3"/>
    <s v="Apr"/>
    <s v="Q2"/>
    <x v="2"/>
    <s v="Tamil Nadu"/>
    <s v="Tamil Nadu Mega Store"/>
    <x v="1"/>
    <x v="4"/>
    <x v="0"/>
    <x v="2"/>
    <n v="1"/>
    <n v="310"/>
    <x v="3"/>
    <n v="126"/>
    <n v="279"/>
    <n v="126"/>
    <n v="153"/>
    <n v="0.54838709677419351"/>
    <x v="0"/>
  </r>
  <r>
    <s v="ORD-101691"/>
    <x v="469"/>
    <x v="1"/>
    <x v="3"/>
    <s v="Apr"/>
    <s v="Q2"/>
    <x v="1"/>
    <s v="Rajasthan"/>
    <s v="Rajasthan Mega Store"/>
    <x v="0"/>
    <x v="5"/>
    <x v="0"/>
    <x v="0"/>
    <n v="1"/>
    <n v="11709"/>
    <x v="0"/>
    <n v="8592"/>
    <n v="11123.55"/>
    <n v="8592"/>
    <n v="2531.5499999999993"/>
    <n v="0.22758471890718335"/>
    <x v="0"/>
  </r>
  <r>
    <s v="ORD-102243"/>
    <x v="469"/>
    <x v="1"/>
    <x v="3"/>
    <s v="Apr"/>
    <s v="Q2"/>
    <x v="1"/>
    <s v="Gujarat"/>
    <s v="Gujarat Mega Store"/>
    <x v="3"/>
    <x v="6"/>
    <x v="1"/>
    <x v="1"/>
    <n v="1"/>
    <n v="6154"/>
    <x v="4"/>
    <n v="3329"/>
    <n v="4000.1000000000004"/>
    <n v="3329"/>
    <n v="671.10000000000036"/>
    <n v="0.16777080572985684"/>
    <x v="0"/>
  </r>
  <r>
    <s v="ORD-102773"/>
    <x v="469"/>
    <x v="1"/>
    <x v="3"/>
    <s v="Apr"/>
    <s v="Q2"/>
    <x v="2"/>
    <s v="Tamil Nadu"/>
    <s v="Tamil Nadu Mega Store"/>
    <x v="3"/>
    <x v="13"/>
    <x v="1"/>
    <x v="1"/>
    <n v="1"/>
    <n v="13100"/>
    <x v="4"/>
    <n v="7643"/>
    <n v="8515"/>
    <n v="7643"/>
    <n v="872"/>
    <n v="0.10240751614797416"/>
    <x v="0"/>
  </r>
  <r>
    <s v="ORD-102886"/>
    <x v="469"/>
    <x v="1"/>
    <x v="3"/>
    <s v="Apr"/>
    <s v="Q2"/>
    <x v="3"/>
    <s v="Punjab"/>
    <s v="Punjab Mega Store"/>
    <x v="2"/>
    <x v="2"/>
    <x v="0"/>
    <x v="0"/>
    <n v="1"/>
    <n v="2628"/>
    <x v="2"/>
    <n v="1564"/>
    <n v="2233.7999999999997"/>
    <n v="1564"/>
    <n v="669.79999999999973"/>
    <n v="0.29984779299847786"/>
    <x v="1"/>
  </r>
  <r>
    <s v="ORD-100089"/>
    <x v="470"/>
    <x v="1"/>
    <x v="3"/>
    <s v="Apr"/>
    <s v="Q2"/>
    <x v="2"/>
    <s v="Karnataka"/>
    <s v="Karnataka Mega Store"/>
    <x v="0"/>
    <x v="12"/>
    <x v="0"/>
    <x v="1"/>
    <n v="1"/>
    <n v="18235"/>
    <x v="1"/>
    <n v="14589"/>
    <n v="18235"/>
    <n v="14589"/>
    <n v="3646"/>
    <n v="0.199945160405813"/>
    <x v="0"/>
  </r>
  <r>
    <s v="ORD-100552"/>
    <x v="470"/>
    <x v="1"/>
    <x v="3"/>
    <s v="Apr"/>
    <s v="Q2"/>
    <x v="2"/>
    <s v="Tamil Nadu"/>
    <s v="Tamil Nadu Mega Store"/>
    <x v="1"/>
    <x v="4"/>
    <x v="1"/>
    <x v="1"/>
    <n v="2"/>
    <n v="280"/>
    <x v="1"/>
    <n v="114"/>
    <n v="560"/>
    <n v="228"/>
    <n v="332"/>
    <n v="0.59285714285714286"/>
    <x v="0"/>
  </r>
  <r>
    <s v="ORD-101261"/>
    <x v="470"/>
    <x v="1"/>
    <x v="3"/>
    <s v="Apr"/>
    <s v="Q2"/>
    <x v="2"/>
    <s v="Andhra Pradesh"/>
    <s v="Andhra Pradesh Mega Store"/>
    <x v="0"/>
    <x v="5"/>
    <x v="0"/>
    <x v="1"/>
    <n v="1"/>
    <n v="11339"/>
    <x v="1"/>
    <n v="8545"/>
    <n v="11339"/>
    <n v="8545"/>
    <n v="2794"/>
    <n v="0.24640620866037569"/>
    <x v="0"/>
  </r>
  <r>
    <s v="ORD-102689"/>
    <x v="470"/>
    <x v="1"/>
    <x v="3"/>
    <s v="Apr"/>
    <s v="Q2"/>
    <x v="2"/>
    <s v="Andhra Pradesh"/>
    <s v="Andhra Pradesh Mega Store"/>
    <x v="2"/>
    <x v="10"/>
    <x v="2"/>
    <x v="2"/>
    <n v="5"/>
    <n v="1780"/>
    <x v="2"/>
    <n v="928"/>
    <n v="7565"/>
    <n v="4640"/>
    <n v="2925"/>
    <n v="0.38664904163912756"/>
    <x v="0"/>
  </r>
  <r>
    <s v="ORD-102792"/>
    <x v="470"/>
    <x v="1"/>
    <x v="3"/>
    <s v="Apr"/>
    <s v="Q2"/>
    <x v="2"/>
    <s v="Karnataka"/>
    <s v="Karnataka Mega Store"/>
    <x v="3"/>
    <x v="14"/>
    <x v="1"/>
    <x v="1"/>
    <n v="4"/>
    <n v="9305"/>
    <x v="1"/>
    <n v="5915"/>
    <n v="37220"/>
    <n v="23660"/>
    <n v="13560"/>
    <n v="0.36432025792584632"/>
    <x v="0"/>
  </r>
  <r>
    <s v="ORD-103419"/>
    <x v="470"/>
    <x v="1"/>
    <x v="3"/>
    <s v="Apr"/>
    <s v="Q2"/>
    <x v="2"/>
    <s v="Karnataka"/>
    <s v="Karnataka Mega Store"/>
    <x v="2"/>
    <x v="10"/>
    <x v="2"/>
    <x v="2"/>
    <n v="1"/>
    <n v="1891"/>
    <x v="1"/>
    <n v="1006"/>
    <n v="1891"/>
    <n v="1006"/>
    <n v="885"/>
    <n v="0.46800634584875728"/>
    <x v="0"/>
  </r>
  <r>
    <s v="ORD-100128"/>
    <x v="471"/>
    <x v="1"/>
    <x v="3"/>
    <s v="Apr"/>
    <s v="Q2"/>
    <x v="3"/>
    <s v="Punjab"/>
    <s v="Punjab Mega Store"/>
    <x v="1"/>
    <x v="4"/>
    <x v="2"/>
    <x v="1"/>
    <n v="2"/>
    <n v="326"/>
    <x v="3"/>
    <n v="127"/>
    <n v="586.80000000000007"/>
    <n v="254"/>
    <n v="332.80000000000007"/>
    <n v="0.56714383094751197"/>
    <x v="0"/>
  </r>
  <r>
    <s v="ORD-101617"/>
    <x v="471"/>
    <x v="1"/>
    <x v="3"/>
    <s v="Apr"/>
    <s v="Q2"/>
    <x v="1"/>
    <s v="Rajasthan"/>
    <s v="Rajasthan Mega Store"/>
    <x v="1"/>
    <x v="8"/>
    <x v="0"/>
    <x v="0"/>
    <n v="5"/>
    <n v="2200"/>
    <x v="3"/>
    <n v="1253"/>
    <n v="9900"/>
    <n v="6265"/>
    <n v="3635"/>
    <n v="0.36717171717171715"/>
    <x v="0"/>
  </r>
  <r>
    <s v="ORD-102591"/>
    <x v="472"/>
    <x v="1"/>
    <x v="3"/>
    <s v="Apr"/>
    <s v="Q2"/>
    <x v="3"/>
    <s v="Uttar Pradesh"/>
    <s v="Uttar Pradesh Mega Store"/>
    <x v="1"/>
    <x v="8"/>
    <x v="2"/>
    <x v="2"/>
    <n v="1"/>
    <n v="2414"/>
    <x v="1"/>
    <n v="1418"/>
    <n v="2414"/>
    <n v="1418"/>
    <n v="996"/>
    <n v="0.41259320629660312"/>
    <x v="0"/>
  </r>
  <r>
    <s v="ORD-103004"/>
    <x v="472"/>
    <x v="1"/>
    <x v="3"/>
    <s v="Apr"/>
    <s v="Q2"/>
    <x v="2"/>
    <s v="Tamil Nadu"/>
    <s v="Tamil Nadu Mega Store"/>
    <x v="1"/>
    <x v="3"/>
    <x v="2"/>
    <x v="2"/>
    <n v="3"/>
    <n v="257"/>
    <x v="1"/>
    <n v="109"/>
    <n v="771"/>
    <n v="327"/>
    <n v="444"/>
    <n v="0.57587548638132291"/>
    <x v="0"/>
  </r>
  <r>
    <s v="ORD-104463"/>
    <x v="472"/>
    <x v="1"/>
    <x v="3"/>
    <s v="Apr"/>
    <s v="Q2"/>
    <x v="2"/>
    <s v="Tamil Nadu"/>
    <s v="Tamil Nadu Mega Store"/>
    <x v="1"/>
    <x v="8"/>
    <x v="0"/>
    <x v="2"/>
    <n v="1"/>
    <n v="2213"/>
    <x v="1"/>
    <n v="1283"/>
    <n v="2213"/>
    <n v="1283"/>
    <n v="930"/>
    <n v="0.42024401265250788"/>
    <x v="0"/>
  </r>
  <r>
    <s v="ORD-100616"/>
    <x v="473"/>
    <x v="1"/>
    <x v="3"/>
    <s v="Apr"/>
    <s v="Q2"/>
    <x v="0"/>
    <s v="West Bengal"/>
    <s v="West Bengal Mega Store"/>
    <x v="0"/>
    <x v="12"/>
    <x v="0"/>
    <x v="2"/>
    <n v="1"/>
    <n v="16992"/>
    <x v="0"/>
    <n v="13150"/>
    <n v="16142.4"/>
    <n v="13150"/>
    <n v="2992.3999999999996"/>
    <n v="0.18537516106650806"/>
    <x v="0"/>
  </r>
  <r>
    <s v="ORD-101070"/>
    <x v="473"/>
    <x v="1"/>
    <x v="3"/>
    <s v="Apr"/>
    <s v="Q2"/>
    <x v="1"/>
    <s v="Maharashtra"/>
    <s v="Maharashtra Mega Store"/>
    <x v="3"/>
    <x v="6"/>
    <x v="2"/>
    <x v="2"/>
    <n v="5"/>
    <n v="6042"/>
    <x v="5"/>
    <n v="3279"/>
    <n v="24168"/>
    <n v="16395"/>
    <n v="7773"/>
    <n v="0.32162363455809334"/>
    <x v="0"/>
  </r>
  <r>
    <s v="ORD-101346"/>
    <x v="473"/>
    <x v="1"/>
    <x v="3"/>
    <s v="Apr"/>
    <s v="Q2"/>
    <x v="2"/>
    <s v="Andhra Pradesh"/>
    <s v="Andhra Pradesh Mega Store"/>
    <x v="1"/>
    <x v="3"/>
    <x v="0"/>
    <x v="1"/>
    <n v="3"/>
    <n v="264"/>
    <x v="3"/>
    <n v="111"/>
    <n v="712.80000000000007"/>
    <n v="333"/>
    <n v="379.80000000000007"/>
    <n v="0.53282828282828287"/>
    <x v="0"/>
  </r>
  <r>
    <s v="ORD-102736"/>
    <x v="473"/>
    <x v="1"/>
    <x v="3"/>
    <s v="Apr"/>
    <s v="Q2"/>
    <x v="1"/>
    <s v="Rajasthan"/>
    <s v="Rajasthan Mega Store"/>
    <x v="1"/>
    <x v="8"/>
    <x v="1"/>
    <x v="1"/>
    <n v="1"/>
    <n v="2114"/>
    <x v="1"/>
    <n v="1210"/>
    <n v="2114"/>
    <n v="1210"/>
    <n v="904"/>
    <n v="0.42762535477767266"/>
    <x v="0"/>
  </r>
  <r>
    <s v="ORD-103255"/>
    <x v="473"/>
    <x v="1"/>
    <x v="3"/>
    <s v="Apr"/>
    <s v="Q2"/>
    <x v="1"/>
    <s v="Rajasthan"/>
    <s v="Rajasthan Mega Store"/>
    <x v="2"/>
    <x v="2"/>
    <x v="1"/>
    <x v="2"/>
    <n v="4"/>
    <n v="3021"/>
    <x v="1"/>
    <n v="1826"/>
    <n v="12084"/>
    <n v="7304"/>
    <n v="4780"/>
    <n v="0.39556438265475008"/>
    <x v="0"/>
  </r>
  <r>
    <s v="ORD-101454"/>
    <x v="474"/>
    <x v="1"/>
    <x v="3"/>
    <s v="Apr"/>
    <s v="Q2"/>
    <x v="3"/>
    <s v="Delhi"/>
    <s v="Delhi Mega Store"/>
    <x v="1"/>
    <x v="1"/>
    <x v="0"/>
    <x v="1"/>
    <n v="3"/>
    <n v="485"/>
    <x v="3"/>
    <n v="212"/>
    <n v="1309.5"/>
    <n v="636"/>
    <n v="673.5"/>
    <n v="0.51431844215349365"/>
    <x v="0"/>
  </r>
  <r>
    <s v="ORD-101656"/>
    <x v="474"/>
    <x v="1"/>
    <x v="3"/>
    <s v="Apr"/>
    <s v="Q2"/>
    <x v="3"/>
    <s v="Punjab"/>
    <s v="Punjab Mega Store"/>
    <x v="1"/>
    <x v="4"/>
    <x v="0"/>
    <x v="1"/>
    <n v="1"/>
    <n v="282"/>
    <x v="1"/>
    <n v="114"/>
    <n v="282"/>
    <n v="114"/>
    <n v="168"/>
    <n v="0.5957446808510638"/>
    <x v="0"/>
  </r>
  <r>
    <s v="ORD-101950"/>
    <x v="474"/>
    <x v="1"/>
    <x v="3"/>
    <s v="Apr"/>
    <s v="Q2"/>
    <x v="1"/>
    <s v="Gujarat"/>
    <s v="Gujarat Mega Store"/>
    <x v="3"/>
    <x v="13"/>
    <x v="0"/>
    <x v="2"/>
    <n v="2"/>
    <n v="12643"/>
    <x v="4"/>
    <n v="7724"/>
    <n v="16435.900000000001"/>
    <n v="15448"/>
    <n v="987.90000000000146"/>
    <n v="6.0106230872662973E-2"/>
    <x v="0"/>
  </r>
  <r>
    <s v="ORD-104425"/>
    <x v="474"/>
    <x v="1"/>
    <x v="3"/>
    <s v="Apr"/>
    <s v="Q2"/>
    <x v="1"/>
    <s v="Rajasthan"/>
    <s v="Rajasthan Mega Store"/>
    <x v="2"/>
    <x v="10"/>
    <x v="1"/>
    <x v="1"/>
    <n v="4"/>
    <n v="1808"/>
    <x v="3"/>
    <n v="946"/>
    <n v="6508.8"/>
    <n v="3784"/>
    <n v="2724.8"/>
    <n v="0.41863323500491645"/>
    <x v="0"/>
  </r>
  <r>
    <s v="ORD-101230"/>
    <x v="475"/>
    <x v="1"/>
    <x v="3"/>
    <s v="Apr"/>
    <s v="Q2"/>
    <x v="3"/>
    <s v="Punjab"/>
    <s v="Punjab Mega Store"/>
    <x v="1"/>
    <x v="3"/>
    <x v="1"/>
    <x v="1"/>
    <n v="2"/>
    <n v="226"/>
    <x v="1"/>
    <n v="94"/>
    <n v="452"/>
    <n v="188"/>
    <n v="264"/>
    <n v="0.58407079646017701"/>
    <x v="0"/>
  </r>
  <r>
    <s v="ORD-101365"/>
    <x v="475"/>
    <x v="1"/>
    <x v="3"/>
    <s v="Apr"/>
    <s v="Q2"/>
    <x v="1"/>
    <s v="Rajasthan"/>
    <s v="Rajasthan Mega Store"/>
    <x v="3"/>
    <x v="14"/>
    <x v="2"/>
    <x v="1"/>
    <n v="3"/>
    <n v="8601"/>
    <x v="6"/>
    <n v="5471"/>
    <n v="18062.099999999999"/>
    <n v="16413"/>
    <n v="1649.0999999999985"/>
    <n v="9.130167588486382E-2"/>
    <x v="0"/>
  </r>
  <r>
    <s v="ORD-102994"/>
    <x v="475"/>
    <x v="1"/>
    <x v="3"/>
    <s v="Apr"/>
    <s v="Q2"/>
    <x v="3"/>
    <s v="Uttar Pradesh"/>
    <s v="Uttar Pradesh Mega Store"/>
    <x v="3"/>
    <x v="14"/>
    <x v="2"/>
    <x v="2"/>
    <n v="1"/>
    <n v="8982"/>
    <x v="0"/>
    <n v="5424"/>
    <n v="8532.9"/>
    <n v="5424"/>
    <n v="3108.8999999999996"/>
    <n v="0.36434272052877681"/>
    <x v="0"/>
  </r>
  <r>
    <s v="ORD-104213"/>
    <x v="475"/>
    <x v="1"/>
    <x v="3"/>
    <s v="Apr"/>
    <s v="Q2"/>
    <x v="0"/>
    <s v="Bihar"/>
    <s v="Bihar Mega Store"/>
    <x v="1"/>
    <x v="4"/>
    <x v="2"/>
    <x v="1"/>
    <n v="2"/>
    <n v="300"/>
    <x v="3"/>
    <n v="120"/>
    <n v="540"/>
    <n v="240"/>
    <n v="300"/>
    <n v="0.55555555555555558"/>
    <x v="0"/>
  </r>
  <r>
    <s v="ORD-100334"/>
    <x v="476"/>
    <x v="1"/>
    <x v="3"/>
    <s v="Apr"/>
    <s v="Q2"/>
    <x v="1"/>
    <s v="Maharashtra"/>
    <s v="Maharashtra Mega Store"/>
    <x v="1"/>
    <x v="4"/>
    <x v="2"/>
    <x v="2"/>
    <n v="3"/>
    <n v="289"/>
    <x v="0"/>
    <n v="115"/>
    <n v="823.65"/>
    <n v="345"/>
    <n v="478.65"/>
    <n v="0.58113276270260428"/>
    <x v="0"/>
  </r>
  <r>
    <s v="ORD-102805"/>
    <x v="476"/>
    <x v="1"/>
    <x v="3"/>
    <s v="Apr"/>
    <s v="Q2"/>
    <x v="2"/>
    <s v="Karnataka"/>
    <s v="Karnataka Mega Store"/>
    <x v="1"/>
    <x v="4"/>
    <x v="2"/>
    <x v="0"/>
    <n v="3"/>
    <n v="303"/>
    <x v="3"/>
    <n v="122"/>
    <n v="818.1"/>
    <n v="366"/>
    <n v="452.1"/>
    <n v="0.55262192885955264"/>
    <x v="0"/>
  </r>
  <r>
    <s v="ORD-100353"/>
    <x v="477"/>
    <x v="1"/>
    <x v="3"/>
    <s v="Apr"/>
    <s v="Q2"/>
    <x v="2"/>
    <s v="Karnataka"/>
    <s v="Karnataka Mega Store"/>
    <x v="0"/>
    <x v="11"/>
    <x v="0"/>
    <x v="2"/>
    <n v="3"/>
    <n v="1621"/>
    <x v="1"/>
    <n v="821"/>
    <n v="4863"/>
    <n v="2463"/>
    <n v="2400"/>
    <n v="0.49352251696483651"/>
    <x v="0"/>
  </r>
  <r>
    <s v="ORD-100826"/>
    <x v="477"/>
    <x v="1"/>
    <x v="3"/>
    <s v="Apr"/>
    <s v="Q2"/>
    <x v="3"/>
    <s v="Punjab"/>
    <s v="Punjab Mega Store"/>
    <x v="1"/>
    <x v="3"/>
    <x v="0"/>
    <x v="0"/>
    <n v="5"/>
    <n v="244"/>
    <x v="2"/>
    <n v="104"/>
    <n v="1037"/>
    <n v="520"/>
    <n v="517"/>
    <n v="0.49855351976856316"/>
    <x v="0"/>
  </r>
  <r>
    <s v="ORD-101898"/>
    <x v="477"/>
    <x v="1"/>
    <x v="3"/>
    <s v="Apr"/>
    <s v="Q2"/>
    <x v="3"/>
    <s v="Delhi"/>
    <s v="Delhi Mega Store"/>
    <x v="0"/>
    <x v="11"/>
    <x v="0"/>
    <x v="2"/>
    <n v="1"/>
    <n v="1519"/>
    <x v="0"/>
    <n v="771"/>
    <n v="1443.05"/>
    <n v="771"/>
    <n v="672.05"/>
    <n v="0.46571497869096701"/>
    <x v="0"/>
  </r>
  <r>
    <s v="ORD-102573"/>
    <x v="477"/>
    <x v="1"/>
    <x v="3"/>
    <s v="Apr"/>
    <s v="Q2"/>
    <x v="0"/>
    <s v="West Bengal"/>
    <s v="West Bengal Mega Store"/>
    <x v="2"/>
    <x v="10"/>
    <x v="2"/>
    <x v="2"/>
    <n v="2"/>
    <n v="1822"/>
    <x v="3"/>
    <n v="926"/>
    <n v="3279.6"/>
    <n v="1852"/>
    <n v="1427.6"/>
    <n v="0.43529698743749234"/>
    <x v="0"/>
  </r>
  <r>
    <s v="ORD-103026"/>
    <x v="477"/>
    <x v="1"/>
    <x v="3"/>
    <s v="Apr"/>
    <s v="Q2"/>
    <x v="0"/>
    <s v="Bihar"/>
    <s v="Bihar Mega Store"/>
    <x v="1"/>
    <x v="1"/>
    <x v="1"/>
    <x v="2"/>
    <n v="1"/>
    <n v="426"/>
    <x v="2"/>
    <n v="189"/>
    <n v="362.09999999999997"/>
    <n v="189"/>
    <n v="173.09999999999997"/>
    <n v="0.47804473902236944"/>
    <x v="0"/>
  </r>
  <r>
    <s v="ORD-103972"/>
    <x v="477"/>
    <x v="1"/>
    <x v="3"/>
    <s v="Apr"/>
    <s v="Q2"/>
    <x v="3"/>
    <s v="Delhi"/>
    <s v="Delhi Mega Store"/>
    <x v="3"/>
    <x v="6"/>
    <x v="2"/>
    <x v="1"/>
    <n v="1"/>
    <n v="6556"/>
    <x v="1"/>
    <n v="3532"/>
    <n v="6556"/>
    <n v="3532"/>
    <n v="3024"/>
    <n v="0.46125686394142767"/>
    <x v="0"/>
  </r>
  <r>
    <s v="ORD-103336"/>
    <x v="478"/>
    <x v="1"/>
    <x v="4"/>
    <s v="May"/>
    <s v="Q2"/>
    <x v="1"/>
    <s v="Gujarat"/>
    <s v="Gujarat Mega Store"/>
    <x v="1"/>
    <x v="3"/>
    <x v="0"/>
    <x v="1"/>
    <n v="1"/>
    <n v="259"/>
    <x v="1"/>
    <n v="109"/>
    <n v="259"/>
    <n v="109"/>
    <n v="150"/>
    <n v="0.5791505791505791"/>
    <x v="0"/>
  </r>
  <r>
    <s v="ORD-103866"/>
    <x v="478"/>
    <x v="1"/>
    <x v="4"/>
    <s v="May"/>
    <s v="Q2"/>
    <x v="0"/>
    <s v="West Bengal"/>
    <s v="West Bengal Mega Store"/>
    <x v="0"/>
    <x v="0"/>
    <x v="0"/>
    <x v="0"/>
    <n v="1"/>
    <n v="55813"/>
    <x v="2"/>
    <n v="47932"/>
    <n v="47441.049999999996"/>
    <n v="47932"/>
    <n v="-490.95000000000437"/>
    <n v="-1.0348632671494506E-2"/>
    <x v="0"/>
  </r>
  <r>
    <s v="ORD-103935"/>
    <x v="478"/>
    <x v="1"/>
    <x v="4"/>
    <s v="May"/>
    <s v="Q2"/>
    <x v="2"/>
    <s v="Tamil Nadu"/>
    <s v="Tamil Nadu Mega Store"/>
    <x v="2"/>
    <x v="7"/>
    <x v="2"/>
    <x v="1"/>
    <n v="2"/>
    <n v="2516"/>
    <x v="1"/>
    <n v="1226"/>
    <n v="5032"/>
    <n v="2452"/>
    <n v="2580"/>
    <n v="0.5127186009538951"/>
    <x v="0"/>
  </r>
  <r>
    <s v="ORD-101531"/>
    <x v="479"/>
    <x v="1"/>
    <x v="4"/>
    <s v="May"/>
    <s v="Q2"/>
    <x v="3"/>
    <s v="Uttar Pradesh"/>
    <s v="Uttar Pradesh Mega Store"/>
    <x v="1"/>
    <x v="3"/>
    <x v="2"/>
    <x v="2"/>
    <n v="2"/>
    <n v="254"/>
    <x v="3"/>
    <n v="104"/>
    <n v="457.2"/>
    <n v="208"/>
    <n v="249.2"/>
    <n v="0.54505686789151353"/>
    <x v="0"/>
  </r>
  <r>
    <s v="ORD-103427"/>
    <x v="479"/>
    <x v="1"/>
    <x v="4"/>
    <s v="May"/>
    <s v="Q2"/>
    <x v="2"/>
    <s v="Karnataka"/>
    <s v="Karnataka Mega Store"/>
    <x v="3"/>
    <x v="9"/>
    <x v="2"/>
    <x v="1"/>
    <n v="1"/>
    <n v="29528"/>
    <x v="1"/>
    <n v="20039"/>
    <n v="29528"/>
    <n v="20039"/>
    <n v="9489"/>
    <n v="0.32135600108371715"/>
    <x v="0"/>
  </r>
  <r>
    <s v="ORD-100234"/>
    <x v="480"/>
    <x v="1"/>
    <x v="4"/>
    <s v="May"/>
    <s v="Q2"/>
    <x v="0"/>
    <s v="Bihar"/>
    <s v="Bihar Mega Store"/>
    <x v="3"/>
    <x v="14"/>
    <x v="0"/>
    <x v="0"/>
    <n v="3"/>
    <n v="8214"/>
    <x v="0"/>
    <n v="5056"/>
    <n v="23409.899999999998"/>
    <n v="15168"/>
    <n v="8241.8999999999978"/>
    <n v="0.35206899645021972"/>
    <x v="0"/>
  </r>
  <r>
    <s v="ORD-101206"/>
    <x v="480"/>
    <x v="1"/>
    <x v="4"/>
    <s v="May"/>
    <s v="Q2"/>
    <x v="1"/>
    <s v="Gujarat"/>
    <s v="Gujarat Mega Store"/>
    <x v="1"/>
    <x v="8"/>
    <x v="2"/>
    <x v="2"/>
    <n v="1"/>
    <n v="2329"/>
    <x v="0"/>
    <n v="1326"/>
    <n v="2212.5499999999997"/>
    <n v="1326"/>
    <n v="886.54999999999973"/>
    <n v="0.40069150979638873"/>
    <x v="0"/>
  </r>
  <r>
    <s v="ORD-101278"/>
    <x v="480"/>
    <x v="1"/>
    <x v="4"/>
    <s v="May"/>
    <s v="Q2"/>
    <x v="0"/>
    <s v="Odisha"/>
    <s v="Odisha Mega Store"/>
    <x v="0"/>
    <x v="5"/>
    <x v="2"/>
    <x v="2"/>
    <n v="8"/>
    <n v="11291"/>
    <x v="1"/>
    <n v="8204"/>
    <n v="90328"/>
    <n v="65632"/>
    <n v="24696"/>
    <n v="0.27340359578425294"/>
    <x v="0"/>
  </r>
  <r>
    <s v="ORD-103630"/>
    <x v="480"/>
    <x v="1"/>
    <x v="4"/>
    <s v="May"/>
    <s v="Q2"/>
    <x v="3"/>
    <s v="Uttar Pradesh"/>
    <s v="Uttar Pradesh Mega Store"/>
    <x v="1"/>
    <x v="8"/>
    <x v="2"/>
    <x v="2"/>
    <n v="1"/>
    <n v="2190"/>
    <x v="1"/>
    <n v="1295"/>
    <n v="2190"/>
    <n v="1295"/>
    <n v="895"/>
    <n v="0.408675799086758"/>
    <x v="0"/>
  </r>
  <r>
    <s v="ORD-103634"/>
    <x v="480"/>
    <x v="1"/>
    <x v="4"/>
    <s v="May"/>
    <s v="Q2"/>
    <x v="0"/>
    <s v="Odisha"/>
    <s v="Odisha Mega Store"/>
    <x v="0"/>
    <x v="12"/>
    <x v="0"/>
    <x v="1"/>
    <n v="1"/>
    <n v="17793"/>
    <x v="1"/>
    <n v="13804"/>
    <n v="17793"/>
    <n v="13804"/>
    <n v="3989"/>
    <n v="0.2241892879222166"/>
    <x v="0"/>
  </r>
  <r>
    <s v="ORD-104011"/>
    <x v="480"/>
    <x v="1"/>
    <x v="4"/>
    <s v="May"/>
    <s v="Q2"/>
    <x v="0"/>
    <s v="Odisha"/>
    <s v="Odisha Mega Store"/>
    <x v="0"/>
    <x v="11"/>
    <x v="2"/>
    <x v="1"/>
    <n v="2"/>
    <n v="1415"/>
    <x v="1"/>
    <n v="716"/>
    <n v="2830"/>
    <n v="1432"/>
    <n v="1398"/>
    <n v="0.49399293286219081"/>
    <x v="0"/>
  </r>
  <r>
    <s v="ORD-101061"/>
    <x v="481"/>
    <x v="1"/>
    <x v="4"/>
    <s v="May"/>
    <s v="Q2"/>
    <x v="3"/>
    <s v="Punjab"/>
    <s v="Punjab Mega Store"/>
    <x v="2"/>
    <x v="7"/>
    <x v="0"/>
    <x v="0"/>
    <n v="3"/>
    <n v="2484"/>
    <x v="5"/>
    <n v="1268"/>
    <n v="5961.6"/>
    <n v="3804"/>
    <n v="2157.6000000000004"/>
    <n v="0.36191626409017719"/>
    <x v="0"/>
  </r>
  <r>
    <s v="ORD-102354"/>
    <x v="481"/>
    <x v="1"/>
    <x v="4"/>
    <s v="May"/>
    <s v="Q2"/>
    <x v="0"/>
    <s v="Bihar"/>
    <s v="Bihar Mega Store"/>
    <x v="1"/>
    <x v="1"/>
    <x v="0"/>
    <x v="1"/>
    <n v="1"/>
    <n v="482"/>
    <x v="0"/>
    <n v="214"/>
    <n v="457.9"/>
    <n v="214"/>
    <n v="243.89999999999998"/>
    <n v="0.53264905001091944"/>
    <x v="0"/>
  </r>
  <r>
    <s v="ORD-103393"/>
    <x v="481"/>
    <x v="1"/>
    <x v="4"/>
    <s v="May"/>
    <s v="Q2"/>
    <x v="1"/>
    <s v="Gujarat"/>
    <s v="Gujarat Mega Store"/>
    <x v="1"/>
    <x v="3"/>
    <x v="2"/>
    <x v="0"/>
    <n v="3"/>
    <n v="231"/>
    <x v="0"/>
    <n v="97"/>
    <n v="658.35"/>
    <n v="291"/>
    <n v="367.35"/>
    <n v="0.55798587377534747"/>
    <x v="0"/>
  </r>
  <r>
    <s v="ORD-104216"/>
    <x v="481"/>
    <x v="1"/>
    <x v="4"/>
    <s v="May"/>
    <s v="Q2"/>
    <x v="1"/>
    <s v="Rajasthan"/>
    <s v="Rajasthan Mega Store"/>
    <x v="0"/>
    <x v="0"/>
    <x v="1"/>
    <x v="2"/>
    <n v="1"/>
    <n v="55929"/>
    <x v="2"/>
    <n v="47848"/>
    <n v="47539.65"/>
    <n v="47848"/>
    <n v="-308.34999999999854"/>
    <n v="-6.4861647067237247E-3"/>
    <x v="0"/>
  </r>
  <r>
    <s v="ORD-100574"/>
    <x v="482"/>
    <x v="1"/>
    <x v="4"/>
    <s v="May"/>
    <s v="Q2"/>
    <x v="2"/>
    <s v="Tamil Nadu"/>
    <s v="Tamil Nadu Mega Store"/>
    <x v="2"/>
    <x v="7"/>
    <x v="0"/>
    <x v="2"/>
    <n v="1"/>
    <n v="2279"/>
    <x v="1"/>
    <n v="1166"/>
    <n v="2279"/>
    <n v="1166"/>
    <n v="1113"/>
    <n v="0.48837209302325579"/>
    <x v="0"/>
  </r>
  <r>
    <s v="ORD-100650"/>
    <x v="482"/>
    <x v="1"/>
    <x v="4"/>
    <s v="May"/>
    <s v="Q2"/>
    <x v="3"/>
    <s v="Uttar Pradesh"/>
    <s v="Uttar Pradesh Mega Store"/>
    <x v="3"/>
    <x v="6"/>
    <x v="0"/>
    <x v="1"/>
    <n v="2"/>
    <n v="5970"/>
    <x v="1"/>
    <n v="3200"/>
    <n v="11940"/>
    <n v="6400"/>
    <n v="5540"/>
    <n v="0.46398659966499162"/>
    <x v="0"/>
  </r>
  <r>
    <s v="ORD-101605"/>
    <x v="482"/>
    <x v="1"/>
    <x v="4"/>
    <s v="May"/>
    <s v="Q2"/>
    <x v="1"/>
    <s v="Maharashtra"/>
    <s v="Maharashtra Mega Store"/>
    <x v="1"/>
    <x v="4"/>
    <x v="0"/>
    <x v="0"/>
    <n v="5"/>
    <n v="294"/>
    <x v="0"/>
    <n v="116"/>
    <n v="1396.5"/>
    <n v="580"/>
    <n v="816.5"/>
    <n v="0.58467597565341922"/>
    <x v="0"/>
  </r>
  <r>
    <s v="ORD-101762"/>
    <x v="482"/>
    <x v="1"/>
    <x v="4"/>
    <s v="May"/>
    <s v="Q2"/>
    <x v="1"/>
    <s v="Maharashtra"/>
    <s v="Maharashtra Mega Store"/>
    <x v="1"/>
    <x v="8"/>
    <x v="0"/>
    <x v="2"/>
    <n v="4"/>
    <n v="2093"/>
    <x v="1"/>
    <n v="1228"/>
    <n v="8372"/>
    <n v="4912"/>
    <n v="3460"/>
    <n v="0.41328236980410893"/>
    <x v="0"/>
  </r>
  <r>
    <s v="ORD-102259"/>
    <x v="482"/>
    <x v="1"/>
    <x v="4"/>
    <s v="May"/>
    <s v="Q2"/>
    <x v="1"/>
    <s v="Gujarat"/>
    <s v="Gujarat Mega Store"/>
    <x v="3"/>
    <x v="9"/>
    <x v="0"/>
    <x v="1"/>
    <n v="1"/>
    <n v="33395"/>
    <x v="7"/>
    <n v="23376"/>
    <n v="25046.25"/>
    <n v="23376"/>
    <n v="1670.25"/>
    <n v="6.6686629734990274E-2"/>
    <x v="0"/>
  </r>
  <r>
    <s v="ORD-102943"/>
    <x v="482"/>
    <x v="1"/>
    <x v="4"/>
    <s v="May"/>
    <s v="Q2"/>
    <x v="2"/>
    <s v="Karnataka"/>
    <s v="Karnataka Mega Store"/>
    <x v="3"/>
    <x v="14"/>
    <x v="1"/>
    <x v="2"/>
    <n v="1"/>
    <n v="8746"/>
    <x v="1"/>
    <n v="5565"/>
    <n v="8746"/>
    <n v="5565"/>
    <n v="3181"/>
    <n v="0.36370912417104961"/>
    <x v="0"/>
  </r>
  <r>
    <s v="ORD-100446"/>
    <x v="483"/>
    <x v="1"/>
    <x v="4"/>
    <s v="May"/>
    <s v="Q2"/>
    <x v="3"/>
    <s v="Uttar Pradesh"/>
    <s v="Uttar Pradesh Mega Store"/>
    <x v="0"/>
    <x v="12"/>
    <x v="0"/>
    <x v="0"/>
    <n v="2"/>
    <n v="17086"/>
    <x v="3"/>
    <n v="12953"/>
    <n v="30754.799999999999"/>
    <n v="25906"/>
    <n v="4848.7999999999993"/>
    <n v="0.15765994251303861"/>
    <x v="0"/>
  </r>
  <r>
    <s v="ORD-100875"/>
    <x v="483"/>
    <x v="1"/>
    <x v="4"/>
    <s v="May"/>
    <s v="Q2"/>
    <x v="2"/>
    <s v="Karnataka"/>
    <s v="Karnataka Mega Store"/>
    <x v="2"/>
    <x v="2"/>
    <x v="0"/>
    <x v="2"/>
    <n v="1"/>
    <n v="2824"/>
    <x v="2"/>
    <n v="1736"/>
    <n v="2400.4"/>
    <n v="1736"/>
    <n v="664.40000000000009"/>
    <n v="0.27678720213297786"/>
    <x v="0"/>
  </r>
  <r>
    <s v="ORD-102444"/>
    <x v="483"/>
    <x v="1"/>
    <x v="4"/>
    <s v="May"/>
    <s v="Q2"/>
    <x v="2"/>
    <s v="Tamil Nadu"/>
    <s v="Tamil Nadu Mega Store"/>
    <x v="0"/>
    <x v="11"/>
    <x v="2"/>
    <x v="1"/>
    <n v="2"/>
    <n v="1495"/>
    <x v="1"/>
    <n v="764"/>
    <n v="2990"/>
    <n v="1528"/>
    <n v="1462"/>
    <n v="0.48896321070234111"/>
    <x v="0"/>
  </r>
  <r>
    <s v="ORD-103547"/>
    <x v="483"/>
    <x v="1"/>
    <x v="4"/>
    <s v="May"/>
    <s v="Q2"/>
    <x v="3"/>
    <s v="Uttar Pradesh"/>
    <s v="Uttar Pradesh Mega Store"/>
    <x v="0"/>
    <x v="5"/>
    <x v="1"/>
    <x v="1"/>
    <n v="3"/>
    <n v="10270"/>
    <x v="2"/>
    <n v="7682"/>
    <n v="26188.5"/>
    <n v="23046"/>
    <n v="3142.5"/>
    <n v="0.11999541783607308"/>
    <x v="0"/>
  </r>
  <r>
    <s v="ORD-100498"/>
    <x v="484"/>
    <x v="1"/>
    <x v="4"/>
    <s v="May"/>
    <s v="Q2"/>
    <x v="1"/>
    <s v="Gujarat"/>
    <s v="Gujarat Mega Store"/>
    <x v="0"/>
    <x v="12"/>
    <x v="2"/>
    <x v="0"/>
    <n v="1"/>
    <n v="17041"/>
    <x v="3"/>
    <n v="13367"/>
    <n v="15336.9"/>
    <n v="13367"/>
    <n v="1969.8999999999996"/>
    <n v="0.12844186243634631"/>
    <x v="0"/>
  </r>
  <r>
    <s v="ORD-102564"/>
    <x v="485"/>
    <x v="1"/>
    <x v="4"/>
    <s v="May"/>
    <s v="Q2"/>
    <x v="2"/>
    <s v="Andhra Pradesh"/>
    <s v="Andhra Pradesh Mega Store"/>
    <x v="2"/>
    <x v="2"/>
    <x v="0"/>
    <x v="2"/>
    <n v="1"/>
    <n v="2593"/>
    <x v="0"/>
    <n v="1565"/>
    <n v="2463.35"/>
    <n v="1565"/>
    <n v="898.34999999999991"/>
    <n v="0.36468630117522882"/>
    <x v="0"/>
  </r>
  <r>
    <s v="ORD-103612"/>
    <x v="485"/>
    <x v="1"/>
    <x v="4"/>
    <s v="May"/>
    <s v="Q2"/>
    <x v="2"/>
    <s v="Andhra Pradesh"/>
    <s v="Andhra Pradesh Mega Store"/>
    <x v="3"/>
    <x v="6"/>
    <x v="0"/>
    <x v="2"/>
    <n v="1"/>
    <n v="6891"/>
    <x v="0"/>
    <n v="3779"/>
    <n v="6546.45"/>
    <n v="3779"/>
    <n v="2767.45"/>
    <n v="0.42274056931619425"/>
    <x v="0"/>
  </r>
  <r>
    <s v="ORD-103839"/>
    <x v="485"/>
    <x v="1"/>
    <x v="4"/>
    <s v="May"/>
    <s v="Q2"/>
    <x v="3"/>
    <s v="Uttar Pradesh"/>
    <s v="Uttar Pradesh Mega Store"/>
    <x v="3"/>
    <x v="13"/>
    <x v="0"/>
    <x v="0"/>
    <n v="1"/>
    <n v="14211"/>
    <x v="4"/>
    <n v="8274"/>
    <n v="9237.15"/>
    <n v="8274"/>
    <n v="963.14999999999964"/>
    <n v="0.10426917393351842"/>
    <x v="1"/>
  </r>
  <r>
    <s v="ORD-100262"/>
    <x v="486"/>
    <x v="1"/>
    <x v="4"/>
    <s v="May"/>
    <s v="Q2"/>
    <x v="1"/>
    <s v="Maharashtra"/>
    <s v="Maharashtra Mega Store"/>
    <x v="0"/>
    <x v="11"/>
    <x v="0"/>
    <x v="1"/>
    <n v="1"/>
    <n v="1467"/>
    <x v="1"/>
    <n v="751"/>
    <n v="1467"/>
    <n v="751"/>
    <n v="716"/>
    <n v="0.48807089297886846"/>
    <x v="0"/>
  </r>
  <r>
    <s v="ORD-100585"/>
    <x v="486"/>
    <x v="1"/>
    <x v="4"/>
    <s v="May"/>
    <s v="Q2"/>
    <x v="1"/>
    <s v="Rajasthan"/>
    <s v="Rajasthan Mega Store"/>
    <x v="3"/>
    <x v="14"/>
    <x v="1"/>
    <x v="0"/>
    <n v="1"/>
    <n v="8631"/>
    <x v="4"/>
    <n v="5309"/>
    <n v="5610.1500000000005"/>
    <n v="5309"/>
    <n v="301.15000000000055"/>
    <n v="5.367949163569611E-2"/>
    <x v="0"/>
  </r>
  <r>
    <s v="ORD-101597"/>
    <x v="486"/>
    <x v="1"/>
    <x v="4"/>
    <s v="May"/>
    <s v="Q2"/>
    <x v="2"/>
    <s v="Karnataka"/>
    <s v="Karnataka Mega Store"/>
    <x v="1"/>
    <x v="4"/>
    <x v="0"/>
    <x v="0"/>
    <n v="1"/>
    <n v="326"/>
    <x v="2"/>
    <n v="131"/>
    <n v="277.09999999999997"/>
    <n v="131"/>
    <n v="146.09999999999997"/>
    <n v="0.52724648141465169"/>
    <x v="0"/>
  </r>
  <r>
    <s v="ORD-103605"/>
    <x v="486"/>
    <x v="1"/>
    <x v="4"/>
    <s v="May"/>
    <s v="Q2"/>
    <x v="3"/>
    <s v="Uttar Pradesh"/>
    <s v="Uttar Pradesh Mega Store"/>
    <x v="0"/>
    <x v="12"/>
    <x v="0"/>
    <x v="1"/>
    <n v="1"/>
    <n v="19725"/>
    <x v="1"/>
    <n v="15839"/>
    <n v="19725"/>
    <n v="15839"/>
    <n v="3886"/>
    <n v="0.19700887198986058"/>
    <x v="0"/>
  </r>
  <r>
    <s v="ORD-104231"/>
    <x v="486"/>
    <x v="1"/>
    <x v="4"/>
    <s v="May"/>
    <s v="Q2"/>
    <x v="0"/>
    <s v="Bihar"/>
    <s v="Bihar Mega Store"/>
    <x v="2"/>
    <x v="7"/>
    <x v="0"/>
    <x v="0"/>
    <n v="2"/>
    <n v="2484"/>
    <x v="0"/>
    <n v="1241"/>
    <n v="4719.5999999999995"/>
    <n v="2482"/>
    <n v="2237.5999999999995"/>
    <n v="0.47410797525213993"/>
    <x v="0"/>
  </r>
  <r>
    <s v="ORD-104364"/>
    <x v="486"/>
    <x v="1"/>
    <x v="4"/>
    <s v="May"/>
    <s v="Q2"/>
    <x v="0"/>
    <s v="Odisha"/>
    <s v="Odisha Mega Store"/>
    <x v="2"/>
    <x v="7"/>
    <x v="1"/>
    <x v="0"/>
    <n v="4"/>
    <n v="2465"/>
    <x v="0"/>
    <n v="1236"/>
    <n v="9367"/>
    <n v="4944"/>
    <n v="4423"/>
    <n v="0.47218960179353048"/>
    <x v="1"/>
  </r>
  <r>
    <s v="ORD-100052"/>
    <x v="487"/>
    <x v="1"/>
    <x v="4"/>
    <s v="May"/>
    <s v="Q2"/>
    <x v="2"/>
    <s v="Karnataka"/>
    <s v="Karnataka Mega Store"/>
    <x v="3"/>
    <x v="9"/>
    <x v="0"/>
    <x v="1"/>
    <n v="4"/>
    <n v="33310"/>
    <x v="3"/>
    <n v="22851"/>
    <n v="119916"/>
    <n v="91404"/>
    <n v="28512"/>
    <n v="0.23776643650555387"/>
    <x v="0"/>
  </r>
  <r>
    <s v="ORD-100122"/>
    <x v="487"/>
    <x v="1"/>
    <x v="4"/>
    <s v="May"/>
    <s v="Q2"/>
    <x v="1"/>
    <s v="Maharashtra"/>
    <s v="Maharashtra Mega Store"/>
    <x v="0"/>
    <x v="11"/>
    <x v="0"/>
    <x v="2"/>
    <n v="2"/>
    <n v="1569"/>
    <x v="3"/>
    <n v="805"/>
    <n v="2824.2000000000003"/>
    <n v="1610"/>
    <n v="1214.2000000000003"/>
    <n v="0.42992705899015654"/>
    <x v="0"/>
  </r>
  <r>
    <s v="ORD-100889"/>
    <x v="487"/>
    <x v="1"/>
    <x v="4"/>
    <s v="May"/>
    <s v="Q2"/>
    <x v="1"/>
    <s v="Rajasthan"/>
    <s v="Rajasthan Mega Store"/>
    <x v="0"/>
    <x v="11"/>
    <x v="0"/>
    <x v="1"/>
    <n v="2"/>
    <n v="1498"/>
    <x v="3"/>
    <n v="771"/>
    <n v="2696.4"/>
    <n v="1542"/>
    <n v="1154.4000000000001"/>
    <n v="0.42812639074321318"/>
    <x v="0"/>
  </r>
  <r>
    <s v="ORD-101357"/>
    <x v="487"/>
    <x v="1"/>
    <x v="4"/>
    <s v="May"/>
    <s v="Q2"/>
    <x v="1"/>
    <s v="Rajasthan"/>
    <s v="Rajasthan Mega Store"/>
    <x v="0"/>
    <x v="5"/>
    <x v="2"/>
    <x v="0"/>
    <n v="3"/>
    <n v="11996"/>
    <x v="0"/>
    <n v="8674"/>
    <n v="34188.6"/>
    <n v="26022"/>
    <n v="8166.5999999999985"/>
    <n v="0.23886909671644932"/>
    <x v="0"/>
  </r>
  <r>
    <s v="ORD-103069"/>
    <x v="487"/>
    <x v="1"/>
    <x v="4"/>
    <s v="May"/>
    <s v="Q2"/>
    <x v="2"/>
    <s v="Andhra Pradesh"/>
    <s v="Andhra Pradesh Mega Store"/>
    <x v="1"/>
    <x v="4"/>
    <x v="0"/>
    <x v="1"/>
    <n v="8"/>
    <n v="323"/>
    <x v="0"/>
    <n v="126"/>
    <n v="2454.7999999999997"/>
    <n v="1008"/>
    <n v="1446.7999999999997"/>
    <n v="0.5893759165716147"/>
    <x v="0"/>
  </r>
  <r>
    <s v="ORD-100755"/>
    <x v="488"/>
    <x v="1"/>
    <x v="4"/>
    <s v="May"/>
    <s v="Q2"/>
    <x v="2"/>
    <s v="Tamil Nadu"/>
    <s v="Tamil Nadu Mega Store"/>
    <x v="2"/>
    <x v="10"/>
    <x v="0"/>
    <x v="1"/>
    <n v="4"/>
    <n v="1887"/>
    <x v="1"/>
    <n v="972"/>
    <n v="7548"/>
    <n v="3888"/>
    <n v="3660"/>
    <n v="0.48489666136724963"/>
    <x v="1"/>
  </r>
  <r>
    <s v="ORD-102988"/>
    <x v="488"/>
    <x v="1"/>
    <x v="4"/>
    <s v="May"/>
    <s v="Q2"/>
    <x v="3"/>
    <s v="Uttar Pradesh"/>
    <s v="Uttar Pradesh Mega Store"/>
    <x v="3"/>
    <x v="13"/>
    <x v="2"/>
    <x v="1"/>
    <n v="1"/>
    <n v="13806"/>
    <x v="4"/>
    <n v="8183"/>
    <n v="8973.9"/>
    <n v="8183"/>
    <n v="790.89999999999964"/>
    <n v="8.8133364534929037E-2"/>
    <x v="0"/>
  </r>
  <r>
    <s v="ORD-103740"/>
    <x v="488"/>
    <x v="1"/>
    <x v="4"/>
    <s v="May"/>
    <s v="Q2"/>
    <x v="3"/>
    <s v="Uttar Pradesh"/>
    <s v="Uttar Pradesh Mega Store"/>
    <x v="2"/>
    <x v="10"/>
    <x v="0"/>
    <x v="1"/>
    <n v="4"/>
    <n v="1883"/>
    <x v="3"/>
    <n v="980"/>
    <n v="6778.8"/>
    <n v="3920"/>
    <n v="2858.8"/>
    <n v="0.42172655927302771"/>
    <x v="0"/>
  </r>
  <r>
    <s v="ORD-104251"/>
    <x v="488"/>
    <x v="1"/>
    <x v="4"/>
    <s v="May"/>
    <s v="Q2"/>
    <x v="0"/>
    <s v="Odisha"/>
    <s v="Odisha Mega Store"/>
    <x v="1"/>
    <x v="3"/>
    <x v="2"/>
    <x v="1"/>
    <n v="2"/>
    <n v="262"/>
    <x v="2"/>
    <n v="107"/>
    <n v="445.4"/>
    <n v="214"/>
    <n v="231.39999999999998"/>
    <n v="0.5195330040413112"/>
    <x v="0"/>
  </r>
  <r>
    <s v="ORD-100288"/>
    <x v="489"/>
    <x v="1"/>
    <x v="4"/>
    <s v="May"/>
    <s v="Q2"/>
    <x v="2"/>
    <s v="Karnataka"/>
    <s v="Karnataka Mega Store"/>
    <x v="3"/>
    <x v="13"/>
    <x v="0"/>
    <x v="2"/>
    <n v="2"/>
    <n v="15245"/>
    <x v="5"/>
    <n v="9267"/>
    <n v="24392"/>
    <n v="18534"/>
    <n v="5858"/>
    <n v="0.24016070842899312"/>
    <x v="0"/>
  </r>
  <r>
    <s v="ORD-101978"/>
    <x v="489"/>
    <x v="1"/>
    <x v="4"/>
    <s v="May"/>
    <s v="Q2"/>
    <x v="3"/>
    <s v="Punjab"/>
    <s v="Punjab Mega Store"/>
    <x v="3"/>
    <x v="9"/>
    <x v="1"/>
    <x v="1"/>
    <n v="3"/>
    <n v="32489"/>
    <x v="1"/>
    <n v="22350"/>
    <n v="97467"/>
    <n v="67050"/>
    <n v="30417"/>
    <n v="0.31207485610514329"/>
    <x v="0"/>
  </r>
  <r>
    <s v="ORD-101999"/>
    <x v="489"/>
    <x v="1"/>
    <x v="4"/>
    <s v="May"/>
    <s v="Q2"/>
    <x v="2"/>
    <s v="Andhra Pradesh"/>
    <s v="Andhra Pradesh Mega Store"/>
    <x v="2"/>
    <x v="2"/>
    <x v="1"/>
    <x v="1"/>
    <n v="4"/>
    <n v="2650"/>
    <x v="1"/>
    <n v="1611"/>
    <n v="10600"/>
    <n v="6444"/>
    <n v="4156"/>
    <n v="0.39207547169811319"/>
    <x v="0"/>
  </r>
  <r>
    <s v="ORD-102402"/>
    <x v="489"/>
    <x v="1"/>
    <x v="4"/>
    <s v="May"/>
    <s v="Q2"/>
    <x v="3"/>
    <s v="Punjab"/>
    <s v="Punjab Mega Store"/>
    <x v="3"/>
    <x v="14"/>
    <x v="1"/>
    <x v="1"/>
    <n v="8"/>
    <n v="8260"/>
    <x v="1"/>
    <n v="5222"/>
    <n v="66080"/>
    <n v="41776"/>
    <n v="24304"/>
    <n v="0.3677966101694915"/>
    <x v="0"/>
  </r>
  <r>
    <s v="ORD-102777"/>
    <x v="489"/>
    <x v="1"/>
    <x v="4"/>
    <s v="May"/>
    <s v="Q2"/>
    <x v="1"/>
    <s v="Maharashtra"/>
    <s v="Maharashtra Mega Store"/>
    <x v="1"/>
    <x v="8"/>
    <x v="2"/>
    <x v="2"/>
    <n v="1"/>
    <n v="2257"/>
    <x v="1"/>
    <n v="1330"/>
    <n v="2257"/>
    <n v="1330"/>
    <n v="927"/>
    <n v="0.4107221976074435"/>
    <x v="0"/>
  </r>
  <r>
    <s v="ORD-103084"/>
    <x v="489"/>
    <x v="1"/>
    <x v="4"/>
    <s v="May"/>
    <s v="Q2"/>
    <x v="3"/>
    <s v="Uttar Pradesh"/>
    <s v="Uttar Pradesh Mega Store"/>
    <x v="1"/>
    <x v="8"/>
    <x v="2"/>
    <x v="2"/>
    <n v="4"/>
    <n v="1986"/>
    <x v="3"/>
    <n v="1175"/>
    <n v="7149.6"/>
    <n v="4700"/>
    <n v="2449.6000000000004"/>
    <n v="0.34262056618552089"/>
    <x v="0"/>
  </r>
  <r>
    <s v="ORD-103576"/>
    <x v="489"/>
    <x v="1"/>
    <x v="4"/>
    <s v="May"/>
    <s v="Q2"/>
    <x v="2"/>
    <s v="Tamil Nadu"/>
    <s v="Tamil Nadu Mega Store"/>
    <x v="1"/>
    <x v="8"/>
    <x v="0"/>
    <x v="2"/>
    <n v="2"/>
    <n v="2071"/>
    <x v="1"/>
    <n v="1214"/>
    <n v="4142"/>
    <n v="2428"/>
    <n v="1714"/>
    <n v="0.41380975374215356"/>
    <x v="0"/>
  </r>
  <r>
    <s v="ORD-100004"/>
    <x v="490"/>
    <x v="1"/>
    <x v="4"/>
    <s v="May"/>
    <s v="Q2"/>
    <x v="2"/>
    <s v="Tamil Nadu"/>
    <s v="Tamil Nadu Mega Store"/>
    <x v="2"/>
    <x v="2"/>
    <x v="2"/>
    <x v="1"/>
    <n v="2"/>
    <n v="2771"/>
    <x v="2"/>
    <n v="1688"/>
    <n v="4710.7"/>
    <n v="3376"/>
    <n v="1334.6999999999998"/>
    <n v="0.28333368713779267"/>
    <x v="0"/>
  </r>
  <r>
    <s v="ORD-100822"/>
    <x v="490"/>
    <x v="1"/>
    <x v="4"/>
    <s v="May"/>
    <s v="Q2"/>
    <x v="3"/>
    <s v="Punjab"/>
    <s v="Punjab Mega Store"/>
    <x v="0"/>
    <x v="0"/>
    <x v="2"/>
    <x v="1"/>
    <n v="1"/>
    <n v="52303"/>
    <x v="2"/>
    <n v="44412"/>
    <n v="44457.549999999996"/>
    <n v="44412"/>
    <n v="45.549999999995634"/>
    <n v="1.0245728790721856E-3"/>
    <x v="0"/>
  </r>
  <r>
    <s v="ORD-103933"/>
    <x v="490"/>
    <x v="1"/>
    <x v="4"/>
    <s v="May"/>
    <s v="Q2"/>
    <x v="2"/>
    <s v="Andhra Pradesh"/>
    <s v="Andhra Pradesh Mega Store"/>
    <x v="2"/>
    <x v="10"/>
    <x v="0"/>
    <x v="1"/>
    <n v="8"/>
    <n v="1797"/>
    <x v="1"/>
    <n v="923"/>
    <n v="14376"/>
    <n v="7384"/>
    <n v="6992"/>
    <n v="0.48636616583194214"/>
    <x v="0"/>
  </r>
  <r>
    <s v="ORD-104060"/>
    <x v="490"/>
    <x v="1"/>
    <x v="4"/>
    <s v="May"/>
    <s v="Q2"/>
    <x v="3"/>
    <s v="Punjab"/>
    <s v="Punjab Mega Store"/>
    <x v="3"/>
    <x v="13"/>
    <x v="0"/>
    <x v="2"/>
    <n v="1"/>
    <n v="14040"/>
    <x v="6"/>
    <n v="8408"/>
    <n v="9828"/>
    <n v="8408"/>
    <n v="1420"/>
    <n v="0.14448514448514449"/>
    <x v="0"/>
  </r>
  <r>
    <s v="ORD-103140"/>
    <x v="491"/>
    <x v="1"/>
    <x v="4"/>
    <s v="May"/>
    <s v="Q2"/>
    <x v="1"/>
    <s v="Rajasthan"/>
    <s v="Rajasthan Mega Store"/>
    <x v="2"/>
    <x v="2"/>
    <x v="2"/>
    <x v="0"/>
    <n v="4"/>
    <n v="2861"/>
    <x v="5"/>
    <n v="1738"/>
    <n v="9155.2000000000007"/>
    <n v="6952"/>
    <n v="2203.2000000000007"/>
    <n v="0.240650122334848"/>
    <x v="0"/>
  </r>
  <r>
    <s v="ORD-103371"/>
    <x v="491"/>
    <x v="1"/>
    <x v="4"/>
    <s v="May"/>
    <s v="Q2"/>
    <x v="0"/>
    <s v="Odisha"/>
    <s v="Odisha Mega Store"/>
    <x v="1"/>
    <x v="1"/>
    <x v="0"/>
    <x v="2"/>
    <n v="2"/>
    <n v="487"/>
    <x v="1"/>
    <n v="218"/>
    <n v="974"/>
    <n v="436"/>
    <n v="538"/>
    <n v="0.55236139630390146"/>
    <x v="0"/>
  </r>
  <r>
    <s v="ORD-100588"/>
    <x v="492"/>
    <x v="1"/>
    <x v="4"/>
    <s v="May"/>
    <s v="Q2"/>
    <x v="1"/>
    <s v="Rajasthan"/>
    <s v="Rajasthan Mega Store"/>
    <x v="0"/>
    <x v="5"/>
    <x v="0"/>
    <x v="0"/>
    <n v="4"/>
    <n v="10583"/>
    <x v="3"/>
    <n v="7750"/>
    <n v="38098.800000000003"/>
    <n v="31000"/>
    <n v="7098.8000000000029"/>
    <n v="0.18632607851165922"/>
    <x v="1"/>
  </r>
  <r>
    <s v="ORD-104460"/>
    <x v="492"/>
    <x v="1"/>
    <x v="4"/>
    <s v="May"/>
    <s v="Q2"/>
    <x v="2"/>
    <s v="Karnataka"/>
    <s v="Karnataka Mega Store"/>
    <x v="0"/>
    <x v="5"/>
    <x v="2"/>
    <x v="0"/>
    <n v="1"/>
    <n v="11316"/>
    <x v="0"/>
    <n v="8558"/>
    <n v="10750.199999999999"/>
    <n v="8558"/>
    <n v="2192.1999999999989"/>
    <n v="0.20392178750162779"/>
    <x v="0"/>
  </r>
  <r>
    <s v="ORD-101390"/>
    <x v="493"/>
    <x v="1"/>
    <x v="4"/>
    <s v="May"/>
    <s v="Q2"/>
    <x v="3"/>
    <s v="Uttar Pradesh"/>
    <s v="Uttar Pradesh Mega Store"/>
    <x v="2"/>
    <x v="10"/>
    <x v="2"/>
    <x v="1"/>
    <n v="1"/>
    <n v="1975"/>
    <x v="1"/>
    <n v="1007"/>
    <n v="1975"/>
    <n v="1007"/>
    <n v="968"/>
    <n v="0.49012658227848099"/>
    <x v="1"/>
  </r>
  <r>
    <s v="ORD-101581"/>
    <x v="493"/>
    <x v="1"/>
    <x v="4"/>
    <s v="May"/>
    <s v="Q2"/>
    <x v="0"/>
    <s v="West Bengal"/>
    <s v="West Bengal Mega Store"/>
    <x v="3"/>
    <x v="13"/>
    <x v="0"/>
    <x v="1"/>
    <n v="1"/>
    <n v="14018"/>
    <x v="5"/>
    <n v="8540"/>
    <n v="11214.400000000001"/>
    <n v="8540"/>
    <n v="2674.4000000000015"/>
    <n v="0.238479098302183"/>
    <x v="0"/>
  </r>
  <r>
    <s v="ORD-101775"/>
    <x v="493"/>
    <x v="1"/>
    <x v="4"/>
    <s v="May"/>
    <s v="Q2"/>
    <x v="3"/>
    <s v="Punjab"/>
    <s v="Punjab Mega Store"/>
    <x v="0"/>
    <x v="5"/>
    <x v="1"/>
    <x v="0"/>
    <n v="2"/>
    <n v="10058"/>
    <x v="5"/>
    <n v="7246"/>
    <n v="16092.800000000001"/>
    <n v="14492"/>
    <n v="1600.8000000000011"/>
    <n v="9.9473056273613109E-2"/>
    <x v="0"/>
  </r>
  <r>
    <s v="ORD-103621"/>
    <x v="493"/>
    <x v="1"/>
    <x v="4"/>
    <s v="May"/>
    <s v="Q2"/>
    <x v="0"/>
    <s v="West Bengal"/>
    <s v="West Bengal Mega Store"/>
    <x v="3"/>
    <x v="13"/>
    <x v="0"/>
    <x v="2"/>
    <n v="1"/>
    <n v="14692"/>
    <x v="6"/>
    <n v="8819"/>
    <n v="10284.4"/>
    <n v="8819"/>
    <n v="1465.3999999999996"/>
    <n v="0.1424876511998755"/>
    <x v="0"/>
  </r>
  <r>
    <s v="ORD-104079"/>
    <x v="493"/>
    <x v="1"/>
    <x v="4"/>
    <s v="May"/>
    <s v="Q2"/>
    <x v="2"/>
    <s v="Tamil Nadu"/>
    <s v="Tamil Nadu Mega Store"/>
    <x v="0"/>
    <x v="11"/>
    <x v="0"/>
    <x v="2"/>
    <n v="2"/>
    <n v="1511"/>
    <x v="1"/>
    <n v="733"/>
    <n v="3022"/>
    <n v="1466"/>
    <n v="1556"/>
    <n v="0.51489080079417604"/>
    <x v="0"/>
  </r>
  <r>
    <s v="ORD-100254"/>
    <x v="494"/>
    <x v="1"/>
    <x v="4"/>
    <s v="May"/>
    <s v="Q2"/>
    <x v="2"/>
    <s v="Karnataka"/>
    <s v="Karnataka Mega Store"/>
    <x v="3"/>
    <x v="13"/>
    <x v="0"/>
    <x v="0"/>
    <n v="5"/>
    <n v="14881"/>
    <x v="8"/>
    <n v="8667"/>
    <n v="44643"/>
    <n v="43335"/>
    <n v="1308"/>
    <n v="2.9299106242860022E-2"/>
    <x v="0"/>
  </r>
  <r>
    <s v="ORD-103219"/>
    <x v="494"/>
    <x v="1"/>
    <x v="4"/>
    <s v="May"/>
    <s v="Q2"/>
    <x v="2"/>
    <s v="Andhra Pradesh"/>
    <s v="Andhra Pradesh Mega Store"/>
    <x v="0"/>
    <x v="12"/>
    <x v="2"/>
    <x v="1"/>
    <n v="2"/>
    <n v="17376"/>
    <x v="2"/>
    <n v="13759"/>
    <n v="29539.200000000001"/>
    <n v="27518"/>
    <n v="2021.2000000000007"/>
    <n v="6.8424331058390228E-2"/>
    <x v="0"/>
  </r>
  <r>
    <s v="ORD-104266"/>
    <x v="494"/>
    <x v="1"/>
    <x v="4"/>
    <s v="May"/>
    <s v="Q2"/>
    <x v="2"/>
    <s v="Tamil Nadu"/>
    <s v="Tamil Nadu Mega Store"/>
    <x v="1"/>
    <x v="8"/>
    <x v="0"/>
    <x v="1"/>
    <n v="1"/>
    <n v="2409"/>
    <x v="0"/>
    <n v="1357"/>
    <n v="2288.5499999999997"/>
    <n v="1357"/>
    <n v="931.54999999999973"/>
    <n v="0.40704813091258651"/>
    <x v="0"/>
  </r>
  <r>
    <s v="ORD-100126"/>
    <x v="495"/>
    <x v="1"/>
    <x v="4"/>
    <s v="May"/>
    <s v="Q2"/>
    <x v="1"/>
    <s v="Rajasthan"/>
    <s v="Rajasthan Mega Store"/>
    <x v="1"/>
    <x v="4"/>
    <x v="0"/>
    <x v="1"/>
    <n v="1"/>
    <n v="318"/>
    <x v="0"/>
    <n v="125"/>
    <n v="302.09999999999997"/>
    <n v="125"/>
    <n v="177.09999999999997"/>
    <n v="0.58622972525653749"/>
    <x v="0"/>
  </r>
  <r>
    <s v="ORD-101273"/>
    <x v="495"/>
    <x v="1"/>
    <x v="4"/>
    <s v="May"/>
    <s v="Q2"/>
    <x v="1"/>
    <s v="Gujarat"/>
    <s v="Gujarat Mega Store"/>
    <x v="0"/>
    <x v="0"/>
    <x v="0"/>
    <x v="1"/>
    <n v="3"/>
    <n v="51499"/>
    <x v="3"/>
    <n v="43194"/>
    <n v="139047.30000000002"/>
    <n v="129582"/>
    <n v="9465.3000000000175"/>
    <n v="6.8072519207492813E-2"/>
    <x v="0"/>
  </r>
  <r>
    <s v="ORD-102374"/>
    <x v="495"/>
    <x v="1"/>
    <x v="4"/>
    <s v="May"/>
    <s v="Q2"/>
    <x v="2"/>
    <s v="Tamil Nadu"/>
    <s v="Tamil Nadu Mega Store"/>
    <x v="1"/>
    <x v="3"/>
    <x v="0"/>
    <x v="1"/>
    <n v="1"/>
    <n v="272"/>
    <x v="3"/>
    <n v="112"/>
    <n v="244.8"/>
    <n v="112"/>
    <n v="132.80000000000001"/>
    <n v="0.54248366013071903"/>
    <x v="0"/>
  </r>
  <r>
    <s v="ORD-100484"/>
    <x v="496"/>
    <x v="1"/>
    <x v="4"/>
    <s v="May"/>
    <s v="Q2"/>
    <x v="1"/>
    <s v="Maharashtra"/>
    <s v="Maharashtra Mega Store"/>
    <x v="3"/>
    <x v="9"/>
    <x v="0"/>
    <x v="2"/>
    <n v="2"/>
    <n v="31043"/>
    <x v="7"/>
    <n v="21720"/>
    <n v="46564.5"/>
    <n v="43440"/>
    <n v="3124.5"/>
    <n v="6.7100473536707145E-2"/>
    <x v="0"/>
  </r>
  <r>
    <s v="ORD-101798"/>
    <x v="496"/>
    <x v="1"/>
    <x v="4"/>
    <s v="May"/>
    <s v="Q2"/>
    <x v="2"/>
    <s v="Karnataka"/>
    <s v="Karnataka Mega Store"/>
    <x v="1"/>
    <x v="4"/>
    <x v="0"/>
    <x v="2"/>
    <n v="8"/>
    <n v="273"/>
    <x v="1"/>
    <n v="107"/>
    <n v="2184"/>
    <n v="856"/>
    <n v="1328"/>
    <n v="0.60805860805860801"/>
    <x v="0"/>
  </r>
  <r>
    <s v="ORD-103711"/>
    <x v="496"/>
    <x v="1"/>
    <x v="4"/>
    <s v="May"/>
    <s v="Q2"/>
    <x v="3"/>
    <s v="Uttar Pradesh"/>
    <s v="Uttar Pradesh Mega Store"/>
    <x v="2"/>
    <x v="7"/>
    <x v="2"/>
    <x v="0"/>
    <n v="1"/>
    <n v="2477"/>
    <x v="0"/>
    <n v="1260"/>
    <n v="2353.15"/>
    <n v="1260"/>
    <n v="1093.1500000000001"/>
    <n v="0.46454752140747513"/>
    <x v="0"/>
  </r>
  <r>
    <s v="ORD-100455"/>
    <x v="497"/>
    <x v="1"/>
    <x v="4"/>
    <s v="May"/>
    <s v="Q2"/>
    <x v="2"/>
    <s v="Karnataka"/>
    <s v="Karnataka Mega Store"/>
    <x v="0"/>
    <x v="12"/>
    <x v="2"/>
    <x v="0"/>
    <n v="1"/>
    <n v="17395"/>
    <x v="5"/>
    <n v="13883"/>
    <n v="13916"/>
    <n v="13883"/>
    <n v="33"/>
    <n v="2.3713710836447254E-3"/>
    <x v="0"/>
  </r>
  <r>
    <s v="ORD-101251"/>
    <x v="497"/>
    <x v="1"/>
    <x v="4"/>
    <s v="May"/>
    <s v="Q2"/>
    <x v="3"/>
    <s v="Uttar Pradesh"/>
    <s v="Uttar Pradesh Mega Store"/>
    <x v="2"/>
    <x v="2"/>
    <x v="2"/>
    <x v="2"/>
    <n v="2"/>
    <n v="2739"/>
    <x v="0"/>
    <n v="1613"/>
    <n v="5204.0999999999995"/>
    <n v="3226"/>
    <n v="1978.0999999999995"/>
    <n v="0.3801041486520243"/>
    <x v="0"/>
  </r>
  <r>
    <s v="ORD-101257"/>
    <x v="497"/>
    <x v="1"/>
    <x v="4"/>
    <s v="May"/>
    <s v="Q2"/>
    <x v="3"/>
    <s v="Punjab"/>
    <s v="Punjab Mega Store"/>
    <x v="2"/>
    <x v="2"/>
    <x v="2"/>
    <x v="1"/>
    <n v="1"/>
    <n v="2961"/>
    <x v="3"/>
    <n v="1742"/>
    <n v="2664.9"/>
    <n v="1742"/>
    <n v="922.90000000000009"/>
    <n v="0.34631693496941723"/>
    <x v="0"/>
  </r>
  <r>
    <s v="ORD-101047"/>
    <x v="498"/>
    <x v="1"/>
    <x v="4"/>
    <s v="May"/>
    <s v="Q2"/>
    <x v="2"/>
    <s v="Karnataka"/>
    <s v="Karnataka Mega Store"/>
    <x v="0"/>
    <x v="0"/>
    <x v="1"/>
    <x v="1"/>
    <n v="3"/>
    <n v="47809"/>
    <x v="0"/>
    <n v="39964"/>
    <n v="136255.65"/>
    <n v="119892"/>
    <n v="16363.649999999994"/>
    <n v="0.12009520339156575"/>
    <x v="0"/>
  </r>
  <r>
    <s v="ORD-102679"/>
    <x v="498"/>
    <x v="1"/>
    <x v="4"/>
    <s v="May"/>
    <s v="Q2"/>
    <x v="1"/>
    <s v="Rajasthan"/>
    <s v="Rajasthan Mega Store"/>
    <x v="0"/>
    <x v="11"/>
    <x v="0"/>
    <x v="0"/>
    <n v="4"/>
    <n v="1578"/>
    <x v="5"/>
    <n v="781"/>
    <n v="5049.6000000000004"/>
    <n v="3124"/>
    <n v="1925.6000000000004"/>
    <n v="0.38133713561470217"/>
    <x v="0"/>
  </r>
  <r>
    <s v="ORD-103741"/>
    <x v="498"/>
    <x v="1"/>
    <x v="4"/>
    <s v="May"/>
    <s v="Q2"/>
    <x v="2"/>
    <s v="Andhra Pradesh"/>
    <s v="Andhra Pradesh Mega Store"/>
    <x v="2"/>
    <x v="10"/>
    <x v="1"/>
    <x v="1"/>
    <n v="2"/>
    <n v="1861"/>
    <x v="0"/>
    <n v="947"/>
    <n v="3535.8999999999996"/>
    <n v="1894"/>
    <n v="1641.8999999999996"/>
    <n v="0.46435136740292421"/>
    <x v="0"/>
  </r>
  <r>
    <s v="ORD-104010"/>
    <x v="498"/>
    <x v="1"/>
    <x v="4"/>
    <s v="May"/>
    <s v="Q2"/>
    <x v="2"/>
    <s v="Andhra Pradesh"/>
    <s v="Andhra Pradesh Mega Store"/>
    <x v="3"/>
    <x v="13"/>
    <x v="0"/>
    <x v="2"/>
    <n v="3"/>
    <n v="12950"/>
    <x v="5"/>
    <n v="7726"/>
    <n v="31080"/>
    <n v="23178"/>
    <n v="7902"/>
    <n v="0.25424710424710423"/>
    <x v="0"/>
  </r>
  <r>
    <s v="ORD-101376"/>
    <x v="499"/>
    <x v="1"/>
    <x v="4"/>
    <s v="May"/>
    <s v="Q2"/>
    <x v="3"/>
    <s v="Punjab"/>
    <s v="Punjab Mega Store"/>
    <x v="3"/>
    <x v="14"/>
    <x v="0"/>
    <x v="1"/>
    <n v="1"/>
    <n v="9892"/>
    <x v="0"/>
    <n v="6065"/>
    <n v="9397.4"/>
    <n v="6065"/>
    <n v="3332.3999999999996"/>
    <n v="0.35460872156128287"/>
    <x v="0"/>
  </r>
  <r>
    <s v="ORD-102704"/>
    <x v="499"/>
    <x v="1"/>
    <x v="4"/>
    <s v="May"/>
    <s v="Q2"/>
    <x v="0"/>
    <s v="Bihar"/>
    <s v="Bihar Mega Store"/>
    <x v="0"/>
    <x v="11"/>
    <x v="0"/>
    <x v="2"/>
    <n v="8"/>
    <n v="1567"/>
    <x v="2"/>
    <n v="776"/>
    <n v="10655.6"/>
    <n v="6208"/>
    <n v="4447.6000000000004"/>
    <n v="0.41739554788092648"/>
    <x v="0"/>
  </r>
  <r>
    <s v="ORD-103261"/>
    <x v="499"/>
    <x v="1"/>
    <x v="4"/>
    <s v="May"/>
    <s v="Q2"/>
    <x v="2"/>
    <s v="Tamil Nadu"/>
    <s v="Tamil Nadu Mega Store"/>
    <x v="3"/>
    <x v="13"/>
    <x v="0"/>
    <x v="0"/>
    <n v="1"/>
    <n v="14781"/>
    <x v="8"/>
    <n v="8855"/>
    <n v="8868.6"/>
    <n v="8855"/>
    <n v="13.600000000000364"/>
    <n v="1.5335002142390416E-3"/>
    <x v="0"/>
  </r>
  <r>
    <s v="ORD-103415"/>
    <x v="499"/>
    <x v="1"/>
    <x v="4"/>
    <s v="May"/>
    <s v="Q2"/>
    <x v="2"/>
    <s v="Tamil Nadu"/>
    <s v="Tamil Nadu Mega Store"/>
    <x v="3"/>
    <x v="9"/>
    <x v="1"/>
    <x v="0"/>
    <n v="2"/>
    <n v="31514"/>
    <x v="2"/>
    <n v="21791"/>
    <n v="53573.799999999996"/>
    <n v="43582"/>
    <n v="9991.7999999999956"/>
    <n v="0.18650534403010421"/>
    <x v="0"/>
  </r>
  <r>
    <s v="ORD-104092"/>
    <x v="499"/>
    <x v="1"/>
    <x v="4"/>
    <s v="May"/>
    <s v="Q2"/>
    <x v="3"/>
    <s v="Punjab"/>
    <s v="Punjab Mega Store"/>
    <x v="0"/>
    <x v="0"/>
    <x v="0"/>
    <x v="1"/>
    <n v="4"/>
    <n v="49470"/>
    <x v="2"/>
    <n v="42402"/>
    <n v="168198"/>
    <n v="169608"/>
    <n v="-1410"/>
    <n v="-8.3829772054364506E-3"/>
    <x v="0"/>
  </r>
  <r>
    <s v="ORD-102288"/>
    <x v="500"/>
    <x v="1"/>
    <x v="4"/>
    <s v="May"/>
    <s v="Q2"/>
    <x v="1"/>
    <s v="Rajasthan"/>
    <s v="Rajasthan Mega Store"/>
    <x v="3"/>
    <x v="14"/>
    <x v="0"/>
    <x v="2"/>
    <n v="1"/>
    <n v="9596"/>
    <x v="7"/>
    <n v="5841"/>
    <n v="7197"/>
    <n v="5841"/>
    <n v="1356"/>
    <n v="0.18841183826594415"/>
    <x v="0"/>
  </r>
  <r>
    <s v="ORD-101791"/>
    <x v="501"/>
    <x v="1"/>
    <x v="4"/>
    <s v="May"/>
    <s v="Q2"/>
    <x v="3"/>
    <s v="Uttar Pradesh"/>
    <s v="Uttar Pradesh Mega Store"/>
    <x v="0"/>
    <x v="0"/>
    <x v="0"/>
    <x v="2"/>
    <n v="1"/>
    <n v="54688"/>
    <x v="1"/>
    <n v="47043"/>
    <n v="54688"/>
    <n v="47043"/>
    <n v="7645"/>
    <n v="0.13979300760678759"/>
    <x v="0"/>
  </r>
  <r>
    <s v="ORD-102980"/>
    <x v="501"/>
    <x v="1"/>
    <x v="4"/>
    <s v="May"/>
    <s v="Q2"/>
    <x v="0"/>
    <s v="Odisha"/>
    <s v="Odisha Mega Store"/>
    <x v="0"/>
    <x v="12"/>
    <x v="1"/>
    <x v="0"/>
    <n v="4"/>
    <n v="18637"/>
    <x v="5"/>
    <n v="14199"/>
    <n v="59638.400000000001"/>
    <n v="56796"/>
    <n v="2842.4000000000015"/>
    <n v="4.7660567687932628E-2"/>
    <x v="0"/>
  </r>
  <r>
    <s v="ORD-103033"/>
    <x v="501"/>
    <x v="1"/>
    <x v="4"/>
    <s v="May"/>
    <s v="Q2"/>
    <x v="0"/>
    <s v="West Bengal"/>
    <s v="West Bengal Mega Store"/>
    <x v="3"/>
    <x v="6"/>
    <x v="2"/>
    <x v="2"/>
    <n v="1"/>
    <n v="5903"/>
    <x v="1"/>
    <n v="3307"/>
    <n v="5903"/>
    <n v="3307"/>
    <n v="2596"/>
    <n v="0.43977638488903947"/>
    <x v="0"/>
  </r>
  <r>
    <s v="ORD-100698"/>
    <x v="502"/>
    <x v="1"/>
    <x v="4"/>
    <s v="May"/>
    <s v="Q2"/>
    <x v="2"/>
    <s v="Karnataka"/>
    <s v="Karnataka Mega Store"/>
    <x v="2"/>
    <x v="10"/>
    <x v="0"/>
    <x v="2"/>
    <n v="3"/>
    <n v="1662"/>
    <x v="3"/>
    <n v="862"/>
    <n v="4487.4000000000005"/>
    <n v="2586"/>
    <n v="1901.4000000000005"/>
    <n v="0.42371974862949602"/>
    <x v="0"/>
  </r>
  <r>
    <s v="ORD-100959"/>
    <x v="502"/>
    <x v="1"/>
    <x v="4"/>
    <s v="May"/>
    <s v="Q2"/>
    <x v="2"/>
    <s v="Tamil Nadu"/>
    <s v="Tamil Nadu Mega Store"/>
    <x v="2"/>
    <x v="10"/>
    <x v="0"/>
    <x v="2"/>
    <n v="2"/>
    <n v="1912"/>
    <x v="0"/>
    <n v="988"/>
    <n v="3632.7999999999997"/>
    <n v="1976"/>
    <n v="1656.7999999999997"/>
    <n v="0.45606694560669453"/>
    <x v="0"/>
  </r>
  <r>
    <s v="ORD-102313"/>
    <x v="502"/>
    <x v="1"/>
    <x v="4"/>
    <s v="May"/>
    <s v="Q2"/>
    <x v="2"/>
    <s v="Andhra Pradesh"/>
    <s v="Andhra Pradesh Mega Store"/>
    <x v="0"/>
    <x v="0"/>
    <x v="0"/>
    <x v="0"/>
    <n v="2"/>
    <n v="52144"/>
    <x v="0"/>
    <n v="43086"/>
    <n v="99073.599999999991"/>
    <n v="86172"/>
    <n v="12901.599999999991"/>
    <n v="0.13022238012951978"/>
    <x v="0"/>
  </r>
  <r>
    <s v="ORD-104066"/>
    <x v="502"/>
    <x v="1"/>
    <x v="4"/>
    <s v="May"/>
    <s v="Q2"/>
    <x v="1"/>
    <s v="Rajasthan"/>
    <s v="Rajasthan Mega Store"/>
    <x v="1"/>
    <x v="4"/>
    <x v="1"/>
    <x v="2"/>
    <n v="2"/>
    <n v="330"/>
    <x v="1"/>
    <n v="131"/>
    <n v="660"/>
    <n v="262"/>
    <n v="398"/>
    <n v="0.60303030303030303"/>
    <x v="0"/>
  </r>
  <r>
    <s v="ORD-100146"/>
    <x v="503"/>
    <x v="1"/>
    <x v="4"/>
    <s v="May"/>
    <s v="Q2"/>
    <x v="1"/>
    <s v="Maharashtra"/>
    <s v="Maharashtra Mega Store"/>
    <x v="3"/>
    <x v="13"/>
    <x v="1"/>
    <x v="2"/>
    <n v="2"/>
    <n v="13332"/>
    <x v="4"/>
    <n v="7928"/>
    <n v="17331.600000000002"/>
    <n v="15856"/>
    <n v="1475.6000000000022"/>
    <n v="8.5139283159085255E-2"/>
    <x v="0"/>
  </r>
  <r>
    <s v="ORD-100151"/>
    <x v="504"/>
    <x v="1"/>
    <x v="4"/>
    <s v="May"/>
    <s v="Q2"/>
    <x v="3"/>
    <s v="Delhi"/>
    <s v="Delhi Mega Store"/>
    <x v="2"/>
    <x v="7"/>
    <x v="0"/>
    <x v="1"/>
    <n v="2"/>
    <n v="2214"/>
    <x v="1"/>
    <n v="1137"/>
    <n v="4428"/>
    <n v="2274"/>
    <n v="2154"/>
    <n v="0.48644986449864497"/>
    <x v="0"/>
  </r>
  <r>
    <s v="ORD-100871"/>
    <x v="504"/>
    <x v="1"/>
    <x v="4"/>
    <s v="May"/>
    <s v="Q2"/>
    <x v="1"/>
    <s v="Gujarat"/>
    <s v="Gujarat Mega Store"/>
    <x v="0"/>
    <x v="11"/>
    <x v="2"/>
    <x v="1"/>
    <n v="1"/>
    <n v="1401"/>
    <x v="3"/>
    <n v="683"/>
    <n v="1260.9000000000001"/>
    <n v="683"/>
    <n v="577.90000000000009"/>
    <n v="0.45832341977952262"/>
    <x v="0"/>
  </r>
  <r>
    <s v="ORD-102948"/>
    <x v="504"/>
    <x v="1"/>
    <x v="4"/>
    <s v="May"/>
    <s v="Q2"/>
    <x v="3"/>
    <s v="Delhi"/>
    <s v="Delhi Mega Store"/>
    <x v="1"/>
    <x v="3"/>
    <x v="2"/>
    <x v="1"/>
    <n v="2"/>
    <n v="262"/>
    <x v="1"/>
    <n v="107"/>
    <n v="524"/>
    <n v="214"/>
    <n v="310"/>
    <n v="0.59160305343511455"/>
    <x v="0"/>
  </r>
  <r>
    <s v="ORD-102958"/>
    <x v="504"/>
    <x v="1"/>
    <x v="4"/>
    <s v="May"/>
    <s v="Q2"/>
    <x v="2"/>
    <s v="Karnataka"/>
    <s v="Karnataka Mega Store"/>
    <x v="0"/>
    <x v="5"/>
    <x v="2"/>
    <x v="1"/>
    <n v="2"/>
    <n v="10045"/>
    <x v="2"/>
    <n v="7518"/>
    <n v="17076.5"/>
    <n v="15036"/>
    <n v="2040.5"/>
    <n v="0.11949169911867186"/>
    <x v="0"/>
  </r>
  <r>
    <s v="ORD-104157"/>
    <x v="505"/>
    <x v="1"/>
    <x v="4"/>
    <s v="May"/>
    <s v="Q2"/>
    <x v="1"/>
    <s v="Gujarat"/>
    <s v="Gujarat Mega Store"/>
    <x v="0"/>
    <x v="12"/>
    <x v="0"/>
    <x v="1"/>
    <n v="2"/>
    <n v="17661"/>
    <x v="1"/>
    <n v="13824"/>
    <n v="35322"/>
    <n v="27648"/>
    <n v="7674"/>
    <n v="0.21725836589094616"/>
    <x v="0"/>
  </r>
  <r>
    <s v="ORD-100864"/>
    <x v="506"/>
    <x v="1"/>
    <x v="4"/>
    <s v="May"/>
    <s v="Q2"/>
    <x v="3"/>
    <s v="Uttar Pradesh"/>
    <s v="Uttar Pradesh Mega Store"/>
    <x v="3"/>
    <x v="6"/>
    <x v="0"/>
    <x v="0"/>
    <n v="4"/>
    <n v="7023"/>
    <x v="3"/>
    <n v="3931"/>
    <n v="25282.799999999999"/>
    <n v="15724"/>
    <n v="9558.7999999999993"/>
    <n v="0.37807521318841264"/>
    <x v="0"/>
  </r>
  <r>
    <s v="ORD-101784"/>
    <x v="506"/>
    <x v="1"/>
    <x v="4"/>
    <s v="May"/>
    <s v="Q2"/>
    <x v="3"/>
    <s v="Delhi"/>
    <s v="Delhi Mega Store"/>
    <x v="0"/>
    <x v="0"/>
    <x v="2"/>
    <x v="2"/>
    <n v="1"/>
    <n v="56216"/>
    <x v="2"/>
    <n v="46519"/>
    <n v="47783.6"/>
    <n v="46519"/>
    <n v="1264.5999999999985"/>
    <n v="2.6465147037895816E-2"/>
    <x v="0"/>
  </r>
  <r>
    <s v="ORD-102095"/>
    <x v="506"/>
    <x v="1"/>
    <x v="4"/>
    <s v="May"/>
    <s v="Q2"/>
    <x v="3"/>
    <s v="Punjab"/>
    <s v="Punjab Mega Store"/>
    <x v="1"/>
    <x v="3"/>
    <x v="0"/>
    <x v="2"/>
    <n v="1"/>
    <n v="259"/>
    <x v="1"/>
    <n v="108"/>
    <n v="259"/>
    <n v="108"/>
    <n v="151"/>
    <n v="0.58301158301158296"/>
    <x v="0"/>
  </r>
  <r>
    <s v="ORD-102233"/>
    <x v="506"/>
    <x v="1"/>
    <x v="4"/>
    <s v="May"/>
    <s v="Q2"/>
    <x v="2"/>
    <s v="Andhra Pradesh"/>
    <s v="Andhra Pradesh Mega Store"/>
    <x v="0"/>
    <x v="5"/>
    <x v="1"/>
    <x v="1"/>
    <n v="1"/>
    <n v="10104"/>
    <x v="1"/>
    <n v="7554"/>
    <n v="10104"/>
    <n v="7554"/>
    <n v="2550"/>
    <n v="0.25237529691211402"/>
    <x v="1"/>
  </r>
  <r>
    <s v="ORD-101789"/>
    <x v="507"/>
    <x v="1"/>
    <x v="4"/>
    <s v="May"/>
    <s v="Q2"/>
    <x v="2"/>
    <s v="Andhra Pradesh"/>
    <s v="Andhra Pradesh Mega Store"/>
    <x v="1"/>
    <x v="4"/>
    <x v="0"/>
    <x v="1"/>
    <n v="2"/>
    <n v="325"/>
    <x v="0"/>
    <n v="133"/>
    <n v="617.5"/>
    <n v="266"/>
    <n v="351.5"/>
    <n v="0.56923076923076921"/>
    <x v="0"/>
  </r>
  <r>
    <s v="ORD-103105"/>
    <x v="507"/>
    <x v="1"/>
    <x v="4"/>
    <s v="May"/>
    <s v="Q2"/>
    <x v="0"/>
    <s v="West Bengal"/>
    <s v="West Bengal Mega Store"/>
    <x v="0"/>
    <x v="11"/>
    <x v="2"/>
    <x v="0"/>
    <n v="1"/>
    <n v="1608"/>
    <x v="2"/>
    <n v="785"/>
    <n v="1366.8"/>
    <n v="785"/>
    <n v="581.79999999999995"/>
    <n v="0.4256657887035411"/>
    <x v="0"/>
  </r>
  <r>
    <s v="ORD-101470"/>
    <x v="508"/>
    <x v="1"/>
    <x v="5"/>
    <s v="Jun"/>
    <s v="Q2"/>
    <x v="1"/>
    <s v="Gujarat"/>
    <s v="Gujarat Mega Store"/>
    <x v="1"/>
    <x v="3"/>
    <x v="2"/>
    <x v="0"/>
    <n v="2"/>
    <n v="262"/>
    <x v="0"/>
    <n v="108"/>
    <n v="497.79999999999995"/>
    <n v="216"/>
    <n v="281.79999999999995"/>
    <n v="0.56609079951787866"/>
    <x v="0"/>
  </r>
  <r>
    <s v="ORD-101265"/>
    <x v="509"/>
    <x v="1"/>
    <x v="5"/>
    <s v="Jun"/>
    <s v="Q2"/>
    <x v="2"/>
    <s v="Tamil Nadu"/>
    <s v="Tamil Nadu Mega Store"/>
    <x v="1"/>
    <x v="1"/>
    <x v="2"/>
    <x v="2"/>
    <n v="1"/>
    <n v="486"/>
    <x v="1"/>
    <n v="214"/>
    <n v="486"/>
    <n v="214"/>
    <n v="272"/>
    <n v="0.55967078189300412"/>
    <x v="0"/>
  </r>
  <r>
    <s v="ORD-101371"/>
    <x v="509"/>
    <x v="1"/>
    <x v="5"/>
    <s v="Jun"/>
    <s v="Q2"/>
    <x v="1"/>
    <s v="Maharashtra"/>
    <s v="Maharashtra Mega Store"/>
    <x v="3"/>
    <x v="14"/>
    <x v="2"/>
    <x v="0"/>
    <n v="8"/>
    <n v="8367"/>
    <x v="8"/>
    <n v="5302"/>
    <n v="40161.599999999999"/>
    <n v="42416"/>
    <n v="-2254.4000000000015"/>
    <n v="-5.6133221783992708E-2"/>
    <x v="0"/>
  </r>
  <r>
    <s v="ORD-102297"/>
    <x v="509"/>
    <x v="1"/>
    <x v="5"/>
    <s v="Jun"/>
    <s v="Q2"/>
    <x v="1"/>
    <s v="Gujarat"/>
    <s v="Gujarat Mega Store"/>
    <x v="2"/>
    <x v="7"/>
    <x v="0"/>
    <x v="0"/>
    <n v="1"/>
    <n v="2341"/>
    <x v="0"/>
    <n v="1150"/>
    <n v="2223.9499999999998"/>
    <n v="1150"/>
    <n v="1073.9499999999998"/>
    <n v="0.48290204366105349"/>
    <x v="0"/>
  </r>
  <r>
    <s v="ORD-102616"/>
    <x v="509"/>
    <x v="1"/>
    <x v="5"/>
    <s v="Jun"/>
    <s v="Q2"/>
    <x v="2"/>
    <s v="Karnataka"/>
    <s v="Karnataka Mega Store"/>
    <x v="1"/>
    <x v="8"/>
    <x v="0"/>
    <x v="0"/>
    <n v="1"/>
    <n v="2318"/>
    <x v="3"/>
    <n v="1378"/>
    <n v="2086.2000000000003"/>
    <n v="1378"/>
    <n v="708.20000000000027"/>
    <n v="0.3394688908062507"/>
    <x v="0"/>
  </r>
  <r>
    <s v="ORD-103806"/>
    <x v="509"/>
    <x v="1"/>
    <x v="5"/>
    <s v="Jun"/>
    <s v="Q2"/>
    <x v="2"/>
    <s v="Karnataka"/>
    <s v="Karnataka Mega Store"/>
    <x v="1"/>
    <x v="4"/>
    <x v="0"/>
    <x v="1"/>
    <n v="4"/>
    <n v="289"/>
    <x v="2"/>
    <n v="119"/>
    <n v="982.6"/>
    <n v="476"/>
    <n v="506.6"/>
    <n v="0.51557093425605538"/>
    <x v="0"/>
  </r>
  <r>
    <s v="ORD-100964"/>
    <x v="510"/>
    <x v="1"/>
    <x v="5"/>
    <s v="Jun"/>
    <s v="Q2"/>
    <x v="1"/>
    <s v="Rajasthan"/>
    <s v="Rajasthan Mega Store"/>
    <x v="1"/>
    <x v="1"/>
    <x v="2"/>
    <x v="0"/>
    <n v="1"/>
    <n v="460"/>
    <x v="2"/>
    <n v="204"/>
    <n v="391"/>
    <n v="204"/>
    <n v="187"/>
    <n v="0.47826086956521741"/>
    <x v="0"/>
  </r>
  <r>
    <s v="ORD-101855"/>
    <x v="510"/>
    <x v="1"/>
    <x v="5"/>
    <s v="Jun"/>
    <s v="Q2"/>
    <x v="3"/>
    <s v="Uttar Pradesh"/>
    <s v="Uttar Pradesh Mega Store"/>
    <x v="1"/>
    <x v="8"/>
    <x v="2"/>
    <x v="1"/>
    <n v="2"/>
    <n v="2121"/>
    <x v="1"/>
    <n v="1251"/>
    <n v="4242"/>
    <n v="2502"/>
    <n v="1740"/>
    <n v="0.41018387553041019"/>
    <x v="0"/>
  </r>
  <r>
    <s v="ORD-100852"/>
    <x v="511"/>
    <x v="1"/>
    <x v="5"/>
    <s v="Jun"/>
    <s v="Q2"/>
    <x v="2"/>
    <s v="Tamil Nadu"/>
    <s v="Tamil Nadu Mega Store"/>
    <x v="1"/>
    <x v="8"/>
    <x v="2"/>
    <x v="2"/>
    <n v="1"/>
    <n v="2253"/>
    <x v="2"/>
    <n v="1278"/>
    <n v="1915.05"/>
    <n v="1278"/>
    <n v="637.04999999999995"/>
    <n v="0.33265449988250956"/>
    <x v="0"/>
  </r>
  <r>
    <s v="ORD-100974"/>
    <x v="511"/>
    <x v="1"/>
    <x v="5"/>
    <s v="Jun"/>
    <s v="Q2"/>
    <x v="2"/>
    <s v="Karnataka"/>
    <s v="Karnataka Mega Store"/>
    <x v="2"/>
    <x v="10"/>
    <x v="0"/>
    <x v="1"/>
    <n v="5"/>
    <n v="1924"/>
    <x v="1"/>
    <n v="974"/>
    <n v="9620"/>
    <n v="4870"/>
    <n v="4750"/>
    <n v="0.49376299376299376"/>
    <x v="0"/>
  </r>
  <r>
    <s v="ORD-102477"/>
    <x v="511"/>
    <x v="1"/>
    <x v="5"/>
    <s v="Jun"/>
    <s v="Q2"/>
    <x v="1"/>
    <s v="Rajasthan"/>
    <s v="Rajasthan Mega Store"/>
    <x v="3"/>
    <x v="14"/>
    <x v="2"/>
    <x v="1"/>
    <n v="3"/>
    <n v="9567"/>
    <x v="4"/>
    <n v="5787"/>
    <n v="18655.650000000001"/>
    <n v="17361"/>
    <n v="1294.6500000000015"/>
    <n v="6.9397206744337581E-2"/>
    <x v="0"/>
  </r>
  <r>
    <s v="ORD-103278"/>
    <x v="511"/>
    <x v="1"/>
    <x v="5"/>
    <s v="Jun"/>
    <s v="Q2"/>
    <x v="2"/>
    <s v="Tamil Nadu"/>
    <s v="Tamil Nadu Mega Store"/>
    <x v="3"/>
    <x v="14"/>
    <x v="1"/>
    <x v="2"/>
    <n v="1"/>
    <n v="8985"/>
    <x v="2"/>
    <n v="5456"/>
    <n v="7637.25"/>
    <n v="5456"/>
    <n v="2181.25"/>
    <n v="0.28560673017120036"/>
    <x v="0"/>
  </r>
  <r>
    <s v="ORD-101042"/>
    <x v="512"/>
    <x v="1"/>
    <x v="5"/>
    <s v="Jun"/>
    <s v="Q2"/>
    <x v="3"/>
    <s v="Punjab"/>
    <s v="Punjab Mega Store"/>
    <x v="0"/>
    <x v="0"/>
    <x v="0"/>
    <x v="1"/>
    <n v="5"/>
    <n v="56824"/>
    <x v="3"/>
    <n v="49657"/>
    <n v="255708"/>
    <n v="248285"/>
    <n v="7423"/>
    <n v="2.9029205187166611E-2"/>
    <x v="0"/>
  </r>
  <r>
    <s v="ORD-102628"/>
    <x v="512"/>
    <x v="1"/>
    <x v="5"/>
    <s v="Jun"/>
    <s v="Q2"/>
    <x v="2"/>
    <s v="Tamil Nadu"/>
    <s v="Tamil Nadu Mega Store"/>
    <x v="3"/>
    <x v="6"/>
    <x v="2"/>
    <x v="0"/>
    <n v="3"/>
    <n v="6190"/>
    <x v="0"/>
    <n v="3496"/>
    <n v="17641.5"/>
    <n v="10488"/>
    <n v="7153.5"/>
    <n v="0.40549273021001614"/>
    <x v="0"/>
  </r>
  <r>
    <s v="ORD-102981"/>
    <x v="512"/>
    <x v="1"/>
    <x v="5"/>
    <s v="Jun"/>
    <s v="Q2"/>
    <x v="1"/>
    <s v="Rajasthan"/>
    <s v="Rajasthan Mega Store"/>
    <x v="1"/>
    <x v="1"/>
    <x v="0"/>
    <x v="0"/>
    <n v="8"/>
    <n v="457"/>
    <x v="5"/>
    <n v="209"/>
    <n v="2924.8"/>
    <n v="1672"/>
    <n v="1252.8000000000002"/>
    <n v="0.42833698030634576"/>
    <x v="0"/>
  </r>
  <r>
    <s v="ORD-101016"/>
    <x v="513"/>
    <x v="1"/>
    <x v="5"/>
    <s v="Jun"/>
    <s v="Q2"/>
    <x v="1"/>
    <s v="Gujarat"/>
    <s v="Gujarat Mega Store"/>
    <x v="1"/>
    <x v="4"/>
    <x v="0"/>
    <x v="1"/>
    <n v="4"/>
    <n v="297"/>
    <x v="2"/>
    <n v="116"/>
    <n v="1009.8"/>
    <n v="464"/>
    <n v="545.79999999999995"/>
    <n v="0.54050306991483466"/>
    <x v="0"/>
  </r>
  <r>
    <s v="ORD-102074"/>
    <x v="513"/>
    <x v="1"/>
    <x v="5"/>
    <s v="Jun"/>
    <s v="Q2"/>
    <x v="2"/>
    <s v="Andhra Pradesh"/>
    <s v="Andhra Pradesh Mega Store"/>
    <x v="2"/>
    <x v="2"/>
    <x v="1"/>
    <x v="0"/>
    <n v="4"/>
    <n v="2550"/>
    <x v="3"/>
    <n v="1499"/>
    <n v="9180"/>
    <n v="5996"/>
    <n v="3184"/>
    <n v="0.3468409586056645"/>
    <x v="0"/>
  </r>
  <r>
    <s v="ORD-102227"/>
    <x v="513"/>
    <x v="1"/>
    <x v="5"/>
    <s v="Jun"/>
    <s v="Q2"/>
    <x v="0"/>
    <s v="Bihar"/>
    <s v="Bihar Mega Store"/>
    <x v="1"/>
    <x v="3"/>
    <x v="0"/>
    <x v="2"/>
    <n v="2"/>
    <n v="231"/>
    <x v="1"/>
    <n v="100"/>
    <n v="462"/>
    <n v="200"/>
    <n v="262"/>
    <n v="0.5670995670995671"/>
    <x v="0"/>
  </r>
  <r>
    <s v="ORD-102417"/>
    <x v="513"/>
    <x v="1"/>
    <x v="5"/>
    <s v="Jun"/>
    <s v="Q2"/>
    <x v="1"/>
    <s v="Gujarat"/>
    <s v="Gujarat Mega Store"/>
    <x v="0"/>
    <x v="5"/>
    <x v="1"/>
    <x v="1"/>
    <n v="1"/>
    <n v="9988"/>
    <x v="2"/>
    <n v="7468"/>
    <n v="8489.7999999999993"/>
    <n v="7468"/>
    <n v="1021.7999999999993"/>
    <n v="0.12035619213644601"/>
    <x v="0"/>
  </r>
  <r>
    <s v="ORD-103712"/>
    <x v="513"/>
    <x v="1"/>
    <x v="5"/>
    <s v="Jun"/>
    <s v="Q2"/>
    <x v="1"/>
    <s v="Gujarat"/>
    <s v="Gujarat Mega Store"/>
    <x v="2"/>
    <x v="2"/>
    <x v="2"/>
    <x v="0"/>
    <n v="1"/>
    <n v="2809"/>
    <x v="2"/>
    <n v="1722"/>
    <n v="2387.65"/>
    <n v="1722"/>
    <n v="665.65000000000009"/>
    <n v="0.27878876719787243"/>
    <x v="0"/>
  </r>
  <r>
    <s v="ORD-100771"/>
    <x v="514"/>
    <x v="1"/>
    <x v="5"/>
    <s v="Jun"/>
    <s v="Q2"/>
    <x v="3"/>
    <s v="Punjab"/>
    <s v="Punjab Mega Store"/>
    <x v="1"/>
    <x v="1"/>
    <x v="0"/>
    <x v="2"/>
    <n v="3"/>
    <n v="438"/>
    <x v="0"/>
    <n v="192"/>
    <n v="1248.3"/>
    <n v="576"/>
    <n v="672.3"/>
    <n v="0.53857245854361935"/>
    <x v="0"/>
  </r>
  <r>
    <s v="ORD-101932"/>
    <x v="514"/>
    <x v="1"/>
    <x v="5"/>
    <s v="Jun"/>
    <s v="Q2"/>
    <x v="1"/>
    <s v="Maharashtra"/>
    <s v="Maharashtra Mega Store"/>
    <x v="1"/>
    <x v="1"/>
    <x v="0"/>
    <x v="0"/>
    <n v="3"/>
    <n v="405"/>
    <x v="0"/>
    <n v="187"/>
    <n v="1154.25"/>
    <n v="561"/>
    <n v="593.25"/>
    <n v="0.51397011046133856"/>
    <x v="0"/>
  </r>
  <r>
    <s v="ORD-102157"/>
    <x v="514"/>
    <x v="1"/>
    <x v="5"/>
    <s v="Jun"/>
    <s v="Q2"/>
    <x v="1"/>
    <s v="Rajasthan"/>
    <s v="Rajasthan Mega Store"/>
    <x v="3"/>
    <x v="6"/>
    <x v="1"/>
    <x v="1"/>
    <n v="4"/>
    <n v="6932"/>
    <x v="5"/>
    <n v="3794"/>
    <n v="22182.400000000001"/>
    <n v="15176"/>
    <n v="7006.4000000000015"/>
    <n v="0.31585401038661287"/>
    <x v="0"/>
  </r>
  <r>
    <s v="ORD-104210"/>
    <x v="514"/>
    <x v="1"/>
    <x v="5"/>
    <s v="Jun"/>
    <s v="Q2"/>
    <x v="3"/>
    <s v="Punjab"/>
    <s v="Punjab Mega Store"/>
    <x v="1"/>
    <x v="4"/>
    <x v="0"/>
    <x v="2"/>
    <n v="2"/>
    <n v="272"/>
    <x v="0"/>
    <n v="110"/>
    <n v="516.79999999999995"/>
    <n v="220"/>
    <n v="296.79999999999995"/>
    <n v="0.57430340557275539"/>
    <x v="0"/>
  </r>
  <r>
    <s v="ORD-100717"/>
    <x v="515"/>
    <x v="1"/>
    <x v="5"/>
    <s v="Jun"/>
    <s v="Q2"/>
    <x v="2"/>
    <s v="Andhra Pradesh"/>
    <s v="Andhra Pradesh Mega Store"/>
    <x v="2"/>
    <x v="2"/>
    <x v="2"/>
    <x v="2"/>
    <n v="5"/>
    <n v="2534"/>
    <x v="2"/>
    <n v="1565"/>
    <n v="10769.5"/>
    <n v="7825"/>
    <n v="2944.5"/>
    <n v="0.27341102186731048"/>
    <x v="0"/>
  </r>
  <r>
    <s v="ORD-102083"/>
    <x v="515"/>
    <x v="1"/>
    <x v="5"/>
    <s v="Jun"/>
    <s v="Q2"/>
    <x v="1"/>
    <s v="Rajasthan"/>
    <s v="Rajasthan Mega Store"/>
    <x v="3"/>
    <x v="14"/>
    <x v="0"/>
    <x v="2"/>
    <n v="3"/>
    <n v="9009"/>
    <x v="4"/>
    <n v="5507"/>
    <n v="17567.55"/>
    <n v="16521"/>
    <n v="1046.5499999999993"/>
    <n v="5.9572905726751842E-2"/>
    <x v="0"/>
  </r>
  <r>
    <s v="ORD-103706"/>
    <x v="515"/>
    <x v="1"/>
    <x v="5"/>
    <s v="Jun"/>
    <s v="Q2"/>
    <x v="0"/>
    <s v="West Bengal"/>
    <s v="West Bengal Mega Store"/>
    <x v="3"/>
    <x v="6"/>
    <x v="0"/>
    <x v="2"/>
    <n v="1"/>
    <n v="6667"/>
    <x v="1"/>
    <n v="3718"/>
    <n v="6667"/>
    <n v="3718"/>
    <n v="2949"/>
    <n v="0.4423278836058197"/>
    <x v="0"/>
  </r>
  <r>
    <s v="ORD-100904"/>
    <x v="516"/>
    <x v="1"/>
    <x v="5"/>
    <s v="Jun"/>
    <s v="Q2"/>
    <x v="2"/>
    <s v="Andhra Pradesh"/>
    <s v="Andhra Pradesh Mega Store"/>
    <x v="3"/>
    <x v="9"/>
    <x v="0"/>
    <x v="2"/>
    <n v="3"/>
    <n v="30867"/>
    <x v="0"/>
    <n v="20552"/>
    <n v="87970.95"/>
    <n v="61656"/>
    <n v="26314.949999999997"/>
    <n v="0.29913227036879786"/>
    <x v="0"/>
  </r>
  <r>
    <s v="ORD-102422"/>
    <x v="516"/>
    <x v="1"/>
    <x v="5"/>
    <s v="Jun"/>
    <s v="Q2"/>
    <x v="2"/>
    <s v="Karnataka"/>
    <s v="Karnataka Mega Store"/>
    <x v="2"/>
    <x v="2"/>
    <x v="1"/>
    <x v="0"/>
    <n v="3"/>
    <n v="2794"/>
    <x v="0"/>
    <n v="1658"/>
    <n v="7962.9"/>
    <n v="4974"/>
    <n v="2988.8999999999996"/>
    <n v="0.37535320046716647"/>
    <x v="0"/>
  </r>
  <r>
    <s v="ORD-103077"/>
    <x v="516"/>
    <x v="1"/>
    <x v="5"/>
    <s v="Jun"/>
    <s v="Q2"/>
    <x v="2"/>
    <s v="Andhra Pradesh"/>
    <s v="Andhra Pradesh Mega Store"/>
    <x v="3"/>
    <x v="14"/>
    <x v="2"/>
    <x v="0"/>
    <n v="2"/>
    <n v="9612"/>
    <x v="2"/>
    <n v="5792"/>
    <n v="16340.4"/>
    <n v="11584"/>
    <n v="4756.3999999999996"/>
    <n v="0.29108222564931091"/>
    <x v="0"/>
  </r>
  <r>
    <s v="ORD-104280"/>
    <x v="516"/>
    <x v="1"/>
    <x v="5"/>
    <s v="Jun"/>
    <s v="Q2"/>
    <x v="2"/>
    <s v="Tamil Nadu"/>
    <s v="Tamil Nadu Mega Store"/>
    <x v="1"/>
    <x v="8"/>
    <x v="0"/>
    <x v="1"/>
    <n v="2"/>
    <n v="2213"/>
    <x v="1"/>
    <n v="1261"/>
    <n v="4426"/>
    <n v="2522"/>
    <n v="1904"/>
    <n v="0.43018526886579306"/>
    <x v="0"/>
  </r>
  <r>
    <s v="ORD-100059"/>
    <x v="517"/>
    <x v="1"/>
    <x v="5"/>
    <s v="Jun"/>
    <s v="Q2"/>
    <x v="3"/>
    <s v="Uttar Pradesh"/>
    <s v="Uttar Pradesh Mega Store"/>
    <x v="0"/>
    <x v="0"/>
    <x v="1"/>
    <x v="1"/>
    <n v="5"/>
    <n v="50284"/>
    <x v="0"/>
    <n v="42222"/>
    <n v="238849"/>
    <n v="211110"/>
    <n v="27739"/>
    <n v="0.11613613621995486"/>
    <x v="0"/>
  </r>
  <r>
    <s v="ORD-100624"/>
    <x v="517"/>
    <x v="1"/>
    <x v="5"/>
    <s v="Jun"/>
    <s v="Q2"/>
    <x v="2"/>
    <s v="Andhra Pradesh"/>
    <s v="Andhra Pradesh Mega Store"/>
    <x v="1"/>
    <x v="8"/>
    <x v="0"/>
    <x v="1"/>
    <n v="2"/>
    <n v="2280"/>
    <x v="0"/>
    <n v="1289"/>
    <n v="4332"/>
    <n v="2578"/>
    <n v="1754"/>
    <n v="0.40489381348107112"/>
    <x v="0"/>
  </r>
  <r>
    <s v="ORD-101904"/>
    <x v="517"/>
    <x v="1"/>
    <x v="5"/>
    <s v="Jun"/>
    <s v="Q2"/>
    <x v="0"/>
    <s v="Bihar"/>
    <s v="Bihar Mega Store"/>
    <x v="1"/>
    <x v="3"/>
    <x v="0"/>
    <x v="1"/>
    <n v="2"/>
    <n v="252"/>
    <x v="1"/>
    <n v="108"/>
    <n v="504"/>
    <n v="216"/>
    <n v="288"/>
    <n v="0.5714285714285714"/>
    <x v="0"/>
  </r>
  <r>
    <s v="ORD-103091"/>
    <x v="517"/>
    <x v="1"/>
    <x v="5"/>
    <s v="Jun"/>
    <s v="Q2"/>
    <x v="0"/>
    <s v="Bihar"/>
    <s v="Bihar Mega Store"/>
    <x v="2"/>
    <x v="7"/>
    <x v="2"/>
    <x v="2"/>
    <n v="2"/>
    <n v="2265"/>
    <x v="1"/>
    <n v="1118"/>
    <n v="4530"/>
    <n v="2236"/>
    <n v="2294"/>
    <n v="0.506401766004415"/>
    <x v="1"/>
  </r>
  <r>
    <s v="ORD-103334"/>
    <x v="517"/>
    <x v="1"/>
    <x v="5"/>
    <s v="Jun"/>
    <s v="Q2"/>
    <x v="2"/>
    <s v="Andhra Pradesh"/>
    <s v="Andhra Pradesh Mega Store"/>
    <x v="1"/>
    <x v="4"/>
    <x v="2"/>
    <x v="1"/>
    <n v="1"/>
    <n v="304"/>
    <x v="1"/>
    <n v="125"/>
    <n v="304"/>
    <n v="125"/>
    <n v="179"/>
    <n v="0.58881578947368418"/>
    <x v="0"/>
  </r>
  <r>
    <s v="ORD-103628"/>
    <x v="517"/>
    <x v="1"/>
    <x v="5"/>
    <s v="Jun"/>
    <s v="Q2"/>
    <x v="3"/>
    <s v="Delhi"/>
    <s v="Delhi Mega Store"/>
    <x v="0"/>
    <x v="11"/>
    <x v="2"/>
    <x v="2"/>
    <n v="1"/>
    <n v="1499"/>
    <x v="0"/>
    <n v="769"/>
    <n v="1424.05"/>
    <n v="769"/>
    <n v="655.04999999999995"/>
    <n v="0.45999087110705383"/>
    <x v="0"/>
  </r>
  <r>
    <s v="ORD-103992"/>
    <x v="517"/>
    <x v="1"/>
    <x v="5"/>
    <s v="Jun"/>
    <s v="Q2"/>
    <x v="2"/>
    <s v="Tamil Nadu"/>
    <s v="Tamil Nadu Mega Store"/>
    <x v="3"/>
    <x v="13"/>
    <x v="0"/>
    <x v="2"/>
    <n v="3"/>
    <n v="13679"/>
    <x v="6"/>
    <n v="8158"/>
    <n v="28725.899999999998"/>
    <n v="24474"/>
    <n v="4251.8999999999978"/>
    <n v="0.14801625014359857"/>
    <x v="0"/>
  </r>
  <r>
    <s v="ORD-100208"/>
    <x v="518"/>
    <x v="1"/>
    <x v="5"/>
    <s v="Jun"/>
    <s v="Q2"/>
    <x v="1"/>
    <s v="Rajasthan"/>
    <s v="Rajasthan Mega Store"/>
    <x v="0"/>
    <x v="12"/>
    <x v="0"/>
    <x v="1"/>
    <n v="1"/>
    <n v="16986"/>
    <x v="2"/>
    <n v="13251"/>
    <n v="14438.1"/>
    <n v="13251"/>
    <n v="1187.1000000000004"/>
    <n v="8.2219959689986938E-2"/>
    <x v="0"/>
  </r>
  <r>
    <s v="ORD-100372"/>
    <x v="519"/>
    <x v="1"/>
    <x v="5"/>
    <s v="Jun"/>
    <s v="Q2"/>
    <x v="2"/>
    <s v="Andhra Pradesh"/>
    <s v="Andhra Pradesh Mega Store"/>
    <x v="2"/>
    <x v="2"/>
    <x v="2"/>
    <x v="0"/>
    <n v="2"/>
    <n v="2759"/>
    <x v="3"/>
    <n v="1692"/>
    <n v="4966.2"/>
    <n v="3384"/>
    <n v="1582.1999999999998"/>
    <n v="0.31859369336716198"/>
    <x v="0"/>
  </r>
  <r>
    <s v="ORD-100461"/>
    <x v="519"/>
    <x v="1"/>
    <x v="5"/>
    <s v="Jun"/>
    <s v="Q2"/>
    <x v="1"/>
    <s v="Gujarat"/>
    <s v="Gujarat Mega Store"/>
    <x v="1"/>
    <x v="8"/>
    <x v="0"/>
    <x v="1"/>
    <n v="3"/>
    <n v="2410"/>
    <x v="3"/>
    <n v="1427"/>
    <n v="6507"/>
    <n v="4281"/>
    <n v="2226"/>
    <n v="0.34209313047487322"/>
    <x v="0"/>
  </r>
  <r>
    <s v="ORD-102443"/>
    <x v="520"/>
    <x v="1"/>
    <x v="5"/>
    <s v="Jun"/>
    <s v="Q2"/>
    <x v="1"/>
    <s v="Gujarat"/>
    <s v="Gujarat Mega Store"/>
    <x v="3"/>
    <x v="13"/>
    <x v="0"/>
    <x v="0"/>
    <n v="1"/>
    <n v="12759"/>
    <x v="8"/>
    <n v="7841"/>
    <n v="7655.4"/>
    <n v="7841"/>
    <n v="-185.60000000000036"/>
    <n v="-2.4244324267837132E-2"/>
    <x v="0"/>
  </r>
  <r>
    <s v="ORD-102863"/>
    <x v="520"/>
    <x v="1"/>
    <x v="5"/>
    <s v="Jun"/>
    <s v="Q2"/>
    <x v="0"/>
    <s v="Bihar"/>
    <s v="Bihar Mega Store"/>
    <x v="3"/>
    <x v="6"/>
    <x v="0"/>
    <x v="2"/>
    <n v="3"/>
    <n v="6874"/>
    <x v="3"/>
    <n v="3844"/>
    <n v="18559.8"/>
    <n v="11532"/>
    <n v="7027.7999999999993"/>
    <n v="0.37865709759803445"/>
    <x v="1"/>
  </r>
  <r>
    <s v="ORD-103668"/>
    <x v="520"/>
    <x v="1"/>
    <x v="5"/>
    <s v="Jun"/>
    <s v="Q2"/>
    <x v="0"/>
    <s v="Bihar"/>
    <s v="Bihar Mega Store"/>
    <x v="2"/>
    <x v="7"/>
    <x v="0"/>
    <x v="0"/>
    <n v="1"/>
    <n v="2440"/>
    <x v="0"/>
    <n v="1242"/>
    <n v="2318"/>
    <n v="1242"/>
    <n v="1076"/>
    <n v="0.4641932700603969"/>
    <x v="0"/>
  </r>
  <r>
    <s v="ORD-104005"/>
    <x v="520"/>
    <x v="1"/>
    <x v="5"/>
    <s v="Jun"/>
    <s v="Q2"/>
    <x v="3"/>
    <s v="Punjab"/>
    <s v="Punjab Mega Store"/>
    <x v="3"/>
    <x v="6"/>
    <x v="0"/>
    <x v="0"/>
    <n v="1"/>
    <n v="6045"/>
    <x v="3"/>
    <n v="3384"/>
    <n v="5440.5"/>
    <n v="3384"/>
    <n v="2056.5"/>
    <n v="0.37799834574028124"/>
    <x v="0"/>
  </r>
  <r>
    <s v="ORD-101204"/>
    <x v="521"/>
    <x v="1"/>
    <x v="5"/>
    <s v="Jun"/>
    <s v="Q2"/>
    <x v="1"/>
    <s v="Rajasthan"/>
    <s v="Rajasthan Mega Store"/>
    <x v="2"/>
    <x v="10"/>
    <x v="0"/>
    <x v="1"/>
    <n v="1"/>
    <n v="1630"/>
    <x v="1"/>
    <n v="871"/>
    <n v="1630"/>
    <n v="871"/>
    <n v="759"/>
    <n v="0.46564417177914108"/>
    <x v="0"/>
  </r>
  <r>
    <s v="ORD-101355"/>
    <x v="521"/>
    <x v="1"/>
    <x v="5"/>
    <s v="Jun"/>
    <s v="Q2"/>
    <x v="1"/>
    <s v="Maharashtra"/>
    <s v="Maharashtra Mega Store"/>
    <x v="1"/>
    <x v="8"/>
    <x v="1"/>
    <x v="0"/>
    <n v="3"/>
    <n v="2008"/>
    <x v="5"/>
    <n v="1167"/>
    <n v="4819.2"/>
    <n v="3501"/>
    <n v="1318.1999999999998"/>
    <n v="0.27353087649402386"/>
    <x v="0"/>
  </r>
  <r>
    <s v="ORD-102971"/>
    <x v="521"/>
    <x v="1"/>
    <x v="5"/>
    <s v="Jun"/>
    <s v="Q2"/>
    <x v="2"/>
    <s v="Tamil Nadu"/>
    <s v="Tamil Nadu Mega Store"/>
    <x v="0"/>
    <x v="11"/>
    <x v="0"/>
    <x v="1"/>
    <n v="1"/>
    <n v="1416"/>
    <x v="0"/>
    <n v="690"/>
    <n v="1345.2"/>
    <n v="690"/>
    <n v="655.20000000000005"/>
    <n v="0.48706512042818911"/>
    <x v="0"/>
  </r>
  <r>
    <s v="ORD-103889"/>
    <x v="521"/>
    <x v="1"/>
    <x v="5"/>
    <s v="Jun"/>
    <s v="Q2"/>
    <x v="0"/>
    <s v="West Bengal"/>
    <s v="West Bengal Mega Store"/>
    <x v="3"/>
    <x v="9"/>
    <x v="2"/>
    <x v="0"/>
    <n v="3"/>
    <n v="29829"/>
    <x v="0"/>
    <n v="20450"/>
    <n v="85012.65"/>
    <n v="61350"/>
    <n v="23662.649999999994"/>
    <n v="0.27834269370499559"/>
    <x v="0"/>
  </r>
  <r>
    <s v="ORD-100619"/>
    <x v="522"/>
    <x v="1"/>
    <x v="5"/>
    <s v="Jun"/>
    <s v="Q2"/>
    <x v="3"/>
    <s v="Punjab"/>
    <s v="Punjab Mega Store"/>
    <x v="2"/>
    <x v="7"/>
    <x v="0"/>
    <x v="0"/>
    <n v="2"/>
    <n v="2519"/>
    <x v="3"/>
    <n v="1222"/>
    <n v="4534.2"/>
    <n v="2444"/>
    <n v="2090.1999999999998"/>
    <n v="0.46098539985002868"/>
    <x v="0"/>
  </r>
  <r>
    <s v="ORD-101487"/>
    <x v="522"/>
    <x v="1"/>
    <x v="5"/>
    <s v="Jun"/>
    <s v="Q2"/>
    <x v="0"/>
    <s v="West Bengal"/>
    <s v="West Bengal Mega Store"/>
    <x v="1"/>
    <x v="4"/>
    <x v="1"/>
    <x v="2"/>
    <n v="3"/>
    <n v="327"/>
    <x v="3"/>
    <n v="133"/>
    <n v="882.9"/>
    <n v="399"/>
    <n v="483.9"/>
    <n v="0.54808019028202515"/>
    <x v="0"/>
  </r>
  <r>
    <s v="ORD-100045"/>
    <x v="523"/>
    <x v="1"/>
    <x v="5"/>
    <s v="Jun"/>
    <s v="Q2"/>
    <x v="2"/>
    <s v="Tamil Nadu"/>
    <s v="Tamil Nadu Mega Store"/>
    <x v="1"/>
    <x v="3"/>
    <x v="2"/>
    <x v="1"/>
    <n v="5"/>
    <n v="231"/>
    <x v="2"/>
    <n v="97"/>
    <n v="981.75"/>
    <n v="485"/>
    <n v="496.75"/>
    <n v="0.50598421186656484"/>
    <x v="0"/>
  </r>
  <r>
    <s v="ORD-102146"/>
    <x v="523"/>
    <x v="1"/>
    <x v="5"/>
    <s v="Jun"/>
    <s v="Q2"/>
    <x v="1"/>
    <s v="Gujarat"/>
    <s v="Gujarat Mega Store"/>
    <x v="0"/>
    <x v="0"/>
    <x v="0"/>
    <x v="1"/>
    <n v="1"/>
    <n v="53606"/>
    <x v="1"/>
    <n v="45858"/>
    <n v="53606"/>
    <n v="45858"/>
    <n v="7748"/>
    <n v="0.14453605939633624"/>
    <x v="0"/>
  </r>
  <r>
    <s v="ORD-103459"/>
    <x v="523"/>
    <x v="1"/>
    <x v="5"/>
    <s v="Jun"/>
    <s v="Q2"/>
    <x v="3"/>
    <s v="Delhi"/>
    <s v="Delhi Mega Store"/>
    <x v="1"/>
    <x v="1"/>
    <x v="0"/>
    <x v="2"/>
    <n v="4"/>
    <n v="452"/>
    <x v="1"/>
    <n v="200"/>
    <n v="1808"/>
    <n v="800"/>
    <n v="1008"/>
    <n v="0.55752212389380529"/>
    <x v="0"/>
  </r>
  <r>
    <s v="ORD-103931"/>
    <x v="523"/>
    <x v="1"/>
    <x v="5"/>
    <s v="Jun"/>
    <s v="Q2"/>
    <x v="3"/>
    <s v="Punjab"/>
    <s v="Punjab Mega Store"/>
    <x v="2"/>
    <x v="2"/>
    <x v="2"/>
    <x v="0"/>
    <n v="4"/>
    <n v="2548"/>
    <x v="2"/>
    <n v="1533"/>
    <n v="8663.1999999999989"/>
    <n v="6132"/>
    <n v="2531.1999999999989"/>
    <n v="0.29217840982546855"/>
    <x v="0"/>
  </r>
  <r>
    <s v="ORD-103981"/>
    <x v="523"/>
    <x v="1"/>
    <x v="5"/>
    <s v="Jun"/>
    <s v="Q2"/>
    <x v="2"/>
    <s v="Tamil Nadu"/>
    <s v="Tamil Nadu Mega Store"/>
    <x v="3"/>
    <x v="6"/>
    <x v="0"/>
    <x v="1"/>
    <n v="1"/>
    <n v="6320"/>
    <x v="1"/>
    <n v="3540"/>
    <n v="6320"/>
    <n v="3540"/>
    <n v="2780"/>
    <n v="0.439873417721519"/>
    <x v="0"/>
  </r>
  <r>
    <s v="ORD-104037"/>
    <x v="524"/>
    <x v="1"/>
    <x v="5"/>
    <s v="Jun"/>
    <s v="Q2"/>
    <x v="3"/>
    <s v="Uttar Pradesh"/>
    <s v="Uttar Pradesh Mega Store"/>
    <x v="0"/>
    <x v="11"/>
    <x v="1"/>
    <x v="0"/>
    <n v="1"/>
    <n v="1367"/>
    <x v="0"/>
    <n v="700"/>
    <n v="1298.6499999999999"/>
    <n v="700"/>
    <n v="598.64999999999986"/>
    <n v="0.46097870865899199"/>
    <x v="0"/>
  </r>
  <r>
    <s v="ORD-100013"/>
    <x v="525"/>
    <x v="1"/>
    <x v="5"/>
    <s v="Jun"/>
    <s v="Q2"/>
    <x v="1"/>
    <s v="Gujarat"/>
    <s v="Gujarat Mega Store"/>
    <x v="1"/>
    <x v="8"/>
    <x v="2"/>
    <x v="0"/>
    <n v="4"/>
    <n v="2260"/>
    <x v="0"/>
    <n v="1336"/>
    <n v="8588"/>
    <n v="5344"/>
    <n v="3244"/>
    <n v="0.37773637633907781"/>
    <x v="0"/>
  </r>
  <r>
    <s v="ORD-100573"/>
    <x v="525"/>
    <x v="1"/>
    <x v="5"/>
    <s v="Jun"/>
    <s v="Q2"/>
    <x v="0"/>
    <s v="Odisha"/>
    <s v="Odisha Mega Store"/>
    <x v="2"/>
    <x v="10"/>
    <x v="0"/>
    <x v="2"/>
    <n v="4"/>
    <n v="1724"/>
    <x v="2"/>
    <n v="890"/>
    <n v="5861.5999999999995"/>
    <n v="3560"/>
    <n v="2301.5999999999995"/>
    <n v="0.39265729493653606"/>
    <x v="0"/>
  </r>
  <r>
    <s v="ORD-100900"/>
    <x v="525"/>
    <x v="1"/>
    <x v="5"/>
    <s v="Jun"/>
    <s v="Q2"/>
    <x v="3"/>
    <s v="Punjab"/>
    <s v="Punjab Mega Store"/>
    <x v="2"/>
    <x v="10"/>
    <x v="0"/>
    <x v="1"/>
    <n v="2"/>
    <n v="1828"/>
    <x v="2"/>
    <n v="937"/>
    <n v="3107.6"/>
    <n v="1874"/>
    <n v="1233.5999999999999"/>
    <n v="0.39696228600849526"/>
    <x v="0"/>
  </r>
  <r>
    <s v="ORD-102878"/>
    <x v="525"/>
    <x v="1"/>
    <x v="5"/>
    <s v="Jun"/>
    <s v="Q2"/>
    <x v="2"/>
    <s v="Karnataka"/>
    <s v="Karnataka Mega Store"/>
    <x v="1"/>
    <x v="3"/>
    <x v="0"/>
    <x v="2"/>
    <n v="1"/>
    <n v="246"/>
    <x v="1"/>
    <n v="102"/>
    <n v="246"/>
    <n v="102"/>
    <n v="144"/>
    <n v="0.58536585365853655"/>
    <x v="0"/>
  </r>
  <r>
    <s v="ORD-100749"/>
    <x v="526"/>
    <x v="1"/>
    <x v="5"/>
    <s v="Jun"/>
    <s v="Q2"/>
    <x v="2"/>
    <s v="Tamil Nadu"/>
    <s v="Tamil Nadu Mega Store"/>
    <x v="0"/>
    <x v="0"/>
    <x v="0"/>
    <x v="2"/>
    <n v="2"/>
    <n v="50089"/>
    <x v="1"/>
    <n v="41979"/>
    <n v="100178"/>
    <n v="83958"/>
    <n v="16220"/>
    <n v="0.16191179700133762"/>
    <x v="0"/>
  </r>
  <r>
    <s v="ORD-101075"/>
    <x v="526"/>
    <x v="1"/>
    <x v="5"/>
    <s v="Jun"/>
    <s v="Q2"/>
    <x v="1"/>
    <s v="Maharashtra"/>
    <s v="Maharashtra Mega Store"/>
    <x v="2"/>
    <x v="2"/>
    <x v="0"/>
    <x v="0"/>
    <n v="1"/>
    <n v="3004"/>
    <x v="0"/>
    <n v="1779"/>
    <n v="2853.7999999999997"/>
    <n v="1779"/>
    <n v="1074.7999999999997"/>
    <n v="0.37662064615600244"/>
    <x v="0"/>
  </r>
  <r>
    <s v="ORD-103568"/>
    <x v="526"/>
    <x v="1"/>
    <x v="5"/>
    <s v="Jun"/>
    <s v="Q2"/>
    <x v="2"/>
    <s v="Karnataka"/>
    <s v="Karnataka Mega Store"/>
    <x v="0"/>
    <x v="0"/>
    <x v="2"/>
    <x v="1"/>
    <n v="3"/>
    <n v="50207"/>
    <x v="2"/>
    <n v="42772"/>
    <n v="128027.84999999999"/>
    <n v="128316"/>
    <n v="-288.15000000000873"/>
    <n v="-2.2506821757922887E-3"/>
    <x v="0"/>
  </r>
  <r>
    <s v="ORD-100028"/>
    <x v="527"/>
    <x v="1"/>
    <x v="5"/>
    <s v="Jun"/>
    <s v="Q2"/>
    <x v="3"/>
    <s v="Punjab"/>
    <s v="Punjab Mega Store"/>
    <x v="1"/>
    <x v="4"/>
    <x v="2"/>
    <x v="1"/>
    <n v="4"/>
    <n v="287"/>
    <x v="0"/>
    <n v="118"/>
    <n v="1090.5999999999999"/>
    <n v="472"/>
    <n v="618.59999999999991"/>
    <n v="0.56721070970108189"/>
    <x v="1"/>
  </r>
  <r>
    <s v="ORD-100808"/>
    <x v="527"/>
    <x v="1"/>
    <x v="5"/>
    <s v="Jun"/>
    <s v="Q2"/>
    <x v="2"/>
    <s v="Karnataka"/>
    <s v="Karnataka Mega Store"/>
    <x v="3"/>
    <x v="13"/>
    <x v="0"/>
    <x v="2"/>
    <n v="2"/>
    <n v="13701"/>
    <x v="6"/>
    <n v="8196"/>
    <n v="19181.399999999998"/>
    <n v="16392"/>
    <n v="2789.3999999999978"/>
    <n v="0.14542212768619592"/>
    <x v="0"/>
  </r>
  <r>
    <s v="ORD-102634"/>
    <x v="527"/>
    <x v="1"/>
    <x v="5"/>
    <s v="Jun"/>
    <s v="Q2"/>
    <x v="3"/>
    <s v="Uttar Pradesh"/>
    <s v="Uttar Pradesh Mega Store"/>
    <x v="0"/>
    <x v="12"/>
    <x v="2"/>
    <x v="1"/>
    <n v="2"/>
    <n v="19397"/>
    <x v="1"/>
    <n v="14953"/>
    <n v="38794"/>
    <n v="29906"/>
    <n v="8888"/>
    <n v="0.22910759395782854"/>
    <x v="0"/>
  </r>
  <r>
    <s v="ORD-103229"/>
    <x v="527"/>
    <x v="1"/>
    <x v="5"/>
    <s v="Jun"/>
    <s v="Q2"/>
    <x v="1"/>
    <s v="Gujarat"/>
    <s v="Gujarat Mega Store"/>
    <x v="0"/>
    <x v="5"/>
    <x v="2"/>
    <x v="1"/>
    <n v="1"/>
    <n v="11112"/>
    <x v="1"/>
    <n v="8392"/>
    <n v="11112"/>
    <n v="8392"/>
    <n v="2720"/>
    <n v="0.24478041756659466"/>
    <x v="0"/>
  </r>
  <r>
    <s v="ORD-103303"/>
    <x v="527"/>
    <x v="1"/>
    <x v="5"/>
    <s v="Jun"/>
    <s v="Q2"/>
    <x v="3"/>
    <s v="Delhi"/>
    <s v="Delhi Mega Store"/>
    <x v="0"/>
    <x v="11"/>
    <x v="1"/>
    <x v="1"/>
    <n v="1"/>
    <n v="1636"/>
    <x v="0"/>
    <n v="820"/>
    <n v="1554.1999999999998"/>
    <n v="820"/>
    <n v="734.19999999999982"/>
    <n v="0.47239737485523092"/>
    <x v="0"/>
  </r>
  <r>
    <s v="ORD-102138"/>
    <x v="528"/>
    <x v="1"/>
    <x v="5"/>
    <s v="Jun"/>
    <s v="Q2"/>
    <x v="0"/>
    <s v="Bihar"/>
    <s v="Bihar Mega Store"/>
    <x v="0"/>
    <x v="0"/>
    <x v="0"/>
    <x v="2"/>
    <n v="1"/>
    <n v="55821"/>
    <x v="1"/>
    <n v="47846"/>
    <n v="55821"/>
    <n v="47846"/>
    <n v="7975"/>
    <n v="0.14286737965998458"/>
    <x v="0"/>
  </r>
  <r>
    <s v="ORD-102487"/>
    <x v="528"/>
    <x v="1"/>
    <x v="5"/>
    <s v="Jun"/>
    <s v="Q2"/>
    <x v="0"/>
    <s v="Bihar"/>
    <s v="Bihar Mega Store"/>
    <x v="1"/>
    <x v="8"/>
    <x v="0"/>
    <x v="1"/>
    <n v="2"/>
    <n v="2188"/>
    <x v="0"/>
    <n v="1299"/>
    <n v="4157.2"/>
    <n v="2598"/>
    <n v="1559.1999999999998"/>
    <n v="0.37506013663042431"/>
    <x v="0"/>
  </r>
  <r>
    <s v="ORD-102673"/>
    <x v="528"/>
    <x v="1"/>
    <x v="5"/>
    <s v="Jun"/>
    <s v="Q2"/>
    <x v="1"/>
    <s v="Gujarat"/>
    <s v="Gujarat Mega Store"/>
    <x v="0"/>
    <x v="0"/>
    <x v="0"/>
    <x v="1"/>
    <n v="5"/>
    <n v="56483"/>
    <x v="1"/>
    <n v="46910"/>
    <n v="282415"/>
    <n v="234550"/>
    <n v="47865"/>
    <n v="0.16948462369208434"/>
    <x v="0"/>
  </r>
  <r>
    <s v="ORD-103736"/>
    <x v="528"/>
    <x v="1"/>
    <x v="5"/>
    <s v="Jun"/>
    <s v="Q2"/>
    <x v="3"/>
    <s v="Punjab"/>
    <s v="Punjab Mega Store"/>
    <x v="3"/>
    <x v="13"/>
    <x v="2"/>
    <x v="0"/>
    <n v="1"/>
    <n v="13958"/>
    <x v="8"/>
    <n v="8179"/>
    <n v="8374.7999999999993"/>
    <n v="8179"/>
    <n v="195.79999999999927"/>
    <n v="2.3379662797917478E-2"/>
    <x v="0"/>
  </r>
  <r>
    <s v="ORD-101725"/>
    <x v="529"/>
    <x v="1"/>
    <x v="5"/>
    <s v="Jun"/>
    <s v="Q2"/>
    <x v="2"/>
    <s v="Tamil Nadu"/>
    <s v="Tamil Nadu Mega Store"/>
    <x v="1"/>
    <x v="3"/>
    <x v="2"/>
    <x v="1"/>
    <n v="3"/>
    <n v="238"/>
    <x v="0"/>
    <n v="102"/>
    <n v="678.3"/>
    <n v="306"/>
    <n v="372.29999999999995"/>
    <n v="0.54887218045112784"/>
    <x v="1"/>
  </r>
  <r>
    <s v="ORD-102061"/>
    <x v="529"/>
    <x v="1"/>
    <x v="5"/>
    <s v="Jun"/>
    <s v="Q2"/>
    <x v="1"/>
    <s v="Maharashtra"/>
    <s v="Maharashtra Mega Store"/>
    <x v="0"/>
    <x v="0"/>
    <x v="0"/>
    <x v="2"/>
    <n v="3"/>
    <n v="56556"/>
    <x v="0"/>
    <n v="48618"/>
    <n v="161184.6"/>
    <n v="145854"/>
    <n v="15330.600000000006"/>
    <n v="9.5112064055747292E-2"/>
    <x v="0"/>
  </r>
  <r>
    <s v="ORD-104149"/>
    <x v="529"/>
    <x v="1"/>
    <x v="5"/>
    <s v="Jun"/>
    <s v="Q2"/>
    <x v="1"/>
    <s v="Gujarat"/>
    <s v="Gujarat Mega Store"/>
    <x v="3"/>
    <x v="14"/>
    <x v="0"/>
    <x v="1"/>
    <n v="2"/>
    <n v="9665"/>
    <x v="4"/>
    <n v="6157"/>
    <n v="12564.5"/>
    <n v="12314"/>
    <n v="250.5"/>
    <n v="1.9937124437900435E-2"/>
    <x v="0"/>
  </r>
  <r>
    <s v="ORD-104397"/>
    <x v="529"/>
    <x v="1"/>
    <x v="5"/>
    <s v="Jun"/>
    <s v="Q2"/>
    <x v="3"/>
    <s v="Punjab"/>
    <s v="Punjab Mega Store"/>
    <x v="2"/>
    <x v="7"/>
    <x v="2"/>
    <x v="1"/>
    <n v="1"/>
    <n v="2369"/>
    <x v="1"/>
    <n v="1172"/>
    <n v="2369"/>
    <n v="1172"/>
    <n v="1197"/>
    <n v="0.50527648796960745"/>
    <x v="0"/>
  </r>
  <r>
    <s v="ORD-103395"/>
    <x v="530"/>
    <x v="1"/>
    <x v="5"/>
    <s v="Jun"/>
    <s v="Q2"/>
    <x v="1"/>
    <s v="Maharashtra"/>
    <s v="Maharashtra Mega Store"/>
    <x v="3"/>
    <x v="13"/>
    <x v="2"/>
    <x v="1"/>
    <n v="2"/>
    <n v="13349"/>
    <x v="6"/>
    <n v="7825"/>
    <n v="18688.599999999999"/>
    <n v="15650"/>
    <n v="3038.5999999999985"/>
    <n v="0.16259109831662077"/>
    <x v="0"/>
  </r>
  <r>
    <s v="ORD-103980"/>
    <x v="530"/>
    <x v="1"/>
    <x v="5"/>
    <s v="Jun"/>
    <s v="Q2"/>
    <x v="2"/>
    <s v="Karnataka"/>
    <s v="Karnataka Mega Store"/>
    <x v="1"/>
    <x v="8"/>
    <x v="1"/>
    <x v="2"/>
    <n v="1"/>
    <n v="2023"/>
    <x v="2"/>
    <n v="1155"/>
    <n v="1719.55"/>
    <n v="1155"/>
    <n v="564.54999999999995"/>
    <n v="0.32831263993486665"/>
    <x v="0"/>
  </r>
  <r>
    <s v="ORD-101460"/>
    <x v="531"/>
    <x v="1"/>
    <x v="5"/>
    <s v="Jun"/>
    <s v="Q2"/>
    <x v="1"/>
    <s v="Rajasthan"/>
    <s v="Rajasthan Mega Store"/>
    <x v="1"/>
    <x v="3"/>
    <x v="0"/>
    <x v="2"/>
    <n v="2"/>
    <n v="264"/>
    <x v="2"/>
    <n v="112"/>
    <n v="448.8"/>
    <n v="224"/>
    <n v="224.8"/>
    <n v="0.50089126559714792"/>
    <x v="0"/>
  </r>
  <r>
    <s v="ORD-103002"/>
    <x v="531"/>
    <x v="1"/>
    <x v="5"/>
    <s v="Jun"/>
    <s v="Q2"/>
    <x v="1"/>
    <s v="Rajasthan"/>
    <s v="Rajasthan Mega Store"/>
    <x v="3"/>
    <x v="14"/>
    <x v="2"/>
    <x v="1"/>
    <n v="2"/>
    <n v="8940"/>
    <x v="5"/>
    <n v="5439"/>
    <n v="14304"/>
    <n v="10878"/>
    <n v="3426"/>
    <n v="0.23951342281879195"/>
    <x v="0"/>
  </r>
  <r>
    <s v="ORD-103769"/>
    <x v="531"/>
    <x v="1"/>
    <x v="5"/>
    <s v="Jun"/>
    <s v="Q2"/>
    <x v="3"/>
    <s v="Delhi"/>
    <s v="Delhi Mega Store"/>
    <x v="2"/>
    <x v="10"/>
    <x v="0"/>
    <x v="1"/>
    <n v="1"/>
    <n v="1745"/>
    <x v="0"/>
    <n v="928"/>
    <n v="1657.75"/>
    <n v="928"/>
    <n v="729.75"/>
    <n v="0.44020509727039664"/>
    <x v="0"/>
  </r>
  <r>
    <s v="ORD-100079"/>
    <x v="532"/>
    <x v="1"/>
    <x v="5"/>
    <s v="Jun"/>
    <s v="Q2"/>
    <x v="0"/>
    <s v="Bihar"/>
    <s v="Bihar Mega Store"/>
    <x v="2"/>
    <x v="7"/>
    <x v="2"/>
    <x v="0"/>
    <n v="1"/>
    <n v="2426"/>
    <x v="0"/>
    <n v="1216"/>
    <n v="2304.6999999999998"/>
    <n v="1216"/>
    <n v="1088.6999999999998"/>
    <n v="0.47238252267106345"/>
    <x v="0"/>
  </r>
  <r>
    <s v="ORD-101998"/>
    <x v="532"/>
    <x v="1"/>
    <x v="5"/>
    <s v="Jun"/>
    <s v="Q2"/>
    <x v="1"/>
    <s v="Maharashtra"/>
    <s v="Maharashtra Mega Store"/>
    <x v="1"/>
    <x v="1"/>
    <x v="0"/>
    <x v="2"/>
    <n v="2"/>
    <n v="444"/>
    <x v="0"/>
    <n v="201"/>
    <n v="843.59999999999991"/>
    <n v="402"/>
    <n v="441.59999999999991"/>
    <n v="0.5234708392603129"/>
    <x v="0"/>
  </r>
  <r>
    <s v="ORD-103172"/>
    <x v="532"/>
    <x v="1"/>
    <x v="5"/>
    <s v="Jun"/>
    <s v="Q2"/>
    <x v="2"/>
    <s v="Karnataka"/>
    <s v="Karnataka Mega Store"/>
    <x v="1"/>
    <x v="4"/>
    <x v="0"/>
    <x v="2"/>
    <n v="1"/>
    <n v="322"/>
    <x v="1"/>
    <n v="132"/>
    <n v="322"/>
    <n v="132"/>
    <n v="190"/>
    <n v="0.59006211180124224"/>
    <x v="1"/>
  </r>
  <r>
    <s v="ORD-101750"/>
    <x v="533"/>
    <x v="1"/>
    <x v="5"/>
    <s v="Jun"/>
    <s v="Q2"/>
    <x v="2"/>
    <s v="Karnataka"/>
    <s v="Karnataka Mega Store"/>
    <x v="0"/>
    <x v="5"/>
    <x v="2"/>
    <x v="0"/>
    <n v="8"/>
    <n v="10000"/>
    <x v="0"/>
    <n v="7617"/>
    <n v="76000"/>
    <n v="60936"/>
    <n v="15064"/>
    <n v="0.19821052631578948"/>
    <x v="0"/>
  </r>
  <r>
    <s v="ORD-101916"/>
    <x v="533"/>
    <x v="1"/>
    <x v="5"/>
    <s v="Jun"/>
    <s v="Q2"/>
    <x v="2"/>
    <s v="Andhra Pradesh"/>
    <s v="Andhra Pradesh Mega Store"/>
    <x v="1"/>
    <x v="8"/>
    <x v="1"/>
    <x v="2"/>
    <n v="5"/>
    <n v="2221"/>
    <x v="2"/>
    <n v="1259"/>
    <n v="9439.25"/>
    <n v="6295"/>
    <n v="3144.25"/>
    <n v="0.33310379532272161"/>
    <x v="0"/>
  </r>
  <r>
    <s v="ORD-103200"/>
    <x v="533"/>
    <x v="1"/>
    <x v="5"/>
    <s v="Jun"/>
    <s v="Q2"/>
    <x v="2"/>
    <s v="Karnataka"/>
    <s v="Karnataka Mega Store"/>
    <x v="0"/>
    <x v="11"/>
    <x v="0"/>
    <x v="0"/>
    <n v="2"/>
    <n v="1610"/>
    <x v="2"/>
    <n v="791"/>
    <n v="2737"/>
    <n v="1582"/>
    <n v="1155"/>
    <n v="0.42199488491048592"/>
    <x v="0"/>
  </r>
  <r>
    <s v="ORD-104464"/>
    <x v="533"/>
    <x v="1"/>
    <x v="5"/>
    <s v="Jun"/>
    <s v="Q2"/>
    <x v="1"/>
    <s v="Rajasthan"/>
    <s v="Rajasthan Mega Store"/>
    <x v="1"/>
    <x v="8"/>
    <x v="0"/>
    <x v="0"/>
    <n v="3"/>
    <n v="2243"/>
    <x v="0"/>
    <n v="1269"/>
    <n v="6392.5499999999993"/>
    <n v="3807"/>
    <n v="2585.5499999999993"/>
    <n v="0.40446300771992388"/>
    <x v="0"/>
  </r>
  <r>
    <s v="ORD-101202"/>
    <x v="534"/>
    <x v="1"/>
    <x v="5"/>
    <s v="Jun"/>
    <s v="Q2"/>
    <x v="1"/>
    <s v="Rajasthan"/>
    <s v="Rajasthan Mega Store"/>
    <x v="0"/>
    <x v="5"/>
    <x v="2"/>
    <x v="1"/>
    <n v="1"/>
    <n v="9998"/>
    <x v="3"/>
    <n v="7560"/>
    <n v="8998.2000000000007"/>
    <n v="7560"/>
    <n v="1438.2000000000007"/>
    <n v="0.15983196639327873"/>
    <x v="0"/>
  </r>
  <r>
    <s v="ORD-101415"/>
    <x v="534"/>
    <x v="1"/>
    <x v="5"/>
    <s v="Jun"/>
    <s v="Q2"/>
    <x v="2"/>
    <s v="Tamil Nadu"/>
    <s v="Tamil Nadu Mega Store"/>
    <x v="2"/>
    <x v="2"/>
    <x v="1"/>
    <x v="2"/>
    <n v="2"/>
    <n v="2925"/>
    <x v="1"/>
    <n v="1776"/>
    <n v="5850"/>
    <n v="3552"/>
    <n v="2298"/>
    <n v="0.39282051282051283"/>
    <x v="1"/>
  </r>
  <r>
    <s v="ORD-102811"/>
    <x v="534"/>
    <x v="1"/>
    <x v="5"/>
    <s v="Jun"/>
    <s v="Q2"/>
    <x v="0"/>
    <s v="West Bengal"/>
    <s v="West Bengal Mega Store"/>
    <x v="2"/>
    <x v="7"/>
    <x v="1"/>
    <x v="1"/>
    <n v="1"/>
    <n v="2201"/>
    <x v="1"/>
    <n v="1079"/>
    <n v="2201"/>
    <n v="1079"/>
    <n v="1122"/>
    <n v="0.50976828714220812"/>
    <x v="1"/>
  </r>
  <r>
    <s v="ORD-103759"/>
    <x v="534"/>
    <x v="1"/>
    <x v="5"/>
    <s v="Jun"/>
    <s v="Q2"/>
    <x v="2"/>
    <s v="Tamil Nadu"/>
    <s v="Tamil Nadu Mega Store"/>
    <x v="3"/>
    <x v="14"/>
    <x v="2"/>
    <x v="2"/>
    <n v="3"/>
    <n v="8873"/>
    <x v="1"/>
    <n v="5550"/>
    <n v="26619"/>
    <n v="16650"/>
    <n v="9969"/>
    <n v="0.37450693113941169"/>
    <x v="0"/>
  </r>
  <r>
    <s v="ORD-100138"/>
    <x v="535"/>
    <x v="1"/>
    <x v="5"/>
    <s v="Jun"/>
    <s v="Q2"/>
    <x v="2"/>
    <s v="Karnataka"/>
    <s v="Karnataka Mega Store"/>
    <x v="0"/>
    <x v="0"/>
    <x v="0"/>
    <x v="2"/>
    <n v="2"/>
    <n v="50279"/>
    <x v="0"/>
    <n v="42692"/>
    <n v="95530.099999999991"/>
    <n v="85384"/>
    <n v="10146.099999999991"/>
    <n v="0.10620840970542261"/>
    <x v="0"/>
  </r>
  <r>
    <s v="ORD-100586"/>
    <x v="535"/>
    <x v="1"/>
    <x v="5"/>
    <s v="Jun"/>
    <s v="Q2"/>
    <x v="0"/>
    <s v="Odisha"/>
    <s v="Odisha Mega Store"/>
    <x v="3"/>
    <x v="14"/>
    <x v="0"/>
    <x v="1"/>
    <n v="4"/>
    <n v="8230"/>
    <x v="0"/>
    <n v="5195"/>
    <n v="31274"/>
    <n v="20780"/>
    <n v="10494"/>
    <n v="0.33555029737161862"/>
    <x v="0"/>
  </r>
  <r>
    <s v="ORD-101375"/>
    <x v="536"/>
    <x v="1"/>
    <x v="5"/>
    <s v="Jun"/>
    <s v="Q2"/>
    <x v="1"/>
    <s v="Rajasthan"/>
    <s v="Rajasthan Mega Store"/>
    <x v="3"/>
    <x v="13"/>
    <x v="1"/>
    <x v="2"/>
    <n v="5"/>
    <n v="14102"/>
    <x v="4"/>
    <n v="8477"/>
    <n v="45831.5"/>
    <n v="42385"/>
    <n v="3446.5"/>
    <n v="7.5199371611228083E-2"/>
    <x v="0"/>
  </r>
  <r>
    <s v="ORD-101551"/>
    <x v="536"/>
    <x v="1"/>
    <x v="5"/>
    <s v="Jun"/>
    <s v="Q2"/>
    <x v="3"/>
    <s v="Punjab"/>
    <s v="Punjab Mega Store"/>
    <x v="0"/>
    <x v="0"/>
    <x v="1"/>
    <x v="0"/>
    <n v="1"/>
    <n v="56352"/>
    <x v="2"/>
    <n v="49233"/>
    <n v="47899.199999999997"/>
    <n v="49233"/>
    <n v="-1333.8000000000029"/>
    <n v="-2.784597655075665E-2"/>
    <x v="0"/>
  </r>
  <r>
    <s v="ORD-102342"/>
    <x v="536"/>
    <x v="1"/>
    <x v="5"/>
    <s v="Jun"/>
    <s v="Q2"/>
    <x v="1"/>
    <s v="Rajasthan"/>
    <s v="Rajasthan Mega Store"/>
    <x v="3"/>
    <x v="9"/>
    <x v="0"/>
    <x v="1"/>
    <n v="3"/>
    <n v="29184"/>
    <x v="7"/>
    <n v="20264"/>
    <n v="65664"/>
    <n v="60792"/>
    <n v="4872"/>
    <n v="7.4195906432748537E-2"/>
    <x v="0"/>
  </r>
  <r>
    <s v="ORD-102549"/>
    <x v="536"/>
    <x v="1"/>
    <x v="5"/>
    <s v="Jun"/>
    <s v="Q2"/>
    <x v="1"/>
    <s v="Gujarat"/>
    <s v="Gujarat Mega Store"/>
    <x v="0"/>
    <x v="0"/>
    <x v="0"/>
    <x v="2"/>
    <n v="1"/>
    <n v="56981"/>
    <x v="0"/>
    <n v="49506"/>
    <n v="54131.95"/>
    <n v="49506"/>
    <n v="4625.9499999999971"/>
    <n v="8.545692516157273E-2"/>
    <x v="0"/>
  </r>
  <r>
    <s v="ORD-100931"/>
    <x v="537"/>
    <x v="1"/>
    <x v="6"/>
    <s v="Jul"/>
    <s v="Q3"/>
    <x v="1"/>
    <s v="Gujarat"/>
    <s v="Gujarat Mega Store"/>
    <x v="1"/>
    <x v="3"/>
    <x v="2"/>
    <x v="2"/>
    <n v="8"/>
    <n v="269"/>
    <x v="0"/>
    <n v="110"/>
    <n v="2044.3999999999999"/>
    <n v="880"/>
    <n v="1164.3999999999999"/>
    <n v="0.56955585990999802"/>
    <x v="0"/>
  </r>
  <r>
    <s v="ORD-101721"/>
    <x v="537"/>
    <x v="1"/>
    <x v="6"/>
    <s v="Jul"/>
    <s v="Q3"/>
    <x v="1"/>
    <s v="Rajasthan"/>
    <s v="Rajasthan Mega Store"/>
    <x v="2"/>
    <x v="7"/>
    <x v="0"/>
    <x v="1"/>
    <n v="2"/>
    <n v="2560"/>
    <x v="1"/>
    <n v="1281"/>
    <n v="5120"/>
    <n v="2562"/>
    <n v="2558"/>
    <n v="0.49960937500000002"/>
    <x v="0"/>
  </r>
  <r>
    <s v="ORD-100280"/>
    <x v="538"/>
    <x v="1"/>
    <x v="6"/>
    <s v="Jul"/>
    <s v="Q3"/>
    <x v="3"/>
    <s v="Uttar Pradesh"/>
    <s v="Uttar Pradesh Mega Store"/>
    <x v="0"/>
    <x v="12"/>
    <x v="0"/>
    <x v="2"/>
    <n v="2"/>
    <n v="18306"/>
    <x v="2"/>
    <n v="14422"/>
    <n v="31120.2"/>
    <n v="28844"/>
    <n v="2276.2000000000007"/>
    <n v="7.3142203456276006E-2"/>
    <x v="0"/>
  </r>
  <r>
    <s v="ORD-100946"/>
    <x v="538"/>
    <x v="1"/>
    <x v="6"/>
    <s v="Jul"/>
    <s v="Q3"/>
    <x v="0"/>
    <s v="Bihar"/>
    <s v="Bihar Mega Store"/>
    <x v="1"/>
    <x v="8"/>
    <x v="2"/>
    <x v="2"/>
    <n v="2"/>
    <n v="2137"/>
    <x v="0"/>
    <n v="1243"/>
    <n v="4060.2999999999997"/>
    <n v="2486"/>
    <n v="1574.2999999999997"/>
    <n v="0.38772997069182075"/>
    <x v="0"/>
  </r>
  <r>
    <s v="ORD-101990"/>
    <x v="538"/>
    <x v="1"/>
    <x v="6"/>
    <s v="Jul"/>
    <s v="Q3"/>
    <x v="1"/>
    <s v="Maharashtra"/>
    <s v="Maharashtra Mega Store"/>
    <x v="1"/>
    <x v="4"/>
    <x v="0"/>
    <x v="1"/>
    <n v="3"/>
    <n v="297"/>
    <x v="0"/>
    <n v="117"/>
    <n v="846.44999999999993"/>
    <n v="351"/>
    <n v="495.44999999999993"/>
    <n v="0.58532695374800636"/>
    <x v="0"/>
  </r>
  <r>
    <s v="ORD-103855"/>
    <x v="538"/>
    <x v="1"/>
    <x v="6"/>
    <s v="Jul"/>
    <s v="Q3"/>
    <x v="2"/>
    <s v="Karnataka"/>
    <s v="Karnataka Mega Store"/>
    <x v="3"/>
    <x v="9"/>
    <x v="0"/>
    <x v="1"/>
    <n v="1"/>
    <n v="33641"/>
    <x v="1"/>
    <n v="22358"/>
    <n v="33641"/>
    <n v="22358"/>
    <n v="11283"/>
    <n v="0.33539431051395618"/>
    <x v="0"/>
  </r>
  <r>
    <s v="ORD-100152"/>
    <x v="539"/>
    <x v="1"/>
    <x v="6"/>
    <s v="Jul"/>
    <s v="Q3"/>
    <x v="0"/>
    <s v="West Bengal"/>
    <s v="West Bengal Mega Store"/>
    <x v="0"/>
    <x v="11"/>
    <x v="1"/>
    <x v="2"/>
    <n v="1"/>
    <n v="1616"/>
    <x v="0"/>
    <n v="788"/>
    <n v="1535.1999999999998"/>
    <n v="788"/>
    <n v="747.19999999999982"/>
    <n v="0.48671182907764454"/>
    <x v="0"/>
  </r>
  <r>
    <s v="ORD-101675"/>
    <x v="539"/>
    <x v="1"/>
    <x v="6"/>
    <s v="Jul"/>
    <s v="Q3"/>
    <x v="2"/>
    <s v="Karnataka"/>
    <s v="Karnataka Mega Store"/>
    <x v="0"/>
    <x v="12"/>
    <x v="0"/>
    <x v="2"/>
    <n v="1"/>
    <n v="18742"/>
    <x v="3"/>
    <n v="14841"/>
    <n v="16867.8"/>
    <n v="14841"/>
    <n v="2026.7999999999993"/>
    <n v="0.12015793405186209"/>
    <x v="0"/>
  </r>
  <r>
    <s v="ORD-101807"/>
    <x v="539"/>
    <x v="1"/>
    <x v="6"/>
    <s v="Jul"/>
    <s v="Q3"/>
    <x v="2"/>
    <s v="Andhra Pradesh"/>
    <s v="Andhra Pradesh Mega Store"/>
    <x v="1"/>
    <x v="8"/>
    <x v="0"/>
    <x v="1"/>
    <n v="2"/>
    <n v="2029"/>
    <x v="2"/>
    <n v="1151"/>
    <n v="3449.2999999999997"/>
    <n v="2302"/>
    <n v="1147.2999999999997"/>
    <n v="0.33261821239091982"/>
    <x v="0"/>
  </r>
  <r>
    <s v="ORD-102786"/>
    <x v="539"/>
    <x v="1"/>
    <x v="6"/>
    <s v="Jul"/>
    <s v="Q3"/>
    <x v="1"/>
    <s v="Gujarat"/>
    <s v="Gujarat Mega Store"/>
    <x v="0"/>
    <x v="11"/>
    <x v="0"/>
    <x v="2"/>
    <n v="1"/>
    <n v="1358"/>
    <x v="3"/>
    <n v="694"/>
    <n v="1222.2"/>
    <n v="694"/>
    <n v="528.20000000000005"/>
    <n v="0.43217149402716415"/>
    <x v="0"/>
  </r>
  <r>
    <s v="ORD-103185"/>
    <x v="539"/>
    <x v="1"/>
    <x v="6"/>
    <s v="Jul"/>
    <s v="Q3"/>
    <x v="0"/>
    <s v="Odisha"/>
    <s v="Odisha Mega Store"/>
    <x v="2"/>
    <x v="7"/>
    <x v="0"/>
    <x v="2"/>
    <n v="2"/>
    <n v="2421"/>
    <x v="2"/>
    <n v="1188"/>
    <n v="4115.7"/>
    <n v="2376"/>
    <n v="1739.6999999999998"/>
    <n v="0.42269844740870322"/>
    <x v="0"/>
  </r>
  <r>
    <s v="ORD-103515"/>
    <x v="539"/>
    <x v="1"/>
    <x v="6"/>
    <s v="Jul"/>
    <s v="Q3"/>
    <x v="1"/>
    <s v="Maharashtra"/>
    <s v="Maharashtra Mega Store"/>
    <x v="2"/>
    <x v="10"/>
    <x v="0"/>
    <x v="2"/>
    <n v="2"/>
    <n v="1920"/>
    <x v="3"/>
    <n v="1023"/>
    <n v="3456"/>
    <n v="2046"/>
    <n v="1410"/>
    <n v="0.4079861111111111"/>
    <x v="0"/>
  </r>
  <r>
    <s v="ORD-104343"/>
    <x v="539"/>
    <x v="1"/>
    <x v="6"/>
    <s v="Jul"/>
    <s v="Q3"/>
    <x v="3"/>
    <s v="Delhi"/>
    <s v="Delhi Mega Store"/>
    <x v="0"/>
    <x v="12"/>
    <x v="0"/>
    <x v="2"/>
    <n v="1"/>
    <n v="17476"/>
    <x v="3"/>
    <n v="13969"/>
    <n v="15728.4"/>
    <n v="13969"/>
    <n v="1759.3999999999996"/>
    <n v="0.11186134635436533"/>
    <x v="0"/>
  </r>
  <r>
    <s v="ORD-101421"/>
    <x v="540"/>
    <x v="1"/>
    <x v="6"/>
    <s v="Jul"/>
    <s v="Q3"/>
    <x v="1"/>
    <s v="Rajasthan"/>
    <s v="Rajasthan Mega Store"/>
    <x v="1"/>
    <x v="4"/>
    <x v="0"/>
    <x v="1"/>
    <n v="1"/>
    <n v="305"/>
    <x v="2"/>
    <n v="119"/>
    <n v="259.25"/>
    <n v="119"/>
    <n v="140.25"/>
    <n v="0.54098360655737709"/>
    <x v="0"/>
  </r>
  <r>
    <s v="ORD-102701"/>
    <x v="540"/>
    <x v="1"/>
    <x v="6"/>
    <s v="Jul"/>
    <s v="Q3"/>
    <x v="2"/>
    <s v="Karnataka"/>
    <s v="Karnataka Mega Store"/>
    <x v="1"/>
    <x v="1"/>
    <x v="1"/>
    <x v="2"/>
    <n v="2"/>
    <n v="477"/>
    <x v="3"/>
    <n v="212"/>
    <n v="858.6"/>
    <n v="424"/>
    <n v="434.6"/>
    <n v="0.50617283950617287"/>
    <x v="0"/>
  </r>
  <r>
    <s v="ORD-102814"/>
    <x v="540"/>
    <x v="1"/>
    <x v="6"/>
    <s v="Jul"/>
    <s v="Q3"/>
    <x v="1"/>
    <s v="Gujarat"/>
    <s v="Gujarat Mega Store"/>
    <x v="1"/>
    <x v="4"/>
    <x v="0"/>
    <x v="2"/>
    <n v="3"/>
    <n v="322"/>
    <x v="1"/>
    <n v="131"/>
    <n v="966"/>
    <n v="393"/>
    <n v="573"/>
    <n v="0.59316770186335399"/>
    <x v="0"/>
  </r>
  <r>
    <s v="ORD-102765"/>
    <x v="541"/>
    <x v="1"/>
    <x v="6"/>
    <s v="Jul"/>
    <s v="Q3"/>
    <x v="2"/>
    <s v="Karnataka"/>
    <s v="Karnataka Mega Store"/>
    <x v="2"/>
    <x v="2"/>
    <x v="2"/>
    <x v="0"/>
    <n v="1"/>
    <n v="2790"/>
    <x v="5"/>
    <n v="1626"/>
    <n v="2232"/>
    <n v="1626"/>
    <n v="606"/>
    <n v="0.271505376344086"/>
    <x v="0"/>
  </r>
  <r>
    <s v="ORD-103151"/>
    <x v="541"/>
    <x v="1"/>
    <x v="6"/>
    <s v="Jul"/>
    <s v="Q3"/>
    <x v="1"/>
    <s v="Gujarat"/>
    <s v="Gujarat Mega Store"/>
    <x v="0"/>
    <x v="0"/>
    <x v="0"/>
    <x v="1"/>
    <n v="1"/>
    <n v="51624"/>
    <x v="0"/>
    <n v="43268"/>
    <n v="49042.799999999996"/>
    <n v="43268"/>
    <n v="5774.7999999999956"/>
    <n v="0.11775021002063496"/>
    <x v="0"/>
  </r>
  <r>
    <s v="ORD-103622"/>
    <x v="541"/>
    <x v="1"/>
    <x v="6"/>
    <s v="Jul"/>
    <s v="Q3"/>
    <x v="2"/>
    <s v="Andhra Pradesh"/>
    <s v="Andhra Pradesh Mega Store"/>
    <x v="3"/>
    <x v="13"/>
    <x v="0"/>
    <x v="2"/>
    <n v="3"/>
    <n v="14861"/>
    <x v="4"/>
    <n v="8913"/>
    <n v="28978.95"/>
    <n v="26739"/>
    <n v="2239.9500000000007"/>
    <n v="7.7295761233585086E-2"/>
    <x v="0"/>
  </r>
  <r>
    <s v="ORD-104020"/>
    <x v="541"/>
    <x v="1"/>
    <x v="6"/>
    <s v="Jul"/>
    <s v="Q3"/>
    <x v="3"/>
    <s v="Delhi"/>
    <s v="Delhi Mega Store"/>
    <x v="0"/>
    <x v="5"/>
    <x v="0"/>
    <x v="2"/>
    <n v="1"/>
    <n v="11249"/>
    <x v="0"/>
    <n v="8432"/>
    <n v="10686.55"/>
    <n v="8432"/>
    <n v="2254.5499999999993"/>
    <n v="0.21097079974360289"/>
    <x v="1"/>
  </r>
  <r>
    <s v="ORD-104327"/>
    <x v="541"/>
    <x v="1"/>
    <x v="6"/>
    <s v="Jul"/>
    <s v="Q3"/>
    <x v="1"/>
    <s v="Maharashtra"/>
    <s v="Maharashtra Mega Store"/>
    <x v="2"/>
    <x v="7"/>
    <x v="0"/>
    <x v="2"/>
    <n v="2"/>
    <n v="2526"/>
    <x v="3"/>
    <n v="1235"/>
    <n v="4546.8"/>
    <n v="2470"/>
    <n v="2076.8000000000002"/>
    <n v="0.45676079880355419"/>
    <x v="0"/>
  </r>
  <r>
    <s v="ORD-102538"/>
    <x v="542"/>
    <x v="1"/>
    <x v="6"/>
    <s v="Jul"/>
    <s v="Q3"/>
    <x v="1"/>
    <s v="Rajasthan"/>
    <s v="Rajasthan Mega Store"/>
    <x v="0"/>
    <x v="11"/>
    <x v="0"/>
    <x v="0"/>
    <n v="4"/>
    <n v="1429"/>
    <x v="5"/>
    <n v="703"/>
    <n v="4572.8"/>
    <n v="2812"/>
    <n v="1760.8000000000002"/>
    <n v="0.38505948215535341"/>
    <x v="0"/>
  </r>
  <r>
    <s v="ORD-102852"/>
    <x v="542"/>
    <x v="1"/>
    <x v="6"/>
    <s v="Jul"/>
    <s v="Q3"/>
    <x v="1"/>
    <s v="Rajasthan"/>
    <s v="Rajasthan Mega Store"/>
    <x v="2"/>
    <x v="7"/>
    <x v="0"/>
    <x v="1"/>
    <n v="4"/>
    <n v="2495"/>
    <x v="0"/>
    <n v="1258"/>
    <n v="9481"/>
    <n v="5032"/>
    <n v="4449"/>
    <n v="0.46925429806982388"/>
    <x v="0"/>
  </r>
  <r>
    <s v="ORD-103382"/>
    <x v="542"/>
    <x v="1"/>
    <x v="6"/>
    <s v="Jul"/>
    <s v="Q3"/>
    <x v="1"/>
    <s v="Gujarat"/>
    <s v="Gujarat Mega Store"/>
    <x v="3"/>
    <x v="14"/>
    <x v="1"/>
    <x v="1"/>
    <n v="1"/>
    <n v="9864"/>
    <x v="5"/>
    <n v="5939"/>
    <n v="7891.2000000000007"/>
    <n v="5939"/>
    <n v="1952.2000000000007"/>
    <n v="0.24738949716139505"/>
    <x v="0"/>
  </r>
  <r>
    <s v="ORD-103798"/>
    <x v="542"/>
    <x v="1"/>
    <x v="6"/>
    <s v="Jul"/>
    <s v="Q3"/>
    <x v="0"/>
    <s v="Odisha"/>
    <s v="Odisha Mega Store"/>
    <x v="3"/>
    <x v="13"/>
    <x v="0"/>
    <x v="1"/>
    <n v="2"/>
    <n v="13398"/>
    <x v="4"/>
    <n v="8213"/>
    <n v="17417.400000000001"/>
    <n v="16426"/>
    <n v="991.40000000000146"/>
    <n v="5.69200914028501E-2"/>
    <x v="0"/>
  </r>
  <r>
    <s v="ORD-104086"/>
    <x v="542"/>
    <x v="1"/>
    <x v="6"/>
    <s v="Jul"/>
    <s v="Q3"/>
    <x v="3"/>
    <s v="Delhi"/>
    <s v="Delhi Mega Store"/>
    <x v="1"/>
    <x v="8"/>
    <x v="0"/>
    <x v="2"/>
    <n v="5"/>
    <n v="2374"/>
    <x v="1"/>
    <n v="1346"/>
    <n v="11870"/>
    <n v="6730"/>
    <n v="5140"/>
    <n v="0.43302443133951135"/>
    <x v="0"/>
  </r>
  <r>
    <s v="ORD-100383"/>
    <x v="543"/>
    <x v="1"/>
    <x v="6"/>
    <s v="Jul"/>
    <s v="Q3"/>
    <x v="2"/>
    <s v="Andhra Pradesh"/>
    <s v="Andhra Pradesh Mega Store"/>
    <x v="3"/>
    <x v="6"/>
    <x v="1"/>
    <x v="2"/>
    <n v="1"/>
    <n v="7142"/>
    <x v="3"/>
    <n v="3981"/>
    <n v="6427.8"/>
    <n v="3981"/>
    <n v="2446.8000000000002"/>
    <n v="0.38065901241482314"/>
    <x v="0"/>
  </r>
  <r>
    <s v="ORD-103285"/>
    <x v="543"/>
    <x v="1"/>
    <x v="6"/>
    <s v="Jul"/>
    <s v="Q3"/>
    <x v="0"/>
    <s v="Odisha"/>
    <s v="Odisha Mega Store"/>
    <x v="1"/>
    <x v="3"/>
    <x v="0"/>
    <x v="1"/>
    <n v="5"/>
    <n v="270"/>
    <x v="0"/>
    <n v="115"/>
    <n v="1282.5"/>
    <n v="575"/>
    <n v="707.5"/>
    <n v="0.55165692007797273"/>
    <x v="0"/>
  </r>
  <r>
    <s v="ORD-100490"/>
    <x v="544"/>
    <x v="1"/>
    <x v="6"/>
    <s v="Jul"/>
    <s v="Q3"/>
    <x v="2"/>
    <s v="Tamil Nadu"/>
    <s v="Tamil Nadu Mega Store"/>
    <x v="2"/>
    <x v="2"/>
    <x v="0"/>
    <x v="1"/>
    <n v="1"/>
    <n v="3003"/>
    <x v="2"/>
    <n v="1800"/>
    <n v="2552.5499999999997"/>
    <n v="1800"/>
    <n v="752.54999999999973"/>
    <n v="0.29482282423458889"/>
    <x v="0"/>
  </r>
  <r>
    <s v="ORD-100858"/>
    <x v="544"/>
    <x v="1"/>
    <x v="6"/>
    <s v="Jul"/>
    <s v="Q3"/>
    <x v="2"/>
    <s v="Tamil Nadu"/>
    <s v="Tamil Nadu Mega Store"/>
    <x v="0"/>
    <x v="0"/>
    <x v="0"/>
    <x v="1"/>
    <n v="5"/>
    <n v="54237"/>
    <x v="2"/>
    <n v="47278"/>
    <n v="230507.25"/>
    <n v="236390"/>
    <n v="-5882.75"/>
    <n v="-2.5520889256194761E-2"/>
    <x v="0"/>
  </r>
  <r>
    <s v="ORD-100991"/>
    <x v="544"/>
    <x v="1"/>
    <x v="6"/>
    <s v="Jul"/>
    <s v="Q3"/>
    <x v="1"/>
    <s v="Gujarat"/>
    <s v="Gujarat Mega Store"/>
    <x v="0"/>
    <x v="11"/>
    <x v="2"/>
    <x v="1"/>
    <n v="3"/>
    <n v="1634"/>
    <x v="1"/>
    <n v="809"/>
    <n v="4902"/>
    <n v="2427"/>
    <n v="2475"/>
    <n v="0.50489596083231336"/>
    <x v="0"/>
  </r>
  <r>
    <s v="ORD-102221"/>
    <x v="544"/>
    <x v="1"/>
    <x v="6"/>
    <s v="Jul"/>
    <s v="Q3"/>
    <x v="2"/>
    <s v="Tamil Nadu"/>
    <s v="Tamil Nadu Mega Store"/>
    <x v="0"/>
    <x v="11"/>
    <x v="1"/>
    <x v="1"/>
    <n v="1"/>
    <n v="1630"/>
    <x v="1"/>
    <n v="807"/>
    <n v="1630"/>
    <n v="807"/>
    <n v="823"/>
    <n v="0.50490797546012267"/>
    <x v="0"/>
  </r>
  <r>
    <s v="ORD-102950"/>
    <x v="544"/>
    <x v="1"/>
    <x v="6"/>
    <s v="Jul"/>
    <s v="Q3"/>
    <x v="1"/>
    <s v="Maharashtra"/>
    <s v="Maharashtra Mega Store"/>
    <x v="0"/>
    <x v="0"/>
    <x v="0"/>
    <x v="0"/>
    <n v="2"/>
    <n v="50733"/>
    <x v="3"/>
    <n v="42943"/>
    <n v="91319.400000000009"/>
    <n v="85886"/>
    <n v="5433.4000000000087"/>
    <n v="5.9498857854957524E-2"/>
    <x v="0"/>
  </r>
  <r>
    <s v="ORD-104167"/>
    <x v="544"/>
    <x v="1"/>
    <x v="6"/>
    <s v="Jul"/>
    <s v="Q3"/>
    <x v="2"/>
    <s v="Tamil Nadu"/>
    <s v="Tamil Nadu Mega Store"/>
    <x v="0"/>
    <x v="0"/>
    <x v="2"/>
    <x v="1"/>
    <n v="1"/>
    <n v="52625"/>
    <x v="1"/>
    <n v="44932"/>
    <n v="52625"/>
    <n v="44932"/>
    <n v="7693"/>
    <n v="0.1461852731591449"/>
    <x v="0"/>
  </r>
  <r>
    <s v="ORD-100267"/>
    <x v="545"/>
    <x v="1"/>
    <x v="6"/>
    <s v="Jul"/>
    <s v="Q3"/>
    <x v="0"/>
    <s v="Bihar"/>
    <s v="Bihar Mega Store"/>
    <x v="1"/>
    <x v="3"/>
    <x v="2"/>
    <x v="0"/>
    <n v="1"/>
    <n v="234"/>
    <x v="0"/>
    <n v="99"/>
    <n v="222.29999999999998"/>
    <n v="99"/>
    <n v="123.29999999999998"/>
    <n v="0.55465587044534415"/>
    <x v="0"/>
  </r>
  <r>
    <s v="ORD-102096"/>
    <x v="545"/>
    <x v="1"/>
    <x v="6"/>
    <s v="Jul"/>
    <s v="Q3"/>
    <x v="2"/>
    <s v="Karnataka"/>
    <s v="Karnataka Mega Store"/>
    <x v="0"/>
    <x v="5"/>
    <x v="0"/>
    <x v="2"/>
    <n v="1"/>
    <n v="10643"/>
    <x v="1"/>
    <n v="7808"/>
    <n v="10643"/>
    <n v="7808"/>
    <n v="2835"/>
    <n v="0.2663722634595509"/>
    <x v="0"/>
  </r>
  <r>
    <s v="ORD-103548"/>
    <x v="545"/>
    <x v="1"/>
    <x v="6"/>
    <s v="Jul"/>
    <s v="Q3"/>
    <x v="1"/>
    <s v="Maharashtra"/>
    <s v="Maharashtra Mega Store"/>
    <x v="1"/>
    <x v="3"/>
    <x v="0"/>
    <x v="2"/>
    <n v="2"/>
    <n v="230"/>
    <x v="3"/>
    <n v="94"/>
    <n v="414"/>
    <n v="188"/>
    <n v="226"/>
    <n v="0.54589371980676327"/>
    <x v="0"/>
  </r>
  <r>
    <s v="ORD-103813"/>
    <x v="545"/>
    <x v="1"/>
    <x v="6"/>
    <s v="Jul"/>
    <s v="Q3"/>
    <x v="1"/>
    <s v="Gujarat"/>
    <s v="Gujarat Mega Store"/>
    <x v="1"/>
    <x v="1"/>
    <x v="1"/>
    <x v="0"/>
    <n v="1"/>
    <n v="491"/>
    <x v="0"/>
    <n v="216"/>
    <n v="466.45"/>
    <n v="216"/>
    <n v="250.45"/>
    <n v="0.53692785936327581"/>
    <x v="0"/>
  </r>
  <r>
    <s v="ORD-104495"/>
    <x v="545"/>
    <x v="1"/>
    <x v="6"/>
    <s v="Jul"/>
    <s v="Q3"/>
    <x v="1"/>
    <s v="Maharashtra"/>
    <s v="Maharashtra Mega Store"/>
    <x v="0"/>
    <x v="11"/>
    <x v="2"/>
    <x v="1"/>
    <n v="1"/>
    <n v="1625"/>
    <x v="1"/>
    <n v="800"/>
    <n v="1625"/>
    <n v="800"/>
    <n v="825"/>
    <n v="0.50769230769230766"/>
    <x v="0"/>
  </r>
  <r>
    <s v="ORD-100865"/>
    <x v="546"/>
    <x v="1"/>
    <x v="6"/>
    <s v="Jul"/>
    <s v="Q3"/>
    <x v="3"/>
    <s v="Punjab"/>
    <s v="Punjab Mega Store"/>
    <x v="3"/>
    <x v="13"/>
    <x v="0"/>
    <x v="1"/>
    <n v="4"/>
    <n v="12644"/>
    <x v="5"/>
    <n v="7780"/>
    <n v="40460.800000000003"/>
    <n v="31120"/>
    <n v="9340.8000000000029"/>
    <n v="0.23086048718759891"/>
    <x v="0"/>
  </r>
  <r>
    <s v="ORD-103874"/>
    <x v="546"/>
    <x v="1"/>
    <x v="6"/>
    <s v="Jul"/>
    <s v="Q3"/>
    <x v="0"/>
    <s v="West Bengal"/>
    <s v="West Bengal Mega Store"/>
    <x v="3"/>
    <x v="9"/>
    <x v="2"/>
    <x v="0"/>
    <n v="1"/>
    <n v="29123"/>
    <x v="3"/>
    <n v="20133"/>
    <n v="26210.7"/>
    <n v="20133"/>
    <n v="6077.7000000000007"/>
    <n v="0.2318785839370944"/>
    <x v="0"/>
  </r>
  <r>
    <s v="ORD-100270"/>
    <x v="547"/>
    <x v="1"/>
    <x v="6"/>
    <s v="Jul"/>
    <s v="Q3"/>
    <x v="1"/>
    <s v="Maharashtra"/>
    <s v="Maharashtra Mega Store"/>
    <x v="1"/>
    <x v="3"/>
    <x v="2"/>
    <x v="1"/>
    <n v="1"/>
    <n v="245"/>
    <x v="0"/>
    <n v="106"/>
    <n v="232.75"/>
    <n v="106"/>
    <n v="126.75"/>
    <n v="0.54457572502685281"/>
    <x v="0"/>
  </r>
  <r>
    <s v="ORD-101128"/>
    <x v="547"/>
    <x v="1"/>
    <x v="6"/>
    <s v="Jul"/>
    <s v="Q3"/>
    <x v="1"/>
    <s v="Rajasthan"/>
    <s v="Rajasthan Mega Store"/>
    <x v="3"/>
    <x v="9"/>
    <x v="2"/>
    <x v="0"/>
    <n v="3"/>
    <n v="34683"/>
    <x v="8"/>
    <n v="22882"/>
    <n v="62429.399999999994"/>
    <n v="68646"/>
    <n v="-6216.6000000000058"/>
    <n v="-9.9578083403012149E-2"/>
    <x v="0"/>
  </r>
  <r>
    <s v="ORD-101738"/>
    <x v="547"/>
    <x v="1"/>
    <x v="6"/>
    <s v="Jul"/>
    <s v="Q3"/>
    <x v="2"/>
    <s v="Karnataka"/>
    <s v="Karnataka Mega Store"/>
    <x v="0"/>
    <x v="5"/>
    <x v="0"/>
    <x v="1"/>
    <n v="1"/>
    <n v="11109"/>
    <x v="3"/>
    <n v="8221"/>
    <n v="9998.1"/>
    <n v="8221"/>
    <n v="1777.1000000000004"/>
    <n v="0.17774377131655017"/>
    <x v="0"/>
  </r>
  <r>
    <s v="ORD-102448"/>
    <x v="547"/>
    <x v="1"/>
    <x v="6"/>
    <s v="Jul"/>
    <s v="Q3"/>
    <x v="3"/>
    <s v="Delhi"/>
    <s v="Delhi Mega Store"/>
    <x v="1"/>
    <x v="4"/>
    <x v="2"/>
    <x v="1"/>
    <n v="8"/>
    <n v="284"/>
    <x v="0"/>
    <n v="113"/>
    <n v="2158.4"/>
    <n v="904"/>
    <n v="1254.4000000000001"/>
    <n v="0.58117123795404002"/>
    <x v="0"/>
  </r>
  <r>
    <s v="ORD-101987"/>
    <x v="548"/>
    <x v="1"/>
    <x v="6"/>
    <s v="Jul"/>
    <s v="Q3"/>
    <x v="3"/>
    <s v="Delhi"/>
    <s v="Delhi Mega Store"/>
    <x v="1"/>
    <x v="4"/>
    <x v="2"/>
    <x v="2"/>
    <n v="2"/>
    <n v="307"/>
    <x v="2"/>
    <n v="120"/>
    <n v="521.9"/>
    <n v="240"/>
    <n v="281.89999999999998"/>
    <n v="0.54014178961486869"/>
    <x v="0"/>
  </r>
  <r>
    <s v="ORD-102909"/>
    <x v="549"/>
    <x v="1"/>
    <x v="6"/>
    <s v="Jul"/>
    <s v="Q3"/>
    <x v="0"/>
    <s v="Odisha"/>
    <s v="Odisha Mega Store"/>
    <x v="1"/>
    <x v="4"/>
    <x v="1"/>
    <x v="1"/>
    <n v="1"/>
    <n v="291"/>
    <x v="2"/>
    <n v="118"/>
    <n v="247.35"/>
    <n v="118"/>
    <n v="129.35"/>
    <n v="0.52294319789771582"/>
    <x v="0"/>
  </r>
  <r>
    <s v="ORD-103950"/>
    <x v="549"/>
    <x v="1"/>
    <x v="6"/>
    <s v="Jul"/>
    <s v="Q3"/>
    <x v="3"/>
    <s v="Punjab"/>
    <s v="Punjab Mega Store"/>
    <x v="2"/>
    <x v="10"/>
    <x v="0"/>
    <x v="1"/>
    <n v="8"/>
    <n v="1786"/>
    <x v="1"/>
    <n v="909"/>
    <n v="14288"/>
    <n v="7272"/>
    <n v="7016"/>
    <n v="0.4910414333706607"/>
    <x v="0"/>
  </r>
  <r>
    <s v="ORD-104088"/>
    <x v="549"/>
    <x v="1"/>
    <x v="6"/>
    <s v="Jul"/>
    <s v="Q3"/>
    <x v="0"/>
    <s v="Odisha"/>
    <s v="Odisha Mega Store"/>
    <x v="1"/>
    <x v="4"/>
    <x v="0"/>
    <x v="0"/>
    <n v="1"/>
    <n v="276"/>
    <x v="3"/>
    <n v="108"/>
    <n v="248.4"/>
    <n v="108"/>
    <n v="140.4"/>
    <n v="0.56521739130434778"/>
    <x v="0"/>
  </r>
  <r>
    <s v="ORD-100439"/>
    <x v="550"/>
    <x v="1"/>
    <x v="6"/>
    <s v="Jul"/>
    <s v="Q3"/>
    <x v="0"/>
    <s v="West Bengal"/>
    <s v="West Bengal Mega Store"/>
    <x v="2"/>
    <x v="7"/>
    <x v="1"/>
    <x v="2"/>
    <n v="1"/>
    <n v="2283"/>
    <x v="1"/>
    <n v="1145"/>
    <n v="2283"/>
    <n v="1145"/>
    <n v="1138"/>
    <n v="0.49846692947875604"/>
    <x v="0"/>
  </r>
  <r>
    <s v="ORD-100523"/>
    <x v="550"/>
    <x v="1"/>
    <x v="6"/>
    <s v="Jul"/>
    <s v="Q3"/>
    <x v="3"/>
    <s v="Punjab"/>
    <s v="Punjab Mega Store"/>
    <x v="0"/>
    <x v="5"/>
    <x v="0"/>
    <x v="2"/>
    <n v="2"/>
    <n v="11214"/>
    <x v="1"/>
    <n v="8280"/>
    <n v="22428"/>
    <n v="16560"/>
    <n v="5868"/>
    <n v="0.26163723916532905"/>
    <x v="0"/>
  </r>
  <r>
    <s v="ORD-100748"/>
    <x v="550"/>
    <x v="1"/>
    <x v="6"/>
    <s v="Jul"/>
    <s v="Q3"/>
    <x v="2"/>
    <s v="Karnataka"/>
    <s v="Karnataka Mega Store"/>
    <x v="0"/>
    <x v="0"/>
    <x v="0"/>
    <x v="1"/>
    <n v="2"/>
    <n v="56418"/>
    <x v="3"/>
    <n v="49225"/>
    <n v="101552.40000000001"/>
    <n v="98450"/>
    <n v="3102.4000000000087"/>
    <n v="3.0549745747023294E-2"/>
    <x v="0"/>
  </r>
  <r>
    <s v="ORD-104411"/>
    <x v="550"/>
    <x v="1"/>
    <x v="6"/>
    <s v="Jul"/>
    <s v="Q3"/>
    <x v="1"/>
    <s v="Gujarat"/>
    <s v="Gujarat Mega Store"/>
    <x v="1"/>
    <x v="4"/>
    <x v="0"/>
    <x v="1"/>
    <n v="3"/>
    <n v="329"/>
    <x v="3"/>
    <n v="134"/>
    <n v="888.30000000000007"/>
    <n v="402"/>
    <n v="486.30000000000007"/>
    <n v="0.54745018574805815"/>
    <x v="0"/>
  </r>
  <r>
    <s v="ORD-103137"/>
    <x v="551"/>
    <x v="1"/>
    <x v="6"/>
    <s v="Jul"/>
    <s v="Q3"/>
    <x v="0"/>
    <s v="West Bengal"/>
    <s v="West Bengal Mega Store"/>
    <x v="3"/>
    <x v="6"/>
    <x v="2"/>
    <x v="1"/>
    <n v="1"/>
    <n v="7018"/>
    <x v="2"/>
    <n v="3873"/>
    <n v="5965.3"/>
    <n v="3873"/>
    <n v="2092.3000000000002"/>
    <n v="0.35074514274219237"/>
    <x v="0"/>
  </r>
  <r>
    <s v="ORD-103805"/>
    <x v="551"/>
    <x v="1"/>
    <x v="6"/>
    <s v="Jul"/>
    <s v="Q3"/>
    <x v="3"/>
    <s v="Punjab"/>
    <s v="Punjab Mega Store"/>
    <x v="0"/>
    <x v="0"/>
    <x v="2"/>
    <x v="1"/>
    <n v="4"/>
    <n v="52451"/>
    <x v="2"/>
    <n v="43745"/>
    <n v="178333.4"/>
    <n v="174980"/>
    <n v="3353.3999999999942"/>
    <n v="1.8804105119960671E-2"/>
    <x v="0"/>
  </r>
  <r>
    <s v="ORD-104199"/>
    <x v="551"/>
    <x v="1"/>
    <x v="6"/>
    <s v="Jul"/>
    <s v="Q3"/>
    <x v="2"/>
    <s v="Karnataka"/>
    <s v="Karnataka Mega Store"/>
    <x v="0"/>
    <x v="0"/>
    <x v="0"/>
    <x v="1"/>
    <n v="4"/>
    <n v="51962"/>
    <x v="0"/>
    <n v="44973"/>
    <n v="197455.59999999998"/>
    <n v="179892"/>
    <n v="17563.599999999977"/>
    <n v="8.8949617027827915E-2"/>
    <x v="0"/>
  </r>
  <r>
    <s v="ORD-100360"/>
    <x v="552"/>
    <x v="1"/>
    <x v="6"/>
    <s v="Jul"/>
    <s v="Q3"/>
    <x v="1"/>
    <s v="Gujarat"/>
    <s v="Gujarat Mega Store"/>
    <x v="1"/>
    <x v="8"/>
    <x v="0"/>
    <x v="1"/>
    <n v="2"/>
    <n v="2261"/>
    <x v="3"/>
    <n v="1317"/>
    <n v="4069.8"/>
    <n v="2634"/>
    <n v="1435.8000000000002"/>
    <n v="0.35279374907857886"/>
    <x v="0"/>
  </r>
  <r>
    <s v="ORD-100839"/>
    <x v="552"/>
    <x v="1"/>
    <x v="6"/>
    <s v="Jul"/>
    <s v="Q3"/>
    <x v="2"/>
    <s v="Karnataka"/>
    <s v="Karnataka Mega Store"/>
    <x v="1"/>
    <x v="8"/>
    <x v="1"/>
    <x v="2"/>
    <n v="1"/>
    <n v="2392"/>
    <x v="1"/>
    <n v="1393"/>
    <n v="2392"/>
    <n v="1393"/>
    <n v="999"/>
    <n v="0.41764214046822745"/>
    <x v="0"/>
  </r>
  <r>
    <s v="ORD-101814"/>
    <x v="553"/>
    <x v="1"/>
    <x v="6"/>
    <s v="Jul"/>
    <s v="Q3"/>
    <x v="3"/>
    <s v="Delhi"/>
    <s v="Delhi Mega Store"/>
    <x v="2"/>
    <x v="10"/>
    <x v="0"/>
    <x v="1"/>
    <n v="3"/>
    <n v="1809"/>
    <x v="3"/>
    <n v="965"/>
    <n v="4884.3"/>
    <n v="2895"/>
    <n v="1989.3000000000002"/>
    <n v="0.40728456483017017"/>
    <x v="0"/>
  </r>
  <r>
    <s v="ORD-102623"/>
    <x v="553"/>
    <x v="1"/>
    <x v="6"/>
    <s v="Jul"/>
    <s v="Q3"/>
    <x v="0"/>
    <s v="West Bengal"/>
    <s v="West Bengal Mega Store"/>
    <x v="3"/>
    <x v="13"/>
    <x v="2"/>
    <x v="1"/>
    <n v="4"/>
    <n v="13856"/>
    <x v="5"/>
    <n v="8475"/>
    <n v="44339.200000000004"/>
    <n v="33900"/>
    <n v="10439.200000000004"/>
    <n v="0.23543952078521949"/>
    <x v="0"/>
  </r>
  <r>
    <s v="ORD-103816"/>
    <x v="553"/>
    <x v="1"/>
    <x v="6"/>
    <s v="Jul"/>
    <s v="Q3"/>
    <x v="3"/>
    <s v="Delhi"/>
    <s v="Delhi Mega Store"/>
    <x v="1"/>
    <x v="1"/>
    <x v="0"/>
    <x v="1"/>
    <n v="1"/>
    <n v="419"/>
    <x v="1"/>
    <n v="189"/>
    <n v="419"/>
    <n v="189"/>
    <n v="230"/>
    <n v="0.54892601431980903"/>
    <x v="0"/>
  </r>
  <r>
    <s v="ORD-100716"/>
    <x v="554"/>
    <x v="1"/>
    <x v="6"/>
    <s v="Jul"/>
    <s v="Q3"/>
    <x v="0"/>
    <s v="Bihar"/>
    <s v="Bihar Mega Store"/>
    <x v="0"/>
    <x v="12"/>
    <x v="0"/>
    <x v="2"/>
    <n v="3"/>
    <n v="17408"/>
    <x v="0"/>
    <n v="13318"/>
    <n v="49612.799999999996"/>
    <n v="39954"/>
    <n v="9658.7999999999956"/>
    <n v="0.19468363003095968"/>
    <x v="0"/>
  </r>
  <r>
    <s v="ORD-101201"/>
    <x v="554"/>
    <x v="1"/>
    <x v="6"/>
    <s v="Jul"/>
    <s v="Q3"/>
    <x v="1"/>
    <s v="Rajasthan"/>
    <s v="Rajasthan Mega Store"/>
    <x v="2"/>
    <x v="7"/>
    <x v="2"/>
    <x v="1"/>
    <n v="4"/>
    <n v="2196"/>
    <x v="1"/>
    <n v="1085"/>
    <n v="8784"/>
    <n v="4340"/>
    <n v="4444"/>
    <n v="0.50591985428051001"/>
    <x v="0"/>
  </r>
  <r>
    <s v="ORD-101515"/>
    <x v="554"/>
    <x v="1"/>
    <x v="6"/>
    <s v="Jul"/>
    <s v="Q3"/>
    <x v="0"/>
    <s v="West Bengal"/>
    <s v="West Bengal Mega Store"/>
    <x v="0"/>
    <x v="0"/>
    <x v="2"/>
    <x v="1"/>
    <n v="1"/>
    <n v="53534"/>
    <x v="2"/>
    <n v="44541"/>
    <n v="45503.9"/>
    <n v="44541"/>
    <n v="962.90000000000146"/>
    <n v="2.1160823577759301E-2"/>
    <x v="0"/>
  </r>
  <r>
    <s v="ORD-103387"/>
    <x v="554"/>
    <x v="1"/>
    <x v="6"/>
    <s v="Jul"/>
    <s v="Q3"/>
    <x v="1"/>
    <s v="Maharashtra"/>
    <s v="Maharashtra Mega Store"/>
    <x v="0"/>
    <x v="11"/>
    <x v="0"/>
    <x v="2"/>
    <n v="2"/>
    <n v="1404"/>
    <x v="3"/>
    <n v="715"/>
    <n v="2527.2000000000003"/>
    <n v="1430"/>
    <n v="1097.2000000000003"/>
    <n v="0.43415637860082312"/>
    <x v="0"/>
  </r>
  <r>
    <s v="ORD-104423"/>
    <x v="554"/>
    <x v="1"/>
    <x v="6"/>
    <s v="Jul"/>
    <s v="Q3"/>
    <x v="1"/>
    <s v="Gujarat"/>
    <s v="Gujarat Mega Store"/>
    <x v="1"/>
    <x v="8"/>
    <x v="0"/>
    <x v="1"/>
    <n v="2"/>
    <n v="2252"/>
    <x v="1"/>
    <n v="1308"/>
    <n v="4504"/>
    <n v="2616"/>
    <n v="1888"/>
    <n v="0.41918294849023091"/>
    <x v="0"/>
  </r>
  <r>
    <s v="ORD-100420"/>
    <x v="555"/>
    <x v="1"/>
    <x v="6"/>
    <s v="Jul"/>
    <s v="Q3"/>
    <x v="3"/>
    <s v="Punjab"/>
    <s v="Punjab Mega Store"/>
    <x v="0"/>
    <x v="11"/>
    <x v="1"/>
    <x v="0"/>
    <n v="1"/>
    <n v="1445"/>
    <x v="3"/>
    <n v="737"/>
    <n v="1300.5"/>
    <n v="737"/>
    <n v="563.5"/>
    <n v="0.43329488658208382"/>
    <x v="0"/>
  </r>
  <r>
    <s v="ORD-100915"/>
    <x v="555"/>
    <x v="1"/>
    <x v="6"/>
    <s v="Jul"/>
    <s v="Q3"/>
    <x v="2"/>
    <s v="Tamil Nadu"/>
    <s v="Tamil Nadu Mega Store"/>
    <x v="2"/>
    <x v="10"/>
    <x v="1"/>
    <x v="2"/>
    <n v="1"/>
    <n v="1700"/>
    <x v="0"/>
    <n v="886"/>
    <n v="1615"/>
    <n v="886"/>
    <n v="729"/>
    <n v="0.45139318885448915"/>
    <x v="0"/>
  </r>
  <r>
    <s v="ORD-101062"/>
    <x v="555"/>
    <x v="1"/>
    <x v="6"/>
    <s v="Jul"/>
    <s v="Q3"/>
    <x v="2"/>
    <s v="Tamil Nadu"/>
    <s v="Tamil Nadu Mega Store"/>
    <x v="3"/>
    <x v="13"/>
    <x v="0"/>
    <x v="2"/>
    <n v="1"/>
    <n v="14387"/>
    <x v="5"/>
    <n v="8376"/>
    <n v="11509.6"/>
    <n v="8376"/>
    <n v="3133.6000000000004"/>
    <n v="0.27225967887676378"/>
    <x v="0"/>
  </r>
  <r>
    <s v="ORD-103799"/>
    <x v="555"/>
    <x v="1"/>
    <x v="6"/>
    <s v="Jul"/>
    <s v="Q3"/>
    <x v="2"/>
    <s v="Tamil Nadu"/>
    <s v="Tamil Nadu Mega Store"/>
    <x v="3"/>
    <x v="14"/>
    <x v="0"/>
    <x v="2"/>
    <n v="2"/>
    <n v="8689"/>
    <x v="2"/>
    <n v="5358"/>
    <n v="14771.3"/>
    <n v="10716"/>
    <n v="4055.2999999999993"/>
    <n v="0.27453914008922703"/>
    <x v="0"/>
  </r>
  <r>
    <s v="ORD-103967"/>
    <x v="555"/>
    <x v="1"/>
    <x v="6"/>
    <s v="Jul"/>
    <s v="Q3"/>
    <x v="2"/>
    <s v="Karnataka"/>
    <s v="Karnataka Mega Store"/>
    <x v="2"/>
    <x v="2"/>
    <x v="0"/>
    <x v="2"/>
    <n v="3"/>
    <n v="2779"/>
    <x v="1"/>
    <n v="1683"/>
    <n v="8337"/>
    <n v="5049"/>
    <n v="3288"/>
    <n v="0.39438646995322058"/>
    <x v="0"/>
  </r>
  <r>
    <s v="ORD-104209"/>
    <x v="555"/>
    <x v="1"/>
    <x v="6"/>
    <s v="Jul"/>
    <s v="Q3"/>
    <x v="1"/>
    <s v="Rajasthan"/>
    <s v="Rajasthan Mega Store"/>
    <x v="0"/>
    <x v="5"/>
    <x v="2"/>
    <x v="2"/>
    <n v="3"/>
    <n v="10131"/>
    <x v="1"/>
    <n v="7316"/>
    <n v="30393"/>
    <n v="21948"/>
    <n v="8445"/>
    <n v="0.27786003356035932"/>
    <x v="0"/>
  </r>
  <r>
    <s v="ORD-102362"/>
    <x v="556"/>
    <x v="1"/>
    <x v="6"/>
    <s v="Jul"/>
    <s v="Q3"/>
    <x v="3"/>
    <s v="Delhi"/>
    <s v="Delhi Mega Store"/>
    <x v="1"/>
    <x v="8"/>
    <x v="0"/>
    <x v="2"/>
    <n v="1"/>
    <n v="2121"/>
    <x v="3"/>
    <n v="1246"/>
    <n v="1908.9"/>
    <n v="1246"/>
    <n v="662.90000000000009"/>
    <n v="0.3472680601393473"/>
    <x v="0"/>
  </r>
  <r>
    <s v="ORD-102401"/>
    <x v="556"/>
    <x v="1"/>
    <x v="6"/>
    <s v="Jul"/>
    <s v="Q3"/>
    <x v="1"/>
    <s v="Gujarat"/>
    <s v="Gujarat Mega Store"/>
    <x v="2"/>
    <x v="10"/>
    <x v="1"/>
    <x v="0"/>
    <n v="4"/>
    <n v="1764"/>
    <x v="5"/>
    <n v="903"/>
    <n v="5644.8"/>
    <n v="3612"/>
    <n v="2032.8000000000002"/>
    <n v="0.36011904761904762"/>
    <x v="0"/>
  </r>
  <r>
    <s v="ORD-102029"/>
    <x v="557"/>
    <x v="1"/>
    <x v="6"/>
    <s v="Jul"/>
    <s v="Q3"/>
    <x v="1"/>
    <s v="Gujarat"/>
    <s v="Gujarat Mega Store"/>
    <x v="3"/>
    <x v="13"/>
    <x v="2"/>
    <x v="1"/>
    <n v="1"/>
    <n v="14708"/>
    <x v="6"/>
    <n v="8940"/>
    <n v="10295.599999999999"/>
    <n v="8940"/>
    <n v="1355.5999999999985"/>
    <n v="0.13166789696569395"/>
    <x v="0"/>
  </r>
  <r>
    <s v="ORD-102135"/>
    <x v="557"/>
    <x v="1"/>
    <x v="6"/>
    <s v="Jul"/>
    <s v="Q3"/>
    <x v="3"/>
    <s v="Punjab"/>
    <s v="Punjab Mega Store"/>
    <x v="2"/>
    <x v="2"/>
    <x v="1"/>
    <x v="1"/>
    <n v="5"/>
    <n v="2860"/>
    <x v="1"/>
    <n v="1714"/>
    <n v="14300"/>
    <n v="8570"/>
    <n v="5730"/>
    <n v="0.40069930069930071"/>
    <x v="0"/>
  </r>
  <r>
    <s v="ORD-102346"/>
    <x v="557"/>
    <x v="1"/>
    <x v="6"/>
    <s v="Jul"/>
    <s v="Q3"/>
    <x v="1"/>
    <s v="Gujarat"/>
    <s v="Gujarat Mega Store"/>
    <x v="0"/>
    <x v="0"/>
    <x v="1"/>
    <x v="1"/>
    <n v="4"/>
    <n v="53572"/>
    <x v="2"/>
    <n v="45453"/>
    <n v="182144.8"/>
    <n v="181812"/>
    <n v="332.79999999998836"/>
    <n v="1.82711776564573E-3"/>
    <x v="0"/>
  </r>
  <r>
    <s v="ORD-102624"/>
    <x v="557"/>
    <x v="1"/>
    <x v="6"/>
    <s v="Jul"/>
    <s v="Q3"/>
    <x v="2"/>
    <s v="Tamil Nadu"/>
    <s v="Tamil Nadu Mega Store"/>
    <x v="0"/>
    <x v="0"/>
    <x v="2"/>
    <x v="2"/>
    <n v="1"/>
    <n v="46932"/>
    <x v="1"/>
    <n v="39323"/>
    <n v="46932"/>
    <n v="39323"/>
    <n v="7609"/>
    <n v="0.16212818545981419"/>
    <x v="0"/>
  </r>
  <r>
    <s v="ORD-103169"/>
    <x v="557"/>
    <x v="1"/>
    <x v="6"/>
    <s v="Jul"/>
    <s v="Q3"/>
    <x v="2"/>
    <s v="Karnataka"/>
    <s v="Karnataka Mega Store"/>
    <x v="0"/>
    <x v="12"/>
    <x v="0"/>
    <x v="1"/>
    <n v="1"/>
    <n v="17504"/>
    <x v="2"/>
    <n v="13400"/>
    <n v="14878.4"/>
    <n v="13400"/>
    <n v="1478.3999999999996"/>
    <n v="9.936552317453487E-2"/>
    <x v="0"/>
  </r>
  <r>
    <s v="ORD-103394"/>
    <x v="557"/>
    <x v="1"/>
    <x v="6"/>
    <s v="Jul"/>
    <s v="Q3"/>
    <x v="2"/>
    <s v="Karnataka"/>
    <s v="Karnataka Mega Store"/>
    <x v="1"/>
    <x v="8"/>
    <x v="0"/>
    <x v="0"/>
    <n v="3"/>
    <n v="2026"/>
    <x v="5"/>
    <n v="1193"/>
    <n v="4862.4000000000005"/>
    <n v="3579"/>
    <n v="1283.4000000000005"/>
    <n v="0.263943731490622"/>
    <x v="0"/>
  </r>
  <r>
    <s v="ORD-103716"/>
    <x v="557"/>
    <x v="1"/>
    <x v="6"/>
    <s v="Jul"/>
    <s v="Q3"/>
    <x v="3"/>
    <s v="Uttar Pradesh"/>
    <s v="Uttar Pradesh Mega Store"/>
    <x v="0"/>
    <x v="5"/>
    <x v="0"/>
    <x v="1"/>
    <n v="1"/>
    <n v="10181"/>
    <x v="1"/>
    <n v="7374"/>
    <n v="10181"/>
    <n v="7374"/>
    <n v="2807"/>
    <n v="0.27570965524015323"/>
    <x v="0"/>
  </r>
  <r>
    <s v="ORD-100213"/>
    <x v="558"/>
    <x v="1"/>
    <x v="6"/>
    <s v="Jul"/>
    <s v="Q3"/>
    <x v="0"/>
    <s v="Odisha"/>
    <s v="Odisha Mega Store"/>
    <x v="3"/>
    <x v="6"/>
    <x v="0"/>
    <x v="0"/>
    <n v="1"/>
    <n v="6576"/>
    <x v="3"/>
    <n v="3645"/>
    <n v="5918.4000000000005"/>
    <n v="3645"/>
    <n v="2273.4000000000005"/>
    <n v="0.38412408759124095"/>
    <x v="0"/>
  </r>
  <r>
    <s v="ORD-104160"/>
    <x v="558"/>
    <x v="1"/>
    <x v="6"/>
    <s v="Jul"/>
    <s v="Q3"/>
    <x v="3"/>
    <s v="Delhi"/>
    <s v="Delhi Mega Store"/>
    <x v="3"/>
    <x v="14"/>
    <x v="0"/>
    <x v="1"/>
    <n v="2"/>
    <n v="8965"/>
    <x v="0"/>
    <n v="5583"/>
    <n v="17033.5"/>
    <n v="11166"/>
    <n v="5867.5"/>
    <n v="0.34446825373528633"/>
    <x v="0"/>
  </r>
  <r>
    <s v="ORD-101592"/>
    <x v="559"/>
    <x v="1"/>
    <x v="6"/>
    <s v="Jul"/>
    <s v="Q3"/>
    <x v="1"/>
    <s v="Maharashtra"/>
    <s v="Maharashtra Mega Store"/>
    <x v="0"/>
    <x v="0"/>
    <x v="2"/>
    <x v="0"/>
    <n v="4"/>
    <n v="54971"/>
    <x v="3"/>
    <n v="47913"/>
    <n v="197895.6"/>
    <n v="191652"/>
    <n v="6243.6000000000058"/>
    <n v="3.1549968771412834E-2"/>
    <x v="0"/>
  </r>
  <r>
    <s v="ORD-103606"/>
    <x v="559"/>
    <x v="1"/>
    <x v="6"/>
    <s v="Jul"/>
    <s v="Q3"/>
    <x v="0"/>
    <s v="Bihar"/>
    <s v="Bihar Mega Store"/>
    <x v="1"/>
    <x v="4"/>
    <x v="1"/>
    <x v="1"/>
    <n v="4"/>
    <n v="324"/>
    <x v="3"/>
    <n v="129"/>
    <n v="1166.4000000000001"/>
    <n v="516"/>
    <n v="650.40000000000009"/>
    <n v="0.55761316872427991"/>
    <x v="0"/>
  </r>
  <r>
    <s v="ORD-100474"/>
    <x v="560"/>
    <x v="1"/>
    <x v="6"/>
    <s v="Jul"/>
    <s v="Q3"/>
    <x v="1"/>
    <s v="Gujarat"/>
    <s v="Gujarat Mega Store"/>
    <x v="3"/>
    <x v="13"/>
    <x v="2"/>
    <x v="0"/>
    <n v="3"/>
    <n v="13046"/>
    <x v="8"/>
    <n v="7974"/>
    <n v="23482.799999999999"/>
    <n v="23922"/>
    <n v="-439.20000000000073"/>
    <n v="-1.870305074352295E-2"/>
    <x v="0"/>
  </r>
  <r>
    <s v="ORD-103163"/>
    <x v="560"/>
    <x v="1"/>
    <x v="6"/>
    <s v="Jul"/>
    <s v="Q3"/>
    <x v="0"/>
    <s v="Odisha"/>
    <s v="Odisha Mega Store"/>
    <x v="1"/>
    <x v="3"/>
    <x v="0"/>
    <x v="2"/>
    <n v="5"/>
    <n v="274"/>
    <x v="2"/>
    <n v="118"/>
    <n v="1164.5"/>
    <n v="590"/>
    <n v="574.5"/>
    <n v="0.49334478316874197"/>
    <x v="0"/>
  </r>
  <r>
    <s v="ORD-104208"/>
    <x v="560"/>
    <x v="1"/>
    <x v="6"/>
    <s v="Jul"/>
    <s v="Q3"/>
    <x v="3"/>
    <s v="Delhi"/>
    <s v="Delhi Mega Store"/>
    <x v="0"/>
    <x v="12"/>
    <x v="1"/>
    <x v="2"/>
    <n v="1"/>
    <n v="17023"/>
    <x v="2"/>
    <n v="13001"/>
    <n v="14469.55"/>
    <n v="13001"/>
    <n v="1468.5499999999993"/>
    <n v="0.10149244447823183"/>
    <x v="0"/>
  </r>
  <r>
    <s v="ORD-100878"/>
    <x v="561"/>
    <x v="1"/>
    <x v="6"/>
    <s v="Jul"/>
    <s v="Q3"/>
    <x v="1"/>
    <s v="Maharashtra"/>
    <s v="Maharashtra Mega Store"/>
    <x v="1"/>
    <x v="3"/>
    <x v="0"/>
    <x v="2"/>
    <n v="1"/>
    <n v="241"/>
    <x v="1"/>
    <n v="100"/>
    <n v="241"/>
    <n v="100"/>
    <n v="141"/>
    <n v="0.58506224066390045"/>
    <x v="0"/>
  </r>
  <r>
    <s v="ORD-101672"/>
    <x v="561"/>
    <x v="1"/>
    <x v="6"/>
    <s v="Jul"/>
    <s v="Q3"/>
    <x v="2"/>
    <s v="Andhra Pradesh"/>
    <s v="Andhra Pradesh Mega Store"/>
    <x v="2"/>
    <x v="10"/>
    <x v="0"/>
    <x v="0"/>
    <n v="1"/>
    <n v="1806"/>
    <x v="0"/>
    <n v="924"/>
    <n v="1715.6999999999998"/>
    <n v="924"/>
    <n v="791.69999999999982"/>
    <n v="0.46144430844553236"/>
    <x v="0"/>
  </r>
  <r>
    <s v="ORD-101680"/>
    <x v="561"/>
    <x v="1"/>
    <x v="6"/>
    <s v="Jul"/>
    <s v="Q3"/>
    <x v="3"/>
    <s v="Delhi"/>
    <s v="Delhi Mega Store"/>
    <x v="2"/>
    <x v="10"/>
    <x v="2"/>
    <x v="2"/>
    <n v="5"/>
    <n v="1936"/>
    <x v="3"/>
    <n v="1029"/>
    <n v="8712"/>
    <n v="5145"/>
    <n v="3567"/>
    <n v="0.409435261707989"/>
    <x v="0"/>
  </r>
  <r>
    <s v="ORD-101804"/>
    <x v="561"/>
    <x v="1"/>
    <x v="6"/>
    <s v="Jul"/>
    <s v="Q3"/>
    <x v="3"/>
    <s v="Uttar Pradesh"/>
    <s v="Uttar Pradesh Mega Store"/>
    <x v="1"/>
    <x v="4"/>
    <x v="2"/>
    <x v="0"/>
    <n v="2"/>
    <n v="313"/>
    <x v="2"/>
    <n v="122"/>
    <n v="532.1"/>
    <n v="244"/>
    <n v="288.10000000000002"/>
    <n v="0.54143957902649875"/>
    <x v="0"/>
  </r>
  <r>
    <s v="ORD-101840"/>
    <x v="561"/>
    <x v="1"/>
    <x v="6"/>
    <s v="Jul"/>
    <s v="Q3"/>
    <x v="1"/>
    <s v="Gujarat"/>
    <s v="Gujarat Mega Store"/>
    <x v="2"/>
    <x v="7"/>
    <x v="0"/>
    <x v="2"/>
    <n v="1"/>
    <n v="2168"/>
    <x v="1"/>
    <n v="1089"/>
    <n v="2168"/>
    <n v="1089"/>
    <n v="1079"/>
    <n v="0.49769372693726938"/>
    <x v="0"/>
  </r>
  <r>
    <s v="ORD-103401"/>
    <x v="561"/>
    <x v="1"/>
    <x v="6"/>
    <s v="Jul"/>
    <s v="Q3"/>
    <x v="2"/>
    <s v="Andhra Pradesh"/>
    <s v="Andhra Pradesh Mega Store"/>
    <x v="2"/>
    <x v="10"/>
    <x v="0"/>
    <x v="2"/>
    <n v="1"/>
    <n v="1908"/>
    <x v="1"/>
    <n v="979"/>
    <n v="1908"/>
    <n v="979"/>
    <n v="929"/>
    <n v="0.48689727463312371"/>
    <x v="0"/>
  </r>
  <r>
    <s v="ORD-103938"/>
    <x v="561"/>
    <x v="1"/>
    <x v="6"/>
    <s v="Jul"/>
    <s v="Q3"/>
    <x v="1"/>
    <s v="Gujarat"/>
    <s v="Gujarat Mega Store"/>
    <x v="2"/>
    <x v="2"/>
    <x v="0"/>
    <x v="2"/>
    <n v="1"/>
    <n v="2644"/>
    <x v="2"/>
    <n v="1601"/>
    <n v="2247.4"/>
    <n v="1601"/>
    <n v="646.40000000000009"/>
    <n v="0.28762125122363624"/>
    <x v="0"/>
  </r>
  <r>
    <s v="ORD-102111"/>
    <x v="562"/>
    <x v="1"/>
    <x v="6"/>
    <s v="Jul"/>
    <s v="Q3"/>
    <x v="0"/>
    <s v="West Bengal"/>
    <s v="West Bengal Mega Store"/>
    <x v="3"/>
    <x v="6"/>
    <x v="0"/>
    <x v="2"/>
    <n v="2"/>
    <n v="6926"/>
    <x v="1"/>
    <n v="3850"/>
    <n v="13852"/>
    <n v="7700"/>
    <n v="6152"/>
    <n v="0.44412359226104536"/>
    <x v="0"/>
  </r>
  <r>
    <s v="ORD-102581"/>
    <x v="562"/>
    <x v="1"/>
    <x v="6"/>
    <s v="Jul"/>
    <s v="Q3"/>
    <x v="2"/>
    <s v="Tamil Nadu"/>
    <s v="Tamil Nadu Mega Store"/>
    <x v="3"/>
    <x v="14"/>
    <x v="2"/>
    <x v="2"/>
    <n v="3"/>
    <n v="9787"/>
    <x v="1"/>
    <n v="5937"/>
    <n v="29361"/>
    <n v="17811"/>
    <n v="11550"/>
    <n v="0.39337897210585471"/>
    <x v="0"/>
  </r>
  <r>
    <s v="ORD-102694"/>
    <x v="562"/>
    <x v="1"/>
    <x v="6"/>
    <s v="Jul"/>
    <s v="Q3"/>
    <x v="1"/>
    <s v="Maharashtra"/>
    <s v="Maharashtra Mega Store"/>
    <x v="1"/>
    <x v="1"/>
    <x v="0"/>
    <x v="2"/>
    <n v="4"/>
    <n v="456"/>
    <x v="1"/>
    <n v="205"/>
    <n v="1824"/>
    <n v="820"/>
    <n v="1004"/>
    <n v="0.55043859649122806"/>
    <x v="0"/>
  </r>
  <r>
    <s v="ORD-100872"/>
    <x v="563"/>
    <x v="1"/>
    <x v="6"/>
    <s v="Jul"/>
    <s v="Q3"/>
    <x v="3"/>
    <s v="Delhi"/>
    <s v="Delhi Mega Store"/>
    <x v="0"/>
    <x v="11"/>
    <x v="0"/>
    <x v="0"/>
    <n v="3"/>
    <n v="1637"/>
    <x v="3"/>
    <n v="823"/>
    <n v="4419.9000000000005"/>
    <n v="2469"/>
    <n v="1950.9000000000005"/>
    <n v="0.44139007669856789"/>
    <x v="0"/>
  </r>
  <r>
    <s v="ORD-100416"/>
    <x v="564"/>
    <x v="1"/>
    <x v="6"/>
    <s v="Jul"/>
    <s v="Q3"/>
    <x v="3"/>
    <s v="Delhi"/>
    <s v="Delhi Mega Store"/>
    <x v="1"/>
    <x v="4"/>
    <x v="1"/>
    <x v="2"/>
    <n v="2"/>
    <n v="288"/>
    <x v="3"/>
    <n v="118"/>
    <n v="518.4"/>
    <n v="236"/>
    <n v="282.39999999999998"/>
    <n v="0.54475308641975306"/>
    <x v="0"/>
  </r>
  <r>
    <s v="ORD-100690"/>
    <x v="564"/>
    <x v="1"/>
    <x v="6"/>
    <s v="Jul"/>
    <s v="Q3"/>
    <x v="0"/>
    <s v="Odisha"/>
    <s v="Odisha Mega Store"/>
    <x v="1"/>
    <x v="8"/>
    <x v="0"/>
    <x v="2"/>
    <n v="1"/>
    <n v="2395"/>
    <x v="1"/>
    <n v="1418"/>
    <n v="2395"/>
    <n v="1418"/>
    <n v="977"/>
    <n v="0.40793319415448853"/>
    <x v="0"/>
  </r>
  <r>
    <s v="ORD-101118"/>
    <x v="564"/>
    <x v="1"/>
    <x v="6"/>
    <s v="Jul"/>
    <s v="Q3"/>
    <x v="2"/>
    <s v="Andhra Pradesh"/>
    <s v="Andhra Pradesh Mega Store"/>
    <x v="3"/>
    <x v="14"/>
    <x v="0"/>
    <x v="2"/>
    <n v="4"/>
    <n v="9193"/>
    <x v="1"/>
    <n v="5535"/>
    <n v="36772"/>
    <n v="22140"/>
    <n v="14632"/>
    <n v="0.39791145436745351"/>
    <x v="0"/>
  </r>
  <r>
    <s v="ORD-101409"/>
    <x v="564"/>
    <x v="1"/>
    <x v="6"/>
    <s v="Jul"/>
    <s v="Q3"/>
    <x v="0"/>
    <s v="Odisha"/>
    <s v="Odisha Mega Store"/>
    <x v="2"/>
    <x v="2"/>
    <x v="0"/>
    <x v="1"/>
    <n v="5"/>
    <n v="2910"/>
    <x v="1"/>
    <n v="1700"/>
    <n v="14550"/>
    <n v="8500"/>
    <n v="6050"/>
    <n v="0.41580756013745707"/>
    <x v="0"/>
  </r>
  <r>
    <s v="ORD-101425"/>
    <x v="564"/>
    <x v="1"/>
    <x v="6"/>
    <s v="Jul"/>
    <s v="Q3"/>
    <x v="1"/>
    <s v="Rajasthan"/>
    <s v="Rajasthan Mega Store"/>
    <x v="3"/>
    <x v="14"/>
    <x v="0"/>
    <x v="2"/>
    <n v="8"/>
    <n v="8865"/>
    <x v="5"/>
    <n v="5407"/>
    <n v="56736"/>
    <n v="43256"/>
    <n v="13480"/>
    <n v="0.23759165256627185"/>
    <x v="0"/>
  </r>
  <r>
    <s v="ORD-101626"/>
    <x v="564"/>
    <x v="1"/>
    <x v="6"/>
    <s v="Jul"/>
    <s v="Q3"/>
    <x v="0"/>
    <s v="Odisha"/>
    <s v="Odisha Mega Store"/>
    <x v="1"/>
    <x v="8"/>
    <x v="0"/>
    <x v="2"/>
    <n v="3"/>
    <n v="2320"/>
    <x v="1"/>
    <n v="1310"/>
    <n v="6960"/>
    <n v="3930"/>
    <n v="3030"/>
    <n v="0.43534482758620691"/>
    <x v="0"/>
  </r>
  <r>
    <s v="ORD-103506"/>
    <x v="564"/>
    <x v="1"/>
    <x v="6"/>
    <s v="Jul"/>
    <s v="Q3"/>
    <x v="3"/>
    <s v="Punjab"/>
    <s v="Punjab Mega Store"/>
    <x v="1"/>
    <x v="8"/>
    <x v="2"/>
    <x v="2"/>
    <n v="2"/>
    <n v="2028"/>
    <x v="0"/>
    <n v="1145"/>
    <n v="3853.2"/>
    <n v="2290"/>
    <n v="1563.1999999999998"/>
    <n v="0.40568877815841375"/>
    <x v="0"/>
  </r>
  <r>
    <s v="ORD-104132"/>
    <x v="564"/>
    <x v="1"/>
    <x v="6"/>
    <s v="Jul"/>
    <s v="Q3"/>
    <x v="1"/>
    <s v="Rajasthan"/>
    <s v="Rajasthan Mega Store"/>
    <x v="1"/>
    <x v="1"/>
    <x v="0"/>
    <x v="1"/>
    <n v="5"/>
    <n v="424"/>
    <x v="0"/>
    <n v="195"/>
    <n v="2014"/>
    <n v="975"/>
    <n v="1039"/>
    <n v="0.51588877855014892"/>
    <x v="0"/>
  </r>
  <r>
    <s v="ORD-104168"/>
    <x v="564"/>
    <x v="1"/>
    <x v="6"/>
    <s v="Jul"/>
    <s v="Q3"/>
    <x v="0"/>
    <s v="Bihar"/>
    <s v="Bihar Mega Store"/>
    <x v="1"/>
    <x v="1"/>
    <x v="2"/>
    <x v="1"/>
    <n v="3"/>
    <n v="482"/>
    <x v="1"/>
    <n v="219"/>
    <n v="1446"/>
    <n v="657"/>
    <n v="789"/>
    <n v="0.5456431535269709"/>
    <x v="0"/>
  </r>
  <r>
    <s v="ORD-101542"/>
    <x v="565"/>
    <x v="1"/>
    <x v="6"/>
    <s v="Jul"/>
    <s v="Q3"/>
    <x v="0"/>
    <s v="Odisha"/>
    <s v="Odisha Mega Store"/>
    <x v="1"/>
    <x v="3"/>
    <x v="0"/>
    <x v="1"/>
    <n v="1"/>
    <n v="248"/>
    <x v="2"/>
    <n v="107"/>
    <n v="210.79999999999998"/>
    <n v="107"/>
    <n v="103.79999999999998"/>
    <n v="0.49240986717267549"/>
    <x v="0"/>
  </r>
  <r>
    <s v="ORD-102081"/>
    <x v="565"/>
    <x v="1"/>
    <x v="6"/>
    <s v="Jul"/>
    <s v="Q3"/>
    <x v="1"/>
    <s v="Maharashtra"/>
    <s v="Maharashtra Mega Store"/>
    <x v="0"/>
    <x v="11"/>
    <x v="2"/>
    <x v="0"/>
    <n v="3"/>
    <n v="1625"/>
    <x v="0"/>
    <n v="812"/>
    <n v="4631.25"/>
    <n v="2436"/>
    <n v="2195.25"/>
    <n v="0.4740080971659919"/>
    <x v="0"/>
  </r>
  <r>
    <s v="ORD-102085"/>
    <x v="565"/>
    <x v="1"/>
    <x v="6"/>
    <s v="Jul"/>
    <s v="Q3"/>
    <x v="0"/>
    <s v="Odisha"/>
    <s v="Odisha Mega Store"/>
    <x v="1"/>
    <x v="3"/>
    <x v="2"/>
    <x v="1"/>
    <n v="4"/>
    <n v="274"/>
    <x v="2"/>
    <n v="112"/>
    <n v="931.6"/>
    <n v="448"/>
    <n v="483.6"/>
    <n v="0.51910691283812793"/>
    <x v="0"/>
  </r>
  <r>
    <s v="ORD-104044"/>
    <x v="565"/>
    <x v="1"/>
    <x v="6"/>
    <s v="Jul"/>
    <s v="Q3"/>
    <x v="0"/>
    <s v="West Bengal"/>
    <s v="West Bengal Mega Store"/>
    <x v="2"/>
    <x v="2"/>
    <x v="2"/>
    <x v="0"/>
    <n v="2"/>
    <n v="2543"/>
    <x v="0"/>
    <n v="1557"/>
    <n v="4831.7"/>
    <n v="3114"/>
    <n v="1717.6999999999998"/>
    <n v="0.3555063435229836"/>
    <x v="0"/>
  </r>
  <r>
    <s v="ORD-100224"/>
    <x v="566"/>
    <x v="1"/>
    <x v="6"/>
    <s v="Jul"/>
    <s v="Q3"/>
    <x v="1"/>
    <s v="Rajasthan"/>
    <s v="Rajasthan Mega Store"/>
    <x v="1"/>
    <x v="3"/>
    <x v="2"/>
    <x v="1"/>
    <n v="1"/>
    <n v="246"/>
    <x v="1"/>
    <n v="103"/>
    <n v="246"/>
    <n v="103"/>
    <n v="143"/>
    <n v="0.58130081300813008"/>
    <x v="0"/>
  </r>
  <r>
    <s v="ORD-102310"/>
    <x v="566"/>
    <x v="1"/>
    <x v="6"/>
    <s v="Jul"/>
    <s v="Q3"/>
    <x v="3"/>
    <s v="Uttar Pradesh"/>
    <s v="Uttar Pradesh Mega Store"/>
    <x v="1"/>
    <x v="3"/>
    <x v="0"/>
    <x v="0"/>
    <n v="2"/>
    <n v="241"/>
    <x v="5"/>
    <n v="99"/>
    <n v="385.6"/>
    <n v="198"/>
    <n v="187.60000000000002"/>
    <n v="0.48651452282157681"/>
    <x v="1"/>
  </r>
  <r>
    <s v="ORD-104450"/>
    <x v="566"/>
    <x v="1"/>
    <x v="6"/>
    <s v="Jul"/>
    <s v="Q3"/>
    <x v="1"/>
    <s v="Rajasthan"/>
    <s v="Rajasthan Mega Store"/>
    <x v="0"/>
    <x v="12"/>
    <x v="2"/>
    <x v="1"/>
    <n v="1"/>
    <n v="19037"/>
    <x v="3"/>
    <n v="14801"/>
    <n v="17133.3"/>
    <n v="14801"/>
    <n v="2332.2999999999993"/>
    <n v="0.13612672398195325"/>
    <x v="1"/>
  </r>
  <r>
    <s v="ORD-101359"/>
    <x v="567"/>
    <x v="1"/>
    <x v="7"/>
    <s v="Aug"/>
    <s v="Q3"/>
    <x v="3"/>
    <s v="Delhi"/>
    <s v="Delhi Mega Store"/>
    <x v="1"/>
    <x v="1"/>
    <x v="2"/>
    <x v="0"/>
    <n v="3"/>
    <n v="443"/>
    <x v="2"/>
    <n v="194"/>
    <n v="1129.6499999999999"/>
    <n v="582"/>
    <n v="547.64999999999986"/>
    <n v="0.48479617580666573"/>
    <x v="0"/>
  </r>
  <r>
    <s v="ORD-102877"/>
    <x v="567"/>
    <x v="1"/>
    <x v="7"/>
    <s v="Aug"/>
    <s v="Q3"/>
    <x v="0"/>
    <s v="West Bengal"/>
    <s v="West Bengal Mega Store"/>
    <x v="1"/>
    <x v="3"/>
    <x v="0"/>
    <x v="2"/>
    <n v="1"/>
    <n v="227"/>
    <x v="2"/>
    <n v="96"/>
    <n v="192.95"/>
    <n v="96"/>
    <n v="96.949999999999989"/>
    <n v="0.50246177766260691"/>
    <x v="0"/>
  </r>
  <r>
    <s v="ORD-103309"/>
    <x v="567"/>
    <x v="1"/>
    <x v="7"/>
    <s v="Aug"/>
    <s v="Q3"/>
    <x v="2"/>
    <s v="Andhra Pradesh"/>
    <s v="Andhra Pradesh Mega Store"/>
    <x v="1"/>
    <x v="3"/>
    <x v="1"/>
    <x v="1"/>
    <n v="3"/>
    <n v="239"/>
    <x v="1"/>
    <n v="100"/>
    <n v="717"/>
    <n v="300"/>
    <n v="417"/>
    <n v="0.58158995815899583"/>
    <x v="0"/>
  </r>
  <r>
    <s v="ORD-104256"/>
    <x v="567"/>
    <x v="1"/>
    <x v="7"/>
    <s v="Aug"/>
    <s v="Q3"/>
    <x v="0"/>
    <s v="West Bengal"/>
    <s v="West Bengal Mega Store"/>
    <x v="1"/>
    <x v="8"/>
    <x v="0"/>
    <x v="1"/>
    <n v="5"/>
    <n v="2220"/>
    <x v="1"/>
    <n v="1256"/>
    <n v="11100"/>
    <n v="6280"/>
    <n v="4820"/>
    <n v="0.43423423423423424"/>
    <x v="0"/>
  </r>
  <r>
    <s v="ORD-100733"/>
    <x v="568"/>
    <x v="1"/>
    <x v="7"/>
    <s v="Aug"/>
    <s v="Q3"/>
    <x v="2"/>
    <s v="Andhra Pradesh"/>
    <s v="Andhra Pradesh Mega Store"/>
    <x v="3"/>
    <x v="13"/>
    <x v="0"/>
    <x v="1"/>
    <n v="1"/>
    <n v="14520"/>
    <x v="6"/>
    <n v="8631"/>
    <n v="10164"/>
    <n v="8631"/>
    <n v="1533"/>
    <n v="0.15082644628099173"/>
    <x v="0"/>
  </r>
  <r>
    <s v="ORD-102174"/>
    <x v="568"/>
    <x v="1"/>
    <x v="7"/>
    <s v="Aug"/>
    <s v="Q3"/>
    <x v="3"/>
    <s v="Uttar Pradesh"/>
    <s v="Uttar Pradesh Mega Store"/>
    <x v="3"/>
    <x v="13"/>
    <x v="0"/>
    <x v="2"/>
    <n v="5"/>
    <n v="13982"/>
    <x v="4"/>
    <n v="8416"/>
    <n v="45441.5"/>
    <n v="42080"/>
    <n v="3361.5"/>
    <n v="7.39742306041834E-2"/>
    <x v="0"/>
  </r>
  <r>
    <s v="ORD-102268"/>
    <x v="568"/>
    <x v="1"/>
    <x v="7"/>
    <s v="Aug"/>
    <s v="Q3"/>
    <x v="1"/>
    <s v="Rajasthan"/>
    <s v="Rajasthan Mega Store"/>
    <x v="1"/>
    <x v="4"/>
    <x v="1"/>
    <x v="0"/>
    <n v="2"/>
    <n v="290"/>
    <x v="2"/>
    <n v="118"/>
    <n v="493"/>
    <n v="236"/>
    <n v="257"/>
    <n v="0.52129817444219062"/>
    <x v="0"/>
  </r>
  <r>
    <s v="ORD-102461"/>
    <x v="568"/>
    <x v="1"/>
    <x v="7"/>
    <s v="Aug"/>
    <s v="Q3"/>
    <x v="3"/>
    <s v="Delhi"/>
    <s v="Delhi Mega Store"/>
    <x v="1"/>
    <x v="8"/>
    <x v="2"/>
    <x v="1"/>
    <n v="1"/>
    <n v="2366"/>
    <x v="1"/>
    <n v="1403"/>
    <n v="2366"/>
    <n v="1403"/>
    <n v="963"/>
    <n v="0.4070160608622147"/>
    <x v="0"/>
  </r>
  <r>
    <s v="ORD-102818"/>
    <x v="568"/>
    <x v="1"/>
    <x v="7"/>
    <s v="Aug"/>
    <s v="Q3"/>
    <x v="2"/>
    <s v="Andhra Pradesh"/>
    <s v="Andhra Pradesh Mega Store"/>
    <x v="1"/>
    <x v="8"/>
    <x v="1"/>
    <x v="2"/>
    <n v="2"/>
    <n v="2272"/>
    <x v="1"/>
    <n v="1335"/>
    <n v="4544"/>
    <n v="2670"/>
    <n v="1874"/>
    <n v="0.41241197183098594"/>
    <x v="0"/>
  </r>
  <r>
    <s v="ORD-104303"/>
    <x v="568"/>
    <x v="1"/>
    <x v="7"/>
    <s v="Aug"/>
    <s v="Q3"/>
    <x v="3"/>
    <s v="Delhi"/>
    <s v="Delhi Mega Store"/>
    <x v="2"/>
    <x v="10"/>
    <x v="1"/>
    <x v="0"/>
    <n v="5"/>
    <n v="1632"/>
    <x v="0"/>
    <n v="845"/>
    <n v="7752"/>
    <n v="4225"/>
    <n v="3527"/>
    <n v="0.4549793601651187"/>
    <x v="1"/>
  </r>
  <r>
    <s v="ORD-104399"/>
    <x v="568"/>
    <x v="1"/>
    <x v="7"/>
    <s v="Aug"/>
    <s v="Q3"/>
    <x v="1"/>
    <s v="Maharashtra"/>
    <s v="Maharashtra Mega Store"/>
    <x v="2"/>
    <x v="10"/>
    <x v="0"/>
    <x v="0"/>
    <n v="1"/>
    <n v="1791"/>
    <x v="0"/>
    <n v="929"/>
    <n v="1701.4499999999998"/>
    <n v="929"/>
    <n v="772.44999999999982"/>
    <n v="0.45399512180786972"/>
    <x v="0"/>
  </r>
  <r>
    <s v="ORD-101637"/>
    <x v="569"/>
    <x v="1"/>
    <x v="7"/>
    <s v="Aug"/>
    <s v="Q3"/>
    <x v="1"/>
    <s v="Gujarat"/>
    <s v="Gujarat Mega Store"/>
    <x v="2"/>
    <x v="10"/>
    <x v="2"/>
    <x v="1"/>
    <n v="1"/>
    <n v="1772"/>
    <x v="2"/>
    <n v="942"/>
    <n v="1506.2"/>
    <n v="942"/>
    <n v="564.20000000000005"/>
    <n v="0.37458504846633917"/>
    <x v="1"/>
  </r>
  <r>
    <s v="ORD-102202"/>
    <x v="569"/>
    <x v="1"/>
    <x v="7"/>
    <s v="Aug"/>
    <s v="Q3"/>
    <x v="2"/>
    <s v="Karnataka"/>
    <s v="Karnataka Mega Store"/>
    <x v="1"/>
    <x v="3"/>
    <x v="2"/>
    <x v="1"/>
    <n v="2"/>
    <n v="226"/>
    <x v="1"/>
    <n v="94"/>
    <n v="452"/>
    <n v="188"/>
    <n v="264"/>
    <n v="0.58407079646017701"/>
    <x v="0"/>
  </r>
  <r>
    <s v="ORD-103068"/>
    <x v="569"/>
    <x v="1"/>
    <x v="7"/>
    <s v="Aug"/>
    <s v="Q3"/>
    <x v="1"/>
    <s v="Gujarat"/>
    <s v="Gujarat Mega Store"/>
    <x v="1"/>
    <x v="8"/>
    <x v="0"/>
    <x v="2"/>
    <n v="3"/>
    <n v="2231"/>
    <x v="1"/>
    <n v="1272"/>
    <n v="6693"/>
    <n v="3816"/>
    <n v="2877"/>
    <n v="0.42985208426714477"/>
    <x v="1"/>
  </r>
  <r>
    <s v="ORD-103070"/>
    <x v="569"/>
    <x v="1"/>
    <x v="7"/>
    <s v="Aug"/>
    <s v="Q3"/>
    <x v="1"/>
    <s v="Maharashtra"/>
    <s v="Maharashtra Mega Store"/>
    <x v="0"/>
    <x v="0"/>
    <x v="1"/>
    <x v="1"/>
    <n v="1"/>
    <n v="53872"/>
    <x v="0"/>
    <n v="44955"/>
    <n v="51178.399999999994"/>
    <n v="44955"/>
    <n v="6223.3999999999942"/>
    <n v="0.12160208212839782"/>
    <x v="0"/>
  </r>
  <r>
    <s v="ORD-101279"/>
    <x v="570"/>
    <x v="1"/>
    <x v="7"/>
    <s v="Aug"/>
    <s v="Q3"/>
    <x v="3"/>
    <s v="Uttar Pradesh"/>
    <s v="Uttar Pradesh Mega Store"/>
    <x v="2"/>
    <x v="7"/>
    <x v="0"/>
    <x v="0"/>
    <n v="1"/>
    <n v="2481"/>
    <x v="2"/>
    <n v="1239"/>
    <n v="2108.85"/>
    <n v="1239"/>
    <n v="869.84999999999991"/>
    <n v="0.41247599402517959"/>
    <x v="0"/>
  </r>
  <r>
    <s v="ORD-102543"/>
    <x v="570"/>
    <x v="1"/>
    <x v="7"/>
    <s v="Aug"/>
    <s v="Q3"/>
    <x v="3"/>
    <s v="Punjab"/>
    <s v="Punjab Mega Store"/>
    <x v="0"/>
    <x v="11"/>
    <x v="2"/>
    <x v="1"/>
    <n v="1"/>
    <n v="1527"/>
    <x v="2"/>
    <n v="764"/>
    <n v="1297.95"/>
    <n v="764"/>
    <n v="533.95000000000005"/>
    <n v="0.41137948303093341"/>
    <x v="0"/>
  </r>
  <r>
    <s v="ORD-103241"/>
    <x v="570"/>
    <x v="1"/>
    <x v="7"/>
    <s v="Aug"/>
    <s v="Q3"/>
    <x v="0"/>
    <s v="Bihar"/>
    <s v="Bihar Mega Store"/>
    <x v="3"/>
    <x v="9"/>
    <x v="2"/>
    <x v="2"/>
    <n v="3"/>
    <n v="31802"/>
    <x v="3"/>
    <n v="21372"/>
    <n v="85865.400000000009"/>
    <n v="64116"/>
    <n v="21749.400000000009"/>
    <n v="0.25329643837913768"/>
    <x v="0"/>
  </r>
  <r>
    <s v="ORD-103489"/>
    <x v="570"/>
    <x v="1"/>
    <x v="7"/>
    <s v="Aug"/>
    <s v="Q3"/>
    <x v="1"/>
    <s v="Rajasthan"/>
    <s v="Rajasthan Mega Store"/>
    <x v="0"/>
    <x v="5"/>
    <x v="0"/>
    <x v="1"/>
    <n v="1"/>
    <n v="10371"/>
    <x v="2"/>
    <n v="7553"/>
    <n v="8815.35"/>
    <n v="7553"/>
    <n v="1262.3500000000004"/>
    <n v="0.14319907887945463"/>
    <x v="0"/>
  </r>
  <r>
    <s v="ORD-101479"/>
    <x v="571"/>
    <x v="1"/>
    <x v="7"/>
    <s v="Aug"/>
    <s v="Q3"/>
    <x v="2"/>
    <s v="Tamil Nadu"/>
    <s v="Tamil Nadu Mega Store"/>
    <x v="1"/>
    <x v="4"/>
    <x v="2"/>
    <x v="2"/>
    <n v="1"/>
    <n v="329"/>
    <x v="3"/>
    <n v="135"/>
    <n v="296.10000000000002"/>
    <n v="135"/>
    <n v="161.10000000000002"/>
    <n v="0.54407294832826747"/>
    <x v="0"/>
  </r>
  <r>
    <s v="ORD-103102"/>
    <x v="571"/>
    <x v="1"/>
    <x v="7"/>
    <s v="Aug"/>
    <s v="Q3"/>
    <x v="2"/>
    <s v="Tamil Nadu"/>
    <s v="Tamil Nadu Mega Store"/>
    <x v="1"/>
    <x v="1"/>
    <x v="1"/>
    <x v="1"/>
    <n v="1"/>
    <n v="474"/>
    <x v="3"/>
    <n v="214"/>
    <n v="426.6"/>
    <n v="214"/>
    <n v="212.60000000000002"/>
    <n v="0.49835911861228321"/>
    <x v="0"/>
  </r>
  <r>
    <s v="ORD-104106"/>
    <x v="571"/>
    <x v="1"/>
    <x v="7"/>
    <s v="Aug"/>
    <s v="Q3"/>
    <x v="2"/>
    <s v="Andhra Pradesh"/>
    <s v="Andhra Pradesh Mega Store"/>
    <x v="1"/>
    <x v="1"/>
    <x v="0"/>
    <x v="0"/>
    <n v="1"/>
    <n v="438"/>
    <x v="3"/>
    <n v="199"/>
    <n v="394.2"/>
    <n v="199"/>
    <n v="195.2"/>
    <n v="0.49518011161846776"/>
    <x v="0"/>
  </r>
  <r>
    <s v="ORD-104325"/>
    <x v="571"/>
    <x v="1"/>
    <x v="7"/>
    <s v="Aug"/>
    <s v="Q3"/>
    <x v="0"/>
    <s v="Odisha"/>
    <s v="Odisha Mega Store"/>
    <x v="0"/>
    <x v="5"/>
    <x v="2"/>
    <x v="2"/>
    <n v="1"/>
    <n v="10783"/>
    <x v="0"/>
    <n v="7939"/>
    <n v="10243.85"/>
    <n v="7939"/>
    <n v="2304.8500000000004"/>
    <n v="0.22499841368235579"/>
    <x v="0"/>
  </r>
  <r>
    <s v="ORD-101694"/>
    <x v="572"/>
    <x v="1"/>
    <x v="7"/>
    <s v="Aug"/>
    <s v="Q3"/>
    <x v="1"/>
    <s v="Gujarat"/>
    <s v="Gujarat Mega Store"/>
    <x v="3"/>
    <x v="9"/>
    <x v="1"/>
    <x v="1"/>
    <n v="3"/>
    <n v="30216"/>
    <x v="5"/>
    <n v="20696"/>
    <n v="72518.400000000009"/>
    <n v="62088"/>
    <n v="10430.400000000009"/>
    <n v="0.14383108287000276"/>
    <x v="0"/>
  </r>
  <r>
    <s v="ORD-102905"/>
    <x v="572"/>
    <x v="1"/>
    <x v="7"/>
    <s v="Aug"/>
    <s v="Q3"/>
    <x v="1"/>
    <s v="Rajasthan"/>
    <s v="Rajasthan Mega Store"/>
    <x v="3"/>
    <x v="9"/>
    <x v="0"/>
    <x v="2"/>
    <n v="1"/>
    <n v="30971"/>
    <x v="6"/>
    <n v="20652"/>
    <n v="21679.699999999997"/>
    <n v="20652"/>
    <n v="1027.6999999999971"/>
    <n v="4.7403792487903301E-2"/>
    <x v="0"/>
  </r>
  <r>
    <s v="ORD-104316"/>
    <x v="572"/>
    <x v="1"/>
    <x v="7"/>
    <s v="Aug"/>
    <s v="Q3"/>
    <x v="3"/>
    <s v="Punjab"/>
    <s v="Punjab Mega Store"/>
    <x v="0"/>
    <x v="5"/>
    <x v="2"/>
    <x v="2"/>
    <n v="1"/>
    <n v="10978"/>
    <x v="2"/>
    <n v="8352"/>
    <n v="9331.2999999999993"/>
    <n v="8352"/>
    <n v="979.29999999999927"/>
    <n v="0.10494786364172187"/>
    <x v="0"/>
  </r>
  <r>
    <s v="ORD-100314"/>
    <x v="573"/>
    <x v="1"/>
    <x v="7"/>
    <s v="Aug"/>
    <s v="Q3"/>
    <x v="3"/>
    <s v="Delhi"/>
    <s v="Delhi Mega Store"/>
    <x v="0"/>
    <x v="0"/>
    <x v="1"/>
    <x v="1"/>
    <n v="1"/>
    <n v="52866"/>
    <x v="1"/>
    <n v="46145"/>
    <n v="52866"/>
    <n v="46145"/>
    <n v="6721"/>
    <n v="0.12713275072825633"/>
    <x v="0"/>
  </r>
  <r>
    <s v="ORD-101618"/>
    <x v="573"/>
    <x v="1"/>
    <x v="7"/>
    <s v="Aug"/>
    <s v="Q3"/>
    <x v="0"/>
    <s v="West Bengal"/>
    <s v="West Bengal Mega Store"/>
    <x v="1"/>
    <x v="4"/>
    <x v="0"/>
    <x v="2"/>
    <n v="2"/>
    <n v="295"/>
    <x v="1"/>
    <n v="115"/>
    <n v="590"/>
    <n v="230"/>
    <n v="360"/>
    <n v="0.61016949152542377"/>
    <x v="0"/>
  </r>
  <r>
    <s v="ORD-102766"/>
    <x v="573"/>
    <x v="1"/>
    <x v="7"/>
    <s v="Aug"/>
    <s v="Q3"/>
    <x v="2"/>
    <s v="Tamil Nadu"/>
    <s v="Tamil Nadu Mega Store"/>
    <x v="1"/>
    <x v="4"/>
    <x v="0"/>
    <x v="2"/>
    <n v="1"/>
    <n v="299"/>
    <x v="1"/>
    <n v="119"/>
    <n v="299"/>
    <n v="119"/>
    <n v="180"/>
    <n v="0.60200668896321075"/>
    <x v="1"/>
  </r>
  <r>
    <s v="ORD-103139"/>
    <x v="573"/>
    <x v="1"/>
    <x v="7"/>
    <s v="Aug"/>
    <s v="Q3"/>
    <x v="1"/>
    <s v="Gujarat"/>
    <s v="Gujarat Mega Store"/>
    <x v="1"/>
    <x v="1"/>
    <x v="1"/>
    <x v="1"/>
    <n v="1"/>
    <n v="468"/>
    <x v="3"/>
    <n v="210"/>
    <n v="421.2"/>
    <n v="210"/>
    <n v="211.2"/>
    <n v="0.50142450142450146"/>
    <x v="0"/>
  </r>
  <r>
    <s v="ORD-101975"/>
    <x v="574"/>
    <x v="1"/>
    <x v="7"/>
    <s v="Aug"/>
    <s v="Q3"/>
    <x v="2"/>
    <s v="Karnataka"/>
    <s v="Karnataka Mega Store"/>
    <x v="2"/>
    <x v="7"/>
    <x v="0"/>
    <x v="0"/>
    <n v="3"/>
    <n v="2279"/>
    <x v="5"/>
    <n v="1164"/>
    <n v="5469.6"/>
    <n v="3492"/>
    <n v="1977.6000000000004"/>
    <n v="0.36156208863536643"/>
    <x v="0"/>
  </r>
  <r>
    <s v="ORD-102163"/>
    <x v="574"/>
    <x v="1"/>
    <x v="7"/>
    <s v="Aug"/>
    <s v="Q3"/>
    <x v="2"/>
    <s v="Tamil Nadu"/>
    <s v="Tamil Nadu Mega Store"/>
    <x v="1"/>
    <x v="8"/>
    <x v="0"/>
    <x v="2"/>
    <n v="2"/>
    <n v="2195"/>
    <x v="1"/>
    <n v="1272"/>
    <n v="4390"/>
    <n v="2544"/>
    <n v="1846"/>
    <n v="0.42050113895216401"/>
    <x v="0"/>
  </r>
  <r>
    <s v="ORD-102289"/>
    <x v="574"/>
    <x v="1"/>
    <x v="7"/>
    <s v="Aug"/>
    <s v="Q3"/>
    <x v="3"/>
    <s v="Uttar Pradesh"/>
    <s v="Uttar Pradesh Mega Store"/>
    <x v="1"/>
    <x v="8"/>
    <x v="2"/>
    <x v="2"/>
    <n v="4"/>
    <n v="2400"/>
    <x v="0"/>
    <n v="1351"/>
    <n v="9120"/>
    <n v="5404"/>
    <n v="3716"/>
    <n v="0.40745614035087718"/>
    <x v="0"/>
  </r>
  <r>
    <s v="ORD-102520"/>
    <x v="574"/>
    <x v="1"/>
    <x v="7"/>
    <s v="Aug"/>
    <s v="Q3"/>
    <x v="1"/>
    <s v="Rajasthan"/>
    <s v="Rajasthan Mega Store"/>
    <x v="3"/>
    <x v="9"/>
    <x v="0"/>
    <x v="2"/>
    <n v="1"/>
    <n v="32131"/>
    <x v="4"/>
    <n v="21243"/>
    <n v="20885.150000000001"/>
    <n v="21243"/>
    <n v="-357.84999999999854"/>
    <n v="-1.713418385790854E-2"/>
    <x v="0"/>
  </r>
  <r>
    <s v="ORD-103982"/>
    <x v="574"/>
    <x v="1"/>
    <x v="7"/>
    <s v="Aug"/>
    <s v="Q3"/>
    <x v="1"/>
    <s v="Gujarat"/>
    <s v="Gujarat Mega Store"/>
    <x v="0"/>
    <x v="0"/>
    <x v="0"/>
    <x v="0"/>
    <n v="3"/>
    <n v="56515"/>
    <x v="0"/>
    <n v="47082"/>
    <n v="161067.75"/>
    <n v="141246"/>
    <n v="19821.75"/>
    <n v="0.12306467309563833"/>
    <x v="0"/>
  </r>
  <r>
    <s v="ORD-104271"/>
    <x v="574"/>
    <x v="1"/>
    <x v="7"/>
    <s v="Aug"/>
    <s v="Q3"/>
    <x v="3"/>
    <s v="Uttar Pradesh"/>
    <s v="Uttar Pradesh Mega Store"/>
    <x v="3"/>
    <x v="6"/>
    <x v="0"/>
    <x v="1"/>
    <n v="1"/>
    <n v="6646"/>
    <x v="1"/>
    <n v="3568"/>
    <n v="6646"/>
    <n v="3568"/>
    <n v="3078"/>
    <n v="0.46313572073427628"/>
    <x v="0"/>
  </r>
  <r>
    <s v="ORD-100837"/>
    <x v="575"/>
    <x v="1"/>
    <x v="7"/>
    <s v="Aug"/>
    <s v="Q3"/>
    <x v="0"/>
    <s v="Odisha"/>
    <s v="Odisha Mega Store"/>
    <x v="2"/>
    <x v="10"/>
    <x v="0"/>
    <x v="2"/>
    <n v="1"/>
    <n v="1678"/>
    <x v="1"/>
    <n v="881"/>
    <n v="1678"/>
    <n v="881"/>
    <n v="797"/>
    <n v="0.47497020262216927"/>
    <x v="0"/>
  </r>
  <r>
    <s v="ORD-102848"/>
    <x v="575"/>
    <x v="1"/>
    <x v="7"/>
    <s v="Aug"/>
    <s v="Q3"/>
    <x v="1"/>
    <s v="Gujarat"/>
    <s v="Gujarat Mega Store"/>
    <x v="0"/>
    <x v="0"/>
    <x v="1"/>
    <x v="0"/>
    <n v="5"/>
    <n v="47732"/>
    <x v="3"/>
    <n v="40875"/>
    <n v="214794"/>
    <n v="204375"/>
    <n v="10419"/>
    <n v="4.8506941534679743E-2"/>
    <x v="0"/>
  </r>
  <r>
    <s v="ORD-102952"/>
    <x v="575"/>
    <x v="1"/>
    <x v="7"/>
    <s v="Aug"/>
    <s v="Q3"/>
    <x v="1"/>
    <s v="Maharashtra"/>
    <s v="Maharashtra Mega Store"/>
    <x v="0"/>
    <x v="11"/>
    <x v="2"/>
    <x v="1"/>
    <n v="3"/>
    <n v="1470"/>
    <x v="1"/>
    <n v="740"/>
    <n v="4410"/>
    <n v="2220"/>
    <n v="2190"/>
    <n v="0.49659863945578231"/>
    <x v="0"/>
  </r>
  <r>
    <s v="ORD-103222"/>
    <x v="575"/>
    <x v="1"/>
    <x v="7"/>
    <s v="Aug"/>
    <s v="Q3"/>
    <x v="3"/>
    <s v="Punjab"/>
    <s v="Punjab Mega Store"/>
    <x v="1"/>
    <x v="1"/>
    <x v="0"/>
    <x v="2"/>
    <n v="1"/>
    <n v="449"/>
    <x v="2"/>
    <n v="208"/>
    <n v="381.65"/>
    <n v="208"/>
    <n v="173.64999999999998"/>
    <n v="0.45499803484868334"/>
    <x v="0"/>
  </r>
  <r>
    <s v="ORD-103616"/>
    <x v="575"/>
    <x v="1"/>
    <x v="7"/>
    <s v="Aug"/>
    <s v="Q3"/>
    <x v="3"/>
    <s v="Delhi"/>
    <s v="Delhi Mega Store"/>
    <x v="1"/>
    <x v="1"/>
    <x v="1"/>
    <x v="1"/>
    <n v="4"/>
    <n v="416"/>
    <x v="1"/>
    <n v="189"/>
    <n v="1664"/>
    <n v="756"/>
    <n v="908"/>
    <n v="0.54567307692307687"/>
    <x v="0"/>
  </r>
  <r>
    <s v="ORD-102902"/>
    <x v="576"/>
    <x v="1"/>
    <x v="7"/>
    <s v="Aug"/>
    <s v="Q3"/>
    <x v="0"/>
    <s v="West Bengal"/>
    <s v="West Bengal Mega Store"/>
    <x v="1"/>
    <x v="8"/>
    <x v="1"/>
    <x v="1"/>
    <n v="8"/>
    <n v="1991"/>
    <x v="1"/>
    <n v="1178"/>
    <n v="15928"/>
    <n v="9424"/>
    <n v="6504"/>
    <n v="0.40833751883475639"/>
    <x v="0"/>
  </r>
  <r>
    <s v="ORD-102944"/>
    <x v="576"/>
    <x v="1"/>
    <x v="7"/>
    <s v="Aug"/>
    <s v="Q3"/>
    <x v="3"/>
    <s v="Uttar Pradesh"/>
    <s v="Uttar Pradesh Mega Store"/>
    <x v="2"/>
    <x v="2"/>
    <x v="0"/>
    <x v="2"/>
    <n v="4"/>
    <n v="2833"/>
    <x v="0"/>
    <n v="1676"/>
    <n v="10765.4"/>
    <n v="6704"/>
    <n v="4061.3999999999996"/>
    <n v="0.37726419826481133"/>
    <x v="0"/>
  </r>
  <r>
    <s v="ORD-100711"/>
    <x v="577"/>
    <x v="1"/>
    <x v="7"/>
    <s v="Aug"/>
    <s v="Q3"/>
    <x v="1"/>
    <s v="Gujarat"/>
    <s v="Gujarat Mega Store"/>
    <x v="1"/>
    <x v="1"/>
    <x v="0"/>
    <x v="1"/>
    <n v="1"/>
    <n v="451"/>
    <x v="1"/>
    <n v="202"/>
    <n v="451"/>
    <n v="202"/>
    <n v="249"/>
    <n v="0.55210643015521066"/>
    <x v="0"/>
  </r>
  <r>
    <s v="ORD-101203"/>
    <x v="577"/>
    <x v="1"/>
    <x v="7"/>
    <s v="Aug"/>
    <s v="Q3"/>
    <x v="1"/>
    <s v="Maharashtra"/>
    <s v="Maharashtra Mega Store"/>
    <x v="3"/>
    <x v="6"/>
    <x v="2"/>
    <x v="2"/>
    <n v="1"/>
    <n v="6394"/>
    <x v="6"/>
    <n v="3517"/>
    <n v="4475.7999999999993"/>
    <n v="3517"/>
    <n v="958.79999999999927"/>
    <n v="0.21421868716207146"/>
    <x v="0"/>
  </r>
  <r>
    <s v="ORD-100950"/>
    <x v="578"/>
    <x v="1"/>
    <x v="7"/>
    <s v="Aug"/>
    <s v="Q3"/>
    <x v="1"/>
    <s v="Maharashtra"/>
    <s v="Maharashtra Mega Store"/>
    <x v="3"/>
    <x v="13"/>
    <x v="0"/>
    <x v="2"/>
    <n v="2"/>
    <n v="13294"/>
    <x v="5"/>
    <n v="8063"/>
    <n v="21270.400000000001"/>
    <n v="16126"/>
    <n v="5144.4000000000015"/>
    <n v="0.24185722882503391"/>
    <x v="0"/>
  </r>
  <r>
    <s v="ORD-102041"/>
    <x v="578"/>
    <x v="1"/>
    <x v="7"/>
    <s v="Aug"/>
    <s v="Q3"/>
    <x v="1"/>
    <s v="Gujarat"/>
    <s v="Gujarat Mega Store"/>
    <x v="3"/>
    <x v="9"/>
    <x v="0"/>
    <x v="2"/>
    <n v="4"/>
    <n v="30901"/>
    <x v="5"/>
    <n v="21514"/>
    <n v="98883.200000000012"/>
    <n v="86056"/>
    <n v="12827.200000000012"/>
    <n v="0.12972072101226509"/>
    <x v="0"/>
  </r>
  <r>
    <s v="ORD-101700"/>
    <x v="579"/>
    <x v="1"/>
    <x v="7"/>
    <s v="Aug"/>
    <s v="Q3"/>
    <x v="0"/>
    <s v="West Bengal"/>
    <s v="West Bengal Mega Store"/>
    <x v="2"/>
    <x v="2"/>
    <x v="2"/>
    <x v="1"/>
    <n v="3"/>
    <n v="2944"/>
    <x v="3"/>
    <n v="1722"/>
    <n v="7948.8"/>
    <n v="5166"/>
    <n v="2782.8"/>
    <n v="0.35009057971014496"/>
    <x v="0"/>
  </r>
  <r>
    <s v="ORD-101884"/>
    <x v="579"/>
    <x v="1"/>
    <x v="7"/>
    <s v="Aug"/>
    <s v="Q3"/>
    <x v="3"/>
    <s v="Uttar Pradesh"/>
    <s v="Uttar Pradesh Mega Store"/>
    <x v="3"/>
    <x v="9"/>
    <x v="2"/>
    <x v="2"/>
    <n v="3"/>
    <n v="29201"/>
    <x v="2"/>
    <n v="20035"/>
    <n v="74462.55"/>
    <n v="60105"/>
    <n v="14357.550000000003"/>
    <n v="0.19281571743111137"/>
    <x v="0"/>
  </r>
  <r>
    <s v="ORD-102180"/>
    <x v="579"/>
    <x v="1"/>
    <x v="7"/>
    <s v="Aug"/>
    <s v="Q3"/>
    <x v="1"/>
    <s v="Gujarat"/>
    <s v="Gujarat Mega Store"/>
    <x v="1"/>
    <x v="4"/>
    <x v="0"/>
    <x v="2"/>
    <n v="1"/>
    <n v="286"/>
    <x v="2"/>
    <n v="112"/>
    <n v="243.1"/>
    <n v="112"/>
    <n v="131.1"/>
    <n v="0.53928424516659812"/>
    <x v="0"/>
  </r>
  <r>
    <s v="ORD-104143"/>
    <x v="579"/>
    <x v="1"/>
    <x v="7"/>
    <s v="Aug"/>
    <s v="Q3"/>
    <x v="1"/>
    <s v="Rajasthan"/>
    <s v="Rajasthan Mega Store"/>
    <x v="3"/>
    <x v="13"/>
    <x v="0"/>
    <x v="1"/>
    <n v="3"/>
    <n v="14141"/>
    <x v="4"/>
    <n v="8391"/>
    <n v="27574.95"/>
    <n v="25173"/>
    <n v="2401.9500000000007"/>
    <n v="8.7106232286912597E-2"/>
    <x v="0"/>
  </r>
  <r>
    <s v="ORD-101905"/>
    <x v="580"/>
    <x v="1"/>
    <x v="7"/>
    <s v="Aug"/>
    <s v="Q3"/>
    <x v="2"/>
    <s v="Tamil Nadu"/>
    <s v="Tamil Nadu Mega Store"/>
    <x v="0"/>
    <x v="0"/>
    <x v="0"/>
    <x v="2"/>
    <n v="2"/>
    <n v="52374"/>
    <x v="3"/>
    <n v="43462"/>
    <n v="94273.2"/>
    <n v="86924"/>
    <n v="7349.1999999999971"/>
    <n v="7.7956407547425957E-2"/>
    <x v="0"/>
  </r>
  <r>
    <s v="ORD-102578"/>
    <x v="580"/>
    <x v="1"/>
    <x v="7"/>
    <s v="Aug"/>
    <s v="Q3"/>
    <x v="1"/>
    <s v="Maharashtra"/>
    <s v="Maharashtra Mega Store"/>
    <x v="1"/>
    <x v="3"/>
    <x v="0"/>
    <x v="1"/>
    <n v="4"/>
    <n v="250"/>
    <x v="3"/>
    <n v="103"/>
    <n v="900"/>
    <n v="412"/>
    <n v="488"/>
    <n v="0.54222222222222227"/>
    <x v="0"/>
  </r>
  <r>
    <s v="ORD-103328"/>
    <x v="580"/>
    <x v="1"/>
    <x v="7"/>
    <s v="Aug"/>
    <s v="Q3"/>
    <x v="2"/>
    <s v="Andhra Pradesh"/>
    <s v="Andhra Pradesh Mega Store"/>
    <x v="1"/>
    <x v="1"/>
    <x v="2"/>
    <x v="1"/>
    <n v="2"/>
    <n v="454"/>
    <x v="3"/>
    <n v="210"/>
    <n v="817.2"/>
    <n v="420"/>
    <n v="397.20000000000005"/>
    <n v="0.48604992657856094"/>
    <x v="0"/>
  </r>
  <r>
    <s v="ORD-104118"/>
    <x v="580"/>
    <x v="1"/>
    <x v="7"/>
    <s v="Aug"/>
    <s v="Q3"/>
    <x v="0"/>
    <s v="West Bengal"/>
    <s v="West Bengal Mega Store"/>
    <x v="3"/>
    <x v="6"/>
    <x v="1"/>
    <x v="2"/>
    <n v="1"/>
    <n v="6734"/>
    <x v="3"/>
    <n v="3644"/>
    <n v="6060.6"/>
    <n v="3644"/>
    <n v="2416.6000000000004"/>
    <n v="0.39873939873939879"/>
    <x v="0"/>
  </r>
  <r>
    <s v="ORD-100184"/>
    <x v="581"/>
    <x v="1"/>
    <x v="7"/>
    <s v="Aug"/>
    <s v="Q3"/>
    <x v="3"/>
    <s v="Delhi"/>
    <s v="Delhi Mega Store"/>
    <x v="1"/>
    <x v="3"/>
    <x v="2"/>
    <x v="0"/>
    <n v="1"/>
    <n v="229"/>
    <x v="5"/>
    <n v="97"/>
    <n v="183.20000000000002"/>
    <n v="97"/>
    <n v="86.200000000000017"/>
    <n v="0.47052401746724898"/>
    <x v="0"/>
  </r>
  <r>
    <s v="ORD-100731"/>
    <x v="581"/>
    <x v="1"/>
    <x v="7"/>
    <s v="Aug"/>
    <s v="Q3"/>
    <x v="2"/>
    <s v="Andhra Pradesh"/>
    <s v="Andhra Pradesh Mega Store"/>
    <x v="1"/>
    <x v="1"/>
    <x v="0"/>
    <x v="1"/>
    <n v="1"/>
    <n v="493"/>
    <x v="0"/>
    <n v="225"/>
    <n v="468.34999999999997"/>
    <n v="225"/>
    <n v="243.34999999999997"/>
    <n v="0.51959005017615023"/>
    <x v="0"/>
  </r>
  <r>
    <s v="ORD-103474"/>
    <x v="581"/>
    <x v="1"/>
    <x v="7"/>
    <s v="Aug"/>
    <s v="Q3"/>
    <x v="3"/>
    <s v="Uttar Pradesh"/>
    <s v="Uttar Pradesh Mega Store"/>
    <x v="3"/>
    <x v="9"/>
    <x v="0"/>
    <x v="1"/>
    <n v="1"/>
    <n v="29034"/>
    <x v="2"/>
    <n v="19393"/>
    <n v="24678.899999999998"/>
    <n v="19393"/>
    <n v="5285.8999999999978"/>
    <n v="0.2141870180599621"/>
    <x v="0"/>
  </r>
  <r>
    <s v="ORD-103752"/>
    <x v="581"/>
    <x v="1"/>
    <x v="7"/>
    <s v="Aug"/>
    <s v="Q3"/>
    <x v="2"/>
    <s v="Karnataka"/>
    <s v="Karnataka Mega Store"/>
    <x v="3"/>
    <x v="9"/>
    <x v="2"/>
    <x v="1"/>
    <n v="5"/>
    <n v="29239"/>
    <x v="1"/>
    <n v="20319"/>
    <n v="146195"/>
    <n v="101595"/>
    <n v="44600"/>
    <n v="0.30507199288621362"/>
    <x v="0"/>
  </r>
  <r>
    <s v="ORD-104091"/>
    <x v="581"/>
    <x v="1"/>
    <x v="7"/>
    <s v="Aug"/>
    <s v="Q3"/>
    <x v="2"/>
    <s v="Tamil Nadu"/>
    <s v="Tamil Nadu Mega Store"/>
    <x v="2"/>
    <x v="2"/>
    <x v="2"/>
    <x v="1"/>
    <n v="2"/>
    <n v="2959"/>
    <x v="0"/>
    <n v="1751"/>
    <n v="5622.0999999999995"/>
    <n v="3502"/>
    <n v="2120.0999999999995"/>
    <n v="0.37710108322512936"/>
    <x v="0"/>
  </r>
  <r>
    <s v="ORD-104184"/>
    <x v="581"/>
    <x v="1"/>
    <x v="7"/>
    <s v="Aug"/>
    <s v="Q3"/>
    <x v="3"/>
    <s v="Uttar Pradesh"/>
    <s v="Uttar Pradesh Mega Store"/>
    <x v="1"/>
    <x v="1"/>
    <x v="0"/>
    <x v="2"/>
    <n v="4"/>
    <n v="481"/>
    <x v="0"/>
    <n v="213"/>
    <n v="1827.8"/>
    <n v="852"/>
    <n v="975.8"/>
    <n v="0.53386584965532335"/>
    <x v="0"/>
  </r>
  <r>
    <s v="ORD-100448"/>
    <x v="582"/>
    <x v="1"/>
    <x v="7"/>
    <s v="Aug"/>
    <s v="Q3"/>
    <x v="2"/>
    <s v="Andhra Pradesh"/>
    <s v="Andhra Pradesh Mega Store"/>
    <x v="0"/>
    <x v="12"/>
    <x v="0"/>
    <x v="2"/>
    <n v="3"/>
    <n v="16337"/>
    <x v="0"/>
    <n v="13077"/>
    <n v="46560.45"/>
    <n v="39231"/>
    <n v="7329.4499999999971"/>
    <n v="0.15741793732663661"/>
    <x v="0"/>
  </r>
  <r>
    <s v="ORD-101733"/>
    <x v="582"/>
    <x v="1"/>
    <x v="7"/>
    <s v="Aug"/>
    <s v="Q3"/>
    <x v="0"/>
    <s v="West Bengal"/>
    <s v="West Bengal Mega Store"/>
    <x v="1"/>
    <x v="8"/>
    <x v="0"/>
    <x v="2"/>
    <n v="4"/>
    <n v="2369"/>
    <x v="1"/>
    <n v="1403"/>
    <n v="9476"/>
    <n v="5612"/>
    <n v="3864"/>
    <n v="0.40776699029126212"/>
    <x v="0"/>
  </r>
  <r>
    <s v="ORD-103297"/>
    <x v="582"/>
    <x v="1"/>
    <x v="7"/>
    <s v="Aug"/>
    <s v="Q3"/>
    <x v="2"/>
    <s v="Andhra Pradesh"/>
    <s v="Andhra Pradesh Mega Store"/>
    <x v="2"/>
    <x v="2"/>
    <x v="1"/>
    <x v="1"/>
    <n v="5"/>
    <n v="2684"/>
    <x v="1"/>
    <n v="1566"/>
    <n v="13420"/>
    <n v="7830"/>
    <n v="5590"/>
    <n v="0.41654247391952309"/>
    <x v="0"/>
  </r>
  <r>
    <s v="ORD-103926"/>
    <x v="582"/>
    <x v="1"/>
    <x v="7"/>
    <s v="Aug"/>
    <s v="Q3"/>
    <x v="1"/>
    <s v="Gujarat"/>
    <s v="Gujarat Mega Store"/>
    <x v="2"/>
    <x v="10"/>
    <x v="2"/>
    <x v="1"/>
    <n v="1"/>
    <n v="1787"/>
    <x v="2"/>
    <n v="951"/>
    <n v="1518.95"/>
    <n v="951"/>
    <n v="567.95000000000005"/>
    <n v="0.3739096086112117"/>
    <x v="0"/>
  </r>
  <r>
    <s v="ORD-104234"/>
    <x v="582"/>
    <x v="1"/>
    <x v="7"/>
    <s v="Aug"/>
    <s v="Q3"/>
    <x v="0"/>
    <s v="West Bengal"/>
    <s v="West Bengal Mega Store"/>
    <x v="1"/>
    <x v="4"/>
    <x v="1"/>
    <x v="2"/>
    <n v="3"/>
    <n v="307"/>
    <x v="3"/>
    <n v="120"/>
    <n v="828.9"/>
    <n v="360"/>
    <n v="468.9"/>
    <n v="0.56568946796959829"/>
    <x v="0"/>
  </r>
  <r>
    <s v="ORD-100233"/>
    <x v="583"/>
    <x v="1"/>
    <x v="7"/>
    <s v="Aug"/>
    <s v="Q3"/>
    <x v="2"/>
    <s v="Karnataka"/>
    <s v="Karnataka Mega Store"/>
    <x v="1"/>
    <x v="3"/>
    <x v="2"/>
    <x v="1"/>
    <n v="2"/>
    <n v="243"/>
    <x v="3"/>
    <n v="103"/>
    <n v="437.40000000000003"/>
    <n v="206"/>
    <n v="231.40000000000003"/>
    <n v="0.52903520804755377"/>
    <x v="0"/>
  </r>
  <r>
    <s v="ORD-100916"/>
    <x v="583"/>
    <x v="1"/>
    <x v="7"/>
    <s v="Aug"/>
    <s v="Q3"/>
    <x v="0"/>
    <s v="Bihar"/>
    <s v="Bihar Mega Store"/>
    <x v="2"/>
    <x v="7"/>
    <x v="1"/>
    <x v="0"/>
    <n v="4"/>
    <n v="2432"/>
    <x v="5"/>
    <n v="1210"/>
    <n v="7782.4000000000005"/>
    <n v="4840"/>
    <n v="2942.4000000000005"/>
    <n v="0.3780838815789474"/>
    <x v="0"/>
  </r>
  <r>
    <s v="ORD-101790"/>
    <x v="583"/>
    <x v="1"/>
    <x v="7"/>
    <s v="Aug"/>
    <s v="Q3"/>
    <x v="1"/>
    <s v="Rajasthan"/>
    <s v="Rajasthan Mega Store"/>
    <x v="3"/>
    <x v="6"/>
    <x v="2"/>
    <x v="1"/>
    <n v="1"/>
    <n v="6929"/>
    <x v="7"/>
    <n v="3894"/>
    <n v="5196.75"/>
    <n v="3894"/>
    <n v="1302.75"/>
    <n v="0.25068552460672533"/>
    <x v="0"/>
  </r>
  <r>
    <s v="ORD-101818"/>
    <x v="583"/>
    <x v="1"/>
    <x v="7"/>
    <s v="Aug"/>
    <s v="Q3"/>
    <x v="1"/>
    <s v="Rajasthan"/>
    <s v="Rajasthan Mega Store"/>
    <x v="1"/>
    <x v="8"/>
    <x v="0"/>
    <x v="1"/>
    <n v="1"/>
    <n v="2264"/>
    <x v="1"/>
    <n v="1336"/>
    <n v="2264"/>
    <n v="1336"/>
    <n v="928"/>
    <n v="0.40989399293286222"/>
    <x v="0"/>
  </r>
  <r>
    <s v="ORD-102204"/>
    <x v="583"/>
    <x v="1"/>
    <x v="7"/>
    <s v="Aug"/>
    <s v="Q3"/>
    <x v="1"/>
    <s v="Maharashtra"/>
    <s v="Maharashtra Mega Store"/>
    <x v="1"/>
    <x v="3"/>
    <x v="1"/>
    <x v="2"/>
    <n v="2"/>
    <n v="249"/>
    <x v="0"/>
    <n v="106"/>
    <n v="473.09999999999997"/>
    <n v="212"/>
    <n v="261.09999999999997"/>
    <n v="0.55189177763686326"/>
    <x v="0"/>
  </r>
  <r>
    <s v="ORD-102756"/>
    <x v="583"/>
    <x v="1"/>
    <x v="7"/>
    <s v="Aug"/>
    <s v="Q3"/>
    <x v="3"/>
    <s v="Uttar Pradesh"/>
    <s v="Uttar Pradesh Mega Store"/>
    <x v="0"/>
    <x v="11"/>
    <x v="0"/>
    <x v="1"/>
    <n v="3"/>
    <n v="1533"/>
    <x v="2"/>
    <n v="752"/>
    <n v="3909.15"/>
    <n v="2256"/>
    <n v="1653.15"/>
    <n v="0.42289244464909254"/>
    <x v="0"/>
  </r>
  <r>
    <s v="ORD-102797"/>
    <x v="583"/>
    <x v="1"/>
    <x v="7"/>
    <s v="Aug"/>
    <s v="Q3"/>
    <x v="1"/>
    <s v="Rajasthan"/>
    <s v="Rajasthan Mega Store"/>
    <x v="2"/>
    <x v="7"/>
    <x v="0"/>
    <x v="1"/>
    <n v="3"/>
    <n v="2539"/>
    <x v="1"/>
    <n v="1268"/>
    <n v="7617"/>
    <n v="3804"/>
    <n v="3813"/>
    <n v="0.50059078377313904"/>
    <x v="0"/>
  </r>
  <r>
    <s v="ORD-103617"/>
    <x v="583"/>
    <x v="1"/>
    <x v="7"/>
    <s v="Aug"/>
    <s v="Q3"/>
    <x v="1"/>
    <s v="Maharashtra"/>
    <s v="Maharashtra Mega Store"/>
    <x v="2"/>
    <x v="10"/>
    <x v="2"/>
    <x v="2"/>
    <n v="1"/>
    <n v="1672"/>
    <x v="0"/>
    <n v="876"/>
    <n v="1588.3999999999999"/>
    <n v="876"/>
    <n v="712.39999999999986"/>
    <n v="0.44850163686728778"/>
    <x v="0"/>
  </r>
  <r>
    <s v="ORD-103658"/>
    <x v="583"/>
    <x v="1"/>
    <x v="7"/>
    <s v="Aug"/>
    <s v="Q3"/>
    <x v="3"/>
    <s v="Uttar Pradesh"/>
    <s v="Uttar Pradesh Mega Store"/>
    <x v="0"/>
    <x v="5"/>
    <x v="0"/>
    <x v="1"/>
    <n v="4"/>
    <n v="11377"/>
    <x v="1"/>
    <n v="8215"/>
    <n v="45508"/>
    <n v="32860"/>
    <n v="12648"/>
    <n v="0.27792915531335149"/>
    <x v="0"/>
  </r>
  <r>
    <s v="ORD-100293"/>
    <x v="584"/>
    <x v="1"/>
    <x v="7"/>
    <s v="Aug"/>
    <s v="Q3"/>
    <x v="1"/>
    <s v="Rajasthan"/>
    <s v="Rajasthan Mega Store"/>
    <x v="1"/>
    <x v="1"/>
    <x v="2"/>
    <x v="0"/>
    <n v="1"/>
    <n v="422"/>
    <x v="0"/>
    <n v="192"/>
    <n v="400.9"/>
    <n v="192"/>
    <n v="208.89999999999998"/>
    <n v="0.52107757545522571"/>
    <x v="0"/>
  </r>
  <r>
    <s v="ORD-101869"/>
    <x v="584"/>
    <x v="1"/>
    <x v="7"/>
    <s v="Aug"/>
    <s v="Q3"/>
    <x v="2"/>
    <s v="Tamil Nadu"/>
    <s v="Tamil Nadu Mega Store"/>
    <x v="1"/>
    <x v="4"/>
    <x v="2"/>
    <x v="1"/>
    <n v="1"/>
    <n v="309"/>
    <x v="1"/>
    <n v="120"/>
    <n v="309"/>
    <n v="120"/>
    <n v="189"/>
    <n v="0.61165048543689315"/>
    <x v="0"/>
  </r>
  <r>
    <s v="ORD-102396"/>
    <x v="584"/>
    <x v="1"/>
    <x v="7"/>
    <s v="Aug"/>
    <s v="Q3"/>
    <x v="0"/>
    <s v="West Bengal"/>
    <s v="West Bengal Mega Store"/>
    <x v="1"/>
    <x v="1"/>
    <x v="0"/>
    <x v="2"/>
    <n v="1"/>
    <n v="434"/>
    <x v="1"/>
    <n v="190"/>
    <n v="434"/>
    <n v="190"/>
    <n v="244"/>
    <n v="0.56221198156682028"/>
    <x v="0"/>
  </r>
  <r>
    <s v="ORD-103013"/>
    <x v="584"/>
    <x v="1"/>
    <x v="7"/>
    <s v="Aug"/>
    <s v="Q3"/>
    <x v="2"/>
    <s v="Andhra Pradesh"/>
    <s v="Andhra Pradesh Mega Store"/>
    <x v="3"/>
    <x v="9"/>
    <x v="1"/>
    <x v="0"/>
    <n v="1"/>
    <n v="29452"/>
    <x v="3"/>
    <n v="19924"/>
    <n v="26506.799999999999"/>
    <n v="19924"/>
    <n v="6582.7999999999993"/>
    <n v="0.2483438212081428"/>
    <x v="0"/>
  </r>
  <r>
    <s v="ORD-103032"/>
    <x v="584"/>
    <x v="1"/>
    <x v="7"/>
    <s v="Aug"/>
    <s v="Q3"/>
    <x v="3"/>
    <s v="Delhi"/>
    <s v="Delhi Mega Store"/>
    <x v="3"/>
    <x v="6"/>
    <x v="0"/>
    <x v="2"/>
    <n v="2"/>
    <n v="6372"/>
    <x v="1"/>
    <n v="3557"/>
    <n v="12744"/>
    <n v="7114"/>
    <n v="5630"/>
    <n v="0.44177652228499686"/>
    <x v="0"/>
  </r>
  <r>
    <s v="ORD-103280"/>
    <x v="584"/>
    <x v="1"/>
    <x v="7"/>
    <s v="Aug"/>
    <s v="Q3"/>
    <x v="2"/>
    <s v="Tamil Nadu"/>
    <s v="Tamil Nadu Mega Store"/>
    <x v="0"/>
    <x v="0"/>
    <x v="0"/>
    <x v="1"/>
    <n v="1"/>
    <n v="49808"/>
    <x v="3"/>
    <n v="41662"/>
    <n v="44827.200000000004"/>
    <n v="41662"/>
    <n v="3165.2000000000044"/>
    <n v="7.0608916015276524E-2"/>
    <x v="0"/>
  </r>
  <r>
    <s v="ORD-103332"/>
    <x v="584"/>
    <x v="1"/>
    <x v="7"/>
    <s v="Aug"/>
    <s v="Q3"/>
    <x v="3"/>
    <s v="Uttar Pradesh"/>
    <s v="Uttar Pradesh Mega Store"/>
    <x v="1"/>
    <x v="4"/>
    <x v="0"/>
    <x v="2"/>
    <n v="4"/>
    <n v="306"/>
    <x v="2"/>
    <n v="120"/>
    <n v="1040.3999999999999"/>
    <n v="480"/>
    <n v="560.39999999999986"/>
    <n v="0.5386389850057669"/>
    <x v="0"/>
  </r>
  <r>
    <s v="ORD-104067"/>
    <x v="584"/>
    <x v="1"/>
    <x v="7"/>
    <s v="Aug"/>
    <s v="Q3"/>
    <x v="1"/>
    <s v="Maharashtra"/>
    <s v="Maharashtra Mega Store"/>
    <x v="1"/>
    <x v="1"/>
    <x v="0"/>
    <x v="2"/>
    <n v="3"/>
    <n v="477"/>
    <x v="0"/>
    <n v="219"/>
    <n v="1359.45"/>
    <n v="657"/>
    <n v="702.45"/>
    <n v="0.51671631909963589"/>
    <x v="0"/>
  </r>
  <r>
    <s v="ORD-104335"/>
    <x v="584"/>
    <x v="1"/>
    <x v="7"/>
    <s v="Aug"/>
    <s v="Q3"/>
    <x v="2"/>
    <s v="Karnataka"/>
    <s v="Karnataka Mega Store"/>
    <x v="1"/>
    <x v="1"/>
    <x v="2"/>
    <x v="1"/>
    <n v="1"/>
    <n v="433"/>
    <x v="3"/>
    <n v="198"/>
    <n v="389.7"/>
    <n v="198"/>
    <n v="191.7"/>
    <n v="0.49191685912240185"/>
    <x v="0"/>
  </r>
  <r>
    <s v="ORD-101064"/>
    <x v="585"/>
    <x v="1"/>
    <x v="7"/>
    <s v="Aug"/>
    <s v="Q3"/>
    <x v="3"/>
    <s v="Punjab"/>
    <s v="Punjab Mega Store"/>
    <x v="0"/>
    <x v="0"/>
    <x v="0"/>
    <x v="2"/>
    <n v="2"/>
    <n v="57160"/>
    <x v="2"/>
    <n v="49544"/>
    <n v="97172"/>
    <n v="99088"/>
    <n v="-1916"/>
    <n v="-1.9717614127526449E-2"/>
    <x v="0"/>
  </r>
  <r>
    <s v="ORD-101765"/>
    <x v="585"/>
    <x v="1"/>
    <x v="7"/>
    <s v="Aug"/>
    <s v="Q3"/>
    <x v="2"/>
    <s v="Tamil Nadu"/>
    <s v="Tamil Nadu Mega Store"/>
    <x v="1"/>
    <x v="1"/>
    <x v="2"/>
    <x v="2"/>
    <n v="4"/>
    <n v="444"/>
    <x v="3"/>
    <n v="199"/>
    <n v="1598.4"/>
    <n v="796"/>
    <n v="802.40000000000009"/>
    <n v="0.50200200200200207"/>
    <x v="0"/>
  </r>
  <r>
    <s v="ORD-102375"/>
    <x v="585"/>
    <x v="1"/>
    <x v="7"/>
    <s v="Aug"/>
    <s v="Q3"/>
    <x v="1"/>
    <s v="Gujarat"/>
    <s v="Gujarat Mega Store"/>
    <x v="0"/>
    <x v="0"/>
    <x v="0"/>
    <x v="2"/>
    <n v="1"/>
    <n v="50054"/>
    <x v="0"/>
    <n v="43631"/>
    <n v="47551.299999999996"/>
    <n v="43631"/>
    <n v="3920.2999999999956"/>
    <n v="8.2443592499048313E-2"/>
    <x v="0"/>
  </r>
  <r>
    <s v="ORD-102550"/>
    <x v="585"/>
    <x v="1"/>
    <x v="7"/>
    <s v="Aug"/>
    <s v="Q3"/>
    <x v="3"/>
    <s v="Delhi"/>
    <s v="Delhi Mega Store"/>
    <x v="0"/>
    <x v="5"/>
    <x v="2"/>
    <x v="1"/>
    <n v="2"/>
    <n v="11841"/>
    <x v="0"/>
    <n v="8793"/>
    <n v="22497.899999999998"/>
    <n v="17586"/>
    <n v="4911.8999999999978"/>
    <n v="0.21832704385742663"/>
    <x v="0"/>
  </r>
  <r>
    <s v="ORD-100392"/>
    <x v="586"/>
    <x v="1"/>
    <x v="7"/>
    <s v="Aug"/>
    <s v="Q3"/>
    <x v="0"/>
    <s v="Odisha"/>
    <s v="Odisha Mega Store"/>
    <x v="3"/>
    <x v="6"/>
    <x v="0"/>
    <x v="2"/>
    <n v="2"/>
    <n v="6479"/>
    <x v="1"/>
    <n v="3665"/>
    <n v="12958"/>
    <n v="7330"/>
    <n v="5628"/>
    <n v="0.43432628492051245"/>
    <x v="0"/>
  </r>
  <r>
    <s v="ORD-101240"/>
    <x v="586"/>
    <x v="1"/>
    <x v="7"/>
    <s v="Aug"/>
    <s v="Q3"/>
    <x v="1"/>
    <s v="Maharashtra"/>
    <s v="Maharashtra Mega Store"/>
    <x v="0"/>
    <x v="5"/>
    <x v="2"/>
    <x v="2"/>
    <n v="2"/>
    <n v="11011"/>
    <x v="1"/>
    <n v="8268"/>
    <n v="22022"/>
    <n v="16536"/>
    <n v="5486"/>
    <n v="0.24911452184179456"/>
    <x v="0"/>
  </r>
  <r>
    <s v="ORD-101828"/>
    <x v="586"/>
    <x v="1"/>
    <x v="7"/>
    <s v="Aug"/>
    <s v="Q3"/>
    <x v="1"/>
    <s v="Rajasthan"/>
    <s v="Rajasthan Mega Store"/>
    <x v="1"/>
    <x v="1"/>
    <x v="0"/>
    <x v="0"/>
    <n v="4"/>
    <n v="409"/>
    <x v="2"/>
    <n v="180"/>
    <n v="1390.6"/>
    <n v="720"/>
    <n v="670.59999999999991"/>
    <n v="0.48223788292823239"/>
    <x v="0"/>
  </r>
  <r>
    <s v="ORD-103342"/>
    <x v="586"/>
    <x v="1"/>
    <x v="7"/>
    <s v="Aug"/>
    <s v="Q3"/>
    <x v="1"/>
    <s v="Gujarat"/>
    <s v="Gujarat Mega Store"/>
    <x v="1"/>
    <x v="4"/>
    <x v="0"/>
    <x v="1"/>
    <n v="2"/>
    <n v="325"/>
    <x v="3"/>
    <n v="128"/>
    <n v="585"/>
    <n v="256"/>
    <n v="329"/>
    <n v="0.56239316239316239"/>
    <x v="0"/>
  </r>
  <r>
    <s v="ORD-103500"/>
    <x v="586"/>
    <x v="1"/>
    <x v="7"/>
    <s v="Aug"/>
    <s v="Q3"/>
    <x v="1"/>
    <s v="Gujarat"/>
    <s v="Gujarat Mega Store"/>
    <x v="2"/>
    <x v="2"/>
    <x v="0"/>
    <x v="1"/>
    <n v="3"/>
    <n v="3001"/>
    <x v="2"/>
    <n v="1801"/>
    <n v="7652.55"/>
    <n v="5403"/>
    <n v="2249.5500000000002"/>
    <n v="0.29396083658388383"/>
    <x v="0"/>
  </r>
  <r>
    <s v="ORD-100125"/>
    <x v="587"/>
    <x v="1"/>
    <x v="7"/>
    <s v="Aug"/>
    <s v="Q3"/>
    <x v="0"/>
    <s v="Bihar"/>
    <s v="Bihar Mega Store"/>
    <x v="1"/>
    <x v="8"/>
    <x v="2"/>
    <x v="1"/>
    <n v="2"/>
    <n v="2363"/>
    <x v="1"/>
    <n v="1355"/>
    <n v="4726"/>
    <n v="2710"/>
    <n v="2016"/>
    <n v="0.42657638595006347"/>
    <x v="0"/>
  </r>
  <r>
    <s v="ORD-101891"/>
    <x v="587"/>
    <x v="1"/>
    <x v="7"/>
    <s v="Aug"/>
    <s v="Q3"/>
    <x v="3"/>
    <s v="Punjab"/>
    <s v="Punjab Mega Store"/>
    <x v="0"/>
    <x v="12"/>
    <x v="1"/>
    <x v="0"/>
    <n v="2"/>
    <n v="18912"/>
    <x v="2"/>
    <n v="14509"/>
    <n v="32150.399999999998"/>
    <n v="29018"/>
    <n v="3132.3999999999978"/>
    <n v="9.7429580969443555E-2"/>
    <x v="0"/>
  </r>
  <r>
    <s v="ORD-101951"/>
    <x v="587"/>
    <x v="1"/>
    <x v="7"/>
    <s v="Aug"/>
    <s v="Q3"/>
    <x v="3"/>
    <s v="Uttar Pradesh"/>
    <s v="Uttar Pradesh Mega Store"/>
    <x v="2"/>
    <x v="2"/>
    <x v="2"/>
    <x v="1"/>
    <n v="1"/>
    <n v="2777"/>
    <x v="1"/>
    <n v="1664"/>
    <n v="2777"/>
    <n v="1664"/>
    <n v="1113"/>
    <n v="0.40079222182211022"/>
    <x v="0"/>
  </r>
  <r>
    <s v="ORD-103440"/>
    <x v="587"/>
    <x v="1"/>
    <x v="7"/>
    <s v="Aug"/>
    <s v="Q3"/>
    <x v="0"/>
    <s v="West Bengal"/>
    <s v="West Bengal Mega Store"/>
    <x v="2"/>
    <x v="10"/>
    <x v="2"/>
    <x v="0"/>
    <n v="1"/>
    <n v="1644"/>
    <x v="0"/>
    <n v="836"/>
    <n v="1561.8"/>
    <n v="836"/>
    <n v="725.8"/>
    <n v="0.46472019464720193"/>
    <x v="0"/>
  </r>
  <r>
    <s v="ORD-102481"/>
    <x v="588"/>
    <x v="1"/>
    <x v="7"/>
    <s v="Aug"/>
    <s v="Q3"/>
    <x v="2"/>
    <s v="Andhra Pradesh"/>
    <s v="Andhra Pradesh Mega Store"/>
    <x v="0"/>
    <x v="12"/>
    <x v="0"/>
    <x v="2"/>
    <n v="3"/>
    <n v="17042"/>
    <x v="0"/>
    <n v="13096"/>
    <n v="48569.7"/>
    <n v="39288"/>
    <n v="9281.6999999999971"/>
    <n v="0.19110062446339998"/>
    <x v="0"/>
  </r>
  <r>
    <s v="ORD-102844"/>
    <x v="588"/>
    <x v="1"/>
    <x v="7"/>
    <s v="Aug"/>
    <s v="Q3"/>
    <x v="3"/>
    <s v="Punjab"/>
    <s v="Punjab Mega Store"/>
    <x v="3"/>
    <x v="14"/>
    <x v="2"/>
    <x v="1"/>
    <n v="2"/>
    <n v="9268"/>
    <x v="2"/>
    <n v="5653"/>
    <n v="15755.6"/>
    <n v="11306"/>
    <n v="4449.6000000000004"/>
    <n v="0.28241387189316813"/>
    <x v="0"/>
  </r>
  <r>
    <s v="ORD-103128"/>
    <x v="588"/>
    <x v="1"/>
    <x v="7"/>
    <s v="Aug"/>
    <s v="Q3"/>
    <x v="0"/>
    <s v="Bihar"/>
    <s v="Bihar Mega Store"/>
    <x v="0"/>
    <x v="5"/>
    <x v="1"/>
    <x v="2"/>
    <n v="3"/>
    <n v="11025"/>
    <x v="1"/>
    <n v="7936"/>
    <n v="33075"/>
    <n v="23808"/>
    <n v="9267"/>
    <n v="0.28018140589569163"/>
    <x v="0"/>
  </r>
  <r>
    <s v="ORD-101017"/>
    <x v="589"/>
    <x v="1"/>
    <x v="7"/>
    <s v="Aug"/>
    <s v="Q3"/>
    <x v="2"/>
    <s v="Tamil Nadu"/>
    <s v="Tamil Nadu Mega Store"/>
    <x v="0"/>
    <x v="11"/>
    <x v="2"/>
    <x v="0"/>
    <n v="1"/>
    <n v="1468"/>
    <x v="0"/>
    <n v="727"/>
    <n v="1394.6"/>
    <n v="727"/>
    <n v="667.59999999999991"/>
    <n v="0.47870357091639176"/>
    <x v="0"/>
  </r>
  <r>
    <s v="ORD-101164"/>
    <x v="589"/>
    <x v="1"/>
    <x v="7"/>
    <s v="Aug"/>
    <s v="Q3"/>
    <x v="2"/>
    <s v="Andhra Pradesh"/>
    <s v="Andhra Pradesh Mega Store"/>
    <x v="3"/>
    <x v="13"/>
    <x v="2"/>
    <x v="1"/>
    <n v="1"/>
    <n v="14254"/>
    <x v="5"/>
    <n v="8632"/>
    <n v="11403.2"/>
    <n v="8632"/>
    <n v="2771.2000000000007"/>
    <n v="0.24301950329732011"/>
    <x v="0"/>
  </r>
  <r>
    <s v="ORD-103574"/>
    <x v="589"/>
    <x v="1"/>
    <x v="7"/>
    <s v="Aug"/>
    <s v="Q3"/>
    <x v="1"/>
    <s v="Gujarat"/>
    <s v="Gujarat Mega Store"/>
    <x v="1"/>
    <x v="1"/>
    <x v="2"/>
    <x v="1"/>
    <n v="1"/>
    <n v="487"/>
    <x v="3"/>
    <n v="214"/>
    <n v="438.3"/>
    <n v="214"/>
    <n v="224.3"/>
    <n v="0.51174994296144194"/>
    <x v="0"/>
  </r>
  <r>
    <s v="ORD-103937"/>
    <x v="589"/>
    <x v="1"/>
    <x v="7"/>
    <s v="Aug"/>
    <s v="Q3"/>
    <x v="3"/>
    <s v="Delhi"/>
    <s v="Delhi Mega Store"/>
    <x v="0"/>
    <x v="12"/>
    <x v="1"/>
    <x v="1"/>
    <n v="2"/>
    <n v="19572"/>
    <x v="0"/>
    <n v="15517"/>
    <n v="37186.799999999996"/>
    <n v="31034"/>
    <n v="6152.7999999999956"/>
    <n v="0.16545655985457194"/>
    <x v="0"/>
  </r>
  <r>
    <s v="ORD-104420"/>
    <x v="589"/>
    <x v="1"/>
    <x v="7"/>
    <s v="Aug"/>
    <s v="Q3"/>
    <x v="0"/>
    <s v="Odisha"/>
    <s v="Odisha Mega Store"/>
    <x v="3"/>
    <x v="6"/>
    <x v="0"/>
    <x v="2"/>
    <n v="3"/>
    <n v="6585"/>
    <x v="1"/>
    <n v="3645"/>
    <n v="19755"/>
    <n v="10935"/>
    <n v="8820"/>
    <n v="0.44646924829157175"/>
    <x v="0"/>
  </r>
  <r>
    <s v="ORD-100063"/>
    <x v="590"/>
    <x v="1"/>
    <x v="7"/>
    <s v="Aug"/>
    <s v="Q3"/>
    <x v="0"/>
    <s v="Odisha"/>
    <s v="Odisha Mega Store"/>
    <x v="0"/>
    <x v="0"/>
    <x v="0"/>
    <x v="1"/>
    <n v="1"/>
    <n v="48872"/>
    <x v="1"/>
    <n v="42557"/>
    <n v="48872"/>
    <n v="42557"/>
    <n v="6315"/>
    <n v="0.12921509248649535"/>
    <x v="0"/>
  </r>
  <r>
    <s v="ORD-101735"/>
    <x v="590"/>
    <x v="1"/>
    <x v="7"/>
    <s v="Aug"/>
    <s v="Q3"/>
    <x v="1"/>
    <s v="Rajasthan"/>
    <s v="Rajasthan Mega Store"/>
    <x v="2"/>
    <x v="10"/>
    <x v="0"/>
    <x v="2"/>
    <n v="1"/>
    <n v="1861"/>
    <x v="3"/>
    <n v="994"/>
    <n v="1674.9"/>
    <n v="994"/>
    <n v="680.90000000000009"/>
    <n v="0.40653173323780528"/>
    <x v="1"/>
  </r>
  <r>
    <s v="ORD-104078"/>
    <x v="590"/>
    <x v="1"/>
    <x v="7"/>
    <s v="Aug"/>
    <s v="Q3"/>
    <x v="2"/>
    <s v="Karnataka"/>
    <s v="Karnataka Mega Store"/>
    <x v="2"/>
    <x v="7"/>
    <x v="2"/>
    <x v="1"/>
    <n v="2"/>
    <n v="2231"/>
    <x v="1"/>
    <n v="1141"/>
    <n v="4462"/>
    <n v="2282"/>
    <n v="2180"/>
    <n v="0.48857014791573283"/>
    <x v="0"/>
  </r>
  <r>
    <s v="ORD-102592"/>
    <x v="591"/>
    <x v="1"/>
    <x v="7"/>
    <s v="Aug"/>
    <s v="Q3"/>
    <x v="3"/>
    <s v="Uttar Pradesh"/>
    <s v="Uttar Pradesh Mega Store"/>
    <x v="0"/>
    <x v="11"/>
    <x v="2"/>
    <x v="1"/>
    <n v="1"/>
    <n v="1464"/>
    <x v="1"/>
    <n v="713"/>
    <n v="1464"/>
    <n v="713"/>
    <n v="751"/>
    <n v="0.51297814207650272"/>
    <x v="0"/>
  </r>
  <r>
    <s v="ORD-102796"/>
    <x v="591"/>
    <x v="1"/>
    <x v="7"/>
    <s v="Aug"/>
    <s v="Q3"/>
    <x v="1"/>
    <s v="Rajasthan"/>
    <s v="Rajasthan Mega Store"/>
    <x v="2"/>
    <x v="10"/>
    <x v="2"/>
    <x v="1"/>
    <n v="1"/>
    <n v="1632"/>
    <x v="1"/>
    <n v="865"/>
    <n v="1632"/>
    <n v="865"/>
    <n v="767"/>
    <n v="0.46997549019607843"/>
    <x v="0"/>
  </r>
  <r>
    <s v="ORD-103758"/>
    <x v="591"/>
    <x v="1"/>
    <x v="7"/>
    <s v="Aug"/>
    <s v="Q3"/>
    <x v="3"/>
    <s v="Punjab"/>
    <s v="Punjab Mega Store"/>
    <x v="2"/>
    <x v="2"/>
    <x v="2"/>
    <x v="2"/>
    <n v="1"/>
    <n v="2643"/>
    <x v="2"/>
    <n v="1630"/>
    <n v="2246.5499999999997"/>
    <n v="1630"/>
    <n v="616.54999999999973"/>
    <n v="0.27444303487569821"/>
    <x v="0"/>
  </r>
  <r>
    <s v="ORD-103779"/>
    <x v="591"/>
    <x v="1"/>
    <x v="7"/>
    <s v="Aug"/>
    <s v="Q3"/>
    <x v="1"/>
    <s v="Maharashtra"/>
    <s v="Maharashtra Mega Store"/>
    <x v="0"/>
    <x v="5"/>
    <x v="0"/>
    <x v="1"/>
    <n v="1"/>
    <n v="11568"/>
    <x v="1"/>
    <n v="8618"/>
    <n v="11568"/>
    <n v="8618"/>
    <n v="2950"/>
    <n v="0.25501383125864452"/>
    <x v="0"/>
  </r>
  <r>
    <s v="ORD-104068"/>
    <x v="591"/>
    <x v="1"/>
    <x v="7"/>
    <s v="Aug"/>
    <s v="Q3"/>
    <x v="0"/>
    <s v="West Bengal"/>
    <s v="West Bengal Mega Store"/>
    <x v="1"/>
    <x v="3"/>
    <x v="0"/>
    <x v="1"/>
    <n v="5"/>
    <n v="258"/>
    <x v="0"/>
    <n v="106"/>
    <n v="1225.5"/>
    <n v="530"/>
    <n v="695.5"/>
    <n v="0.56752345981232155"/>
    <x v="0"/>
  </r>
  <r>
    <s v="ORD-101892"/>
    <x v="592"/>
    <x v="1"/>
    <x v="7"/>
    <s v="Aug"/>
    <s v="Q3"/>
    <x v="2"/>
    <s v="Andhra Pradesh"/>
    <s v="Andhra Pradesh Mega Store"/>
    <x v="1"/>
    <x v="1"/>
    <x v="2"/>
    <x v="2"/>
    <n v="1"/>
    <n v="478"/>
    <x v="2"/>
    <n v="220"/>
    <n v="406.3"/>
    <n v="220"/>
    <n v="186.3"/>
    <n v="0.45852818114693578"/>
    <x v="0"/>
  </r>
  <r>
    <s v="ORD-102097"/>
    <x v="592"/>
    <x v="1"/>
    <x v="7"/>
    <s v="Aug"/>
    <s v="Q3"/>
    <x v="3"/>
    <s v="Punjab"/>
    <s v="Punjab Mega Store"/>
    <x v="2"/>
    <x v="7"/>
    <x v="1"/>
    <x v="2"/>
    <n v="2"/>
    <n v="2411"/>
    <x v="3"/>
    <n v="1201"/>
    <n v="4339.8"/>
    <n v="2402"/>
    <n v="1937.8000000000002"/>
    <n v="0.44651827273146233"/>
    <x v="0"/>
  </r>
  <r>
    <s v="ORD-104383"/>
    <x v="592"/>
    <x v="1"/>
    <x v="7"/>
    <s v="Aug"/>
    <s v="Q3"/>
    <x v="3"/>
    <s v="Delhi"/>
    <s v="Delhi Mega Store"/>
    <x v="1"/>
    <x v="3"/>
    <x v="0"/>
    <x v="2"/>
    <n v="8"/>
    <n v="267"/>
    <x v="3"/>
    <n v="114"/>
    <n v="1922.4"/>
    <n v="912"/>
    <n v="1010.4000000000001"/>
    <n v="0.52559300873907622"/>
    <x v="0"/>
  </r>
  <r>
    <s v="ORD-100605"/>
    <x v="593"/>
    <x v="1"/>
    <x v="7"/>
    <s v="Aug"/>
    <s v="Q3"/>
    <x v="3"/>
    <s v="Punjab"/>
    <s v="Punjab Mega Store"/>
    <x v="2"/>
    <x v="2"/>
    <x v="2"/>
    <x v="1"/>
    <n v="5"/>
    <n v="2948"/>
    <x v="1"/>
    <n v="1817"/>
    <n v="14740"/>
    <n v="9085"/>
    <n v="5655"/>
    <n v="0.38364993215739485"/>
    <x v="0"/>
  </r>
  <r>
    <s v="ORD-102739"/>
    <x v="593"/>
    <x v="1"/>
    <x v="7"/>
    <s v="Aug"/>
    <s v="Q3"/>
    <x v="1"/>
    <s v="Gujarat"/>
    <s v="Gujarat Mega Store"/>
    <x v="0"/>
    <x v="0"/>
    <x v="0"/>
    <x v="1"/>
    <n v="2"/>
    <n v="50572"/>
    <x v="0"/>
    <n v="44053"/>
    <n v="96086.799999999988"/>
    <n v="88106"/>
    <n v="7980.7999999999884"/>
    <n v="8.3058234845993298E-2"/>
    <x v="0"/>
  </r>
  <r>
    <s v="ORD-103804"/>
    <x v="593"/>
    <x v="1"/>
    <x v="7"/>
    <s v="Aug"/>
    <s v="Q3"/>
    <x v="3"/>
    <s v="Uttar Pradesh"/>
    <s v="Uttar Pradesh Mega Store"/>
    <x v="1"/>
    <x v="4"/>
    <x v="1"/>
    <x v="2"/>
    <n v="1"/>
    <n v="296"/>
    <x v="3"/>
    <n v="116"/>
    <n v="266.40000000000003"/>
    <n v="116"/>
    <n v="150.40000000000003"/>
    <n v="0.56456456456456461"/>
    <x v="0"/>
  </r>
  <r>
    <s v="ORD-100087"/>
    <x v="594"/>
    <x v="1"/>
    <x v="7"/>
    <s v="Aug"/>
    <s v="Q3"/>
    <x v="1"/>
    <s v="Maharashtra"/>
    <s v="Maharashtra Mega Store"/>
    <x v="3"/>
    <x v="6"/>
    <x v="1"/>
    <x v="0"/>
    <n v="3"/>
    <n v="6071"/>
    <x v="6"/>
    <n v="3304"/>
    <n v="12749.099999999999"/>
    <n v="9912"/>
    <n v="2837.0999999999985"/>
    <n v="0.22253335529566784"/>
    <x v="0"/>
  </r>
  <r>
    <s v="ORD-100680"/>
    <x v="594"/>
    <x v="1"/>
    <x v="7"/>
    <s v="Aug"/>
    <s v="Q3"/>
    <x v="2"/>
    <s v="Tamil Nadu"/>
    <s v="Tamil Nadu Mega Store"/>
    <x v="0"/>
    <x v="11"/>
    <x v="2"/>
    <x v="2"/>
    <n v="1"/>
    <n v="1410"/>
    <x v="3"/>
    <n v="715"/>
    <n v="1269"/>
    <n v="715"/>
    <n v="554"/>
    <n v="0.43656422379826637"/>
    <x v="0"/>
  </r>
  <r>
    <s v="ORD-102918"/>
    <x v="594"/>
    <x v="1"/>
    <x v="7"/>
    <s v="Aug"/>
    <s v="Q3"/>
    <x v="0"/>
    <s v="Odisha"/>
    <s v="Odisha Mega Store"/>
    <x v="0"/>
    <x v="11"/>
    <x v="0"/>
    <x v="1"/>
    <n v="2"/>
    <n v="1411"/>
    <x v="0"/>
    <n v="700"/>
    <n v="2680.9"/>
    <n v="1400"/>
    <n v="1280.9000000000001"/>
    <n v="0.47778731023163867"/>
    <x v="0"/>
  </r>
  <r>
    <s v="ORD-104367"/>
    <x v="594"/>
    <x v="1"/>
    <x v="7"/>
    <s v="Aug"/>
    <s v="Q3"/>
    <x v="1"/>
    <s v="Gujarat"/>
    <s v="Gujarat Mega Store"/>
    <x v="1"/>
    <x v="1"/>
    <x v="2"/>
    <x v="0"/>
    <n v="3"/>
    <n v="458"/>
    <x v="2"/>
    <n v="204"/>
    <n v="1167.8999999999999"/>
    <n v="612"/>
    <n v="555.89999999999986"/>
    <n v="0.47598253275109165"/>
    <x v="0"/>
  </r>
  <r>
    <s v="ORD-100101"/>
    <x v="595"/>
    <x v="1"/>
    <x v="7"/>
    <s v="Aug"/>
    <s v="Q3"/>
    <x v="3"/>
    <s v="Uttar Pradesh"/>
    <s v="Uttar Pradesh Mega Store"/>
    <x v="1"/>
    <x v="1"/>
    <x v="1"/>
    <x v="2"/>
    <n v="2"/>
    <n v="472"/>
    <x v="2"/>
    <n v="214"/>
    <n v="802.4"/>
    <n v="428"/>
    <n v="374.4"/>
    <n v="0.46660019940179459"/>
    <x v="0"/>
  </r>
  <r>
    <s v="ORD-100705"/>
    <x v="595"/>
    <x v="1"/>
    <x v="7"/>
    <s v="Aug"/>
    <s v="Q3"/>
    <x v="1"/>
    <s v="Rajasthan"/>
    <s v="Rajasthan Mega Store"/>
    <x v="3"/>
    <x v="14"/>
    <x v="0"/>
    <x v="0"/>
    <n v="5"/>
    <n v="9601"/>
    <x v="4"/>
    <n v="6106"/>
    <n v="31203.25"/>
    <n v="30530"/>
    <n v="673.25"/>
    <n v="2.1576278112055636E-2"/>
    <x v="0"/>
  </r>
  <r>
    <s v="ORD-101236"/>
    <x v="595"/>
    <x v="1"/>
    <x v="7"/>
    <s v="Aug"/>
    <s v="Q3"/>
    <x v="0"/>
    <s v="West Bengal"/>
    <s v="West Bengal Mega Store"/>
    <x v="1"/>
    <x v="3"/>
    <x v="0"/>
    <x v="0"/>
    <n v="2"/>
    <n v="241"/>
    <x v="5"/>
    <n v="101"/>
    <n v="385.6"/>
    <n v="202"/>
    <n v="183.60000000000002"/>
    <n v="0.4761410788381743"/>
    <x v="0"/>
  </r>
  <r>
    <s v="ORD-103732"/>
    <x v="595"/>
    <x v="1"/>
    <x v="7"/>
    <s v="Aug"/>
    <s v="Q3"/>
    <x v="2"/>
    <s v="Karnataka"/>
    <s v="Karnataka Mega Store"/>
    <x v="3"/>
    <x v="13"/>
    <x v="0"/>
    <x v="0"/>
    <n v="4"/>
    <n v="14968"/>
    <x v="4"/>
    <n v="8780"/>
    <n v="38916.800000000003"/>
    <n v="35120"/>
    <n v="3796.8000000000029"/>
    <n v="9.756197837437823E-2"/>
    <x v="0"/>
  </r>
  <r>
    <s v="ORD-101495"/>
    <x v="596"/>
    <x v="1"/>
    <x v="7"/>
    <s v="Aug"/>
    <s v="Q3"/>
    <x v="1"/>
    <s v="Rajasthan"/>
    <s v="Rajasthan Mega Store"/>
    <x v="1"/>
    <x v="3"/>
    <x v="0"/>
    <x v="1"/>
    <n v="1"/>
    <n v="274"/>
    <x v="1"/>
    <n v="115"/>
    <n v="274"/>
    <n v="115"/>
    <n v="159"/>
    <n v="0.58029197080291972"/>
    <x v="0"/>
  </r>
  <r>
    <s v="ORD-103156"/>
    <x v="596"/>
    <x v="1"/>
    <x v="7"/>
    <s v="Aug"/>
    <s v="Q3"/>
    <x v="2"/>
    <s v="Tamil Nadu"/>
    <s v="Tamil Nadu Mega Store"/>
    <x v="2"/>
    <x v="7"/>
    <x v="2"/>
    <x v="1"/>
    <n v="1"/>
    <n v="2623"/>
    <x v="2"/>
    <n v="1305"/>
    <n v="2229.5499999999997"/>
    <n v="1305"/>
    <n v="924.54999999999973"/>
    <n v="0.41468009239532633"/>
    <x v="0"/>
  </r>
  <r>
    <s v="ORD-100174"/>
    <x v="597"/>
    <x v="1"/>
    <x v="7"/>
    <s v="Aug"/>
    <s v="Q3"/>
    <x v="1"/>
    <s v="Maharashtra"/>
    <s v="Maharashtra Mega Store"/>
    <x v="0"/>
    <x v="11"/>
    <x v="0"/>
    <x v="1"/>
    <n v="3"/>
    <n v="1595"/>
    <x v="3"/>
    <n v="816"/>
    <n v="4306.5"/>
    <n v="2448"/>
    <n v="1858.5"/>
    <n v="0.43155694879832812"/>
    <x v="0"/>
  </r>
  <r>
    <s v="ORD-100551"/>
    <x v="597"/>
    <x v="1"/>
    <x v="7"/>
    <s v="Aug"/>
    <s v="Q3"/>
    <x v="1"/>
    <s v="Maharashtra"/>
    <s v="Maharashtra Mega Store"/>
    <x v="0"/>
    <x v="12"/>
    <x v="1"/>
    <x v="0"/>
    <n v="1"/>
    <n v="16921"/>
    <x v="2"/>
    <n v="12959"/>
    <n v="14382.85"/>
    <n v="12959"/>
    <n v="1423.8500000000004"/>
    <n v="9.8996374153940303E-2"/>
    <x v="0"/>
  </r>
  <r>
    <s v="ORD-101631"/>
    <x v="597"/>
    <x v="1"/>
    <x v="7"/>
    <s v="Aug"/>
    <s v="Q3"/>
    <x v="0"/>
    <s v="Odisha"/>
    <s v="Odisha Mega Store"/>
    <x v="1"/>
    <x v="4"/>
    <x v="1"/>
    <x v="1"/>
    <n v="2"/>
    <n v="300"/>
    <x v="1"/>
    <n v="119"/>
    <n v="600"/>
    <n v="238"/>
    <n v="362"/>
    <n v="0.60333333333333339"/>
    <x v="0"/>
  </r>
  <r>
    <s v="ORD-102493"/>
    <x v="597"/>
    <x v="1"/>
    <x v="7"/>
    <s v="Aug"/>
    <s v="Q3"/>
    <x v="1"/>
    <s v="Gujarat"/>
    <s v="Gujarat Mega Store"/>
    <x v="1"/>
    <x v="1"/>
    <x v="2"/>
    <x v="1"/>
    <n v="3"/>
    <n v="447"/>
    <x v="1"/>
    <n v="202"/>
    <n v="1341"/>
    <n v="606"/>
    <n v="735"/>
    <n v="0.54809843400447422"/>
    <x v="0"/>
  </r>
  <r>
    <s v="ORD-100780"/>
    <x v="598"/>
    <x v="1"/>
    <x v="8"/>
    <s v="Sep"/>
    <s v="Q3"/>
    <x v="0"/>
    <s v="Odisha"/>
    <s v="Odisha Mega Store"/>
    <x v="1"/>
    <x v="3"/>
    <x v="0"/>
    <x v="2"/>
    <n v="2"/>
    <n v="226"/>
    <x v="2"/>
    <n v="93"/>
    <n v="384.2"/>
    <n v="186"/>
    <n v="198.2"/>
    <n v="0.51587714731910461"/>
    <x v="0"/>
  </r>
  <r>
    <s v="ORD-100980"/>
    <x v="598"/>
    <x v="1"/>
    <x v="8"/>
    <s v="Sep"/>
    <s v="Q3"/>
    <x v="2"/>
    <s v="Andhra Pradesh"/>
    <s v="Andhra Pradesh Mega Store"/>
    <x v="2"/>
    <x v="2"/>
    <x v="1"/>
    <x v="2"/>
    <n v="3"/>
    <n v="2864"/>
    <x v="2"/>
    <n v="1702"/>
    <n v="7303.2"/>
    <n v="5106"/>
    <n v="2197.1999999999998"/>
    <n v="0.30085441998028262"/>
    <x v="0"/>
  </r>
  <r>
    <s v="ORD-101635"/>
    <x v="598"/>
    <x v="1"/>
    <x v="8"/>
    <s v="Sep"/>
    <s v="Q3"/>
    <x v="2"/>
    <s v="Karnataka"/>
    <s v="Karnataka Mega Store"/>
    <x v="0"/>
    <x v="5"/>
    <x v="0"/>
    <x v="1"/>
    <n v="1"/>
    <n v="12097"/>
    <x v="0"/>
    <n v="8853"/>
    <n v="11492.15"/>
    <n v="8853"/>
    <n v="2639.1499999999996"/>
    <n v="0.2296480641133295"/>
    <x v="0"/>
  </r>
  <r>
    <s v="ORD-102008"/>
    <x v="598"/>
    <x v="1"/>
    <x v="8"/>
    <s v="Sep"/>
    <s v="Q3"/>
    <x v="1"/>
    <s v="Maharashtra"/>
    <s v="Maharashtra Mega Store"/>
    <x v="1"/>
    <x v="8"/>
    <x v="1"/>
    <x v="0"/>
    <n v="1"/>
    <n v="2210"/>
    <x v="0"/>
    <n v="1304"/>
    <n v="2099.5"/>
    <n v="1304"/>
    <n v="795.5"/>
    <n v="0.37889973803286497"/>
    <x v="0"/>
  </r>
  <r>
    <s v="ORD-102434"/>
    <x v="598"/>
    <x v="1"/>
    <x v="8"/>
    <s v="Sep"/>
    <s v="Q3"/>
    <x v="0"/>
    <s v="Odisha"/>
    <s v="Odisha Mega Store"/>
    <x v="2"/>
    <x v="10"/>
    <x v="0"/>
    <x v="1"/>
    <n v="2"/>
    <n v="1871"/>
    <x v="2"/>
    <n v="971"/>
    <n v="3180.7"/>
    <n v="1942"/>
    <n v="1238.6999999999998"/>
    <n v="0.3894425755336875"/>
    <x v="0"/>
  </r>
  <r>
    <s v="ORD-102831"/>
    <x v="598"/>
    <x v="1"/>
    <x v="8"/>
    <s v="Sep"/>
    <s v="Q3"/>
    <x v="2"/>
    <s v="Tamil Nadu"/>
    <s v="Tamil Nadu Mega Store"/>
    <x v="0"/>
    <x v="11"/>
    <x v="1"/>
    <x v="2"/>
    <n v="5"/>
    <n v="1531"/>
    <x v="3"/>
    <n v="760"/>
    <n v="6889.5"/>
    <n v="3800"/>
    <n v="3089.5"/>
    <n v="0.44843602583641773"/>
    <x v="0"/>
  </r>
  <r>
    <s v="ORD-100740"/>
    <x v="599"/>
    <x v="1"/>
    <x v="8"/>
    <s v="Sep"/>
    <s v="Q3"/>
    <x v="1"/>
    <s v="Maharashtra"/>
    <s v="Maharashtra Mega Store"/>
    <x v="2"/>
    <x v="2"/>
    <x v="0"/>
    <x v="1"/>
    <n v="3"/>
    <n v="2578"/>
    <x v="1"/>
    <n v="1526"/>
    <n v="7734"/>
    <n v="4578"/>
    <n v="3156"/>
    <n v="0.40806826997672613"/>
    <x v="0"/>
  </r>
  <r>
    <s v="ORD-101119"/>
    <x v="599"/>
    <x v="1"/>
    <x v="8"/>
    <s v="Sep"/>
    <s v="Q3"/>
    <x v="1"/>
    <s v="Gujarat"/>
    <s v="Gujarat Mega Store"/>
    <x v="1"/>
    <x v="8"/>
    <x v="0"/>
    <x v="1"/>
    <n v="3"/>
    <n v="2369"/>
    <x v="3"/>
    <n v="1411"/>
    <n v="6396.3"/>
    <n v="4233"/>
    <n v="2163.3000000000002"/>
    <n v="0.33821115332301488"/>
    <x v="0"/>
  </r>
  <r>
    <s v="ORD-101832"/>
    <x v="599"/>
    <x v="1"/>
    <x v="8"/>
    <s v="Sep"/>
    <s v="Q3"/>
    <x v="2"/>
    <s v="Andhra Pradesh"/>
    <s v="Andhra Pradesh Mega Store"/>
    <x v="1"/>
    <x v="8"/>
    <x v="0"/>
    <x v="1"/>
    <n v="4"/>
    <n v="2279"/>
    <x v="0"/>
    <n v="1356"/>
    <n v="8660.1999999999989"/>
    <n v="5424"/>
    <n v="3236.1999999999989"/>
    <n v="0.37368651994180263"/>
    <x v="0"/>
  </r>
  <r>
    <s v="ORD-102153"/>
    <x v="600"/>
    <x v="1"/>
    <x v="8"/>
    <s v="Sep"/>
    <s v="Q3"/>
    <x v="2"/>
    <s v="Karnataka"/>
    <s v="Karnataka Mega Store"/>
    <x v="2"/>
    <x v="2"/>
    <x v="0"/>
    <x v="2"/>
    <n v="1"/>
    <n v="2738"/>
    <x v="2"/>
    <n v="1670"/>
    <n v="2327.2999999999997"/>
    <n v="1670"/>
    <n v="657.29999999999973"/>
    <n v="0.28243028402010906"/>
    <x v="0"/>
  </r>
  <r>
    <s v="ORD-104233"/>
    <x v="600"/>
    <x v="1"/>
    <x v="8"/>
    <s v="Sep"/>
    <s v="Q3"/>
    <x v="1"/>
    <s v="Maharashtra"/>
    <s v="Maharashtra Mega Store"/>
    <x v="2"/>
    <x v="7"/>
    <x v="0"/>
    <x v="0"/>
    <n v="2"/>
    <n v="2377"/>
    <x v="0"/>
    <n v="1165"/>
    <n v="4516.3"/>
    <n v="2330"/>
    <n v="2186.3000000000002"/>
    <n v="0.48409095941367936"/>
    <x v="0"/>
  </r>
  <r>
    <s v="ORD-104415"/>
    <x v="600"/>
    <x v="1"/>
    <x v="8"/>
    <s v="Sep"/>
    <s v="Q3"/>
    <x v="1"/>
    <s v="Maharashtra"/>
    <s v="Maharashtra Mega Store"/>
    <x v="2"/>
    <x v="10"/>
    <x v="1"/>
    <x v="1"/>
    <n v="2"/>
    <n v="1916"/>
    <x v="3"/>
    <n v="991"/>
    <n v="3448.8"/>
    <n v="1982"/>
    <n v="1466.8000000000002"/>
    <n v="0.42530735328230113"/>
    <x v="1"/>
  </r>
  <r>
    <s v="ORD-100431"/>
    <x v="601"/>
    <x v="1"/>
    <x v="8"/>
    <s v="Sep"/>
    <s v="Q3"/>
    <x v="1"/>
    <s v="Gujarat"/>
    <s v="Gujarat Mega Store"/>
    <x v="1"/>
    <x v="3"/>
    <x v="2"/>
    <x v="0"/>
    <n v="2"/>
    <n v="257"/>
    <x v="0"/>
    <n v="107"/>
    <n v="488.29999999999995"/>
    <n v="214"/>
    <n v="274.29999999999995"/>
    <n v="0.56174482899856637"/>
    <x v="0"/>
  </r>
  <r>
    <s v="ORD-101752"/>
    <x v="601"/>
    <x v="1"/>
    <x v="8"/>
    <s v="Sep"/>
    <s v="Q3"/>
    <x v="1"/>
    <s v="Maharashtra"/>
    <s v="Maharashtra Mega Store"/>
    <x v="1"/>
    <x v="3"/>
    <x v="0"/>
    <x v="1"/>
    <n v="5"/>
    <n v="249"/>
    <x v="3"/>
    <n v="107"/>
    <n v="1120.5"/>
    <n v="535"/>
    <n v="585.5"/>
    <n v="0.52253458277554665"/>
    <x v="0"/>
  </r>
  <r>
    <s v="ORD-102216"/>
    <x v="601"/>
    <x v="1"/>
    <x v="8"/>
    <s v="Sep"/>
    <s v="Q3"/>
    <x v="0"/>
    <s v="Bihar"/>
    <s v="Bihar Mega Store"/>
    <x v="3"/>
    <x v="9"/>
    <x v="2"/>
    <x v="0"/>
    <n v="1"/>
    <n v="29427"/>
    <x v="0"/>
    <n v="20010"/>
    <n v="27955.649999999998"/>
    <n v="20010"/>
    <n v="7945.6499999999978"/>
    <n v="0.28422340385575001"/>
    <x v="0"/>
  </r>
  <r>
    <s v="ORD-103379"/>
    <x v="601"/>
    <x v="1"/>
    <x v="8"/>
    <s v="Sep"/>
    <s v="Q3"/>
    <x v="2"/>
    <s v="Tamil Nadu"/>
    <s v="Tamil Nadu Mega Store"/>
    <x v="0"/>
    <x v="0"/>
    <x v="2"/>
    <x v="0"/>
    <n v="1"/>
    <n v="50274"/>
    <x v="2"/>
    <n v="42329"/>
    <n v="42732.9"/>
    <n v="42329"/>
    <n v="403.90000000000146"/>
    <n v="9.4517339099382779E-3"/>
    <x v="0"/>
  </r>
  <r>
    <s v="ORD-103968"/>
    <x v="601"/>
    <x v="1"/>
    <x v="8"/>
    <s v="Sep"/>
    <s v="Q3"/>
    <x v="1"/>
    <s v="Gujarat"/>
    <s v="Gujarat Mega Store"/>
    <x v="1"/>
    <x v="4"/>
    <x v="0"/>
    <x v="1"/>
    <n v="1"/>
    <n v="278"/>
    <x v="3"/>
    <n v="114"/>
    <n v="250.20000000000002"/>
    <n v="114"/>
    <n v="136.20000000000002"/>
    <n v="0.54436450839328543"/>
    <x v="0"/>
  </r>
  <r>
    <s v="ORD-104378"/>
    <x v="601"/>
    <x v="1"/>
    <x v="8"/>
    <s v="Sep"/>
    <s v="Q3"/>
    <x v="2"/>
    <s v="Andhra Pradesh"/>
    <s v="Andhra Pradesh Mega Store"/>
    <x v="3"/>
    <x v="14"/>
    <x v="0"/>
    <x v="1"/>
    <n v="1"/>
    <n v="8883"/>
    <x v="1"/>
    <n v="5360"/>
    <n v="8883"/>
    <n v="5360"/>
    <n v="3523"/>
    <n v="0.39660024766407748"/>
    <x v="0"/>
  </r>
  <r>
    <s v="ORD-100182"/>
    <x v="602"/>
    <x v="1"/>
    <x v="8"/>
    <s v="Sep"/>
    <s v="Q3"/>
    <x v="1"/>
    <s v="Rajasthan"/>
    <s v="Rajasthan Mega Store"/>
    <x v="1"/>
    <x v="8"/>
    <x v="0"/>
    <x v="1"/>
    <n v="3"/>
    <n v="2257"/>
    <x v="1"/>
    <n v="1282"/>
    <n v="6771"/>
    <n v="3846"/>
    <n v="2925"/>
    <n v="0.43198936641559593"/>
    <x v="0"/>
  </r>
  <r>
    <s v="ORD-101705"/>
    <x v="602"/>
    <x v="1"/>
    <x v="8"/>
    <s v="Sep"/>
    <s v="Q3"/>
    <x v="3"/>
    <s v="Delhi"/>
    <s v="Delhi Mega Store"/>
    <x v="0"/>
    <x v="11"/>
    <x v="0"/>
    <x v="2"/>
    <n v="5"/>
    <n v="1390"/>
    <x v="0"/>
    <n v="677"/>
    <n v="6602.5"/>
    <n v="3385"/>
    <n v="3217.5"/>
    <n v="0.48731541082923135"/>
    <x v="0"/>
  </r>
  <r>
    <s v="ORD-102435"/>
    <x v="602"/>
    <x v="1"/>
    <x v="8"/>
    <s v="Sep"/>
    <s v="Q3"/>
    <x v="2"/>
    <s v="Andhra Pradesh"/>
    <s v="Andhra Pradesh Mega Store"/>
    <x v="1"/>
    <x v="4"/>
    <x v="2"/>
    <x v="1"/>
    <n v="3"/>
    <n v="316"/>
    <x v="1"/>
    <n v="130"/>
    <n v="948"/>
    <n v="390"/>
    <n v="558"/>
    <n v="0.58860759493670889"/>
    <x v="0"/>
  </r>
  <r>
    <s v="ORD-102438"/>
    <x v="602"/>
    <x v="1"/>
    <x v="8"/>
    <s v="Sep"/>
    <s v="Q3"/>
    <x v="3"/>
    <s v="Punjab"/>
    <s v="Punjab Mega Store"/>
    <x v="1"/>
    <x v="4"/>
    <x v="0"/>
    <x v="2"/>
    <n v="5"/>
    <n v="271"/>
    <x v="1"/>
    <n v="106"/>
    <n v="1355"/>
    <n v="530"/>
    <n v="825"/>
    <n v="0.60885608856088558"/>
    <x v="0"/>
  </r>
  <r>
    <s v="ORD-102829"/>
    <x v="602"/>
    <x v="1"/>
    <x v="8"/>
    <s v="Sep"/>
    <s v="Q3"/>
    <x v="0"/>
    <s v="Bihar"/>
    <s v="Bihar Mega Store"/>
    <x v="3"/>
    <x v="6"/>
    <x v="0"/>
    <x v="1"/>
    <n v="1"/>
    <n v="6894"/>
    <x v="0"/>
    <n v="3760"/>
    <n v="6549.2999999999993"/>
    <n v="3760"/>
    <n v="2789.2999999999993"/>
    <n v="0.42589284350999335"/>
    <x v="1"/>
  </r>
  <r>
    <s v="ORD-103947"/>
    <x v="602"/>
    <x v="1"/>
    <x v="8"/>
    <s v="Sep"/>
    <s v="Q3"/>
    <x v="2"/>
    <s v="Karnataka"/>
    <s v="Karnataka Mega Store"/>
    <x v="0"/>
    <x v="0"/>
    <x v="0"/>
    <x v="1"/>
    <n v="4"/>
    <n v="54071"/>
    <x v="2"/>
    <n v="46861"/>
    <n v="183841.4"/>
    <n v="187444"/>
    <n v="-3602.6000000000058"/>
    <n v="-1.9596238932036016E-2"/>
    <x v="0"/>
  </r>
  <r>
    <s v="ORD-104055"/>
    <x v="602"/>
    <x v="1"/>
    <x v="8"/>
    <s v="Sep"/>
    <s v="Q3"/>
    <x v="0"/>
    <s v="Bihar"/>
    <s v="Bihar Mega Store"/>
    <x v="0"/>
    <x v="11"/>
    <x v="0"/>
    <x v="0"/>
    <n v="2"/>
    <n v="1542"/>
    <x v="3"/>
    <n v="772"/>
    <n v="2775.6"/>
    <n v="1544"/>
    <n v="1231.5999999999999"/>
    <n v="0.44372387952154485"/>
    <x v="0"/>
  </r>
  <r>
    <s v="ORD-100337"/>
    <x v="603"/>
    <x v="1"/>
    <x v="8"/>
    <s v="Sep"/>
    <s v="Q3"/>
    <x v="1"/>
    <s v="Rajasthan"/>
    <s v="Rajasthan Mega Store"/>
    <x v="1"/>
    <x v="3"/>
    <x v="0"/>
    <x v="2"/>
    <n v="1"/>
    <n v="251"/>
    <x v="1"/>
    <n v="108"/>
    <n v="251"/>
    <n v="108"/>
    <n v="143"/>
    <n v="0.56972111553784865"/>
    <x v="0"/>
  </r>
  <r>
    <s v="ORD-101925"/>
    <x v="603"/>
    <x v="1"/>
    <x v="8"/>
    <s v="Sep"/>
    <s v="Q3"/>
    <x v="2"/>
    <s v="Andhra Pradesh"/>
    <s v="Andhra Pradesh Mega Store"/>
    <x v="1"/>
    <x v="1"/>
    <x v="1"/>
    <x v="1"/>
    <n v="1"/>
    <n v="461"/>
    <x v="2"/>
    <n v="212"/>
    <n v="391.84999999999997"/>
    <n v="212"/>
    <n v="179.84999999999997"/>
    <n v="0.45897664922802089"/>
    <x v="0"/>
  </r>
  <r>
    <s v="ORD-102128"/>
    <x v="603"/>
    <x v="1"/>
    <x v="8"/>
    <s v="Sep"/>
    <s v="Q3"/>
    <x v="1"/>
    <s v="Rajasthan"/>
    <s v="Rajasthan Mega Store"/>
    <x v="1"/>
    <x v="4"/>
    <x v="0"/>
    <x v="1"/>
    <n v="2"/>
    <n v="302"/>
    <x v="0"/>
    <n v="119"/>
    <n v="573.79999999999995"/>
    <n v="238"/>
    <n v="335.79999999999995"/>
    <n v="0.58522133147438127"/>
    <x v="0"/>
  </r>
  <r>
    <s v="ORD-104000"/>
    <x v="603"/>
    <x v="1"/>
    <x v="8"/>
    <s v="Sep"/>
    <s v="Q3"/>
    <x v="0"/>
    <s v="Odisha"/>
    <s v="Odisha Mega Store"/>
    <x v="2"/>
    <x v="10"/>
    <x v="2"/>
    <x v="1"/>
    <n v="3"/>
    <n v="1829"/>
    <x v="2"/>
    <n v="939"/>
    <n v="4663.95"/>
    <n v="2817"/>
    <n v="1846.9499999999998"/>
    <n v="0.3960055317917216"/>
    <x v="0"/>
  </r>
  <r>
    <s v="ORD-101285"/>
    <x v="604"/>
    <x v="1"/>
    <x v="8"/>
    <s v="Sep"/>
    <s v="Q3"/>
    <x v="1"/>
    <s v="Gujarat"/>
    <s v="Gujarat Mega Store"/>
    <x v="2"/>
    <x v="7"/>
    <x v="0"/>
    <x v="1"/>
    <n v="1"/>
    <n v="2499"/>
    <x v="1"/>
    <n v="1251"/>
    <n v="2499"/>
    <n v="1251"/>
    <n v="1248"/>
    <n v="0.49939975990396157"/>
    <x v="0"/>
  </r>
  <r>
    <s v="ORD-102620"/>
    <x v="604"/>
    <x v="1"/>
    <x v="8"/>
    <s v="Sep"/>
    <s v="Q3"/>
    <x v="1"/>
    <s v="Maharashtra"/>
    <s v="Maharashtra Mega Store"/>
    <x v="3"/>
    <x v="9"/>
    <x v="2"/>
    <x v="2"/>
    <n v="2"/>
    <n v="30864"/>
    <x v="7"/>
    <n v="21194"/>
    <n v="46296"/>
    <n v="42388"/>
    <n v="3908"/>
    <n v="8.4413340245377569E-2"/>
    <x v="0"/>
  </r>
  <r>
    <s v="ORD-104296"/>
    <x v="604"/>
    <x v="1"/>
    <x v="8"/>
    <s v="Sep"/>
    <s v="Q3"/>
    <x v="0"/>
    <s v="Bihar"/>
    <s v="Bihar Mega Store"/>
    <x v="1"/>
    <x v="1"/>
    <x v="0"/>
    <x v="1"/>
    <n v="1"/>
    <n v="487"/>
    <x v="1"/>
    <n v="218"/>
    <n v="487"/>
    <n v="218"/>
    <n v="269"/>
    <n v="0.55236139630390146"/>
    <x v="0"/>
  </r>
  <r>
    <s v="ORD-103097"/>
    <x v="605"/>
    <x v="1"/>
    <x v="8"/>
    <s v="Sep"/>
    <s v="Q3"/>
    <x v="1"/>
    <s v="Rajasthan"/>
    <s v="Rajasthan Mega Store"/>
    <x v="3"/>
    <x v="6"/>
    <x v="0"/>
    <x v="1"/>
    <n v="3"/>
    <n v="6943"/>
    <x v="4"/>
    <n v="3761"/>
    <n v="13538.85"/>
    <n v="11283"/>
    <n v="2255.8500000000004"/>
    <n v="0.16662050321851563"/>
    <x v="0"/>
  </r>
  <r>
    <s v="ORD-103383"/>
    <x v="605"/>
    <x v="1"/>
    <x v="8"/>
    <s v="Sep"/>
    <s v="Q3"/>
    <x v="2"/>
    <s v="Karnataka"/>
    <s v="Karnataka Mega Store"/>
    <x v="3"/>
    <x v="13"/>
    <x v="0"/>
    <x v="1"/>
    <n v="8"/>
    <n v="14431"/>
    <x v="4"/>
    <n v="8568"/>
    <n v="75041.2"/>
    <n v="68544"/>
    <n v="6497.1999999999971"/>
    <n v="8.6581771080419784E-2"/>
    <x v="0"/>
  </r>
  <r>
    <s v="ORD-100342"/>
    <x v="606"/>
    <x v="1"/>
    <x v="8"/>
    <s v="Sep"/>
    <s v="Q3"/>
    <x v="2"/>
    <s v="Tamil Nadu"/>
    <s v="Tamil Nadu Mega Store"/>
    <x v="0"/>
    <x v="11"/>
    <x v="2"/>
    <x v="2"/>
    <n v="3"/>
    <n v="1354"/>
    <x v="2"/>
    <n v="667"/>
    <n v="3452.7"/>
    <n v="2001"/>
    <n v="1451.6999999999998"/>
    <n v="0.42045355808497692"/>
    <x v="0"/>
  </r>
  <r>
    <s v="ORD-101256"/>
    <x v="606"/>
    <x v="1"/>
    <x v="8"/>
    <s v="Sep"/>
    <s v="Q3"/>
    <x v="3"/>
    <s v="Uttar Pradesh"/>
    <s v="Uttar Pradesh Mega Store"/>
    <x v="1"/>
    <x v="3"/>
    <x v="0"/>
    <x v="2"/>
    <n v="8"/>
    <n v="273"/>
    <x v="3"/>
    <n v="113"/>
    <n v="1965.6000000000001"/>
    <n v="904"/>
    <n v="1061.6000000000001"/>
    <n v="0.54008954008954013"/>
    <x v="0"/>
  </r>
  <r>
    <s v="ORD-101885"/>
    <x v="606"/>
    <x v="1"/>
    <x v="8"/>
    <s v="Sep"/>
    <s v="Q3"/>
    <x v="1"/>
    <s v="Rajasthan"/>
    <s v="Rajasthan Mega Store"/>
    <x v="3"/>
    <x v="14"/>
    <x v="0"/>
    <x v="2"/>
    <n v="1"/>
    <n v="8591"/>
    <x v="5"/>
    <n v="5225"/>
    <n v="6872.8"/>
    <n v="5225"/>
    <n v="1647.8000000000002"/>
    <n v="0.23975672215108837"/>
    <x v="0"/>
  </r>
  <r>
    <s v="ORD-102033"/>
    <x v="606"/>
    <x v="1"/>
    <x v="8"/>
    <s v="Sep"/>
    <s v="Q3"/>
    <x v="2"/>
    <s v="Andhra Pradesh"/>
    <s v="Andhra Pradesh Mega Store"/>
    <x v="1"/>
    <x v="4"/>
    <x v="2"/>
    <x v="0"/>
    <n v="1"/>
    <n v="279"/>
    <x v="3"/>
    <n v="111"/>
    <n v="251.1"/>
    <n v="111"/>
    <n v="140.1"/>
    <n v="0.55794504181600957"/>
    <x v="0"/>
  </r>
  <r>
    <s v="ORD-102722"/>
    <x v="606"/>
    <x v="1"/>
    <x v="8"/>
    <s v="Sep"/>
    <s v="Q3"/>
    <x v="1"/>
    <s v="Rajasthan"/>
    <s v="Rajasthan Mega Store"/>
    <x v="0"/>
    <x v="11"/>
    <x v="0"/>
    <x v="1"/>
    <n v="1"/>
    <n v="1632"/>
    <x v="0"/>
    <n v="810"/>
    <n v="1550.3999999999999"/>
    <n v="810"/>
    <n v="740.39999999999986"/>
    <n v="0.47755417956656343"/>
    <x v="0"/>
  </r>
  <r>
    <s v="ORD-101147"/>
    <x v="607"/>
    <x v="1"/>
    <x v="8"/>
    <s v="Sep"/>
    <s v="Q3"/>
    <x v="3"/>
    <s v="Delhi"/>
    <s v="Delhi Mega Store"/>
    <x v="1"/>
    <x v="3"/>
    <x v="0"/>
    <x v="0"/>
    <n v="3"/>
    <n v="236"/>
    <x v="5"/>
    <n v="97"/>
    <n v="566.4"/>
    <n v="291"/>
    <n v="275.39999999999998"/>
    <n v="0.48622881355932202"/>
    <x v="1"/>
  </r>
  <r>
    <s v="ORD-103031"/>
    <x v="607"/>
    <x v="1"/>
    <x v="8"/>
    <s v="Sep"/>
    <s v="Q3"/>
    <x v="3"/>
    <s v="Punjab"/>
    <s v="Punjab Mega Store"/>
    <x v="1"/>
    <x v="8"/>
    <x v="1"/>
    <x v="0"/>
    <n v="1"/>
    <n v="2226"/>
    <x v="0"/>
    <n v="1261"/>
    <n v="2114.6999999999998"/>
    <n v="1261"/>
    <n v="853.69999999999982"/>
    <n v="0.40369792405542154"/>
    <x v="0"/>
  </r>
  <r>
    <s v="ORD-101058"/>
    <x v="608"/>
    <x v="1"/>
    <x v="8"/>
    <s v="Sep"/>
    <s v="Q3"/>
    <x v="3"/>
    <s v="Uttar Pradesh"/>
    <s v="Uttar Pradesh Mega Store"/>
    <x v="0"/>
    <x v="11"/>
    <x v="2"/>
    <x v="0"/>
    <n v="4"/>
    <n v="1564"/>
    <x v="0"/>
    <n v="760"/>
    <n v="5943.2"/>
    <n v="3040"/>
    <n v="2903.2"/>
    <n v="0.48849104859335035"/>
    <x v="0"/>
  </r>
  <r>
    <s v="ORD-101457"/>
    <x v="608"/>
    <x v="1"/>
    <x v="8"/>
    <s v="Sep"/>
    <s v="Q3"/>
    <x v="1"/>
    <s v="Maharashtra"/>
    <s v="Maharashtra Mega Store"/>
    <x v="1"/>
    <x v="1"/>
    <x v="0"/>
    <x v="1"/>
    <n v="3"/>
    <n v="444"/>
    <x v="0"/>
    <n v="198"/>
    <n v="1265.3999999999999"/>
    <n v="594"/>
    <n v="671.39999999999986"/>
    <n v="0.53058321479374104"/>
    <x v="0"/>
  </r>
  <r>
    <s v="ORD-102094"/>
    <x v="608"/>
    <x v="1"/>
    <x v="8"/>
    <s v="Sep"/>
    <s v="Q3"/>
    <x v="3"/>
    <s v="Delhi"/>
    <s v="Delhi Mega Store"/>
    <x v="0"/>
    <x v="12"/>
    <x v="0"/>
    <x v="2"/>
    <n v="3"/>
    <n v="19411"/>
    <x v="2"/>
    <n v="15199"/>
    <n v="49498.049999999996"/>
    <n v="45597"/>
    <n v="3901.0499999999956"/>
    <n v="7.881219563194905E-2"/>
    <x v="0"/>
  </r>
  <r>
    <s v="ORD-102129"/>
    <x v="608"/>
    <x v="1"/>
    <x v="8"/>
    <s v="Sep"/>
    <s v="Q3"/>
    <x v="0"/>
    <s v="Bihar"/>
    <s v="Bihar Mega Store"/>
    <x v="1"/>
    <x v="8"/>
    <x v="0"/>
    <x v="1"/>
    <n v="1"/>
    <n v="2364"/>
    <x v="0"/>
    <n v="1376"/>
    <n v="2245.7999999999997"/>
    <n v="1376"/>
    <n v="869.79999999999973"/>
    <n v="0.38730073915753843"/>
    <x v="0"/>
  </r>
  <r>
    <s v="ORD-102548"/>
    <x v="608"/>
    <x v="1"/>
    <x v="8"/>
    <s v="Sep"/>
    <s v="Q3"/>
    <x v="0"/>
    <s v="West Bengal"/>
    <s v="West Bengal Mega Store"/>
    <x v="2"/>
    <x v="7"/>
    <x v="2"/>
    <x v="2"/>
    <n v="1"/>
    <n v="2402"/>
    <x v="0"/>
    <n v="1168"/>
    <n v="2281.9"/>
    <n v="1168"/>
    <n v="1113.9000000000001"/>
    <n v="0.48814584337613393"/>
    <x v="0"/>
  </r>
  <r>
    <s v="ORD-100097"/>
    <x v="609"/>
    <x v="1"/>
    <x v="8"/>
    <s v="Sep"/>
    <s v="Q3"/>
    <x v="1"/>
    <s v="Rajasthan"/>
    <s v="Rajasthan Mega Store"/>
    <x v="3"/>
    <x v="13"/>
    <x v="0"/>
    <x v="2"/>
    <n v="2"/>
    <n v="15243"/>
    <x v="6"/>
    <n v="9158"/>
    <n v="21340.199999999997"/>
    <n v="18316"/>
    <n v="3024.1999999999971"/>
    <n v="0.14171376088321561"/>
    <x v="0"/>
  </r>
  <r>
    <s v="ORD-100664"/>
    <x v="609"/>
    <x v="1"/>
    <x v="8"/>
    <s v="Sep"/>
    <s v="Q3"/>
    <x v="0"/>
    <s v="Bihar"/>
    <s v="Bihar Mega Store"/>
    <x v="2"/>
    <x v="10"/>
    <x v="0"/>
    <x v="2"/>
    <n v="1"/>
    <n v="1811"/>
    <x v="1"/>
    <n v="941"/>
    <n v="1811"/>
    <n v="941"/>
    <n v="870"/>
    <n v="0.48039757040309222"/>
    <x v="0"/>
  </r>
  <r>
    <s v="ORD-100855"/>
    <x v="609"/>
    <x v="1"/>
    <x v="8"/>
    <s v="Sep"/>
    <s v="Q3"/>
    <x v="1"/>
    <s v="Maharashtra"/>
    <s v="Maharashtra Mega Store"/>
    <x v="1"/>
    <x v="1"/>
    <x v="0"/>
    <x v="2"/>
    <n v="3"/>
    <n v="460"/>
    <x v="0"/>
    <n v="208"/>
    <n v="1311"/>
    <n v="624"/>
    <n v="687"/>
    <n v="0.52402745995423339"/>
    <x v="0"/>
  </r>
  <r>
    <s v="ORD-101222"/>
    <x v="609"/>
    <x v="1"/>
    <x v="8"/>
    <s v="Sep"/>
    <s v="Q3"/>
    <x v="1"/>
    <s v="Rajasthan"/>
    <s v="Rajasthan Mega Store"/>
    <x v="2"/>
    <x v="7"/>
    <x v="1"/>
    <x v="1"/>
    <n v="1"/>
    <n v="2282"/>
    <x v="2"/>
    <n v="1171"/>
    <n v="1939.7"/>
    <n v="1171"/>
    <n v="768.7"/>
    <n v="0.39629839665927724"/>
    <x v="0"/>
  </r>
  <r>
    <s v="ORD-102583"/>
    <x v="609"/>
    <x v="1"/>
    <x v="8"/>
    <s v="Sep"/>
    <s v="Q3"/>
    <x v="1"/>
    <s v="Maharashtra"/>
    <s v="Maharashtra Mega Store"/>
    <x v="3"/>
    <x v="9"/>
    <x v="0"/>
    <x v="2"/>
    <n v="1"/>
    <n v="29050"/>
    <x v="6"/>
    <n v="19859"/>
    <n v="20335"/>
    <n v="19859"/>
    <n v="476"/>
    <n v="2.3407917383821E-2"/>
    <x v="0"/>
  </r>
  <r>
    <s v="ORD-100460"/>
    <x v="610"/>
    <x v="1"/>
    <x v="8"/>
    <s v="Sep"/>
    <s v="Q3"/>
    <x v="3"/>
    <s v="Delhi"/>
    <s v="Delhi Mega Store"/>
    <x v="2"/>
    <x v="7"/>
    <x v="0"/>
    <x v="0"/>
    <n v="1"/>
    <n v="2404"/>
    <x v="0"/>
    <n v="1234"/>
    <n v="2283.7999999999997"/>
    <n v="1234"/>
    <n v="1049.7999999999997"/>
    <n v="0.45967247569839736"/>
    <x v="0"/>
  </r>
  <r>
    <s v="ORD-100480"/>
    <x v="610"/>
    <x v="1"/>
    <x v="8"/>
    <s v="Sep"/>
    <s v="Q3"/>
    <x v="0"/>
    <s v="Odisha"/>
    <s v="Odisha Mega Store"/>
    <x v="1"/>
    <x v="3"/>
    <x v="0"/>
    <x v="2"/>
    <n v="1"/>
    <n v="272"/>
    <x v="2"/>
    <n v="115"/>
    <n v="231.2"/>
    <n v="115"/>
    <n v="116.19999999999999"/>
    <n v="0.50259515570934254"/>
    <x v="0"/>
  </r>
  <r>
    <s v="ORD-100630"/>
    <x v="610"/>
    <x v="1"/>
    <x v="8"/>
    <s v="Sep"/>
    <s v="Q3"/>
    <x v="1"/>
    <s v="Maharashtra"/>
    <s v="Maharashtra Mega Store"/>
    <x v="1"/>
    <x v="1"/>
    <x v="1"/>
    <x v="2"/>
    <n v="4"/>
    <n v="459"/>
    <x v="1"/>
    <n v="207"/>
    <n v="1836"/>
    <n v="828"/>
    <n v="1008"/>
    <n v="0.5490196078431373"/>
    <x v="0"/>
  </r>
  <r>
    <s v="ORD-100891"/>
    <x v="610"/>
    <x v="1"/>
    <x v="8"/>
    <s v="Sep"/>
    <s v="Q3"/>
    <x v="1"/>
    <s v="Maharashtra"/>
    <s v="Maharashtra Mega Store"/>
    <x v="0"/>
    <x v="12"/>
    <x v="0"/>
    <x v="1"/>
    <n v="3"/>
    <n v="16662"/>
    <x v="0"/>
    <n v="12618"/>
    <n v="47486.7"/>
    <n v="37854"/>
    <n v="9632.6999999999971"/>
    <n v="0.20285048234558303"/>
    <x v="0"/>
  </r>
  <r>
    <s v="ORD-102113"/>
    <x v="610"/>
    <x v="1"/>
    <x v="8"/>
    <s v="Sep"/>
    <s v="Q3"/>
    <x v="3"/>
    <s v="Uttar Pradesh"/>
    <s v="Uttar Pradesh Mega Store"/>
    <x v="1"/>
    <x v="4"/>
    <x v="0"/>
    <x v="2"/>
    <n v="1"/>
    <n v="291"/>
    <x v="3"/>
    <n v="116"/>
    <n v="261.90000000000003"/>
    <n v="116"/>
    <n v="145.90000000000003"/>
    <n v="0.55708285605192831"/>
    <x v="0"/>
  </r>
  <r>
    <s v="ORD-102708"/>
    <x v="610"/>
    <x v="1"/>
    <x v="8"/>
    <s v="Sep"/>
    <s v="Q3"/>
    <x v="3"/>
    <s v="Delhi"/>
    <s v="Delhi Mega Store"/>
    <x v="2"/>
    <x v="10"/>
    <x v="1"/>
    <x v="0"/>
    <n v="1"/>
    <n v="1811"/>
    <x v="0"/>
    <n v="940"/>
    <n v="1720.4499999999998"/>
    <n v="940"/>
    <n v="780.44999999999982"/>
    <n v="0.45363131738789264"/>
    <x v="0"/>
  </r>
  <r>
    <s v="ORD-103532"/>
    <x v="610"/>
    <x v="1"/>
    <x v="8"/>
    <s v="Sep"/>
    <s v="Q3"/>
    <x v="2"/>
    <s v="Andhra Pradesh"/>
    <s v="Andhra Pradesh Mega Store"/>
    <x v="1"/>
    <x v="8"/>
    <x v="0"/>
    <x v="2"/>
    <n v="2"/>
    <n v="2045"/>
    <x v="1"/>
    <n v="1160"/>
    <n v="4090"/>
    <n v="2320"/>
    <n v="1770"/>
    <n v="0.43276283618581907"/>
    <x v="0"/>
  </r>
  <r>
    <s v="ORD-104133"/>
    <x v="610"/>
    <x v="1"/>
    <x v="8"/>
    <s v="Sep"/>
    <s v="Q3"/>
    <x v="3"/>
    <s v="Delhi"/>
    <s v="Delhi Mega Store"/>
    <x v="1"/>
    <x v="4"/>
    <x v="0"/>
    <x v="1"/>
    <n v="2"/>
    <n v="301"/>
    <x v="2"/>
    <n v="119"/>
    <n v="511.7"/>
    <n v="238"/>
    <n v="273.7"/>
    <n v="0.53488372093023251"/>
    <x v="0"/>
  </r>
  <r>
    <s v="ORD-100519"/>
    <x v="611"/>
    <x v="1"/>
    <x v="8"/>
    <s v="Sep"/>
    <s v="Q3"/>
    <x v="1"/>
    <s v="Maharashtra"/>
    <s v="Maharashtra Mega Store"/>
    <x v="0"/>
    <x v="11"/>
    <x v="0"/>
    <x v="2"/>
    <n v="1"/>
    <n v="1555"/>
    <x v="2"/>
    <n v="785"/>
    <n v="1321.75"/>
    <n v="785"/>
    <n v="536.75"/>
    <n v="0.4060904104407036"/>
    <x v="0"/>
  </r>
  <r>
    <s v="ORD-103265"/>
    <x v="611"/>
    <x v="1"/>
    <x v="8"/>
    <s v="Sep"/>
    <s v="Q3"/>
    <x v="1"/>
    <s v="Maharashtra"/>
    <s v="Maharashtra Mega Store"/>
    <x v="1"/>
    <x v="3"/>
    <x v="2"/>
    <x v="2"/>
    <n v="1"/>
    <n v="226"/>
    <x v="3"/>
    <n v="95"/>
    <n v="203.4"/>
    <n v="95"/>
    <n v="108.4"/>
    <n v="0.53294001966568338"/>
    <x v="0"/>
  </r>
  <r>
    <s v="ORD-104308"/>
    <x v="611"/>
    <x v="1"/>
    <x v="8"/>
    <s v="Sep"/>
    <s v="Q3"/>
    <x v="2"/>
    <s v="Andhra Pradesh"/>
    <s v="Andhra Pradesh Mega Store"/>
    <x v="3"/>
    <x v="13"/>
    <x v="0"/>
    <x v="1"/>
    <n v="4"/>
    <n v="14132"/>
    <x v="5"/>
    <n v="8292"/>
    <n v="45222.400000000001"/>
    <n v="33168"/>
    <n v="12054.400000000001"/>
    <n v="0.26655816586470427"/>
    <x v="0"/>
  </r>
  <r>
    <s v="ORD-100647"/>
    <x v="612"/>
    <x v="1"/>
    <x v="8"/>
    <s v="Sep"/>
    <s v="Q3"/>
    <x v="1"/>
    <s v="Maharashtra"/>
    <s v="Maharashtra Mega Store"/>
    <x v="0"/>
    <x v="12"/>
    <x v="2"/>
    <x v="2"/>
    <n v="1"/>
    <n v="16248"/>
    <x v="1"/>
    <n v="12843"/>
    <n v="16248"/>
    <n v="12843"/>
    <n v="3405"/>
    <n v="0.20956425406203841"/>
    <x v="0"/>
  </r>
  <r>
    <s v="ORD-103350"/>
    <x v="612"/>
    <x v="1"/>
    <x v="8"/>
    <s v="Sep"/>
    <s v="Q3"/>
    <x v="0"/>
    <s v="West Bengal"/>
    <s v="West Bengal Mega Store"/>
    <x v="1"/>
    <x v="4"/>
    <x v="0"/>
    <x v="0"/>
    <n v="2"/>
    <n v="300"/>
    <x v="0"/>
    <n v="120"/>
    <n v="570"/>
    <n v="240"/>
    <n v="330"/>
    <n v="0.57894736842105265"/>
    <x v="0"/>
  </r>
  <r>
    <s v="ORD-104113"/>
    <x v="612"/>
    <x v="1"/>
    <x v="8"/>
    <s v="Sep"/>
    <s v="Q3"/>
    <x v="1"/>
    <s v="Gujarat"/>
    <s v="Gujarat Mega Store"/>
    <x v="2"/>
    <x v="7"/>
    <x v="1"/>
    <x v="2"/>
    <n v="2"/>
    <n v="2234"/>
    <x v="1"/>
    <n v="1136"/>
    <n v="4468"/>
    <n v="2272"/>
    <n v="2196"/>
    <n v="0.49149507609668758"/>
    <x v="0"/>
  </r>
  <r>
    <s v="ORD-101141"/>
    <x v="613"/>
    <x v="1"/>
    <x v="8"/>
    <s v="Sep"/>
    <s v="Q3"/>
    <x v="2"/>
    <s v="Tamil Nadu"/>
    <s v="Tamil Nadu Mega Store"/>
    <x v="0"/>
    <x v="5"/>
    <x v="0"/>
    <x v="2"/>
    <n v="2"/>
    <n v="10912"/>
    <x v="1"/>
    <n v="8097"/>
    <n v="21824"/>
    <n v="16194"/>
    <n v="5630"/>
    <n v="0.25797287390029328"/>
    <x v="0"/>
  </r>
  <r>
    <s v="ORD-103233"/>
    <x v="613"/>
    <x v="1"/>
    <x v="8"/>
    <s v="Sep"/>
    <s v="Q3"/>
    <x v="0"/>
    <s v="Bihar"/>
    <s v="Bihar Mega Store"/>
    <x v="1"/>
    <x v="1"/>
    <x v="0"/>
    <x v="2"/>
    <n v="2"/>
    <n v="409"/>
    <x v="2"/>
    <n v="189"/>
    <n v="695.3"/>
    <n v="378"/>
    <n v="317.29999999999995"/>
    <n v="0.45634977707464403"/>
    <x v="0"/>
  </r>
  <r>
    <s v="ORD-103678"/>
    <x v="613"/>
    <x v="1"/>
    <x v="8"/>
    <s v="Sep"/>
    <s v="Q3"/>
    <x v="3"/>
    <s v="Uttar Pradesh"/>
    <s v="Uttar Pradesh Mega Store"/>
    <x v="0"/>
    <x v="11"/>
    <x v="1"/>
    <x v="1"/>
    <n v="3"/>
    <n v="1361"/>
    <x v="0"/>
    <n v="661"/>
    <n v="3878.85"/>
    <n v="1983"/>
    <n v="1895.85"/>
    <n v="0.48876600023202754"/>
    <x v="0"/>
  </r>
  <r>
    <s v="ORD-100508"/>
    <x v="614"/>
    <x v="1"/>
    <x v="8"/>
    <s v="Sep"/>
    <s v="Q3"/>
    <x v="1"/>
    <s v="Maharashtra"/>
    <s v="Maharashtra Mega Store"/>
    <x v="0"/>
    <x v="0"/>
    <x v="2"/>
    <x v="2"/>
    <n v="5"/>
    <n v="54937"/>
    <x v="1"/>
    <n v="47683"/>
    <n v="274685"/>
    <n v="238415"/>
    <n v="36270"/>
    <n v="0.13204215738027195"/>
    <x v="0"/>
  </r>
  <r>
    <s v="ORD-100782"/>
    <x v="614"/>
    <x v="1"/>
    <x v="8"/>
    <s v="Sep"/>
    <s v="Q3"/>
    <x v="3"/>
    <s v="Uttar Pradesh"/>
    <s v="Uttar Pradesh Mega Store"/>
    <x v="1"/>
    <x v="4"/>
    <x v="0"/>
    <x v="1"/>
    <n v="3"/>
    <n v="315"/>
    <x v="1"/>
    <n v="126"/>
    <n v="945"/>
    <n v="378"/>
    <n v="567"/>
    <n v="0.6"/>
    <x v="0"/>
  </r>
  <r>
    <s v="ORD-101565"/>
    <x v="614"/>
    <x v="1"/>
    <x v="8"/>
    <s v="Sep"/>
    <s v="Q3"/>
    <x v="2"/>
    <s v="Tamil Nadu"/>
    <s v="Tamil Nadu Mega Store"/>
    <x v="1"/>
    <x v="3"/>
    <x v="2"/>
    <x v="2"/>
    <n v="2"/>
    <n v="266"/>
    <x v="0"/>
    <n v="112"/>
    <n v="505.4"/>
    <n v="224"/>
    <n v="281.39999999999998"/>
    <n v="0.55678670360110805"/>
    <x v="0"/>
  </r>
  <r>
    <s v="ORD-101586"/>
    <x v="614"/>
    <x v="1"/>
    <x v="8"/>
    <s v="Sep"/>
    <s v="Q3"/>
    <x v="3"/>
    <s v="Delhi"/>
    <s v="Delhi Mega Store"/>
    <x v="1"/>
    <x v="4"/>
    <x v="1"/>
    <x v="1"/>
    <n v="1"/>
    <n v="296"/>
    <x v="2"/>
    <n v="120"/>
    <n v="251.6"/>
    <n v="120"/>
    <n v="131.6"/>
    <n v="0.52305246422893481"/>
    <x v="0"/>
  </r>
  <r>
    <s v="ORD-103067"/>
    <x v="614"/>
    <x v="1"/>
    <x v="8"/>
    <s v="Sep"/>
    <s v="Q3"/>
    <x v="0"/>
    <s v="Bihar"/>
    <s v="Bihar Mega Store"/>
    <x v="3"/>
    <x v="9"/>
    <x v="1"/>
    <x v="2"/>
    <n v="2"/>
    <n v="32417"/>
    <x v="3"/>
    <n v="21833"/>
    <n v="58350.6"/>
    <n v="43666"/>
    <n v="14684.599999999999"/>
    <n v="0.25166150819357469"/>
    <x v="0"/>
  </r>
  <r>
    <s v="ORD-102199"/>
    <x v="615"/>
    <x v="1"/>
    <x v="8"/>
    <s v="Sep"/>
    <s v="Q3"/>
    <x v="2"/>
    <s v="Tamil Nadu"/>
    <s v="Tamil Nadu Mega Store"/>
    <x v="2"/>
    <x v="10"/>
    <x v="0"/>
    <x v="2"/>
    <n v="5"/>
    <n v="1725"/>
    <x v="0"/>
    <n v="906"/>
    <n v="8193.75"/>
    <n v="4530"/>
    <n v="3663.75"/>
    <n v="0.44713958810068649"/>
    <x v="0"/>
  </r>
  <r>
    <s v="ORD-101337"/>
    <x v="616"/>
    <x v="1"/>
    <x v="8"/>
    <s v="Sep"/>
    <s v="Q3"/>
    <x v="2"/>
    <s v="Karnataka"/>
    <s v="Karnataka Mega Store"/>
    <x v="3"/>
    <x v="13"/>
    <x v="0"/>
    <x v="1"/>
    <n v="4"/>
    <n v="12923"/>
    <x v="4"/>
    <n v="7949"/>
    <n v="33599.800000000003"/>
    <n v="31796"/>
    <n v="1803.8000000000029"/>
    <n v="5.3684843362162955E-2"/>
    <x v="0"/>
  </r>
  <r>
    <s v="ORD-101642"/>
    <x v="616"/>
    <x v="1"/>
    <x v="8"/>
    <s v="Sep"/>
    <s v="Q3"/>
    <x v="2"/>
    <s v="Karnataka"/>
    <s v="Karnataka Mega Store"/>
    <x v="0"/>
    <x v="0"/>
    <x v="0"/>
    <x v="0"/>
    <n v="1"/>
    <n v="49300"/>
    <x v="0"/>
    <n v="42594"/>
    <n v="46835"/>
    <n v="42594"/>
    <n v="4241"/>
    <n v="9.0551937653464296E-2"/>
    <x v="0"/>
  </r>
  <r>
    <s v="ORD-102015"/>
    <x v="616"/>
    <x v="1"/>
    <x v="8"/>
    <s v="Sep"/>
    <s v="Q3"/>
    <x v="1"/>
    <s v="Gujarat"/>
    <s v="Gujarat Mega Store"/>
    <x v="0"/>
    <x v="0"/>
    <x v="1"/>
    <x v="0"/>
    <n v="1"/>
    <n v="57118"/>
    <x v="5"/>
    <n v="47444"/>
    <n v="45694.400000000001"/>
    <n v="47444"/>
    <n v="-1749.5999999999985"/>
    <n v="-3.8289155782765469E-2"/>
    <x v="0"/>
  </r>
  <r>
    <s v="ORD-102528"/>
    <x v="616"/>
    <x v="1"/>
    <x v="8"/>
    <s v="Sep"/>
    <s v="Q3"/>
    <x v="2"/>
    <s v="Andhra Pradesh"/>
    <s v="Andhra Pradesh Mega Store"/>
    <x v="1"/>
    <x v="3"/>
    <x v="0"/>
    <x v="1"/>
    <n v="3"/>
    <n v="251"/>
    <x v="1"/>
    <n v="105"/>
    <n v="753"/>
    <n v="315"/>
    <n v="438"/>
    <n v="0.58167330677290841"/>
    <x v="0"/>
  </r>
  <r>
    <s v="ORD-104347"/>
    <x v="616"/>
    <x v="1"/>
    <x v="8"/>
    <s v="Sep"/>
    <s v="Q3"/>
    <x v="0"/>
    <s v="Bihar"/>
    <s v="Bihar Mega Store"/>
    <x v="1"/>
    <x v="3"/>
    <x v="0"/>
    <x v="1"/>
    <n v="2"/>
    <n v="273"/>
    <x v="2"/>
    <n v="113"/>
    <n v="464.09999999999997"/>
    <n v="226"/>
    <n v="238.09999999999997"/>
    <n v="0.51303598362421887"/>
    <x v="0"/>
  </r>
  <r>
    <s v="ORD-101171"/>
    <x v="617"/>
    <x v="1"/>
    <x v="8"/>
    <s v="Sep"/>
    <s v="Q3"/>
    <x v="3"/>
    <s v="Punjab"/>
    <s v="Punjab Mega Store"/>
    <x v="0"/>
    <x v="11"/>
    <x v="0"/>
    <x v="0"/>
    <n v="1"/>
    <n v="1417"/>
    <x v="0"/>
    <n v="719"/>
    <n v="1346.1499999999999"/>
    <n v="719"/>
    <n v="627.14999999999986"/>
    <n v="0.46588418824053779"/>
    <x v="0"/>
  </r>
  <r>
    <s v="ORD-101324"/>
    <x v="617"/>
    <x v="1"/>
    <x v="8"/>
    <s v="Sep"/>
    <s v="Q3"/>
    <x v="2"/>
    <s v="Tamil Nadu"/>
    <s v="Tamil Nadu Mega Store"/>
    <x v="2"/>
    <x v="2"/>
    <x v="0"/>
    <x v="1"/>
    <n v="1"/>
    <n v="2983"/>
    <x v="1"/>
    <n v="1821"/>
    <n v="2983"/>
    <n v="1821"/>
    <n v="1162"/>
    <n v="0.38954073080791152"/>
    <x v="1"/>
  </r>
  <r>
    <s v="ORD-100068"/>
    <x v="618"/>
    <x v="1"/>
    <x v="8"/>
    <s v="Sep"/>
    <s v="Q3"/>
    <x v="3"/>
    <s v="Uttar Pradesh"/>
    <s v="Uttar Pradesh Mega Store"/>
    <x v="1"/>
    <x v="8"/>
    <x v="0"/>
    <x v="2"/>
    <n v="2"/>
    <n v="2162"/>
    <x v="0"/>
    <n v="1246"/>
    <n v="4107.8"/>
    <n v="2492"/>
    <n v="1615.8000000000002"/>
    <n v="0.39334923803495792"/>
    <x v="0"/>
  </r>
  <r>
    <s v="ORD-101293"/>
    <x v="618"/>
    <x v="1"/>
    <x v="8"/>
    <s v="Sep"/>
    <s v="Q3"/>
    <x v="0"/>
    <s v="Odisha"/>
    <s v="Odisha Mega Store"/>
    <x v="0"/>
    <x v="12"/>
    <x v="0"/>
    <x v="0"/>
    <n v="2"/>
    <n v="19386"/>
    <x v="5"/>
    <n v="14676"/>
    <n v="31017.600000000002"/>
    <n v="29352"/>
    <n v="1665.6000000000022"/>
    <n v="5.369854534199945E-2"/>
    <x v="0"/>
  </r>
  <r>
    <s v="ORD-102057"/>
    <x v="618"/>
    <x v="1"/>
    <x v="8"/>
    <s v="Sep"/>
    <s v="Q3"/>
    <x v="2"/>
    <s v="Tamil Nadu"/>
    <s v="Tamil Nadu Mega Store"/>
    <x v="1"/>
    <x v="8"/>
    <x v="1"/>
    <x v="2"/>
    <n v="2"/>
    <n v="2009"/>
    <x v="3"/>
    <n v="1187"/>
    <n v="3616.2000000000003"/>
    <n v="2374"/>
    <n v="1242.2000000000003"/>
    <n v="0.34350976162822855"/>
    <x v="0"/>
  </r>
  <r>
    <s v="ORD-103246"/>
    <x v="618"/>
    <x v="1"/>
    <x v="8"/>
    <s v="Sep"/>
    <s v="Q3"/>
    <x v="2"/>
    <s v="Andhra Pradesh"/>
    <s v="Andhra Pradesh Mega Store"/>
    <x v="1"/>
    <x v="1"/>
    <x v="1"/>
    <x v="0"/>
    <n v="2"/>
    <n v="476"/>
    <x v="5"/>
    <n v="214"/>
    <n v="761.6"/>
    <n v="428"/>
    <n v="333.6"/>
    <n v="0.43802521008403361"/>
    <x v="0"/>
  </r>
  <r>
    <s v="ORD-102309"/>
    <x v="619"/>
    <x v="1"/>
    <x v="8"/>
    <s v="Sep"/>
    <s v="Q3"/>
    <x v="2"/>
    <s v="Andhra Pradesh"/>
    <s v="Andhra Pradesh Mega Store"/>
    <x v="2"/>
    <x v="10"/>
    <x v="0"/>
    <x v="1"/>
    <n v="1"/>
    <n v="1823"/>
    <x v="1"/>
    <n v="956"/>
    <n v="1823"/>
    <n v="956"/>
    <n v="867"/>
    <n v="0.47558968732857926"/>
    <x v="0"/>
  </r>
  <r>
    <s v="ORD-103695"/>
    <x v="619"/>
    <x v="1"/>
    <x v="8"/>
    <s v="Sep"/>
    <s v="Q3"/>
    <x v="0"/>
    <s v="West Bengal"/>
    <s v="West Bengal Mega Store"/>
    <x v="3"/>
    <x v="14"/>
    <x v="1"/>
    <x v="0"/>
    <n v="1"/>
    <n v="8134"/>
    <x v="2"/>
    <n v="5073"/>
    <n v="6913.9"/>
    <n v="5073"/>
    <n v="1840.8999999999996"/>
    <n v="0.26626072115593219"/>
    <x v="0"/>
  </r>
  <r>
    <s v="ORD-100561"/>
    <x v="620"/>
    <x v="1"/>
    <x v="8"/>
    <s v="Sep"/>
    <s v="Q3"/>
    <x v="0"/>
    <s v="Odisha"/>
    <s v="Odisha Mega Store"/>
    <x v="0"/>
    <x v="0"/>
    <x v="2"/>
    <x v="1"/>
    <n v="1"/>
    <n v="48900"/>
    <x v="3"/>
    <n v="41532"/>
    <n v="44010"/>
    <n v="41532"/>
    <n v="2478"/>
    <n v="5.6305385139740968E-2"/>
    <x v="0"/>
  </r>
  <r>
    <s v="ORD-103384"/>
    <x v="620"/>
    <x v="1"/>
    <x v="8"/>
    <s v="Sep"/>
    <s v="Q3"/>
    <x v="1"/>
    <s v="Rajasthan"/>
    <s v="Rajasthan Mega Store"/>
    <x v="3"/>
    <x v="14"/>
    <x v="2"/>
    <x v="2"/>
    <n v="2"/>
    <n v="8125"/>
    <x v="7"/>
    <n v="4906"/>
    <n v="12187.5"/>
    <n v="9812"/>
    <n v="2375.5"/>
    <n v="0.19491282051282052"/>
    <x v="1"/>
  </r>
  <r>
    <s v="ORD-101539"/>
    <x v="621"/>
    <x v="1"/>
    <x v="8"/>
    <s v="Sep"/>
    <s v="Q3"/>
    <x v="2"/>
    <s v="Karnataka"/>
    <s v="Karnataka Mega Store"/>
    <x v="1"/>
    <x v="8"/>
    <x v="2"/>
    <x v="0"/>
    <n v="2"/>
    <n v="2260"/>
    <x v="3"/>
    <n v="1286"/>
    <n v="4068"/>
    <n v="2572"/>
    <n v="1496"/>
    <n v="0.36774827925270404"/>
    <x v="0"/>
  </r>
  <r>
    <s v="ORD-101243"/>
    <x v="622"/>
    <x v="1"/>
    <x v="8"/>
    <s v="Sep"/>
    <s v="Q3"/>
    <x v="1"/>
    <s v="Rajasthan"/>
    <s v="Rajasthan Mega Store"/>
    <x v="1"/>
    <x v="1"/>
    <x v="1"/>
    <x v="2"/>
    <n v="1"/>
    <n v="470"/>
    <x v="1"/>
    <n v="218"/>
    <n v="470"/>
    <n v="218"/>
    <n v="252"/>
    <n v="0.53617021276595744"/>
    <x v="0"/>
  </r>
  <r>
    <s v="ORD-102293"/>
    <x v="622"/>
    <x v="1"/>
    <x v="8"/>
    <s v="Sep"/>
    <s v="Q3"/>
    <x v="3"/>
    <s v="Uttar Pradesh"/>
    <s v="Uttar Pradesh Mega Store"/>
    <x v="2"/>
    <x v="10"/>
    <x v="0"/>
    <x v="2"/>
    <n v="2"/>
    <n v="1966"/>
    <x v="1"/>
    <n v="1019"/>
    <n v="3932"/>
    <n v="2038"/>
    <n v="1894"/>
    <n v="0.48168870803662256"/>
    <x v="0"/>
  </r>
  <r>
    <s v="ORD-102463"/>
    <x v="622"/>
    <x v="1"/>
    <x v="8"/>
    <s v="Sep"/>
    <s v="Q3"/>
    <x v="2"/>
    <s v="Karnataka"/>
    <s v="Karnataka Mega Store"/>
    <x v="0"/>
    <x v="5"/>
    <x v="0"/>
    <x v="1"/>
    <n v="2"/>
    <n v="11728"/>
    <x v="2"/>
    <n v="8657"/>
    <n v="19937.599999999999"/>
    <n v="17314"/>
    <n v="2623.5999999999985"/>
    <n v="0.13159056255517207"/>
    <x v="0"/>
  </r>
  <r>
    <s v="ORD-102759"/>
    <x v="622"/>
    <x v="1"/>
    <x v="8"/>
    <s v="Sep"/>
    <s v="Q3"/>
    <x v="2"/>
    <s v="Karnataka"/>
    <s v="Karnataka Mega Store"/>
    <x v="1"/>
    <x v="4"/>
    <x v="0"/>
    <x v="1"/>
    <n v="1"/>
    <n v="318"/>
    <x v="0"/>
    <n v="125"/>
    <n v="302.09999999999997"/>
    <n v="125"/>
    <n v="177.09999999999997"/>
    <n v="0.58622972525653749"/>
    <x v="0"/>
  </r>
  <r>
    <s v="ORD-103530"/>
    <x v="622"/>
    <x v="1"/>
    <x v="8"/>
    <s v="Sep"/>
    <s v="Q3"/>
    <x v="3"/>
    <s v="Delhi"/>
    <s v="Delhi Mega Store"/>
    <x v="1"/>
    <x v="4"/>
    <x v="0"/>
    <x v="1"/>
    <n v="1"/>
    <n v="271"/>
    <x v="1"/>
    <n v="107"/>
    <n v="271"/>
    <n v="107"/>
    <n v="164"/>
    <n v="0.60516605166051662"/>
    <x v="0"/>
  </r>
  <r>
    <s v="ORD-100346"/>
    <x v="623"/>
    <x v="1"/>
    <x v="8"/>
    <s v="Sep"/>
    <s v="Q3"/>
    <x v="1"/>
    <s v="Rajasthan"/>
    <s v="Rajasthan Mega Store"/>
    <x v="1"/>
    <x v="8"/>
    <x v="0"/>
    <x v="0"/>
    <n v="5"/>
    <n v="2303"/>
    <x v="5"/>
    <n v="1344"/>
    <n v="9212"/>
    <n v="6720"/>
    <n v="2492"/>
    <n v="0.27051671732522797"/>
    <x v="0"/>
  </r>
  <r>
    <s v="ORD-100907"/>
    <x v="623"/>
    <x v="1"/>
    <x v="8"/>
    <s v="Sep"/>
    <s v="Q3"/>
    <x v="0"/>
    <s v="West Bengal"/>
    <s v="West Bengal Mega Store"/>
    <x v="1"/>
    <x v="8"/>
    <x v="1"/>
    <x v="1"/>
    <n v="1"/>
    <n v="2034"/>
    <x v="0"/>
    <n v="1211"/>
    <n v="1932.3"/>
    <n v="1211"/>
    <n v="721.3"/>
    <n v="0.37328572167882834"/>
    <x v="0"/>
  </r>
  <r>
    <s v="ORD-101023"/>
    <x v="623"/>
    <x v="1"/>
    <x v="8"/>
    <s v="Sep"/>
    <s v="Q3"/>
    <x v="3"/>
    <s v="Punjab"/>
    <s v="Punjab Mega Store"/>
    <x v="1"/>
    <x v="8"/>
    <x v="0"/>
    <x v="1"/>
    <n v="2"/>
    <n v="2402"/>
    <x v="2"/>
    <n v="1386"/>
    <n v="4083.4"/>
    <n v="2772"/>
    <n v="1311.4"/>
    <n v="0.32115394034383116"/>
    <x v="0"/>
  </r>
  <r>
    <s v="ORD-101107"/>
    <x v="623"/>
    <x v="1"/>
    <x v="8"/>
    <s v="Sep"/>
    <s v="Q3"/>
    <x v="3"/>
    <s v="Punjab"/>
    <s v="Punjab Mega Store"/>
    <x v="1"/>
    <x v="3"/>
    <x v="0"/>
    <x v="1"/>
    <n v="1"/>
    <n v="271"/>
    <x v="1"/>
    <n v="113"/>
    <n v="271"/>
    <n v="113"/>
    <n v="158"/>
    <n v="0.58302583025830257"/>
    <x v="0"/>
  </r>
  <r>
    <s v="ORD-102369"/>
    <x v="623"/>
    <x v="1"/>
    <x v="8"/>
    <s v="Sep"/>
    <s v="Q3"/>
    <x v="1"/>
    <s v="Gujarat"/>
    <s v="Gujarat Mega Store"/>
    <x v="1"/>
    <x v="3"/>
    <x v="0"/>
    <x v="0"/>
    <n v="4"/>
    <n v="225"/>
    <x v="5"/>
    <n v="93"/>
    <n v="720"/>
    <n v="372"/>
    <n v="348"/>
    <n v="0.48333333333333334"/>
    <x v="0"/>
  </r>
  <r>
    <s v="ORD-100682"/>
    <x v="624"/>
    <x v="1"/>
    <x v="8"/>
    <s v="Sep"/>
    <s v="Q3"/>
    <x v="3"/>
    <s v="Delhi"/>
    <s v="Delhi Mega Store"/>
    <x v="0"/>
    <x v="0"/>
    <x v="0"/>
    <x v="0"/>
    <n v="2"/>
    <n v="46964"/>
    <x v="3"/>
    <n v="38941"/>
    <n v="84535.2"/>
    <n v="77882"/>
    <n v="6653.1999999999971"/>
    <n v="7.8703309390644335E-2"/>
    <x v="0"/>
  </r>
  <r>
    <s v="ORD-100817"/>
    <x v="624"/>
    <x v="1"/>
    <x v="8"/>
    <s v="Sep"/>
    <s v="Q3"/>
    <x v="0"/>
    <s v="West Bengal"/>
    <s v="West Bengal Mega Store"/>
    <x v="3"/>
    <x v="13"/>
    <x v="0"/>
    <x v="2"/>
    <n v="5"/>
    <n v="12831"/>
    <x v="4"/>
    <n v="7563"/>
    <n v="41700.75"/>
    <n v="37815"/>
    <n v="3885.75"/>
    <n v="9.318177730616356E-2"/>
    <x v="0"/>
  </r>
  <r>
    <s v="ORD-101163"/>
    <x v="624"/>
    <x v="1"/>
    <x v="8"/>
    <s v="Sep"/>
    <s v="Q3"/>
    <x v="1"/>
    <s v="Rajasthan"/>
    <s v="Rajasthan Mega Store"/>
    <x v="0"/>
    <x v="0"/>
    <x v="2"/>
    <x v="1"/>
    <n v="3"/>
    <n v="52116"/>
    <x v="0"/>
    <n v="44734"/>
    <n v="148530.6"/>
    <n v="134202"/>
    <n v="14328.600000000006"/>
    <n v="9.6469010426134455E-2"/>
    <x v="0"/>
  </r>
  <r>
    <s v="ORD-101926"/>
    <x v="625"/>
    <x v="1"/>
    <x v="8"/>
    <s v="Sep"/>
    <s v="Q3"/>
    <x v="3"/>
    <s v="Uttar Pradesh"/>
    <s v="Uttar Pradesh Mega Store"/>
    <x v="0"/>
    <x v="11"/>
    <x v="2"/>
    <x v="2"/>
    <n v="4"/>
    <n v="1503"/>
    <x v="1"/>
    <n v="743"/>
    <n v="6012"/>
    <n v="2972"/>
    <n v="3040"/>
    <n v="0.50565535595475719"/>
    <x v="1"/>
  </r>
  <r>
    <s v="ORD-102264"/>
    <x v="625"/>
    <x v="1"/>
    <x v="8"/>
    <s v="Sep"/>
    <s v="Q3"/>
    <x v="1"/>
    <s v="Gujarat"/>
    <s v="Gujarat Mega Store"/>
    <x v="0"/>
    <x v="12"/>
    <x v="1"/>
    <x v="1"/>
    <n v="1"/>
    <n v="18106"/>
    <x v="2"/>
    <n v="14322"/>
    <n v="15390.1"/>
    <n v="14322"/>
    <n v="1068.1000000000004"/>
    <n v="6.9401758273175629E-2"/>
    <x v="0"/>
  </r>
  <r>
    <s v="ORD-101030"/>
    <x v="626"/>
    <x v="1"/>
    <x v="8"/>
    <s v="Sep"/>
    <s v="Q3"/>
    <x v="1"/>
    <s v="Maharashtra"/>
    <s v="Maharashtra Mega Store"/>
    <x v="2"/>
    <x v="2"/>
    <x v="1"/>
    <x v="2"/>
    <n v="2"/>
    <n v="3038"/>
    <x v="1"/>
    <n v="1844"/>
    <n v="6076"/>
    <n v="3688"/>
    <n v="2388"/>
    <n v="0.39302172481895986"/>
    <x v="0"/>
  </r>
  <r>
    <s v="ORD-101138"/>
    <x v="626"/>
    <x v="1"/>
    <x v="8"/>
    <s v="Sep"/>
    <s v="Q3"/>
    <x v="0"/>
    <s v="Bihar"/>
    <s v="Bihar Mega Store"/>
    <x v="1"/>
    <x v="4"/>
    <x v="2"/>
    <x v="2"/>
    <n v="1"/>
    <n v="295"/>
    <x v="0"/>
    <n v="117"/>
    <n v="280.25"/>
    <n v="117"/>
    <n v="163.25"/>
    <n v="0.58251561106155214"/>
    <x v="0"/>
  </r>
  <r>
    <s v="ORD-102056"/>
    <x v="626"/>
    <x v="1"/>
    <x v="8"/>
    <s v="Sep"/>
    <s v="Q3"/>
    <x v="0"/>
    <s v="Odisha"/>
    <s v="Odisha Mega Store"/>
    <x v="0"/>
    <x v="0"/>
    <x v="0"/>
    <x v="2"/>
    <n v="3"/>
    <n v="48859"/>
    <x v="2"/>
    <n v="40817"/>
    <n v="124590.45"/>
    <n v="122451"/>
    <n v="2139.4499999999971"/>
    <n v="1.7171861888290774E-2"/>
    <x v="0"/>
  </r>
  <r>
    <s v="ORD-102373"/>
    <x v="626"/>
    <x v="1"/>
    <x v="8"/>
    <s v="Sep"/>
    <s v="Q3"/>
    <x v="0"/>
    <s v="Bihar"/>
    <s v="Bihar Mega Store"/>
    <x v="2"/>
    <x v="2"/>
    <x v="2"/>
    <x v="1"/>
    <n v="1"/>
    <n v="2744"/>
    <x v="1"/>
    <n v="1683"/>
    <n v="2744"/>
    <n v="1683"/>
    <n v="1061"/>
    <n v="0.38666180758017493"/>
    <x v="0"/>
  </r>
  <r>
    <s v="ORD-102842"/>
    <x v="626"/>
    <x v="1"/>
    <x v="8"/>
    <s v="Sep"/>
    <s v="Q3"/>
    <x v="3"/>
    <s v="Punjab"/>
    <s v="Punjab Mega Store"/>
    <x v="0"/>
    <x v="11"/>
    <x v="1"/>
    <x v="1"/>
    <n v="1"/>
    <n v="1582"/>
    <x v="1"/>
    <n v="792"/>
    <n v="1582"/>
    <n v="792"/>
    <n v="790"/>
    <n v="0.4993678887484197"/>
    <x v="0"/>
  </r>
  <r>
    <s v="ORD-102847"/>
    <x v="626"/>
    <x v="1"/>
    <x v="8"/>
    <s v="Sep"/>
    <s v="Q3"/>
    <x v="1"/>
    <s v="Maharashtra"/>
    <s v="Maharashtra Mega Store"/>
    <x v="1"/>
    <x v="1"/>
    <x v="0"/>
    <x v="1"/>
    <n v="3"/>
    <n v="420"/>
    <x v="3"/>
    <n v="187"/>
    <n v="1134"/>
    <n v="561"/>
    <n v="573"/>
    <n v="0.50529100529100535"/>
    <x v="0"/>
  </r>
  <r>
    <s v="ORD-101314"/>
    <x v="627"/>
    <x v="1"/>
    <x v="8"/>
    <s v="Sep"/>
    <s v="Q3"/>
    <x v="1"/>
    <s v="Gujarat"/>
    <s v="Gujarat Mega Store"/>
    <x v="3"/>
    <x v="14"/>
    <x v="1"/>
    <x v="2"/>
    <n v="2"/>
    <n v="8280"/>
    <x v="5"/>
    <n v="5176"/>
    <n v="13248"/>
    <n v="10352"/>
    <n v="2896"/>
    <n v="0.21859903381642512"/>
    <x v="0"/>
  </r>
  <r>
    <s v="ORD-101475"/>
    <x v="627"/>
    <x v="1"/>
    <x v="8"/>
    <s v="Sep"/>
    <s v="Q3"/>
    <x v="3"/>
    <s v="Delhi"/>
    <s v="Delhi Mega Store"/>
    <x v="2"/>
    <x v="10"/>
    <x v="0"/>
    <x v="1"/>
    <n v="3"/>
    <n v="1776"/>
    <x v="0"/>
    <n v="898"/>
    <n v="5061.5999999999995"/>
    <n v="2694"/>
    <n v="2367.5999999999995"/>
    <n v="0.46775723091512561"/>
    <x v="0"/>
  </r>
  <r>
    <s v="ORD-101577"/>
    <x v="627"/>
    <x v="1"/>
    <x v="8"/>
    <s v="Sep"/>
    <s v="Q3"/>
    <x v="1"/>
    <s v="Rajasthan"/>
    <s v="Rajasthan Mega Store"/>
    <x v="1"/>
    <x v="8"/>
    <x v="0"/>
    <x v="2"/>
    <n v="1"/>
    <n v="2270"/>
    <x v="1"/>
    <n v="1279"/>
    <n v="2270"/>
    <n v="1279"/>
    <n v="991"/>
    <n v="0.43656387665198237"/>
    <x v="0"/>
  </r>
  <r>
    <s v="ORD-102329"/>
    <x v="627"/>
    <x v="1"/>
    <x v="8"/>
    <s v="Sep"/>
    <s v="Q3"/>
    <x v="2"/>
    <s v="Karnataka"/>
    <s v="Karnataka Mega Store"/>
    <x v="0"/>
    <x v="0"/>
    <x v="0"/>
    <x v="2"/>
    <n v="1"/>
    <n v="56749"/>
    <x v="0"/>
    <n v="49190"/>
    <n v="53911.549999999996"/>
    <n v="49190"/>
    <n v="4721.5499999999956"/>
    <n v="8.75795631919319E-2"/>
    <x v="0"/>
  </r>
  <r>
    <s v="ORD-104324"/>
    <x v="627"/>
    <x v="1"/>
    <x v="8"/>
    <s v="Sep"/>
    <s v="Q3"/>
    <x v="1"/>
    <s v="Gujarat"/>
    <s v="Gujarat Mega Store"/>
    <x v="0"/>
    <x v="5"/>
    <x v="2"/>
    <x v="2"/>
    <n v="1"/>
    <n v="10768"/>
    <x v="1"/>
    <n v="7932"/>
    <n v="10768"/>
    <n v="7932"/>
    <n v="2836"/>
    <n v="0.26337295690936108"/>
    <x v="0"/>
  </r>
  <r>
    <s v="ORD-102714"/>
    <x v="628"/>
    <x v="1"/>
    <x v="9"/>
    <s v="Oct"/>
    <s v="Q4"/>
    <x v="1"/>
    <s v="Maharashtra"/>
    <s v="Maharashtra Mega Store"/>
    <x v="0"/>
    <x v="5"/>
    <x v="0"/>
    <x v="1"/>
    <n v="1"/>
    <n v="12059"/>
    <x v="1"/>
    <n v="9086"/>
    <n v="12059"/>
    <n v="9086"/>
    <n v="2973"/>
    <n v="0.24653785554357741"/>
    <x v="0"/>
  </r>
  <r>
    <s v="ORD-103901"/>
    <x v="628"/>
    <x v="1"/>
    <x v="9"/>
    <s v="Oct"/>
    <s v="Q4"/>
    <x v="2"/>
    <s v="Tamil Nadu"/>
    <s v="Tamil Nadu Mega Store"/>
    <x v="0"/>
    <x v="11"/>
    <x v="0"/>
    <x v="0"/>
    <n v="3"/>
    <n v="1636"/>
    <x v="0"/>
    <n v="833"/>
    <n v="4662.5999999999995"/>
    <n v="2499"/>
    <n v="2163.5999999999995"/>
    <n v="0.46403294299317971"/>
    <x v="0"/>
  </r>
  <r>
    <s v="ORD-104302"/>
    <x v="628"/>
    <x v="1"/>
    <x v="9"/>
    <s v="Oct"/>
    <s v="Q4"/>
    <x v="1"/>
    <s v="Maharashtra"/>
    <s v="Maharashtra Mega Store"/>
    <x v="2"/>
    <x v="7"/>
    <x v="2"/>
    <x v="1"/>
    <n v="1"/>
    <n v="2449"/>
    <x v="0"/>
    <n v="1206"/>
    <n v="2326.5499999999997"/>
    <n v="1206"/>
    <n v="1120.5499999999997"/>
    <n v="0.48163589864821293"/>
    <x v="0"/>
  </r>
  <r>
    <s v="ORD-100081"/>
    <x v="629"/>
    <x v="1"/>
    <x v="9"/>
    <s v="Oct"/>
    <s v="Q4"/>
    <x v="1"/>
    <s v="Maharashtra"/>
    <s v="Maharashtra Mega Store"/>
    <x v="3"/>
    <x v="9"/>
    <x v="0"/>
    <x v="1"/>
    <n v="2"/>
    <n v="31473"/>
    <x v="7"/>
    <n v="20818"/>
    <n v="47209.5"/>
    <n v="41636"/>
    <n v="5573.5"/>
    <n v="0.11805886527076118"/>
    <x v="0"/>
  </r>
  <r>
    <s v="ORD-101072"/>
    <x v="629"/>
    <x v="1"/>
    <x v="9"/>
    <s v="Oct"/>
    <s v="Q4"/>
    <x v="2"/>
    <s v="Andhra Pradesh"/>
    <s v="Andhra Pradesh Mega Store"/>
    <x v="1"/>
    <x v="1"/>
    <x v="0"/>
    <x v="1"/>
    <n v="3"/>
    <n v="451"/>
    <x v="3"/>
    <n v="197"/>
    <n v="1217.7"/>
    <n v="591"/>
    <n v="626.70000000000005"/>
    <n v="0.51465878295146594"/>
    <x v="0"/>
  </r>
  <r>
    <s v="ORD-101659"/>
    <x v="629"/>
    <x v="1"/>
    <x v="9"/>
    <s v="Oct"/>
    <s v="Q4"/>
    <x v="2"/>
    <s v="Andhra Pradesh"/>
    <s v="Andhra Pradesh Mega Store"/>
    <x v="0"/>
    <x v="0"/>
    <x v="1"/>
    <x v="2"/>
    <n v="1"/>
    <n v="54121"/>
    <x v="1"/>
    <n v="46208"/>
    <n v="54121"/>
    <n v="46208"/>
    <n v="7913"/>
    <n v="0.14620941963378356"/>
    <x v="0"/>
  </r>
  <r>
    <s v="ORD-102914"/>
    <x v="629"/>
    <x v="1"/>
    <x v="9"/>
    <s v="Oct"/>
    <s v="Q4"/>
    <x v="1"/>
    <s v="Gujarat"/>
    <s v="Gujarat Mega Store"/>
    <x v="1"/>
    <x v="1"/>
    <x v="0"/>
    <x v="2"/>
    <n v="1"/>
    <n v="422"/>
    <x v="0"/>
    <n v="185"/>
    <n v="400.9"/>
    <n v="185"/>
    <n v="215.89999999999998"/>
    <n v="0.53853828885008725"/>
    <x v="0"/>
  </r>
  <r>
    <s v="ORD-102972"/>
    <x v="629"/>
    <x v="1"/>
    <x v="9"/>
    <s v="Oct"/>
    <s v="Q4"/>
    <x v="1"/>
    <s v="Rajasthan"/>
    <s v="Rajasthan Mega Store"/>
    <x v="1"/>
    <x v="3"/>
    <x v="0"/>
    <x v="1"/>
    <n v="1"/>
    <n v="241"/>
    <x v="0"/>
    <n v="99"/>
    <n v="228.95"/>
    <n v="99"/>
    <n v="129.94999999999999"/>
    <n v="0.56759117711290674"/>
    <x v="0"/>
  </r>
  <r>
    <s v="ORD-100211"/>
    <x v="630"/>
    <x v="1"/>
    <x v="9"/>
    <s v="Oct"/>
    <s v="Q4"/>
    <x v="0"/>
    <s v="Bihar"/>
    <s v="Bihar Mega Store"/>
    <x v="2"/>
    <x v="10"/>
    <x v="0"/>
    <x v="1"/>
    <n v="1"/>
    <n v="1654"/>
    <x v="1"/>
    <n v="853"/>
    <n v="1654"/>
    <n v="853"/>
    <n v="801"/>
    <n v="0.48428053204353083"/>
    <x v="0"/>
  </r>
  <r>
    <s v="ORD-100614"/>
    <x v="630"/>
    <x v="1"/>
    <x v="9"/>
    <s v="Oct"/>
    <s v="Q4"/>
    <x v="1"/>
    <s v="Rajasthan"/>
    <s v="Rajasthan Mega Store"/>
    <x v="0"/>
    <x v="12"/>
    <x v="0"/>
    <x v="1"/>
    <n v="1"/>
    <n v="19101"/>
    <x v="1"/>
    <n v="15124"/>
    <n v="19101"/>
    <n v="15124"/>
    <n v="3977"/>
    <n v="0.20820899429349249"/>
    <x v="1"/>
  </r>
  <r>
    <s v="ORD-102923"/>
    <x v="630"/>
    <x v="1"/>
    <x v="9"/>
    <s v="Oct"/>
    <s v="Q4"/>
    <x v="0"/>
    <s v="Bihar"/>
    <s v="Bihar Mega Store"/>
    <x v="2"/>
    <x v="7"/>
    <x v="0"/>
    <x v="1"/>
    <n v="1"/>
    <n v="2190"/>
    <x v="1"/>
    <n v="1069"/>
    <n v="2190"/>
    <n v="1069"/>
    <n v="1121"/>
    <n v="0.51187214611872145"/>
    <x v="0"/>
  </r>
  <r>
    <s v="ORD-103995"/>
    <x v="630"/>
    <x v="1"/>
    <x v="9"/>
    <s v="Oct"/>
    <s v="Q4"/>
    <x v="1"/>
    <s v="Gujarat"/>
    <s v="Gujarat Mega Store"/>
    <x v="1"/>
    <x v="3"/>
    <x v="2"/>
    <x v="0"/>
    <n v="2"/>
    <n v="225"/>
    <x v="5"/>
    <n v="96"/>
    <n v="360"/>
    <n v="192"/>
    <n v="168"/>
    <n v="0.46666666666666667"/>
    <x v="0"/>
  </r>
  <r>
    <s v="ORD-104247"/>
    <x v="630"/>
    <x v="1"/>
    <x v="9"/>
    <s v="Oct"/>
    <s v="Q4"/>
    <x v="3"/>
    <s v="Delhi"/>
    <s v="Delhi Mega Store"/>
    <x v="1"/>
    <x v="4"/>
    <x v="0"/>
    <x v="1"/>
    <n v="2"/>
    <n v="287"/>
    <x v="1"/>
    <n v="115"/>
    <n v="574"/>
    <n v="230"/>
    <n v="344"/>
    <n v="0.5993031358885017"/>
    <x v="0"/>
  </r>
  <r>
    <s v="ORD-100299"/>
    <x v="631"/>
    <x v="1"/>
    <x v="9"/>
    <s v="Oct"/>
    <s v="Q4"/>
    <x v="2"/>
    <s v="Karnataka"/>
    <s v="Karnataka Mega Store"/>
    <x v="1"/>
    <x v="3"/>
    <x v="2"/>
    <x v="2"/>
    <n v="1"/>
    <n v="233"/>
    <x v="2"/>
    <n v="100"/>
    <n v="198.04999999999998"/>
    <n v="100"/>
    <n v="98.049999999999983"/>
    <n v="0.49507700075738448"/>
    <x v="0"/>
  </r>
  <r>
    <s v="ORD-101624"/>
    <x v="631"/>
    <x v="1"/>
    <x v="9"/>
    <s v="Oct"/>
    <s v="Q4"/>
    <x v="1"/>
    <s v="Gujarat"/>
    <s v="Gujarat Mega Store"/>
    <x v="0"/>
    <x v="0"/>
    <x v="0"/>
    <x v="2"/>
    <n v="1"/>
    <n v="52109"/>
    <x v="1"/>
    <n v="45321"/>
    <n v="52109"/>
    <n v="45321"/>
    <n v="6788"/>
    <n v="0.13026540520831334"/>
    <x v="0"/>
  </r>
  <r>
    <s v="ORD-102054"/>
    <x v="631"/>
    <x v="1"/>
    <x v="9"/>
    <s v="Oct"/>
    <s v="Q4"/>
    <x v="2"/>
    <s v="Andhra Pradesh"/>
    <s v="Andhra Pradesh Mega Store"/>
    <x v="1"/>
    <x v="8"/>
    <x v="2"/>
    <x v="1"/>
    <n v="3"/>
    <n v="2417"/>
    <x v="3"/>
    <n v="1395"/>
    <n v="6525.9000000000005"/>
    <n v="4185"/>
    <n v="2340.9000000000005"/>
    <n v="0.35870914356640471"/>
    <x v="0"/>
  </r>
  <r>
    <s v="ORD-102795"/>
    <x v="631"/>
    <x v="1"/>
    <x v="9"/>
    <s v="Oct"/>
    <s v="Q4"/>
    <x v="0"/>
    <s v="West Bengal"/>
    <s v="West Bengal Mega Store"/>
    <x v="2"/>
    <x v="7"/>
    <x v="2"/>
    <x v="2"/>
    <n v="3"/>
    <n v="2613"/>
    <x v="1"/>
    <n v="1312"/>
    <n v="7839"/>
    <n v="3936"/>
    <n v="3903"/>
    <n v="0.49789513968618448"/>
    <x v="0"/>
  </r>
  <r>
    <s v="ORD-103498"/>
    <x v="631"/>
    <x v="1"/>
    <x v="9"/>
    <s v="Oct"/>
    <s v="Q4"/>
    <x v="3"/>
    <s v="Punjab"/>
    <s v="Punjab Mega Store"/>
    <x v="3"/>
    <x v="13"/>
    <x v="0"/>
    <x v="1"/>
    <n v="2"/>
    <n v="13665"/>
    <x v="6"/>
    <n v="8392"/>
    <n v="19131"/>
    <n v="16784"/>
    <n v="2347"/>
    <n v="0.12268046625895145"/>
    <x v="0"/>
  </r>
  <r>
    <s v="ORD-100898"/>
    <x v="632"/>
    <x v="1"/>
    <x v="9"/>
    <s v="Oct"/>
    <s v="Q4"/>
    <x v="2"/>
    <s v="Tamil Nadu"/>
    <s v="Tamil Nadu Mega Store"/>
    <x v="0"/>
    <x v="5"/>
    <x v="0"/>
    <x v="0"/>
    <n v="1"/>
    <n v="10771"/>
    <x v="3"/>
    <n v="7750"/>
    <n v="9693.9"/>
    <n v="7750"/>
    <n v="1943.8999999999996"/>
    <n v="0.20052816719792857"/>
    <x v="0"/>
  </r>
  <r>
    <s v="ORD-100924"/>
    <x v="632"/>
    <x v="1"/>
    <x v="9"/>
    <s v="Oct"/>
    <s v="Q4"/>
    <x v="1"/>
    <s v="Rajasthan"/>
    <s v="Rajasthan Mega Store"/>
    <x v="0"/>
    <x v="12"/>
    <x v="0"/>
    <x v="0"/>
    <n v="2"/>
    <n v="16466"/>
    <x v="3"/>
    <n v="12853"/>
    <n v="29638.799999999999"/>
    <n v="25706"/>
    <n v="3932.7999999999993"/>
    <n v="0.13269093215649755"/>
    <x v="0"/>
  </r>
  <r>
    <s v="ORD-101749"/>
    <x v="632"/>
    <x v="1"/>
    <x v="9"/>
    <s v="Oct"/>
    <s v="Q4"/>
    <x v="3"/>
    <s v="Punjab"/>
    <s v="Punjab Mega Store"/>
    <x v="1"/>
    <x v="1"/>
    <x v="0"/>
    <x v="1"/>
    <n v="2"/>
    <n v="458"/>
    <x v="3"/>
    <n v="204"/>
    <n v="824.4"/>
    <n v="408"/>
    <n v="416.4"/>
    <n v="0.50509461426491997"/>
    <x v="0"/>
  </r>
  <r>
    <s v="ORD-100336"/>
    <x v="633"/>
    <x v="1"/>
    <x v="9"/>
    <s v="Oct"/>
    <s v="Q4"/>
    <x v="3"/>
    <s v="Punjab"/>
    <s v="Punjab Mega Store"/>
    <x v="3"/>
    <x v="14"/>
    <x v="1"/>
    <x v="0"/>
    <n v="1"/>
    <n v="8339"/>
    <x v="5"/>
    <n v="5160"/>
    <n v="6671.2000000000007"/>
    <n v="5160"/>
    <n v="1511.2000000000007"/>
    <n v="0.22652596234560507"/>
    <x v="0"/>
  </r>
  <r>
    <s v="ORD-101216"/>
    <x v="633"/>
    <x v="1"/>
    <x v="9"/>
    <s v="Oct"/>
    <s v="Q4"/>
    <x v="1"/>
    <s v="Gujarat"/>
    <s v="Gujarat Mega Store"/>
    <x v="1"/>
    <x v="1"/>
    <x v="0"/>
    <x v="0"/>
    <n v="3"/>
    <n v="475"/>
    <x v="5"/>
    <n v="209"/>
    <n v="1140"/>
    <n v="627"/>
    <n v="513"/>
    <n v="0.45"/>
    <x v="0"/>
  </r>
  <r>
    <s v="ORD-101945"/>
    <x v="633"/>
    <x v="1"/>
    <x v="9"/>
    <s v="Oct"/>
    <s v="Q4"/>
    <x v="1"/>
    <s v="Maharashtra"/>
    <s v="Maharashtra Mega Store"/>
    <x v="2"/>
    <x v="2"/>
    <x v="0"/>
    <x v="1"/>
    <n v="1"/>
    <n v="2915"/>
    <x v="0"/>
    <n v="1794"/>
    <n v="2769.25"/>
    <n v="1794"/>
    <n v="975.25"/>
    <n v="0.35217116547801752"/>
    <x v="0"/>
  </r>
  <r>
    <s v="ORD-102252"/>
    <x v="633"/>
    <x v="1"/>
    <x v="9"/>
    <s v="Oct"/>
    <s v="Q4"/>
    <x v="3"/>
    <s v="Uttar Pradesh"/>
    <s v="Uttar Pradesh Mega Store"/>
    <x v="2"/>
    <x v="2"/>
    <x v="0"/>
    <x v="0"/>
    <n v="1"/>
    <n v="2692"/>
    <x v="0"/>
    <n v="1629"/>
    <n v="2557.4"/>
    <n v="1629"/>
    <n v="928.40000000000009"/>
    <n v="0.36302494721201223"/>
    <x v="0"/>
  </r>
  <r>
    <s v="ORD-102876"/>
    <x v="633"/>
    <x v="1"/>
    <x v="9"/>
    <s v="Oct"/>
    <s v="Q4"/>
    <x v="2"/>
    <s v="Andhra Pradesh"/>
    <s v="Andhra Pradesh Mega Store"/>
    <x v="1"/>
    <x v="3"/>
    <x v="0"/>
    <x v="1"/>
    <n v="1"/>
    <n v="243"/>
    <x v="1"/>
    <n v="103"/>
    <n v="243"/>
    <n v="103"/>
    <n v="140"/>
    <n v="0.5761316872427984"/>
    <x v="0"/>
  </r>
  <r>
    <s v="ORD-103780"/>
    <x v="633"/>
    <x v="1"/>
    <x v="9"/>
    <s v="Oct"/>
    <s v="Q4"/>
    <x v="0"/>
    <s v="Odisha"/>
    <s v="Odisha Mega Store"/>
    <x v="0"/>
    <x v="0"/>
    <x v="1"/>
    <x v="0"/>
    <n v="1"/>
    <n v="48100"/>
    <x v="5"/>
    <n v="39834"/>
    <n v="38480"/>
    <n v="39834"/>
    <n v="-1354"/>
    <n v="-3.5187110187110189E-2"/>
    <x v="0"/>
  </r>
  <r>
    <s v="ORD-101076"/>
    <x v="634"/>
    <x v="1"/>
    <x v="9"/>
    <s v="Oct"/>
    <s v="Q4"/>
    <x v="0"/>
    <s v="West Bengal"/>
    <s v="West Bengal Mega Store"/>
    <x v="3"/>
    <x v="13"/>
    <x v="2"/>
    <x v="1"/>
    <n v="3"/>
    <n v="14026"/>
    <x v="4"/>
    <n v="8579"/>
    <n v="27350.7"/>
    <n v="25737"/>
    <n v="1613.7000000000007"/>
    <n v="5.9000318090579061E-2"/>
    <x v="0"/>
  </r>
  <r>
    <s v="ORD-101283"/>
    <x v="634"/>
    <x v="1"/>
    <x v="9"/>
    <s v="Oct"/>
    <s v="Q4"/>
    <x v="2"/>
    <s v="Tamil Nadu"/>
    <s v="Tamil Nadu Mega Store"/>
    <x v="0"/>
    <x v="11"/>
    <x v="2"/>
    <x v="1"/>
    <n v="1"/>
    <n v="1441"/>
    <x v="0"/>
    <n v="706"/>
    <n v="1368.95"/>
    <n v="706"/>
    <n v="662.95"/>
    <n v="0.48427627013404434"/>
    <x v="0"/>
  </r>
  <r>
    <s v="ORD-101609"/>
    <x v="634"/>
    <x v="1"/>
    <x v="9"/>
    <s v="Oct"/>
    <s v="Q4"/>
    <x v="3"/>
    <s v="Punjab"/>
    <s v="Punjab Mega Store"/>
    <x v="1"/>
    <x v="4"/>
    <x v="0"/>
    <x v="0"/>
    <n v="4"/>
    <n v="289"/>
    <x v="2"/>
    <n v="118"/>
    <n v="982.6"/>
    <n v="472"/>
    <n v="510.6"/>
    <n v="0.51964176674129858"/>
    <x v="0"/>
  </r>
  <r>
    <s v="ORD-101648"/>
    <x v="634"/>
    <x v="1"/>
    <x v="9"/>
    <s v="Oct"/>
    <s v="Q4"/>
    <x v="0"/>
    <s v="Bihar"/>
    <s v="Bihar Mega Store"/>
    <x v="1"/>
    <x v="8"/>
    <x v="2"/>
    <x v="2"/>
    <n v="2"/>
    <n v="2402"/>
    <x v="1"/>
    <n v="1374"/>
    <n v="4804"/>
    <n v="2748"/>
    <n v="2056"/>
    <n v="0.4279766860949209"/>
    <x v="0"/>
  </r>
  <r>
    <s v="ORD-102779"/>
    <x v="634"/>
    <x v="1"/>
    <x v="9"/>
    <s v="Oct"/>
    <s v="Q4"/>
    <x v="3"/>
    <s v="Delhi"/>
    <s v="Delhi Mega Store"/>
    <x v="2"/>
    <x v="2"/>
    <x v="0"/>
    <x v="2"/>
    <n v="1"/>
    <n v="2570"/>
    <x v="2"/>
    <n v="1571"/>
    <n v="2184.5"/>
    <n v="1571"/>
    <n v="613.5"/>
    <n v="0.28084229800869764"/>
    <x v="0"/>
  </r>
  <r>
    <s v="ORD-103186"/>
    <x v="634"/>
    <x v="1"/>
    <x v="9"/>
    <s v="Oct"/>
    <s v="Q4"/>
    <x v="1"/>
    <s v="Gujarat"/>
    <s v="Gujarat Mega Store"/>
    <x v="1"/>
    <x v="1"/>
    <x v="1"/>
    <x v="2"/>
    <n v="1"/>
    <n v="425"/>
    <x v="2"/>
    <n v="190"/>
    <n v="361.25"/>
    <n v="190"/>
    <n v="171.25"/>
    <n v="0.47404844290657439"/>
    <x v="0"/>
  </r>
  <r>
    <s v="ORD-103402"/>
    <x v="634"/>
    <x v="1"/>
    <x v="9"/>
    <s v="Oct"/>
    <s v="Q4"/>
    <x v="1"/>
    <s v="Gujarat"/>
    <s v="Gujarat Mega Store"/>
    <x v="1"/>
    <x v="4"/>
    <x v="0"/>
    <x v="1"/>
    <n v="1"/>
    <n v="292"/>
    <x v="3"/>
    <n v="119"/>
    <n v="262.8"/>
    <n v="119"/>
    <n v="143.80000000000001"/>
    <n v="0.54718417047184176"/>
    <x v="0"/>
  </r>
  <r>
    <s v="ORD-103903"/>
    <x v="634"/>
    <x v="1"/>
    <x v="9"/>
    <s v="Oct"/>
    <s v="Q4"/>
    <x v="2"/>
    <s v="Karnataka"/>
    <s v="Karnataka Mega Store"/>
    <x v="0"/>
    <x v="5"/>
    <x v="0"/>
    <x v="2"/>
    <n v="4"/>
    <n v="11227"/>
    <x v="1"/>
    <n v="8248"/>
    <n v="44908"/>
    <n v="32992"/>
    <n v="11916"/>
    <n v="0.2653424779549301"/>
    <x v="0"/>
  </r>
  <r>
    <s v="ORD-104275"/>
    <x v="634"/>
    <x v="1"/>
    <x v="9"/>
    <s v="Oct"/>
    <s v="Q4"/>
    <x v="0"/>
    <s v="Odisha"/>
    <s v="Odisha Mega Store"/>
    <x v="2"/>
    <x v="2"/>
    <x v="1"/>
    <x v="1"/>
    <n v="1"/>
    <n v="2879"/>
    <x v="0"/>
    <n v="1762"/>
    <n v="2735.0499999999997"/>
    <n v="1762"/>
    <n v="973.04999999999973"/>
    <n v="0.35577046123471229"/>
    <x v="1"/>
  </r>
  <r>
    <s v="ORD-100453"/>
    <x v="635"/>
    <x v="1"/>
    <x v="9"/>
    <s v="Oct"/>
    <s v="Q4"/>
    <x v="2"/>
    <s v="Tamil Nadu"/>
    <s v="Tamil Nadu Mega Store"/>
    <x v="0"/>
    <x v="12"/>
    <x v="2"/>
    <x v="1"/>
    <n v="2"/>
    <n v="17999"/>
    <x v="1"/>
    <n v="13704"/>
    <n v="35998"/>
    <n v="27408"/>
    <n v="8590"/>
    <n v="0.23862436802044559"/>
    <x v="0"/>
  </r>
  <r>
    <s v="ORD-100895"/>
    <x v="635"/>
    <x v="1"/>
    <x v="9"/>
    <s v="Oct"/>
    <s v="Q4"/>
    <x v="2"/>
    <s v="Tamil Nadu"/>
    <s v="Tamil Nadu Mega Store"/>
    <x v="1"/>
    <x v="4"/>
    <x v="2"/>
    <x v="0"/>
    <n v="2"/>
    <n v="317"/>
    <x v="2"/>
    <n v="128"/>
    <n v="538.9"/>
    <n v="256"/>
    <n v="282.89999999999998"/>
    <n v="0.52495824828354054"/>
    <x v="0"/>
  </r>
  <r>
    <s v="ORD-100905"/>
    <x v="635"/>
    <x v="1"/>
    <x v="9"/>
    <s v="Oct"/>
    <s v="Q4"/>
    <x v="1"/>
    <s v="Maharashtra"/>
    <s v="Maharashtra Mega Store"/>
    <x v="1"/>
    <x v="8"/>
    <x v="0"/>
    <x v="1"/>
    <n v="2"/>
    <n v="2105"/>
    <x v="3"/>
    <n v="1228"/>
    <n v="3789"/>
    <n v="2456"/>
    <n v="1333"/>
    <n v="0.35180786487199789"/>
    <x v="0"/>
  </r>
  <r>
    <s v="ORD-101154"/>
    <x v="635"/>
    <x v="1"/>
    <x v="9"/>
    <s v="Oct"/>
    <s v="Q4"/>
    <x v="0"/>
    <s v="Odisha"/>
    <s v="Odisha Mega Store"/>
    <x v="1"/>
    <x v="8"/>
    <x v="1"/>
    <x v="1"/>
    <n v="2"/>
    <n v="2026"/>
    <x v="2"/>
    <n v="1146"/>
    <n v="3444.2"/>
    <n v="2292"/>
    <n v="1152.1999999999998"/>
    <n v="0.33453341850066776"/>
    <x v="1"/>
  </r>
  <r>
    <s v="ORD-102211"/>
    <x v="635"/>
    <x v="1"/>
    <x v="9"/>
    <s v="Oct"/>
    <s v="Q4"/>
    <x v="1"/>
    <s v="Maharashtra"/>
    <s v="Maharashtra Mega Store"/>
    <x v="2"/>
    <x v="10"/>
    <x v="0"/>
    <x v="2"/>
    <n v="2"/>
    <n v="1695"/>
    <x v="0"/>
    <n v="859"/>
    <n v="3220.5"/>
    <n v="1718"/>
    <n v="1502.5"/>
    <n v="0.46654246235056668"/>
    <x v="0"/>
  </r>
  <r>
    <s v="ORD-104141"/>
    <x v="635"/>
    <x v="1"/>
    <x v="9"/>
    <s v="Oct"/>
    <s v="Q4"/>
    <x v="2"/>
    <s v="Tamil Nadu"/>
    <s v="Tamil Nadu Mega Store"/>
    <x v="0"/>
    <x v="11"/>
    <x v="0"/>
    <x v="1"/>
    <n v="1"/>
    <n v="1509"/>
    <x v="1"/>
    <n v="745"/>
    <n v="1509"/>
    <n v="745"/>
    <n v="764"/>
    <n v="0.5062955599734924"/>
    <x v="0"/>
  </r>
  <r>
    <s v="ORD-101936"/>
    <x v="636"/>
    <x v="1"/>
    <x v="9"/>
    <s v="Oct"/>
    <s v="Q4"/>
    <x v="2"/>
    <s v="Tamil Nadu"/>
    <s v="Tamil Nadu Mega Store"/>
    <x v="1"/>
    <x v="8"/>
    <x v="0"/>
    <x v="2"/>
    <n v="2"/>
    <n v="2319"/>
    <x v="2"/>
    <n v="1346"/>
    <n v="3942.2999999999997"/>
    <n v="2692"/>
    <n v="1250.2999999999997"/>
    <n v="0.31714988712173092"/>
    <x v="0"/>
  </r>
  <r>
    <s v="ORD-104187"/>
    <x v="636"/>
    <x v="1"/>
    <x v="9"/>
    <s v="Oct"/>
    <s v="Q4"/>
    <x v="2"/>
    <s v="Tamil Nadu"/>
    <s v="Tamil Nadu Mega Store"/>
    <x v="0"/>
    <x v="11"/>
    <x v="0"/>
    <x v="2"/>
    <n v="2"/>
    <n v="1564"/>
    <x v="3"/>
    <n v="784"/>
    <n v="2815.2000000000003"/>
    <n v="1568"/>
    <n v="1247.2000000000003"/>
    <n v="0.44302358624609267"/>
    <x v="0"/>
  </r>
  <r>
    <s v="ORD-100693"/>
    <x v="637"/>
    <x v="1"/>
    <x v="9"/>
    <s v="Oct"/>
    <s v="Q4"/>
    <x v="0"/>
    <s v="West Bengal"/>
    <s v="West Bengal Mega Store"/>
    <x v="0"/>
    <x v="5"/>
    <x v="2"/>
    <x v="1"/>
    <n v="1"/>
    <n v="11175"/>
    <x v="1"/>
    <n v="8188"/>
    <n v="11175"/>
    <n v="8188"/>
    <n v="2987"/>
    <n v="0.26729306487695748"/>
    <x v="0"/>
  </r>
  <r>
    <s v="ORD-100957"/>
    <x v="637"/>
    <x v="1"/>
    <x v="9"/>
    <s v="Oct"/>
    <s v="Q4"/>
    <x v="1"/>
    <s v="Rajasthan"/>
    <s v="Rajasthan Mega Store"/>
    <x v="0"/>
    <x v="5"/>
    <x v="0"/>
    <x v="2"/>
    <n v="1"/>
    <n v="11605"/>
    <x v="2"/>
    <n v="8741"/>
    <n v="9864.25"/>
    <n v="8741"/>
    <n v="1123.25"/>
    <n v="0.11387079605646654"/>
    <x v="0"/>
  </r>
  <r>
    <s v="ORD-102394"/>
    <x v="637"/>
    <x v="1"/>
    <x v="9"/>
    <s v="Oct"/>
    <s v="Q4"/>
    <x v="1"/>
    <s v="Maharashtra"/>
    <s v="Maharashtra Mega Store"/>
    <x v="1"/>
    <x v="8"/>
    <x v="0"/>
    <x v="1"/>
    <n v="4"/>
    <n v="2017"/>
    <x v="1"/>
    <n v="1200"/>
    <n v="8068"/>
    <n v="4800"/>
    <n v="3268"/>
    <n v="0.40505701536936045"/>
    <x v="0"/>
  </r>
  <r>
    <s v="ORD-102964"/>
    <x v="637"/>
    <x v="1"/>
    <x v="9"/>
    <s v="Oct"/>
    <s v="Q4"/>
    <x v="3"/>
    <s v="Delhi"/>
    <s v="Delhi Mega Store"/>
    <x v="3"/>
    <x v="9"/>
    <x v="2"/>
    <x v="0"/>
    <n v="2"/>
    <n v="33482"/>
    <x v="5"/>
    <n v="22942"/>
    <n v="53571.200000000004"/>
    <n v="45884"/>
    <n v="7687.2000000000044"/>
    <n v="0.14349501224538566"/>
    <x v="0"/>
  </r>
  <r>
    <s v="ORD-103158"/>
    <x v="637"/>
    <x v="1"/>
    <x v="9"/>
    <s v="Oct"/>
    <s v="Q4"/>
    <x v="1"/>
    <s v="Maharashtra"/>
    <s v="Maharashtra Mega Store"/>
    <x v="2"/>
    <x v="7"/>
    <x v="0"/>
    <x v="1"/>
    <n v="4"/>
    <n v="2171"/>
    <x v="1"/>
    <n v="1116"/>
    <n v="8684"/>
    <n v="4464"/>
    <n v="4220"/>
    <n v="0.48595117457392906"/>
    <x v="0"/>
  </r>
  <r>
    <s v="ORD-103730"/>
    <x v="637"/>
    <x v="1"/>
    <x v="9"/>
    <s v="Oct"/>
    <s v="Q4"/>
    <x v="1"/>
    <s v="Maharashtra"/>
    <s v="Maharashtra Mega Store"/>
    <x v="1"/>
    <x v="3"/>
    <x v="0"/>
    <x v="1"/>
    <n v="1"/>
    <n v="226"/>
    <x v="0"/>
    <n v="92"/>
    <n v="214.7"/>
    <n v="92"/>
    <n v="122.69999999999999"/>
    <n v="0.57149510945505355"/>
    <x v="0"/>
  </r>
  <r>
    <s v="ORD-103881"/>
    <x v="637"/>
    <x v="1"/>
    <x v="9"/>
    <s v="Oct"/>
    <s v="Q4"/>
    <x v="1"/>
    <s v="Maharashtra"/>
    <s v="Maharashtra Mega Store"/>
    <x v="1"/>
    <x v="8"/>
    <x v="0"/>
    <x v="1"/>
    <n v="1"/>
    <n v="2374"/>
    <x v="2"/>
    <n v="1397"/>
    <n v="2017.8999999999999"/>
    <n v="1397"/>
    <n v="620.89999999999986"/>
    <n v="0.30769611972843047"/>
    <x v="0"/>
  </r>
  <r>
    <s v="ORD-101308"/>
    <x v="638"/>
    <x v="1"/>
    <x v="9"/>
    <s v="Oct"/>
    <s v="Q4"/>
    <x v="0"/>
    <s v="Bihar"/>
    <s v="Bihar Mega Store"/>
    <x v="1"/>
    <x v="8"/>
    <x v="0"/>
    <x v="2"/>
    <n v="5"/>
    <n v="2413"/>
    <x v="1"/>
    <n v="1436"/>
    <n v="12065"/>
    <n v="7180"/>
    <n v="4885"/>
    <n v="0.40489017820140905"/>
    <x v="0"/>
  </r>
  <r>
    <s v="ORD-104152"/>
    <x v="638"/>
    <x v="1"/>
    <x v="9"/>
    <s v="Oct"/>
    <s v="Q4"/>
    <x v="2"/>
    <s v="Andhra Pradesh"/>
    <s v="Andhra Pradesh Mega Store"/>
    <x v="2"/>
    <x v="7"/>
    <x v="0"/>
    <x v="2"/>
    <n v="3"/>
    <n v="2601"/>
    <x v="2"/>
    <n v="1307"/>
    <n v="6632.55"/>
    <n v="3921"/>
    <n v="2711.55"/>
    <n v="0.40882466019856617"/>
    <x v="0"/>
  </r>
  <r>
    <s v="ORD-104294"/>
    <x v="638"/>
    <x v="1"/>
    <x v="9"/>
    <s v="Oct"/>
    <s v="Q4"/>
    <x v="1"/>
    <s v="Rajasthan"/>
    <s v="Rajasthan Mega Store"/>
    <x v="3"/>
    <x v="6"/>
    <x v="0"/>
    <x v="0"/>
    <n v="3"/>
    <n v="5995"/>
    <x v="7"/>
    <n v="3386"/>
    <n v="13488.75"/>
    <n v="10158"/>
    <n v="3330.75"/>
    <n v="0.24692799555184877"/>
    <x v="0"/>
  </r>
  <r>
    <s v="ORD-101083"/>
    <x v="639"/>
    <x v="1"/>
    <x v="9"/>
    <s v="Oct"/>
    <s v="Q4"/>
    <x v="1"/>
    <s v="Maharashtra"/>
    <s v="Maharashtra Mega Store"/>
    <x v="0"/>
    <x v="0"/>
    <x v="0"/>
    <x v="0"/>
    <n v="4"/>
    <n v="53184"/>
    <x v="2"/>
    <n v="44230"/>
    <n v="180825.60000000001"/>
    <n v="176920"/>
    <n v="3905.6000000000058"/>
    <n v="2.1598711686840834E-2"/>
    <x v="0"/>
  </r>
  <r>
    <s v="ORD-102195"/>
    <x v="639"/>
    <x v="1"/>
    <x v="9"/>
    <s v="Oct"/>
    <s v="Q4"/>
    <x v="2"/>
    <s v="Karnataka"/>
    <s v="Karnataka Mega Store"/>
    <x v="0"/>
    <x v="0"/>
    <x v="2"/>
    <x v="2"/>
    <n v="2"/>
    <n v="56093"/>
    <x v="0"/>
    <n v="46982"/>
    <n v="106576.7"/>
    <n v="93964"/>
    <n v="12612.699999999997"/>
    <n v="0.11834387816473955"/>
    <x v="0"/>
  </r>
  <r>
    <s v="ORD-102622"/>
    <x v="639"/>
    <x v="1"/>
    <x v="9"/>
    <s v="Oct"/>
    <s v="Q4"/>
    <x v="2"/>
    <s v="Tamil Nadu"/>
    <s v="Tamil Nadu Mega Store"/>
    <x v="3"/>
    <x v="9"/>
    <x v="0"/>
    <x v="1"/>
    <n v="4"/>
    <n v="29274"/>
    <x v="3"/>
    <n v="19876"/>
    <n v="105386.40000000001"/>
    <n v="79504"/>
    <n v="25882.400000000009"/>
    <n v="0.24559525707301896"/>
    <x v="0"/>
  </r>
  <r>
    <s v="ORD-104170"/>
    <x v="639"/>
    <x v="1"/>
    <x v="9"/>
    <s v="Oct"/>
    <s v="Q4"/>
    <x v="3"/>
    <s v="Delhi"/>
    <s v="Delhi Mega Store"/>
    <x v="0"/>
    <x v="5"/>
    <x v="0"/>
    <x v="1"/>
    <n v="2"/>
    <n v="11267"/>
    <x v="0"/>
    <n v="8215"/>
    <n v="21407.3"/>
    <n v="16430"/>
    <n v="4977.2999999999993"/>
    <n v="0.23250479976456626"/>
    <x v="0"/>
  </r>
  <r>
    <s v="ORD-100625"/>
    <x v="640"/>
    <x v="1"/>
    <x v="9"/>
    <s v="Oct"/>
    <s v="Q4"/>
    <x v="1"/>
    <s v="Rajasthan"/>
    <s v="Rajasthan Mega Store"/>
    <x v="2"/>
    <x v="10"/>
    <x v="2"/>
    <x v="1"/>
    <n v="4"/>
    <n v="1829"/>
    <x v="1"/>
    <n v="968"/>
    <n v="7316"/>
    <n v="3872"/>
    <n v="3444"/>
    <n v="0.47074904319300165"/>
    <x v="0"/>
  </r>
  <r>
    <s v="ORD-102218"/>
    <x v="640"/>
    <x v="1"/>
    <x v="9"/>
    <s v="Oct"/>
    <s v="Q4"/>
    <x v="2"/>
    <s v="Tamil Nadu"/>
    <s v="Tamil Nadu Mega Store"/>
    <x v="2"/>
    <x v="2"/>
    <x v="0"/>
    <x v="2"/>
    <n v="1"/>
    <n v="2680"/>
    <x v="3"/>
    <n v="1576"/>
    <n v="2412"/>
    <n v="1576"/>
    <n v="836"/>
    <n v="0.34660033167495852"/>
    <x v="0"/>
  </r>
  <r>
    <s v="ORD-102832"/>
    <x v="640"/>
    <x v="1"/>
    <x v="9"/>
    <s v="Oct"/>
    <s v="Q4"/>
    <x v="2"/>
    <s v="Karnataka"/>
    <s v="Karnataka Mega Store"/>
    <x v="2"/>
    <x v="7"/>
    <x v="2"/>
    <x v="0"/>
    <n v="1"/>
    <n v="2186"/>
    <x v="2"/>
    <n v="1086"/>
    <n v="1858.1"/>
    <n v="1086"/>
    <n v="772.09999999999991"/>
    <n v="0.41553199504870564"/>
    <x v="0"/>
  </r>
  <r>
    <s v="ORD-100779"/>
    <x v="641"/>
    <x v="1"/>
    <x v="9"/>
    <s v="Oct"/>
    <s v="Q4"/>
    <x v="1"/>
    <s v="Rajasthan"/>
    <s v="Rajasthan Mega Store"/>
    <x v="3"/>
    <x v="6"/>
    <x v="0"/>
    <x v="1"/>
    <n v="2"/>
    <n v="6781"/>
    <x v="5"/>
    <n v="3656"/>
    <n v="10849.6"/>
    <n v="7312"/>
    <n v="3537.6000000000004"/>
    <n v="0.32605810352455394"/>
    <x v="0"/>
  </r>
  <r>
    <s v="ORD-100986"/>
    <x v="641"/>
    <x v="1"/>
    <x v="9"/>
    <s v="Oct"/>
    <s v="Q4"/>
    <x v="1"/>
    <s v="Maharashtra"/>
    <s v="Maharashtra Mega Store"/>
    <x v="1"/>
    <x v="4"/>
    <x v="0"/>
    <x v="1"/>
    <n v="2"/>
    <n v="329"/>
    <x v="0"/>
    <n v="132"/>
    <n v="625.1"/>
    <n v="264"/>
    <n v="361.1"/>
    <n v="0.57766757318828987"/>
    <x v="0"/>
  </r>
  <r>
    <s v="ORD-102110"/>
    <x v="641"/>
    <x v="1"/>
    <x v="9"/>
    <s v="Oct"/>
    <s v="Q4"/>
    <x v="2"/>
    <s v="Andhra Pradesh"/>
    <s v="Andhra Pradesh Mega Store"/>
    <x v="1"/>
    <x v="1"/>
    <x v="1"/>
    <x v="0"/>
    <n v="1"/>
    <n v="475"/>
    <x v="3"/>
    <n v="213"/>
    <n v="427.5"/>
    <n v="213"/>
    <n v="214.5"/>
    <n v="0.50175438596491229"/>
    <x v="0"/>
  </r>
  <r>
    <s v="ORD-103660"/>
    <x v="641"/>
    <x v="1"/>
    <x v="9"/>
    <s v="Oct"/>
    <s v="Q4"/>
    <x v="3"/>
    <s v="Uttar Pradesh"/>
    <s v="Uttar Pradesh Mega Store"/>
    <x v="1"/>
    <x v="1"/>
    <x v="2"/>
    <x v="2"/>
    <n v="1"/>
    <n v="434"/>
    <x v="1"/>
    <n v="200"/>
    <n v="434"/>
    <n v="200"/>
    <n v="234"/>
    <n v="0.53917050691244239"/>
    <x v="0"/>
  </r>
  <r>
    <s v="ORD-102504"/>
    <x v="642"/>
    <x v="1"/>
    <x v="9"/>
    <s v="Oct"/>
    <s v="Q4"/>
    <x v="2"/>
    <s v="Karnataka"/>
    <s v="Karnataka Mega Store"/>
    <x v="0"/>
    <x v="12"/>
    <x v="1"/>
    <x v="1"/>
    <n v="3"/>
    <n v="19296"/>
    <x v="3"/>
    <n v="15067"/>
    <n v="52099.200000000004"/>
    <n v="45201"/>
    <n v="6898.2000000000044"/>
    <n v="0.13240510410908429"/>
    <x v="0"/>
  </r>
  <r>
    <s v="ORD-100559"/>
    <x v="643"/>
    <x v="1"/>
    <x v="9"/>
    <s v="Oct"/>
    <s v="Q4"/>
    <x v="2"/>
    <s v="Andhra Pradesh"/>
    <s v="Andhra Pradesh Mega Store"/>
    <x v="1"/>
    <x v="1"/>
    <x v="1"/>
    <x v="0"/>
    <n v="1"/>
    <n v="418"/>
    <x v="0"/>
    <n v="187"/>
    <n v="397.09999999999997"/>
    <n v="187"/>
    <n v="210.09999999999997"/>
    <n v="0.52908587257617723"/>
    <x v="0"/>
  </r>
  <r>
    <s v="ORD-100654"/>
    <x v="643"/>
    <x v="1"/>
    <x v="9"/>
    <s v="Oct"/>
    <s v="Q4"/>
    <x v="3"/>
    <s v="Uttar Pradesh"/>
    <s v="Uttar Pradesh Mega Store"/>
    <x v="0"/>
    <x v="5"/>
    <x v="2"/>
    <x v="0"/>
    <n v="1"/>
    <n v="10294"/>
    <x v="3"/>
    <n v="7542"/>
    <n v="9264.6"/>
    <n v="7542"/>
    <n v="1722.6000000000004"/>
    <n v="0.18593355352632604"/>
    <x v="0"/>
  </r>
  <r>
    <s v="ORD-101165"/>
    <x v="643"/>
    <x v="1"/>
    <x v="9"/>
    <s v="Oct"/>
    <s v="Q4"/>
    <x v="2"/>
    <s v="Andhra Pradesh"/>
    <s v="Andhra Pradesh Mega Store"/>
    <x v="2"/>
    <x v="2"/>
    <x v="1"/>
    <x v="0"/>
    <n v="3"/>
    <n v="2988"/>
    <x v="0"/>
    <n v="1832"/>
    <n v="8515.7999999999993"/>
    <n v="5496"/>
    <n v="3019.7999999999993"/>
    <n v="0.35461142816881558"/>
    <x v="0"/>
  </r>
  <r>
    <s v="ORD-101214"/>
    <x v="643"/>
    <x v="1"/>
    <x v="9"/>
    <s v="Oct"/>
    <s v="Q4"/>
    <x v="0"/>
    <s v="West Bengal"/>
    <s v="West Bengal Mega Store"/>
    <x v="1"/>
    <x v="8"/>
    <x v="0"/>
    <x v="2"/>
    <n v="1"/>
    <n v="2156"/>
    <x v="1"/>
    <n v="1268"/>
    <n v="2156"/>
    <n v="1268"/>
    <n v="888"/>
    <n v="0.41187384044526903"/>
    <x v="0"/>
  </r>
  <r>
    <s v="ORD-101541"/>
    <x v="643"/>
    <x v="1"/>
    <x v="9"/>
    <s v="Oct"/>
    <s v="Q4"/>
    <x v="1"/>
    <s v="Maharashtra"/>
    <s v="Maharashtra Mega Store"/>
    <x v="2"/>
    <x v="10"/>
    <x v="2"/>
    <x v="0"/>
    <n v="1"/>
    <n v="1661"/>
    <x v="0"/>
    <n v="848"/>
    <n v="1577.9499999999998"/>
    <n v="848"/>
    <n v="729.94999999999982"/>
    <n v="0.46259387179568423"/>
    <x v="0"/>
  </r>
  <r>
    <s v="ORD-103274"/>
    <x v="643"/>
    <x v="1"/>
    <x v="9"/>
    <s v="Oct"/>
    <s v="Q4"/>
    <x v="3"/>
    <s v="Punjab"/>
    <s v="Punjab Mega Store"/>
    <x v="1"/>
    <x v="1"/>
    <x v="1"/>
    <x v="0"/>
    <n v="1"/>
    <n v="450"/>
    <x v="0"/>
    <n v="204"/>
    <n v="427.5"/>
    <n v="204"/>
    <n v="223.5"/>
    <n v="0.52280701754385961"/>
    <x v="0"/>
  </r>
  <r>
    <s v="ORD-103373"/>
    <x v="643"/>
    <x v="1"/>
    <x v="9"/>
    <s v="Oct"/>
    <s v="Q4"/>
    <x v="1"/>
    <s v="Gujarat"/>
    <s v="Gujarat Mega Store"/>
    <x v="0"/>
    <x v="5"/>
    <x v="0"/>
    <x v="2"/>
    <n v="1"/>
    <n v="11783"/>
    <x v="0"/>
    <n v="8665"/>
    <n v="11193.85"/>
    <n v="8665"/>
    <n v="2528.8500000000004"/>
    <n v="0.22591422968862368"/>
    <x v="0"/>
  </r>
  <r>
    <s v="ORD-100187"/>
    <x v="644"/>
    <x v="1"/>
    <x v="9"/>
    <s v="Oct"/>
    <s v="Q4"/>
    <x v="3"/>
    <s v="Punjab"/>
    <s v="Punjab Mega Store"/>
    <x v="2"/>
    <x v="7"/>
    <x v="0"/>
    <x v="2"/>
    <n v="5"/>
    <n v="2275"/>
    <x v="3"/>
    <n v="1168"/>
    <n v="10237.5"/>
    <n v="5840"/>
    <n v="4397.5"/>
    <n v="0.42954822954822952"/>
    <x v="0"/>
  </r>
  <r>
    <s v="ORD-100328"/>
    <x v="644"/>
    <x v="1"/>
    <x v="9"/>
    <s v="Oct"/>
    <s v="Q4"/>
    <x v="1"/>
    <s v="Gujarat"/>
    <s v="Gujarat Mega Store"/>
    <x v="0"/>
    <x v="12"/>
    <x v="0"/>
    <x v="1"/>
    <n v="3"/>
    <n v="17150"/>
    <x v="1"/>
    <n v="13187"/>
    <n v="51450"/>
    <n v="39561"/>
    <n v="11889"/>
    <n v="0.23107871720116618"/>
    <x v="0"/>
  </r>
  <r>
    <s v="ORD-101192"/>
    <x v="644"/>
    <x v="1"/>
    <x v="9"/>
    <s v="Oct"/>
    <s v="Q4"/>
    <x v="0"/>
    <s v="Odisha"/>
    <s v="Odisha Mega Store"/>
    <x v="3"/>
    <x v="13"/>
    <x v="2"/>
    <x v="0"/>
    <n v="2"/>
    <n v="14548"/>
    <x v="7"/>
    <n v="8828"/>
    <n v="21822"/>
    <n v="17656"/>
    <n v="4166"/>
    <n v="0.19090825772156539"/>
    <x v="0"/>
  </r>
  <r>
    <s v="ORD-101776"/>
    <x v="644"/>
    <x v="1"/>
    <x v="9"/>
    <s v="Oct"/>
    <s v="Q4"/>
    <x v="1"/>
    <s v="Maharashtra"/>
    <s v="Maharashtra Mega Store"/>
    <x v="3"/>
    <x v="6"/>
    <x v="0"/>
    <x v="1"/>
    <n v="3"/>
    <n v="6775"/>
    <x v="5"/>
    <n v="3622"/>
    <n v="16260"/>
    <n v="10866"/>
    <n v="5394"/>
    <n v="0.33173431734317343"/>
    <x v="0"/>
  </r>
  <r>
    <s v="ORD-102116"/>
    <x v="644"/>
    <x v="1"/>
    <x v="9"/>
    <s v="Oct"/>
    <s v="Q4"/>
    <x v="1"/>
    <s v="Maharashtra"/>
    <s v="Maharashtra Mega Store"/>
    <x v="0"/>
    <x v="0"/>
    <x v="0"/>
    <x v="2"/>
    <n v="4"/>
    <n v="48320"/>
    <x v="2"/>
    <n v="41612"/>
    <n v="164288"/>
    <n v="166448"/>
    <n v="-2160"/>
    <n v="-1.3147643163225555E-2"/>
    <x v="0"/>
  </r>
  <r>
    <s v="ORD-103234"/>
    <x v="644"/>
    <x v="1"/>
    <x v="9"/>
    <s v="Oct"/>
    <s v="Q4"/>
    <x v="2"/>
    <s v="Andhra Pradesh"/>
    <s v="Andhra Pradesh Mega Store"/>
    <x v="0"/>
    <x v="5"/>
    <x v="0"/>
    <x v="1"/>
    <n v="1"/>
    <n v="11335"/>
    <x v="0"/>
    <n v="8286"/>
    <n v="10768.25"/>
    <n v="8286"/>
    <n v="2482.25"/>
    <n v="0.23051563624544377"/>
    <x v="0"/>
  </r>
  <r>
    <s v="ORD-104467"/>
    <x v="644"/>
    <x v="1"/>
    <x v="9"/>
    <s v="Oct"/>
    <s v="Q4"/>
    <x v="2"/>
    <s v="Tamil Nadu"/>
    <s v="Tamil Nadu Mega Store"/>
    <x v="1"/>
    <x v="8"/>
    <x v="2"/>
    <x v="1"/>
    <n v="3"/>
    <n v="2368"/>
    <x v="1"/>
    <n v="1356"/>
    <n v="7104"/>
    <n v="4068"/>
    <n v="3036"/>
    <n v="0.42736486486486486"/>
    <x v="0"/>
  </r>
  <r>
    <s v="ORD-100583"/>
    <x v="645"/>
    <x v="1"/>
    <x v="9"/>
    <s v="Oct"/>
    <s v="Q4"/>
    <x v="1"/>
    <s v="Rajasthan"/>
    <s v="Rajasthan Mega Store"/>
    <x v="0"/>
    <x v="11"/>
    <x v="0"/>
    <x v="2"/>
    <n v="3"/>
    <n v="1507"/>
    <x v="1"/>
    <n v="744"/>
    <n v="4521"/>
    <n v="2232"/>
    <n v="2289"/>
    <n v="0.50630391506303918"/>
    <x v="0"/>
  </r>
  <r>
    <s v="ORD-100660"/>
    <x v="645"/>
    <x v="1"/>
    <x v="9"/>
    <s v="Oct"/>
    <s v="Q4"/>
    <x v="2"/>
    <s v="Karnataka"/>
    <s v="Karnataka Mega Store"/>
    <x v="0"/>
    <x v="12"/>
    <x v="0"/>
    <x v="2"/>
    <n v="5"/>
    <n v="18647"/>
    <x v="2"/>
    <n v="14463"/>
    <n v="79249.75"/>
    <n v="72315"/>
    <n v="6934.75"/>
    <n v="8.7505007902233131E-2"/>
    <x v="0"/>
  </r>
  <r>
    <s v="ORD-100926"/>
    <x v="645"/>
    <x v="1"/>
    <x v="9"/>
    <s v="Oct"/>
    <s v="Q4"/>
    <x v="1"/>
    <s v="Maharashtra"/>
    <s v="Maharashtra Mega Store"/>
    <x v="1"/>
    <x v="1"/>
    <x v="0"/>
    <x v="2"/>
    <n v="1"/>
    <n v="423"/>
    <x v="1"/>
    <n v="192"/>
    <n v="423"/>
    <n v="192"/>
    <n v="231"/>
    <n v="0.54609929078014185"/>
    <x v="0"/>
  </r>
  <r>
    <s v="ORD-101212"/>
    <x v="645"/>
    <x v="1"/>
    <x v="9"/>
    <s v="Oct"/>
    <s v="Q4"/>
    <x v="3"/>
    <s v="Delhi"/>
    <s v="Delhi Mega Store"/>
    <x v="2"/>
    <x v="2"/>
    <x v="1"/>
    <x v="0"/>
    <n v="1"/>
    <n v="2978"/>
    <x v="2"/>
    <n v="1816"/>
    <n v="2531.2999999999997"/>
    <n v="1816"/>
    <n v="715.29999999999973"/>
    <n v="0.28258207245288974"/>
    <x v="0"/>
  </r>
  <r>
    <s v="ORD-101676"/>
    <x v="645"/>
    <x v="1"/>
    <x v="9"/>
    <s v="Oct"/>
    <s v="Q4"/>
    <x v="2"/>
    <s v="Andhra Pradesh"/>
    <s v="Andhra Pradesh Mega Store"/>
    <x v="3"/>
    <x v="6"/>
    <x v="1"/>
    <x v="1"/>
    <n v="2"/>
    <n v="6728"/>
    <x v="3"/>
    <n v="3735"/>
    <n v="12110.4"/>
    <n v="7470"/>
    <n v="4640.3999999999996"/>
    <n v="0.38317479191438764"/>
    <x v="0"/>
  </r>
  <r>
    <s v="ORD-102755"/>
    <x v="645"/>
    <x v="1"/>
    <x v="9"/>
    <s v="Oct"/>
    <s v="Q4"/>
    <x v="0"/>
    <s v="West Bengal"/>
    <s v="West Bengal Mega Store"/>
    <x v="3"/>
    <x v="13"/>
    <x v="0"/>
    <x v="2"/>
    <n v="2"/>
    <n v="13031"/>
    <x v="6"/>
    <n v="7833"/>
    <n v="18243.399999999998"/>
    <n v="15666"/>
    <n v="2577.3999999999978"/>
    <n v="0.14127848975519905"/>
    <x v="0"/>
  </r>
  <r>
    <s v="ORD-103134"/>
    <x v="645"/>
    <x v="1"/>
    <x v="9"/>
    <s v="Oct"/>
    <s v="Q4"/>
    <x v="3"/>
    <s v="Uttar Pradesh"/>
    <s v="Uttar Pradesh Mega Store"/>
    <x v="1"/>
    <x v="8"/>
    <x v="0"/>
    <x v="1"/>
    <n v="2"/>
    <n v="2014"/>
    <x v="0"/>
    <n v="1192"/>
    <n v="3826.6"/>
    <n v="2384"/>
    <n v="1442.6"/>
    <n v="0.37699263053363297"/>
    <x v="0"/>
  </r>
  <r>
    <s v="ORD-103203"/>
    <x v="645"/>
    <x v="1"/>
    <x v="9"/>
    <s v="Oct"/>
    <s v="Q4"/>
    <x v="0"/>
    <s v="Bihar"/>
    <s v="Bihar Mega Store"/>
    <x v="0"/>
    <x v="0"/>
    <x v="2"/>
    <x v="2"/>
    <n v="2"/>
    <n v="53011"/>
    <x v="2"/>
    <n v="45594"/>
    <n v="90118.7"/>
    <n v="91188"/>
    <n v="-1069.3000000000029"/>
    <n v="-1.1865461885269128E-2"/>
    <x v="0"/>
  </r>
  <r>
    <s v="ORD-101943"/>
    <x v="646"/>
    <x v="1"/>
    <x v="9"/>
    <s v="Oct"/>
    <s v="Q4"/>
    <x v="2"/>
    <s v="Tamil Nadu"/>
    <s v="Tamil Nadu Mega Store"/>
    <x v="0"/>
    <x v="12"/>
    <x v="0"/>
    <x v="1"/>
    <n v="1"/>
    <n v="16689"/>
    <x v="2"/>
    <n v="12978"/>
    <n v="14185.65"/>
    <n v="12978"/>
    <n v="1207.6499999999996"/>
    <n v="8.5131805733258584E-2"/>
    <x v="0"/>
  </r>
  <r>
    <s v="ORD-102459"/>
    <x v="646"/>
    <x v="1"/>
    <x v="9"/>
    <s v="Oct"/>
    <s v="Q4"/>
    <x v="1"/>
    <s v="Gujarat"/>
    <s v="Gujarat Mega Store"/>
    <x v="1"/>
    <x v="1"/>
    <x v="2"/>
    <x v="1"/>
    <n v="1"/>
    <n v="465"/>
    <x v="1"/>
    <n v="206"/>
    <n v="465"/>
    <n v="206"/>
    <n v="259"/>
    <n v="0.55698924731182797"/>
    <x v="0"/>
  </r>
  <r>
    <s v="ORD-102940"/>
    <x v="646"/>
    <x v="1"/>
    <x v="9"/>
    <s v="Oct"/>
    <s v="Q4"/>
    <x v="3"/>
    <s v="Punjab"/>
    <s v="Punjab Mega Store"/>
    <x v="3"/>
    <x v="13"/>
    <x v="0"/>
    <x v="1"/>
    <n v="1"/>
    <n v="14658"/>
    <x v="5"/>
    <n v="8868"/>
    <n v="11726.400000000001"/>
    <n v="8868"/>
    <n v="2858.4000000000015"/>
    <n v="0.24375767498976678"/>
    <x v="0"/>
  </r>
  <r>
    <s v="ORD-103803"/>
    <x v="646"/>
    <x v="1"/>
    <x v="9"/>
    <s v="Oct"/>
    <s v="Q4"/>
    <x v="3"/>
    <s v="Uttar Pradesh"/>
    <s v="Uttar Pradesh Mega Store"/>
    <x v="1"/>
    <x v="3"/>
    <x v="2"/>
    <x v="1"/>
    <n v="1"/>
    <n v="255"/>
    <x v="0"/>
    <n v="109"/>
    <n v="242.25"/>
    <n v="109"/>
    <n v="133.25"/>
    <n v="0.55005159958720329"/>
    <x v="0"/>
  </r>
  <r>
    <s v="ORD-104259"/>
    <x v="646"/>
    <x v="1"/>
    <x v="9"/>
    <s v="Oct"/>
    <s v="Q4"/>
    <x v="2"/>
    <s v="Tamil Nadu"/>
    <s v="Tamil Nadu Mega Store"/>
    <x v="1"/>
    <x v="3"/>
    <x v="2"/>
    <x v="2"/>
    <n v="2"/>
    <n v="240"/>
    <x v="3"/>
    <n v="99"/>
    <n v="432"/>
    <n v="198"/>
    <n v="234"/>
    <n v="0.54166666666666663"/>
    <x v="0"/>
  </r>
  <r>
    <s v="ORD-100699"/>
    <x v="647"/>
    <x v="1"/>
    <x v="9"/>
    <s v="Oct"/>
    <s v="Q4"/>
    <x v="1"/>
    <s v="Maharashtra"/>
    <s v="Maharashtra Mega Store"/>
    <x v="1"/>
    <x v="1"/>
    <x v="0"/>
    <x v="2"/>
    <n v="3"/>
    <n v="479"/>
    <x v="2"/>
    <n v="220"/>
    <n v="1221.45"/>
    <n v="660"/>
    <n v="561.45000000000005"/>
    <n v="0.45965860248065826"/>
    <x v="0"/>
  </r>
  <r>
    <s v="ORD-101305"/>
    <x v="647"/>
    <x v="1"/>
    <x v="9"/>
    <s v="Oct"/>
    <s v="Q4"/>
    <x v="1"/>
    <s v="Rajasthan"/>
    <s v="Rajasthan Mega Store"/>
    <x v="3"/>
    <x v="14"/>
    <x v="2"/>
    <x v="2"/>
    <n v="2"/>
    <n v="8215"/>
    <x v="6"/>
    <n v="5118"/>
    <n v="11501"/>
    <n v="10236"/>
    <n v="1265"/>
    <n v="0.1099904356142944"/>
    <x v="0"/>
  </r>
  <r>
    <s v="ORD-103327"/>
    <x v="647"/>
    <x v="1"/>
    <x v="9"/>
    <s v="Oct"/>
    <s v="Q4"/>
    <x v="3"/>
    <s v="Delhi"/>
    <s v="Delhi Mega Store"/>
    <x v="2"/>
    <x v="2"/>
    <x v="0"/>
    <x v="1"/>
    <n v="2"/>
    <n v="2632"/>
    <x v="3"/>
    <n v="1563"/>
    <n v="4737.6000000000004"/>
    <n v="3126"/>
    <n v="1611.6000000000004"/>
    <n v="0.34017223910840938"/>
    <x v="0"/>
  </r>
  <r>
    <s v="ORD-103910"/>
    <x v="647"/>
    <x v="1"/>
    <x v="9"/>
    <s v="Oct"/>
    <s v="Q4"/>
    <x v="0"/>
    <s v="Bihar"/>
    <s v="Bihar Mega Store"/>
    <x v="0"/>
    <x v="11"/>
    <x v="0"/>
    <x v="1"/>
    <n v="2"/>
    <n v="1360"/>
    <x v="1"/>
    <n v="694"/>
    <n v="2720"/>
    <n v="1388"/>
    <n v="1332"/>
    <n v="0.48970588235294116"/>
    <x v="0"/>
  </r>
  <r>
    <s v="ORD-100316"/>
    <x v="648"/>
    <x v="1"/>
    <x v="9"/>
    <s v="Oct"/>
    <s v="Q4"/>
    <x v="3"/>
    <s v="Punjab"/>
    <s v="Punjab Mega Store"/>
    <x v="1"/>
    <x v="1"/>
    <x v="2"/>
    <x v="1"/>
    <n v="1"/>
    <n v="456"/>
    <x v="1"/>
    <n v="209"/>
    <n v="456"/>
    <n v="209"/>
    <n v="247"/>
    <n v="0.54166666666666663"/>
    <x v="0"/>
  </r>
  <r>
    <s v="ORD-100404"/>
    <x v="648"/>
    <x v="1"/>
    <x v="9"/>
    <s v="Oct"/>
    <s v="Q4"/>
    <x v="0"/>
    <s v="Bihar"/>
    <s v="Bihar Mega Store"/>
    <x v="1"/>
    <x v="1"/>
    <x v="0"/>
    <x v="1"/>
    <n v="8"/>
    <n v="451"/>
    <x v="0"/>
    <n v="208"/>
    <n v="3427.6"/>
    <n v="1664"/>
    <n v="1763.6"/>
    <n v="0.5145291165830318"/>
    <x v="1"/>
  </r>
  <r>
    <s v="ORD-101400"/>
    <x v="648"/>
    <x v="1"/>
    <x v="9"/>
    <s v="Oct"/>
    <s v="Q4"/>
    <x v="0"/>
    <s v="West Bengal"/>
    <s v="West Bengal Mega Store"/>
    <x v="3"/>
    <x v="14"/>
    <x v="0"/>
    <x v="0"/>
    <n v="1"/>
    <n v="9803"/>
    <x v="3"/>
    <n v="5927"/>
    <n v="8822.7000000000007"/>
    <n v="5927"/>
    <n v="2895.7000000000007"/>
    <n v="0.32821018509073191"/>
    <x v="0"/>
  </r>
  <r>
    <s v="ORD-101517"/>
    <x v="648"/>
    <x v="1"/>
    <x v="9"/>
    <s v="Oct"/>
    <s v="Q4"/>
    <x v="3"/>
    <s v="Punjab"/>
    <s v="Punjab Mega Store"/>
    <x v="2"/>
    <x v="7"/>
    <x v="0"/>
    <x v="1"/>
    <n v="5"/>
    <n v="2386"/>
    <x v="2"/>
    <n v="1162"/>
    <n v="10140.5"/>
    <n v="5810"/>
    <n v="4330.5"/>
    <n v="0.42704994822740494"/>
    <x v="0"/>
  </r>
  <r>
    <s v="ORD-101632"/>
    <x v="648"/>
    <x v="1"/>
    <x v="9"/>
    <s v="Oct"/>
    <s v="Q4"/>
    <x v="1"/>
    <s v="Rajasthan"/>
    <s v="Rajasthan Mega Store"/>
    <x v="3"/>
    <x v="13"/>
    <x v="0"/>
    <x v="1"/>
    <n v="1"/>
    <n v="15088"/>
    <x v="4"/>
    <n v="9006"/>
    <n v="9807.2000000000007"/>
    <n v="9006"/>
    <n v="801.20000000000073"/>
    <n v="8.1695081164858546E-2"/>
    <x v="0"/>
  </r>
  <r>
    <s v="ORD-102486"/>
    <x v="648"/>
    <x v="1"/>
    <x v="9"/>
    <s v="Oct"/>
    <s v="Q4"/>
    <x v="1"/>
    <s v="Gujarat"/>
    <s v="Gujarat Mega Store"/>
    <x v="1"/>
    <x v="3"/>
    <x v="1"/>
    <x v="0"/>
    <n v="2"/>
    <n v="262"/>
    <x v="3"/>
    <n v="112"/>
    <n v="471.6"/>
    <n v="224"/>
    <n v="247.60000000000002"/>
    <n v="0.52502120441051736"/>
    <x v="0"/>
  </r>
  <r>
    <s v="ORD-102835"/>
    <x v="648"/>
    <x v="1"/>
    <x v="9"/>
    <s v="Oct"/>
    <s v="Q4"/>
    <x v="1"/>
    <s v="Rajasthan"/>
    <s v="Rajasthan Mega Store"/>
    <x v="0"/>
    <x v="12"/>
    <x v="2"/>
    <x v="1"/>
    <n v="3"/>
    <n v="17865"/>
    <x v="0"/>
    <n v="13708"/>
    <n v="50915.25"/>
    <n v="41124"/>
    <n v="9791.25"/>
    <n v="0.19230485954601029"/>
    <x v="0"/>
  </r>
  <r>
    <s v="ORD-104468"/>
    <x v="648"/>
    <x v="1"/>
    <x v="9"/>
    <s v="Oct"/>
    <s v="Q4"/>
    <x v="3"/>
    <s v="Punjab"/>
    <s v="Punjab Mega Store"/>
    <x v="1"/>
    <x v="8"/>
    <x v="0"/>
    <x v="0"/>
    <n v="1"/>
    <n v="2299"/>
    <x v="0"/>
    <n v="1357"/>
    <n v="2184.0499999999997"/>
    <n v="1357"/>
    <n v="827.04999999999973"/>
    <n v="0.37867722808543752"/>
    <x v="0"/>
  </r>
  <r>
    <s v="ORD-102266"/>
    <x v="649"/>
    <x v="1"/>
    <x v="9"/>
    <s v="Oct"/>
    <s v="Q4"/>
    <x v="1"/>
    <s v="Maharashtra"/>
    <s v="Maharashtra Mega Store"/>
    <x v="1"/>
    <x v="1"/>
    <x v="0"/>
    <x v="1"/>
    <n v="4"/>
    <n v="406"/>
    <x v="3"/>
    <n v="179"/>
    <n v="1461.6000000000001"/>
    <n v="716"/>
    <n v="745.60000000000014"/>
    <n v="0.51012588943623427"/>
    <x v="0"/>
  </r>
  <r>
    <s v="ORD-103960"/>
    <x v="649"/>
    <x v="1"/>
    <x v="9"/>
    <s v="Oct"/>
    <s v="Q4"/>
    <x v="1"/>
    <s v="Gujarat"/>
    <s v="Gujarat Mega Store"/>
    <x v="0"/>
    <x v="11"/>
    <x v="2"/>
    <x v="1"/>
    <n v="3"/>
    <n v="1374"/>
    <x v="1"/>
    <n v="687"/>
    <n v="4122"/>
    <n v="2061"/>
    <n v="2061"/>
    <n v="0.5"/>
    <x v="0"/>
  </r>
  <r>
    <s v="ORD-104326"/>
    <x v="649"/>
    <x v="1"/>
    <x v="9"/>
    <s v="Oct"/>
    <s v="Q4"/>
    <x v="1"/>
    <s v="Maharashtra"/>
    <s v="Maharashtra Mega Store"/>
    <x v="3"/>
    <x v="9"/>
    <x v="0"/>
    <x v="2"/>
    <n v="5"/>
    <n v="30274"/>
    <x v="6"/>
    <n v="20752"/>
    <n v="105959"/>
    <n v="103760"/>
    <n v="2199"/>
    <n v="2.0753310242641022E-2"/>
    <x v="0"/>
  </r>
  <r>
    <s v="ORD-101973"/>
    <x v="650"/>
    <x v="1"/>
    <x v="9"/>
    <s v="Oct"/>
    <s v="Q4"/>
    <x v="1"/>
    <s v="Maharashtra"/>
    <s v="Maharashtra Mega Store"/>
    <x v="1"/>
    <x v="8"/>
    <x v="1"/>
    <x v="2"/>
    <n v="1"/>
    <n v="2065"/>
    <x v="1"/>
    <n v="1215"/>
    <n v="2065"/>
    <n v="1215"/>
    <n v="850"/>
    <n v="0.41162227602905571"/>
    <x v="0"/>
  </r>
  <r>
    <s v="ORD-102338"/>
    <x v="650"/>
    <x v="1"/>
    <x v="9"/>
    <s v="Oct"/>
    <s v="Q4"/>
    <x v="2"/>
    <s v="Karnataka"/>
    <s v="Karnataka Mega Store"/>
    <x v="0"/>
    <x v="11"/>
    <x v="0"/>
    <x v="2"/>
    <n v="5"/>
    <n v="1546"/>
    <x v="1"/>
    <n v="752"/>
    <n v="7730"/>
    <n v="3760"/>
    <n v="3970"/>
    <n v="0.51358344113842169"/>
    <x v="0"/>
  </r>
  <r>
    <s v="ORD-102846"/>
    <x v="650"/>
    <x v="1"/>
    <x v="9"/>
    <s v="Oct"/>
    <s v="Q4"/>
    <x v="1"/>
    <s v="Rajasthan"/>
    <s v="Rajasthan Mega Store"/>
    <x v="0"/>
    <x v="0"/>
    <x v="2"/>
    <x v="1"/>
    <n v="1"/>
    <n v="55389"/>
    <x v="3"/>
    <n v="48479"/>
    <n v="49850.1"/>
    <n v="48479"/>
    <n v="1371.0999999999985"/>
    <n v="2.7504458366181785E-2"/>
    <x v="0"/>
  </r>
  <r>
    <s v="ORD-102849"/>
    <x v="650"/>
    <x v="1"/>
    <x v="9"/>
    <s v="Oct"/>
    <s v="Q4"/>
    <x v="3"/>
    <s v="Delhi"/>
    <s v="Delhi Mega Store"/>
    <x v="1"/>
    <x v="8"/>
    <x v="0"/>
    <x v="1"/>
    <n v="1"/>
    <n v="2213"/>
    <x v="2"/>
    <n v="1303"/>
    <n v="1881.05"/>
    <n v="1303"/>
    <n v="578.04999999999995"/>
    <n v="0.307301772945961"/>
    <x v="0"/>
  </r>
  <r>
    <s v="ORD-102934"/>
    <x v="650"/>
    <x v="1"/>
    <x v="9"/>
    <s v="Oct"/>
    <s v="Q4"/>
    <x v="2"/>
    <s v="Tamil Nadu"/>
    <s v="Tamil Nadu Mega Store"/>
    <x v="2"/>
    <x v="7"/>
    <x v="0"/>
    <x v="2"/>
    <n v="5"/>
    <n v="2194"/>
    <x v="2"/>
    <n v="1092"/>
    <n v="9324.5"/>
    <n v="5460"/>
    <n v="3864.5"/>
    <n v="0.41444581478899672"/>
    <x v="0"/>
  </r>
  <r>
    <s v="ORD-100032"/>
    <x v="651"/>
    <x v="1"/>
    <x v="9"/>
    <s v="Oct"/>
    <s v="Q4"/>
    <x v="1"/>
    <s v="Gujarat"/>
    <s v="Gujarat Mega Store"/>
    <x v="0"/>
    <x v="11"/>
    <x v="0"/>
    <x v="2"/>
    <n v="3"/>
    <n v="1350"/>
    <x v="2"/>
    <n v="665"/>
    <n v="3442.5"/>
    <n v="1995"/>
    <n v="1447.5"/>
    <n v="0.420479302832244"/>
    <x v="0"/>
  </r>
  <r>
    <s v="ORD-100098"/>
    <x v="651"/>
    <x v="1"/>
    <x v="9"/>
    <s v="Oct"/>
    <s v="Q4"/>
    <x v="2"/>
    <s v="Tamil Nadu"/>
    <s v="Tamil Nadu Mega Store"/>
    <x v="1"/>
    <x v="4"/>
    <x v="2"/>
    <x v="2"/>
    <n v="1"/>
    <n v="290"/>
    <x v="2"/>
    <n v="115"/>
    <n v="246.5"/>
    <n v="115"/>
    <n v="131.5"/>
    <n v="0.53346855983772823"/>
    <x v="0"/>
  </r>
  <r>
    <s v="ORD-100567"/>
    <x v="651"/>
    <x v="1"/>
    <x v="9"/>
    <s v="Oct"/>
    <s v="Q4"/>
    <x v="3"/>
    <s v="Punjab"/>
    <s v="Punjab Mega Store"/>
    <x v="2"/>
    <x v="2"/>
    <x v="2"/>
    <x v="1"/>
    <n v="1"/>
    <n v="2719"/>
    <x v="2"/>
    <n v="1632"/>
    <n v="2311.15"/>
    <n v="1632"/>
    <n v="679.15000000000009"/>
    <n v="0.29385803604266275"/>
    <x v="0"/>
  </r>
  <r>
    <s v="ORD-101372"/>
    <x v="651"/>
    <x v="1"/>
    <x v="9"/>
    <s v="Oct"/>
    <s v="Q4"/>
    <x v="1"/>
    <s v="Gujarat"/>
    <s v="Gujarat Mega Store"/>
    <x v="2"/>
    <x v="2"/>
    <x v="2"/>
    <x v="1"/>
    <n v="2"/>
    <n v="2602"/>
    <x v="3"/>
    <n v="1560"/>
    <n v="4683.6000000000004"/>
    <n v="3120"/>
    <n v="1563.6000000000004"/>
    <n v="0.33384575967204722"/>
    <x v="0"/>
  </r>
  <r>
    <s v="ORD-102247"/>
    <x v="651"/>
    <x v="1"/>
    <x v="9"/>
    <s v="Oct"/>
    <s v="Q4"/>
    <x v="3"/>
    <s v="Delhi"/>
    <s v="Delhi Mega Store"/>
    <x v="0"/>
    <x v="12"/>
    <x v="0"/>
    <x v="1"/>
    <n v="1"/>
    <n v="16869"/>
    <x v="3"/>
    <n v="13448"/>
    <n v="15182.1"/>
    <n v="13448"/>
    <n v="1734.1000000000004"/>
    <n v="0.11422003543646797"/>
    <x v="0"/>
  </r>
  <r>
    <s v="ORD-102431"/>
    <x v="651"/>
    <x v="1"/>
    <x v="9"/>
    <s v="Oct"/>
    <s v="Q4"/>
    <x v="1"/>
    <s v="Gujarat"/>
    <s v="Gujarat Mega Store"/>
    <x v="3"/>
    <x v="9"/>
    <x v="0"/>
    <x v="1"/>
    <n v="3"/>
    <n v="31439"/>
    <x v="6"/>
    <n v="21404"/>
    <n v="66021.899999999994"/>
    <n v="64212"/>
    <n v="1809.8999999999942"/>
    <n v="2.7413630931554443E-2"/>
    <x v="0"/>
  </r>
  <r>
    <s v="ORD-102810"/>
    <x v="651"/>
    <x v="1"/>
    <x v="9"/>
    <s v="Oct"/>
    <s v="Q4"/>
    <x v="3"/>
    <s v="Uttar Pradesh"/>
    <s v="Uttar Pradesh Mega Store"/>
    <x v="3"/>
    <x v="14"/>
    <x v="1"/>
    <x v="1"/>
    <n v="1"/>
    <n v="9259"/>
    <x v="3"/>
    <n v="5727"/>
    <n v="8333.1"/>
    <n v="5727"/>
    <n v="2606.1000000000004"/>
    <n v="0.31274075674118879"/>
    <x v="0"/>
  </r>
  <r>
    <s v="ORD-102841"/>
    <x v="651"/>
    <x v="1"/>
    <x v="9"/>
    <s v="Oct"/>
    <s v="Q4"/>
    <x v="1"/>
    <s v="Rajasthan"/>
    <s v="Rajasthan Mega Store"/>
    <x v="3"/>
    <x v="13"/>
    <x v="0"/>
    <x v="0"/>
    <n v="3"/>
    <n v="13150"/>
    <x v="4"/>
    <n v="7785"/>
    <n v="25642.5"/>
    <n v="23355"/>
    <n v="2287.5"/>
    <n v="8.9207370576191866E-2"/>
    <x v="0"/>
  </r>
  <r>
    <s v="ORD-103216"/>
    <x v="651"/>
    <x v="1"/>
    <x v="9"/>
    <s v="Oct"/>
    <s v="Q4"/>
    <x v="2"/>
    <s v="Andhra Pradesh"/>
    <s v="Andhra Pradesh Mega Store"/>
    <x v="2"/>
    <x v="2"/>
    <x v="0"/>
    <x v="0"/>
    <n v="4"/>
    <n v="2874"/>
    <x v="5"/>
    <n v="1772"/>
    <n v="9196.8000000000011"/>
    <n v="7088"/>
    <n v="2108.8000000000011"/>
    <n v="0.22929714683368138"/>
    <x v="0"/>
  </r>
  <r>
    <s v="ORD-103822"/>
    <x v="651"/>
    <x v="1"/>
    <x v="9"/>
    <s v="Oct"/>
    <s v="Q4"/>
    <x v="2"/>
    <s v="Karnataka"/>
    <s v="Karnataka Mega Store"/>
    <x v="1"/>
    <x v="4"/>
    <x v="0"/>
    <x v="1"/>
    <n v="2"/>
    <n v="296"/>
    <x v="0"/>
    <n v="118"/>
    <n v="562.4"/>
    <n v="236"/>
    <n v="326.39999999999998"/>
    <n v="0.58036984352773824"/>
    <x v="1"/>
  </r>
  <r>
    <s v="ORD-103873"/>
    <x v="651"/>
    <x v="1"/>
    <x v="9"/>
    <s v="Oct"/>
    <s v="Q4"/>
    <x v="0"/>
    <s v="Odisha"/>
    <s v="Odisha Mega Store"/>
    <x v="1"/>
    <x v="8"/>
    <x v="0"/>
    <x v="0"/>
    <n v="1"/>
    <n v="2034"/>
    <x v="5"/>
    <n v="1215"/>
    <n v="1627.2"/>
    <n v="1215"/>
    <n v="412.20000000000005"/>
    <n v="0.25331858407079649"/>
    <x v="0"/>
  </r>
  <r>
    <s v="ORD-100509"/>
    <x v="652"/>
    <x v="1"/>
    <x v="9"/>
    <s v="Oct"/>
    <s v="Q4"/>
    <x v="2"/>
    <s v="Karnataka"/>
    <s v="Karnataka Mega Store"/>
    <x v="0"/>
    <x v="12"/>
    <x v="0"/>
    <x v="2"/>
    <n v="1"/>
    <n v="16506"/>
    <x v="3"/>
    <n v="12696"/>
    <n v="14855.4"/>
    <n v="12696"/>
    <n v="2159.3999999999996"/>
    <n v="0.14536128276586291"/>
    <x v="0"/>
  </r>
  <r>
    <s v="ORD-100513"/>
    <x v="652"/>
    <x v="1"/>
    <x v="9"/>
    <s v="Oct"/>
    <s v="Q4"/>
    <x v="2"/>
    <s v="Karnataka"/>
    <s v="Karnataka Mega Store"/>
    <x v="1"/>
    <x v="3"/>
    <x v="1"/>
    <x v="2"/>
    <n v="2"/>
    <n v="268"/>
    <x v="2"/>
    <n v="113"/>
    <n v="455.59999999999997"/>
    <n v="226"/>
    <n v="229.59999999999997"/>
    <n v="0.50395083406496921"/>
    <x v="0"/>
  </r>
  <r>
    <s v="ORD-102073"/>
    <x v="652"/>
    <x v="1"/>
    <x v="9"/>
    <s v="Oct"/>
    <s v="Q4"/>
    <x v="3"/>
    <s v="Punjab"/>
    <s v="Punjab Mega Store"/>
    <x v="0"/>
    <x v="12"/>
    <x v="0"/>
    <x v="2"/>
    <n v="4"/>
    <n v="18783"/>
    <x v="0"/>
    <n v="14808"/>
    <n v="71375.399999999994"/>
    <n v="59232"/>
    <n v="12143.399999999994"/>
    <n v="0.17013424793416212"/>
    <x v="0"/>
  </r>
  <r>
    <s v="ORD-102501"/>
    <x v="652"/>
    <x v="1"/>
    <x v="9"/>
    <s v="Oct"/>
    <s v="Q4"/>
    <x v="2"/>
    <s v="Tamil Nadu"/>
    <s v="Tamil Nadu Mega Store"/>
    <x v="3"/>
    <x v="13"/>
    <x v="1"/>
    <x v="1"/>
    <n v="3"/>
    <n v="13697"/>
    <x v="6"/>
    <n v="8325"/>
    <n v="28763.699999999997"/>
    <n v="24975"/>
    <n v="3788.6999999999971"/>
    <n v="0.13171810302568854"/>
    <x v="0"/>
  </r>
  <r>
    <s v="ORD-100848"/>
    <x v="653"/>
    <x v="1"/>
    <x v="9"/>
    <s v="Oct"/>
    <s v="Q4"/>
    <x v="3"/>
    <s v="Delhi"/>
    <s v="Delhi Mega Store"/>
    <x v="1"/>
    <x v="8"/>
    <x v="0"/>
    <x v="1"/>
    <n v="1"/>
    <n v="2416"/>
    <x v="0"/>
    <n v="1409"/>
    <n v="2295.1999999999998"/>
    <n v="1409"/>
    <n v="886.19999999999982"/>
    <n v="0.38611014290693618"/>
    <x v="0"/>
  </r>
  <r>
    <s v="ORD-100278"/>
    <x v="654"/>
    <x v="1"/>
    <x v="9"/>
    <s v="Oct"/>
    <s v="Q4"/>
    <x v="2"/>
    <s v="Karnataka"/>
    <s v="Karnataka Mega Store"/>
    <x v="0"/>
    <x v="12"/>
    <x v="2"/>
    <x v="2"/>
    <n v="1"/>
    <n v="19718"/>
    <x v="1"/>
    <n v="15682"/>
    <n v="19718"/>
    <n v="15682"/>
    <n v="4036"/>
    <n v="0.20468607363830002"/>
    <x v="0"/>
  </r>
  <r>
    <s v="ORD-102911"/>
    <x v="654"/>
    <x v="1"/>
    <x v="9"/>
    <s v="Oct"/>
    <s v="Q4"/>
    <x v="0"/>
    <s v="West Bengal"/>
    <s v="West Bengal Mega Store"/>
    <x v="0"/>
    <x v="12"/>
    <x v="2"/>
    <x v="1"/>
    <n v="1"/>
    <n v="19639"/>
    <x v="0"/>
    <n v="15418"/>
    <n v="18657.05"/>
    <n v="15418"/>
    <n v="3239.0499999999993"/>
    <n v="0.17360997585363169"/>
    <x v="0"/>
  </r>
  <r>
    <s v="ORD-102961"/>
    <x v="654"/>
    <x v="1"/>
    <x v="9"/>
    <s v="Oct"/>
    <s v="Q4"/>
    <x v="2"/>
    <s v="Karnataka"/>
    <s v="Karnataka Mega Store"/>
    <x v="1"/>
    <x v="8"/>
    <x v="0"/>
    <x v="0"/>
    <n v="2"/>
    <n v="2284"/>
    <x v="5"/>
    <n v="1345"/>
    <n v="3654.4"/>
    <n v="2690"/>
    <n v="964.40000000000009"/>
    <n v="0.26390105078809106"/>
    <x v="0"/>
  </r>
  <r>
    <s v="ORD-103025"/>
    <x v="654"/>
    <x v="1"/>
    <x v="9"/>
    <s v="Oct"/>
    <s v="Q4"/>
    <x v="2"/>
    <s v="Andhra Pradesh"/>
    <s v="Andhra Pradesh Mega Store"/>
    <x v="1"/>
    <x v="1"/>
    <x v="0"/>
    <x v="0"/>
    <n v="1"/>
    <n v="485"/>
    <x v="3"/>
    <n v="217"/>
    <n v="436.5"/>
    <n v="217"/>
    <n v="219.5"/>
    <n v="0.50286368843069873"/>
    <x v="0"/>
  </r>
  <r>
    <s v="ORD-100458"/>
    <x v="655"/>
    <x v="1"/>
    <x v="9"/>
    <s v="Oct"/>
    <s v="Q4"/>
    <x v="3"/>
    <s v="Delhi"/>
    <s v="Delhi Mega Store"/>
    <x v="0"/>
    <x v="5"/>
    <x v="0"/>
    <x v="2"/>
    <n v="5"/>
    <n v="11994"/>
    <x v="2"/>
    <n v="8763"/>
    <n v="50974.5"/>
    <n v="43815"/>
    <n v="7159.5"/>
    <n v="0.14045257923079188"/>
    <x v="0"/>
  </r>
  <r>
    <s v="ORD-101621"/>
    <x v="655"/>
    <x v="1"/>
    <x v="9"/>
    <s v="Oct"/>
    <s v="Q4"/>
    <x v="2"/>
    <s v="Andhra Pradesh"/>
    <s v="Andhra Pradesh Mega Store"/>
    <x v="3"/>
    <x v="14"/>
    <x v="1"/>
    <x v="0"/>
    <n v="3"/>
    <n v="9555"/>
    <x v="5"/>
    <n v="5982"/>
    <n v="22932"/>
    <n v="17946"/>
    <n v="4986"/>
    <n v="0.21742543171114601"/>
    <x v="0"/>
  </r>
  <r>
    <s v="ORD-102775"/>
    <x v="655"/>
    <x v="1"/>
    <x v="9"/>
    <s v="Oct"/>
    <s v="Q4"/>
    <x v="1"/>
    <s v="Rajasthan"/>
    <s v="Rajasthan Mega Store"/>
    <x v="0"/>
    <x v="12"/>
    <x v="2"/>
    <x v="0"/>
    <n v="1"/>
    <n v="19026"/>
    <x v="5"/>
    <n v="14403"/>
    <n v="15220.800000000001"/>
    <n v="14403"/>
    <n v="817.80000000000109"/>
    <n v="5.3729107537054628E-2"/>
    <x v="1"/>
  </r>
  <r>
    <s v="ORD-103076"/>
    <x v="655"/>
    <x v="1"/>
    <x v="9"/>
    <s v="Oct"/>
    <s v="Q4"/>
    <x v="0"/>
    <s v="Bihar"/>
    <s v="Bihar Mega Store"/>
    <x v="3"/>
    <x v="14"/>
    <x v="0"/>
    <x v="1"/>
    <n v="1"/>
    <n v="8598"/>
    <x v="0"/>
    <n v="5402"/>
    <n v="8168.0999999999995"/>
    <n v="5402"/>
    <n v="2766.0999999999995"/>
    <n v="0.33864668649992036"/>
    <x v="0"/>
  </r>
  <r>
    <s v="ORD-104449"/>
    <x v="655"/>
    <x v="1"/>
    <x v="9"/>
    <s v="Oct"/>
    <s v="Q4"/>
    <x v="2"/>
    <s v="Tamil Nadu"/>
    <s v="Tamil Nadu Mega Store"/>
    <x v="3"/>
    <x v="14"/>
    <x v="0"/>
    <x v="1"/>
    <n v="4"/>
    <n v="8532"/>
    <x v="3"/>
    <n v="5171"/>
    <n v="30715.200000000001"/>
    <n v="20684"/>
    <n v="10031.200000000001"/>
    <n v="0.32658748762827527"/>
    <x v="0"/>
  </r>
  <r>
    <s v="ORD-100062"/>
    <x v="656"/>
    <x v="1"/>
    <x v="9"/>
    <s v="Oct"/>
    <s v="Q4"/>
    <x v="2"/>
    <s v="Karnataka"/>
    <s v="Karnataka Mega Store"/>
    <x v="2"/>
    <x v="7"/>
    <x v="0"/>
    <x v="1"/>
    <n v="1"/>
    <n v="2460"/>
    <x v="3"/>
    <n v="1203"/>
    <n v="2214"/>
    <n v="1203"/>
    <n v="1011"/>
    <n v="0.45663956639566394"/>
    <x v="0"/>
  </r>
  <r>
    <s v="ORD-100159"/>
    <x v="656"/>
    <x v="1"/>
    <x v="9"/>
    <s v="Oct"/>
    <s v="Q4"/>
    <x v="2"/>
    <s v="Karnataka"/>
    <s v="Karnataka Mega Store"/>
    <x v="3"/>
    <x v="14"/>
    <x v="0"/>
    <x v="0"/>
    <n v="2"/>
    <n v="9117"/>
    <x v="3"/>
    <n v="5822"/>
    <n v="16410.600000000002"/>
    <n v="11644"/>
    <n v="4766.6000000000022"/>
    <n v="0.29045860602293649"/>
    <x v="0"/>
  </r>
  <r>
    <s v="ORD-101135"/>
    <x v="656"/>
    <x v="1"/>
    <x v="9"/>
    <s v="Oct"/>
    <s v="Q4"/>
    <x v="0"/>
    <s v="West Bengal"/>
    <s v="West Bengal Mega Store"/>
    <x v="0"/>
    <x v="5"/>
    <x v="0"/>
    <x v="0"/>
    <n v="2"/>
    <n v="10736"/>
    <x v="2"/>
    <n v="7787"/>
    <n v="18251.2"/>
    <n v="15574"/>
    <n v="2677.2000000000007"/>
    <n v="0.1466862452879811"/>
    <x v="0"/>
  </r>
  <r>
    <s v="ORD-102039"/>
    <x v="656"/>
    <x v="1"/>
    <x v="9"/>
    <s v="Oct"/>
    <s v="Q4"/>
    <x v="2"/>
    <s v="Karnataka"/>
    <s v="Karnataka Mega Store"/>
    <x v="0"/>
    <x v="11"/>
    <x v="2"/>
    <x v="1"/>
    <n v="2"/>
    <n v="1595"/>
    <x v="0"/>
    <n v="799"/>
    <n v="3030.5"/>
    <n v="1598"/>
    <n v="1432.5"/>
    <n v="0.47269427487213334"/>
    <x v="0"/>
  </r>
  <r>
    <s v="ORD-102784"/>
    <x v="656"/>
    <x v="1"/>
    <x v="9"/>
    <s v="Oct"/>
    <s v="Q4"/>
    <x v="0"/>
    <s v="Odisha"/>
    <s v="Odisha Mega Store"/>
    <x v="3"/>
    <x v="14"/>
    <x v="1"/>
    <x v="0"/>
    <n v="1"/>
    <n v="8811"/>
    <x v="0"/>
    <n v="5467"/>
    <n v="8370.4499999999989"/>
    <n v="5467"/>
    <n v="2903.4499999999989"/>
    <n v="0.34686904527235685"/>
    <x v="0"/>
  </r>
  <r>
    <s v="ORD-103237"/>
    <x v="656"/>
    <x v="1"/>
    <x v="9"/>
    <s v="Oct"/>
    <s v="Q4"/>
    <x v="1"/>
    <s v="Gujarat"/>
    <s v="Gujarat Mega Store"/>
    <x v="2"/>
    <x v="2"/>
    <x v="0"/>
    <x v="2"/>
    <n v="4"/>
    <n v="2648"/>
    <x v="1"/>
    <n v="1616"/>
    <n v="10592"/>
    <n v="6464"/>
    <n v="4128"/>
    <n v="0.38972809667673713"/>
    <x v="0"/>
  </r>
  <r>
    <s v="ORD-100369"/>
    <x v="657"/>
    <x v="1"/>
    <x v="9"/>
    <s v="Oct"/>
    <s v="Q4"/>
    <x v="1"/>
    <s v="Gujarat"/>
    <s v="Gujarat Mega Store"/>
    <x v="2"/>
    <x v="7"/>
    <x v="1"/>
    <x v="2"/>
    <n v="4"/>
    <n v="2236"/>
    <x v="0"/>
    <n v="1151"/>
    <n v="8496.7999999999993"/>
    <n v="4604"/>
    <n v="3892.7999999999993"/>
    <n v="0.45814895019301377"/>
    <x v="0"/>
  </r>
  <r>
    <s v="ORD-101052"/>
    <x v="657"/>
    <x v="1"/>
    <x v="9"/>
    <s v="Oct"/>
    <s v="Q4"/>
    <x v="0"/>
    <s v="Odisha"/>
    <s v="Odisha Mega Store"/>
    <x v="3"/>
    <x v="13"/>
    <x v="0"/>
    <x v="0"/>
    <n v="2"/>
    <n v="13635"/>
    <x v="4"/>
    <n v="8083"/>
    <n v="17725.5"/>
    <n v="16166"/>
    <n v="1559.5"/>
    <n v="8.7980592931087981E-2"/>
    <x v="0"/>
  </r>
  <r>
    <s v="ORD-101362"/>
    <x v="657"/>
    <x v="1"/>
    <x v="9"/>
    <s v="Oct"/>
    <s v="Q4"/>
    <x v="1"/>
    <s v="Gujarat"/>
    <s v="Gujarat Mega Store"/>
    <x v="3"/>
    <x v="6"/>
    <x v="0"/>
    <x v="0"/>
    <n v="1"/>
    <n v="6147"/>
    <x v="8"/>
    <n v="3434"/>
    <n v="3688.2"/>
    <n v="3434"/>
    <n v="254.19999999999982"/>
    <n v="6.8922509625291423E-2"/>
    <x v="0"/>
  </r>
  <r>
    <s v="ORD-102007"/>
    <x v="657"/>
    <x v="1"/>
    <x v="9"/>
    <s v="Oct"/>
    <s v="Q4"/>
    <x v="3"/>
    <s v="Delhi"/>
    <s v="Delhi Mega Store"/>
    <x v="1"/>
    <x v="4"/>
    <x v="0"/>
    <x v="1"/>
    <n v="4"/>
    <n v="272"/>
    <x v="2"/>
    <n v="109"/>
    <n v="924.8"/>
    <n v="436"/>
    <n v="488.79999999999995"/>
    <n v="0.5285467128027681"/>
    <x v="0"/>
  </r>
  <r>
    <s v="ORD-102194"/>
    <x v="657"/>
    <x v="1"/>
    <x v="9"/>
    <s v="Oct"/>
    <s v="Q4"/>
    <x v="0"/>
    <s v="Odisha"/>
    <s v="Odisha Mega Store"/>
    <x v="2"/>
    <x v="7"/>
    <x v="0"/>
    <x v="0"/>
    <n v="2"/>
    <n v="2303"/>
    <x v="5"/>
    <n v="1158"/>
    <n v="3684.8"/>
    <n v="2316"/>
    <n v="1368.8000000000002"/>
    <n v="0.37147199305254019"/>
    <x v="0"/>
  </r>
  <r>
    <s v="ORD-103189"/>
    <x v="657"/>
    <x v="1"/>
    <x v="9"/>
    <s v="Oct"/>
    <s v="Q4"/>
    <x v="2"/>
    <s v="Karnataka"/>
    <s v="Karnataka Mega Store"/>
    <x v="2"/>
    <x v="10"/>
    <x v="2"/>
    <x v="0"/>
    <n v="1"/>
    <n v="1689"/>
    <x v="5"/>
    <n v="903"/>
    <n v="1351.2"/>
    <n v="903"/>
    <n v="448.20000000000005"/>
    <n v="0.33170515097690945"/>
    <x v="0"/>
  </r>
  <r>
    <s v="ORD-100973"/>
    <x v="658"/>
    <x v="1"/>
    <x v="9"/>
    <s v="Oct"/>
    <s v="Q4"/>
    <x v="2"/>
    <s v="Tamil Nadu"/>
    <s v="Tamil Nadu Mega Store"/>
    <x v="0"/>
    <x v="5"/>
    <x v="0"/>
    <x v="2"/>
    <n v="3"/>
    <n v="11600"/>
    <x v="0"/>
    <n v="8648"/>
    <n v="33060"/>
    <n v="25944"/>
    <n v="7116"/>
    <n v="0.21524500907441016"/>
    <x v="0"/>
  </r>
  <r>
    <s v="ORD-101198"/>
    <x v="658"/>
    <x v="1"/>
    <x v="9"/>
    <s v="Oct"/>
    <s v="Q4"/>
    <x v="1"/>
    <s v="Gujarat"/>
    <s v="Gujarat Mega Store"/>
    <x v="0"/>
    <x v="12"/>
    <x v="0"/>
    <x v="1"/>
    <n v="4"/>
    <n v="16314"/>
    <x v="0"/>
    <n v="12546"/>
    <n v="61993.2"/>
    <n v="50184"/>
    <n v="11809.199999999997"/>
    <n v="0.19049186039759194"/>
    <x v="0"/>
  </r>
  <r>
    <s v="ORD-102027"/>
    <x v="658"/>
    <x v="1"/>
    <x v="9"/>
    <s v="Oct"/>
    <s v="Q4"/>
    <x v="0"/>
    <s v="Bihar"/>
    <s v="Bihar Mega Store"/>
    <x v="3"/>
    <x v="9"/>
    <x v="0"/>
    <x v="2"/>
    <n v="5"/>
    <n v="32888"/>
    <x v="1"/>
    <n v="22731"/>
    <n v="164440"/>
    <n v="113655"/>
    <n v="50785"/>
    <n v="0.30883604962296279"/>
    <x v="0"/>
  </r>
  <r>
    <s v="ORD-102150"/>
    <x v="658"/>
    <x v="1"/>
    <x v="9"/>
    <s v="Oct"/>
    <s v="Q4"/>
    <x v="1"/>
    <s v="Gujarat"/>
    <s v="Gujarat Mega Store"/>
    <x v="0"/>
    <x v="0"/>
    <x v="0"/>
    <x v="1"/>
    <n v="1"/>
    <n v="48473"/>
    <x v="0"/>
    <n v="41947"/>
    <n v="46049.35"/>
    <n v="41947"/>
    <n v="4102.3499999999985"/>
    <n v="8.9085948010123886E-2"/>
    <x v="0"/>
  </r>
  <r>
    <s v="ORD-104447"/>
    <x v="658"/>
    <x v="1"/>
    <x v="9"/>
    <s v="Oct"/>
    <s v="Q4"/>
    <x v="2"/>
    <s v="Karnataka"/>
    <s v="Karnataka Mega Store"/>
    <x v="0"/>
    <x v="11"/>
    <x v="2"/>
    <x v="1"/>
    <n v="1"/>
    <n v="1383"/>
    <x v="1"/>
    <n v="685"/>
    <n v="1383"/>
    <n v="685"/>
    <n v="698"/>
    <n v="0.50469992769342009"/>
    <x v="0"/>
  </r>
  <r>
    <s v="ORD-102433"/>
    <x v="659"/>
    <x v="1"/>
    <x v="10"/>
    <s v="Nov"/>
    <s v="Q4"/>
    <x v="2"/>
    <s v="Tamil Nadu"/>
    <s v="Tamil Nadu Mega Store"/>
    <x v="3"/>
    <x v="6"/>
    <x v="0"/>
    <x v="0"/>
    <n v="1"/>
    <n v="5930"/>
    <x v="3"/>
    <n v="3342"/>
    <n v="5337"/>
    <n v="3342"/>
    <n v="1995"/>
    <n v="0.37380550871275997"/>
    <x v="0"/>
  </r>
  <r>
    <s v="ORD-103720"/>
    <x v="659"/>
    <x v="1"/>
    <x v="10"/>
    <s v="Nov"/>
    <s v="Q4"/>
    <x v="1"/>
    <s v="Maharashtra"/>
    <s v="Maharashtra Mega Store"/>
    <x v="0"/>
    <x v="12"/>
    <x v="0"/>
    <x v="1"/>
    <n v="1"/>
    <n v="19790"/>
    <x v="1"/>
    <n v="15184"/>
    <n v="19790"/>
    <n v="15184"/>
    <n v="4606"/>
    <n v="0.23274381000505306"/>
    <x v="0"/>
  </r>
  <r>
    <s v="ORD-104063"/>
    <x v="659"/>
    <x v="1"/>
    <x v="10"/>
    <s v="Nov"/>
    <s v="Q4"/>
    <x v="3"/>
    <s v="Punjab"/>
    <s v="Punjab Mega Store"/>
    <x v="0"/>
    <x v="0"/>
    <x v="1"/>
    <x v="0"/>
    <n v="1"/>
    <n v="53446"/>
    <x v="0"/>
    <n v="45222"/>
    <n v="50773.7"/>
    <n v="45222"/>
    <n v="5551.6999999999971"/>
    <n v="0.10934204125364111"/>
    <x v="0"/>
  </r>
  <r>
    <s v="ORD-100984"/>
    <x v="660"/>
    <x v="1"/>
    <x v="10"/>
    <s v="Nov"/>
    <s v="Q4"/>
    <x v="0"/>
    <s v="Bihar"/>
    <s v="Bihar Mega Store"/>
    <x v="3"/>
    <x v="9"/>
    <x v="0"/>
    <x v="2"/>
    <n v="2"/>
    <n v="33187"/>
    <x v="3"/>
    <n v="22119"/>
    <n v="59736.6"/>
    <n v="44238"/>
    <n v="15498.599999999999"/>
    <n v="0.25944898102670721"/>
    <x v="0"/>
  </r>
  <r>
    <s v="ORD-102176"/>
    <x v="660"/>
    <x v="1"/>
    <x v="10"/>
    <s v="Nov"/>
    <s v="Q4"/>
    <x v="3"/>
    <s v="Uttar Pradesh"/>
    <s v="Uttar Pradesh Mega Store"/>
    <x v="1"/>
    <x v="4"/>
    <x v="0"/>
    <x v="2"/>
    <n v="3"/>
    <n v="305"/>
    <x v="0"/>
    <n v="123"/>
    <n v="869.25"/>
    <n v="369"/>
    <n v="500.25"/>
    <n v="0.57549611734253669"/>
    <x v="0"/>
  </r>
  <r>
    <s v="ORD-103167"/>
    <x v="660"/>
    <x v="1"/>
    <x v="10"/>
    <s v="Nov"/>
    <s v="Q4"/>
    <x v="1"/>
    <s v="Rajasthan"/>
    <s v="Rajasthan Mega Store"/>
    <x v="0"/>
    <x v="11"/>
    <x v="0"/>
    <x v="0"/>
    <n v="2"/>
    <n v="1565"/>
    <x v="5"/>
    <n v="770"/>
    <n v="2504"/>
    <n v="1540"/>
    <n v="964"/>
    <n v="0.38498402555910544"/>
    <x v="0"/>
  </r>
  <r>
    <s v="ORD-103318"/>
    <x v="660"/>
    <x v="1"/>
    <x v="10"/>
    <s v="Nov"/>
    <s v="Q4"/>
    <x v="2"/>
    <s v="Karnataka"/>
    <s v="Karnataka Mega Store"/>
    <x v="2"/>
    <x v="7"/>
    <x v="1"/>
    <x v="1"/>
    <n v="3"/>
    <n v="2536"/>
    <x v="2"/>
    <n v="1236"/>
    <n v="6466.8"/>
    <n v="3708"/>
    <n v="2758.8"/>
    <n v="0.42660976062349232"/>
    <x v="0"/>
  </r>
  <r>
    <s v="ORD-103435"/>
    <x v="660"/>
    <x v="1"/>
    <x v="10"/>
    <s v="Nov"/>
    <s v="Q4"/>
    <x v="2"/>
    <s v="Andhra Pradesh"/>
    <s v="Andhra Pradesh Mega Store"/>
    <x v="1"/>
    <x v="8"/>
    <x v="0"/>
    <x v="2"/>
    <n v="1"/>
    <n v="2108"/>
    <x v="2"/>
    <n v="1199"/>
    <n v="1791.8"/>
    <n v="1199"/>
    <n v="592.79999999999995"/>
    <n v="0.33084049559102574"/>
    <x v="0"/>
  </r>
  <r>
    <s v="ORD-100088"/>
    <x v="661"/>
    <x v="1"/>
    <x v="10"/>
    <s v="Nov"/>
    <s v="Q4"/>
    <x v="2"/>
    <s v="Andhra Pradesh"/>
    <s v="Andhra Pradesh Mega Store"/>
    <x v="2"/>
    <x v="2"/>
    <x v="2"/>
    <x v="2"/>
    <n v="3"/>
    <n v="2991"/>
    <x v="2"/>
    <n v="1833"/>
    <n v="7627.05"/>
    <n v="5499"/>
    <n v="2128.0500000000002"/>
    <n v="0.27901351112160011"/>
    <x v="0"/>
  </r>
  <r>
    <s v="ORD-100378"/>
    <x v="661"/>
    <x v="1"/>
    <x v="10"/>
    <s v="Nov"/>
    <s v="Q4"/>
    <x v="1"/>
    <s v="Gujarat"/>
    <s v="Gujarat Mega Store"/>
    <x v="0"/>
    <x v="12"/>
    <x v="0"/>
    <x v="2"/>
    <n v="1"/>
    <n v="19734"/>
    <x v="0"/>
    <n v="15436"/>
    <n v="18747.3"/>
    <n v="15436"/>
    <n v="3311.2999999999993"/>
    <n v="0.17662810111322694"/>
    <x v="0"/>
  </r>
  <r>
    <s v="ORD-101377"/>
    <x v="661"/>
    <x v="1"/>
    <x v="10"/>
    <s v="Nov"/>
    <s v="Q4"/>
    <x v="1"/>
    <s v="Gujarat"/>
    <s v="Gujarat Mega Store"/>
    <x v="1"/>
    <x v="1"/>
    <x v="0"/>
    <x v="2"/>
    <n v="5"/>
    <n v="484"/>
    <x v="3"/>
    <n v="218"/>
    <n v="2178"/>
    <n v="1090"/>
    <n v="1088"/>
    <n v="0.49954086317722679"/>
    <x v="1"/>
  </r>
  <r>
    <s v="ORD-103210"/>
    <x v="661"/>
    <x v="1"/>
    <x v="10"/>
    <s v="Nov"/>
    <s v="Q4"/>
    <x v="0"/>
    <s v="West Bengal"/>
    <s v="West Bengal Mega Store"/>
    <x v="0"/>
    <x v="12"/>
    <x v="2"/>
    <x v="1"/>
    <n v="1"/>
    <n v="18785"/>
    <x v="3"/>
    <n v="14404"/>
    <n v="16906.5"/>
    <n v="14404"/>
    <n v="2502.5"/>
    <n v="0.14801999231064975"/>
    <x v="0"/>
  </r>
  <r>
    <s v="ORD-103391"/>
    <x v="661"/>
    <x v="1"/>
    <x v="10"/>
    <s v="Nov"/>
    <s v="Q4"/>
    <x v="1"/>
    <s v="Gujarat"/>
    <s v="Gujarat Mega Store"/>
    <x v="1"/>
    <x v="8"/>
    <x v="2"/>
    <x v="0"/>
    <n v="3"/>
    <n v="2035"/>
    <x v="0"/>
    <n v="1197"/>
    <n v="5799.75"/>
    <n v="3591"/>
    <n v="2208.75"/>
    <n v="0.38083538083538082"/>
    <x v="0"/>
  </r>
  <r>
    <s v="ORD-103983"/>
    <x v="661"/>
    <x v="1"/>
    <x v="10"/>
    <s v="Nov"/>
    <s v="Q4"/>
    <x v="1"/>
    <s v="Gujarat"/>
    <s v="Gujarat Mega Store"/>
    <x v="3"/>
    <x v="13"/>
    <x v="0"/>
    <x v="2"/>
    <n v="1"/>
    <n v="13176"/>
    <x v="4"/>
    <n v="8076"/>
    <n v="8564.4"/>
    <n v="8076"/>
    <n v="488.39999999999964"/>
    <n v="5.7026761944794689E-2"/>
    <x v="0"/>
  </r>
  <r>
    <s v="ORD-100329"/>
    <x v="662"/>
    <x v="1"/>
    <x v="10"/>
    <s v="Nov"/>
    <s v="Q4"/>
    <x v="2"/>
    <s v="Karnataka"/>
    <s v="Karnataka Mega Store"/>
    <x v="1"/>
    <x v="1"/>
    <x v="1"/>
    <x v="1"/>
    <n v="3"/>
    <n v="473"/>
    <x v="0"/>
    <n v="209"/>
    <n v="1348.05"/>
    <n v="627"/>
    <n v="721.05"/>
    <n v="0.53488372093023251"/>
    <x v="0"/>
  </r>
  <r>
    <s v="ORD-100662"/>
    <x v="662"/>
    <x v="1"/>
    <x v="10"/>
    <s v="Nov"/>
    <s v="Q4"/>
    <x v="2"/>
    <s v="Tamil Nadu"/>
    <s v="Tamil Nadu Mega Store"/>
    <x v="1"/>
    <x v="8"/>
    <x v="2"/>
    <x v="0"/>
    <n v="4"/>
    <n v="2025"/>
    <x v="0"/>
    <n v="1143"/>
    <n v="7695"/>
    <n v="4572"/>
    <n v="3123"/>
    <n v="0.40584795321637429"/>
    <x v="0"/>
  </r>
  <r>
    <s v="ORD-100838"/>
    <x v="662"/>
    <x v="1"/>
    <x v="10"/>
    <s v="Nov"/>
    <s v="Q4"/>
    <x v="1"/>
    <s v="Maharashtra"/>
    <s v="Maharashtra Mega Store"/>
    <x v="0"/>
    <x v="12"/>
    <x v="1"/>
    <x v="1"/>
    <n v="1"/>
    <n v="17062"/>
    <x v="3"/>
    <n v="13181"/>
    <n v="15355.800000000001"/>
    <n v="13181"/>
    <n v="2174.8000000000011"/>
    <n v="0.14162726787272567"/>
    <x v="0"/>
  </r>
  <r>
    <s v="ORD-101190"/>
    <x v="662"/>
    <x v="1"/>
    <x v="10"/>
    <s v="Nov"/>
    <s v="Q4"/>
    <x v="0"/>
    <s v="West Bengal"/>
    <s v="West Bengal Mega Store"/>
    <x v="1"/>
    <x v="1"/>
    <x v="0"/>
    <x v="2"/>
    <n v="5"/>
    <n v="485"/>
    <x v="0"/>
    <n v="218"/>
    <n v="2303.75"/>
    <n v="1090"/>
    <n v="1213.75"/>
    <n v="0.52685838307107979"/>
    <x v="0"/>
  </r>
  <r>
    <s v="ORD-102062"/>
    <x v="662"/>
    <x v="1"/>
    <x v="10"/>
    <s v="Nov"/>
    <s v="Q4"/>
    <x v="2"/>
    <s v="Tamil Nadu"/>
    <s v="Tamil Nadu Mega Store"/>
    <x v="1"/>
    <x v="4"/>
    <x v="1"/>
    <x v="2"/>
    <n v="2"/>
    <n v="279"/>
    <x v="0"/>
    <n v="109"/>
    <n v="530.1"/>
    <n v="218"/>
    <n v="312.10000000000002"/>
    <n v="0.58875683833239012"/>
    <x v="0"/>
  </r>
  <r>
    <s v="ORD-102630"/>
    <x v="662"/>
    <x v="1"/>
    <x v="10"/>
    <s v="Nov"/>
    <s v="Q4"/>
    <x v="3"/>
    <s v="Uttar Pradesh"/>
    <s v="Uttar Pradesh Mega Store"/>
    <x v="2"/>
    <x v="7"/>
    <x v="2"/>
    <x v="0"/>
    <n v="4"/>
    <n v="2593"/>
    <x v="0"/>
    <n v="1310"/>
    <n v="9853.4"/>
    <n v="5240"/>
    <n v="4613.3999999999996"/>
    <n v="0.46820386871536729"/>
    <x v="0"/>
  </r>
  <r>
    <s v="ORD-102780"/>
    <x v="662"/>
    <x v="1"/>
    <x v="10"/>
    <s v="Nov"/>
    <s v="Q4"/>
    <x v="2"/>
    <s v="Karnataka"/>
    <s v="Karnataka Mega Store"/>
    <x v="0"/>
    <x v="11"/>
    <x v="0"/>
    <x v="0"/>
    <n v="1"/>
    <n v="1433"/>
    <x v="0"/>
    <n v="718"/>
    <n v="1361.35"/>
    <n v="718"/>
    <n v="643.34999999999991"/>
    <n v="0.4725823630954567"/>
    <x v="0"/>
  </r>
  <r>
    <s v="ORD-103458"/>
    <x v="662"/>
    <x v="1"/>
    <x v="10"/>
    <s v="Nov"/>
    <s v="Q4"/>
    <x v="2"/>
    <s v="Tamil Nadu"/>
    <s v="Tamil Nadu Mega Store"/>
    <x v="2"/>
    <x v="2"/>
    <x v="0"/>
    <x v="2"/>
    <n v="1"/>
    <n v="2901"/>
    <x v="3"/>
    <n v="1733"/>
    <n v="2610.9"/>
    <n v="1733"/>
    <n v="877.90000000000009"/>
    <n v="0.3362442069784366"/>
    <x v="0"/>
  </r>
  <r>
    <s v="ORD-104221"/>
    <x v="662"/>
    <x v="1"/>
    <x v="10"/>
    <s v="Nov"/>
    <s v="Q4"/>
    <x v="2"/>
    <s v="Andhra Pradesh"/>
    <s v="Andhra Pradesh Mega Store"/>
    <x v="0"/>
    <x v="11"/>
    <x v="2"/>
    <x v="1"/>
    <n v="4"/>
    <n v="1589"/>
    <x v="1"/>
    <n v="772"/>
    <n v="6356"/>
    <n v="3088"/>
    <n v="3268"/>
    <n v="0.51415984896161104"/>
    <x v="0"/>
  </r>
  <r>
    <s v="ORD-104405"/>
    <x v="662"/>
    <x v="1"/>
    <x v="10"/>
    <s v="Nov"/>
    <s v="Q4"/>
    <x v="3"/>
    <s v="Delhi"/>
    <s v="Delhi Mega Store"/>
    <x v="2"/>
    <x v="2"/>
    <x v="2"/>
    <x v="1"/>
    <n v="2"/>
    <n v="2862"/>
    <x v="2"/>
    <n v="1708"/>
    <n v="4865.3999999999996"/>
    <n v="3416"/>
    <n v="1449.3999999999996"/>
    <n v="0.29789945328236112"/>
    <x v="0"/>
  </r>
  <r>
    <s v="ORD-100056"/>
    <x v="663"/>
    <x v="1"/>
    <x v="10"/>
    <s v="Nov"/>
    <s v="Q4"/>
    <x v="0"/>
    <s v="Bihar"/>
    <s v="Bihar Mega Store"/>
    <x v="1"/>
    <x v="1"/>
    <x v="2"/>
    <x v="0"/>
    <n v="2"/>
    <n v="433"/>
    <x v="3"/>
    <n v="190"/>
    <n v="779.4"/>
    <n v="380"/>
    <n v="399.4"/>
    <n v="0.51244547087503212"/>
    <x v="0"/>
  </r>
  <r>
    <s v="ORD-102678"/>
    <x v="663"/>
    <x v="1"/>
    <x v="10"/>
    <s v="Nov"/>
    <s v="Q4"/>
    <x v="1"/>
    <s v="Maharashtra"/>
    <s v="Maharashtra Mega Store"/>
    <x v="0"/>
    <x v="11"/>
    <x v="0"/>
    <x v="0"/>
    <n v="3"/>
    <n v="1414"/>
    <x v="2"/>
    <n v="707"/>
    <n v="3605.7"/>
    <n v="2121"/>
    <n v="1484.6999999999998"/>
    <n v="0.41176470588235292"/>
    <x v="0"/>
  </r>
  <r>
    <s v="ORD-102738"/>
    <x v="663"/>
    <x v="1"/>
    <x v="10"/>
    <s v="Nov"/>
    <s v="Q4"/>
    <x v="2"/>
    <s v="Karnataka"/>
    <s v="Karnataka Mega Store"/>
    <x v="0"/>
    <x v="0"/>
    <x v="1"/>
    <x v="0"/>
    <n v="3"/>
    <n v="49621"/>
    <x v="0"/>
    <n v="41538"/>
    <n v="141419.85"/>
    <n v="124614"/>
    <n v="16805.850000000006"/>
    <n v="0.11883657067943436"/>
    <x v="0"/>
  </r>
  <r>
    <s v="ORD-103346"/>
    <x v="663"/>
    <x v="1"/>
    <x v="10"/>
    <s v="Nov"/>
    <s v="Q4"/>
    <x v="1"/>
    <s v="Maharashtra"/>
    <s v="Maharashtra Mega Store"/>
    <x v="0"/>
    <x v="5"/>
    <x v="2"/>
    <x v="0"/>
    <n v="4"/>
    <n v="11163"/>
    <x v="2"/>
    <n v="8134"/>
    <n v="37954.199999999997"/>
    <n v="32536"/>
    <n v="5418.1999999999971"/>
    <n v="0.1427562693983801"/>
    <x v="0"/>
  </r>
  <r>
    <s v="ORD-100798"/>
    <x v="664"/>
    <x v="1"/>
    <x v="10"/>
    <s v="Nov"/>
    <s v="Q4"/>
    <x v="2"/>
    <s v="Tamil Nadu"/>
    <s v="Tamil Nadu Mega Store"/>
    <x v="1"/>
    <x v="8"/>
    <x v="2"/>
    <x v="1"/>
    <n v="2"/>
    <n v="2111"/>
    <x v="2"/>
    <n v="1244"/>
    <n v="3588.7"/>
    <n v="2488"/>
    <n v="1100.6999999999998"/>
    <n v="0.30671273720288683"/>
    <x v="0"/>
  </r>
  <r>
    <s v="ORD-101104"/>
    <x v="664"/>
    <x v="1"/>
    <x v="10"/>
    <s v="Nov"/>
    <s v="Q4"/>
    <x v="0"/>
    <s v="Bihar"/>
    <s v="Bihar Mega Store"/>
    <x v="2"/>
    <x v="7"/>
    <x v="1"/>
    <x v="1"/>
    <n v="3"/>
    <n v="2552"/>
    <x v="0"/>
    <n v="1285"/>
    <n v="7273.2"/>
    <n v="3855"/>
    <n v="3418.2"/>
    <n v="0.46997195182313151"/>
    <x v="0"/>
  </r>
  <r>
    <s v="ORD-102817"/>
    <x v="664"/>
    <x v="1"/>
    <x v="10"/>
    <s v="Nov"/>
    <s v="Q4"/>
    <x v="3"/>
    <s v="Delhi"/>
    <s v="Delhi Mega Store"/>
    <x v="2"/>
    <x v="10"/>
    <x v="0"/>
    <x v="1"/>
    <n v="1"/>
    <n v="1681"/>
    <x v="0"/>
    <n v="874"/>
    <n v="1596.9499999999998"/>
    <n v="874"/>
    <n v="722.94999999999982"/>
    <n v="0.45270672218917307"/>
    <x v="0"/>
  </r>
  <r>
    <s v="ORD-103365"/>
    <x v="664"/>
    <x v="1"/>
    <x v="10"/>
    <s v="Nov"/>
    <s v="Q4"/>
    <x v="1"/>
    <s v="Gujarat"/>
    <s v="Gujarat Mega Store"/>
    <x v="3"/>
    <x v="13"/>
    <x v="0"/>
    <x v="0"/>
    <n v="2"/>
    <n v="13924"/>
    <x v="6"/>
    <n v="8576"/>
    <n v="19493.599999999999"/>
    <n v="17152"/>
    <n v="2341.5999999999985"/>
    <n v="0.12012147576640532"/>
    <x v="0"/>
  </r>
  <r>
    <s v="ORD-103434"/>
    <x v="664"/>
    <x v="1"/>
    <x v="10"/>
    <s v="Nov"/>
    <s v="Q4"/>
    <x v="3"/>
    <s v="Punjab"/>
    <s v="Punjab Mega Store"/>
    <x v="1"/>
    <x v="4"/>
    <x v="0"/>
    <x v="0"/>
    <n v="4"/>
    <n v="284"/>
    <x v="3"/>
    <n v="111"/>
    <n v="1022.4"/>
    <n v="444"/>
    <n v="578.4"/>
    <n v="0.56572769953051638"/>
    <x v="0"/>
  </r>
  <r>
    <s v="ORD-104117"/>
    <x v="664"/>
    <x v="1"/>
    <x v="10"/>
    <s v="Nov"/>
    <s v="Q4"/>
    <x v="1"/>
    <s v="Gujarat"/>
    <s v="Gujarat Mega Store"/>
    <x v="1"/>
    <x v="3"/>
    <x v="1"/>
    <x v="2"/>
    <n v="2"/>
    <n v="244"/>
    <x v="1"/>
    <n v="103"/>
    <n v="488"/>
    <n v="206"/>
    <n v="282"/>
    <n v="0.57786885245901642"/>
    <x v="0"/>
  </r>
  <r>
    <s v="ORD-100114"/>
    <x v="665"/>
    <x v="1"/>
    <x v="10"/>
    <s v="Nov"/>
    <s v="Q4"/>
    <x v="3"/>
    <s v="Punjab"/>
    <s v="Punjab Mega Store"/>
    <x v="1"/>
    <x v="4"/>
    <x v="2"/>
    <x v="2"/>
    <n v="1"/>
    <n v="272"/>
    <x v="0"/>
    <n v="110"/>
    <n v="258.39999999999998"/>
    <n v="110"/>
    <n v="148.39999999999998"/>
    <n v="0.57430340557275539"/>
    <x v="0"/>
  </r>
  <r>
    <s v="ORD-101091"/>
    <x v="665"/>
    <x v="1"/>
    <x v="10"/>
    <s v="Nov"/>
    <s v="Q4"/>
    <x v="3"/>
    <s v="Delhi"/>
    <s v="Delhi Mega Store"/>
    <x v="2"/>
    <x v="10"/>
    <x v="0"/>
    <x v="2"/>
    <n v="3"/>
    <n v="1703"/>
    <x v="3"/>
    <n v="878"/>
    <n v="4598.1000000000004"/>
    <n v="2634"/>
    <n v="1964.1000000000004"/>
    <n v="0.42715469433026687"/>
    <x v="0"/>
  </r>
  <r>
    <s v="ORD-101596"/>
    <x v="665"/>
    <x v="1"/>
    <x v="10"/>
    <s v="Nov"/>
    <s v="Q4"/>
    <x v="0"/>
    <s v="West Bengal"/>
    <s v="West Bengal Mega Store"/>
    <x v="0"/>
    <x v="0"/>
    <x v="2"/>
    <x v="1"/>
    <n v="2"/>
    <n v="52054"/>
    <x v="0"/>
    <n v="43860"/>
    <n v="98902.599999999991"/>
    <n v="87720"/>
    <n v="11182.599999999991"/>
    <n v="0.11306679500842234"/>
    <x v="0"/>
  </r>
  <r>
    <s v="ORD-101677"/>
    <x v="665"/>
    <x v="1"/>
    <x v="10"/>
    <s v="Nov"/>
    <s v="Q4"/>
    <x v="3"/>
    <s v="Delhi"/>
    <s v="Delhi Mega Store"/>
    <x v="3"/>
    <x v="6"/>
    <x v="0"/>
    <x v="1"/>
    <n v="2"/>
    <n v="6625"/>
    <x v="2"/>
    <n v="3713"/>
    <n v="11262.5"/>
    <n v="7426"/>
    <n v="3836.5"/>
    <n v="0.34064372918978914"/>
    <x v="0"/>
  </r>
  <r>
    <s v="ORD-101941"/>
    <x v="665"/>
    <x v="1"/>
    <x v="10"/>
    <s v="Nov"/>
    <s v="Q4"/>
    <x v="1"/>
    <s v="Rajasthan"/>
    <s v="Rajasthan Mega Store"/>
    <x v="2"/>
    <x v="2"/>
    <x v="0"/>
    <x v="0"/>
    <n v="1"/>
    <n v="2563"/>
    <x v="5"/>
    <n v="1503"/>
    <n v="2050.4"/>
    <n v="1503"/>
    <n v="547.40000000000009"/>
    <n v="0.26697229808817796"/>
    <x v="0"/>
  </r>
  <r>
    <s v="ORD-103157"/>
    <x v="665"/>
    <x v="1"/>
    <x v="10"/>
    <s v="Nov"/>
    <s v="Q4"/>
    <x v="1"/>
    <s v="Rajasthan"/>
    <s v="Rajasthan Mega Store"/>
    <x v="2"/>
    <x v="7"/>
    <x v="1"/>
    <x v="2"/>
    <n v="1"/>
    <n v="2406"/>
    <x v="1"/>
    <n v="1206"/>
    <n v="2406"/>
    <n v="1206"/>
    <n v="1200"/>
    <n v="0.49875311720698257"/>
    <x v="0"/>
  </r>
  <r>
    <s v="ORD-103242"/>
    <x v="665"/>
    <x v="1"/>
    <x v="10"/>
    <s v="Nov"/>
    <s v="Q4"/>
    <x v="1"/>
    <s v="Maharashtra"/>
    <s v="Maharashtra Mega Store"/>
    <x v="2"/>
    <x v="7"/>
    <x v="0"/>
    <x v="2"/>
    <n v="1"/>
    <n v="2291"/>
    <x v="0"/>
    <n v="1173"/>
    <n v="2176.4499999999998"/>
    <n v="1173"/>
    <n v="1003.4499999999998"/>
    <n v="0.46104895586850142"/>
    <x v="0"/>
  </r>
  <r>
    <s v="ORD-103885"/>
    <x v="665"/>
    <x v="1"/>
    <x v="10"/>
    <s v="Nov"/>
    <s v="Q4"/>
    <x v="1"/>
    <s v="Rajasthan"/>
    <s v="Rajasthan Mega Store"/>
    <x v="1"/>
    <x v="1"/>
    <x v="0"/>
    <x v="2"/>
    <n v="3"/>
    <n v="451"/>
    <x v="1"/>
    <n v="209"/>
    <n v="1353"/>
    <n v="627"/>
    <n v="726"/>
    <n v="0.53658536585365857"/>
    <x v="0"/>
  </r>
  <r>
    <s v="ORD-104136"/>
    <x v="665"/>
    <x v="1"/>
    <x v="10"/>
    <s v="Nov"/>
    <s v="Q4"/>
    <x v="3"/>
    <s v="Delhi"/>
    <s v="Delhi Mega Store"/>
    <x v="1"/>
    <x v="3"/>
    <x v="0"/>
    <x v="0"/>
    <n v="1"/>
    <n v="244"/>
    <x v="5"/>
    <n v="104"/>
    <n v="195.20000000000002"/>
    <n v="104"/>
    <n v="91.200000000000017"/>
    <n v="0.46721311475409838"/>
    <x v="0"/>
  </r>
  <r>
    <s v="ORD-104430"/>
    <x v="665"/>
    <x v="1"/>
    <x v="10"/>
    <s v="Nov"/>
    <s v="Q4"/>
    <x v="1"/>
    <s v="Maharashtra"/>
    <s v="Maharashtra Mega Store"/>
    <x v="1"/>
    <x v="8"/>
    <x v="2"/>
    <x v="1"/>
    <n v="3"/>
    <n v="2399"/>
    <x v="3"/>
    <n v="1397"/>
    <n v="6477.3"/>
    <n v="4191"/>
    <n v="2286.3000000000002"/>
    <n v="0.35297114538465102"/>
    <x v="0"/>
  </r>
  <r>
    <s v="ORD-101340"/>
    <x v="666"/>
    <x v="1"/>
    <x v="10"/>
    <s v="Nov"/>
    <s v="Q4"/>
    <x v="1"/>
    <s v="Rajasthan"/>
    <s v="Rajasthan Mega Store"/>
    <x v="1"/>
    <x v="4"/>
    <x v="1"/>
    <x v="1"/>
    <n v="1"/>
    <n v="316"/>
    <x v="1"/>
    <n v="126"/>
    <n v="316"/>
    <n v="126"/>
    <n v="190"/>
    <n v="0.60126582278481011"/>
    <x v="0"/>
  </r>
  <r>
    <s v="ORD-102376"/>
    <x v="666"/>
    <x v="1"/>
    <x v="10"/>
    <s v="Nov"/>
    <s v="Q4"/>
    <x v="1"/>
    <s v="Maharashtra"/>
    <s v="Maharashtra Mega Store"/>
    <x v="0"/>
    <x v="5"/>
    <x v="2"/>
    <x v="2"/>
    <n v="5"/>
    <n v="11525"/>
    <x v="3"/>
    <n v="8754"/>
    <n v="51862.5"/>
    <n v="43770"/>
    <n v="8092.5"/>
    <n v="0.15603759942154735"/>
    <x v="0"/>
  </r>
  <r>
    <s v="ORD-102488"/>
    <x v="666"/>
    <x v="1"/>
    <x v="10"/>
    <s v="Nov"/>
    <s v="Q4"/>
    <x v="2"/>
    <s v="Tamil Nadu"/>
    <s v="Tamil Nadu Mega Store"/>
    <x v="1"/>
    <x v="3"/>
    <x v="2"/>
    <x v="1"/>
    <n v="1"/>
    <n v="241"/>
    <x v="2"/>
    <n v="103"/>
    <n v="204.85"/>
    <n v="103"/>
    <n v="101.85"/>
    <n v="0.49719306809860875"/>
    <x v="0"/>
  </r>
  <r>
    <s v="ORD-102554"/>
    <x v="666"/>
    <x v="1"/>
    <x v="10"/>
    <s v="Nov"/>
    <s v="Q4"/>
    <x v="3"/>
    <s v="Delhi"/>
    <s v="Delhi Mega Store"/>
    <x v="2"/>
    <x v="7"/>
    <x v="2"/>
    <x v="1"/>
    <n v="2"/>
    <n v="2200"/>
    <x v="1"/>
    <n v="1113"/>
    <n v="4400"/>
    <n v="2226"/>
    <n v="2174"/>
    <n v="0.49409090909090908"/>
    <x v="0"/>
  </r>
  <r>
    <s v="ORD-103555"/>
    <x v="666"/>
    <x v="1"/>
    <x v="10"/>
    <s v="Nov"/>
    <s v="Q4"/>
    <x v="0"/>
    <s v="West Bengal"/>
    <s v="West Bengal Mega Store"/>
    <x v="1"/>
    <x v="3"/>
    <x v="0"/>
    <x v="1"/>
    <n v="3"/>
    <n v="241"/>
    <x v="1"/>
    <n v="100"/>
    <n v="723"/>
    <n v="300"/>
    <n v="423"/>
    <n v="0.58506224066390045"/>
    <x v="0"/>
  </r>
  <r>
    <s v="ORD-104428"/>
    <x v="666"/>
    <x v="1"/>
    <x v="10"/>
    <s v="Nov"/>
    <s v="Q4"/>
    <x v="1"/>
    <s v="Maharashtra"/>
    <s v="Maharashtra Mega Store"/>
    <x v="3"/>
    <x v="6"/>
    <x v="0"/>
    <x v="2"/>
    <n v="2"/>
    <n v="6192"/>
    <x v="4"/>
    <n v="3391"/>
    <n v="8049.6"/>
    <n v="6782"/>
    <n v="1267.6000000000004"/>
    <n v="0.15747366328761681"/>
    <x v="0"/>
  </r>
  <r>
    <s v="ORD-100885"/>
    <x v="667"/>
    <x v="1"/>
    <x v="10"/>
    <s v="Nov"/>
    <s v="Q4"/>
    <x v="3"/>
    <s v="Delhi"/>
    <s v="Delhi Mega Store"/>
    <x v="0"/>
    <x v="11"/>
    <x v="0"/>
    <x v="2"/>
    <n v="1"/>
    <n v="1361"/>
    <x v="2"/>
    <n v="681"/>
    <n v="1156.8499999999999"/>
    <n v="681"/>
    <n v="475.84999999999991"/>
    <n v="0.41133249773090713"/>
    <x v="0"/>
  </r>
  <r>
    <s v="ORD-101986"/>
    <x v="667"/>
    <x v="1"/>
    <x v="10"/>
    <s v="Nov"/>
    <s v="Q4"/>
    <x v="0"/>
    <s v="Odisha"/>
    <s v="Odisha Mega Store"/>
    <x v="1"/>
    <x v="3"/>
    <x v="0"/>
    <x v="1"/>
    <n v="2"/>
    <n v="260"/>
    <x v="2"/>
    <n v="108"/>
    <n v="442"/>
    <n v="216"/>
    <n v="226"/>
    <n v="0.5113122171945701"/>
    <x v="0"/>
  </r>
  <r>
    <s v="ORD-102018"/>
    <x v="667"/>
    <x v="1"/>
    <x v="10"/>
    <s v="Nov"/>
    <s v="Q4"/>
    <x v="3"/>
    <s v="Delhi"/>
    <s v="Delhi Mega Store"/>
    <x v="3"/>
    <x v="9"/>
    <x v="1"/>
    <x v="1"/>
    <n v="1"/>
    <n v="31182"/>
    <x v="1"/>
    <n v="20870"/>
    <n v="31182"/>
    <n v="20870"/>
    <n v="10312"/>
    <n v="0.3307036110576615"/>
    <x v="0"/>
  </r>
  <r>
    <s v="ORD-104249"/>
    <x v="667"/>
    <x v="1"/>
    <x v="10"/>
    <s v="Nov"/>
    <s v="Q4"/>
    <x v="0"/>
    <s v="Odisha"/>
    <s v="Odisha Mega Store"/>
    <x v="2"/>
    <x v="2"/>
    <x v="0"/>
    <x v="0"/>
    <n v="4"/>
    <n v="2799"/>
    <x v="5"/>
    <n v="1705"/>
    <n v="8956.8000000000011"/>
    <n v="6820"/>
    <n v="2136.8000000000011"/>
    <n v="0.23856734548052885"/>
    <x v="1"/>
  </r>
  <r>
    <s v="ORD-104355"/>
    <x v="667"/>
    <x v="1"/>
    <x v="10"/>
    <s v="Nov"/>
    <s v="Q4"/>
    <x v="1"/>
    <s v="Rajasthan"/>
    <s v="Rajasthan Mega Store"/>
    <x v="0"/>
    <x v="11"/>
    <x v="1"/>
    <x v="0"/>
    <n v="2"/>
    <n v="1643"/>
    <x v="3"/>
    <n v="800"/>
    <n v="2957.4"/>
    <n v="1600"/>
    <n v="1357.4"/>
    <n v="0.45898424291607492"/>
    <x v="0"/>
  </r>
  <r>
    <s v="ORD-100387"/>
    <x v="668"/>
    <x v="1"/>
    <x v="10"/>
    <s v="Nov"/>
    <s v="Q4"/>
    <x v="2"/>
    <s v="Karnataka"/>
    <s v="Karnataka Mega Store"/>
    <x v="0"/>
    <x v="0"/>
    <x v="2"/>
    <x v="2"/>
    <n v="1"/>
    <n v="47572"/>
    <x v="1"/>
    <n v="40271"/>
    <n v="47572"/>
    <n v="40271"/>
    <n v="7301"/>
    <n v="0.15347263095938787"/>
    <x v="0"/>
  </r>
  <r>
    <s v="ORD-100800"/>
    <x v="668"/>
    <x v="1"/>
    <x v="10"/>
    <s v="Nov"/>
    <s v="Q4"/>
    <x v="2"/>
    <s v="Karnataka"/>
    <s v="Karnataka Mega Store"/>
    <x v="1"/>
    <x v="1"/>
    <x v="2"/>
    <x v="2"/>
    <n v="2"/>
    <n v="430"/>
    <x v="3"/>
    <n v="191"/>
    <n v="774"/>
    <n v="382"/>
    <n v="392"/>
    <n v="0.50645994832041341"/>
    <x v="0"/>
  </r>
  <r>
    <s v="ORD-101105"/>
    <x v="668"/>
    <x v="1"/>
    <x v="10"/>
    <s v="Nov"/>
    <s v="Q4"/>
    <x v="1"/>
    <s v="Rajasthan"/>
    <s v="Rajasthan Mega Store"/>
    <x v="1"/>
    <x v="8"/>
    <x v="1"/>
    <x v="0"/>
    <n v="1"/>
    <n v="2341"/>
    <x v="3"/>
    <n v="1392"/>
    <n v="2106.9"/>
    <n v="1392"/>
    <n v="714.90000000000009"/>
    <n v="0.33931368361099246"/>
    <x v="0"/>
  </r>
  <r>
    <s v="ORD-101610"/>
    <x v="668"/>
    <x v="1"/>
    <x v="10"/>
    <s v="Nov"/>
    <s v="Q4"/>
    <x v="1"/>
    <s v="Rajasthan"/>
    <s v="Rajasthan Mega Store"/>
    <x v="2"/>
    <x v="7"/>
    <x v="1"/>
    <x v="2"/>
    <n v="5"/>
    <n v="2477"/>
    <x v="1"/>
    <n v="1231"/>
    <n v="12385"/>
    <n v="6155"/>
    <n v="6230"/>
    <n v="0.50302785627775537"/>
    <x v="0"/>
  </r>
  <r>
    <s v="ORD-102588"/>
    <x v="668"/>
    <x v="1"/>
    <x v="10"/>
    <s v="Nov"/>
    <s v="Q4"/>
    <x v="1"/>
    <s v="Maharashtra"/>
    <s v="Maharashtra Mega Store"/>
    <x v="1"/>
    <x v="4"/>
    <x v="0"/>
    <x v="1"/>
    <n v="2"/>
    <n v="318"/>
    <x v="1"/>
    <n v="127"/>
    <n v="636"/>
    <n v="254"/>
    <n v="382"/>
    <n v="0.60062893081761004"/>
    <x v="0"/>
  </r>
  <r>
    <s v="ORD-100845"/>
    <x v="669"/>
    <x v="1"/>
    <x v="10"/>
    <s v="Nov"/>
    <s v="Q4"/>
    <x v="3"/>
    <s v="Uttar Pradesh"/>
    <s v="Uttar Pradesh Mega Store"/>
    <x v="1"/>
    <x v="8"/>
    <x v="0"/>
    <x v="0"/>
    <n v="3"/>
    <n v="1989"/>
    <x v="5"/>
    <n v="1176"/>
    <n v="4773.6000000000004"/>
    <n v="3528"/>
    <n v="1245.6000000000004"/>
    <n v="0.26093514328808454"/>
    <x v="0"/>
  </r>
  <r>
    <s v="ORD-101439"/>
    <x v="669"/>
    <x v="1"/>
    <x v="10"/>
    <s v="Nov"/>
    <s v="Q4"/>
    <x v="3"/>
    <s v="Punjab"/>
    <s v="Punjab Mega Store"/>
    <x v="2"/>
    <x v="7"/>
    <x v="2"/>
    <x v="0"/>
    <n v="3"/>
    <n v="2204"/>
    <x v="2"/>
    <n v="1077"/>
    <n v="5620.2"/>
    <n v="3231"/>
    <n v="2389.1999999999998"/>
    <n v="0.42510942671079321"/>
    <x v="0"/>
  </r>
  <r>
    <s v="ORD-101548"/>
    <x v="669"/>
    <x v="1"/>
    <x v="10"/>
    <s v="Nov"/>
    <s v="Q4"/>
    <x v="2"/>
    <s v="Andhra Pradesh"/>
    <s v="Andhra Pradesh Mega Store"/>
    <x v="1"/>
    <x v="8"/>
    <x v="0"/>
    <x v="2"/>
    <n v="1"/>
    <n v="2409"/>
    <x v="2"/>
    <n v="1421"/>
    <n v="2047.6499999999999"/>
    <n v="1421"/>
    <n v="626.64999999999986"/>
    <n v="0.3060337460015139"/>
    <x v="0"/>
  </r>
  <r>
    <s v="ORD-101803"/>
    <x v="669"/>
    <x v="1"/>
    <x v="10"/>
    <s v="Nov"/>
    <s v="Q4"/>
    <x v="2"/>
    <s v="Karnataka"/>
    <s v="Karnataka Mega Store"/>
    <x v="2"/>
    <x v="2"/>
    <x v="1"/>
    <x v="0"/>
    <n v="1"/>
    <n v="3031"/>
    <x v="2"/>
    <n v="1858"/>
    <n v="2576.35"/>
    <n v="1858"/>
    <n v="718.34999999999991"/>
    <n v="0.27882469384982628"/>
    <x v="0"/>
  </r>
  <r>
    <s v="ORD-103089"/>
    <x v="669"/>
    <x v="1"/>
    <x v="10"/>
    <s v="Nov"/>
    <s v="Q4"/>
    <x v="3"/>
    <s v="Punjab"/>
    <s v="Punjab Mega Store"/>
    <x v="1"/>
    <x v="8"/>
    <x v="0"/>
    <x v="1"/>
    <n v="5"/>
    <n v="2285"/>
    <x v="0"/>
    <n v="1340"/>
    <n v="10853.75"/>
    <n v="6700"/>
    <n v="4153.75"/>
    <n v="0.38270183116434414"/>
    <x v="0"/>
  </r>
  <r>
    <s v="ORD-100046"/>
    <x v="670"/>
    <x v="1"/>
    <x v="10"/>
    <s v="Nov"/>
    <s v="Q4"/>
    <x v="2"/>
    <s v="Karnataka"/>
    <s v="Karnataka Mega Store"/>
    <x v="1"/>
    <x v="4"/>
    <x v="0"/>
    <x v="1"/>
    <n v="1"/>
    <n v="275"/>
    <x v="1"/>
    <n v="112"/>
    <n v="275"/>
    <n v="112"/>
    <n v="163"/>
    <n v="0.59272727272727277"/>
    <x v="0"/>
  </r>
  <r>
    <s v="ORD-101310"/>
    <x v="670"/>
    <x v="1"/>
    <x v="10"/>
    <s v="Nov"/>
    <s v="Q4"/>
    <x v="1"/>
    <s v="Rajasthan"/>
    <s v="Rajasthan Mega Store"/>
    <x v="1"/>
    <x v="3"/>
    <x v="0"/>
    <x v="0"/>
    <n v="2"/>
    <n v="242"/>
    <x v="2"/>
    <n v="102"/>
    <n v="411.4"/>
    <n v="204"/>
    <n v="207.39999999999998"/>
    <n v="0.50413223140495866"/>
    <x v="0"/>
  </r>
  <r>
    <s v="ORD-101585"/>
    <x v="670"/>
    <x v="1"/>
    <x v="10"/>
    <s v="Nov"/>
    <s v="Q4"/>
    <x v="1"/>
    <s v="Maharashtra"/>
    <s v="Maharashtra Mega Store"/>
    <x v="1"/>
    <x v="8"/>
    <x v="2"/>
    <x v="0"/>
    <n v="2"/>
    <n v="2186"/>
    <x v="0"/>
    <n v="1291"/>
    <n v="4153.3999999999996"/>
    <n v="2582"/>
    <n v="1571.3999999999996"/>
    <n v="0.3783406365868926"/>
    <x v="0"/>
  </r>
  <r>
    <s v="ORD-103321"/>
    <x v="670"/>
    <x v="1"/>
    <x v="10"/>
    <s v="Nov"/>
    <s v="Q4"/>
    <x v="3"/>
    <s v="Delhi"/>
    <s v="Delhi Mega Store"/>
    <x v="3"/>
    <x v="6"/>
    <x v="1"/>
    <x v="1"/>
    <n v="2"/>
    <n v="7013"/>
    <x v="0"/>
    <n v="3866"/>
    <n v="13324.699999999999"/>
    <n v="7732"/>
    <n v="5592.6999999999989"/>
    <n v="0.41972427146577407"/>
    <x v="0"/>
  </r>
  <r>
    <s v="ORD-103710"/>
    <x v="670"/>
    <x v="1"/>
    <x v="10"/>
    <s v="Nov"/>
    <s v="Q4"/>
    <x v="1"/>
    <s v="Rajasthan"/>
    <s v="Rajasthan Mega Store"/>
    <x v="2"/>
    <x v="10"/>
    <x v="0"/>
    <x v="1"/>
    <n v="2"/>
    <n v="1890"/>
    <x v="1"/>
    <n v="1007"/>
    <n v="3780"/>
    <n v="2014"/>
    <n v="1766"/>
    <n v="0.46719576719576722"/>
    <x v="0"/>
  </r>
  <r>
    <s v="ORD-103978"/>
    <x v="670"/>
    <x v="1"/>
    <x v="10"/>
    <s v="Nov"/>
    <s v="Q4"/>
    <x v="1"/>
    <s v="Gujarat"/>
    <s v="Gujarat Mega Store"/>
    <x v="1"/>
    <x v="8"/>
    <x v="2"/>
    <x v="1"/>
    <n v="1"/>
    <n v="2314"/>
    <x v="1"/>
    <n v="1361"/>
    <n v="2314"/>
    <n v="1361"/>
    <n v="953"/>
    <n v="0.41184096802074333"/>
    <x v="0"/>
  </r>
  <r>
    <s v="ORD-100847"/>
    <x v="671"/>
    <x v="1"/>
    <x v="10"/>
    <s v="Nov"/>
    <s v="Q4"/>
    <x v="2"/>
    <s v="Andhra Pradesh"/>
    <s v="Andhra Pradesh Mega Store"/>
    <x v="3"/>
    <x v="9"/>
    <x v="2"/>
    <x v="1"/>
    <n v="4"/>
    <n v="33937"/>
    <x v="1"/>
    <n v="23326"/>
    <n v="135748"/>
    <n v="93304"/>
    <n v="42444"/>
    <n v="0.31266758994607657"/>
    <x v="0"/>
  </r>
  <r>
    <s v="ORD-100887"/>
    <x v="671"/>
    <x v="1"/>
    <x v="10"/>
    <s v="Nov"/>
    <s v="Q4"/>
    <x v="0"/>
    <s v="Bihar"/>
    <s v="Bihar Mega Store"/>
    <x v="1"/>
    <x v="4"/>
    <x v="0"/>
    <x v="0"/>
    <n v="1"/>
    <n v="300"/>
    <x v="0"/>
    <n v="119"/>
    <n v="285"/>
    <n v="119"/>
    <n v="166"/>
    <n v="0.58245614035087723"/>
    <x v="0"/>
  </r>
  <r>
    <s v="ORD-103034"/>
    <x v="671"/>
    <x v="1"/>
    <x v="10"/>
    <s v="Nov"/>
    <s v="Q4"/>
    <x v="2"/>
    <s v="Karnataka"/>
    <s v="Karnataka Mega Store"/>
    <x v="1"/>
    <x v="3"/>
    <x v="0"/>
    <x v="1"/>
    <n v="2"/>
    <n v="252"/>
    <x v="1"/>
    <n v="107"/>
    <n v="504"/>
    <n v="214"/>
    <n v="290"/>
    <n v="0.57539682539682535"/>
    <x v="0"/>
  </r>
  <r>
    <s v="ORD-103120"/>
    <x v="671"/>
    <x v="1"/>
    <x v="10"/>
    <s v="Nov"/>
    <s v="Q4"/>
    <x v="1"/>
    <s v="Maharashtra"/>
    <s v="Maharashtra Mega Store"/>
    <x v="1"/>
    <x v="3"/>
    <x v="0"/>
    <x v="1"/>
    <n v="4"/>
    <n v="271"/>
    <x v="1"/>
    <n v="116"/>
    <n v="1084"/>
    <n v="464"/>
    <n v="620"/>
    <n v="0.5719557195571956"/>
    <x v="0"/>
  </r>
  <r>
    <s v="ORD-104142"/>
    <x v="671"/>
    <x v="1"/>
    <x v="10"/>
    <s v="Nov"/>
    <s v="Q4"/>
    <x v="1"/>
    <s v="Gujarat"/>
    <s v="Gujarat Mega Store"/>
    <x v="3"/>
    <x v="13"/>
    <x v="1"/>
    <x v="0"/>
    <n v="1"/>
    <n v="13959"/>
    <x v="8"/>
    <n v="8153"/>
    <n v="8375.4"/>
    <n v="8153"/>
    <n v="222.39999999999964"/>
    <n v="2.6553955631969776E-2"/>
    <x v="0"/>
  </r>
  <r>
    <s v="ORD-100922"/>
    <x v="672"/>
    <x v="1"/>
    <x v="10"/>
    <s v="Nov"/>
    <s v="Q4"/>
    <x v="0"/>
    <s v="Bihar"/>
    <s v="Bihar Mega Store"/>
    <x v="2"/>
    <x v="2"/>
    <x v="0"/>
    <x v="2"/>
    <n v="1"/>
    <n v="2607"/>
    <x v="1"/>
    <n v="1522"/>
    <n v="2607"/>
    <n v="1522"/>
    <n v="1085"/>
    <n v="0.41618718833908708"/>
    <x v="0"/>
  </r>
  <r>
    <s v="ORD-101550"/>
    <x v="672"/>
    <x v="1"/>
    <x v="10"/>
    <s v="Nov"/>
    <s v="Q4"/>
    <x v="1"/>
    <s v="Gujarat"/>
    <s v="Gujarat Mega Store"/>
    <x v="0"/>
    <x v="11"/>
    <x v="1"/>
    <x v="1"/>
    <n v="1"/>
    <n v="1410"/>
    <x v="0"/>
    <n v="688"/>
    <n v="1339.5"/>
    <n v="688"/>
    <n v="651.5"/>
    <n v="0.48637551325121314"/>
    <x v="0"/>
  </r>
  <r>
    <s v="ORD-102117"/>
    <x v="672"/>
    <x v="1"/>
    <x v="10"/>
    <s v="Nov"/>
    <s v="Q4"/>
    <x v="1"/>
    <s v="Maharashtra"/>
    <s v="Maharashtra Mega Store"/>
    <x v="1"/>
    <x v="3"/>
    <x v="2"/>
    <x v="0"/>
    <n v="2"/>
    <n v="248"/>
    <x v="0"/>
    <n v="105"/>
    <n v="471.2"/>
    <n v="210"/>
    <n v="261.2"/>
    <n v="0.55432937181663833"/>
    <x v="0"/>
  </r>
  <r>
    <s v="ORD-103072"/>
    <x v="672"/>
    <x v="1"/>
    <x v="10"/>
    <s v="Nov"/>
    <s v="Q4"/>
    <x v="2"/>
    <s v="Karnataka"/>
    <s v="Karnataka Mega Store"/>
    <x v="3"/>
    <x v="9"/>
    <x v="0"/>
    <x v="0"/>
    <n v="1"/>
    <n v="34961"/>
    <x v="3"/>
    <n v="23619"/>
    <n v="31464.9"/>
    <n v="23619"/>
    <n v="7845.9000000000015"/>
    <n v="0.2493540421231277"/>
    <x v="0"/>
  </r>
  <r>
    <s v="ORD-103785"/>
    <x v="672"/>
    <x v="1"/>
    <x v="10"/>
    <s v="Nov"/>
    <s v="Q4"/>
    <x v="1"/>
    <s v="Gujarat"/>
    <s v="Gujarat Mega Store"/>
    <x v="3"/>
    <x v="13"/>
    <x v="0"/>
    <x v="1"/>
    <n v="1"/>
    <n v="14263"/>
    <x v="6"/>
    <n v="8735"/>
    <n v="9984.0999999999985"/>
    <n v="8735"/>
    <n v="1249.0999999999985"/>
    <n v="0.12510892318786859"/>
    <x v="0"/>
  </r>
  <r>
    <s v="ORD-100486"/>
    <x v="673"/>
    <x v="1"/>
    <x v="10"/>
    <s v="Nov"/>
    <s v="Q4"/>
    <x v="1"/>
    <s v="Gujarat"/>
    <s v="Gujarat Mega Store"/>
    <x v="1"/>
    <x v="4"/>
    <x v="0"/>
    <x v="0"/>
    <n v="1"/>
    <n v="327"/>
    <x v="2"/>
    <n v="131"/>
    <n v="277.95"/>
    <n v="131"/>
    <n v="146.94999999999999"/>
    <n v="0.52869221082928586"/>
    <x v="0"/>
  </r>
  <r>
    <s v="ORD-100295"/>
    <x v="674"/>
    <x v="1"/>
    <x v="10"/>
    <s v="Nov"/>
    <s v="Q4"/>
    <x v="3"/>
    <s v="Delhi"/>
    <s v="Delhi Mega Store"/>
    <x v="3"/>
    <x v="13"/>
    <x v="0"/>
    <x v="1"/>
    <n v="2"/>
    <n v="14056"/>
    <x v="4"/>
    <n v="8644"/>
    <n v="18272.8"/>
    <n v="17288"/>
    <n v="984.79999999999927"/>
    <n v="5.389431285845625E-2"/>
    <x v="0"/>
  </r>
  <r>
    <s v="ORD-100789"/>
    <x v="674"/>
    <x v="1"/>
    <x v="10"/>
    <s v="Nov"/>
    <s v="Q4"/>
    <x v="2"/>
    <s v="Andhra Pradesh"/>
    <s v="Andhra Pradesh Mega Store"/>
    <x v="0"/>
    <x v="12"/>
    <x v="1"/>
    <x v="1"/>
    <n v="1"/>
    <n v="17641"/>
    <x v="1"/>
    <n v="13668"/>
    <n v="17641"/>
    <n v="13668"/>
    <n v="3973"/>
    <n v="0.22521399013661358"/>
    <x v="0"/>
  </r>
  <r>
    <s v="ORD-101286"/>
    <x v="674"/>
    <x v="1"/>
    <x v="10"/>
    <s v="Nov"/>
    <s v="Q4"/>
    <x v="2"/>
    <s v="Tamil Nadu"/>
    <s v="Tamil Nadu Mega Store"/>
    <x v="2"/>
    <x v="2"/>
    <x v="0"/>
    <x v="2"/>
    <n v="2"/>
    <n v="2571"/>
    <x v="3"/>
    <n v="1589"/>
    <n v="4627.8"/>
    <n v="3178"/>
    <n v="1449.8000000000002"/>
    <n v="0.31328060849647782"/>
    <x v="0"/>
  </r>
  <r>
    <s v="ORD-101537"/>
    <x v="674"/>
    <x v="1"/>
    <x v="10"/>
    <s v="Nov"/>
    <s v="Q4"/>
    <x v="3"/>
    <s v="Delhi"/>
    <s v="Delhi Mega Store"/>
    <x v="1"/>
    <x v="3"/>
    <x v="0"/>
    <x v="1"/>
    <n v="1"/>
    <n v="226"/>
    <x v="1"/>
    <n v="97"/>
    <n v="226"/>
    <n v="97"/>
    <n v="129"/>
    <n v="0.57079646017699115"/>
    <x v="0"/>
  </r>
  <r>
    <s v="ORD-101796"/>
    <x v="674"/>
    <x v="1"/>
    <x v="10"/>
    <s v="Nov"/>
    <s v="Q4"/>
    <x v="0"/>
    <s v="West Bengal"/>
    <s v="West Bengal Mega Store"/>
    <x v="0"/>
    <x v="11"/>
    <x v="0"/>
    <x v="2"/>
    <n v="1"/>
    <n v="1527"/>
    <x v="1"/>
    <n v="750"/>
    <n v="1527"/>
    <n v="750"/>
    <n v="777"/>
    <n v="0.50884086444007859"/>
    <x v="0"/>
  </r>
  <r>
    <s v="ORD-101961"/>
    <x v="674"/>
    <x v="1"/>
    <x v="10"/>
    <s v="Nov"/>
    <s v="Q4"/>
    <x v="1"/>
    <s v="Maharashtra"/>
    <s v="Maharashtra Mega Store"/>
    <x v="1"/>
    <x v="1"/>
    <x v="0"/>
    <x v="0"/>
    <n v="1"/>
    <n v="427"/>
    <x v="0"/>
    <n v="195"/>
    <n v="405.65"/>
    <n v="195"/>
    <n v="210.64999999999998"/>
    <n v="0.51929002834956239"/>
    <x v="0"/>
  </r>
  <r>
    <s v="ORD-102717"/>
    <x v="674"/>
    <x v="1"/>
    <x v="10"/>
    <s v="Nov"/>
    <s v="Q4"/>
    <x v="2"/>
    <s v="Andhra Pradesh"/>
    <s v="Andhra Pradesh Mega Store"/>
    <x v="1"/>
    <x v="4"/>
    <x v="2"/>
    <x v="1"/>
    <n v="1"/>
    <n v="289"/>
    <x v="0"/>
    <n v="117"/>
    <n v="274.55"/>
    <n v="117"/>
    <n v="157.55000000000001"/>
    <n v="0.57384811509743217"/>
    <x v="0"/>
  </r>
  <r>
    <s v="ORD-103270"/>
    <x v="674"/>
    <x v="1"/>
    <x v="10"/>
    <s v="Nov"/>
    <s v="Q4"/>
    <x v="2"/>
    <s v="Andhra Pradesh"/>
    <s v="Andhra Pradesh Mega Store"/>
    <x v="1"/>
    <x v="3"/>
    <x v="1"/>
    <x v="1"/>
    <n v="1"/>
    <n v="273"/>
    <x v="2"/>
    <n v="117"/>
    <n v="232.04999999999998"/>
    <n v="117"/>
    <n v="115.04999999999998"/>
    <n v="0.49579831932773105"/>
    <x v="0"/>
  </r>
  <r>
    <s v="ORD-100261"/>
    <x v="675"/>
    <x v="1"/>
    <x v="10"/>
    <s v="Nov"/>
    <s v="Q4"/>
    <x v="3"/>
    <s v="Punjab"/>
    <s v="Punjab Mega Store"/>
    <x v="2"/>
    <x v="2"/>
    <x v="0"/>
    <x v="0"/>
    <n v="3"/>
    <n v="2538"/>
    <x v="0"/>
    <n v="1518"/>
    <n v="7233.2999999999993"/>
    <n v="4554"/>
    <n v="2679.2999999999993"/>
    <n v="0.3704118452158765"/>
    <x v="0"/>
  </r>
  <r>
    <s v="ORD-102510"/>
    <x v="675"/>
    <x v="1"/>
    <x v="10"/>
    <s v="Nov"/>
    <s v="Q4"/>
    <x v="1"/>
    <s v="Rajasthan"/>
    <s v="Rajasthan Mega Store"/>
    <x v="3"/>
    <x v="14"/>
    <x v="0"/>
    <x v="1"/>
    <n v="1"/>
    <n v="8899"/>
    <x v="7"/>
    <n v="5368"/>
    <n v="6674.25"/>
    <n v="5368"/>
    <n v="1306.25"/>
    <n v="0.19571487433044912"/>
    <x v="0"/>
  </r>
  <r>
    <s v="ORD-102713"/>
    <x v="675"/>
    <x v="1"/>
    <x v="10"/>
    <s v="Nov"/>
    <s v="Q4"/>
    <x v="2"/>
    <s v="Andhra Pradesh"/>
    <s v="Andhra Pradesh Mega Store"/>
    <x v="1"/>
    <x v="3"/>
    <x v="1"/>
    <x v="1"/>
    <n v="1"/>
    <n v="266"/>
    <x v="1"/>
    <n v="114"/>
    <n v="266"/>
    <n v="114"/>
    <n v="152"/>
    <n v="0.5714285714285714"/>
    <x v="0"/>
  </r>
  <r>
    <s v="ORD-100778"/>
    <x v="676"/>
    <x v="1"/>
    <x v="10"/>
    <s v="Nov"/>
    <s v="Q4"/>
    <x v="1"/>
    <s v="Rajasthan"/>
    <s v="Rajasthan Mega Store"/>
    <x v="3"/>
    <x v="13"/>
    <x v="1"/>
    <x v="1"/>
    <n v="8"/>
    <n v="14279"/>
    <x v="4"/>
    <n v="8601"/>
    <n v="74250.8"/>
    <n v="68808"/>
    <n v="5442.8000000000029"/>
    <n v="7.3302913907998341E-2"/>
    <x v="0"/>
  </r>
  <r>
    <s v="ORD-101140"/>
    <x v="676"/>
    <x v="1"/>
    <x v="10"/>
    <s v="Nov"/>
    <s v="Q4"/>
    <x v="2"/>
    <s v="Andhra Pradesh"/>
    <s v="Andhra Pradesh Mega Store"/>
    <x v="1"/>
    <x v="1"/>
    <x v="0"/>
    <x v="0"/>
    <n v="1"/>
    <n v="417"/>
    <x v="3"/>
    <n v="191"/>
    <n v="375.3"/>
    <n v="191"/>
    <n v="184.3"/>
    <n v="0.49107380762057024"/>
    <x v="0"/>
  </r>
  <r>
    <s v="ORD-102121"/>
    <x v="676"/>
    <x v="1"/>
    <x v="10"/>
    <s v="Nov"/>
    <s v="Q4"/>
    <x v="2"/>
    <s v="Tamil Nadu"/>
    <s v="Tamil Nadu Mega Store"/>
    <x v="3"/>
    <x v="13"/>
    <x v="2"/>
    <x v="1"/>
    <n v="2"/>
    <n v="13019"/>
    <x v="4"/>
    <n v="8021"/>
    <n v="16924.7"/>
    <n v="16042"/>
    <n v="882.70000000000073"/>
    <n v="5.215454335970509E-2"/>
    <x v="0"/>
  </r>
  <r>
    <s v="ORD-102996"/>
    <x v="676"/>
    <x v="1"/>
    <x v="10"/>
    <s v="Nov"/>
    <s v="Q4"/>
    <x v="3"/>
    <s v="Punjab"/>
    <s v="Punjab Mega Store"/>
    <x v="3"/>
    <x v="6"/>
    <x v="2"/>
    <x v="1"/>
    <n v="1"/>
    <n v="6328"/>
    <x v="1"/>
    <n v="3412"/>
    <n v="6328"/>
    <n v="3412"/>
    <n v="2916"/>
    <n v="0.46080910240202277"/>
    <x v="1"/>
  </r>
  <r>
    <s v="ORD-103259"/>
    <x v="676"/>
    <x v="1"/>
    <x v="10"/>
    <s v="Nov"/>
    <s v="Q4"/>
    <x v="3"/>
    <s v="Delhi"/>
    <s v="Delhi Mega Store"/>
    <x v="3"/>
    <x v="14"/>
    <x v="1"/>
    <x v="0"/>
    <n v="2"/>
    <n v="8154"/>
    <x v="0"/>
    <n v="5060"/>
    <n v="15492.599999999999"/>
    <n v="10120"/>
    <n v="5372.5999999999985"/>
    <n v="0.34678491666989397"/>
    <x v="0"/>
  </r>
  <r>
    <s v="ORD-103692"/>
    <x v="676"/>
    <x v="1"/>
    <x v="10"/>
    <s v="Nov"/>
    <s v="Q4"/>
    <x v="1"/>
    <s v="Gujarat"/>
    <s v="Gujarat Mega Store"/>
    <x v="1"/>
    <x v="8"/>
    <x v="0"/>
    <x v="2"/>
    <n v="1"/>
    <n v="2418"/>
    <x v="1"/>
    <n v="1428"/>
    <n v="2418"/>
    <n v="1428"/>
    <n v="990"/>
    <n v="0.40942928039702231"/>
    <x v="0"/>
  </r>
  <r>
    <s v="ORD-104047"/>
    <x v="676"/>
    <x v="1"/>
    <x v="10"/>
    <s v="Nov"/>
    <s v="Q4"/>
    <x v="3"/>
    <s v="Delhi"/>
    <s v="Delhi Mega Store"/>
    <x v="0"/>
    <x v="0"/>
    <x v="1"/>
    <x v="1"/>
    <n v="2"/>
    <n v="55554"/>
    <x v="0"/>
    <n v="48001"/>
    <n v="105552.59999999999"/>
    <n v="96002"/>
    <n v="9550.5999999999913"/>
    <n v="9.0481901914306162E-2"/>
    <x v="0"/>
  </r>
  <r>
    <s v="ORD-104245"/>
    <x v="676"/>
    <x v="1"/>
    <x v="10"/>
    <s v="Nov"/>
    <s v="Q4"/>
    <x v="3"/>
    <s v="Punjab"/>
    <s v="Punjab Mega Store"/>
    <x v="2"/>
    <x v="7"/>
    <x v="2"/>
    <x v="0"/>
    <n v="3"/>
    <n v="2472"/>
    <x v="2"/>
    <n v="1251"/>
    <n v="6303.5999999999995"/>
    <n v="3753"/>
    <n v="2550.5999999999995"/>
    <n v="0.4046259280411193"/>
    <x v="0"/>
  </r>
  <r>
    <s v="ORD-100570"/>
    <x v="677"/>
    <x v="1"/>
    <x v="10"/>
    <s v="Nov"/>
    <s v="Q4"/>
    <x v="0"/>
    <s v="Bihar"/>
    <s v="Bihar Mega Store"/>
    <x v="2"/>
    <x v="10"/>
    <x v="2"/>
    <x v="0"/>
    <n v="1"/>
    <n v="1838"/>
    <x v="5"/>
    <n v="933"/>
    <n v="1470.4"/>
    <n v="933"/>
    <n v="537.40000000000009"/>
    <n v="0.36547878128400441"/>
    <x v="0"/>
  </r>
  <r>
    <s v="ORD-102890"/>
    <x v="677"/>
    <x v="1"/>
    <x v="10"/>
    <s v="Nov"/>
    <s v="Q4"/>
    <x v="0"/>
    <s v="Bihar"/>
    <s v="Bihar Mega Store"/>
    <x v="1"/>
    <x v="3"/>
    <x v="0"/>
    <x v="1"/>
    <n v="2"/>
    <n v="274"/>
    <x v="1"/>
    <n v="118"/>
    <n v="548"/>
    <n v="236"/>
    <n v="312"/>
    <n v="0.56934306569343063"/>
    <x v="0"/>
  </r>
  <r>
    <s v="ORD-102907"/>
    <x v="677"/>
    <x v="1"/>
    <x v="10"/>
    <s v="Nov"/>
    <s v="Q4"/>
    <x v="3"/>
    <s v="Delhi"/>
    <s v="Delhi Mega Store"/>
    <x v="2"/>
    <x v="2"/>
    <x v="0"/>
    <x v="0"/>
    <n v="2"/>
    <n v="2701"/>
    <x v="5"/>
    <n v="1576"/>
    <n v="4321.6000000000004"/>
    <n v="3152"/>
    <n v="1169.6000000000004"/>
    <n v="0.27064050351721591"/>
    <x v="0"/>
  </r>
  <r>
    <s v="ORD-100928"/>
    <x v="678"/>
    <x v="1"/>
    <x v="10"/>
    <s v="Nov"/>
    <s v="Q4"/>
    <x v="0"/>
    <s v="Odisha"/>
    <s v="Odisha Mega Store"/>
    <x v="1"/>
    <x v="1"/>
    <x v="0"/>
    <x v="2"/>
    <n v="2"/>
    <n v="454"/>
    <x v="0"/>
    <n v="203"/>
    <n v="862.59999999999991"/>
    <n v="406"/>
    <n v="456.59999999999991"/>
    <n v="0.52932993276141893"/>
    <x v="0"/>
  </r>
  <r>
    <s v="ORD-101520"/>
    <x v="678"/>
    <x v="1"/>
    <x v="10"/>
    <s v="Nov"/>
    <s v="Q4"/>
    <x v="1"/>
    <s v="Gujarat"/>
    <s v="Gujarat Mega Store"/>
    <x v="1"/>
    <x v="1"/>
    <x v="1"/>
    <x v="1"/>
    <n v="2"/>
    <n v="443"/>
    <x v="3"/>
    <n v="202"/>
    <n v="797.4"/>
    <n v="404"/>
    <n v="393.4"/>
    <n v="0.4933533985452721"/>
    <x v="0"/>
  </r>
  <r>
    <s v="ORD-101634"/>
    <x v="678"/>
    <x v="1"/>
    <x v="10"/>
    <s v="Nov"/>
    <s v="Q4"/>
    <x v="1"/>
    <s v="Gujarat"/>
    <s v="Gujarat Mega Store"/>
    <x v="0"/>
    <x v="12"/>
    <x v="1"/>
    <x v="2"/>
    <n v="2"/>
    <n v="17997"/>
    <x v="1"/>
    <n v="13673"/>
    <n v="35994"/>
    <n v="27346"/>
    <n v="8648"/>
    <n v="0.24026226593321109"/>
    <x v="0"/>
  </r>
  <r>
    <s v="ORD-102001"/>
    <x v="678"/>
    <x v="1"/>
    <x v="10"/>
    <s v="Nov"/>
    <s v="Q4"/>
    <x v="2"/>
    <s v="Andhra Pradesh"/>
    <s v="Andhra Pradesh Mega Store"/>
    <x v="2"/>
    <x v="10"/>
    <x v="0"/>
    <x v="0"/>
    <n v="1"/>
    <n v="1804"/>
    <x v="3"/>
    <n v="925"/>
    <n v="1623.6000000000001"/>
    <n v="925"/>
    <n v="698.60000000000014"/>
    <n v="0.43027839369302789"/>
    <x v="0"/>
  </r>
  <r>
    <s v="ORD-103143"/>
    <x v="678"/>
    <x v="1"/>
    <x v="10"/>
    <s v="Nov"/>
    <s v="Q4"/>
    <x v="1"/>
    <s v="Rajasthan"/>
    <s v="Rajasthan Mega Store"/>
    <x v="2"/>
    <x v="7"/>
    <x v="0"/>
    <x v="1"/>
    <n v="2"/>
    <n v="2437"/>
    <x v="1"/>
    <n v="1254"/>
    <n v="4874"/>
    <n v="2508"/>
    <n v="2366"/>
    <n v="0.48543290931473121"/>
    <x v="0"/>
  </r>
  <r>
    <s v="ORD-100396"/>
    <x v="679"/>
    <x v="1"/>
    <x v="10"/>
    <s v="Nov"/>
    <s v="Q4"/>
    <x v="2"/>
    <s v="Andhra Pradesh"/>
    <s v="Andhra Pradesh Mega Store"/>
    <x v="1"/>
    <x v="4"/>
    <x v="2"/>
    <x v="1"/>
    <n v="2"/>
    <n v="307"/>
    <x v="1"/>
    <n v="124"/>
    <n v="614"/>
    <n v="248"/>
    <n v="366"/>
    <n v="0.59609120521172643"/>
    <x v="0"/>
  </r>
  <r>
    <s v="ORD-102155"/>
    <x v="679"/>
    <x v="1"/>
    <x v="10"/>
    <s v="Nov"/>
    <s v="Q4"/>
    <x v="0"/>
    <s v="Bihar"/>
    <s v="Bihar Mega Store"/>
    <x v="3"/>
    <x v="9"/>
    <x v="0"/>
    <x v="2"/>
    <n v="2"/>
    <n v="30688"/>
    <x v="0"/>
    <n v="21475"/>
    <n v="58307.199999999997"/>
    <n v="42950"/>
    <n v="15357.199999999997"/>
    <n v="0.26338428187256457"/>
    <x v="0"/>
  </r>
  <r>
    <s v="ORD-102347"/>
    <x v="679"/>
    <x v="1"/>
    <x v="10"/>
    <s v="Nov"/>
    <s v="Q4"/>
    <x v="1"/>
    <s v="Maharashtra"/>
    <s v="Maharashtra Mega Store"/>
    <x v="0"/>
    <x v="5"/>
    <x v="0"/>
    <x v="2"/>
    <n v="2"/>
    <n v="11655"/>
    <x v="3"/>
    <n v="8638"/>
    <n v="20979"/>
    <n v="17276"/>
    <n v="3703"/>
    <n v="0.17650984317650983"/>
    <x v="0"/>
  </r>
  <r>
    <s v="ORD-100210"/>
    <x v="680"/>
    <x v="1"/>
    <x v="10"/>
    <s v="Nov"/>
    <s v="Q4"/>
    <x v="1"/>
    <s v="Maharashtra"/>
    <s v="Maharashtra Mega Store"/>
    <x v="3"/>
    <x v="14"/>
    <x v="1"/>
    <x v="1"/>
    <n v="1"/>
    <n v="9497"/>
    <x v="5"/>
    <n v="5823"/>
    <n v="7597.6"/>
    <n v="5823"/>
    <n v="1774.6000000000004"/>
    <n v="0.23357376013477943"/>
    <x v="0"/>
  </r>
  <r>
    <s v="ORD-101456"/>
    <x v="680"/>
    <x v="1"/>
    <x v="10"/>
    <s v="Nov"/>
    <s v="Q4"/>
    <x v="0"/>
    <s v="Odisha"/>
    <s v="Odisha Mega Store"/>
    <x v="2"/>
    <x v="7"/>
    <x v="0"/>
    <x v="1"/>
    <n v="2"/>
    <n v="2260"/>
    <x v="3"/>
    <n v="1130"/>
    <n v="4068"/>
    <n v="2260"/>
    <n v="1808"/>
    <n v="0.44444444444444442"/>
    <x v="0"/>
  </r>
  <r>
    <s v="ORD-102341"/>
    <x v="680"/>
    <x v="1"/>
    <x v="10"/>
    <s v="Nov"/>
    <s v="Q4"/>
    <x v="1"/>
    <s v="Maharashtra"/>
    <s v="Maharashtra Mega Store"/>
    <x v="1"/>
    <x v="1"/>
    <x v="2"/>
    <x v="1"/>
    <n v="4"/>
    <n v="487"/>
    <x v="3"/>
    <n v="220"/>
    <n v="1753.2"/>
    <n v="880"/>
    <n v="873.2"/>
    <n v="0.49806068902578143"/>
    <x v="0"/>
  </r>
  <r>
    <s v="ORD-103872"/>
    <x v="680"/>
    <x v="1"/>
    <x v="10"/>
    <s v="Nov"/>
    <s v="Q4"/>
    <x v="1"/>
    <s v="Maharashtra"/>
    <s v="Maharashtra Mega Store"/>
    <x v="1"/>
    <x v="1"/>
    <x v="2"/>
    <x v="0"/>
    <n v="1"/>
    <n v="424"/>
    <x v="0"/>
    <n v="191"/>
    <n v="402.79999999999995"/>
    <n v="191"/>
    <n v="211.79999999999995"/>
    <n v="0.52581926514399202"/>
    <x v="0"/>
  </r>
  <r>
    <s v="ORD-104262"/>
    <x v="680"/>
    <x v="1"/>
    <x v="10"/>
    <s v="Nov"/>
    <s v="Q4"/>
    <x v="1"/>
    <s v="Rajasthan"/>
    <s v="Rajasthan Mega Store"/>
    <x v="2"/>
    <x v="7"/>
    <x v="0"/>
    <x v="2"/>
    <n v="2"/>
    <n v="2433"/>
    <x v="0"/>
    <n v="1217"/>
    <n v="4622.7"/>
    <n v="2434"/>
    <n v="2188.6999999999998"/>
    <n v="0.47346788673286172"/>
    <x v="0"/>
  </r>
  <r>
    <s v="ORD-104484"/>
    <x v="680"/>
    <x v="1"/>
    <x v="10"/>
    <s v="Nov"/>
    <s v="Q4"/>
    <x v="1"/>
    <s v="Rajasthan"/>
    <s v="Rajasthan Mega Store"/>
    <x v="1"/>
    <x v="3"/>
    <x v="1"/>
    <x v="0"/>
    <n v="3"/>
    <n v="272"/>
    <x v="3"/>
    <n v="116"/>
    <n v="734.4"/>
    <n v="348"/>
    <n v="386.4"/>
    <n v="0.52614379084967322"/>
    <x v="0"/>
  </r>
  <r>
    <s v="ORD-100042"/>
    <x v="681"/>
    <x v="1"/>
    <x v="10"/>
    <s v="Nov"/>
    <s v="Q4"/>
    <x v="3"/>
    <s v="Delhi"/>
    <s v="Delhi Mega Store"/>
    <x v="1"/>
    <x v="8"/>
    <x v="0"/>
    <x v="1"/>
    <n v="1"/>
    <n v="2091"/>
    <x v="2"/>
    <n v="1244"/>
    <n v="1777.35"/>
    <n v="1244"/>
    <n v="533.34999999999991"/>
    <n v="0.30008158213070019"/>
    <x v="0"/>
  </r>
  <r>
    <s v="ORD-103620"/>
    <x v="681"/>
    <x v="1"/>
    <x v="10"/>
    <s v="Nov"/>
    <s v="Q4"/>
    <x v="1"/>
    <s v="Maharashtra"/>
    <s v="Maharashtra Mega Store"/>
    <x v="3"/>
    <x v="6"/>
    <x v="0"/>
    <x v="0"/>
    <n v="5"/>
    <n v="6692"/>
    <x v="4"/>
    <n v="3622"/>
    <n v="21749"/>
    <n v="18110"/>
    <n v="3639"/>
    <n v="0.16731803761092465"/>
    <x v="0"/>
  </r>
  <r>
    <s v="ORD-104407"/>
    <x v="681"/>
    <x v="1"/>
    <x v="10"/>
    <s v="Nov"/>
    <s v="Q4"/>
    <x v="0"/>
    <s v="Bihar"/>
    <s v="Bihar Mega Store"/>
    <x v="2"/>
    <x v="10"/>
    <x v="0"/>
    <x v="0"/>
    <n v="3"/>
    <n v="1885"/>
    <x v="0"/>
    <n v="988"/>
    <n v="5372.25"/>
    <n v="2964"/>
    <n v="2408.25"/>
    <n v="0.44827586206896552"/>
    <x v="0"/>
  </r>
  <r>
    <s v="ORD-100275"/>
    <x v="682"/>
    <x v="1"/>
    <x v="10"/>
    <s v="Nov"/>
    <s v="Q4"/>
    <x v="1"/>
    <s v="Maharashtra"/>
    <s v="Maharashtra Mega Store"/>
    <x v="1"/>
    <x v="4"/>
    <x v="0"/>
    <x v="2"/>
    <n v="3"/>
    <n v="305"/>
    <x v="0"/>
    <n v="123"/>
    <n v="869.25"/>
    <n v="369"/>
    <n v="500.25"/>
    <n v="0.57549611734253669"/>
    <x v="0"/>
  </r>
  <r>
    <s v="ORD-101143"/>
    <x v="682"/>
    <x v="1"/>
    <x v="10"/>
    <s v="Nov"/>
    <s v="Q4"/>
    <x v="2"/>
    <s v="Andhra Pradesh"/>
    <s v="Andhra Pradesh Mega Store"/>
    <x v="0"/>
    <x v="0"/>
    <x v="0"/>
    <x v="0"/>
    <n v="1"/>
    <n v="49117"/>
    <x v="0"/>
    <n v="42283"/>
    <n v="46661.149999999994"/>
    <n v="42283"/>
    <n v="4378.1499999999942"/>
    <n v="9.3828591879968559E-2"/>
    <x v="0"/>
  </r>
  <r>
    <s v="ORD-101663"/>
    <x v="682"/>
    <x v="1"/>
    <x v="10"/>
    <s v="Nov"/>
    <s v="Q4"/>
    <x v="3"/>
    <s v="Delhi"/>
    <s v="Delhi Mega Store"/>
    <x v="0"/>
    <x v="5"/>
    <x v="0"/>
    <x v="0"/>
    <n v="1"/>
    <n v="11493"/>
    <x v="5"/>
    <n v="8592"/>
    <n v="9194.4"/>
    <n v="8592"/>
    <n v="602.39999999999964"/>
    <n v="6.5518141477421007E-2"/>
    <x v="0"/>
  </r>
  <r>
    <s v="ORD-102391"/>
    <x v="682"/>
    <x v="1"/>
    <x v="10"/>
    <s v="Nov"/>
    <s v="Q4"/>
    <x v="2"/>
    <s v="Andhra Pradesh"/>
    <s v="Andhra Pradesh Mega Store"/>
    <x v="2"/>
    <x v="2"/>
    <x v="2"/>
    <x v="1"/>
    <n v="1"/>
    <n v="2729"/>
    <x v="0"/>
    <n v="1682"/>
    <n v="2592.5499999999997"/>
    <n v="1682"/>
    <n v="910.54999999999973"/>
    <n v="0.3512179128657113"/>
    <x v="0"/>
  </r>
  <r>
    <s v="ORD-103690"/>
    <x v="682"/>
    <x v="1"/>
    <x v="10"/>
    <s v="Nov"/>
    <s v="Q4"/>
    <x v="2"/>
    <s v="Karnataka"/>
    <s v="Karnataka Mega Store"/>
    <x v="0"/>
    <x v="5"/>
    <x v="0"/>
    <x v="0"/>
    <n v="4"/>
    <n v="10129"/>
    <x v="0"/>
    <n v="7652"/>
    <n v="38490.199999999997"/>
    <n v="30608"/>
    <n v="7882.1999999999971"/>
    <n v="0.20478459452016351"/>
    <x v="0"/>
  </r>
  <r>
    <s v="ORD-103707"/>
    <x v="682"/>
    <x v="1"/>
    <x v="10"/>
    <s v="Nov"/>
    <s v="Q4"/>
    <x v="1"/>
    <s v="Rajasthan"/>
    <s v="Rajasthan Mega Store"/>
    <x v="0"/>
    <x v="0"/>
    <x v="2"/>
    <x v="0"/>
    <n v="1"/>
    <n v="52634"/>
    <x v="2"/>
    <n v="43656"/>
    <n v="44738.9"/>
    <n v="43656"/>
    <n v="1082.9000000000015"/>
    <n v="2.4204886575217573E-2"/>
    <x v="0"/>
  </r>
  <r>
    <s v="ORD-103898"/>
    <x v="682"/>
    <x v="1"/>
    <x v="10"/>
    <s v="Nov"/>
    <s v="Q4"/>
    <x v="0"/>
    <s v="Odisha"/>
    <s v="Odisha Mega Store"/>
    <x v="3"/>
    <x v="6"/>
    <x v="2"/>
    <x v="1"/>
    <n v="2"/>
    <n v="5999"/>
    <x v="3"/>
    <n v="3321"/>
    <n v="10798.2"/>
    <n v="6642"/>
    <n v="4156.2000000000007"/>
    <n v="0.38489748291381903"/>
    <x v="0"/>
  </r>
  <r>
    <s v="ORD-103900"/>
    <x v="682"/>
    <x v="1"/>
    <x v="10"/>
    <s v="Nov"/>
    <s v="Q4"/>
    <x v="1"/>
    <s v="Rajasthan"/>
    <s v="Rajasthan Mega Store"/>
    <x v="3"/>
    <x v="6"/>
    <x v="2"/>
    <x v="2"/>
    <n v="3"/>
    <n v="6374"/>
    <x v="4"/>
    <n v="3524"/>
    <n v="12429.300000000001"/>
    <n v="10572"/>
    <n v="1857.3000000000011"/>
    <n v="0.14942917139340114"/>
    <x v="0"/>
  </r>
  <r>
    <s v="ORD-100920"/>
    <x v="683"/>
    <x v="1"/>
    <x v="10"/>
    <s v="Nov"/>
    <s v="Q4"/>
    <x v="2"/>
    <s v="Tamil Nadu"/>
    <s v="Tamil Nadu Mega Store"/>
    <x v="1"/>
    <x v="8"/>
    <x v="1"/>
    <x v="1"/>
    <n v="2"/>
    <n v="2196"/>
    <x v="1"/>
    <n v="1248"/>
    <n v="4392"/>
    <n v="2496"/>
    <n v="1896"/>
    <n v="0.43169398907103823"/>
    <x v="0"/>
  </r>
  <r>
    <s v="ORD-101048"/>
    <x v="683"/>
    <x v="1"/>
    <x v="10"/>
    <s v="Nov"/>
    <s v="Q4"/>
    <x v="2"/>
    <s v="Tamil Nadu"/>
    <s v="Tamil Nadu Mega Store"/>
    <x v="1"/>
    <x v="8"/>
    <x v="2"/>
    <x v="0"/>
    <n v="5"/>
    <n v="2020"/>
    <x v="0"/>
    <n v="1191"/>
    <n v="9595"/>
    <n v="5955"/>
    <n v="3640"/>
    <n v="0.37936425221469516"/>
    <x v="1"/>
  </r>
  <r>
    <s v="ORD-102571"/>
    <x v="683"/>
    <x v="1"/>
    <x v="10"/>
    <s v="Nov"/>
    <s v="Q4"/>
    <x v="3"/>
    <s v="Uttar Pradesh"/>
    <s v="Uttar Pradesh Mega Store"/>
    <x v="1"/>
    <x v="1"/>
    <x v="1"/>
    <x v="2"/>
    <n v="2"/>
    <n v="490"/>
    <x v="1"/>
    <n v="215"/>
    <n v="980"/>
    <n v="430"/>
    <n v="550"/>
    <n v="0.56122448979591832"/>
    <x v="0"/>
  </r>
  <r>
    <s v="ORD-103138"/>
    <x v="683"/>
    <x v="1"/>
    <x v="10"/>
    <s v="Nov"/>
    <s v="Q4"/>
    <x v="1"/>
    <s v="Maharashtra"/>
    <s v="Maharashtra Mega Store"/>
    <x v="2"/>
    <x v="10"/>
    <x v="0"/>
    <x v="0"/>
    <n v="4"/>
    <n v="1828"/>
    <x v="0"/>
    <n v="978"/>
    <n v="6946.4"/>
    <n v="3912"/>
    <n v="3034.3999999999996"/>
    <n v="0.4368305885062766"/>
    <x v="0"/>
  </r>
  <r>
    <s v="ORD-104172"/>
    <x v="683"/>
    <x v="1"/>
    <x v="10"/>
    <s v="Nov"/>
    <s v="Q4"/>
    <x v="1"/>
    <s v="Rajasthan"/>
    <s v="Rajasthan Mega Store"/>
    <x v="0"/>
    <x v="12"/>
    <x v="0"/>
    <x v="1"/>
    <n v="1"/>
    <n v="17586"/>
    <x v="1"/>
    <n v="13688"/>
    <n v="17586"/>
    <n v="13688"/>
    <n v="3898"/>
    <n v="0.2216535880814284"/>
    <x v="0"/>
  </r>
  <r>
    <s v="ORD-104242"/>
    <x v="683"/>
    <x v="1"/>
    <x v="10"/>
    <s v="Nov"/>
    <s v="Q4"/>
    <x v="1"/>
    <s v="Gujarat"/>
    <s v="Gujarat Mega Store"/>
    <x v="1"/>
    <x v="8"/>
    <x v="0"/>
    <x v="2"/>
    <n v="1"/>
    <n v="2138"/>
    <x v="1"/>
    <n v="1233"/>
    <n v="2138"/>
    <n v="1233"/>
    <n v="905"/>
    <n v="0.42329279700654815"/>
    <x v="0"/>
  </r>
  <r>
    <s v="ORD-100137"/>
    <x v="684"/>
    <x v="1"/>
    <x v="10"/>
    <s v="Nov"/>
    <s v="Q4"/>
    <x v="2"/>
    <s v="Karnataka"/>
    <s v="Karnataka Mega Store"/>
    <x v="1"/>
    <x v="4"/>
    <x v="2"/>
    <x v="1"/>
    <n v="2"/>
    <n v="290"/>
    <x v="3"/>
    <n v="114"/>
    <n v="522"/>
    <n v="228"/>
    <n v="294"/>
    <n v="0.56321839080459768"/>
    <x v="0"/>
  </r>
  <r>
    <s v="ORD-100260"/>
    <x v="684"/>
    <x v="1"/>
    <x v="10"/>
    <s v="Nov"/>
    <s v="Q4"/>
    <x v="1"/>
    <s v="Gujarat"/>
    <s v="Gujarat Mega Store"/>
    <x v="1"/>
    <x v="1"/>
    <x v="2"/>
    <x v="0"/>
    <n v="2"/>
    <n v="432"/>
    <x v="2"/>
    <n v="196"/>
    <n v="734.4"/>
    <n v="392"/>
    <n v="342.4"/>
    <n v="0.4662309368191721"/>
    <x v="0"/>
  </r>
  <r>
    <s v="ORD-100587"/>
    <x v="684"/>
    <x v="1"/>
    <x v="10"/>
    <s v="Nov"/>
    <s v="Q4"/>
    <x v="0"/>
    <s v="West Bengal"/>
    <s v="West Bengal Mega Store"/>
    <x v="3"/>
    <x v="14"/>
    <x v="2"/>
    <x v="0"/>
    <n v="1"/>
    <n v="8234"/>
    <x v="0"/>
    <n v="5037"/>
    <n v="7822.2999999999993"/>
    <n v="5037"/>
    <n v="2785.2999999999993"/>
    <n v="0.35607174360482208"/>
    <x v="0"/>
  </r>
  <r>
    <s v="ORD-102466"/>
    <x v="684"/>
    <x v="1"/>
    <x v="10"/>
    <s v="Nov"/>
    <s v="Q4"/>
    <x v="0"/>
    <s v="West Bengal"/>
    <s v="West Bengal Mega Store"/>
    <x v="0"/>
    <x v="0"/>
    <x v="2"/>
    <x v="2"/>
    <n v="3"/>
    <n v="57087"/>
    <x v="1"/>
    <n v="49305"/>
    <n v="171261"/>
    <n v="147915"/>
    <n v="23346"/>
    <n v="0.13631825109044091"/>
    <x v="0"/>
  </r>
  <r>
    <s v="ORD-102703"/>
    <x v="684"/>
    <x v="1"/>
    <x v="10"/>
    <s v="Nov"/>
    <s v="Q4"/>
    <x v="1"/>
    <s v="Rajasthan"/>
    <s v="Rajasthan Mega Store"/>
    <x v="3"/>
    <x v="14"/>
    <x v="2"/>
    <x v="1"/>
    <n v="1"/>
    <n v="8248"/>
    <x v="7"/>
    <n v="5049"/>
    <n v="6186"/>
    <n v="5049"/>
    <n v="1137"/>
    <n v="0.18380213385063046"/>
    <x v="0"/>
  </r>
  <r>
    <s v="ORD-103380"/>
    <x v="684"/>
    <x v="1"/>
    <x v="10"/>
    <s v="Nov"/>
    <s v="Q4"/>
    <x v="1"/>
    <s v="Rajasthan"/>
    <s v="Rajasthan Mega Store"/>
    <x v="0"/>
    <x v="12"/>
    <x v="2"/>
    <x v="1"/>
    <n v="1"/>
    <n v="17121"/>
    <x v="1"/>
    <n v="13419"/>
    <n v="17121"/>
    <n v="13419"/>
    <n v="3702"/>
    <n v="0.21622568775188364"/>
    <x v="0"/>
  </r>
  <r>
    <s v="ORD-103614"/>
    <x v="684"/>
    <x v="1"/>
    <x v="10"/>
    <s v="Nov"/>
    <s v="Q4"/>
    <x v="1"/>
    <s v="Gujarat"/>
    <s v="Gujarat Mega Store"/>
    <x v="0"/>
    <x v="11"/>
    <x v="1"/>
    <x v="0"/>
    <n v="2"/>
    <n v="1379"/>
    <x v="0"/>
    <n v="676"/>
    <n v="2620.1"/>
    <n v="1352"/>
    <n v="1268.0999999999999"/>
    <n v="0.48398916071905651"/>
    <x v="0"/>
  </r>
  <r>
    <s v="ORD-104444"/>
    <x v="684"/>
    <x v="1"/>
    <x v="10"/>
    <s v="Nov"/>
    <s v="Q4"/>
    <x v="2"/>
    <s v="Andhra Pradesh"/>
    <s v="Andhra Pradesh Mega Store"/>
    <x v="1"/>
    <x v="4"/>
    <x v="1"/>
    <x v="1"/>
    <n v="2"/>
    <n v="280"/>
    <x v="3"/>
    <n v="110"/>
    <n v="504"/>
    <n v="220"/>
    <n v="284"/>
    <n v="0.56349206349206349"/>
    <x v="0"/>
  </r>
  <r>
    <s v="ORD-101394"/>
    <x v="685"/>
    <x v="1"/>
    <x v="10"/>
    <s v="Nov"/>
    <s v="Q4"/>
    <x v="3"/>
    <s v="Delhi"/>
    <s v="Delhi Mega Store"/>
    <x v="1"/>
    <x v="1"/>
    <x v="2"/>
    <x v="1"/>
    <n v="1"/>
    <n v="413"/>
    <x v="3"/>
    <n v="186"/>
    <n v="371.7"/>
    <n v="186"/>
    <n v="185.7"/>
    <n v="0.49959644874899112"/>
    <x v="0"/>
  </r>
  <r>
    <s v="ORD-102082"/>
    <x v="685"/>
    <x v="1"/>
    <x v="10"/>
    <s v="Nov"/>
    <s v="Q4"/>
    <x v="2"/>
    <s v="Karnataka"/>
    <s v="Karnataka Mega Store"/>
    <x v="2"/>
    <x v="7"/>
    <x v="0"/>
    <x v="0"/>
    <n v="1"/>
    <n v="2604"/>
    <x v="5"/>
    <n v="1264"/>
    <n v="2083.2000000000003"/>
    <n v="1264"/>
    <n v="819.20000000000027"/>
    <n v="0.39324116743471588"/>
    <x v="0"/>
  </r>
  <r>
    <s v="ORD-103697"/>
    <x v="685"/>
    <x v="1"/>
    <x v="10"/>
    <s v="Nov"/>
    <s v="Q4"/>
    <x v="1"/>
    <s v="Rajasthan"/>
    <s v="Rajasthan Mega Store"/>
    <x v="2"/>
    <x v="7"/>
    <x v="0"/>
    <x v="2"/>
    <n v="4"/>
    <n v="2171"/>
    <x v="1"/>
    <n v="1095"/>
    <n v="8684"/>
    <n v="4380"/>
    <n v="4304"/>
    <n v="0.4956241363426992"/>
    <x v="0"/>
  </r>
  <r>
    <s v="ORD-100667"/>
    <x v="686"/>
    <x v="1"/>
    <x v="10"/>
    <s v="Nov"/>
    <s v="Q4"/>
    <x v="0"/>
    <s v="Bihar"/>
    <s v="Bihar Mega Store"/>
    <x v="1"/>
    <x v="3"/>
    <x v="2"/>
    <x v="1"/>
    <n v="3"/>
    <n v="238"/>
    <x v="0"/>
    <n v="102"/>
    <n v="678.3"/>
    <n v="306"/>
    <n v="372.29999999999995"/>
    <n v="0.54887218045112784"/>
    <x v="0"/>
  </r>
  <r>
    <s v="ORD-101110"/>
    <x v="686"/>
    <x v="1"/>
    <x v="10"/>
    <s v="Nov"/>
    <s v="Q4"/>
    <x v="0"/>
    <s v="Bihar"/>
    <s v="Bihar Mega Store"/>
    <x v="2"/>
    <x v="2"/>
    <x v="2"/>
    <x v="0"/>
    <n v="2"/>
    <n v="2826"/>
    <x v="5"/>
    <n v="1727"/>
    <n v="4521.6000000000004"/>
    <n v="3454"/>
    <n v="1067.6000000000004"/>
    <n v="0.23611111111111116"/>
    <x v="0"/>
  </r>
  <r>
    <s v="ORD-103271"/>
    <x v="686"/>
    <x v="1"/>
    <x v="10"/>
    <s v="Nov"/>
    <s v="Q4"/>
    <x v="3"/>
    <s v="Delhi"/>
    <s v="Delhi Mega Store"/>
    <x v="3"/>
    <x v="6"/>
    <x v="0"/>
    <x v="1"/>
    <n v="4"/>
    <n v="6739"/>
    <x v="3"/>
    <n v="3631"/>
    <n v="24260.400000000001"/>
    <n v="14524"/>
    <n v="9736.4000000000015"/>
    <n v="0.40132891460981684"/>
    <x v="0"/>
  </r>
  <r>
    <s v="ORD-103657"/>
    <x v="686"/>
    <x v="1"/>
    <x v="10"/>
    <s v="Nov"/>
    <s v="Q4"/>
    <x v="1"/>
    <s v="Rajasthan"/>
    <s v="Rajasthan Mega Store"/>
    <x v="3"/>
    <x v="14"/>
    <x v="0"/>
    <x v="2"/>
    <n v="1"/>
    <n v="9159"/>
    <x v="6"/>
    <n v="5737"/>
    <n v="6411.2999999999993"/>
    <n v="5737"/>
    <n v="674.29999999999927"/>
    <n v="0.10517367772526623"/>
    <x v="0"/>
  </r>
  <r>
    <s v="ORD-103942"/>
    <x v="686"/>
    <x v="1"/>
    <x v="10"/>
    <s v="Nov"/>
    <s v="Q4"/>
    <x v="1"/>
    <s v="Maharashtra"/>
    <s v="Maharashtra Mega Store"/>
    <x v="0"/>
    <x v="5"/>
    <x v="1"/>
    <x v="1"/>
    <n v="3"/>
    <n v="11890"/>
    <x v="1"/>
    <n v="8915"/>
    <n v="35670"/>
    <n v="26745"/>
    <n v="8925"/>
    <n v="0.25021026072329688"/>
    <x v="0"/>
  </r>
  <r>
    <s v="ORD-100596"/>
    <x v="687"/>
    <x v="1"/>
    <x v="10"/>
    <s v="Nov"/>
    <s v="Q4"/>
    <x v="1"/>
    <s v="Maharashtra"/>
    <s v="Maharashtra Mega Store"/>
    <x v="2"/>
    <x v="7"/>
    <x v="2"/>
    <x v="2"/>
    <n v="1"/>
    <n v="2229"/>
    <x v="0"/>
    <n v="1086"/>
    <n v="2117.5499999999997"/>
    <n v="1086"/>
    <n v="1031.5499999999997"/>
    <n v="0.48714316072819996"/>
    <x v="0"/>
  </r>
  <r>
    <s v="ORD-101187"/>
    <x v="687"/>
    <x v="1"/>
    <x v="10"/>
    <s v="Nov"/>
    <s v="Q4"/>
    <x v="3"/>
    <s v="Delhi"/>
    <s v="Delhi Mega Store"/>
    <x v="0"/>
    <x v="11"/>
    <x v="1"/>
    <x v="1"/>
    <n v="1"/>
    <n v="1415"/>
    <x v="3"/>
    <n v="723"/>
    <n v="1273.5"/>
    <n v="723"/>
    <n v="550.5"/>
    <n v="0.43227326266195526"/>
    <x v="0"/>
  </r>
  <r>
    <s v="ORD-102123"/>
    <x v="687"/>
    <x v="1"/>
    <x v="10"/>
    <s v="Nov"/>
    <s v="Q4"/>
    <x v="0"/>
    <s v="Bihar"/>
    <s v="Bihar Mega Store"/>
    <x v="3"/>
    <x v="9"/>
    <x v="2"/>
    <x v="1"/>
    <n v="2"/>
    <n v="30254"/>
    <x v="1"/>
    <n v="20282"/>
    <n v="60508"/>
    <n v="40564"/>
    <n v="19944"/>
    <n v="0.32960930786011766"/>
    <x v="0"/>
  </r>
  <r>
    <s v="ORD-102946"/>
    <x v="687"/>
    <x v="1"/>
    <x v="10"/>
    <s v="Nov"/>
    <s v="Q4"/>
    <x v="1"/>
    <s v="Maharashtra"/>
    <s v="Maharashtra Mega Store"/>
    <x v="1"/>
    <x v="1"/>
    <x v="0"/>
    <x v="2"/>
    <n v="2"/>
    <n v="447"/>
    <x v="2"/>
    <n v="198"/>
    <n v="759.9"/>
    <n v="396"/>
    <n v="363.9"/>
    <n v="0.47887879984208448"/>
    <x v="0"/>
  </r>
  <r>
    <s v="ORD-103052"/>
    <x v="687"/>
    <x v="1"/>
    <x v="10"/>
    <s v="Nov"/>
    <s v="Q4"/>
    <x v="3"/>
    <s v="Delhi"/>
    <s v="Delhi Mega Store"/>
    <x v="3"/>
    <x v="13"/>
    <x v="0"/>
    <x v="2"/>
    <n v="1"/>
    <n v="14479"/>
    <x v="6"/>
    <n v="8555"/>
    <n v="10135.299999999999"/>
    <n v="8555"/>
    <n v="1580.2999999999993"/>
    <n v="0.15592039702820829"/>
    <x v="0"/>
  </r>
  <r>
    <s v="ORD-103640"/>
    <x v="687"/>
    <x v="1"/>
    <x v="10"/>
    <s v="Nov"/>
    <s v="Q4"/>
    <x v="1"/>
    <s v="Maharashtra"/>
    <s v="Maharashtra Mega Store"/>
    <x v="2"/>
    <x v="10"/>
    <x v="0"/>
    <x v="1"/>
    <n v="5"/>
    <n v="1787"/>
    <x v="1"/>
    <n v="926"/>
    <n v="8935"/>
    <n v="4630"/>
    <n v="4305"/>
    <n v="0.48181309457190824"/>
    <x v="1"/>
  </r>
  <r>
    <s v="ORD-104084"/>
    <x v="687"/>
    <x v="1"/>
    <x v="10"/>
    <s v="Nov"/>
    <s v="Q4"/>
    <x v="1"/>
    <s v="Rajasthan"/>
    <s v="Rajasthan Mega Store"/>
    <x v="3"/>
    <x v="13"/>
    <x v="0"/>
    <x v="1"/>
    <n v="1"/>
    <n v="12706"/>
    <x v="7"/>
    <n v="7715"/>
    <n v="9529.5"/>
    <n v="7715"/>
    <n v="1814.5"/>
    <n v="0.19040873078335693"/>
    <x v="0"/>
  </r>
  <r>
    <s v="ORD-100170"/>
    <x v="688"/>
    <x v="1"/>
    <x v="10"/>
    <s v="Nov"/>
    <s v="Q4"/>
    <x v="2"/>
    <s v="Karnataka"/>
    <s v="Karnataka Mega Store"/>
    <x v="3"/>
    <x v="14"/>
    <x v="2"/>
    <x v="2"/>
    <n v="4"/>
    <n v="9081"/>
    <x v="3"/>
    <n v="5733"/>
    <n v="32691.600000000002"/>
    <n v="22932"/>
    <n v="9759.6000000000022"/>
    <n v="0.29853540358991304"/>
    <x v="0"/>
  </r>
  <r>
    <s v="ORD-100274"/>
    <x v="688"/>
    <x v="1"/>
    <x v="10"/>
    <s v="Nov"/>
    <s v="Q4"/>
    <x v="2"/>
    <s v="Tamil Nadu"/>
    <s v="Tamil Nadu Mega Store"/>
    <x v="0"/>
    <x v="11"/>
    <x v="0"/>
    <x v="2"/>
    <n v="3"/>
    <n v="1564"/>
    <x v="3"/>
    <n v="801"/>
    <n v="4222.8"/>
    <n v="2403"/>
    <n v="1819.8000000000002"/>
    <n v="0.43094629156010233"/>
    <x v="0"/>
  </r>
  <r>
    <s v="ORD-100341"/>
    <x v="688"/>
    <x v="1"/>
    <x v="10"/>
    <s v="Nov"/>
    <s v="Q4"/>
    <x v="0"/>
    <s v="West Bengal"/>
    <s v="West Bengal Mega Store"/>
    <x v="2"/>
    <x v="10"/>
    <x v="0"/>
    <x v="2"/>
    <n v="1"/>
    <n v="1827"/>
    <x v="2"/>
    <n v="924"/>
    <n v="1552.95"/>
    <n v="924"/>
    <n v="628.95000000000005"/>
    <n v="0.40500338066260988"/>
    <x v="0"/>
  </r>
  <r>
    <s v="ORD-102371"/>
    <x v="688"/>
    <x v="1"/>
    <x v="10"/>
    <s v="Nov"/>
    <s v="Q4"/>
    <x v="2"/>
    <s v="Andhra Pradesh"/>
    <s v="Andhra Pradesh Mega Store"/>
    <x v="3"/>
    <x v="9"/>
    <x v="0"/>
    <x v="0"/>
    <n v="1"/>
    <n v="33148"/>
    <x v="5"/>
    <n v="22912"/>
    <n v="26518.400000000001"/>
    <n v="22912"/>
    <n v="3606.4000000000015"/>
    <n v="0.13599613853022813"/>
    <x v="0"/>
  </r>
  <r>
    <s v="ORD-102498"/>
    <x v="688"/>
    <x v="1"/>
    <x v="10"/>
    <s v="Nov"/>
    <s v="Q4"/>
    <x v="3"/>
    <s v="Uttar Pradesh"/>
    <s v="Uttar Pradesh Mega Store"/>
    <x v="0"/>
    <x v="11"/>
    <x v="0"/>
    <x v="1"/>
    <n v="5"/>
    <n v="1535"/>
    <x v="1"/>
    <n v="763"/>
    <n v="7675"/>
    <n v="3815"/>
    <n v="3860"/>
    <n v="0.50293159609120519"/>
    <x v="0"/>
  </r>
  <r>
    <s v="ORD-103367"/>
    <x v="688"/>
    <x v="1"/>
    <x v="10"/>
    <s v="Nov"/>
    <s v="Q4"/>
    <x v="1"/>
    <s v="Gujarat"/>
    <s v="Gujarat Mega Store"/>
    <x v="0"/>
    <x v="11"/>
    <x v="1"/>
    <x v="1"/>
    <n v="2"/>
    <n v="1583"/>
    <x v="0"/>
    <n v="793"/>
    <n v="3007.7"/>
    <n v="1586"/>
    <n v="1421.6999999999998"/>
    <n v="0.47268677062206998"/>
    <x v="0"/>
  </r>
  <r>
    <s v="ORD-103775"/>
    <x v="688"/>
    <x v="1"/>
    <x v="10"/>
    <s v="Nov"/>
    <s v="Q4"/>
    <x v="1"/>
    <s v="Gujarat"/>
    <s v="Gujarat Mega Store"/>
    <x v="1"/>
    <x v="4"/>
    <x v="0"/>
    <x v="1"/>
    <n v="1"/>
    <n v="282"/>
    <x v="1"/>
    <n v="114"/>
    <n v="282"/>
    <n v="114"/>
    <n v="168"/>
    <n v="0.5957446808510638"/>
    <x v="0"/>
  </r>
  <r>
    <s v="ORD-104455"/>
    <x v="688"/>
    <x v="1"/>
    <x v="10"/>
    <s v="Nov"/>
    <s v="Q4"/>
    <x v="1"/>
    <s v="Gujarat"/>
    <s v="Gujarat Mega Store"/>
    <x v="1"/>
    <x v="4"/>
    <x v="1"/>
    <x v="0"/>
    <n v="1"/>
    <n v="288"/>
    <x v="5"/>
    <n v="117"/>
    <n v="230.4"/>
    <n v="117"/>
    <n v="113.4"/>
    <n v="0.4921875"/>
    <x v="0"/>
  </r>
  <r>
    <s v="ORD-100672"/>
    <x v="689"/>
    <x v="1"/>
    <x v="11"/>
    <s v="Dec"/>
    <s v="Q4"/>
    <x v="1"/>
    <s v="Gujarat"/>
    <s v="Gujarat Mega Store"/>
    <x v="0"/>
    <x v="12"/>
    <x v="2"/>
    <x v="2"/>
    <n v="3"/>
    <n v="17530"/>
    <x v="0"/>
    <n v="13587"/>
    <n v="49960.5"/>
    <n v="40761"/>
    <n v="9199.5"/>
    <n v="0.18413546701894495"/>
    <x v="0"/>
  </r>
  <r>
    <s v="ORD-101411"/>
    <x v="689"/>
    <x v="1"/>
    <x v="11"/>
    <s v="Dec"/>
    <s v="Q4"/>
    <x v="2"/>
    <s v="Andhra Pradesh"/>
    <s v="Andhra Pradesh Mega Store"/>
    <x v="1"/>
    <x v="1"/>
    <x v="1"/>
    <x v="0"/>
    <n v="2"/>
    <n v="426"/>
    <x v="0"/>
    <n v="188"/>
    <n v="809.4"/>
    <n v="376"/>
    <n v="433.4"/>
    <n v="0.53545836422041015"/>
    <x v="0"/>
  </r>
  <r>
    <s v="ORD-102386"/>
    <x v="689"/>
    <x v="1"/>
    <x v="11"/>
    <s v="Dec"/>
    <s v="Q4"/>
    <x v="3"/>
    <s v="Uttar Pradesh"/>
    <s v="Uttar Pradesh Mega Store"/>
    <x v="3"/>
    <x v="14"/>
    <x v="0"/>
    <x v="1"/>
    <n v="3"/>
    <n v="8719"/>
    <x v="1"/>
    <n v="5362"/>
    <n v="26157"/>
    <n v="16086"/>
    <n v="10071"/>
    <n v="0.38502121802959055"/>
    <x v="0"/>
  </r>
  <r>
    <s v="ORD-102633"/>
    <x v="689"/>
    <x v="1"/>
    <x v="11"/>
    <s v="Dec"/>
    <s v="Q4"/>
    <x v="3"/>
    <s v="Uttar Pradesh"/>
    <s v="Uttar Pradesh Mega Store"/>
    <x v="1"/>
    <x v="3"/>
    <x v="0"/>
    <x v="2"/>
    <n v="3"/>
    <n v="232"/>
    <x v="0"/>
    <n v="99"/>
    <n v="661.19999999999993"/>
    <n v="297"/>
    <n v="364.19999999999993"/>
    <n v="0.55081669691470048"/>
    <x v="1"/>
  </r>
  <r>
    <s v="ORD-103457"/>
    <x v="689"/>
    <x v="1"/>
    <x v="11"/>
    <s v="Dec"/>
    <s v="Q4"/>
    <x v="1"/>
    <s v="Maharashtra"/>
    <s v="Maharashtra Mega Store"/>
    <x v="3"/>
    <x v="9"/>
    <x v="0"/>
    <x v="0"/>
    <n v="1"/>
    <n v="33628"/>
    <x v="8"/>
    <n v="22776"/>
    <n v="20176.8"/>
    <n v="22776"/>
    <n v="-2599.2000000000007"/>
    <n v="-0.12882122041156183"/>
    <x v="0"/>
  </r>
  <r>
    <s v="ORD-104107"/>
    <x v="689"/>
    <x v="1"/>
    <x v="11"/>
    <s v="Dec"/>
    <s v="Q4"/>
    <x v="2"/>
    <s v="Andhra Pradesh"/>
    <s v="Andhra Pradesh Mega Store"/>
    <x v="0"/>
    <x v="5"/>
    <x v="2"/>
    <x v="1"/>
    <n v="3"/>
    <n v="11892"/>
    <x v="1"/>
    <n v="8687"/>
    <n v="35676"/>
    <n v="26061"/>
    <n v="9615"/>
    <n v="0.2695089135553313"/>
    <x v="1"/>
  </r>
  <r>
    <s v="ORD-104154"/>
    <x v="689"/>
    <x v="1"/>
    <x v="11"/>
    <s v="Dec"/>
    <s v="Q4"/>
    <x v="3"/>
    <s v="Punjab"/>
    <s v="Punjab Mega Store"/>
    <x v="3"/>
    <x v="6"/>
    <x v="2"/>
    <x v="2"/>
    <n v="3"/>
    <n v="6497"/>
    <x v="1"/>
    <n v="3499"/>
    <n v="19491"/>
    <n v="10497"/>
    <n v="8994"/>
    <n v="0.46144374326612281"/>
    <x v="0"/>
  </r>
  <r>
    <s v="ORD-104433"/>
    <x v="689"/>
    <x v="1"/>
    <x v="11"/>
    <s v="Dec"/>
    <s v="Q4"/>
    <x v="2"/>
    <s v="Karnataka"/>
    <s v="Karnataka Mega Store"/>
    <x v="1"/>
    <x v="1"/>
    <x v="2"/>
    <x v="1"/>
    <n v="1"/>
    <n v="471"/>
    <x v="1"/>
    <n v="206"/>
    <n v="471"/>
    <n v="206"/>
    <n v="265"/>
    <n v="0.56263269639065816"/>
    <x v="0"/>
  </r>
  <r>
    <s v="ORD-100012"/>
    <x v="690"/>
    <x v="1"/>
    <x v="11"/>
    <s v="Dec"/>
    <s v="Q4"/>
    <x v="2"/>
    <s v="Andhra Pradesh"/>
    <s v="Andhra Pradesh Mega Store"/>
    <x v="3"/>
    <x v="6"/>
    <x v="1"/>
    <x v="1"/>
    <n v="5"/>
    <n v="6117"/>
    <x v="2"/>
    <n v="3416"/>
    <n v="25997.25"/>
    <n v="17080"/>
    <n v="8917.25"/>
    <n v="0.34300743347854101"/>
    <x v="0"/>
  </r>
  <r>
    <s v="ORD-100937"/>
    <x v="690"/>
    <x v="1"/>
    <x v="11"/>
    <s v="Dec"/>
    <s v="Q4"/>
    <x v="0"/>
    <s v="Odisha"/>
    <s v="Odisha Mega Store"/>
    <x v="2"/>
    <x v="2"/>
    <x v="1"/>
    <x v="1"/>
    <n v="3"/>
    <n v="2586"/>
    <x v="1"/>
    <n v="1514"/>
    <n v="7758"/>
    <n v="4542"/>
    <n v="3216"/>
    <n v="0.41453982985305493"/>
    <x v="1"/>
  </r>
  <r>
    <s v="ORD-101182"/>
    <x v="690"/>
    <x v="1"/>
    <x v="11"/>
    <s v="Dec"/>
    <s v="Q4"/>
    <x v="0"/>
    <s v="West Bengal"/>
    <s v="West Bengal Mega Store"/>
    <x v="1"/>
    <x v="1"/>
    <x v="1"/>
    <x v="0"/>
    <n v="1"/>
    <n v="495"/>
    <x v="0"/>
    <n v="223"/>
    <n v="470.25"/>
    <n v="223"/>
    <n v="247.25"/>
    <n v="0.52578415736310469"/>
    <x v="0"/>
  </r>
  <r>
    <s v="ORD-102190"/>
    <x v="690"/>
    <x v="1"/>
    <x v="11"/>
    <s v="Dec"/>
    <s v="Q4"/>
    <x v="1"/>
    <s v="Maharashtra"/>
    <s v="Maharashtra Mega Store"/>
    <x v="1"/>
    <x v="4"/>
    <x v="1"/>
    <x v="2"/>
    <n v="2"/>
    <n v="300"/>
    <x v="0"/>
    <n v="123"/>
    <n v="570"/>
    <n v="246"/>
    <n v="324"/>
    <n v="0.56842105263157894"/>
    <x v="0"/>
  </r>
  <r>
    <s v="ORD-102217"/>
    <x v="690"/>
    <x v="1"/>
    <x v="11"/>
    <s v="Dec"/>
    <s v="Q4"/>
    <x v="0"/>
    <s v="Odisha"/>
    <s v="Odisha Mega Store"/>
    <x v="3"/>
    <x v="13"/>
    <x v="2"/>
    <x v="0"/>
    <n v="1"/>
    <n v="12728"/>
    <x v="7"/>
    <n v="7591"/>
    <n v="9546"/>
    <n v="7591"/>
    <n v="1955"/>
    <n v="0.20479782107689085"/>
    <x v="0"/>
  </r>
  <r>
    <s v="ORD-102350"/>
    <x v="690"/>
    <x v="1"/>
    <x v="11"/>
    <s v="Dec"/>
    <s v="Q4"/>
    <x v="2"/>
    <s v="Karnataka"/>
    <s v="Karnataka Mega Store"/>
    <x v="1"/>
    <x v="3"/>
    <x v="1"/>
    <x v="2"/>
    <n v="1"/>
    <n v="251"/>
    <x v="1"/>
    <n v="108"/>
    <n v="251"/>
    <n v="108"/>
    <n v="143"/>
    <n v="0.56972111553784865"/>
    <x v="0"/>
  </r>
  <r>
    <s v="ORD-102610"/>
    <x v="690"/>
    <x v="1"/>
    <x v="11"/>
    <s v="Dec"/>
    <s v="Q4"/>
    <x v="3"/>
    <s v="Punjab"/>
    <s v="Punjab Mega Store"/>
    <x v="0"/>
    <x v="5"/>
    <x v="0"/>
    <x v="1"/>
    <n v="1"/>
    <n v="10167"/>
    <x v="1"/>
    <n v="7607"/>
    <n v="10167"/>
    <n v="7607"/>
    <n v="2560"/>
    <n v="0.25179502311399626"/>
    <x v="0"/>
  </r>
  <r>
    <s v="ORD-101054"/>
    <x v="691"/>
    <x v="1"/>
    <x v="11"/>
    <s v="Dec"/>
    <s v="Q4"/>
    <x v="1"/>
    <s v="Maharashtra"/>
    <s v="Maharashtra Mega Store"/>
    <x v="1"/>
    <x v="3"/>
    <x v="2"/>
    <x v="2"/>
    <n v="2"/>
    <n v="268"/>
    <x v="1"/>
    <n v="112"/>
    <n v="536"/>
    <n v="224"/>
    <n v="312"/>
    <n v="0.58208955223880599"/>
    <x v="0"/>
  </r>
  <r>
    <s v="ORD-101841"/>
    <x v="691"/>
    <x v="1"/>
    <x v="11"/>
    <s v="Dec"/>
    <s v="Q4"/>
    <x v="1"/>
    <s v="Maharashtra"/>
    <s v="Maharashtra Mega Store"/>
    <x v="1"/>
    <x v="4"/>
    <x v="1"/>
    <x v="1"/>
    <n v="2"/>
    <n v="299"/>
    <x v="0"/>
    <n v="118"/>
    <n v="568.1"/>
    <n v="236"/>
    <n v="332.1"/>
    <n v="0.58458017954585462"/>
    <x v="1"/>
  </r>
  <r>
    <s v="ORD-102185"/>
    <x v="691"/>
    <x v="1"/>
    <x v="11"/>
    <s v="Dec"/>
    <s v="Q4"/>
    <x v="1"/>
    <s v="Gujarat"/>
    <s v="Gujarat Mega Store"/>
    <x v="1"/>
    <x v="8"/>
    <x v="1"/>
    <x v="2"/>
    <n v="5"/>
    <n v="2363"/>
    <x v="2"/>
    <n v="1382"/>
    <n v="10042.75"/>
    <n v="6910"/>
    <n v="3132.75"/>
    <n v="0.31194145029996762"/>
    <x v="0"/>
  </r>
  <r>
    <s v="ORD-102284"/>
    <x v="691"/>
    <x v="1"/>
    <x v="11"/>
    <s v="Dec"/>
    <s v="Q4"/>
    <x v="0"/>
    <s v="Odisha"/>
    <s v="Odisha Mega Store"/>
    <x v="3"/>
    <x v="6"/>
    <x v="2"/>
    <x v="0"/>
    <n v="1"/>
    <n v="6417"/>
    <x v="5"/>
    <n v="3602"/>
    <n v="5133.6000000000004"/>
    <n v="3602"/>
    <n v="1531.6000000000004"/>
    <n v="0.29834813775907748"/>
    <x v="0"/>
  </r>
  <r>
    <s v="ORD-102513"/>
    <x v="691"/>
    <x v="1"/>
    <x v="11"/>
    <s v="Dec"/>
    <s v="Q4"/>
    <x v="3"/>
    <s v="Uttar Pradesh"/>
    <s v="Uttar Pradesh Mega Store"/>
    <x v="1"/>
    <x v="3"/>
    <x v="2"/>
    <x v="0"/>
    <n v="4"/>
    <n v="251"/>
    <x v="0"/>
    <n v="105"/>
    <n v="953.8"/>
    <n v="420"/>
    <n v="533.79999999999995"/>
    <n v="0.5596561123925351"/>
    <x v="0"/>
  </r>
  <r>
    <s v="ORD-102684"/>
    <x v="691"/>
    <x v="1"/>
    <x v="11"/>
    <s v="Dec"/>
    <s v="Q4"/>
    <x v="2"/>
    <s v="Tamil Nadu"/>
    <s v="Tamil Nadu Mega Store"/>
    <x v="1"/>
    <x v="4"/>
    <x v="2"/>
    <x v="2"/>
    <n v="5"/>
    <n v="329"/>
    <x v="0"/>
    <n v="129"/>
    <n v="1562.75"/>
    <n v="645"/>
    <n v="917.75"/>
    <n v="0.58726603743401051"/>
    <x v="0"/>
  </r>
  <r>
    <s v="ORD-103117"/>
    <x v="691"/>
    <x v="1"/>
    <x v="11"/>
    <s v="Dec"/>
    <s v="Q4"/>
    <x v="1"/>
    <s v="Gujarat"/>
    <s v="Gujarat Mega Store"/>
    <x v="3"/>
    <x v="14"/>
    <x v="2"/>
    <x v="0"/>
    <n v="2"/>
    <n v="8421"/>
    <x v="4"/>
    <n v="5222"/>
    <n v="10947.300000000001"/>
    <n v="10444"/>
    <n v="503.30000000000109"/>
    <n v="4.5974806573310406E-2"/>
    <x v="0"/>
  </r>
  <r>
    <s v="ORD-103637"/>
    <x v="691"/>
    <x v="1"/>
    <x v="11"/>
    <s v="Dec"/>
    <s v="Q4"/>
    <x v="3"/>
    <s v="Uttar Pradesh"/>
    <s v="Uttar Pradesh Mega Store"/>
    <x v="2"/>
    <x v="7"/>
    <x v="2"/>
    <x v="1"/>
    <n v="1"/>
    <n v="2619"/>
    <x v="3"/>
    <n v="1323"/>
    <n v="2357.1"/>
    <n v="1323"/>
    <n v="1034.0999999999999"/>
    <n v="0.43871706758304696"/>
    <x v="0"/>
  </r>
  <r>
    <s v="ORD-104388"/>
    <x v="691"/>
    <x v="1"/>
    <x v="11"/>
    <s v="Dec"/>
    <s v="Q4"/>
    <x v="2"/>
    <s v="Andhra Pradesh"/>
    <s v="Andhra Pradesh Mega Store"/>
    <x v="1"/>
    <x v="3"/>
    <x v="1"/>
    <x v="2"/>
    <n v="1"/>
    <n v="230"/>
    <x v="1"/>
    <n v="95"/>
    <n v="230"/>
    <n v="95"/>
    <n v="135"/>
    <n v="0.58695652173913049"/>
    <x v="0"/>
  </r>
  <r>
    <s v="ORD-100485"/>
    <x v="692"/>
    <x v="1"/>
    <x v="11"/>
    <s v="Dec"/>
    <s v="Q4"/>
    <x v="2"/>
    <s v="Karnataka"/>
    <s v="Karnataka Mega Store"/>
    <x v="1"/>
    <x v="4"/>
    <x v="2"/>
    <x v="2"/>
    <n v="4"/>
    <n v="327"/>
    <x v="1"/>
    <n v="128"/>
    <n v="1308"/>
    <n v="512"/>
    <n v="796"/>
    <n v="0.60856269113149852"/>
    <x v="0"/>
  </r>
  <r>
    <s v="ORD-101380"/>
    <x v="692"/>
    <x v="1"/>
    <x v="11"/>
    <s v="Dec"/>
    <s v="Q4"/>
    <x v="0"/>
    <s v="Odisha"/>
    <s v="Odisha Mega Store"/>
    <x v="2"/>
    <x v="7"/>
    <x v="0"/>
    <x v="2"/>
    <n v="2"/>
    <n v="2596"/>
    <x v="1"/>
    <n v="1328"/>
    <n v="5192"/>
    <n v="2656"/>
    <n v="2536"/>
    <n v="0.48844375963020031"/>
    <x v="0"/>
  </r>
  <r>
    <s v="ORD-102275"/>
    <x v="692"/>
    <x v="1"/>
    <x v="11"/>
    <s v="Dec"/>
    <s v="Q4"/>
    <x v="1"/>
    <s v="Gujarat"/>
    <s v="Gujarat Mega Store"/>
    <x v="2"/>
    <x v="7"/>
    <x v="2"/>
    <x v="2"/>
    <n v="1"/>
    <n v="2587"/>
    <x v="3"/>
    <n v="1326"/>
    <n v="2328.3000000000002"/>
    <n v="1326"/>
    <n v="1002.3000000000002"/>
    <n v="0.43048576214405365"/>
    <x v="0"/>
  </r>
  <r>
    <s v="ORD-102387"/>
    <x v="692"/>
    <x v="1"/>
    <x v="11"/>
    <s v="Dec"/>
    <s v="Q4"/>
    <x v="3"/>
    <s v="Delhi"/>
    <s v="Delhi Mega Store"/>
    <x v="1"/>
    <x v="8"/>
    <x v="0"/>
    <x v="1"/>
    <n v="2"/>
    <n v="2017"/>
    <x v="0"/>
    <n v="1170"/>
    <n v="3832.2999999999997"/>
    <n v="2340"/>
    <n v="1492.2999999999997"/>
    <n v="0.38940062103697515"/>
    <x v="0"/>
  </r>
  <r>
    <s v="ORD-102413"/>
    <x v="692"/>
    <x v="1"/>
    <x v="11"/>
    <s v="Dec"/>
    <s v="Q4"/>
    <x v="3"/>
    <s v="Delhi"/>
    <s v="Delhi Mega Store"/>
    <x v="0"/>
    <x v="0"/>
    <x v="1"/>
    <x v="1"/>
    <n v="1"/>
    <n v="52105"/>
    <x v="2"/>
    <n v="42992"/>
    <n v="44289.25"/>
    <n v="42992"/>
    <n v="1297.25"/>
    <n v="2.929040342746829E-2"/>
    <x v="0"/>
  </r>
  <r>
    <s v="ORD-103142"/>
    <x v="692"/>
    <x v="1"/>
    <x v="11"/>
    <s v="Dec"/>
    <s v="Q4"/>
    <x v="1"/>
    <s v="Gujarat"/>
    <s v="Gujarat Mega Store"/>
    <x v="1"/>
    <x v="3"/>
    <x v="0"/>
    <x v="1"/>
    <n v="3"/>
    <n v="252"/>
    <x v="1"/>
    <n v="105"/>
    <n v="756"/>
    <n v="315"/>
    <n v="441"/>
    <n v="0.58333333333333337"/>
    <x v="0"/>
  </r>
  <r>
    <s v="ORD-103481"/>
    <x v="692"/>
    <x v="1"/>
    <x v="11"/>
    <s v="Dec"/>
    <s v="Q4"/>
    <x v="2"/>
    <s v="Karnataka"/>
    <s v="Karnataka Mega Store"/>
    <x v="1"/>
    <x v="8"/>
    <x v="1"/>
    <x v="1"/>
    <n v="1"/>
    <n v="2157"/>
    <x v="2"/>
    <n v="1263"/>
    <n v="1833.45"/>
    <n v="1263"/>
    <n v="570.45000000000005"/>
    <n v="0.31113474597071095"/>
    <x v="0"/>
  </r>
  <r>
    <s v="ORD-100538"/>
    <x v="693"/>
    <x v="1"/>
    <x v="11"/>
    <s v="Dec"/>
    <s v="Q4"/>
    <x v="1"/>
    <s v="Gujarat"/>
    <s v="Gujarat Mega Store"/>
    <x v="1"/>
    <x v="4"/>
    <x v="0"/>
    <x v="0"/>
    <n v="5"/>
    <n v="303"/>
    <x v="0"/>
    <n v="125"/>
    <n v="1439.25"/>
    <n v="625"/>
    <n v="814.25"/>
    <n v="0.5657460482890394"/>
    <x v="0"/>
  </r>
  <r>
    <s v="ORD-100795"/>
    <x v="693"/>
    <x v="1"/>
    <x v="11"/>
    <s v="Dec"/>
    <s v="Q4"/>
    <x v="1"/>
    <s v="Gujarat"/>
    <s v="Gujarat Mega Store"/>
    <x v="0"/>
    <x v="11"/>
    <x v="2"/>
    <x v="1"/>
    <n v="3"/>
    <n v="1478"/>
    <x v="1"/>
    <n v="725"/>
    <n v="4434"/>
    <n v="2175"/>
    <n v="2259"/>
    <n v="0.50947225981055477"/>
    <x v="0"/>
  </r>
  <r>
    <s v="ORD-102071"/>
    <x v="693"/>
    <x v="1"/>
    <x v="11"/>
    <s v="Dec"/>
    <s v="Q4"/>
    <x v="2"/>
    <s v="Karnataka"/>
    <s v="Karnataka Mega Store"/>
    <x v="1"/>
    <x v="4"/>
    <x v="0"/>
    <x v="1"/>
    <n v="2"/>
    <n v="325"/>
    <x v="2"/>
    <n v="127"/>
    <n v="552.5"/>
    <n v="254"/>
    <n v="298.5"/>
    <n v="0.54027149321266965"/>
    <x v="0"/>
  </r>
  <r>
    <s v="ORD-102168"/>
    <x v="693"/>
    <x v="1"/>
    <x v="11"/>
    <s v="Dec"/>
    <s v="Q4"/>
    <x v="2"/>
    <s v="Andhra Pradesh"/>
    <s v="Andhra Pradesh Mega Store"/>
    <x v="0"/>
    <x v="12"/>
    <x v="2"/>
    <x v="1"/>
    <n v="5"/>
    <n v="16994"/>
    <x v="3"/>
    <n v="13018"/>
    <n v="76473"/>
    <n v="65090"/>
    <n v="11383"/>
    <n v="0.14884992088711049"/>
    <x v="0"/>
  </r>
  <r>
    <s v="ORD-102206"/>
    <x v="693"/>
    <x v="1"/>
    <x v="11"/>
    <s v="Dec"/>
    <s v="Q4"/>
    <x v="2"/>
    <s v="Tamil Nadu"/>
    <s v="Tamil Nadu Mega Store"/>
    <x v="0"/>
    <x v="0"/>
    <x v="1"/>
    <x v="1"/>
    <n v="2"/>
    <n v="50658"/>
    <x v="1"/>
    <n v="42761"/>
    <n v="101316"/>
    <n v="85522"/>
    <n v="15794"/>
    <n v="0.15588850724466027"/>
    <x v="0"/>
  </r>
  <r>
    <s v="ORD-102377"/>
    <x v="693"/>
    <x v="1"/>
    <x v="11"/>
    <s v="Dec"/>
    <s v="Q4"/>
    <x v="1"/>
    <s v="Maharashtra"/>
    <s v="Maharashtra Mega Store"/>
    <x v="3"/>
    <x v="13"/>
    <x v="0"/>
    <x v="1"/>
    <n v="1"/>
    <n v="14750"/>
    <x v="4"/>
    <n v="8750"/>
    <n v="9587.5"/>
    <n v="8750"/>
    <n v="837.5"/>
    <n v="8.7353324641460228E-2"/>
    <x v="0"/>
  </r>
  <r>
    <s v="ORD-103056"/>
    <x v="693"/>
    <x v="1"/>
    <x v="11"/>
    <s v="Dec"/>
    <s v="Q4"/>
    <x v="3"/>
    <s v="Delhi"/>
    <s v="Delhi Mega Store"/>
    <x v="1"/>
    <x v="3"/>
    <x v="2"/>
    <x v="1"/>
    <n v="2"/>
    <n v="263"/>
    <x v="3"/>
    <n v="109"/>
    <n v="473.40000000000003"/>
    <n v="218"/>
    <n v="255.40000000000003"/>
    <n v="0.53950147866497677"/>
    <x v="0"/>
  </r>
  <r>
    <s v="ORD-100248"/>
    <x v="694"/>
    <x v="1"/>
    <x v="11"/>
    <s v="Dec"/>
    <s v="Q4"/>
    <x v="3"/>
    <s v="Punjab"/>
    <s v="Punjab Mega Store"/>
    <x v="3"/>
    <x v="14"/>
    <x v="0"/>
    <x v="1"/>
    <n v="1"/>
    <n v="8730"/>
    <x v="0"/>
    <n v="5506"/>
    <n v="8293.5"/>
    <n v="5506"/>
    <n v="2787.5"/>
    <n v="0.33610658949779948"/>
    <x v="0"/>
  </r>
  <r>
    <s v="ORD-100695"/>
    <x v="694"/>
    <x v="1"/>
    <x v="11"/>
    <s v="Dec"/>
    <s v="Q4"/>
    <x v="1"/>
    <s v="Maharashtra"/>
    <s v="Maharashtra Mega Store"/>
    <x v="3"/>
    <x v="13"/>
    <x v="0"/>
    <x v="1"/>
    <n v="2"/>
    <n v="14418"/>
    <x v="7"/>
    <n v="8725"/>
    <n v="21627"/>
    <n v="17450"/>
    <n v="4177"/>
    <n v="0.19313820687104083"/>
    <x v="0"/>
  </r>
  <r>
    <s v="ORD-100732"/>
    <x v="694"/>
    <x v="1"/>
    <x v="11"/>
    <s v="Dec"/>
    <s v="Q4"/>
    <x v="0"/>
    <s v="Bihar"/>
    <s v="Bihar Mega Store"/>
    <x v="2"/>
    <x v="2"/>
    <x v="0"/>
    <x v="0"/>
    <n v="2"/>
    <n v="2719"/>
    <x v="0"/>
    <n v="1589"/>
    <n v="5166.0999999999995"/>
    <n v="3178"/>
    <n v="1988.0999999999995"/>
    <n v="0.38483575617970994"/>
    <x v="0"/>
  </r>
  <r>
    <s v="ORD-101690"/>
    <x v="694"/>
    <x v="1"/>
    <x v="11"/>
    <s v="Dec"/>
    <s v="Q4"/>
    <x v="3"/>
    <s v="Uttar Pradesh"/>
    <s v="Uttar Pradesh Mega Store"/>
    <x v="0"/>
    <x v="12"/>
    <x v="1"/>
    <x v="1"/>
    <n v="2"/>
    <n v="19758"/>
    <x v="1"/>
    <n v="15004"/>
    <n v="39516"/>
    <n v="30008"/>
    <n v="9508"/>
    <n v="0.24061139791476871"/>
    <x v="0"/>
  </r>
  <r>
    <s v="ORD-102031"/>
    <x v="694"/>
    <x v="1"/>
    <x v="11"/>
    <s v="Dec"/>
    <s v="Q4"/>
    <x v="0"/>
    <s v="Odisha"/>
    <s v="Odisha Mega Store"/>
    <x v="2"/>
    <x v="10"/>
    <x v="1"/>
    <x v="2"/>
    <n v="5"/>
    <n v="1772"/>
    <x v="0"/>
    <n v="908"/>
    <n v="8417"/>
    <n v="4540"/>
    <n v="3877"/>
    <n v="0.46061542117143878"/>
    <x v="0"/>
  </r>
  <r>
    <s v="ORD-102820"/>
    <x v="694"/>
    <x v="1"/>
    <x v="11"/>
    <s v="Dec"/>
    <s v="Q4"/>
    <x v="3"/>
    <s v="Delhi"/>
    <s v="Delhi Mega Store"/>
    <x v="1"/>
    <x v="8"/>
    <x v="2"/>
    <x v="1"/>
    <n v="1"/>
    <n v="1994"/>
    <x v="1"/>
    <n v="1159"/>
    <n v="1994"/>
    <n v="1159"/>
    <n v="835"/>
    <n v="0.41875626880641925"/>
    <x v="0"/>
  </r>
  <r>
    <s v="ORD-103030"/>
    <x v="694"/>
    <x v="1"/>
    <x v="11"/>
    <s v="Dec"/>
    <s v="Q4"/>
    <x v="1"/>
    <s v="Rajasthan"/>
    <s v="Rajasthan Mega Store"/>
    <x v="1"/>
    <x v="1"/>
    <x v="1"/>
    <x v="0"/>
    <n v="4"/>
    <n v="474"/>
    <x v="0"/>
    <n v="218"/>
    <n v="1801.1999999999998"/>
    <n v="872"/>
    <n v="929.19999999999982"/>
    <n v="0.51587830335331997"/>
    <x v="0"/>
  </r>
  <r>
    <s v="ORD-100110"/>
    <x v="695"/>
    <x v="1"/>
    <x v="11"/>
    <s v="Dec"/>
    <s v="Q4"/>
    <x v="3"/>
    <s v="Delhi"/>
    <s v="Delhi Mega Store"/>
    <x v="0"/>
    <x v="12"/>
    <x v="0"/>
    <x v="1"/>
    <n v="4"/>
    <n v="18561"/>
    <x v="1"/>
    <n v="14205"/>
    <n v="74244"/>
    <n v="56820"/>
    <n v="17424"/>
    <n v="0.23468563116211411"/>
    <x v="0"/>
  </r>
  <r>
    <s v="ORD-101284"/>
    <x v="695"/>
    <x v="1"/>
    <x v="11"/>
    <s v="Dec"/>
    <s v="Q4"/>
    <x v="0"/>
    <s v="West Bengal"/>
    <s v="West Bengal Mega Store"/>
    <x v="1"/>
    <x v="3"/>
    <x v="0"/>
    <x v="1"/>
    <n v="3"/>
    <n v="237"/>
    <x v="3"/>
    <n v="97"/>
    <n v="639.9"/>
    <n v="291"/>
    <n v="348.9"/>
    <n v="0.54524144397562113"/>
    <x v="0"/>
  </r>
  <r>
    <s v="ORD-101334"/>
    <x v="695"/>
    <x v="1"/>
    <x v="11"/>
    <s v="Dec"/>
    <s v="Q4"/>
    <x v="0"/>
    <s v="Bihar"/>
    <s v="Bihar Mega Store"/>
    <x v="0"/>
    <x v="5"/>
    <x v="2"/>
    <x v="1"/>
    <n v="1"/>
    <n v="11050"/>
    <x v="3"/>
    <n v="8206"/>
    <n v="9945"/>
    <n v="8206"/>
    <n v="1739"/>
    <n v="0.17486173956762191"/>
    <x v="0"/>
  </r>
  <r>
    <s v="ORD-102424"/>
    <x v="695"/>
    <x v="1"/>
    <x v="11"/>
    <s v="Dec"/>
    <s v="Q4"/>
    <x v="2"/>
    <s v="Karnataka"/>
    <s v="Karnataka Mega Store"/>
    <x v="0"/>
    <x v="12"/>
    <x v="2"/>
    <x v="2"/>
    <n v="2"/>
    <n v="17788"/>
    <x v="1"/>
    <n v="13896"/>
    <n v="35576"/>
    <n v="27792"/>
    <n v="7784"/>
    <n v="0.21879919046548235"/>
    <x v="0"/>
  </r>
  <r>
    <s v="ORD-104052"/>
    <x v="695"/>
    <x v="1"/>
    <x v="11"/>
    <s v="Dec"/>
    <s v="Q4"/>
    <x v="3"/>
    <s v="Uttar Pradesh"/>
    <s v="Uttar Pradesh Mega Store"/>
    <x v="1"/>
    <x v="4"/>
    <x v="2"/>
    <x v="1"/>
    <n v="1"/>
    <n v="328"/>
    <x v="2"/>
    <n v="133"/>
    <n v="278.8"/>
    <n v="133"/>
    <n v="145.80000000000001"/>
    <n v="0.52295552367288378"/>
    <x v="0"/>
  </r>
  <r>
    <s v="ORD-104496"/>
    <x v="695"/>
    <x v="1"/>
    <x v="11"/>
    <s v="Dec"/>
    <s v="Q4"/>
    <x v="1"/>
    <s v="Rajasthan"/>
    <s v="Rajasthan Mega Store"/>
    <x v="1"/>
    <x v="1"/>
    <x v="2"/>
    <x v="0"/>
    <n v="1"/>
    <n v="412"/>
    <x v="5"/>
    <n v="183"/>
    <n v="329.6"/>
    <n v="183"/>
    <n v="146.60000000000002"/>
    <n v="0.4447815533980583"/>
    <x v="0"/>
  </r>
  <r>
    <s v="ORD-100850"/>
    <x v="696"/>
    <x v="1"/>
    <x v="11"/>
    <s v="Dec"/>
    <s v="Q4"/>
    <x v="3"/>
    <s v="Delhi"/>
    <s v="Delhi Mega Store"/>
    <x v="0"/>
    <x v="11"/>
    <x v="1"/>
    <x v="1"/>
    <n v="1"/>
    <n v="1443"/>
    <x v="1"/>
    <n v="727"/>
    <n v="1443"/>
    <n v="727"/>
    <n v="716"/>
    <n v="0.4961884961884962"/>
    <x v="0"/>
  </r>
  <r>
    <s v="ORD-101051"/>
    <x v="696"/>
    <x v="1"/>
    <x v="11"/>
    <s v="Dec"/>
    <s v="Q4"/>
    <x v="1"/>
    <s v="Rajasthan"/>
    <s v="Rajasthan Mega Store"/>
    <x v="1"/>
    <x v="8"/>
    <x v="0"/>
    <x v="2"/>
    <n v="5"/>
    <n v="2300"/>
    <x v="1"/>
    <n v="1298"/>
    <n v="11500"/>
    <n v="6490"/>
    <n v="5010"/>
    <n v="0.43565217391304351"/>
    <x v="0"/>
  </r>
  <r>
    <s v="ORD-102437"/>
    <x v="696"/>
    <x v="1"/>
    <x v="11"/>
    <s v="Dec"/>
    <s v="Q4"/>
    <x v="0"/>
    <s v="West Bengal"/>
    <s v="West Bengal Mega Store"/>
    <x v="0"/>
    <x v="5"/>
    <x v="2"/>
    <x v="1"/>
    <n v="4"/>
    <n v="11316"/>
    <x v="1"/>
    <n v="8202"/>
    <n v="45264"/>
    <n v="32808"/>
    <n v="12456"/>
    <n v="0.27518557794273596"/>
    <x v="0"/>
  </r>
  <r>
    <s v="ORD-103963"/>
    <x v="696"/>
    <x v="1"/>
    <x v="11"/>
    <s v="Dec"/>
    <s v="Q4"/>
    <x v="1"/>
    <s v="Rajasthan"/>
    <s v="Rajasthan Mega Store"/>
    <x v="2"/>
    <x v="2"/>
    <x v="0"/>
    <x v="1"/>
    <n v="1"/>
    <n v="2857"/>
    <x v="0"/>
    <n v="1735"/>
    <n v="2714.15"/>
    <n v="1735"/>
    <n v="979.15000000000009"/>
    <n v="0.36075751155978852"/>
    <x v="0"/>
  </r>
  <r>
    <s v="ORD-103997"/>
    <x v="696"/>
    <x v="1"/>
    <x v="11"/>
    <s v="Dec"/>
    <s v="Q4"/>
    <x v="2"/>
    <s v="Karnataka"/>
    <s v="Karnataka Mega Store"/>
    <x v="2"/>
    <x v="2"/>
    <x v="2"/>
    <x v="1"/>
    <n v="1"/>
    <n v="2996"/>
    <x v="2"/>
    <n v="1821"/>
    <n v="2546.6"/>
    <n v="1821"/>
    <n v="725.59999999999991"/>
    <n v="0.28492892484096438"/>
    <x v="0"/>
  </r>
  <r>
    <s v="ORD-104031"/>
    <x v="696"/>
    <x v="1"/>
    <x v="11"/>
    <s v="Dec"/>
    <s v="Q4"/>
    <x v="1"/>
    <s v="Maharashtra"/>
    <s v="Maharashtra Mega Store"/>
    <x v="2"/>
    <x v="10"/>
    <x v="1"/>
    <x v="2"/>
    <n v="2"/>
    <n v="1740"/>
    <x v="1"/>
    <n v="903"/>
    <n v="3480"/>
    <n v="1806"/>
    <n v="1674"/>
    <n v="0.48103448275862071"/>
    <x v="1"/>
  </r>
  <r>
    <s v="ORD-104244"/>
    <x v="696"/>
    <x v="1"/>
    <x v="11"/>
    <s v="Dec"/>
    <s v="Q4"/>
    <x v="1"/>
    <s v="Rajasthan"/>
    <s v="Rajasthan Mega Store"/>
    <x v="1"/>
    <x v="3"/>
    <x v="0"/>
    <x v="2"/>
    <n v="1"/>
    <n v="240"/>
    <x v="0"/>
    <n v="100"/>
    <n v="228"/>
    <n v="100"/>
    <n v="128"/>
    <n v="0.56140350877192979"/>
    <x v="0"/>
  </r>
  <r>
    <s v="ORD-100472"/>
    <x v="697"/>
    <x v="1"/>
    <x v="11"/>
    <s v="Dec"/>
    <s v="Q4"/>
    <x v="3"/>
    <s v="Delhi"/>
    <s v="Delhi Mega Store"/>
    <x v="0"/>
    <x v="0"/>
    <x v="2"/>
    <x v="2"/>
    <n v="3"/>
    <n v="51393"/>
    <x v="1"/>
    <n v="42826"/>
    <n v="154179"/>
    <n v="128478"/>
    <n v="25701"/>
    <n v="0.16669585352090752"/>
    <x v="0"/>
  </r>
  <r>
    <s v="ORD-102819"/>
    <x v="697"/>
    <x v="1"/>
    <x v="11"/>
    <s v="Dec"/>
    <s v="Q4"/>
    <x v="1"/>
    <s v="Rajasthan"/>
    <s v="Rajasthan Mega Store"/>
    <x v="0"/>
    <x v="12"/>
    <x v="1"/>
    <x v="0"/>
    <n v="1"/>
    <n v="18490"/>
    <x v="2"/>
    <n v="14042"/>
    <n v="15716.5"/>
    <n v="14042"/>
    <n v="1674.5"/>
    <n v="0.1065440778799351"/>
    <x v="0"/>
  </r>
  <r>
    <s v="ORD-104217"/>
    <x v="697"/>
    <x v="1"/>
    <x v="11"/>
    <s v="Dec"/>
    <s v="Q4"/>
    <x v="3"/>
    <s v="Delhi"/>
    <s v="Delhi Mega Store"/>
    <x v="2"/>
    <x v="10"/>
    <x v="2"/>
    <x v="2"/>
    <n v="1"/>
    <n v="1847"/>
    <x v="1"/>
    <n v="939"/>
    <n v="1847"/>
    <n v="939"/>
    <n v="908"/>
    <n v="0.49160801299404439"/>
    <x v="0"/>
  </r>
  <r>
    <s v="ORD-100707"/>
    <x v="698"/>
    <x v="1"/>
    <x v="11"/>
    <s v="Dec"/>
    <s v="Q4"/>
    <x v="2"/>
    <s v="Karnataka"/>
    <s v="Karnataka Mega Store"/>
    <x v="2"/>
    <x v="7"/>
    <x v="2"/>
    <x v="0"/>
    <n v="2"/>
    <n v="2490"/>
    <x v="0"/>
    <n v="1269"/>
    <n v="4731"/>
    <n v="2538"/>
    <n v="2193"/>
    <n v="0.46353836398224479"/>
    <x v="0"/>
  </r>
  <r>
    <s v="ORD-100902"/>
    <x v="698"/>
    <x v="1"/>
    <x v="11"/>
    <s v="Dec"/>
    <s v="Q4"/>
    <x v="1"/>
    <s v="Rajasthan"/>
    <s v="Rajasthan Mega Store"/>
    <x v="0"/>
    <x v="12"/>
    <x v="1"/>
    <x v="0"/>
    <n v="3"/>
    <n v="17048"/>
    <x v="5"/>
    <n v="13403"/>
    <n v="40915.200000000004"/>
    <n v="40209"/>
    <n v="706.20000000000437"/>
    <n v="1.7260089160018876E-2"/>
    <x v="0"/>
  </r>
  <r>
    <s v="ORD-101021"/>
    <x v="698"/>
    <x v="1"/>
    <x v="11"/>
    <s v="Dec"/>
    <s v="Q4"/>
    <x v="1"/>
    <s v="Gujarat"/>
    <s v="Gujarat Mega Store"/>
    <x v="0"/>
    <x v="12"/>
    <x v="0"/>
    <x v="0"/>
    <n v="2"/>
    <n v="16928"/>
    <x v="5"/>
    <n v="12968"/>
    <n v="27084.800000000003"/>
    <n v="25936"/>
    <n v="1148.8000000000029"/>
    <n v="4.2414933837429211E-2"/>
    <x v="0"/>
  </r>
  <r>
    <s v="ORD-101354"/>
    <x v="698"/>
    <x v="1"/>
    <x v="11"/>
    <s v="Dec"/>
    <s v="Q4"/>
    <x v="3"/>
    <s v="Uttar Pradesh"/>
    <s v="Uttar Pradesh Mega Store"/>
    <x v="1"/>
    <x v="4"/>
    <x v="0"/>
    <x v="0"/>
    <n v="3"/>
    <n v="306"/>
    <x v="5"/>
    <n v="121"/>
    <n v="734.40000000000009"/>
    <n v="363"/>
    <n v="371.40000000000009"/>
    <n v="0.5057189542483661"/>
    <x v="0"/>
  </r>
  <r>
    <s v="ORD-101506"/>
    <x v="698"/>
    <x v="1"/>
    <x v="11"/>
    <s v="Dec"/>
    <s v="Q4"/>
    <x v="1"/>
    <s v="Maharashtra"/>
    <s v="Maharashtra Mega Store"/>
    <x v="0"/>
    <x v="0"/>
    <x v="0"/>
    <x v="1"/>
    <n v="1"/>
    <n v="56156"/>
    <x v="1"/>
    <n v="47792"/>
    <n v="56156"/>
    <n v="47792"/>
    <n v="8364"/>
    <n v="0.14894223235273168"/>
    <x v="0"/>
  </r>
  <r>
    <s v="ORD-101785"/>
    <x v="698"/>
    <x v="1"/>
    <x v="11"/>
    <s v="Dec"/>
    <s v="Q4"/>
    <x v="2"/>
    <s v="Karnataka"/>
    <s v="Karnataka Mega Store"/>
    <x v="1"/>
    <x v="8"/>
    <x v="0"/>
    <x v="0"/>
    <n v="1"/>
    <n v="2247"/>
    <x v="3"/>
    <n v="1340"/>
    <n v="2022.3"/>
    <n v="1340"/>
    <n v="682.3"/>
    <n v="0.33738812243485139"/>
    <x v="0"/>
  </r>
  <r>
    <s v="ORD-102032"/>
    <x v="698"/>
    <x v="1"/>
    <x v="11"/>
    <s v="Dec"/>
    <s v="Q4"/>
    <x v="1"/>
    <s v="Maharashtra"/>
    <s v="Maharashtra Mega Store"/>
    <x v="2"/>
    <x v="2"/>
    <x v="2"/>
    <x v="1"/>
    <n v="5"/>
    <n v="2629"/>
    <x v="0"/>
    <n v="1579"/>
    <n v="12487.75"/>
    <n v="7895"/>
    <n v="4592.75"/>
    <n v="0.36778042481632001"/>
    <x v="0"/>
  </r>
  <r>
    <s v="ORD-102598"/>
    <x v="698"/>
    <x v="1"/>
    <x v="11"/>
    <s v="Dec"/>
    <s v="Q4"/>
    <x v="0"/>
    <s v="Bihar"/>
    <s v="Bihar Mega Store"/>
    <x v="0"/>
    <x v="5"/>
    <x v="2"/>
    <x v="1"/>
    <n v="1"/>
    <n v="10537"/>
    <x v="1"/>
    <n v="7824"/>
    <n v="10537"/>
    <n v="7824"/>
    <n v="2713"/>
    <n v="0.25747366423080575"/>
    <x v="0"/>
  </r>
  <r>
    <s v="ORD-102659"/>
    <x v="698"/>
    <x v="1"/>
    <x v="11"/>
    <s v="Dec"/>
    <s v="Q4"/>
    <x v="3"/>
    <s v="Punjab"/>
    <s v="Punjab Mega Store"/>
    <x v="1"/>
    <x v="4"/>
    <x v="0"/>
    <x v="1"/>
    <n v="5"/>
    <n v="284"/>
    <x v="0"/>
    <n v="110"/>
    <n v="1349"/>
    <n v="550"/>
    <n v="799"/>
    <n v="0.59229058561897707"/>
    <x v="1"/>
  </r>
  <r>
    <s v="ORD-103239"/>
    <x v="698"/>
    <x v="1"/>
    <x v="11"/>
    <s v="Dec"/>
    <s v="Q4"/>
    <x v="1"/>
    <s v="Maharashtra"/>
    <s v="Maharashtra Mega Store"/>
    <x v="2"/>
    <x v="2"/>
    <x v="0"/>
    <x v="1"/>
    <n v="4"/>
    <n v="2719"/>
    <x v="2"/>
    <n v="1663"/>
    <n v="9244.6"/>
    <n v="6652"/>
    <n v="2592.6000000000004"/>
    <n v="0.28044480020768886"/>
    <x v="0"/>
  </r>
  <r>
    <s v="ORD-103406"/>
    <x v="698"/>
    <x v="1"/>
    <x v="11"/>
    <s v="Dec"/>
    <s v="Q4"/>
    <x v="1"/>
    <s v="Maharashtra"/>
    <s v="Maharashtra Mega Store"/>
    <x v="1"/>
    <x v="4"/>
    <x v="0"/>
    <x v="0"/>
    <n v="2"/>
    <n v="306"/>
    <x v="0"/>
    <n v="123"/>
    <n v="581.4"/>
    <n v="246"/>
    <n v="335.4"/>
    <n v="0.57688338493292057"/>
    <x v="0"/>
  </r>
  <r>
    <s v="ORD-103648"/>
    <x v="698"/>
    <x v="1"/>
    <x v="11"/>
    <s v="Dec"/>
    <s v="Q4"/>
    <x v="0"/>
    <s v="West Bengal"/>
    <s v="West Bengal Mega Store"/>
    <x v="0"/>
    <x v="11"/>
    <x v="2"/>
    <x v="2"/>
    <n v="2"/>
    <n v="1547"/>
    <x v="1"/>
    <n v="767"/>
    <n v="3094"/>
    <n v="1534"/>
    <n v="1560"/>
    <n v="0.50420168067226889"/>
    <x v="0"/>
  </r>
  <r>
    <s v="ORD-103263"/>
    <x v="699"/>
    <x v="1"/>
    <x v="11"/>
    <s v="Dec"/>
    <s v="Q4"/>
    <x v="3"/>
    <s v="Punjab"/>
    <s v="Punjab Mega Store"/>
    <x v="0"/>
    <x v="5"/>
    <x v="1"/>
    <x v="1"/>
    <n v="2"/>
    <n v="10573"/>
    <x v="2"/>
    <n v="7994"/>
    <n v="17974.099999999999"/>
    <n v="15988"/>
    <n v="1986.0999999999985"/>
    <n v="0.11049788306507689"/>
    <x v="0"/>
  </r>
  <r>
    <s v="ORD-100143"/>
    <x v="700"/>
    <x v="1"/>
    <x v="11"/>
    <s v="Dec"/>
    <s v="Q4"/>
    <x v="1"/>
    <s v="Gujarat"/>
    <s v="Gujarat Mega Store"/>
    <x v="3"/>
    <x v="9"/>
    <x v="0"/>
    <x v="0"/>
    <n v="1"/>
    <n v="34625"/>
    <x v="6"/>
    <n v="24013"/>
    <n v="24237.5"/>
    <n v="24013"/>
    <n v="224.5"/>
    <n v="9.2625064466219705E-3"/>
    <x v="0"/>
  </r>
  <r>
    <s v="ORD-101055"/>
    <x v="700"/>
    <x v="1"/>
    <x v="11"/>
    <s v="Dec"/>
    <s v="Q4"/>
    <x v="3"/>
    <s v="Delhi"/>
    <s v="Delhi Mega Store"/>
    <x v="1"/>
    <x v="3"/>
    <x v="2"/>
    <x v="0"/>
    <n v="1"/>
    <n v="248"/>
    <x v="2"/>
    <n v="104"/>
    <n v="210.79999999999998"/>
    <n v="104"/>
    <n v="106.79999999999998"/>
    <n v="0.50664136622390887"/>
    <x v="1"/>
  </r>
  <r>
    <s v="ORD-102853"/>
    <x v="700"/>
    <x v="1"/>
    <x v="11"/>
    <s v="Dec"/>
    <s v="Q4"/>
    <x v="0"/>
    <s v="West Bengal"/>
    <s v="West Bengal Mega Store"/>
    <x v="1"/>
    <x v="1"/>
    <x v="0"/>
    <x v="1"/>
    <n v="3"/>
    <n v="415"/>
    <x v="3"/>
    <n v="182"/>
    <n v="1120.5"/>
    <n v="546"/>
    <n v="574.5"/>
    <n v="0.5127175368139224"/>
    <x v="0"/>
  </r>
  <r>
    <s v="ORD-102873"/>
    <x v="700"/>
    <x v="1"/>
    <x v="11"/>
    <s v="Dec"/>
    <s v="Q4"/>
    <x v="1"/>
    <s v="Gujarat"/>
    <s v="Gujarat Mega Store"/>
    <x v="3"/>
    <x v="14"/>
    <x v="0"/>
    <x v="1"/>
    <n v="8"/>
    <n v="8975"/>
    <x v="4"/>
    <n v="5522"/>
    <n v="46670"/>
    <n v="44176"/>
    <n v="2494"/>
    <n v="5.3439040068566528E-2"/>
    <x v="0"/>
  </r>
  <r>
    <s v="ORD-103877"/>
    <x v="700"/>
    <x v="1"/>
    <x v="11"/>
    <s v="Dec"/>
    <s v="Q4"/>
    <x v="0"/>
    <s v="Odisha"/>
    <s v="Odisha Mega Store"/>
    <x v="2"/>
    <x v="2"/>
    <x v="0"/>
    <x v="0"/>
    <n v="2"/>
    <n v="2895"/>
    <x v="5"/>
    <n v="1740"/>
    <n v="4632"/>
    <n v="3480"/>
    <n v="1152"/>
    <n v="0.24870466321243523"/>
    <x v="0"/>
  </r>
  <r>
    <s v="ORD-100155"/>
    <x v="701"/>
    <x v="1"/>
    <x v="11"/>
    <s v="Dec"/>
    <s v="Q4"/>
    <x v="3"/>
    <s v="Punjab"/>
    <s v="Punjab Mega Store"/>
    <x v="2"/>
    <x v="7"/>
    <x v="0"/>
    <x v="1"/>
    <n v="2"/>
    <n v="2513"/>
    <x v="1"/>
    <n v="1269"/>
    <n v="5026"/>
    <n v="2538"/>
    <n v="2488"/>
    <n v="0.49502586549940308"/>
    <x v="0"/>
  </r>
  <r>
    <s v="ORD-100228"/>
    <x v="701"/>
    <x v="1"/>
    <x v="11"/>
    <s v="Dec"/>
    <s v="Q4"/>
    <x v="2"/>
    <s v="Karnataka"/>
    <s v="Karnataka Mega Store"/>
    <x v="2"/>
    <x v="10"/>
    <x v="2"/>
    <x v="2"/>
    <n v="1"/>
    <n v="1954"/>
    <x v="2"/>
    <n v="1008"/>
    <n v="1660.8999999999999"/>
    <n v="1008"/>
    <n v="652.89999999999986"/>
    <n v="0.39310012643747361"/>
    <x v="0"/>
  </r>
  <r>
    <s v="ORD-101769"/>
    <x v="701"/>
    <x v="1"/>
    <x v="11"/>
    <s v="Dec"/>
    <s v="Q4"/>
    <x v="1"/>
    <s v="Rajasthan"/>
    <s v="Rajasthan Mega Store"/>
    <x v="3"/>
    <x v="9"/>
    <x v="0"/>
    <x v="2"/>
    <n v="1"/>
    <n v="30238"/>
    <x v="4"/>
    <n v="20412"/>
    <n v="19654.7"/>
    <n v="20412"/>
    <n v="-757.29999999999927"/>
    <n v="-3.8530224322935444E-2"/>
    <x v="0"/>
  </r>
  <r>
    <s v="ORD-102669"/>
    <x v="702"/>
    <x v="1"/>
    <x v="11"/>
    <s v="Dec"/>
    <s v="Q4"/>
    <x v="1"/>
    <s v="Gujarat"/>
    <s v="Gujarat Mega Store"/>
    <x v="3"/>
    <x v="14"/>
    <x v="0"/>
    <x v="2"/>
    <n v="1"/>
    <n v="8357"/>
    <x v="4"/>
    <n v="5106"/>
    <n v="5432.05"/>
    <n v="5106"/>
    <n v="326.05000000000018"/>
    <n v="6.0023379755341014E-2"/>
    <x v="0"/>
  </r>
  <r>
    <s v="ORD-102859"/>
    <x v="702"/>
    <x v="1"/>
    <x v="11"/>
    <s v="Dec"/>
    <s v="Q4"/>
    <x v="3"/>
    <s v="Punjab"/>
    <s v="Punjab Mega Store"/>
    <x v="1"/>
    <x v="8"/>
    <x v="0"/>
    <x v="1"/>
    <n v="1"/>
    <n v="2064"/>
    <x v="1"/>
    <n v="1169"/>
    <n v="2064"/>
    <n v="1169"/>
    <n v="895"/>
    <n v="0.43362403100775193"/>
    <x v="0"/>
  </r>
  <r>
    <s v="ORD-103405"/>
    <x v="702"/>
    <x v="1"/>
    <x v="11"/>
    <s v="Dec"/>
    <s v="Q4"/>
    <x v="1"/>
    <s v="Maharashtra"/>
    <s v="Maharashtra Mega Store"/>
    <x v="3"/>
    <x v="6"/>
    <x v="1"/>
    <x v="1"/>
    <n v="8"/>
    <n v="6183"/>
    <x v="7"/>
    <n v="3422"/>
    <n v="37098"/>
    <n v="27376"/>
    <n v="9722"/>
    <n v="0.26206264488651682"/>
    <x v="0"/>
  </r>
  <r>
    <s v="ORD-101131"/>
    <x v="703"/>
    <x v="1"/>
    <x v="11"/>
    <s v="Dec"/>
    <s v="Q4"/>
    <x v="3"/>
    <s v="Punjab"/>
    <s v="Punjab Mega Store"/>
    <x v="0"/>
    <x v="0"/>
    <x v="1"/>
    <x v="1"/>
    <n v="1"/>
    <n v="53585"/>
    <x v="3"/>
    <n v="46824"/>
    <n v="48226.5"/>
    <n v="46824"/>
    <n v="1402.5"/>
    <n v="2.9081521570091133E-2"/>
    <x v="0"/>
  </r>
  <r>
    <s v="ORD-101559"/>
    <x v="703"/>
    <x v="1"/>
    <x v="11"/>
    <s v="Dec"/>
    <s v="Q4"/>
    <x v="1"/>
    <s v="Rajasthan"/>
    <s v="Rajasthan Mega Store"/>
    <x v="1"/>
    <x v="8"/>
    <x v="0"/>
    <x v="2"/>
    <n v="3"/>
    <n v="2167"/>
    <x v="2"/>
    <n v="1222"/>
    <n v="5525.8499999999995"/>
    <n v="3666"/>
    <n v="1859.8499999999995"/>
    <n v="0.33657265398083547"/>
    <x v="0"/>
  </r>
  <r>
    <s v="ORD-102120"/>
    <x v="703"/>
    <x v="1"/>
    <x v="11"/>
    <s v="Dec"/>
    <s v="Q4"/>
    <x v="3"/>
    <s v="Delhi"/>
    <s v="Delhi Mega Store"/>
    <x v="2"/>
    <x v="7"/>
    <x v="0"/>
    <x v="0"/>
    <n v="1"/>
    <n v="2554"/>
    <x v="0"/>
    <n v="1251"/>
    <n v="2426.2999999999997"/>
    <n v="1251"/>
    <n v="1175.2999999999997"/>
    <n v="0.48440011540205247"/>
    <x v="0"/>
  </r>
  <r>
    <s v="ORD-102677"/>
    <x v="703"/>
    <x v="1"/>
    <x v="11"/>
    <s v="Dec"/>
    <s v="Q4"/>
    <x v="0"/>
    <s v="West Bengal"/>
    <s v="West Bengal Mega Store"/>
    <x v="1"/>
    <x v="4"/>
    <x v="2"/>
    <x v="0"/>
    <n v="2"/>
    <n v="321"/>
    <x v="0"/>
    <n v="131"/>
    <n v="609.9"/>
    <n v="262"/>
    <n v="347.9"/>
    <n v="0.57042138055418923"/>
    <x v="0"/>
  </r>
  <r>
    <s v="ORD-103860"/>
    <x v="703"/>
    <x v="1"/>
    <x v="11"/>
    <s v="Dec"/>
    <s v="Q4"/>
    <x v="0"/>
    <s v="West Bengal"/>
    <s v="West Bengal Mega Store"/>
    <x v="2"/>
    <x v="7"/>
    <x v="0"/>
    <x v="1"/>
    <n v="1"/>
    <n v="2397"/>
    <x v="3"/>
    <n v="1204"/>
    <n v="2157.3000000000002"/>
    <n v="1204"/>
    <n v="953.30000000000018"/>
    <n v="0.44189496129421041"/>
    <x v="0"/>
  </r>
  <r>
    <s v="ORD-103906"/>
    <x v="703"/>
    <x v="1"/>
    <x v="11"/>
    <s v="Dec"/>
    <s v="Q4"/>
    <x v="0"/>
    <s v="Bihar"/>
    <s v="Bihar Mega Store"/>
    <x v="0"/>
    <x v="11"/>
    <x v="2"/>
    <x v="1"/>
    <n v="1"/>
    <n v="1388"/>
    <x v="0"/>
    <n v="694"/>
    <n v="1318.6"/>
    <n v="694"/>
    <n v="624.59999999999991"/>
    <n v="0.47368421052631576"/>
    <x v="0"/>
  </r>
  <r>
    <s v="ORD-100257"/>
    <x v="704"/>
    <x v="1"/>
    <x v="11"/>
    <s v="Dec"/>
    <s v="Q4"/>
    <x v="1"/>
    <s v="Gujarat"/>
    <s v="Gujarat Mega Store"/>
    <x v="1"/>
    <x v="3"/>
    <x v="1"/>
    <x v="0"/>
    <n v="3"/>
    <n v="232"/>
    <x v="0"/>
    <n v="99"/>
    <n v="661.19999999999993"/>
    <n v="297"/>
    <n v="364.19999999999993"/>
    <n v="0.55081669691470048"/>
    <x v="0"/>
  </r>
  <r>
    <s v="ORD-102457"/>
    <x v="704"/>
    <x v="1"/>
    <x v="11"/>
    <s v="Dec"/>
    <s v="Q4"/>
    <x v="1"/>
    <s v="Maharashtra"/>
    <s v="Maharashtra Mega Store"/>
    <x v="0"/>
    <x v="12"/>
    <x v="0"/>
    <x v="1"/>
    <n v="2"/>
    <n v="17191"/>
    <x v="2"/>
    <n v="13578"/>
    <n v="29224.7"/>
    <n v="27156"/>
    <n v="2068.7000000000007"/>
    <n v="7.0786013201162054E-2"/>
    <x v="1"/>
  </r>
  <r>
    <s v="ORD-103452"/>
    <x v="704"/>
    <x v="1"/>
    <x v="11"/>
    <s v="Dec"/>
    <s v="Q4"/>
    <x v="3"/>
    <s v="Punjab"/>
    <s v="Punjab Mega Store"/>
    <x v="0"/>
    <x v="5"/>
    <x v="0"/>
    <x v="0"/>
    <n v="2"/>
    <n v="11281"/>
    <x v="3"/>
    <n v="8407"/>
    <n v="20305.8"/>
    <n v="16814"/>
    <n v="3491.7999999999993"/>
    <n v="0.17196072058229667"/>
    <x v="0"/>
  </r>
  <r>
    <s v="ORD-104074"/>
    <x v="704"/>
    <x v="1"/>
    <x v="11"/>
    <s v="Dec"/>
    <s v="Q4"/>
    <x v="0"/>
    <s v="West Bengal"/>
    <s v="West Bengal Mega Store"/>
    <x v="3"/>
    <x v="6"/>
    <x v="0"/>
    <x v="1"/>
    <n v="8"/>
    <n v="6591"/>
    <x v="0"/>
    <n v="3596"/>
    <n v="50091.6"/>
    <n v="28768"/>
    <n v="21323.599999999999"/>
    <n v="0.42569213201415007"/>
    <x v="0"/>
  </r>
  <r>
    <s v="ORD-101189"/>
    <x v="705"/>
    <x v="1"/>
    <x v="11"/>
    <s v="Dec"/>
    <s v="Q4"/>
    <x v="2"/>
    <s v="Andhra Pradesh"/>
    <s v="Andhra Pradesh Mega Store"/>
    <x v="0"/>
    <x v="11"/>
    <x v="2"/>
    <x v="0"/>
    <n v="1"/>
    <n v="1352"/>
    <x v="0"/>
    <n v="683"/>
    <n v="1284.3999999999999"/>
    <n v="683"/>
    <n v="601.39999999999986"/>
    <n v="0.4682341949548427"/>
    <x v="0"/>
  </r>
  <r>
    <s v="ORD-101358"/>
    <x v="705"/>
    <x v="1"/>
    <x v="11"/>
    <s v="Dec"/>
    <s v="Q4"/>
    <x v="1"/>
    <s v="Rajasthan"/>
    <s v="Rajasthan Mega Store"/>
    <x v="1"/>
    <x v="1"/>
    <x v="2"/>
    <x v="1"/>
    <n v="5"/>
    <n v="479"/>
    <x v="2"/>
    <n v="221"/>
    <n v="2035.75"/>
    <n v="1105"/>
    <n v="930.75"/>
    <n v="0.45720250521920669"/>
    <x v="0"/>
  </r>
  <r>
    <s v="ORD-101794"/>
    <x v="705"/>
    <x v="1"/>
    <x v="11"/>
    <s v="Dec"/>
    <s v="Q4"/>
    <x v="1"/>
    <s v="Gujarat"/>
    <s v="Gujarat Mega Store"/>
    <x v="1"/>
    <x v="3"/>
    <x v="0"/>
    <x v="1"/>
    <n v="2"/>
    <n v="267"/>
    <x v="2"/>
    <n v="114"/>
    <n v="453.9"/>
    <n v="228"/>
    <n v="225.89999999999998"/>
    <n v="0.4976867151354924"/>
    <x v="0"/>
  </r>
  <r>
    <s v="ORD-101831"/>
    <x v="705"/>
    <x v="1"/>
    <x v="11"/>
    <s v="Dec"/>
    <s v="Q4"/>
    <x v="1"/>
    <s v="Gujarat"/>
    <s v="Gujarat Mega Store"/>
    <x v="2"/>
    <x v="2"/>
    <x v="0"/>
    <x v="2"/>
    <n v="4"/>
    <n v="2997"/>
    <x v="2"/>
    <n v="1765"/>
    <n v="10189.799999999999"/>
    <n v="7060"/>
    <n v="3129.7999999999993"/>
    <n v="0.30715028754244433"/>
    <x v="0"/>
  </r>
  <r>
    <s v="ORD-102112"/>
    <x v="705"/>
    <x v="1"/>
    <x v="11"/>
    <s v="Dec"/>
    <s v="Q4"/>
    <x v="1"/>
    <s v="Rajasthan"/>
    <s v="Rajasthan Mega Store"/>
    <x v="0"/>
    <x v="12"/>
    <x v="1"/>
    <x v="2"/>
    <n v="2"/>
    <n v="18179"/>
    <x v="1"/>
    <n v="14598"/>
    <n v="36358"/>
    <n v="29196"/>
    <n v="7162"/>
    <n v="0.19698553275757744"/>
    <x v="1"/>
  </r>
  <r>
    <s v="ORD-103433"/>
    <x v="705"/>
    <x v="1"/>
    <x v="11"/>
    <s v="Dec"/>
    <s v="Q4"/>
    <x v="1"/>
    <s v="Gujarat"/>
    <s v="Gujarat Mega Store"/>
    <x v="1"/>
    <x v="3"/>
    <x v="2"/>
    <x v="0"/>
    <n v="5"/>
    <n v="226"/>
    <x v="3"/>
    <n v="94"/>
    <n v="1017"/>
    <n v="470"/>
    <n v="547"/>
    <n v="0.53785644051130777"/>
    <x v="0"/>
  </r>
  <r>
    <s v="ORD-104180"/>
    <x v="705"/>
    <x v="1"/>
    <x v="11"/>
    <s v="Dec"/>
    <s v="Q4"/>
    <x v="3"/>
    <s v="Delhi"/>
    <s v="Delhi Mega Store"/>
    <x v="2"/>
    <x v="7"/>
    <x v="0"/>
    <x v="1"/>
    <n v="3"/>
    <n v="2420"/>
    <x v="2"/>
    <n v="1239"/>
    <n v="6171"/>
    <n v="3717"/>
    <n v="2454"/>
    <n v="0.39766650461837627"/>
    <x v="0"/>
  </r>
  <r>
    <s v="ORD-100914"/>
    <x v="706"/>
    <x v="1"/>
    <x v="11"/>
    <s v="Dec"/>
    <s v="Q4"/>
    <x v="1"/>
    <s v="Rajasthan"/>
    <s v="Rajasthan Mega Store"/>
    <x v="0"/>
    <x v="12"/>
    <x v="0"/>
    <x v="1"/>
    <n v="1"/>
    <n v="17920"/>
    <x v="0"/>
    <n v="14049"/>
    <n v="17024"/>
    <n v="14049"/>
    <n v="2975"/>
    <n v="0.17475328947368421"/>
    <x v="0"/>
  </r>
  <r>
    <s v="ORD-100919"/>
    <x v="706"/>
    <x v="1"/>
    <x v="11"/>
    <s v="Dec"/>
    <s v="Q4"/>
    <x v="0"/>
    <s v="Bihar"/>
    <s v="Bihar Mega Store"/>
    <x v="2"/>
    <x v="7"/>
    <x v="0"/>
    <x v="1"/>
    <n v="8"/>
    <n v="2164"/>
    <x v="2"/>
    <n v="1057"/>
    <n v="14715.199999999999"/>
    <n v="8456"/>
    <n v="6259.1999999999989"/>
    <n v="0.42535609437860167"/>
    <x v="1"/>
  </r>
  <r>
    <s v="ORD-101089"/>
    <x v="706"/>
    <x v="1"/>
    <x v="11"/>
    <s v="Dec"/>
    <s v="Q4"/>
    <x v="0"/>
    <s v="Bihar"/>
    <s v="Bihar Mega Store"/>
    <x v="1"/>
    <x v="8"/>
    <x v="2"/>
    <x v="2"/>
    <n v="1"/>
    <n v="2304"/>
    <x v="3"/>
    <n v="1335"/>
    <n v="2073.6"/>
    <n v="1335"/>
    <n v="738.59999999999991"/>
    <n v="0.35619212962962959"/>
    <x v="0"/>
  </r>
  <r>
    <s v="ORD-102159"/>
    <x v="706"/>
    <x v="1"/>
    <x v="11"/>
    <s v="Dec"/>
    <s v="Q4"/>
    <x v="3"/>
    <s v="Delhi"/>
    <s v="Delhi Mega Store"/>
    <x v="0"/>
    <x v="0"/>
    <x v="2"/>
    <x v="2"/>
    <n v="3"/>
    <n v="50747"/>
    <x v="0"/>
    <n v="43785"/>
    <n v="144628.94999999998"/>
    <n v="131355"/>
    <n v="13273.949999999983"/>
    <n v="9.1779342932379618E-2"/>
    <x v="0"/>
  </r>
  <r>
    <s v="ORD-102207"/>
    <x v="706"/>
    <x v="1"/>
    <x v="11"/>
    <s v="Dec"/>
    <s v="Q4"/>
    <x v="2"/>
    <s v="Andhra Pradesh"/>
    <s v="Andhra Pradesh Mega Store"/>
    <x v="1"/>
    <x v="3"/>
    <x v="0"/>
    <x v="1"/>
    <n v="1"/>
    <n v="231"/>
    <x v="2"/>
    <n v="99"/>
    <n v="196.35"/>
    <n v="99"/>
    <n v="97.35"/>
    <n v="0.49579831932773105"/>
    <x v="0"/>
  </r>
  <r>
    <s v="ORD-102559"/>
    <x v="706"/>
    <x v="1"/>
    <x v="11"/>
    <s v="Dec"/>
    <s v="Q4"/>
    <x v="1"/>
    <s v="Rajasthan"/>
    <s v="Rajasthan Mega Store"/>
    <x v="0"/>
    <x v="12"/>
    <x v="0"/>
    <x v="2"/>
    <n v="1"/>
    <n v="17846"/>
    <x v="1"/>
    <n v="13555"/>
    <n v="17846"/>
    <n v="13555"/>
    <n v="4291"/>
    <n v="0.24044603832791661"/>
    <x v="0"/>
  </r>
  <r>
    <s v="ORD-103211"/>
    <x v="706"/>
    <x v="1"/>
    <x v="11"/>
    <s v="Dec"/>
    <s v="Q4"/>
    <x v="3"/>
    <s v="Punjab"/>
    <s v="Punjab Mega Store"/>
    <x v="2"/>
    <x v="7"/>
    <x v="0"/>
    <x v="2"/>
    <n v="2"/>
    <n v="2208"/>
    <x v="1"/>
    <n v="1129"/>
    <n v="4416"/>
    <n v="2258"/>
    <n v="2158"/>
    <n v="0.48867753623188404"/>
    <x v="0"/>
  </r>
  <r>
    <s v="ORD-100811"/>
    <x v="707"/>
    <x v="1"/>
    <x v="11"/>
    <s v="Dec"/>
    <s v="Q4"/>
    <x v="1"/>
    <s v="Maharashtra"/>
    <s v="Maharashtra Mega Store"/>
    <x v="2"/>
    <x v="10"/>
    <x v="0"/>
    <x v="2"/>
    <n v="8"/>
    <n v="1652"/>
    <x v="1"/>
    <n v="856"/>
    <n v="13216"/>
    <n v="6848"/>
    <n v="6368"/>
    <n v="0.48184019370460046"/>
    <x v="0"/>
  </r>
  <r>
    <s v="ORD-101686"/>
    <x v="707"/>
    <x v="1"/>
    <x v="11"/>
    <s v="Dec"/>
    <s v="Q4"/>
    <x v="2"/>
    <s v="Andhra Pradesh"/>
    <s v="Andhra Pradesh Mega Store"/>
    <x v="1"/>
    <x v="3"/>
    <x v="1"/>
    <x v="0"/>
    <n v="2"/>
    <n v="237"/>
    <x v="0"/>
    <n v="102"/>
    <n v="450.29999999999995"/>
    <n v="204"/>
    <n v="246.29999999999995"/>
    <n v="0.54696868754163885"/>
    <x v="0"/>
  </r>
  <r>
    <s v="ORD-102947"/>
    <x v="707"/>
    <x v="1"/>
    <x v="11"/>
    <s v="Dec"/>
    <s v="Q4"/>
    <x v="2"/>
    <s v="Tamil Nadu"/>
    <s v="Tamil Nadu Mega Store"/>
    <x v="2"/>
    <x v="10"/>
    <x v="0"/>
    <x v="1"/>
    <n v="2"/>
    <n v="1843"/>
    <x v="0"/>
    <n v="970"/>
    <n v="3501.7"/>
    <n v="1940"/>
    <n v="1561.6999999999998"/>
    <n v="0.445983379501385"/>
    <x v="0"/>
  </r>
  <r>
    <s v="ORD-103024"/>
    <x v="707"/>
    <x v="1"/>
    <x v="11"/>
    <s v="Dec"/>
    <s v="Q4"/>
    <x v="3"/>
    <s v="Delhi"/>
    <s v="Delhi Mega Store"/>
    <x v="1"/>
    <x v="4"/>
    <x v="1"/>
    <x v="1"/>
    <n v="1"/>
    <n v="288"/>
    <x v="2"/>
    <n v="118"/>
    <n v="244.79999999999998"/>
    <n v="118"/>
    <n v="126.79999999999998"/>
    <n v="0.51797385620915026"/>
    <x v="0"/>
  </r>
  <r>
    <s v="ORD-103087"/>
    <x v="707"/>
    <x v="1"/>
    <x v="11"/>
    <s v="Dec"/>
    <s v="Q4"/>
    <x v="3"/>
    <s v="Punjab"/>
    <s v="Punjab Mega Store"/>
    <x v="0"/>
    <x v="11"/>
    <x v="2"/>
    <x v="1"/>
    <n v="1"/>
    <n v="1556"/>
    <x v="0"/>
    <n v="769"/>
    <n v="1478.1999999999998"/>
    <n v="769"/>
    <n v="709.19999999999982"/>
    <n v="0.47977269652279791"/>
    <x v="0"/>
  </r>
  <r>
    <s v="ORD-103977"/>
    <x v="707"/>
    <x v="1"/>
    <x v="11"/>
    <s v="Dec"/>
    <s v="Q4"/>
    <x v="0"/>
    <s v="Odisha"/>
    <s v="Odisha Mega Store"/>
    <x v="1"/>
    <x v="1"/>
    <x v="0"/>
    <x v="2"/>
    <n v="4"/>
    <n v="479"/>
    <x v="2"/>
    <n v="217"/>
    <n v="1628.6"/>
    <n v="868"/>
    <n v="760.59999999999991"/>
    <n v="0.46702689426501287"/>
    <x v="0"/>
  </r>
  <r>
    <s v="ORD-103979"/>
    <x v="707"/>
    <x v="1"/>
    <x v="11"/>
    <s v="Dec"/>
    <s v="Q4"/>
    <x v="0"/>
    <s v="West Bengal"/>
    <s v="West Bengal Mega Store"/>
    <x v="1"/>
    <x v="8"/>
    <x v="1"/>
    <x v="0"/>
    <n v="2"/>
    <n v="2310"/>
    <x v="0"/>
    <n v="1305"/>
    <n v="4389"/>
    <n v="2610"/>
    <n v="1779"/>
    <n v="0.40533151059466849"/>
    <x v="0"/>
  </r>
  <r>
    <s v="ORD-104369"/>
    <x v="707"/>
    <x v="1"/>
    <x v="11"/>
    <s v="Dec"/>
    <s v="Q4"/>
    <x v="2"/>
    <s v="Karnataka"/>
    <s v="Karnataka Mega Store"/>
    <x v="1"/>
    <x v="3"/>
    <x v="0"/>
    <x v="1"/>
    <n v="3"/>
    <n v="238"/>
    <x v="1"/>
    <n v="102"/>
    <n v="714"/>
    <n v="306"/>
    <n v="408"/>
    <n v="0.5714285714285714"/>
    <x v="1"/>
  </r>
  <r>
    <s v="ORD-100594"/>
    <x v="708"/>
    <x v="1"/>
    <x v="11"/>
    <s v="Dec"/>
    <s v="Q4"/>
    <x v="2"/>
    <s v="Tamil Nadu"/>
    <s v="Tamil Nadu Mega Store"/>
    <x v="1"/>
    <x v="8"/>
    <x v="1"/>
    <x v="0"/>
    <n v="1"/>
    <n v="2060"/>
    <x v="0"/>
    <n v="1197"/>
    <n v="1957"/>
    <n v="1197"/>
    <n v="760"/>
    <n v="0.38834951456310679"/>
    <x v="0"/>
  </r>
  <r>
    <s v="ORD-100816"/>
    <x v="708"/>
    <x v="1"/>
    <x v="11"/>
    <s v="Dec"/>
    <s v="Q4"/>
    <x v="1"/>
    <s v="Gujarat"/>
    <s v="Gujarat Mega Store"/>
    <x v="2"/>
    <x v="10"/>
    <x v="0"/>
    <x v="1"/>
    <n v="1"/>
    <n v="1806"/>
    <x v="3"/>
    <n v="951"/>
    <n v="1625.4"/>
    <n v="951"/>
    <n v="674.40000000000009"/>
    <n v="0.41491325212255448"/>
    <x v="0"/>
  </r>
  <r>
    <s v="ORD-101723"/>
    <x v="708"/>
    <x v="1"/>
    <x v="11"/>
    <s v="Dec"/>
    <s v="Q4"/>
    <x v="3"/>
    <s v="Punjab"/>
    <s v="Punjab Mega Store"/>
    <x v="3"/>
    <x v="6"/>
    <x v="0"/>
    <x v="0"/>
    <n v="2"/>
    <n v="6808"/>
    <x v="5"/>
    <n v="3729"/>
    <n v="10892.800000000001"/>
    <n v="7458"/>
    <n v="3434.8000000000011"/>
    <n v="0.31532755581668631"/>
    <x v="0"/>
  </r>
  <r>
    <s v="ORD-101864"/>
    <x v="708"/>
    <x v="1"/>
    <x v="11"/>
    <s v="Dec"/>
    <s v="Q4"/>
    <x v="2"/>
    <s v="Andhra Pradesh"/>
    <s v="Andhra Pradesh Mega Store"/>
    <x v="3"/>
    <x v="9"/>
    <x v="0"/>
    <x v="1"/>
    <n v="3"/>
    <n v="34377"/>
    <x v="2"/>
    <n v="22919"/>
    <n v="87661.349999999991"/>
    <n v="68757"/>
    <n v="18904.349999999991"/>
    <n v="0.2156520519020069"/>
    <x v="0"/>
  </r>
  <r>
    <s v="ORD-102145"/>
    <x v="708"/>
    <x v="1"/>
    <x v="11"/>
    <s v="Dec"/>
    <s v="Q4"/>
    <x v="2"/>
    <s v="Andhra Pradesh"/>
    <s v="Andhra Pradesh Mega Store"/>
    <x v="0"/>
    <x v="12"/>
    <x v="0"/>
    <x v="1"/>
    <n v="2"/>
    <n v="19738"/>
    <x v="3"/>
    <n v="15687"/>
    <n v="35528.400000000001"/>
    <n v="31374"/>
    <n v="4154.4000000000015"/>
    <n v="0.11693180666734222"/>
    <x v="0"/>
  </r>
  <r>
    <s v="ORD-102716"/>
    <x v="708"/>
    <x v="1"/>
    <x v="11"/>
    <s v="Dec"/>
    <s v="Q4"/>
    <x v="1"/>
    <s v="Gujarat"/>
    <s v="Gujarat Mega Store"/>
    <x v="0"/>
    <x v="0"/>
    <x v="2"/>
    <x v="0"/>
    <n v="2"/>
    <n v="50707"/>
    <x v="3"/>
    <n v="42227"/>
    <n v="91272.6"/>
    <n v="84454"/>
    <n v="6818.6000000000058"/>
    <n v="7.4705881063977644E-2"/>
    <x v="0"/>
  </r>
  <r>
    <s v="ORD-102002"/>
    <x v="709"/>
    <x v="1"/>
    <x v="11"/>
    <s v="Dec"/>
    <s v="Q4"/>
    <x v="3"/>
    <s v="Delhi"/>
    <s v="Delhi Mega Store"/>
    <x v="0"/>
    <x v="11"/>
    <x v="2"/>
    <x v="1"/>
    <n v="3"/>
    <n v="1603"/>
    <x v="1"/>
    <n v="799"/>
    <n v="4809"/>
    <n v="2397"/>
    <n v="2412"/>
    <n v="0.50155957579538368"/>
    <x v="0"/>
  </r>
  <r>
    <s v="ORD-102069"/>
    <x v="709"/>
    <x v="1"/>
    <x v="11"/>
    <s v="Dec"/>
    <s v="Q4"/>
    <x v="1"/>
    <s v="Gujarat"/>
    <s v="Gujarat Mega Store"/>
    <x v="1"/>
    <x v="8"/>
    <x v="1"/>
    <x v="1"/>
    <n v="1"/>
    <n v="2146"/>
    <x v="1"/>
    <n v="1221"/>
    <n v="2146"/>
    <n v="1221"/>
    <n v="925"/>
    <n v="0.43103448275862066"/>
    <x v="0"/>
  </r>
  <r>
    <s v="ORD-104197"/>
    <x v="709"/>
    <x v="1"/>
    <x v="11"/>
    <s v="Dec"/>
    <s v="Q4"/>
    <x v="1"/>
    <s v="Rajasthan"/>
    <s v="Rajasthan Mega Store"/>
    <x v="3"/>
    <x v="14"/>
    <x v="1"/>
    <x v="1"/>
    <n v="2"/>
    <n v="8279"/>
    <x v="4"/>
    <n v="5170"/>
    <n v="10762.7"/>
    <n v="10340"/>
    <n v="422.70000000000073"/>
    <n v="3.927453148373556E-2"/>
    <x v="0"/>
  </r>
  <r>
    <s v="ORD-100106"/>
    <x v="710"/>
    <x v="1"/>
    <x v="11"/>
    <s v="Dec"/>
    <s v="Q4"/>
    <x v="3"/>
    <s v="Punjab"/>
    <s v="Punjab Mega Store"/>
    <x v="1"/>
    <x v="4"/>
    <x v="1"/>
    <x v="2"/>
    <n v="1"/>
    <n v="330"/>
    <x v="1"/>
    <n v="134"/>
    <n v="330"/>
    <n v="134"/>
    <n v="196"/>
    <n v="0.59393939393939399"/>
    <x v="0"/>
  </r>
  <r>
    <s v="ORD-100401"/>
    <x v="710"/>
    <x v="1"/>
    <x v="11"/>
    <s v="Dec"/>
    <s v="Q4"/>
    <x v="1"/>
    <s v="Maharashtra"/>
    <s v="Maharashtra Mega Store"/>
    <x v="0"/>
    <x v="11"/>
    <x v="0"/>
    <x v="1"/>
    <n v="2"/>
    <n v="1617"/>
    <x v="0"/>
    <n v="790"/>
    <n v="3072.2999999999997"/>
    <n v="1580"/>
    <n v="1492.2999999999997"/>
    <n v="0.48572730527617741"/>
    <x v="0"/>
  </r>
  <r>
    <s v="ORD-100873"/>
    <x v="710"/>
    <x v="1"/>
    <x v="11"/>
    <s v="Dec"/>
    <s v="Q4"/>
    <x v="2"/>
    <s v="Karnataka"/>
    <s v="Karnataka Mega Store"/>
    <x v="2"/>
    <x v="2"/>
    <x v="0"/>
    <x v="2"/>
    <n v="2"/>
    <n v="2723"/>
    <x v="1"/>
    <n v="1670"/>
    <n v="5446"/>
    <n v="3340"/>
    <n v="2106"/>
    <n v="0.38670583914799855"/>
    <x v="0"/>
  </r>
  <r>
    <s v="ORD-103311"/>
    <x v="710"/>
    <x v="1"/>
    <x v="11"/>
    <s v="Dec"/>
    <s v="Q4"/>
    <x v="2"/>
    <s v="Tamil Nadu"/>
    <s v="Tamil Nadu Mega Store"/>
    <x v="1"/>
    <x v="1"/>
    <x v="1"/>
    <x v="1"/>
    <n v="1"/>
    <n v="454"/>
    <x v="3"/>
    <n v="210"/>
    <n v="408.6"/>
    <n v="210"/>
    <n v="198.60000000000002"/>
    <n v="0.48604992657856094"/>
    <x v="0"/>
  </r>
  <r>
    <s v="ORD-103661"/>
    <x v="710"/>
    <x v="1"/>
    <x v="11"/>
    <s v="Dec"/>
    <s v="Q4"/>
    <x v="3"/>
    <s v="Punjab"/>
    <s v="Punjab Mega Store"/>
    <x v="0"/>
    <x v="11"/>
    <x v="1"/>
    <x v="0"/>
    <n v="1"/>
    <n v="1410"/>
    <x v="0"/>
    <n v="686"/>
    <n v="1339.5"/>
    <n v="686"/>
    <n v="653.5"/>
    <n v="0.48786860768943635"/>
    <x v="0"/>
  </r>
  <r>
    <s v="ORD-100154"/>
    <x v="711"/>
    <x v="1"/>
    <x v="11"/>
    <s v="Dec"/>
    <s v="Q4"/>
    <x v="1"/>
    <s v="Gujarat"/>
    <s v="Gujarat Mega Store"/>
    <x v="1"/>
    <x v="3"/>
    <x v="1"/>
    <x v="1"/>
    <n v="3"/>
    <n v="238"/>
    <x v="1"/>
    <n v="98"/>
    <n v="714"/>
    <n v="294"/>
    <n v="420"/>
    <n v="0.58823529411764708"/>
    <x v="0"/>
  </r>
  <r>
    <s v="ORD-100171"/>
    <x v="711"/>
    <x v="1"/>
    <x v="11"/>
    <s v="Dec"/>
    <s v="Q4"/>
    <x v="2"/>
    <s v="Andhra Pradesh"/>
    <s v="Andhra Pradesh Mega Store"/>
    <x v="2"/>
    <x v="10"/>
    <x v="0"/>
    <x v="1"/>
    <n v="3"/>
    <n v="1727"/>
    <x v="3"/>
    <n v="922"/>
    <n v="4662.9000000000005"/>
    <n v="2766"/>
    <n v="1896.9000000000005"/>
    <n v="0.40680692273048968"/>
    <x v="0"/>
  </r>
  <r>
    <s v="ORD-100250"/>
    <x v="711"/>
    <x v="1"/>
    <x v="11"/>
    <s v="Dec"/>
    <s v="Q4"/>
    <x v="1"/>
    <s v="Rajasthan"/>
    <s v="Rajasthan Mega Store"/>
    <x v="3"/>
    <x v="13"/>
    <x v="0"/>
    <x v="1"/>
    <n v="1"/>
    <n v="14456"/>
    <x v="6"/>
    <n v="8469"/>
    <n v="10119.199999999999"/>
    <n v="8469"/>
    <n v="1650.1999999999989"/>
    <n v="0.16307613250059283"/>
    <x v="0"/>
  </r>
  <r>
    <s v="ORD-100881"/>
    <x v="711"/>
    <x v="1"/>
    <x v="11"/>
    <s v="Dec"/>
    <s v="Q4"/>
    <x v="1"/>
    <s v="Rajasthan"/>
    <s v="Rajasthan Mega Store"/>
    <x v="3"/>
    <x v="6"/>
    <x v="0"/>
    <x v="0"/>
    <n v="2"/>
    <n v="6843"/>
    <x v="8"/>
    <n v="3688"/>
    <n v="8211.6"/>
    <n v="7376"/>
    <n v="835.60000000000036"/>
    <n v="0.10175848799259588"/>
    <x v="0"/>
  </r>
  <r>
    <s v="ORD-101188"/>
    <x v="711"/>
    <x v="1"/>
    <x v="11"/>
    <s v="Dec"/>
    <s v="Q4"/>
    <x v="1"/>
    <s v="Maharashtra"/>
    <s v="Maharashtra Mega Store"/>
    <x v="0"/>
    <x v="5"/>
    <x v="2"/>
    <x v="1"/>
    <n v="1"/>
    <n v="11644"/>
    <x v="0"/>
    <n v="8784"/>
    <n v="11061.8"/>
    <n v="8784"/>
    <n v="2277.7999999999993"/>
    <n v="0.20591585456254854"/>
    <x v="0"/>
  </r>
  <r>
    <s v="ORD-101959"/>
    <x v="711"/>
    <x v="1"/>
    <x v="11"/>
    <s v="Dec"/>
    <s v="Q4"/>
    <x v="1"/>
    <s v="Gujarat"/>
    <s v="Gujarat Mega Store"/>
    <x v="2"/>
    <x v="10"/>
    <x v="1"/>
    <x v="1"/>
    <n v="4"/>
    <n v="1948"/>
    <x v="1"/>
    <n v="1036"/>
    <n v="7792"/>
    <n v="4144"/>
    <n v="3648"/>
    <n v="0.46817248459958932"/>
    <x v="0"/>
  </r>
  <r>
    <s v="ORD-102464"/>
    <x v="711"/>
    <x v="1"/>
    <x v="11"/>
    <s v="Dec"/>
    <s v="Q4"/>
    <x v="0"/>
    <s v="Bihar"/>
    <s v="Bihar Mega Store"/>
    <x v="1"/>
    <x v="3"/>
    <x v="1"/>
    <x v="0"/>
    <n v="1"/>
    <n v="258"/>
    <x v="5"/>
    <n v="107"/>
    <n v="206.4"/>
    <n v="107"/>
    <n v="99.4"/>
    <n v="0.48158914728682173"/>
    <x v="0"/>
  </r>
  <r>
    <s v="ORD-102699"/>
    <x v="711"/>
    <x v="1"/>
    <x v="11"/>
    <s v="Dec"/>
    <s v="Q4"/>
    <x v="2"/>
    <s v="Karnataka"/>
    <s v="Karnataka Mega Store"/>
    <x v="0"/>
    <x v="11"/>
    <x v="0"/>
    <x v="0"/>
    <n v="1"/>
    <n v="1595"/>
    <x v="2"/>
    <n v="810"/>
    <n v="1355.75"/>
    <n v="810"/>
    <n v="545.75"/>
    <n v="0.40254471694633964"/>
    <x v="1"/>
  </r>
  <r>
    <s v="ORD-103777"/>
    <x v="711"/>
    <x v="1"/>
    <x v="11"/>
    <s v="Dec"/>
    <s v="Q4"/>
    <x v="0"/>
    <s v="West Bengal"/>
    <s v="West Bengal Mega Store"/>
    <x v="3"/>
    <x v="9"/>
    <x v="1"/>
    <x v="0"/>
    <n v="1"/>
    <n v="30740"/>
    <x v="0"/>
    <n v="21408"/>
    <n v="29203"/>
    <n v="21408"/>
    <n v="7795"/>
    <n v="0.26692463103105846"/>
    <x v="0"/>
  </r>
  <r>
    <s v="ORD-102122"/>
    <x v="712"/>
    <x v="1"/>
    <x v="11"/>
    <s v="Dec"/>
    <s v="Q4"/>
    <x v="0"/>
    <s v="West Bengal"/>
    <s v="West Bengal Mega Store"/>
    <x v="3"/>
    <x v="14"/>
    <x v="1"/>
    <x v="1"/>
    <n v="2"/>
    <n v="9542"/>
    <x v="0"/>
    <n v="6056"/>
    <n v="18129.8"/>
    <n v="12112"/>
    <n v="6017.7999999999993"/>
    <n v="0.33192864786153181"/>
    <x v="0"/>
  </r>
  <r>
    <s v="ORD-103080"/>
    <x v="712"/>
    <x v="1"/>
    <x v="11"/>
    <s v="Dec"/>
    <s v="Q4"/>
    <x v="0"/>
    <s v="West Bengal"/>
    <s v="West Bengal Mega Store"/>
    <x v="0"/>
    <x v="5"/>
    <x v="2"/>
    <x v="1"/>
    <n v="3"/>
    <n v="10639"/>
    <x v="3"/>
    <n v="7806"/>
    <n v="28725.3"/>
    <n v="23418"/>
    <n v="5307.2999999999993"/>
    <n v="0.18476047247548327"/>
    <x v="0"/>
  </r>
  <r>
    <s v="ORD-100395"/>
    <x v="713"/>
    <x v="1"/>
    <x v="11"/>
    <s v="Dec"/>
    <s v="Q4"/>
    <x v="2"/>
    <s v="Andhra Pradesh"/>
    <s v="Andhra Pradesh Mega Store"/>
    <x v="0"/>
    <x v="5"/>
    <x v="2"/>
    <x v="0"/>
    <n v="2"/>
    <n v="12033"/>
    <x v="5"/>
    <n v="8804"/>
    <n v="19252.8"/>
    <n v="17608"/>
    <n v="1644.7999999999993"/>
    <n v="8.5431729410786972E-2"/>
    <x v="0"/>
  </r>
  <r>
    <s v="ORD-102416"/>
    <x v="713"/>
    <x v="1"/>
    <x v="11"/>
    <s v="Dec"/>
    <s v="Q4"/>
    <x v="0"/>
    <s v="Bihar"/>
    <s v="Bihar Mega Store"/>
    <x v="1"/>
    <x v="3"/>
    <x v="0"/>
    <x v="0"/>
    <n v="2"/>
    <n v="240"/>
    <x v="2"/>
    <n v="99"/>
    <n v="408"/>
    <n v="198"/>
    <n v="210"/>
    <n v="0.51470588235294112"/>
    <x v="0"/>
  </r>
  <r>
    <s v="ORD-103509"/>
    <x v="713"/>
    <x v="1"/>
    <x v="11"/>
    <s v="Dec"/>
    <s v="Q4"/>
    <x v="1"/>
    <s v="Maharashtra"/>
    <s v="Maharashtra Mega Store"/>
    <x v="1"/>
    <x v="3"/>
    <x v="0"/>
    <x v="1"/>
    <n v="1"/>
    <n v="260"/>
    <x v="0"/>
    <n v="109"/>
    <n v="247"/>
    <n v="109"/>
    <n v="138"/>
    <n v="0.5587044534412956"/>
    <x v="0"/>
  </r>
  <r>
    <s v="ORD-103753"/>
    <x v="713"/>
    <x v="1"/>
    <x v="11"/>
    <s v="Dec"/>
    <s v="Q4"/>
    <x v="3"/>
    <s v="Punjab"/>
    <s v="Punjab Mega Store"/>
    <x v="1"/>
    <x v="4"/>
    <x v="1"/>
    <x v="2"/>
    <n v="2"/>
    <n v="310"/>
    <x v="1"/>
    <n v="121"/>
    <n v="620"/>
    <n v="242"/>
    <n v="378"/>
    <n v="0.60967741935483866"/>
    <x v="0"/>
  </r>
  <r>
    <s v="ORD-103847"/>
    <x v="713"/>
    <x v="1"/>
    <x v="11"/>
    <s v="Dec"/>
    <s v="Q4"/>
    <x v="2"/>
    <s v="Karnataka"/>
    <s v="Karnataka Mega Store"/>
    <x v="1"/>
    <x v="8"/>
    <x v="2"/>
    <x v="2"/>
    <n v="2"/>
    <n v="2151"/>
    <x v="2"/>
    <n v="1230"/>
    <n v="3656.7"/>
    <n v="2460"/>
    <n v="1196.6999999999998"/>
    <n v="0.32726228566740501"/>
    <x v="0"/>
  </r>
  <r>
    <s v="ORD-103962"/>
    <x v="713"/>
    <x v="1"/>
    <x v="11"/>
    <s v="Dec"/>
    <s v="Q4"/>
    <x v="1"/>
    <s v="Rajasthan"/>
    <s v="Rajasthan Mega Store"/>
    <x v="3"/>
    <x v="9"/>
    <x v="0"/>
    <x v="1"/>
    <n v="3"/>
    <n v="33817"/>
    <x v="6"/>
    <n v="22581"/>
    <n v="71015.7"/>
    <n v="67743"/>
    <n v="3272.6999999999971"/>
    <n v="4.6084175752685634E-2"/>
    <x v="0"/>
  </r>
  <r>
    <s v="ORD-104257"/>
    <x v="713"/>
    <x v="1"/>
    <x v="11"/>
    <s v="Dec"/>
    <s v="Q4"/>
    <x v="2"/>
    <s v="Andhra Pradesh"/>
    <s v="Andhra Pradesh Mega Store"/>
    <x v="1"/>
    <x v="4"/>
    <x v="0"/>
    <x v="0"/>
    <n v="4"/>
    <n v="329"/>
    <x v="2"/>
    <n v="133"/>
    <n v="1118.5999999999999"/>
    <n v="532"/>
    <n v="586.59999999999991"/>
    <n v="0.52440550688360443"/>
    <x v="0"/>
  </r>
  <r>
    <s v="ORD-100358"/>
    <x v="714"/>
    <x v="1"/>
    <x v="11"/>
    <s v="Dec"/>
    <s v="Q4"/>
    <x v="1"/>
    <s v="Rajasthan"/>
    <s v="Rajasthan Mega Store"/>
    <x v="0"/>
    <x v="5"/>
    <x v="0"/>
    <x v="2"/>
    <n v="5"/>
    <n v="11263"/>
    <x v="1"/>
    <n v="8157"/>
    <n v="56315"/>
    <n v="40785"/>
    <n v="15530"/>
    <n v="0.27577022107786558"/>
    <x v="0"/>
  </r>
  <r>
    <s v="ORD-101114"/>
    <x v="714"/>
    <x v="1"/>
    <x v="11"/>
    <s v="Dec"/>
    <s v="Q4"/>
    <x v="1"/>
    <s v="Rajasthan"/>
    <s v="Rajasthan Mega Store"/>
    <x v="0"/>
    <x v="11"/>
    <x v="0"/>
    <x v="0"/>
    <n v="2"/>
    <n v="1478"/>
    <x v="0"/>
    <n v="745"/>
    <n v="2808.2"/>
    <n v="1490"/>
    <n v="1318.1999999999998"/>
    <n v="0.46941101061177976"/>
    <x v="0"/>
  </r>
  <r>
    <s v="ORD-102642"/>
    <x v="714"/>
    <x v="1"/>
    <x v="11"/>
    <s v="Dec"/>
    <s v="Q4"/>
    <x v="1"/>
    <s v="Rajasthan"/>
    <s v="Rajasthan Mega Store"/>
    <x v="1"/>
    <x v="3"/>
    <x v="1"/>
    <x v="0"/>
    <n v="1"/>
    <n v="259"/>
    <x v="5"/>
    <n v="106"/>
    <n v="207.20000000000002"/>
    <n v="106"/>
    <n v="101.20000000000002"/>
    <n v="0.48841698841698844"/>
    <x v="0"/>
  </r>
  <r>
    <s v="ORD-103708"/>
    <x v="714"/>
    <x v="1"/>
    <x v="11"/>
    <s v="Dec"/>
    <s v="Q4"/>
    <x v="0"/>
    <s v="Odisha"/>
    <s v="Odisha Mega Store"/>
    <x v="2"/>
    <x v="2"/>
    <x v="2"/>
    <x v="0"/>
    <n v="3"/>
    <n v="2824"/>
    <x v="0"/>
    <n v="1731"/>
    <n v="8048.4"/>
    <n v="5193"/>
    <n v="2855.3999999999996"/>
    <n v="0.35477858953332336"/>
    <x v="0"/>
  </r>
  <r>
    <s v="ORD-103738"/>
    <x v="714"/>
    <x v="1"/>
    <x v="11"/>
    <s v="Dec"/>
    <s v="Q4"/>
    <x v="2"/>
    <s v="Andhra Pradesh"/>
    <s v="Andhra Pradesh Mega Store"/>
    <x v="0"/>
    <x v="5"/>
    <x v="1"/>
    <x v="2"/>
    <n v="1"/>
    <n v="10611"/>
    <x v="1"/>
    <n v="7746"/>
    <n v="10611"/>
    <n v="7746"/>
    <n v="2865"/>
    <n v="0.27000282725473568"/>
    <x v="0"/>
  </r>
  <r>
    <s v="ORD-104112"/>
    <x v="714"/>
    <x v="1"/>
    <x v="11"/>
    <s v="Dec"/>
    <s v="Q4"/>
    <x v="0"/>
    <s v="Odisha"/>
    <s v="Odisha Mega Store"/>
    <x v="1"/>
    <x v="8"/>
    <x v="0"/>
    <x v="0"/>
    <n v="2"/>
    <n v="1982"/>
    <x v="2"/>
    <n v="1172"/>
    <n v="3369.4"/>
    <n v="2344"/>
    <n v="1025.4000000000001"/>
    <n v="0.30432717991333769"/>
    <x v="0"/>
  </r>
  <r>
    <s v="ORD-100082"/>
    <x v="715"/>
    <x v="1"/>
    <x v="11"/>
    <s v="Dec"/>
    <s v="Q4"/>
    <x v="0"/>
    <s v="Bihar"/>
    <s v="Bihar Mega Store"/>
    <x v="0"/>
    <x v="0"/>
    <x v="0"/>
    <x v="2"/>
    <n v="1"/>
    <n v="52927"/>
    <x v="3"/>
    <n v="43676"/>
    <n v="47634.3"/>
    <n v="43676"/>
    <n v="3958.3000000000029"/>
    <n v="8.3097683811875114E-2"/>
    <x v="0"/>
  </r>
  <r>
    <s v="ORD-100197"/>
    <x v="715"/>
    <x v="1"/>
    <x v="11"/>
    <s v="Dec"/>
    <s v="Q4"/>
    <x v="1"/>
    <s v="Gujarat"/>
    <s v="Gujarat Mega Store"/>
    <x v="2"/>
    <x v="2"/>
    <x v="1"/>
    <x v="1"/>
    <n v="2"/>
    <n v="2901"/>
    <x v="0"/>
    <n v="1743"/>
    <n v="5511.9"/>
    <n v="3486"/>
    <n v="2025.8999999999996"/>
    <n v="0.36755020954661727"/>
    <x v="0"/>
  </r>
  <r>
    <s v="ORD-100284"/>
    <x v="715"/>
    <x v="1"/>
    <x v="11"/>
    <s v="Dec"/>
    <s v="Q4"/>
    <x v="3"/>
    <s v="Delhi"/>
    <s v="Delhi Mega Store"/>
    <x v="1"/>
    <x v="3"/>
    <x v="1"/>
    <x v="2"/>
    <n v="1"/>
    <n v="270"/>
    <x v="1"/>
    <n v="116"/>
    <n v="270"/>
    <n v="116"/>
    <n v="154"/>
    <n v="0.57037037037037042"/>
    <x v="0"/>
  </r>
  <r>
    <s v="ORD-101647"/>
    <x v="715"/>
    <x v="1"/>
    <x v="11"/>
    <s v="Dec"/>
    <s v="Q4"/>
    <x v="2"/>
    <s v="Tamil Nadu"/>
    <s v="Tamil Nadu Mega Store"/>
    <x v="2"/>
    <x v="2"/>
    <x v="0"/>
    <x v="2"/>
    <n v="1"/>
    <n v="2913"/>
    <x v="1"/>
    <n v="1781"/>
    <n v="2913"/>
    <n v="1781"/>
    <n v="1132"/>
    <n v="0.38860281496738758"/>
    <x v="0"/>
  </r>
  <r>
    <s v="ORD-101816"/>
    <x v="715"/>
    <x v="1"/>
    <x v="11"/>
    <s v="Dec"/>
    <s v="Q4"/>
    <x v="1"/>
    <s v="Rajasthan"/>
    <s v="Rajasthan Mega Store"/>
    <x v="0"/>
    <x v="0"/>
    <x v="0"/>
    <x v="1"/>
    <n v="1"/>
    <n v="47565"/>
    <x v="0"/>
    <n v="40315"/>
    <n v="45186.75"/>
    <n v="40315"/>
    <n v="4871.75"/>
    <n v="0.10781368432117822"/>
    <x v="0"/>
  </r>
  <r>
    <s v="ORD-102761"/>
    <x v="715"/>
    <x v="1"/>
    <x v="11"/>
    <s v="Dec"/>
    <s v="Q4"/>
    <x v="3"/>
    <s v="Punjab"/>
    <s v="Punjab Mega Store"/>
    <x v="1"/>
    <x v="8"/>
    <x v="2"/>
    <x v="1"/>
    <n v="2"/>
    <n v="2404"/>
    <x v="0"/>
    <n v="1385"/>
    <n v="4567.5999999999995"/>
    <n v="2770"/>
    <n v="1797.5999999999995"/>
    <n v="0.39355460197915748"/>
    <x v="0"/>
  </r>
  <r>
    <s v="ORD-102986"/>
    <x v="715"/>
    <x v="1"/>
    <x v="11"/>
    <s v="Dec"/>
    <s v="Q4"/>
    <x v="3"/>
    <s v="Delhi"/>
    <s v="Delhi Mega Store"/>
    <x v="1"/>
    <x v="3"/>
    <x v="0"/>
    <x v="0"/>
    <n v="1"/>
    <n v="235"/>
    <x v="5"/>
    <n v="99"/>
    <n v="188"/>
    <n v="99"/>
    <n v="89"/>
    <n v="0.47340425531914893"/>
    <x v="0"/>
  </r>
  <r>
    <s v="ORD-103104"/>
    <x v="715"/>
    <x v="1"/>
    <x v="11"/>
    <s v="Dec"/>
    <s v="Q4"/>
    <x v="2"/>
    <s v="Karnataka"/>
    <s v="Karnataka Mega Store"/>
    <x v="3"/>
    <x v="14"/>
    <x v="2"/>
    <x v="0"/>
    <n v="1"/>
    <n v="9133"/>
    <x v="0"/>
    <n v="5830"/>
    <n v="8676.35"/>
    <n v="5830"/>
    <n v="2846.3500000000004"/>
    <n v="0.32805845776161635"/>
    <x v="0"/>
  </r>
  <r>
    <s v="ORD-103232"/>
    <x v="715"/>
    <x v="1"/>
    <x v="11"/>
    <s v="Dec"/>
    <s v="Q4"/>
    <x v="3"/>
    <s v="Punjab"/>
    <s v="Punjab Mega Store"/>
    <x v="1"/>
    <x v="1"/>
    <x v="2"/>
    <x v="1"/>
    <n v="8"/>
    <n v="486"/>
    <x v="1"/>
    <n v="225"/>
    <n v="3888"/>
    <n v="1800"/>
    <n v="2088"/>
    <n v="0.53703703703703709"/>
    <x v="0"/>
  </r>
  <r>
    <s v="ORD-103266"/>
    <x v="715"/>
    <x v="1"/>
    <x v="11"/>
    <s v="Dec"/>
    <s v="Q4"/>
    <x v="2"/>
    <s v="Andhra Pradesh"/>
    <s v="Andhra Pradesh Mega Store"/>
    <x v="1"/>
    <x v="4"/>
    <x v="2"/>
    <x v="2"/>
    <n v="3"/>
    <n v="270"/>
    <x v="3"/>
    <n v="106"/>
    <n v="729"/>
    <n v="318"/>
    <n v="411"/>
    <n v="0.56378600823045266"/>
    <x v="0"/>
  </r>
  <r>
    <s v="ORD-104479"/>
    <x v="715"/>
    <x v="1"/>
    <x v="11"/>
    <s v="Dec"/>
    <s v="Q4"/>
    <x v="1"/>
    <s v="Gujarat"/>
    <s v="Gujarat Mega Store"/>
    <x v="1"/>
    <x v="1"/>
    <x v="1"/>
    <x v="0"/>
    <n v="1"/>
    <n v="447"/>
    <x v="3"/>
    <n v="196"/>
    <n v="402.3"/>
    <n v="196"/>
    <n v="206.3"/>
    <n v="0.51280139199602293"/>
    <x v="0"/>
  </r>
  <r>
    <s v="ORD-100725"/>
    <x v="716"/>
    <x v="1"/>
    <x v="11"/>
    <s v="Dec"/>
    <s v="Q4"/>
    <x v="1"/>
    <s v="Gujarat"/>
    <s v="Gujarat Mega Store"/>
    <x v="0"/>
    <x v="11"/>
    <x v="0"/>
    <x v="2"/>
    <n v="4"/>
    <n v="1367"/>
    <x v="1"/>
    <n v="682"/>
    <n v="5468"/>
    <n v="2728"/>
    <n v="2740"/>
    <n v="0.50109729334308706"/>
    <x v="1"/>
  </r>
  <r>
    <s v="ORD-101242"/>
    <x v="716"/>
    <x v="1"/>
    <x v="11"/>
    <s v="Dec"/>
    <s v="Q4"/>
    <x v="2"/>
    <s v="Tamil Nadu"/>
    <s v="Tamil Nadu Mega Store"/>
    <x v="3"/>
    <x v="6"/>
    <x v="2"/>
    <x v="1"/>
    <n v="1"/>
    <n v="6987"/>
    <x v="0"/>
    <n v="3778"/>
    <n v="6637.65"/>
    <n v="3778"/>
    <n v="2859.6499999999996"/>
    <n v="0.43082265560853611"/>
    <x v="0"/>
  </r>
  <r>
    <s v="ORD-102037"/>
    <x v="716"/>
    <x v="1"/>
    <x v="11"/>
    <s v="Dec"/>
    <s v="Q4"/>
    <x v="2"/>
    <s v="Tamil Nadu"/>
    <s v="Tamil Nadu Mega Store"/>
    <x v="0"/>
    <x v="5"/>
    <x v="0"/>
    <x v="1"/>
    <n v="1"/>
    <n v="11623"/>
    <x v="3"/>
    <n v="8412"/>
    <n v="10460.700000000001"/>
    <n v="8412"/>
    <n v="2048.7000000000007"/>
    <n v="0.19584731423327317"/>
    <x v="0"/>
  </r>
  <r>
    <s v="ORD-102518"/>
    <x v="716"/>
    <x v="1"/>
    <x v="11"/>
    <s v="Dec"/>
    <s v="Q4"/>
    <x v="1"/>
    <s v="Gujarat"/>
    <s v="Gujarat Mega Store"/>
    <x v="2"/>
    <x v="10"/>
    <x v="1"/>
    <x v="1"/>
    <n v="5"/>
    <n v="1882"/>
    <x v="2"/>
    <n v="963"/>
    <n v="7998.5"/>
    <n v="4815"/>
    <n v="3183.5"/>
    <n v="0.39801212727386387"/>
    <x v="0"/>
  </r>
  <r>
    <s v="ORD-102953"/>
    <x v="716"/>
    <x v="1"/>
    <x v="11"/>
    <s v="Dec"/>
    <s v="Q4"/>
    <x v="1"/>
    <s v="Rajasthan"/>
    <s v="Rajasthan Mega Store"/>
    <x v="1"/>
    <x v="8"/>
    <x v="0"/>
    <x v="1"/>
    <n v="3"/>
    <n v="2052"/>
    <x v="1"/>
    <n v="1207"/>
    <n v="6156"/>
    <n v="3621"/>
    <n v="2535"/>
    <n v="0.4117933723196881"/>
    <x v="0"/>
  </r>
  <r>
    <s v="ORD-103680"/>
    <x v="716"/>
    <x v="1"/>
    <x v="11"/>
    <s v="Dec"/>
    <s v="Q4"/>
    <x v="1"/>
    <s v="Maharashtra"/>
    <s v="Maharashtra Mega Store"/>
    <x v="0"/>
    <x v="11"/>
    <x v="2"/>
    <x v="2"/>
    <n v="2"/>
    <n v="1539"/>
    <x v="0"/>
    <n v="749"/>
    <n v="2924.1"/>
    <n v="1498"/>
    <n v="1426.1"/>
    <n v="0.48770561882288566"/>
    <x v="0"/>
  </r>
  <r>
    <s v="ORD-104116"/>
    <x v="716"/>
    <x v="1"/>
    <x v="11"/>
    <s v="Dec"/>
    <s v="Q4"/>
    <x v="0"/>
    <s v="Odisha"/>
    <s v="Odisha Mega Store"/>
    <x v="2"/>
    <x v="7"/>
    <x v="0"/>
    <x v="0"/>
    <n v="2"/>
    <n v="2294"/>
    <x v="3"/>
    <n v="1140"/>
    <n v="4129.2"/>
    <n v="2280"/>
    <n v="1849.1999999999998"/>
    <n v="0.44783493170589944"/>
    <x v="0"/>
  </r>
  <r>
    <s v="ORD-104156"/>
    <x v="716"/>
    <x v="1"/>
    <x v="11"/>
    <s v="Dec"/>
    <s v="Q4"/>
    <x v="2"/>
    <s v="Tamil Nadu"/>
    <s v="Tamil Nadu Mega Store"/>
    <x v="0"/>
    <x v="12"/>
    <x v="2"/>
    <x v="1"/>
    <n v="1"/>
    <n v="16432"/>
    <x v="3"/>
    <n v="12595"/>
    <n v="14788.800000000001"/>
    <n v="12595"/>
    <n v="2193.8000000000011"/>
    <n v="0.14834198853186201"/>
    <x v="0"/>
  </r>
  <r>
    <s v="ORD-104440"/>
    <x v="716"/>
    <x v="1"/>
    <x v="11"/>
    <s v="Dec"/>
    <s v="Q4"/>
    <x v="1"/>
    <s v="Rajasthan"/>
    <s v="Rajasthan Mega Store"/>
    <x v="2"/>
    <x v="2"/>
    <x v="0"/>
    <x v="1"/>
    <n v="5"/>
    <n v="2562"/>
    <x v="1"/>
    <n v="1505"/>
    <n v="12810"/>
    <n v="7525"/>
    <n v="5285"/>
    <n v="0.41256830601092898"/>
    <x v="0"/>
  </r>
  <r>
    <s v="ORD-101045"/>
    <x v="717"/>
    <x v="1"/>
    <x v="11"/>
    <s v="Dec"/>
    <s v="Q4"/>
    <x v="3"/>
    <s v="Punjab"/>
    <s v="Punjab Mega Store"/>
    <x v="1"/>
    <x v="8"/>
    <x v="1"/>
    <x v="2"/>
    <n v="2"/>
    <n v="2140"/>
    <x v="2"/>
    <n v="1213"/>
    <n v="3638"/>
    <n v="2426"/>
    <n v="1212"/>
    <n v="0.33315008246289168"/>
    <x v="0"/>
  </r>
  <r>
    <s v="ORD-101491"/>
    <x v="717"/>
    <x v="1"/>
    <x v="11"/>
    <s v="Dec"/>
    <s v="Q4"/>
    <x v="0"/>
    <s v="West Bengal"/>
    <s v="West Bengal Mega Store"/>
    <x v="3"/>
    <x v="13"/>
    <x v="0"/>
    <x v="2"/>
    <n v="4"/>
    <n v="12819"/>
    <x v="5"/>
    <n v="7830"/>
    <n v="41020.800000000003"/>
    <n v="31320"/>
    <n v="9700.8000000000029"/>
    <n v="0.23648490521881588"/>
    <x v="0"/>
  </r>
  <r>
    <s v="ORD-102419"/>
    <x v="717"/>
    <x v="1"/>
    <x v="11"/>
    <s v="Dec"/>
    <s v="Q4"/>
    <x v="3"/>
    <s v="Punjab"/>
    <s v="Punjab Mega Store"/>
    <x v="0"/>
    <x v="12"/>
    <x v="0"/>
    <x v="2"/>
    <n v="5"/>
    <n v="18017"/>
    <x v="0"/>
    <n v="13784"/>
    <n v="85580.75"/>
    <n v="68920"/>
    <n v="16660.75"/>
    <n v="0.19467870987342364"/>
    <x v="0"/>
  </r>
  <r>
    <s v="ORD-102662"/>
    <x v="717"/>
    <x v="1"/>
    <x v="11"/>
    <s v="Dec"/>
    <s v="Q4"/>
    <x v="0"/>
    <s v="West Bengal"/>
    <s v="West Bengal Mega Store"/>
    <x v="1"/>
    <x v="8"/>
    <x v="0"/>
    <x v="2"/>
    <n v="2"/>
    <n v="2259"/>
    <x v="2"/>
    <n v="1332"/>
    <n v="3840.2999999999997"/>
    <n v="2664"/>
    <n v="1176.2999999999997"/>
    <n v="0.30630419498476674"/>
    <x v="0"/>
  </r>
  <r>
    <s v="ORD-102867"/>
    <x v="717"/>
    <x v="1"/>
    <x v="11"/>
    <s v="Dec"/>
    <s v="Q4"/>
    <x v="1"/>
    <s v="Maharashtra"/>
    <s v="Maharashtra Mega Store"/>
    <x v="1"/>
    <x v="4"/>
    <x v="2"/>
    <x v="0"/>
    <n v="1"/>
    <n v="285"/>
    <x v="2"/>
    <n v="113"/>
    <n v="242.25"/>
    <n v="113"/>
    <n v="129.25"/>
    <n v="0.53353973168214652"/>
    <x v="0"/>
  </r>
  <r>
    <s v="ORD-103113"/>
    <x v="717"/>
    <x v="1"/>
    <x v="11"/>
    <s v="Dec"/>
    <s v="Q4"/>
    <x v="2"/>
    <s v="Karnataka"/>
    <s v="Karnataka Mega Store"/>
    <x v="3"/>
    <x v="14"/>
    <x v="0"/>
    <x v="2"/>
    <n v="1"/>
    <n v="9792"/>
    <x v="1"/>
    <n v="5948"/>
    <n v="9792"/>
    <n v="5948"/>
    <n v="3844"/>
    <n v="0.39256535947712418"/>
    <x v="0"/>
  </r>
  <r>
    <s v="ORD-104295"/>
    <x v="717"/>
    <x v="1"/>
    <x v="11"/>
    <s v="Dec"/>
    <s v="Q4"/>
    <x v="1"/>
    <s v="Rajasthan"/>
    <s v="Rajasthan Mega Store"/>
    <x v="1"/>
    <x v="1"/>
    <x v="2"/>
    <x v="2"/>
    <n v="5"/>
    <n v="408"/>
    <x v="1"/>
    <n v="188"/>
    <n v="2040"/>
    <n v="940"/>
    <n v="1100"/>
    <n v="0.53921568627450978"/>
    <x v="0"/>
  </r>
  <r>
    <s v="ORD-101529"/>
    <x v="718"/>
    <x v="1"/>
    <x v="11"/>
    <s v="Dec"/>
    <s v="Q4"/>
    <x v="3"/>
    <s v="Punjab"/>
    <s v="Punjab Mega Store"/>
    <x v="2"/>
    <x v="10"/>
    <x v="2"/>
    <x v="2"/>
    <n v="1"/>
    <n v="1725"/>
    <x v="0"/>
    <n v="897"/>
    <n v="1638.75"/>
    <n v="897"/>
    <n v="741.75"/>
    <n v="0.45263157894736844"/>
    <x v="0"/>
  </r>
  <r>
    <s v="ORD-102523"/>
    <x v="718"/>
    <x v="1"/>
    <x v="11"/>
    <s v="Dec"/>
    <s v="Q4"/>
    <x v="2"/>
    <s v="Tamil Nadu"/>
    <s v="Tamil Nadu Mega Store"/>
    <x v="1"/>
    <x v="8"/>
    <x v="2"/>
    <x v="1"/>
    <n v="2"/>
    <n v="2128"/>
    <x v="2"/>
    <n v="1204"/>
    <n v="3617.6"/>
    <n v="2408"/>
    <n v="1209.5999999999999"/>
    <n v="0.33436532507739936"/>
    <x v="0"/>
  </r>
  <r>
    <s v="ORD-102895"/>
    <x v="718"/>
    <x v="1"/>
    <x v="11"/>
    <s v="Dec"/>
    <s v="Q4"/>
    <x v="1"/>
    <s v="Rajasthan"/>
    <s v="Rajasthan Mega Store"/>
    <x v="2"/>
    <x v="2"/>
    <x v="2"/>
    <x v="0"/>
    <n v="2"/>
    <n v="2875"/>
    <x v="5"/>
    <n v="1680"/>
    <n v="4600"/>
    <n v="3360"/>
    <n v="1240"/>
    <n v="0.26956521739130435"/>
    <x v="0"/>
  </r>
  <r>
    <s v="ORD-103659"/>
    <x v="718"/>
    <x v="1"/>
    <x v="11"/>
    <s v="Dec"/>
    <s v="Q4"/>
    <x v="3"/>
    <s v="Uttar Pradesh"/>
    <s v="Uttar Pradesh Mega Store"/>
    <x v="1"/>
    <x v="8"/>
    <x v="2"/>
    <x v="2"/>
    <n v="5"/>
    <n v="2070"/>
    <x v="3"/>
    <n v="1218"/>
    <n v="9315"/>
    <n v="6090"/>
    <n v="3225"/>
    <n v="0.34621578099838968"/>
    <x v="0"/>
  </r>
  <r>
    <s v="ORD-104478"/>
    <x v="718"/>
    <x v="1"/>
    <x v="11"/>
    <s v="Dec"/>
    <s v="Q4"/>
    <x v="0"/>
    <s v="Bihar"/>
    <s v="Bihar Mega Store"/>
    <x v="2"/>
    <x v="7"/>
    <x v="0"/>
    <x v="1"/>
    <n v="1"/>
    <n v="2489"/>
    <x v="1"/>
    <n v="1276"/>
    <n v="2489"/>
    <n v="1276"/>
    <n v="1213"/>
    <n v="0.48734431498593811"/>
    <x v="1"/>
  </r>
  <r>
    <s v="ORD-100024"/>
    <x v="719"/>
    <x v="1"/>
    <x v="11"/>
    <s v="Dec"/>
    <s v="Q4"/>
    <x v="1"/>
    <s v="Maharashtra"/>
    <s v="Maharashtra Mega Store"/>
    <x v="0"/>
    <x v="5"/>
    <x v="0"/>
    <x v="1"/>
    <n v="1"/>
    <n v="10869"/>
    <x v="2"/>
    <n v="8265"/>
    <n v="9238.65"/>
    <n v="8265"/>
    <n v="973.64999999999964"/>
    <n v="0.10538877433391239"/>
    <x v="0"/>
  </r>
  <r>
    <s v="ORD-101644"/>
    <x v="719"/>
    <x v="1"/>
    <x v="11"/>
    <s v="Dec"/>
    <s v="Q4"/>
    <x v="0"/>
    <s v="Bihar"/>
    <s v="Bihar Mega Store"/>
    <x v="1"/>
    <x v="8"/>
    <x v="0"/>
    <x v="0"/>
    <n v="1"/>
    <n v="2115"/>
    <x v="3"/>
    <n v="1206"/>
    <n v="1903.5"/>
    <n v="1206"/>
    <n v="697.5"/>
    <n v="0.3664302600472813"/>
    <x v="0"/>
  </r>
  <r>
    <s v="ORD-103058"/>
    <x v="719"/>
    <x v="1"/>
    <x v="11"/>
    <s v="Dec"/>
    <s v="Q4"/>
    <x v="2"/>
    <s v="Karnataka"/>
    <s v="Karnataka Mega Store"/>
    <x v="1"/>
    <x v="4"/>
    <x v="0"/>
    <x v="1"/>
    <n v="8"/>
    <n v="294"/>
    <x v="1"/>
    <n v="118"/>
    <n v="2352"/>
    <n v="944"/>
    <n v="1408"/>
    <n v="0.59863945578231292"/>
    <x v="0"/>
  </r>
  <r>
    <s v="ORD-100661"/>
    <x v="720"/>
    <x v="2"/>
    <x v="0"/>
    <s v="Jan"/>
    <s v="Q1"/>
    <x v="3"/>
    <s v="Delhi"/>
    <s v="Delhi Mega Store"/>
    <x v="0"/>
    <x v="0"/>
    <x v="1"/>
    <x v="1"/>
    <n v="3"/>
    <n v="51763"/>
    <x v="0"/>
    <n v="43513"/>
    <n v="147524.54999999999"/>
    <n v="130539"/>
    <n v="16985.549999999988"/>
    <n v="0.11513710768817793"/>
    <x v="0"/>
  </r>
  <r>
    <s v="ORD-102010"/>
    <x v="720"/>
    <x v="2"/>
    <x v="0"/>
    <s v="Jan"/>
    <s v="Q1"/>
    <x v="2"/>
    <s v="Tamil Nadu"/>
    <s v="Tamil Nadu Mega Store"/>
    <x v="0"/>
    <x v="0"/>
    <x v="2"/>
    <x v="2"/>
    <n v="1"/>
    <n v="56866"/>
    <x v="1"/>
    <n v="47073"/>
    <n v="56866"/>
    <n v="47073"/>
    <n v="9793"/>
    <n v="0.17221186649315937"/>
    <x v="0"/>
  </r>
  <r>
    <s v="ORD-102046"/>
    <x v="720"/>
    <x v="2"/>
    <x v="0"/>
    <s v="Jan"/>
    <s v="Q1"/>
    <x v="0"/>
    <s v="West Bengal"/>
    <s v="West Bengal Mega Store"/>
    <x v="0"/>
    <x v="11"/>
    <x v="2"/>
    <x v="1"/>
    <n v="1"/>
    <n v="1623"/>
    <x v="1"/>
    <n v="788"/>
    <n v="1623"/>
    <n v="788"/>
    <n v="835"/>
    <n v="0.51447935921133703"/>
    <x v="0"/>
  </r>
  <r>
    <s v="ORD-101746"/>
    <x v="721"/>
    <x v="2"/>
    <x v="0"/>
    <s v="Jan"/>
    <s v="Q1"/>
    <x v="2"/>
    <s v="Andhra Pradesh"/>
    <s v="Andhra Pradesh Mega Store"/>
    <x v="1"/>
    <x v="4"/>
    <x v="1"/>
    <x v="2"/>
    <n v="2"/>
    <n v="323"/>
    <x v="1"/>
    <n v="130"/>
    <n v="646"/>
    <n v="260"/>
    <n v="386"/>
    <n v="0.5975232198142415"/>
    <x v="0"/>
  </r>
  <r>
    <s v="ORD-102244"/>
    <x v="721"/>
    <x v="2"/>
    <x v="0"/>
    <s v="Jan"/>
    <s v="Q1"/>
    <x v="1"/>
    <s v="Maharashtra"/>
    <s v="Maharashtra Mega Store"/>
    <x v="3"/>
    <x v="6"/>
    <x v="0"/>
    <x v="2"/>
    <n v="1"/>
    <n v="6159"/>
    <x v="5"/>
    <n v="3468"/>
    <n v="4927.2000000000007"/>
    <n v="3468"/>
    <n v="1459.2000000000007"/>
    <n v="0.29615197272284471"/>
    <x v="0"/>
  </r>
  <r>
    <s v="ORD-103441"/>
    <x v="721"/>
    <x v="2"/>
    <x v="0"/>
    <s v="Jan"/>
    <s v="Q1"/>
    <x v="2"/>
    <s v="Karnataka"/>
    <s v="Karnataka Mega Store"/>
    <x v="3"/>
    <x v="9"/>
    <x v="0"/>
    <x v="1"/>
    <n v="2"/>
    <n v="33006"/>
    <x v="1"/>
    <n v="21773"/>
    <n v="66012"/>
    <n v="43546"/>
    <n v="22466"/>
    <n v="0.34033206083742351"/>
    <x v="0"/>
  </r>
  <r>
    <s v="ORD-101115"/>
    <x v="722"/>
    <x v="2"/>
    <x v="0"/>
    <s v="Jan"/>
    <s v="Q1"/>
    <x v="1"/>
    <s v="Rajasthan"/>
    <s v="Rajasthan Mega Store"/>
    <x v="0"/>
    <x v="5"/>
    <x v="1"/>
    <x v="2"/>
    <n v="1"/>
    <n v="11731"/>
    <x v="0"/>
    <n v="8532"/>
    <n v="11144.449999999999"/>
    <n v="8532"/>
    <n v="2612.4499999999989"/>
    <n v="0.23441713139724249"/>
    <x v="0"/>
  </r>
  <r>
    <s v="ORD-102478"/>
    <x v="722"/>
    <x v="2"/>
    <x v="0"/>
    <s v="Jan"/>
    <s v="Q1"/>
    <x v="2"/>
    <s v="Tamil Nadu"/>
    <s v="Tamil Nadu Mega Store"/>
    <x v="1"/>
    <x v="3"/>
    <x v="2"/>
    <x v="1"/>
    <n v="1"/>
    <n v="234"/>
    <x v="1"/>
    <n v="97"/>
    <n v="234"/>
    <n v="97"/>
    <n v="137"/>
    <n v="0.5854700854700855"/>
    <x v="0"/>
  </r>
  <r>
    <s v="ORD-103909"/>
    <x v="722"/>
    <x v="2"/>
    <x v="0"/>
    <s v="Jan"/>
    <s v="Q1"/>
    <x v="0"/>
    <s v="West Bengal"/>
    <s v="West Bengal Mega Store"/>
    <x v="3"/>
    <x v="9"/>
    <x v="2"/>
    <x v="2"/>
    <n v="1"/>
    <n v="29997"/>
    <x v="1"/>
    <n v="20279"/>
    <n v="29997"/>
    <n v="20279"/>
    <n v="9718"/>
    <n v="0.32396572990632394"/>
    <x v="0"/>
  </r>
  <r>
    <s v="ORD-101808"/>
    <x v="723"/>
    <x v="2"/>
    <x v="0"/>
    <s v="Jan"/>
    <s v="Q1"/>
    <x v="1"/>
    <s v="Maharashtra"/>
    <s v="Maharashtra Mega Store"/>
    <x v="1"/>
    <x v="1"/>
    <x v="0"/>
    <x v="1"/>
    <n v="1"/>
    <n v="411"/>
    <x v="3"/>
    <n v="187"/>
    <n v="369.90000000000003"/>
    <n v="187"/>
    <n v="182.90000000000003"/>
    <n v="0.49445796161124633"/>
    <x v="0"/>
  </r>
  <r>
    <s v="ORD-100130"/>
    <x v="724"/>
    <x v="2"/>
    <x v="0"/>
    <s v="Jan"/>
    <s v="Q1"/>
    <x v="0"/>
    <s v="West Bengal"/>
    <s v="West Bengal Mega Store"/>
    <x v="0"/>
    <x v="5"/>
    <x v="0"/>
    <x v="2"/>
    <n v="1"/>
    <n v="10723"/>
    <x v="1"/>
    <n v="7981"/>
    <n v="10723"/>
    <n v="7981"/>
    <n v="2742"/>
    <n v="0.25571202088967637"/>
    <x v="0"/>
  </r>
  <r>
    <s v="ORD-101809"/>
    <x v="724"/>
    <x v="2"/>
    <x v="0"/>
    <s v="Jan"/>
    <s v="Q1"/>
    <x v="1"/>
    <s v="Rajasthan"/>
    <s v="Rajasthan Mega Store"/>
    <x v="3"/>
    <x v="9"/>
    <x v="0"/>
    <x v="2"/>
    <n v="4"/>
    <n v="34342"/>
    <x v="5"/>
    <n v="23001"/>
    <n v="109894.40000000001"/>
    <n v="92004"/>
    <n v="17890.400000000009"/>
    <n v="0.1627962844330558"/>
    <x v="0"/>
  </r>
  <r>
    <s v="ORD-103119"/>
    <x v="724"/>
    <x v="2"/>
    <x v="0"/>
    <s v="Jan"/>
    <s v="Q1"/>
    <x v="0"/>
    <s v="Odisha"/>
    <s v="Odisha Mega Store"/>
    <x v="0"/>
    <x v="0"/>
    <x v="2"/>
    <x v="2"/>
    <n v="1"/>
    <n v="47008"/>
    <x v="2"/>
    <n v="40888"/>
    <n v="39956.799999999996"/>
    <n v="40888"/>
    <n v="-931.20000000000437"/>
    <n v="-2.3305169583149914E-2"/>
    <x v="0"/>
  </r>
  <r>
    <s v="ORD-103801"/>
    <x v="724"/>
    <x v="2"/>
    <x v="0"/>
    <s v="Jan"/>
    <s v="Q1"/>
    <x v="1"/>
    <s v="Maharashtra"/>
    <s v="Maharashtra Mega Store"/>
    <x v="2"/>
    <x v="10"/>
    <x v="2"/>
    <x v="1"/>
    <n v="1"/>
    <n v="1825"/>
    <x v="1"/>
    <n v="944"/>
    <n v="1825"/>
    <n v="944"/>
    <n v="881"/>
    <n v="0.48273972602739729"/>
    <x v="0"/>
  </r>
  <r>
    <s v="ORD-104017"/>
    <x v="724"/>
    <x v="2"/>
    <x v="0"/>
    <s v="Jan"/>
    <s v="Q1"/>
    <x v="1"/>
    <s v="Rajasthan"/>
    <s v="Rajasthan Mega Store"/>
    <x v="2"/>
    <x v="7"/>
    <x v="2"/>
    <x v="1"/>
    <n v="1"/>
    <n v="2224"/>
    <x v="2"/>
    <n v="1124"/>
    <n v="1890.3999999999999"/>
    <n v="1124"/>
    <n v="766.39999999999986"/>
    <n v="0.40541684299619124"/>
    <x v="0"/>
  </r>
  <r>
    <s v="ORD-100273"/>
    <x v="725"/>
    <x v="2"/>
    <x v="0"/>
    <s v="Jan"/>
    <s v="Q1"/>
    <x v="2"/>
    <s v="Karnataka"/>
    <s v="Karnataka Mega Store"/>
    <x v="2"/>
    <x v="10"/>
    <x v="2"/>
    <x v="2"/>
    <n v="5"/>
    <n v="1891"/>
    <x v="1"/>
    <n v="964"/>
    <n v="9455"/>
    <n v="4820"/>
    <n v="4635"/>
    <n v="0.49021681649920679"/>
    <x v="0"/>
  </r>
  <r>
    <s v="ORD-100323"/>
    <x v="725"/>
    <x v="2"/>
    <x v="0"/>
    <s v="Jan"/>
    <s v="Q1"/>
    <x v="2"/>
    <s v="Tamil Nadu"/>
    <s v="Tamil Nadu Mega Store"/>
    <x v="3"/>
    <x v="13"/>
    <x v="1"/>
    <x v="1"/>
    <n v="4"/>
    <n v="14391"/>
    <x v="5"/>
    <n v="8695"/>
    <n v="46051.200000000004"/>
    <n v="34780"/>
    <n v="11271.200000000004"/>
    <n v="0.24475366548537286"/>
    <x v="0"/>
  </r>
  <r>
    <s v="ORD-102484"/>
    <x v="725"/>
    <x v="2"/>
    <x v="0"/>
    <s v="Jan"/>
    <s v="Q1"/>
    <x v="1"/>
    <s v="Maharashtra"/>
    <s v="Maharashtra Mega Store"/>
    <x v="0"/>
    <x v="11"/>
    <x v="0"/>
    <x v="2"/>
    <n v="5"/>
    <n v="1522"/>
    <x v="3"/>
    <n v="760"/>
    <n v="6849"/>
    <n v="3800"/>
    <n v="3049"/>
    <n v="0.4451744780259892"/>
    <x v="0"/>
  </r>
  <r>
    <s v="ORD-103159"/>
    <x v="725"/>
    <x v="2"/>
    <x v="0"/>
    <s v="Jan"/>
    <s v="Q1"/>
    <x v="2"/>
    <s v="Tamil Nadu"/>
    <s v="Tamil Nadu Mega Store"/>
    <x v="3"/>
    <x v="13"/>
    <x v="2"/>
    <x v="2"/>
    <n v="2"/>
    <n v="12882"/>
    <x v="6"/>
    <n v="7506"/>
    <n v="18034.8"/>
    <n v="15012"/>
    <n v="3022.7999999999993"/>
    <n v="0.16760928870849687"/>
    <x v="0"/>
  </r>
  <r>
    <s v="ORD-102491"/>
    <x v="726"/>
    <x v="2"/>
    <x v="0"/>
    <s v="Jan"/>
    <s v="Q1"/>
    <x v="1"/>
    <s v="Gujarat"/>
    <s v="Gujarat Mega Store"/>
    <x v="1"/>
    <x v="3"/>
    <x v="2"/>
    <x v="0"/>
    <n v="1"/>
    <n v="229"/>
    <x v="2"/>
    <n v="96"/>
    <n v="194.65"/>
    <n v="96"/>
    <n v="98.65"/>
    <n v="0.5068070896480863"/>
    <x v="0"/>
  </r>
  <r>
    <s v="ORD-103175"/>
    <x v="726"/>
    <x v="2"/>
    <x v="0"/>
    <s v="Jan"/>
    <s v="Q1"/>
    <x v="1"/>
    <s v="Rajasthan"/>
    <s v="Rajasthan Mega Store"/>
    <x v="2"/>
    <x v="10"/>
    <x v="0"/>
    <x v="0"/>
    <n v="1"/>
    <n v="1813"/>
    <x v="0"/>
    <n v="960"/>
    <n v="1722.35"/>
    <n v="960"/>
    <n v="762.34999999999991"/>
    <n v="0.44262199901297644"/>
    <x v="0"/>
  </r>
  <r>
    <s v="ORD-100527"/>
    <x v="727"/>
    <x v="2"/>
    <x v="0"/>
    <s v="Jan"/>
    <s v="Q1"/>
    <x v="0"/>
    <s v="Bihar"/>
    <s v="Bihar Mega Store"/>
    <x v="2"/>
    <x v="2"/>
    <x v="1"/>
    <x v="1"/>
    <n v="1"/>
    <n v="2664"/>
    <x v="3"/>
    <n v="1579"/>
    <n v="2397.6"/>
    <n v="1579"/>
    <n v="818.59999999999991"/>
    <n v="0.34142475809142475"/>
    <x v="1"/>
  </r>
  <r>
    <s v="ORD-103195"/>
    <x v="727"/>
    <x v="2"/>
    <x v="0"/>
    <s v="Jan"/>
    <s v="Q1"/>
    <x v="1"/>
    <s v="Gujarat"/>
    <s v="Gujarat Mega Store"/>
    <x v="0"/>
    <x v="12"/>
    <x v="0"/>
    <x v="1"/>
    <n v="1"/>
    <n v="19303"/>
    <x v="0"/>
    <n v="15298"/>
    <n v="18337.849999999999"/>
    <n v="15298"/>
    <n v="3039.8499999999985"/>
    <n v="0.16576916050682053"/>
    <x v="0"/>
  </r>
  <r>
    <s v="ORD-103505"/>
    <x v="727"/>
    <x v="2"/>
    <x v="0"/>
    <s v="Jan"/>
    <s v="Q1"/>
    <x v="1"/>
    <s v="Maharashtra"/>
    <s v="Maharashtra Mega Store"/>
    <x v="1"/>
    <x v="8"/>
    <x v="2"/>
    <x v="2"/>
    <n v="3"/>
    <n v="2135"/>
    <x v="1"/>
    <n v="1225"/>
    <n v="6405"/>
    <n v="3675"/>
    <n v="2730"/>
    <n v="0.42622950819672129"/>
    <x v="0"/>
  </r>
  <r>
    <s v="ORD-100312"/>
    <x v="728"/>
    <x v="2"/>
    <x v="0"/>
    <s v="Jan"/>
    <s v="Q1"/>
    <x v="1"/>
    <s v="Gujarat"/>
    <s v="Gujarat Mega Store"/>
    <x v="1"/>
    <x v="4"/>
    <x v="2"/>
    <x v="0"/>
    <n v="2"/>
    <n v="301"/>
    <x v="0"/>
    <n v="122"/>
    <n v="571.9"/>
    <n v="244"/>
    <n v="327.9"/>
    <n v="0.57335198461269454"/>
    <x v="1"/>
  </r>
  <r>
    <s v="ORD-100345"/>
    <x v="728"/>
    <x v="2"/>
    <x v="0"/>
    <s v="Jan"/>
    <s v="Q1"/>
    <x v="3"/>
    <s v="Punjab"/>
    <s v="Punjab Mega Store"/>
    <x v="2"/>
    <x v="10"/>
    <x v="0"/>
    <x v="1"/>
    <n v="1"/>
    <n v="1702"/>
    <x v="1"/>
    <n v="883"/>
    <n v="1702"/>
    <n v="883"/>
    <n v="819"/>
    <n v="0.48119858989424208"/>
    <x v="0"/>
  </r>
  <r>
    <s v="ORD-101646"/>
    <x v="728"/>
    <x v="2"/>
    <x v="0"/>
    <s v="Jan"/>
    <s v="Q1"/>
    <x v="3"/>
    <s v="Uttar Pradesh"/>
    <s v="Uttar Pradesh Mega Store"/>
    <x v="2"/>
    <x v="2"/>
    <x v="0"/>
    <x v="1"/>
    <n v="1"/>
    <n v="2705"/>
    <x v="1"/>
    <n v="1649"/>
    <n v="2705"/>
    <n v="1649"/>
    <n v="1056"/>
    <n v="0.39038817005545284"/>
    <x v="1"/>
  </r>
  <r>
    <s v="ORD-103338"/>
    <x v="728"/>
    <x v="2"/>
    <x v="0"/>
    <s v="Jan"/>
    <s v="Q1"/>
    <x v="3"/>
    <s v="Punjab"/>
    <s v="Punjab Mega Store"/>
    <x v="0"/>
    <x v="5"/>
    <x v="2"/>
    <x v="1"/>
    <n v="1"/>
    <n v="10783"/>
    <x v="3"/>
    <n v="8009"/>
    <n v="9704.7000000000007"/>
    <n v="8009"/>
    <n v="1695.7000000000007"/>
    <n v="0.17472977011138938"/>
    <x v="0"/>
  </r>
  <r>
    <s v="ORD-103921"/>
    <x v="728"/>
    <x v="2"/>
    <x v="0"/>
    <s v="Jan"/>
    <s v="Q1"/>
    <x v="2"/>
    <s v="Karnataka"/>
    <s v="Karnataka Mega Store"/>
    <x v="3"/>
    <x v="9"/>
    <x v="1"/>
    <x v="1"/>
    <n v="1"/>
    <n v="31101"/>
    <x v="3"/>
    <n v="21085"/>
    <n v="27990.9"/>
    <n v="21085"/>
    <n v="6905.9000000000015"/>
    <n v="0.24671946954188687"/>
    <x v="0"/>
  </r>
  <r>
    <s v="ORD-104311"/>
    <x v="728"/>
    <x v="2"/>
    <x v="0"/>
    <s v="Jan"/>
    <s v="Q1"/>
    <x v="1"/>
    <s v="Gujarat"/>
    <s v="Gujarat Mega Store"/>
    <x v="3"/>
    <x v="13"/>
    <x v="0"/>
    <x v="2"/>
    <n v="2"/>
    <n v="12653"/>
    <x v="4"/>
    <n v="7462"/>
    <n v="16448.900000000001"/>
    <n v="14924"/>
    <n v="1524.9000000000015"/>
    <n v="9.2705287283648227E-2"/>
    <x v="0"/>
  </r>
  <r>
    <s v="ORD-101492"/>
    <x v="729"/>
    <x v="2"/>
    <x v="0"/>
    <s v="Jan"/>
    <s v="Q1"/>
    <x v="1"/>
    <s v="Rajasthan"/>
    <s v="Rajasthan Mega Store"/>
    <x v="1"/>
    <x v="3"/>
    <x v="1"/>
    <x v="1"/>
    <n v="1"/>
    <n v="255"/>
    <x v="2"/>
    <n v="104"/>
    <n v="216.75"/>
    <n v="104"/>
    <n v="112.75"/>
    <n v="0.52018454440599771"/>
    <x v="0"/>
  </r>
  <r>
    <s v="ORD-100617"/>
    <x v="730"/>
    <x v="2"/>
    <x v="0"/>
    <s v="Jan"/>
    <s v="Q1"/>
    <x v="1"/>
    <s v="Rajasthan"/>
    <s v="Rajasthan Mega Store"/>
    <x v="0"/>
    <x v="11"/>
    <x v="1"/>
    <x v="2"/>
    <n v="1"/>
    <n v="1627"/>
    <x v="2"/>
    <n v="800"/>
    <n v="1382.95"/>
    <n v="800"/>
    <n v="582.95000000000005"/>
    <n v="0.42152644708774722"/>
    <x v="0"/>
  </r>
  <r>
    <s v="ORD-102064"/>
    <x v="730"/>
    <x v="2"/>
    <x v="0"/>
    <s v="Jan"/>
    <s v="Q1"/>
    <x v="1"/>
    <s v="Maharashtra"/>
    <s v="Maharashtra Mega Store"/>
    <x v="3"/>
    <x v="6"/>
    <x v="0"/>
    <x v="0"/>
    <n v="1"/>
    <n v="6012"/>
    <x v="8"/>
    <n v="3291"/>
    <n v="3607.2"/>
    <n v="3291"/>
    <n v="316.19999999999982"/>
    <n v="8.7658017298735819E-2"/>
    <x v="0"/>
  </r>
  <r>
    <s v="ORD-103748"/>
    <x v="730"/>
    <x v="2"/>
    <x v="0"/>
    <s v="Jan"/>
    <s v="Q1"/>
    <x v="3"/>
    <s v="Punjab"/>
    <s v="Punjab Mega Store"/>
    <x v="2"/>
    <x v="7"/>
    <x v="2"/>
    <x v="1"/>
    <n v="3"/>
    <n v="2477"/>
    <x v="3"/>
    <n v="1243"/>
    <n v="6687.9000000000005"/>
    <n v="3729"/>
    <n v="2958.9000000000005"/>
    <n v="0.4424258735926076"/>
    <x v="0"/>
  </r>
  <r>
    <s v="ORD-104274"/>
    <x v="730"/>
    <x v="2"/>
    <x v="0"/>
    <s v="Jan"/>
    <s v="Q1"/>
    <x v="3"/>
    <s v="Uttar Pradesh"/>
    <s v="Uttar Pradesh Mega Store"/>
    <x v="0"/>
    <x v="11"/>
    <x v="0"/>
    <x v="2"/>
    <n v="1"/>
    <n v="1385"/>
    <x v="1"/>
    <n v="704"/>
    <n v="1385"/>
    <n v="704"/>
    <n v="681"/>
    <n v="0.49169675090252707"/>
    <x v="0"/>
  </r>
  <r>
    <s v="ORD-102127"/>
    <x v="731"/>
    <x v="2"/>
    <x v="0"/>
    <s v="Jan"/>
    <s v="Q1"/>
    <x v="1"/>
    <s v="Rajasthan"/>
    <s v="Rajasthan Mega Store"/>
    <x v="2"/>
    <x v="7"/>
    <x v="0"/>
    <x v="0"/>
    <n v="5"/>
    <n v="2164"/>
    <x v="3"/>
    <n v="1082"/>
    <n v="9738"/>
    <n v="5410"/>
    <n v="4328"/>
    <n v="0.44444444444444442"/>
    <x v="0"/>
  </r>
  <r>
    <s v="ORD-103420"/>
    <x v="731"/>
    <x v="2"/>
    <x v="0"/>
    <s v="Jan"/>
    <s v="Q1"/>
    <x v="1"/>
    <s v="Maharashtra"/>
    <s v="Maharashtra Mega Store"/>
    <x v="2"/>
    <x v="10"/>
    <x v="0"/>
    <x v="1"/>
    <n v="2"/>
    <n v="1797"/>
    <x v="1"/>
    <n v="936"/>
    <n v="3594"/>
    <n v="1872"/>
    <n v="1722"/>
    <n v="0.47913188647746241"/>
    <x v="0"/>
  </r>
  <r>
    <s v="ORD-102667"/>
    <x v="732"/>
    <x v="2"/>
    <x v="0"/>
    <s v="Jan"/>
    <s v="Q1"/>
    <x v="0"/>
    <s v="Bihar"/>
    <s v="Bihar Mega Store"/>
    <x v="3"/>
    <x v="9"/>
    <x v="0"/>
    <x v="2"/>
    <n v="5"/>
    <n v="32979"/>
    <x v="3"/>
    <n v="22775"/>
    <n v="148405.5"/>
    <n v="113875"/>
    <n v="34530.5"/>
    <n v="0.23267668651094467"/>
    <x v="0"/>
  </r>
  <r>
    <s v="ORD-104372"/>
    <x v="732"/>
    <x v="2"/>
    <x v="0"/>
    <s v="Jan"/>
    <s v="Q1"/>
    <x v="1"/>
    <s v="Gujarat"/>
    <s v="Gujarat Mega Store"/>
    <x v="1"/>
    <x v="3"/>
    <x v="0"/>
    <x v="1"/>
    <n v="3"/>
    <n v="237"/>
    <x v="2"/>
    <n v="102"/>
    <n v="604.35"/>
    <n v="306"/>
    <n v="298.35000000000002"/>
    <n v="0.49367088607594939"/>
    <x v="0"/>
  </r>
  <r>
    <s v="ORD-104381"/>
    <x v="732"/>
    <x v="2"/>
    <x v="0"/>
    <s v="Jan"/>
    <s v="Q1"/>
    <x v="3"/>
    <s v="Delhi"/>
    <s v="Delhi Mega Store"/>
    <x v="1"/>
    <x v="8"/>
    <x v="2"/>
    <x v="0"/>
    <n v="1"/>
    <n v="2135"/>
    <x v="0"/>
    <n v="1244"/>
    <n v="2028.25"/>
    <n v="1244"/>
    <n v="784.25"/>
    <n v="0.38666337976087761"/>
    <x v="0"/>
  </r>
  <r>
    <s v="ORD-101120"/>
    <x v="733"/>
    <x v="2"/>
    <x v="0"/>
    <s v="Jan"/>
    <s v="Q1"/>
    <x v="1"/>
    <s v="Maharashtra"/>
    <s v="Maharashtra Mega Store"/>
    <x v="2"/>
    <x v="10"/>
    <x v="0"/>
    <x v="2"/>
    <n v="1"/>
    <n v="1840"/>
    <x v="1"/>
    <n v="959"/>
    <n v="1840"/>
    <n v="959"/>
    <n v="881"/>
    <n v="0.47880434782608694"/>
    <x v="0"/>
  </r>
  <r>
    <s v="ORD-102222"/>
    <x v="733"/>
    <x v="2"/>
    <x v="0"/>
    <s v="Jan"/>
    <s v="Q1"/>
    <x v="0"/>
    <s v="Bihar"/>
    <s v="Bihar Mega Store"/>
    <x v="1"/>
    <x v="8"/>
    <x v="2"/>
    <x v="2"/>
    <n v="5"/>
    <n v="2222"/>
    <x v="1"/>
    <n v="1318"/>
    <n v="11110"/>
    <n v="6590"/>
    <n v="4520"/>
    <n v="0.40684068406840684"/>
    <x v="0"/>
  </r>
  <r>
    <s v="ORD-100413"/>
    <x v="734"/>
    <x v="2"/>
    <x v="0"/>
    <s v="Jan"/>
    <s v="Q1"/>
    <x v="0"/>
    <s v="West Bengal"/>
    <s v="West Bengal Mega Store"/>
    <x v="2"/>
    <x v="2"/>
    <x v="0"/>
    <x v="2"/>
    <n v="5"/>
    <n v="3044"/>
    <x v="2"/>
    <n v="1878"/>
    <n v="12937"/>
    <n v="9390"/>
    <n v="3547"/>
    <n v="0.27417484733709513"/>
    <x v="0"/>
  </r>
  <r>
    <s v="ORD-100435"/>
    <x v="734"/>
    <x v="2"/>
    <x v="0"/>
    <s v="Jan"/>
    <s v="Q1"/>
    <x v="2"/>
    <s v="Karnataka"/>
    <s v="Karnataka Mega Store"/>
    <x v="3"/>
    <x v="13"/>
    <x v="1"/>
    <x v="2"/>
    <n v="1"/>
    <n v="14387"/>
    <x v="4"/>
    <n v="8523"/>
    <n v="9351.5500000000011"/>
    <n v="8523"/>
    <n v="828.55000000000109"/>
    <n v="8.860028551416621E-2"/>
    <x v="0"/>
  </r>
  <r>
    <s v="ORD-101947"/>
    <x v="734"/>
    <x v="2"/>
    <x v="0"/>
    <s v="Jan"/>
    <s v="Q1"/>
    <x v="2"/>
    <s v="Tamil Nadu"/>
    <s v="Tamil Nadu Mega Store"/>
    <x v="3"/>
    <x v="6"/>
    <x v="1"/>
    <x v="1"/>
    <n v="1"/>
    <n v="7123"/>
    <x v="1"/>
    <n v="4031"/>
    <n v="7123"/>
    <n v="4031"/>
    <n v="3092"/>
    <n v="0.43408676119612521"/>
    <x v="0"/>
  </r>
  <r>
    <s v="ORD-103897"/>
    <x v="734"/>
    <x v="2"/>
    <x v="0"/>
    <s v="Jan"/>
    <s v="Q1"/>
    <x v="1"/>
    <s v="Maharashtra"/>
    <s v="Maharashtra Mega Store"/>
    <x v="3"/>
    <x v="6"/>
    <x v="0"/>
    <x v="1"/>
    <n v="1"/>
    <n v="6435"/>
    <x v="5"/>
    <n v="3525"/>
    <n v="5148"/>
    <n v="3525"/>
    <n v="1623"/>
    <n v="0.31526806526806528"/>
    <x v="0"/>
  </r>
  <r>
    <s v="ORD-104265"/>
    <x v="734"/>
    <x v="2"/>
    <x v="0"/>
    <s v="Jan"/>
    <s v="Q1"/>
    <x v="2"/>
    <s v="Andhra Pradesh"/>
    <s v="Andhra Pradesh Mega Store"/>
    <x v="2"/>
    <x v="2"/>
    <x v="0"/>
    <x v="0"/>
    <n v="4"/>
    <n v="2834"/>
    <x v="0"/>
    <n v="1671"/>
    <n v="10769.199999999999"/>
    <n v="6684"/>
    <n v="4085.1999999999989"/>
    <n v="0.37934108383166804"/>
    <x v="0"/>
  </r>
  <r>
    <s v="ORD-104276"/>
    <x v="734"/>
    <x v="2"/>
    <x v="0"/>
    <s v="Jan"/>
    <s v="Q1"/>
    <x v="2"/>
    <s v="Tamil Nadu"/>
    <s v="Tamil Nadu Mega Store"/>
    <x v="3"/>
    <x v="13"/>
    <x v="0"/>
    <x v="1"/>
    <n v="3"/>
    <n v="14379"/>
    <x v="4"/>
    <n v="8650"/>
    <n v="28039.05"/>
    <n v="25950"/>
    <n v="2089.0499999999993"/>
    <n v="7.4505020676520761E-2"/>
    <x v="0"/>
  </r>
  <r>
    <s v="ORD-100015"/>
    <x v="735"/>
    <x v="2"/>
    <x v="0"/>
    <s v="Jan"/>
    <s v="Q1"/>
    <x v="3"/>
    <s v="Punjab"/>
    <s v="Punjab Mega Store"/>
    <x v="3"/>
    <x v="13"/>
    <x v="1"/>
    <x v="2"/>
    <n v="5"/>
    <n v="13951"/>
    <x v="6"/>
    <n v="8292"/>
    <n v="48828.5"/>
    <n v="41460"/>
    <n v="7368.5"/>
    <n v="0.15090572104406239"/>
    <x v="0"/>
  </r>
  <r>
    <s v="ORD-100532"/>
    <x v="735"/>
    <x v="2"/>
    <x v="0"/>
    <s v="Jan"/>
    <s v="Q1"/>
    <x v="3"/>
    <s v="Punjab"/>
    <s v="Punjab Mega Store"/>
    <x v="0"/>
    <x v="12"/>
    <x v="0"/>
    <x v="1"/>
    <n v="1"/>
    <n v="19730"/>
    <x v="1"/>
    <n v="15134"/>
    <n v="19730"/>
    <n v="15134"/>
    <n v="4596"/>
    <n v="0.23294475418144958"/>
    <x v="0"/>
  </r>
  <r>
    <s v="ORD-100597"/>
    <x v="735"/>
    <x v="2"/>
    <x v="0"/>
    <s v="Jan"/>
    <s v="Q1"/>
    <x v="1"/>
    <s v="Maharashtra"/>
    <s v="Maharashtra Mega Store"/>
    <x v="1"/>
    <x v="1"/>
    <x v="0"/>
    <x v="0"/>
    <n v="1"/>
    <n v="441"/>
    <x v="3"/>
    <n v="199"/>
    <n v="396.90000000000003"/>
    <n v="199"/>
    <n v="197.90000000000003"/>
    <n v="0.49861426051902247"/>
    <x v="0"/>
  </r>
  <r>
    <s v="ORD-100968"/>
    <x v="735"/>
    <x v="2"/>
    <x v="0"/>
    <s v="Jan"/>
    <s v="Q1"/>
    <x v="3"/>
    <s v="Delhi"/>
    <s v="Delhi Mega Store"/>
    <x v="0"/>
    <x v="5"/>
    <x v="0"/>
    <x v="1"/>
    <n v="4"/>
    <n v="11878"/>
    <x v="1"/>
    <n v="8571"/>
    <n v="47512"/>
    <n v="34284"/>
    <n v="13228"/>
    <n v="0.27841387438962789"/>
    <x v="0"/>
  </r>
  <r>
    <s v="ORD-101404"/>
    <x v="735"/>
    <x v="2"/>
    <x v="0"/>
    <s v="Jan"/>
    <s v="Q1"/>
    <x v="1"/>
    <s v="Gujarat"/>
    <s v="Gujarat Mega Store"/>
    <x v="0"/>
    <x v="11"/>
    <x v="2"/>
    <x v="2"/>
    <n v="2"/>
    <n v="1381"/>
    <x v="2"/>
    <n v="677"/>
    <n v="2347.6999999999998"/>
    <n v="1354"/>
    <n v="993.69999999999982"/>
    <n v="0.4232653235081143"/>
    <x v="0"/>
  </r>
  <r>
    <s v="ORD-101625"/>
    <x v="735"/>
    <x v="2"/>
    <x v="0"/>
    <s v="Jan"/>
    <s v="Q1"/>
    <x v="2"/>
    <s v="Andhra Pradesh"/>
    <s v="Andhra Pradesh Mega Store"/>
    <x v="0"/>
    <x v="5"/>
    <x v="0"/>
    <x v="0"/>
    <n v="1"/>
    <n v="10929"/>
    <x v="5"/>
    <n v="8049"/>
    <n v="8743.2000000000007"/>
    <n v="8049"/>
    <n v="694.20000000000073"/>
    <n v="7.9398847104035206E-2"/>
    <x v="0"/>
  </r>
  <r>
    <s v="ORD-104024"/>
    <x v="735"/>
    <x v="2"/>
    <x v="0"/>
    <s v="Jan"/>
    <s v="Q1"/>
    <x v="3"/>
    <s v="Delhi"/>
    <s v="Delhi Mega Store"/>
    <x v="0"/>
    <x v="11"/>
    <x v="0"/>
    <x v="0"/>
    <n v="1"/>
    <n v="1491"/>
    <x v="3"/>
    <n v="752"/>
    <n v="1341.9"/>
    <n v="752"/>
    <n v="589.90000000000009"/>
    <n v="0.43960056636112976"/>
    <x v="1"/>
  </r>
  <r>
    <s v="ORD-100308"/>
    <x v="736"/>
    <x v="2"/>
    <x v="0"/>
    <s v="Jan"/>
    <s v="Q1"/>
    <x v="1"/>
    <s v="Gujarat"/>
    <s v="Gujarat Mega Store"/>
    <x v="2"/>
    <x v="10"/>
    <x v="0"/>
    <x v="2"/>
    <n v="1"/>
    <n v="1656"/>
    <x v="0"/>
    <n v="858"/>
    <n v="1573.1999999999998"/>
    <n v="858"/>
    <n v="715.19999999999982"/>
    <n v="0.45461479786422571"/>
    <x v="1"/>
  </r>
  <r>
    <s v="ORD-100470"/>
    <x v="736"/>
    <x v="2"/>
    <x v="0"/>
    <s v="Jan"/>
    <s v="Q1"/>
    <x v="2"/>
    <s v="Tamil Nadu"/>
    <s v="Tamil Nadu Mega Store"/>
    <x v="1"/>
    <x v="3"/>
    <x v="1"/>
    <x v="2"/>
    <n v="2"/>
    <n v="263"/>
    <x v="2"/>
    <n v="108"/>
    <n v="447.09999999999997"/>
    <n v="216"/>
    <n v="231.09999999999997"/>
    <n v="0.51688660254976515"/>
    <x v="0"/>
  </r>
  <r>
    <s v="ORD-101323"/>
    <x v="736"/>
    <x v="2"/>
    <x v="0"/>
    <s v="Jan"/>
    <s v="Q1"/>
    <x v="1"/>
    <s v="Gujarat"/>
    <s v="Gujarat Mega Store"/>
    <x v="0"/>
    <x v="12"/>
    <x v="1"/>
    <x v="1"/>
    <n v="1"/>
    <n v="16445"/>
    <x v="1"/>
    <n v="13116"/>
    <n v="16445"/>
    <n v="13116"/>
    <n v="3329"/>
    <n v="0.20243235025843723"/>
    <x v="0"/>
  </r>
  <r>
    <s v="ORD-104270"/>
    <x v="736"/>
    <x v="2"/>
    <x v="0"/>
    <s v="Jan"/>
    <s v="Q1"/>
    <x v="1"/>
    <s v="Maharashtra"/>
    <s v="Maharashtra Mega Store"/>
    <x v="1"/>
    <x v="8"/>
    <x v="0"/>
    <x v="1"/>
    <n v="1"/>
    <n v="2113"/>
    <x v="3"/>
    <n v="1227"/>
    <n v="1901.7"/>
    <n v="1227"/>
    <n v="674.7"/>
    <n v="0.35478782142293741"/>
    <x v="0"/>
  </r>
  <r>
    <s v="ORD-101109"/>
    <x v="737"/>
    <x v="2"/>
    <x v="0"/>
    <s v="Jan"/>
    <s v="Q1"/>
    <x v="2"/>
    <s v="Karnataka"/>
    <s v="Karnataka Mega Store"/>
    <x v="1"/>
    <x v="4"/>
    <x v="2"/>
    <x v="0"/>
    <n v="8"/>
    <n v="304"/>
    <x v="5"/>
    <n v="123"/>
    <n v="1945.6000000000001"/>
    <n v="984"/>
    <n v="961.60000000000014"/>
    <n v="0.49424342105263164"/>
    <x v="0"/>
  </r>
  <r>
    <s v="ORD-101623"/>
    <x v="737"/>
    <x v="2"/>
    <x v="0"/>
    <s v="Jan"/>
    <s v="Q1"/>
    <x v="2"/>
    <s v="Tamil Nadu"/>
    <s v="Tamil Nadu Mega Store"/>
    <x v="1"/>
    <x v="1"/>
    <x v="1"/>
    <x v="1"/>
    <n v="2"/>
    <n v="462"/>
    <x v="2"/>
    <n v="207"/>
    <n v="785.4"/>
    <n v="414"/>
    <n v="371.4"/>
    <n v="0.47288006111535524"/>
    <x v="1"/>
  </r>
  <r>
    <s v="ORD-103108"/>
    <x v="737"/>
    <x v="2"/>
    <x v="0"/>
    <s v="Jan"/>
    <s v="Q1"/>
    <x v="0"/>
    <s v="Odisha"/>
    <s v="Odisha Mega Store"/>
    <x v="2"/>
    <x v="7"/>
    <x v="0"/>
    <x v="2"/>
    <n v="1"/>
    <n v="2178"/>
    <x v="1"/>
    <n v="1084"/>
    <n v="2178"/>
    <n v="1084"/>
    <n v="1094"/>
    <n v="0.50229568411386594"/>
    <x v="1"/>
  </r>
  <r>
    <s v="ORD-103248"/>
    <x v="737"/>
    <x v="2"/>
    <x v="0"/>
    <s v="Jan"/>
    <s v="Q1"/>
    <x v="0"/>
    <s v="Odisha"/>
    <s v="Odisha Mega Store"/>
    <x v="2"/>
    <x v="10"/>
    <x v="2"/>
    <x v="2"/>
    <n v="2"/>
    <n v="1754"/>
    <x v="3"/>
    <n v="923"/>
    <n v="3157.2000000000003"/>
    <n v="1846"/>
    <n v="1311.2000000000003"/>
    <n v="0.41530470036741424"/>
    <x v="0"/>
  </r>
  <r>
    <s v="ORD-104288"/>
    <x v="737"/>
    <x v="2"/>
    <x v="0"/>
    <s v="Jan"/>
    <s v="Q1"/>
    <x v="2"/>
    <s v="Andhra Pradesh"/>
    <s v="Andhra Pradesh Mega Store"/>
    <x v="3"/>
    <x v="13"/>
    <x v="0"/>
    <x v="1"/>
    <n v="3"/>
    <n v="12966"/>
    <x v="6"/>
    <n v="7808"/>
    <n v="27228.6"/>
    <n v="23424"/>
    <n v="3804.5999999999985"/>
    <n v="0.13972808003349416"/>
    <x v="0"/>
  </r>
  <r>
    <s v="ORD-100307"/>
    <x v="738"/>
    <x v="2"/>
    <x v="0"/>
    <s v="Jan"/>
    <s v="Q1"/>
    <x v="0"/>
    <s v="West Bengal"/>
    <s v="West Bengal Mega Store"/>
    <x v="2"/>
    <x v="10"/>
    <x v="0"/>
    <x v="0"/>
    <n v="2"/>
    <n v="1723"/>
    <x v="0"/>
    <n v="917"/>
    <n v="3273.7"/>
    <n v="1834"/>
    <n v="1439.6999999999998"/>
    <n v="0.43977762165134249"/>
    <x v="0"/>
  </r>
  <r>
    <s v="ORD-102255"/>
    <x v="738"/>
    <x v="2"/>
    <x v="0"/>
    <s v="Jan"/>
    <s v="Q1"/>
    <x v="2"/>
    <s v="Tamil Nadu"/>
    <s v="Tamil Nadu Mega Store"/>
    <x v="1"/>
    <x v="8"/>
    <x v="0"/>
    <x v="1"/>
    <n v="1"/>
    <n v="2290"/>
    <x v="2"/>
    <n v="1347"/>
    <n v="1946.5"/>
    <n v="1347"/>
    <n v="599.5"/>
    <n v="0.30798869766247111"/>
    <x v="0"/>
  </r>
  <r>
    <s v="ORD-103165"/>
    <x v="738"/>
    <x v="2"/>
    <x v="0"/>
    <s v="Jan"/>
    <s v="Q1"/>
    <x v="2"/>
    <s v="Andhra Pradesh"/>
    <s v="Andhra Pradesh Mega Store"/>
    <x v="0"/>
    <x v="0"/>
    <x v="0"/>
    <x v="2"/>
    <n v="1"/>
    <n v="57184"/>
    <x v="2"/>
    <n v="49026"/>
    <n v="48606.400000000001"/>
    <n v="49026"/>
    <n v="-419.59999999999854"/>
    <n v="-8.6326080516145719E-3"/>
    <x v="0"/>
  </r>
  <r>
    <s v="ORD-104192"/>
    <x v="738"/>
    <x v="2"/>
    <x v="0"/>
    <s v="Jan"/>
    <s v="Q1"/>
    <x v="2"/>
    <s v="Andhra Pradesh"/>
    <s v="Andhra Pradesh Mega Store"/>
    <x v="1"/>
    <x v="8"/>
    <x v="2"/>
    <x v="0"/>
    <n v="8"/>
    <n v="2293"/>
    <x v="0"/>
    <n v="1369"/>
    <n v="17426.8"/>
    <n v="10952"/>
    <n v="6474.7999999999993"/>
    <n v="0.37154268138728852"/>
    <x v="0"/>
  </r>
  <r>
    <s v="ORD-104286"/>
    <x v="738"/>
    <x v="2"/>
    <x v="0"/>
    <s v="Jan"/>
    <s v="Q1"/>
    <x v="3"/>
    <s v="Punjab"/>
    <s v="Punjab Mega Store"/>
    <x v="2"/>
    <x v="10"/>
    <x v="2"/>
    <x v="2"/>
    <n v="4"/>
    <n v="1857"/>
    <x v="2"/>
    <n v="979"/>
    <n v="6313.8"/>
    <n v="3916"/>
    <n v="2397.8000000000002"/>
    <n v="0.3797712946244734"/>
    <x v="0"/>
  </r>
  <r>
    <s v="ORD-100153"/>
    <x v="739"/>
    <x v="2"/>
    <x v="0"/>
    <s v="Jan"/>
    <s v="Q1"/>
    <x v="0"/>
    <s v="Bihar"/>
    <s v="Bihar Mega Store"/>
    <x v="1"/>
    <x v="8"/>
    <x v="0"/>
    <x v="1"/>
    <n v="1"/>
    <n v="1994"/>
    <x v="2"/>
    <n v="1162"/>
    <n v="1694.8999999999999"/>
    <n v="1162"/>
    <n v="532.89999999999986"/>
    <n v="0.31441382972446746"/>
    <x v="1"/>
  </r>
  <r>
    <s v="ORD-101895"/>
    <x v="739"/>
    <x v="2"/>
    <x v="0"/>
    <s v="Jan"/>
    <s v="Q1"/>
    <x v="1"/>
    <s v="Gujarat"/>
    <s v="Gujarat Mega Store"/>
    <x v="1"/>
    <x v="8"/>
    <x v="0"/>
    <x v="0"/>
    <n v="2"/>
    <n v="2226"/>
    <x v="0"/>
    <n v="1316"/>
    <n v="4229.3999999999996"/>
    <n v="2632"/>
    <n v="1597.3999999999996"/>
    <n v="0.37768950678583246"/>
    <x v="0"/>
  </r>
  <r>
    <s v="ORD-102772"/>
    <x v="739"/>
    <x v="2"/>
    <x v="0"/>
    <s v="Jan"/>
    <s v="Q1"/>
    <x v="1"/>
    <s v="Rajasthan"/>
    <s v="Rajasthan Mega Store"/>
    <x v="1"/>
    <x v="3"/>
    <x v="2"/>
    <x v="0"/>
    <n v="2"/>
    <n v="232"/>
    <x v="0"/>
    <n v="96"/>
    <n v="440.79999999999995"/>
    <n v="192"/>
    <n v="248.79999999999995"/>
    <n v="0.56442831215970957"/>
    <x v="0"/>
  </r>
  <r>
    <s v="ORD-101392"/>
    <x v="740"/>
    <x v="2"/>
    <x v="0"/>
    <s v="Jan"/>
    <s v="Q1"/>
    <x v="2"/>
    <s v="Tamil Nadu"/>
    <s v="Tamil Nadu Mega Store"/>
    <x v="0"/>
    <x v="5"/>
    <x v="0"/>
    <x v="0"/>
    <n v="1"/>
    <n v="11502"/>
    <x v="5"/>
    <n v="8673"/>
    <n v="9201.6"/>
    <n v="8673"/>
    <n v="528.60000000000036"/>
    <n v="5.7446531038080374E-2"/>
    <x v="0"/>
  </r>
  <r>
    <s v="ORD-101553"/>
    <x v="740"/>
    <x v="2"/>
    <x v="0"/>
    <s v="Jan"/>
    <s v="Q1"/>
    <x v="0"/>
    <s v="Bihar"/>
    <s v="Bihar Mega Store"/>
    <x v="1"/>
    <x v="3"/>
    <x v="2"/>
    <x v="1"/>
    <n v="1"/>
    <n v="250"/>
    <x v="2"/>
    <n v="106"/>
    <n v="212.5"/>
    <n v="106"/>
    <n v="106.5"/>
    <n v="0.50117647058823533"/>
    <x v="0"/>
  </r>
  <r>
    <s v="ORD-102533"/>
    <x v="740"/>
    <x v="2"/>
    <x v="0"/>
    <s v="Jan"/>
    <s v="Q1"/>
    <x v="2"/>
    <s v="Tamil Nadu"/>
    <s v="Tamil Nadu Mega Store"/>
    <x v="1"/>
    <x v="4"/>
    <x v="2"/>
    <x v="0"/>
    <n v="2"/>
    <n v="291"/>
    <x v="5"/>
    <n v="113"/>
    <n v="465.6"/>
    <n v="226"/>
    <n v="239.60000000000002"/>
    <n v="0.51460481099656363"/>
    <x v="0"/>
  </r>
  <r>
    <s v="ORD-101291"/>
    <x v="741"/>
    <x v="2"/>
    <x v="0"/>
    <s v="Jan"/>
    <s v="Q1"/>
    <x v="0"/>
    <s v="Odisha"/>
    <s v="Odisha Mega Store"/>
    <x v="3"/>
    <x v="9"/>
    <x v="0"/>
    <x v="0"/>
    <n v="2"/>
    <n v="30471"/>
    <x v="0"/>
    <n v="20559"/>
    <n v="57894.899999999994"/>
    <n v="41118"/>
    <n v="16776.899999999994"/>
    <n v="0.28978200152345018"/>
    <x v="0"/>
  </r>
  <r>
    <s v="ORD-103969"/>
    <x v="741"/>
    <x v="2"/>
    <x v="0"/>
    <s v="Jan"/>
    <s v="Q1"/>
    <x v="2"/>
    <s v="Karnataka"/>
    <s v="Karnataka Mega Store"/>
    <x v="0"/>
    <x v="12"/>
    <x v="0"/>
    <x v="0"/>
    <n v="2"/>
    <n v="19784"/>
    <x v="0"/>
    <n v="15760"/>
    <n v="37589.599999999999"/>
    <n v="31520"/>
    <n v="6069.5999999999985"/>
    <n v="0.16147019388341452"/>
    <x v="0"/>
  </r>
  <r>
    <s v="ORD-101938"/>
    <x v="742"/>
    <x v="2"/>
    <x v="0"/>
    <s v="Jan"/>
    <s v="Q1"/>
    <x v="2"/>
    <s v="Karnataka"/>
    <s v="Karnataka Mega Store"/>
    <x v="0"/>
    <x v="0"/>
    <x v="2"/>
    <x v="1"/>
    <n v="1"/>
    <n v="54043"/>
    <x v="1"/>
    <n v="46375"/>
    <n v="54043"/>
    <n v="46375"/>
    <n v="7668"/>
    <n v="0.14188701589475047"/>
    <x v="0"/>
  </r>
  <r>
    <s v="ORD-102579"/>
    <x v="742"/>
    <x v="2"/>
    <x v="0"/>
    <s v="Jan"/>
    <s v="Q1"/>
    <x v="2"/>
    <s v="Karnataka"/>
    <s v="Karnataka Mega Store"/>
    <x v="3"/>
    <x v="14"/>
    <x v="0"/>
    <x v="1"/>
    <n v="4"/>
    <n v="8449"/>
    <x v="0"/>
    <n v="5318"/>
    <n v="32106.199999999997"/>
    <n v="21272"/>
    <n v="10834.199999999997"/>
    <n v="0.3374488416567516"/>
    <x v="0"/>
  </r>
  <r>
    <s v="ORD-103221"/>
    <x v="742"/>
    <x v="2"/>
    <x v="0"/>
    <s v="Jan"/>
    <s v="Q1"/>
    <x v="1"/>
    <s v="Gujarat"/>
    <s v="Gujarat Mega Store"/>
    <x v="3"/>
    <x v="14"/>
    <x v="0"/>
    <x v="1"/>
    <n v="1"/>
    <n v="8443"/>
    <x v="5"/>
    <n v="5285"/>
    <n v="6754.4000000000005"/>
    <n v="5285"/>
    <n v="1469.4000000000005"/>
    <n v="0.21754708042165113"/>
    <x v="0"/>
  </r>
  <r>
    <s v="ORD-103593"/>
    <x v="742"/>
    <x v="2"/>
    <x v="0"/>
    <s v="Jan"/>
    <s v="Q1"/>
    <x v="3"/>
    <s v="Punjab"/>
    <s v="Punjab Mega Store"/>
    <x v="3"/>
    <x v="13"/>
    <x v="2"/>
    <x v="2"/>
    <n v="1"/>
    <n v="13143"/>
    <x v="6"/>
    <n v="7996"/>
    <n v="9200.0999999999985"/>
    <n v="7996"/>
    <n v="1204.0999999999985"/>
    <n v="0.13087901218465003"/>
    <x v="0"/>
  </r>
  <r>
    <s v="ORD-103953"/>
    <x v="742"/>
    <x v="2"/>
    <x v="0"/>
    <s v="Jan"/>
    <s v="Q1"/>
    <x v="0"/>
    <s v="West Bengal"/>
    <s v="West Bengal Mega Store"/>
    <x v="3"/>
    <x v="14"/>
    <x v="2"/>
    <x v="1"/>
    <n v="3"/>
    <n v="8483"/>
    <x v="3"/>
    <n v="5194"/>
    <n v="22904.100000000002"/>
    <n v="15582"/>
    <n v="7322.1000000000022"/>
    <n v="0.31968512187774245"/>
    <x v="0"/>
  </r>
  <r>
    <s v="ORD-100384"/>
    <x v="743"/>
    <x v="2"/>
    <x v="0"/>
    <s v="Jan"/>
    <s v="Q1"/>
    <x v="3"/>
    <s v="Delhi"/>
    <s v="Delhi Mega Store"/>
    <x v="3"/>
    <x v="6"/>
    <x v="1"/>
    <x v="1"/>
    <n v="2"/>
    <n v="6615"/>
    <x v="2"/>
    <n v="3550"/>
    <n v="11245.5"/>
    <n v="7100"/>
    <n v="4145.5"/>
    <n v="0.36863634342625939"/>
    <x v="0"/>
  </r>
  <r>
    <s v="ORD-100909"/>
    <x v="743"/>
    <x v="2"/>
    <x v="0"/>
    <s v="Jan"/>
    <s v="Q1"/>
    <x v="2"/>
    <s v="Karnataka"/>
    <s v="Karnataka Mega Store"/>
    <x v="1"/>
    <x v="3"/>
    <x v="2"/>
    <x v="1"/>
    <n v="1"/>
    <n v="252"/>
    <x v="2"/>
    <n v="108"/>
    <n v="214.2"/>
    <n v="108"/>
    <n v="106.19999999999999"/>
    <n v="0.49579831932773105"/>
    <x v="0"/>
  </r>
  <r>
    <s v="ORD-104174"/>
    <x v="743"/>
    <x v="2"/>
    <x v="0"/>
    <s v="Jan"/>
    <s v="Q1"/>
    <x v="1"/>
    <s v="Rajasthan"/>
    <s v="Rajasthan Mega Store"/>
    <x v="0"/>
    <x v="5"/>
    <x v="0"/>
    <x v="1"/>
    <n v="1"/>
    <n v="10400"/>
    <x v="2"/>
    <n v="7657"/>
    <n v="8840"/>
    <n v="7657"/>
    <n v="1183"/>
    <n v="0.1338235294117647"/>
    <x v="0"/>
  </r>
  <r>
    <s v="ORD-100053"/>
    <x v="744"/>
    <x v="2"/>
    <x v="0"/>
    <s v="Jan"/>
    <s v="Q1"/>
    <x v="3"/>
    <s v="Punjab"/>
    <s v="Punjab Mega Store"/>
    <x v="1"/>
    <x v="8"/>
    <x v="0"/>
    <x v="0"/>
    <n v="1"/>
    <n v="2280"/>
    <x v="5"/>
    <n v="1322"/>
    <n v="1824"/>
    <n v="1322"/>
    <n v="502"/>
    <n v="0.27521929824561403"/>
    <x v="0"/>
  </r>
  <r>
    <s v="ORD-101081"/>
    <x v="745"/>
    <x v="2"/>
    <x v="0"/>
    <s v="Jan"/>
    <s v="Q1"/>
    <x v="1"/>
    <s v="Rajasthan"/>
    <s v="Rajasthan Mega Store"/>
    <x v="1"/>
    <x v="8"/>
    <x v="2"/>
    <x v="2"/>
    <n v="2"/>
    <n v="2378"/>
    <x v="0"/>
    <n v="1347"/>
    <n v="4518.2"/>
    <n v="2694"/>
    <n v="1824.1999999999998"/>
    <n v="0.40374485414545613"/>
    <x v="1"/>
  </r>
  <r>
    <s v="ORD-102423"/>
    <x v="745"/>
    <x v="2"/>
    <x v="0"/>
    <s v="Jan"/>
    <s v="Q1"/>
    <x v="3"/>
    <s v="Uttar Pradesh"/>
    <s v="Uttar Pradesh Mega Store"/>
    <x v="3"/>
    <x v="9"/>
    <x v="1"/>
    <x v="2"/>
    <n v="1"/>
    <n v="32249"/>
    <x v="1"/>
    <n v="21834"/>
    <n v="32249"/>
    <n v="21834"/>
    <n v="10415"/>
    <n v="0.32295575056590903"/>
    <x v="0"/>
  </r>
  <r>
    <s v="ORD-104087"/>
    <x v="745"/>
    <x v="2"/>
    <x v="0"/>
    <s v="Jan"/>
    <s v="Q1"/>
    <x v="3"/>
    <s v="Punjab"/>
    <s v="Punjab Mega Store"/>
    <x v="2"/>
    <x v="10"/>
    <x v="2"/>
    <x v="2"/>
    <n v="4"/>
    <n v="1649"/>
    <x v="0"/>
    <n v="845"/>
    <n v="6266.2"/>
    <n v="3380"/>
    <n v="2886.2"/>
    <n v="0.46059812964795249"/>
    <x v="0"/>
  </r>
  <r>
    <s v="ORD-100080"/>
    <x v="746"/>
    <x v="2"/>
    <x v="0"/>
    <s v="Jan"/>
    <s v="Q1"/>
    <x v="1"/>
    <s v="Rajasthan"/>
    <s v="Rajasthan Mega Store"/>
    <x v="3"/>
    <x v="14"/>
    <x v="0"/>
    <x v="1"/>
    <n v="4"/>
    <n v="9476"/>
    <x v="6"/>
    <n v="5788"/>
    <n v="26532.799999999999"/>
    <n v="23152"/>
    <n v="3380.7999999999993"/>
    <n v="0.12741964662606281"/>
    <x v="0"/>
  </r>
  <r>
    <s v="ORD-100476"/>
    <x v="747"/>
    <x v="2"/>
    <x v="0"/>
    <s v="Jan"/>
    <s v="Q1"/>
    <x v="2"/>
    <s v="Andhra Pradesh"/>
    <s v="Andhra Pradesh Mega Store"/>
    <x v="0"/>
    <x v="11"/>
    <x v="0"/>
    <x v="0"/>
    <n v="1"/>
    <n v="1567"/>
    <x v="5"/>
    <n v="793"/>
    <n v="1253.6000000000001"/>
    <n v="793"/>
    <n v="460.60000000000014"/>
    <n v="0.36742182514358657"/>
    <x v="0"/>
  </r>
  <r>
    <s v="ORD-101065"/>
    <x v="747"/>
    <x v="2"/>
    <x v="0"/>
    <s v="Jan"/>
    <s v="Q1"/>
    <x v="0"/>
    <s v="Bihar"/>
    <s v="Bihar Mega Store"/>
    <x v="1"/>
    <x v="8"/>
    <x v="2"/>
    <x v="2"/>
    <n v="5"/>
    <n v="2286"/>
    <x v="1"/>
    <n v="1318"/>
    <n v="11430"/>
    <n v="6590"/>
    <n v="4840"/>
    <n v="0.42344706911636043"/>
    <x v="0"/>
  </r>
  <r>
    <s v="ORD-102730"/>
    <x v="747"/>
    <x v="2"/>
    <x v="0"/>
    <s v="Jan"/>
    <s v="Q1"/>
    <x v="0"/>
    <s v="Bihar"/>
    <s v="Bihar Mega Store"/>
    <x v="0"/>
    <x v="5"/>
    <x v="1"/>
    <x v="1"/>
    <n v="1"/>
    <n v="10125"/>
    <x v="2"/>
    <n v="7285"/>
    <n v="8606.25"/>
    <n v="7285"/>
    <n v="1321.25"/>
    <n v="0.15352214960058097"/>
    <x v="0"/>
  </r>
  <r>
    <s v="ORD-102785"/>
    <x v="747"/>
    <x v="2"/>
    <x v="0"/>
    <s v="Jan"/>
    <s v="Q1"/>
    <x v="1"/>
    <s v="Maharashtra"/>
    <s v="Maharashtra Mega Store"/>
    <x v="0"/>
    <x v="12"/>
    <x v="0"/>
    <x v="1"/>
    <n v="4"/>
    <n v="16272"/>
    <x v="1"/>
    <n v="12468"/>
    <n v="65088"/>
    <n v="49872"/>
    <n v="15216"/>
    <n v="0.23377581120943952"/>
    <x v="0"/>
  </r>
  <r>
    <s v="ORD-103273"/>
    <x v="747"/>
    <x v="2"/>
    <x v="0"/>
    <s v="Jan"/>
    <s v="Q1"/>
    <x v="1"/>
    <s v="Rajasthan"/>
    <s v="Rajasthan Mega Store"/>
    <x v="1"/>
    <x v="1"/>
    <x v="0"/>
    <x v="2"/>
    <n v="1"/>
    <n v="434"/>
    <x v="0"/>
    <n v="199"/>
    <n v="412.29999999999995"/>
    <n v="199"/>
    <n v="213.29999999999995"/>
    <n v="0.51734174145040013"/>
    <x v="0"/>
  </r>
  <r>
    <s v="ORD-103973"/>
    <x v="747"/>
    <x v="2"/>
    <x v="0"/>
    <s v="Jan"/>
    <s v="Q1"/>
    <x v="3"/>
    <s v="Delhi"/>
    <s v="Delhi Mega Store"/>
    <x v="1"/>
    <x v="8"/>
    <x v="1"/>
    <x v="0"/>
    <n v="3"/>
    <n v="2412"/>
    <x v="0"/>
    <n v="1437"/>
    <n v="6874.2"/>
    <n v="4311"/>
    <n v="2563.1999999999998"/>
    <n v="0.37287247970672949"/>
    <x v="0"/>
  </r>
  <r>
    <s v="ORD-100676"/>
    <x v="748"/>
    <x v="2"/>
    <x v="1"/>
    <s v="Feb"/>
    <s v="Q1"/>
    <x v="2"/>
    <s v="Karnataka"/>
    <s v="Karnataka Mega Store"/>
    <x v="1"/>
    <x v="1"/>
    <x v="0"/>
    <x v="2"/>
    <n v="1"/>
    <n v="431"/>
    <x v="3"/>
    <n v="195"/>
    <n v="387.90000000000003"/>
    <n v="195"/>
    <n v="192.90000000000003"/>
    <n v="0.49729311678267601"/>
    <x v="0"/>
  </r>
  <r>
    <s v="ORD-101882"/>
    <x v="748"/>
    <x v="2"/>
    <x v="1"/>
    <s v="Feb"/>
    <s v="Q1"/>
    <x v="2"/>
    <s v="Andhra Pradesh"/>
    <s v="Andhra Pradesh Mega Store"/>
    <x v="1"/>
    <x v="1"/>
    <x v="0"/>
    <x v="1"/>
    <n v="2"/>
    <n v="451"/>
    <x v="2"/>
    <n v="199"/>
    <n v="766.69999999999993"/>
    <n v="398"/>
    <n v="368.69999999999993"/>
    <n v="0.48089213512455975"/>
    <x v="0"/>
  </r>
  <r>
    <s v="ORD-102251"/>
    <x v="748"/>
    <x v="2"/>
    <x v="1"/>
    <s v="Feb"/>
    <s v="Q1"/>
    <x v="0"/>
    <s v="Bihar"/>
    <s v="Bihar Mega Store"/>
    <x v="2"/>
    <x v="7"/>
    <x v="0"/>
    <x v="1"/>
    <n v="4"/>
    <n v="2229"/>
    <x v="1"/>
    <n v="1089"/>
    <n v="8916"/>
    <n v="4356"/>
    <n v="4560"/>
    <n v="0.51144010767160164"/>
    <x v="0"/>
  </r>
  <r>
    <s v="ORD-104291"/>
    <x v="748"/>
    <x v="2"/>
    <x v="1"/>
    <s v="Feb"/>
    <s v="Q1"/>
    <x v="1"/>
    <s v="Rajasthan"/>
    <s v="Rajasthan Mega Store"/>
    <x v="2"/>
    <x v="2"/>
    <x v="2"/>
    <x v="2"/>
    <n v="3"/>
    <n v="2697"/>
    <x v="2"/>
    <n v="1637"/>
    <n v="6877.3499999999995"/>
    <n v="4911"/>
    <n v="1966.3499999999995"/>
    <n v="0.28591681388907059"/>
    <x v="1"/>
  </r>
  <r>
    <s v="ORD-100917"/>
    <x v="749"/>
    <x v="2"/>
    <x v="1"/>
    <s v="Feb"/>
    <s v="Q1"/>
    <x v="1"/>
    <s v="Rajasthan"/>
    <s v="Rajasthan Mega Store"/>
    <x v="1"/>
    <x v="3"/>
    <x v="0"/>
    <x v="1"/>
    <n v="2"/>
    <n v="269"/>
    <x v="2"/>
    <n v="112"/>
    <n v="457.3"/>
    <n v="224"/>
    <n v="233.3"/>
    <n v="0.51016837961950579"/>
    <x v="0"/>
  </r>
  <r>
    <s v="ORD-103600"/>
    <x v="749"/>
    <x v="2"/>
    <x v="1"/>
    <s v="Feb"/>
    <s v="Q1"/>
    <x v="2"/>
    <s v="Andhra Pradesh"/>
    <s v="Andhra Pradesh Mega Store"/>
    <x v="0"/>
    <x v="12"/>
    <x v="0"/>
    <x v="2"/>
    <n v="3"/>
    <n v="17006"/>
    <x v="3"/>
    <n v="13076"/>
    <n v="45916.200000000004"/>
    <n v="39228"/>
    <n v="6688.2000000000044"/>
    <n v="0.14566100853293618"/>
    <x v="1"/>
  </r>
  <r>
    <s v="ORD-104331"/>
    <x v="749"/>
    <x v="2"/>
    <x v="1"/>
    <s v="Feb"/>
    <s v="Q1"/>
    <x v="3"/>
    <s v="Punjab"/>
    <s v="Punjab Mega Store"/>
    <x v="3"/>
    <x v="9"/>
    <x v="2"/>
    <x v="2"/>
    <n v="2"/>
    <n v="34946"/>
    <x v="2"/>
    <n v="23774"/>
    <n v="59408.2"/>
    <n v="47548"/>
    <n v="11860.199999999997"/>
    <n v="0.1996391070592948"/>
    <x v="0"/>
  </r>
  <r>
    <s v="ORD-101712"/>
    <x v="750"/>
    <x v="2"/>
    <x v="1"/>
    <s v="Feb"/>
    <s v="Q1"/>
    <x v="2"/>
    <s v="Andhra Pradesh"/>
    <s v="Andhra Pradesh Mega Store"/>
    <x v="3"/>
    <x v="14"/>
    <x v="2"/>
    <x v="2"/>
    <n v="2"/>
    <n v="8444"/>
    <x v="3"/>
    <n v="5329"/>
    <n v="15199.2"/>
    <n v="10658"/>
    <n v="4541.2000000000007"/>
    <n v="0.29877888309911049"/>
    <x v="0"/>
  </r>
  <r>
    <s v="ORD-102476"/>
    <x v="750"/>
    <x v="2"/>
    <x v="1"/>
    <s v="Feb"/>
    <s v="Q1"/>
    <x v="2"/>
    <s v="Andhra Pradesh"/>
    <s v="Andhra Pradesh Mega Store"/>
    <x v="1"/>
    <x v="8"/>
    <x v="1"/>
    <x v="1"/>
    <n v="1"/>
    <n v="2237"/>
    <x v="3"/>
    <n v="1311"/>
    <n v="2013.3"/>
    <n v="1311"/>
    <n v="702.3"/>
    <n v="0.34883027864699745"/>
    <x v="0"/>
  </r>
  <r>
    <s v="ORD-104169"/>
    <x v="750"/>
    <x v="2"/>
    <x v="1"/>
    <s v="Feb"/>
    <s v="Q1"/>
    <x v="2"/>
    <s v="Tamil Nadu"/>
    <s v="Tamil Nadu Mega Store"/>
    <x v="1"/>
    <x v="1"/>
    <x v="0"/>
    <x v="1"/>
    <n v="2"/>
    <n v="411"/>
    <x v="0"/>
    <n v="185"/>
    <n v="780.9"/>
    <n v="370"/>
    <n v="410.9"/>
    <n v="0.52618773210398262"/>
    <x v="0"/>
  </r>
  <r>
    <s v="ORD-100065"/>
    <x v="751"/>
    <x v="2"/>
    <x v="1"/>
    <s v="Feb"/>
    <s v="Q1"/>
    <x v="2"/>
    <s v="Karnataka"/>
    <s v="Karnataka Mega Store"/>
    <x v="3"/>
    <x v="13"/>
    <x v="0"/>
    <x v="0"/>
    <n v="1"/>
    <n v="15204"/>
    <x v="8"/>
    <n v="9274"/>
    <n v="9122.4"/>
    <n v="9274"/>
    <n v="-151.60000000000036"/>
    <n v="-1.6618433745505611E-2"/>
    <x v="0"/>
  </r>
  <r>
    <s v="ORD-101780"/>
    <x v="751"/>
    <x v="2"/>
    <x v="1"/>
    <s v="Feb"/>
    <s v="Q1"/>
    <x v="1"/>
    <s v="Gujarat"/>
    <s v="Gujarat Mega Store"/>
    <x v="1"/>
    <x v="3"/>
    <x v="0"/>
    <x v="2"/>
    <n v="1"/>
    <n v="240"/>
    <x v="1"/>
    <n v="103"/>
    <n v="240"/>
    <n v="103"/>
    <n v="137"/>
    <n v="0.5708333333333333"/>
    <x v="1"/>
  </r>
  <r>
    <s v="ORD-102830"/>
    <x v="751"/>
    <x v="2"/>
    <x v="1"/>
    <s v="Feb"/>
    <s v="Q1"/>
    <x v="2"/>
    <s v="Tamil Nadu"/>
    <s v="Tamil Nadu Mega Store"/>
    <x v="0"/>
    <x v="5"/>
    <x v="0"/>
    <x v="1"/>
    <n v="5"/>
    <n v="10965"/>
    <x v="2"/>
    <n v="8352"/>
    <n v="46601.25"/>
    <n v="41760"/>
    <n v="4841.25"/>
    <n v="0.10388669831817816"/>
    <x v="0"/>
  </r>
  <r>
    <s v="ORD-104482"/>
    <x v="751"/>
    <x v="2"/>
    <x v="1"/>
    <s v="Feb"/>
    <s v="Q1"/>
    <x v="2"/>
    <s v="Karnataka"/>
    <s v="Karnataka Mega Store"/>
    <x v="3"/>
    <x v="13"/>
    <x v="2"/>
    <x v="1"/>
    <n v="5"/>
    <n v="15384"/>
    <x v="6"/>
    <n v="9441"/>
    <n v="53844"/>
    <n v="47205"/>
    <n v="6639"/>
    <n v="0.12330064631156674"/>
    <x v="0"/>
  </r>
  <r>
    <s v="ORD-101489"/>
    <x v="752"/>
    <x v="2"/>
    <x v="1"/>
    <s v="Feb"/>
    <s v="Q1"/>
    <x v="0"/>
    <s v="Odisha"/>
    <s v="Odisha Mega Store"/>
    <x v="2"/>
    <x v="10"/>
    <x v="0"/>
    <x v="1"/>
    <n v="2"/>
    <n v="1758"/>
    <x v="3"/>
    <n v="910"/>
    <n v="3164.4"/>
    <n v="1820"/>
    <n v="1344.4"/>
    <n v="0.42485147263304263"/>
    <x v="0"/>
  </r>
  <r>
    <s v="ORD-101756"/>
    <x v="752"/>
    <x v="2"/>
    <x v="1"/>
    <s v="Feb"/>
    <s v="Q1"/>
    <x v="1"/>
    <s v="Maharashtra"/>
    <s v="Maharashtra Mega Store"/>
    <x v="3"/>
    <x v="9"/>
    <x v="2"/>
    <x v="1"/>
    <n v="4"/>
    <n v="30292"/>
    <x v="6"/>
    <n v="21084"/>
    <n v="84817.599999999991"/>
    <n v="84336"/>
    <n v="481.59999999999127"/>
    <n v="5.6780668163210384E-3"/>
    <x v="0"/>
  </r>
  <r>
    <s v="ORD-103283"/>
    <x v="752"/>
    <x v="2"/>
    <x v="1"/>
    <s v="Feb"/>
    <s v="Q1"/>
    <x v="1"/>
    <s v="Gujarat"/>
    <s v="Gujarat Mega Store"/>
    <x v="3"/>
    <x v="14"/>
    <x v="0"/>
    <x v="0"/>
    <n v="2"/>
    <n v="8982"/>
    <x v="8"/>
    <n v="5667"/>
    <n v="10778.4"/>
    <n v="11334"/>
    <n v="-555.60000000000036"/>
    <n v="-5.1547539523491462E-2"/>
    <x v="0"/>
  </r>
  <r>
    <s v="ORD-104419"/>
    <x v="752"/>
    <x v="2"/>
    <x v="1"/>
    <s v="Feb"/>
    <s v="Q1"/>
    <x v="1"/>
    <s v="Gujarat"/>
    <s v="Gujarat Mega Store"/>
    <x v="1"/>
    <x v="8"/>
    <x v="0"/>
    <x v="0"/>
    <n v="4"/>
    <n v="2039"/>
    <x v="0"/>
    <n v="1206"/>
    <n v="7748.2"/>
    <n v="4824"/>
    <n v="2924.2"/>
    <n v="0.37740378410469527"/>
    <x v="0"/>
  </r>
  <r>
    <s v="ORD-103693"/>
    <x v="753"/>
    <x v="2"/>
    <x v="1"/>
    <s v="Feb"/>
    <s v="Q1"/>
    <x v="2"/>
    <s v="Tamil Nadu"/>
    <s v="Tamil Nadu Mega Store"/>
    <x v="1"/>
    <x v="4"/>
    <x v="1"/>
    <x v="2"/>
    <n v="3"/>
    <n v="294"/>
    <x v="1"/>
    <n v="120"/>
    <n v="882"/>
    <n v="360"/>
    <n v="522"/>
    <n v="0.59183673469387754"/>
    <x v="0"/>
  </r>
  <r>
    <s v="ORD-100636"/>
    <x v="754"/>
    <x v="2"/>
    <x v="1"/>
    <s v="Feb"/>
    <s v="Q1"/>
    <x v="3"/>
    <s v="Punjab"/>
    <s v="Punjab Mega Store"/>
    <x v="1"/>
    <x v="3"/>
    <x v="0"/>
    <x v="1"/>
    <n v="3"/>
    <n v="265"/>
    <x v="3"/>
    <n v="111"/>
    <n v="715.5"/>
    <n v="333"/>
    <n v="382.5"/>
    <n v="0.53459119496855345"/>
    <x v="0"/>
  </r>
  <r>
    <s v="ORD-103815"/>
    <x v="754"/>
    <x v="2"/>
    <x v="1"/>
    <s v="Feb"/>
    <s v="Q1"/>
    <x v="1"/>
    <s v="Maharashtra"/>
    <s v="Maharashtra Mega Store"/>
    <x v="2"/>
    <x v="2"/>
    <x v="0"/>
    <x v="2"/>
    <n v="1"/>
    <n v="2955"/>
    <x v="2"/>
    <n v="1774"/>
    <n v="2511.75"/>
    <n v="1774"/>
    <n v="737.75"/>
    <n v="0.29371951826415843"/>
    <x v="0"/>
  </r>
  <r>
    <s v="ORD-104487"/>
    <x v="755"/>
    <x v="2"/>
    <x v="1"/>
    <s v="Feb"/>
    <s v="Q1"/>
    <x v="0"/>
    <s v="West Bengal"/>
    <s v="West Bengal Mega Store"/>
    <x v="3"/>
    <x v="14"/>
    <x v="2"/>
    <x v="1"/>
    <n v="1"/>
    <n v="8312"/>
    <x v="2"/>
    <n v="5276"/>
    <n v="7065.2"/>
    <n v="5276"/>
    <n v="1789.1999999999998"/>
    <n v="0.25324123874766458"/>
    <x v="0"/>
  </r>
  <r>
    <s v="ORD-100011"/>
    <x v="756"/>
    <x v="2"/>
    <x v="1"/>
    <s v="Feb"/>
    <s v="Q1"/>
    <x v="2"/>
    <s v="Tamil Nadu"/>
    <s v="Tamil Nadu Mega Store"/>
    <x v="1"/>
    <x v="3"/>
    <x v="1"/>
    <x v="0"/>
    <n v="2"/>
    <n v="231"/>
    <x v="2"/>
    <n v="96"/>
    <n v="392.7"/>
    <n v="192"/>
    <n v="200.7"/>
    <n v="0.51107715813598165"/>
    <x v="0"/>
  </r>
  <r>
    <s v="ORD-103206"/>
    <x v="756"/>
    <x v="2"/>
    <x v="1"/>
    <s v="Feb"/>
    <s v="Q1"/>
    <x v="2"/>
    <s v="Tamil Nadu"/>
    <s v="Tamil Nadu Mega Store"/>
    <x v="1"/>
    <x v="4"/>
    <x v="0"/>
    <x v="1"/>
    <n v="1"/>
    <n v="287"/>
    <x v="3"/>
    <n v="113"/>
    <n v="258.3"/>
    <n v="113"/>
    <n v="145.30000000000001"/>
    <n v="0.5625241966705381"/>
    <x v="0"/>
  </r>
  <r>
    <s v="ORD-104480"/>
    <x v="757"/>
    <x v="2"/>
    <x v="1"/>
    <s v="Feb"/>
    <s v="Q1"/>
    <x v="2"/>
    <s v="Karnataka"/>
    <s v="Karnataka Mega Store"/>
    <x v="0"/>
    <x v="0"/>
    <x v="2"/>
    <x v="2"/>
    <n v="1"/>
    <n v="54644"/>
    <x v="1"/>
    <n v="46295"/>
    <n v="54644"/>
    <n v="46295"/>
    <n v="8349"/>
    <n v="0.15278896127662689"/>
    <x v="0"/>
  </r>
  <r>
    <s v="ORD-100929"/>
    <x v="758"/>
    <x v="2"/>
    <x v="1"/>
    <s v="Feb"/>
    <s v="Q1"/>
    <x v="3"/>
    <s v="Punjab"/>
    <s v="Punjab Mega Store"/>
    <x v="3"/>
    <x v="9"/>
    <x v="2"/>
    <x v="0"/>
    <n v="2"/>
    <n v="34596"/>
    <x v="5"/>
    <n v="23443"/>
    <n v="55353.600000000006"/>
    <n v="46886"/>
    <n v="8467.6000000000058"/>
    <n v="0.15297288703896414"/>
    <x v="0"/>
  </r>
  <r>
    <s v="ORD-101427"/>
    <x v="758"/>
    <x v="2"/>
    <x v="1"/>
    <s v="Feb"/>
    <s v="Q1"/>
    <x v="3"/>
    <s v="Punjab"/>
    <s v="Punjab Mega Store"/>
    <x v="0"/>
    <x v="5"/>
    <x v="1"/>
    <x v="1"/>
    <n v="1"/>
    <n v="11206"/>
    <x v="2"/>
    <n v="8233"/>
    <n v="9525.1"/>
    <n v="8233"/>
    <n v="1292.1000000000004"/>
    <n v="0.13565211913785685"/>
    <x v="0"/>
  </r>
  <r>
    <s v="ORD-102861"/>
    <x v="758"/>
    <x v="2"/>
    <x v="1"/>
    <s v="Feb"/>
    <s v="Q1"/>
    <x v="0"/>
    <s v="Odisha"/>
    <s v="Odisha Mega Store"/>
    <x v="1"/>
    <x v="8"/>
    <x v="2"/>
    <x v="2"/>
    <n v="2"/>
    <n v="2140"/>
    <x v="1"/>
    <n v="1263"/>
    <n v="4280"/>
    <n v="2526"/>
    <n v="1754"/>
    <n v="0.40981308411214951"/>
    <x v="0"/>
  </r>
  <r>
    <s v="ORD-104261"/>
    <x v="759"/>
    <x v="2"/>
    <x v="1"/>
    <s v="Feb"/>
    <s v="Q1"/>
    <x v="2"/>
    <s v="Tamil Nadu"/>
    <s v="Tamil Nadu Mega Store"/>
    <x v="2"/>
    <x v="10"/>
    <x v="2"/>
    <x v="2"/>
    <n v="3"/>
    <n v="1967"/>
    <x v="2"/>
    <n v="1051"/>
    <n v="5015.8499999999995"/>
    <n v="3153"/>
    <n v="1862.8499999999995"/>
    <n v="0.3713926851879541"/>
    <x v="0"/>
  </r>
  <r>
    <s v="ORD-103299"/>
    <x v="760"/>
    <x v="2"/>
    <x v="1"/>
    <s v="Feb"/>
    <s v="Q1"/>
    <x v="2"/>
    <s v="Andhra Pradesh"/>
    <s v="Andhra Pradesh Mega Store"/>
    <x v="0"/>
    <x v="5"/>
    <x v="2"/>
    <x v="0"/>
    <n v="1"/>
    <n v="11288"/>
    <x v="0"/>
    <n v="8455"/>
    <n v="10723.6"/>
    <n v="8455"/>
    <n v="2268.6000000000004"/>
    <n v="0.21155209071580441"/>
    <x v="0"/>
  </r>
  <r>
    <s v="ORD-103381"/>
    <x v="760"/>
    <x v="2"/>
    <x v="1"/>
    <s v="Feb"/>
    <s v="Q1"/>
    <x v="1"/>
    <s v="Maharashtra"/>
    <s v="Maharashtra Mega Store"/>
    <x v="1"/>
    <x v="8"/>
    <x v="2"/>
    <x v="1"/>
    <n v="1"/>
    <n v="2346"/>
    <x v="2"/>
    <n v="1335"/>
    <n v="1994.1"/>
    <n v="1335"/>
    <n v="659.09999999999991"/>
    <n v="0.33052504889423795"/>
    <x v="0"/>
  </r>
  <r>
    <s v="ORD-103575"/>
    <x v="760"/>
    <x v="2"/>
    <x v="1"/>
    <s v="Feb"/>
    <s v="Q1"/>
    <x v="1"/>
    <s v="Maharashtra"/>
    <s v="Maharashtra Mega Store"/>
    <x v="1"/>
    <x v="3"/>
    <x v="1"/>
    <x v="2"/>
    <n v="3"/>
    <n v="229"/>
    <x v="0"/>
    <n v="97"/>
    <n v="652.65"/>
    <n v="291"/>
    <n v="361.65"/>
    <n v="0.55412548839347275"/>
    <x v="0"/>
  </r>
  <r>
    <s v="ORD-103703"/>
    <x v="760"/>
    <x v="2"/>
    <x v="1"/>
    <s v="Feb"/>
    <s v="Q1"/>
    <x v="2"/>
    <s v="Karnataka"/>
    <s v="Karnataka Mega Store"/>
    <x v="2"/>
    <x v="10"/>
    <x v="1"/>
    <x v="2"/>
    <n v="1"/>
    <n v="1645"/>
    <x v="1"/>
    <n v="857"/>
    <n v="1645"/>
    <n v="857"/>
    <n v="788"/>
    <n v="0.47902735562310028"/>
    <x v="0"/>
  </r>
  <r>
    <s v="ORD-104058"/>
    <x v="760"/>
    <x v="2"/>
    <x v="1"/>
    <s v="Feb"/>
    <s v="Q1"/>
    <x v="2"/>
    <s v="Karnataka"/>
    <s v="Karnataka Mega Store"/>
    <x v="3"/>
    <x v="14"/>
    <x v="0"/>
    <x v="2"/>
    <n v="5"/>
    <n v="8782"/>
    <x v="3"/>
    <n v="5505"/>
    <n v="39519"/>
    <n v="27525"/>
    <n v="11994"/>
    <n v="0.30349958247931375"/>
    <x v="0"/>
  </r>
  <r>
    <s v="ORD-100227"/>
    <x v="761"/>
    <x v="2"/>
    <x v="1"/>
    <s v="Feb"/>
    <s v="Q1"/>
    <x v="3"/>
    <s v="Uttar Pradesh"/>
    <s v="Uttar Pradesh Mega Store"/>
    <x v="0"/>
    <x v="0"/>
    <x v="2"/>
    <x v="2"/>
    <n v="3"/>
    <n v="47549"/>
    <x v="2"/>
    <n v="39840"/>
    <n v="121249.95"/>
    <n v="119520"/>
    <n v="1729.9499999999971"/>
    <n v="1.4267634749540079E-2"/>
    <x v="0"/>
  </r>
  <r>
    <s v="ORD-100757"/>
    <x v="761"/>
    <x v="2"/>
    <x v="1"/>
    <s v="Feb"/>
    <s v="Q1"/>
    <x v="1"/>
    <s v="Rajasthan"/>
    <s v="Rajasthan Mega Store"/>
    <x v="1"/>
    <x v="4"/>
    <x v="2"/>
    <x v="1"/>
    <n v="5"/>
    <n v="313"/>
    <x v="1"/>
    <n v="129"/>
    <n v="1565"/>
    <n v="645"/>
    <n v="920"/>
    <n v="0.58785942492012777"/>
    <x v="0"/>
  </r>
  <r>
    <s v="ORD-101649"/>
    <x v="761"/>
    <x v="2"/>
    <x v="1"/>
    <s v="Feb"/>
    <s v="Q1"/>
    <x v="1"/>
    <s v="Gujarat"/>
    <s v="Gujarat Mega Store"/>
    <x v="3"/>
    <x v="14"/>
    <x v="0"/>
    <x v="0"/>
    <n v="1"/>
    <n v="9842"/>
    <x v="4"/>
    <n v="6042"/>
    <n v="6397.3"/>
    <n v="6042"/>
    <n v="355.30000000000018"/>
    <n v="5.5539055539055568E-2"/>
    <x v="0"/>
  </r>
  <r>
    <s v="ORD-101862"/>
    <x v="762"/>
    <x v="2"/>
    <x v="1"/>
    <s v="Feb"/>
    <s v="Q1"/>
    <x v="0"/>
    <s v="Bihar"/>
    <s v="Bihar Mega Store"/>
    <x v="3"/>
    <x v="9"/>
    <x v="1"/>
    <x v="2"/>
    <n v="3"/>
    <n v="33482"/>
    <x v="2"/>
    <n v="23421"/>
    <n v="85379.099999999991"/>
    <n v="70263"/>
    <n v="15116.099999999991"/>
    <n v="0.17704684167436752"/>
    <x v="0"/>
  </r>
  <r>
    <s v="ORD-101937"/>
    <x v="762"/>
    <x v="2"/>
    <x v="1"/>
    <s v="Feb"/>
    <s v="Q1"/>
    <x v="2"/>
    <s v="Andhra Pradesh"/>
    <s v="Andhra Pradesh Mega Store"/>
    <x v="2"/>
    <x v="2"/>
    <x v="0"/>
    <x v="2"/>
    <n v="5"/>
    <n v="2945"/>
    <x v="1"/>
    <n v="1724"/>
    <n v="14725"/>
    <n v="8620"/>
    <n v="6105"/>
    <n v="0.41460101867572158"/>
    <x v="1"/>
  </r>
  <r>
    <s v="ORD-102452"/>
    <x v="762"/>
    <x v="2"/>
    <x v="1"/>
    <s v="Feb"/>
    <s v="Q1"/>
    <x v="3"/>
    <s v="Punjab"/>
    <s v="Punjab Mega Store"/>
    <x v="0"/>
    <x v="11"/>
    <x v="0"/>
    <x v="1"/>
    <n v="4"/>
    <n v="1512"/>
    <x v="2"/>
    <n v="748"/>
    <n v="5140.8"/>
    <n v="2992"/>
    <n v="2148.8000000000002"/>
    <n v="0.41798941798941802"/>
    <x v="0"/>
  </r>
  <r>
    <s v="ORD-101957"/>
    <x v="763"/>
    <x v="2"/>
    <x v="1"/>
    <s v="Feb"/>
    <s v="Q1"/>
    <x v="2"/>
    <s v="Tamil Nadu"/>
    <s v="Tamil Nadu Mega Store"/>
    <x v="2"/>
    <x v="7"/>
    <x v="1"/>
    <x v="2"/>
    <n v="1"/>
    <n v="2596"/>
    <x v="1"/>
    <n v="1328"/>
    <n v="2596"/>
    <n v="1328"/>
    <n v="1268"/>
    <n v="0.48844375963020031"/>
    <x v="0"/>
  </r>
  <r>
    <s v="ORD-103098"/>
    <x v="763"/>
    <x v="2"/>
    <x v="1"/>
    <s v="Feb"/>
    <s v="Q1"/>
    <x v="3"/>
    <s v="Delhi"/>
    <s v="Delhi Mega Store"/>
    <x v="1"/>
    <x v="3"/>
    <x v="2"/>
    <x v="2"/>
    <n v="5"/>
    <n v="257"/>
    <x v="1"/>
    <n v="109"/>
    <n v="1285"/>
    <n v="545"/>
    <n v="740"/>
    <n v="0.57587548638132291"/>
    <x v="0"/>
  </r>
  <r>
    <s v="ORD-103611"/>
    <x v="763"/>
    <x v="2"/>
    <x v="1"/>
    <s v="Feb"/>
    <s v="Q1"/>
    <x v="2"/>
    <s v="Andhra Pradesh"/>
    <s v="Andhra Pradesh Mega Store"/>
    <x v="2"/>
    <x v="10"/>
    <x v="0"/>
    <x v="1"/>
    <n v="1"/>
    <n v="1790"/>
    <x v="2"/>
    <n v="912"/>
    <n v="1521.5"/>
    <n v="912"/>
    <n v="609.5"/>
    <n v="0.40059152152481103"/>
    <x v="0"/>
  </r>
  <r>
    <s v="ORD-104179"/>
    <x v="763"/>
    <x v="2"/>
    <x v="1"/>
    <s v="Feb"/>
    <s v="Q1"/>
    <x v="2"/>
    <s v="Andhra Pradesh"/>
    <s v="Andhra Pradesh Mega Store"/>
    <x v="2"/>
    <x v="10"/>
    <x v="0"/>
    <x v="2"/>
    <n v="1"/>
    <n v="1707"/>
    <x v="3"/>
    <n v="874"/>
    <n v="1536.3"/>
    <n v="874"/>
    <n v="662.3"/>
    <n v="0.43110069647855237"/>
    <x v="0"/>
  </r>
  <r>
    <s v="ORD-103610"/>
    <x v="764"/>
    <x v="2"/>
    <x v="1"/>
    <s v="Feb"/>
    <s v="Q1"/>
    <x v="3"/>
    <s v="Punjab"/>
    <s v="Punjab Mega Store"/>
    <x v="1"/>
    <x v="1"/>
    <x v="2"/>
    <x v="1"/>
    <n v="1"/>
    <n v="475"/>
    <x v="1"/>
    <n v="214"/>
    <n v="475"/>
    <n v="214"/>
    <n v="261"/>
    <n v="0.54947368421052634"/>
    <x v="0"/>
  </r>
  <r>
    <s v="ORD-103917"/>
    <x v="764"/>
    <x v="2"/>
    <x v="1"/>
    <s v="Feb"/>
    <s v="Q1"/>
    <x v="1"/>
    <s v="Rajasthan"/>
    <s v="Rajasthan Mega Store"/>
    <x v="1"/>
    <x v="4"/>
    <x v="0"/>
    <x v="1"/>
    <n v="1"/>
    <n v="291"/>
    <x v="2"/>
    <n v="118"/>
    <n v="247.35"/>
    <n v="118"/>
    <n v="129.35"/>
    <n v="0.52294319789771582"/>
    <x v="0"/>
  </r>
  <r>
    <s v="ORD-104462"/>
    <x v="764"/>
    <x v="2"/>
    <x v="1"/>
    <s v="Feb"/>
    <s v="Q1"/>
    <x v="2"/>
    <s v="Andhra Pradesh"/>
    <s v="Andhra Pradesh Mega Store"/>
    <x v="2"/>
    <x v="2"/>
    <x v="0"/>
    <x v="2"/>
    <n v="5"/>
    <n v="2734"/>
    <x v="0"/>
    <n v="1625"/>
    <n v="12986.5"/>
    <n v="8125"/>
    <n v="4861.5"/>
    <n v="0.37435028683633004"/>
    <x v="0"/>
  </r>
  <r>
    <s v="ORD-100268"/>
    <x v="765"/>
    <x v="2"/>
    <x v="1"/>
    <s v="Feb"/>
    <s v="Q1"/>
    <x v="1"/>
    <s v="Gujarat"/>
    <s v="Gujarat Mega Store"/>
    <x v="1"/>
    <x v="8"/>
    <x v="1"/>
    <x v="2"/>
    <n v="3"/>
    <n v="2123"/>
    <x v="1"/>
    <n v="1220"/>
    <n v="6369"/>
    <n v="3660"/>
    <n v="2709"/>
    <n v="0.42534149788035797"/>
    <x v="0"/>
  </r>
  <r>
    <s v="ORD-103398"/>
    <x v="765"/>
    <x v="2"/>
    <x v="1"/>
    <s v="Feb"/>
    <s v="Q1"/>
    <x v="3"/>
    <s v="Delhi"/>
    <s v="Delhi Mega Store"/>
    <x v="2"/>
    <x v="2"/>
    <x v="0"/>
    <x v="1"/>
    <n v="2"/>
    <n v="2637"/>
    <x v="3"/>
    <n v="1629"/>
    <n v="4746.6000000000004"/>
    <n v="3258"/>
    <n v="1488.6000000000004"/>
    <n v="0.31361395525218055"/>
    <x v="0"/>
  </r>
  <r>
    <s v="ORD-100988"/>
    <x v="766"/>
    <x v="2"/>
    <x v="1"/>
    <s v="Feb"/>
    <s v="Q1"/>
    <x v="0"/>
    <s v="Bihar"/>
    <s v="Bihar Mega Store"/>
    <x v="1"/>
    <x v="8"/>
    <x v="0"/>
    <x v="0"/>
    <n v="5"/>
    <n v="2341"/>
    <x v="5"/>
    <n v="1386"/>
    <n v="9364"/>
    <n v="6930"/>
    <n v="2434"/>
    <n v="0.25993165313968392"/>
    <x v="0"/>
  </r>
  <r>
    <s v="ORD-101387"/>
    <x v="766"/>
    <x v="2"/>
    <x v="1"/>
    <s v="Feb"/>
    <s v="Q1"/>
    <x v="1"/>
    <s v="Rajasthan"/>
    <s v="Rajasthan Mega Store"/>
    <x v="1"/>
    <x v="8"/>
    <x v="0"/>
    <x v="2"/>
    <n v="1"/>
    <n v="2131"/>
    <x v="3"/>
    <n v="1270"/>
    <n v="1917.9"/>
    <n v="1270"/>
    <n v="647.90000000000009"/>
    <n v="0.33781740445278691"/>
    <x v="0"/>
  </r>
  <r>
    <s v="ORD-102035"/>
    <x v="766"/>
    <x v="2"/>
    <x v="1"/>
    <s v="Feb"/>
    <s v="Q1"/>
    <x v="3"/>
    <s v="Delhi"/>
    <s v="Delhi Mega Store"/>
    <x v="0"/>
    <x v="12"/>
    <x v="0"/>
    <x v="2"/>
    <n v="5"/>
    <n v="17840"/>
    <x v="1"/>
    <n v="13965"/>
    <n v="89200"/>
    <n v="69825"/>
    <n v="19375"/>
    <n v="0.2172085201793722"/>
    <x v="0"/>
  </r>
  <r>
    <s v="ORD-103609"/>
    <x v="766"/>
    <x v="2"/>
    <x v="1"/>
    <s v="Feb"/>
    <s v="Q1"/>
    <x v="1"/>
    <s v="Gujarat"/>
    <s v="Gujarat Mega Store"/>
    <x v="0"/>
    <x v="0"/>
    <x v="0"/>
    <x v="1"/>
    <n v="2"/>
    <n v="52674"/>
    <x v="3"/>
    <n v="45294"/>
    <n v="94813.2"/>
    <n v="90588"/>
    <n v="4225.1999999999971"/>
    <n v="4.4563415220665446E-2"/>
    <x v="0"/>
  </r>
  <r>
    <s v="ORD-104110"/>
    <x v="766"/>
    <x v="2"/>
    <x v="1"/>
    <s v="Feb"/>
    <s v="Q1"/>
    <x v="2"/>
    <s v="Andhra Pradesh"/>
    <s v="Andhra Pradesh Mega Store"/>
    <x v="3"/>
    <x v="13"/>
    <x v="2"/>
    <x v="1"/>
    <n v="1"/>
    <n v="14078"/>
    <x v="6"/>
    <n v="8668"/>
    <n v="9854.5999999999985"/>
    <n v="8668"/>
    <n v="1186.5999999999985"/>
    <n v="0.12041077263409967"/>
    <x v="0"/>
  </r>
  <r>
    <s v="ORD-100649"/>
    <x v="767"/>
    <x v="2"/>
    <x v="1"/>
    <s v="Feb"/>
    <s v="Q1"/>
    <x v="0"/>
    <s v="West Bengal"/>
    <s v="West Bengal Mega Store"/>
    <x v="3"/>
    <x v="6"/>
    <x v="0"/>
    <x v="0"/>
    <n v="8"/>
    <n v="5880"/>
    <x v="0"/>
    <n v="3248"/>
    <n v="44688"/>
    <n v="25984"/>
    <n v="18704"/>
    <n v="0.41854636591478694"/>
    <x v="0"/>
  </r>
  <r>
    <s v="ORD-101126"/>
    <x v="767"/>
    <x v="2"/>
    <x v="1"/>
    <s v="Feb"/>
    <s v="Q1"/>
    <x v="1"/>
    <s v="Maharashtra"/>
    <s v="Maharashtra Mega Store"/>
    <x v="1"/>
    <x v="4"/>
    <x v="0"/>
    <x v="2"/>
    <n v="4"/>
    <n v="297"/>
    <x v="0"/>
    <n v="116"/>
    <n v="1128.5999999999999"/>
    <n v="464"/>
    <n v="664.59999999999991"/>
    <n v="0.58887116781853621"/>
    <x v="0"/>
  </r>
  <r>
    <s v="ORD-101178"/>
    <x v="767"/>
    <x v="2"/>
    <x v="1"/>
    <s v="Feb"/>
    <s v="Q1"/>
    <x v="1"/>
    <s v="Rajasthan"/>
    <s v="Rajasthan Mega Store"/>
    <x v="1"/>
    <x v="1"/>
    <x v="0"/>
    <x v="1"/>
    <n v="2"/>
    <n v="451"/>
    <x v="1"/>
    <n v="205"/>
    <n v="902"/>
    <n v="410"/>
    <n v="492"/>
    <n v="0.54545454545454541"/>
    <x v="0"/>
  </r>
  <r>
    <s v="ORD-101292"/>
    <x v="767"/>
    <x v="2"/>
    <x v="1"/>
    <s v="Feb"/>
    <s v="Q1"/>
    <x v="1"/>
    <s v="Maharashtra"/>
    <s v="Maharashtra Mega Store"/>
    <x v="3"/>
    <x v="9"/>
    <x v="2"/>
    <x v="2"/>
    <n v="2"/>
    <n v="29949"/>
    <x v="6"/>
    <n v="19973"/>
    <n v="41928.6"/>
    <n v="39946"/>
    <n v="1982.5999999999985"/>
    <n v="4.7285146654073795E-2"/>
    <x v="0"/>
  </r>
  <r>
    <s v="ORD-101866"/>
    <x v="767"/>
    <x v="2"/>
    <x v="1"/>
    <s v="Feb"/>
    <s v="Q1"/>
    <x v="2"/>
    <s v="Andhra Pradesh"/>
    <s v="Andhra Pradesh Mega Store"/>
    <x v="0"/>
    <x v="5"/>
    <x v="2"/>
    <x v="2"/>
    <n v="2"/>
    <n v="10394"/>
    <x v="0"/>
    <n v="7545"/>
    <n v="19748.599999999999"/>
    <n v="15090"/>
    <n v="4658.5999999999985"/>
    <n v="0.2358952026979127"/>
    <x v="0"/>
  </r>
  <r>
    <s v="ORD-102569"/>
    <x v="767"/>
    <x v="2"/>
    <x v="1"/>
    <s v="Feb"/>
    <s v="Q1"/>
    <x v="1"/>
    <s v="Gujarat"/>
    <s v="Gujarat Mega Store"/>
    <x v="3"/>
    <x v="6"/>
    <x v="1"/>
    <x v="2"/>
    <n v="5"/>
    <n v="6140"/>
    <x v="5"/>
    <n v="3431"/>
    <n v="24560"/>
    <n v="17155"/>
    <n v="7405"/>
    <n v="0.30150651465798045"/>
    <x v="0"/>
  </r>
  <r>
    <s v="ORD-100701"/>
    <x v="768"/>
    <x v="2"/>
    <x v="1"/>
    <s v="Feb"/>
    <s v="Q1"/>
    <x v="3"/>
    <s v="Delhi"/>
    <s v="Delhi Mega Store"/>
    <x v="2"/>
    <x v="2"/>
    <x v="0"/>
    <x v="2"/>
    <n v="3"/>
    <n v="2697"/>
    <x v="2"/>
    <n v="1605"/>
    <n v="6877.3499999999995"/>
    <n v="4815"/>
    <n v="2062.3499999999995"/>
    <n v="0.29987567885886274"/>
    <x v="0"/>
  </r>
  <r>
    <s v="ORD-100807"/>
    <x v="768"/>
    <x v="2"/>
    <x v="1"/>
    <s v="Feb"/>
    <s v="Q1"/>
    <x v="2"/>
    <s v="Karnataka"/>
    <s v="Karnataka Mega Store"/>
    <x v="0"/>
    <x v="0"/>
    <x v="0"/>
    <x v="2"/>
    <n v="1"/>
    <n v="55778"/>
    <x v="3"/>
    <n v="47516"/>
    <n v="50200.200000000004"/>
    <n v="47516"/>
    <n v="2684.2000000000044"/>
    <n v="5.3469906494396521E-2"/>
    <x v="0"/>
  </r>
  <r>
    <s v="ORD-102312"/>
    <x v="768"/>
    <x v="2"/>
    <x v="1"/>
    <s v="Feb"/>
    <s v="Q1"/>
    <x v="0"/>
    <s v="West Bengal"/>
    <s v="West Bengal Mega Store"/>
    <x v="1"/>
    <x v="1"/>
    <x v="0"/>
    <x v="0"/>
    <n v="3"/>
    <n v="453"/>
    <x v="0"/>
    <n v="204"/>
    <n v="1291.05"/>
    <n v="612"/>
    <n v="679.05"/>
    <n v="0.52596723597072148"/>
    <x v="0"/>
  </r>
  <r>
    <s v="ORD-102982"/>
    <x v="768"/>
    <x v="2"/>
    <x v="1"/>
    <s v="Feb"/>
    <s v="Q1"/>
    <x v="2"/>
    <s v="Tamil Nadu"/>
    <s v="Tamil Nadu Mega Store"/>
    <x v="3"/>
    <x v="9"/>
    <x v="0"/>
    <x v="2"/>
    <n v="2"/>
    <n v="29133"/>
    <x v="2"/>
    <n v="20109"/>
    <n v="49526.1"/>
    <n v="40218"/>
    <n v="9308.0999999999985"/>
    <n v="0.18794332685190229"/>
    <x v="0"/>
  </r>
  <r>
    <s v="ORD-103766"/>
    <x v="768"/>
    <x v="2"/>
    <x v="1"/>
    <s v="Feb"/>
    <s v="Q1"/>
    <x v="0"/>
    <s v="Bihar"/>
    <s v="Bihar Mega Store"/>
    <x v="1"/>
    <x v="1"/>
    <x v="2"/>
    <x v="1"/>
    <n v="5"/>
    <n v="491"/>
    <x v="0"/>
    <n v="223"/>
    <n v="2332.25"/>
    <n v="1115"/>
    <n v="1217.25"/>
    <n v="0.52192089184264123"/>
    <x v="0"/>
  </r>
  <r>
    <s v="ORD-100432"/>
    <x v="769"/>
    <x v="2"/>
    <x v="1"/>
    <s v="Feb"/>
    <s v="Q1"/>
    <x v="1"/>
    <s v="Gujarat"/>
    <s v="Gujarat Mega Store"/>
    <x v="2"/>
    <x v="7"/>
    <x v="2"/>
    <x v="2"/>
    <n v="3"/>
    <n v="2391"/>
    <x v="2"/>
    <n v="1180"/>
    <n v="6097.05"/>
    <n v="3540"/>
    <n v="2557.0500000000002"/>
    <n v="0.41939134499471059"/>
    <x v="1"/>
  </r>
  <r>
    <s v="ORD-101859"/>
    <x v="769"/>
    <x v="2"/>
    <x v="1"/>
    <s v="Feb"/>
    <s v="Q1"/>
    <x v="0"/>
    <s v="Bihar"/>
    <s v="Bihar Mega Store"/>
    <x v="0"/>
    <x v="11"/>
    <x v="2"/>
    <x v="2"/>
    <n v="2"/>
    <n v="1497"/>
    <x v="0"/>
    <n v="734"/>
    <n v="2844.2999999999997"/>
    <n v="1468"/>
    <n v="1376.2999999999997"/>
    <n v="0.48388004078332097"/>
    <x v="0"/>
  </r>
  <r>
    <s v="ORD-102322"/>
    <x v="769"/>
    <x v="2"/>
    <x v="1"/>
    <s v="Feb"/>
    <s v="Q1"/>
    <x v="1"/>
    <s v="Gujarat"/>
    <s v="Gujarat Mega Store"/>
    <x v="0"/>
    <x v="0"/>
    <x v="1"/>
    <x v="0"/>
    <n v="4"/>
    <n v="47536"/>
    <x v="3"/>
    <n v="40407"/>
    <n v="171129.60000000001"/>
    <n v="161628"/>
    <n v="9501.6000000000058"/>
    <n v="5.5522831818691831E-2"/>
    <x v="0"/>
  </r>
  <r>
    <s v="ORD-102471"/>
    <x v="769"/>
    <x v="2"/>
    <x v="1"/>
    <s v="Feb"/>
    <s v="Q1"/>
    <x v="1"/>
    <s v="Rajasthan"/>
    <s v="Rajasthan Mega Store"/>
    <x v="2"/>
    <x v="10"/>
    <x v="0"/>
    <x v="1"/>
    <n v="1"/>
    <n v="1891"/>
    <x v="0"/>
    <n v="977"/>
    <n v="1796.4499999999998"/>
    <n v="977"/>
    <n v="819.44999999999982"/>
    <n v="0.45614962843385559"/>
    <x v="0"/>
  </r>
  <r>
    <s v="ORD-101025"/>
    <x v="770"/>
    <x v="2"/>
    <x v="1"/>
    <s v="Feb"/>
    <s v="Q1"/>
    <x v="1"/>
    <s v="Gujarat"/>
    <s v="Gujarat Mega Store"/>
    <x v="2"/>
    <x v="7"/>
    <x v="0"/>
    <x v="1"/>
    <n v="1"/>
    <n v="2298"/>
    <x v="3"/>
    <n v="1119"/>
    <n v="2068.2000000000003"/>
    <n v="1119"/>
    <n v="949.20000000000027"/>
    <n v="0.45894981143022928"/>
    <x v="0"/>
  </r>
  <r>
    <s v="ORD-101159"/>
    <x v="771"/>
    <x v="2"/>
    <x v="1"/>
    <s v="Feb"/>
    <s v="Q1"/>
    <x v="1"/>
    <s v="Rajasthan"/>
    <s v="Rajasthan Mega Store"/>
    <x v="0"/>
    <x v="5"/>
    <x v="2"/>
    <x v="2"/>
    <n v="4"/>
    <n v="11880"/>
    <x v="2"/>
    <n v="8705"/>
    <n v="40392"/>
    <n v="34820"/>
    <n v="5572"/>
    <n v="0.13794810853634384"/>
    <x v="0"/>
  </r>
  <r>
    <s v="ORD-101232"/>
    <x v="771"/>
    <x v="2"/>
    <x v="1"/>
    <s v="Feb"/>
    <s v="Q1"/>
    <x v="2"/>
    <s v="Tamil Nadu"/>
    <s v="Tamil Nadu Mega Store"/>
    <x v="1"/>
    <x v="3"/>
    <x v="2"/>
    <x v="2"/>
    <n v="3"/>
    <n v="259"/>
    <x v="1"/>
    <n v="109"/>
    <n v="777"/>
    <n v="327"/>
    <n v="450"/>
    <n v="0.5791505791505791"/>
    <x v="1"/>
  </r>
  <r>
    <s v="ORD-102875"/>
    <x v="771"/>
    <x v="2"/>
    <x v="1"/>
    <s v="Feb"/>
    <s v="Q1"/>
    <x v="2"/>
    <s v="Andhra Pradesh"/>
    <s v="Andhra Pradesh Mega Store"/>
    <x v="1"/>
    <x v="3"/>
    <x v="2"/>
    <x v="2"/>
    <n v="3"/>
    <n v="264"/>
    <x v="3"/>
    <n v="109"/>
    <n v="712.80000000000007"/>
    <n v="327"/>
    <n v="385.80000000000007"/>
    <n v="0.54124579124579131"/>
    <x v="0"/>
  </r>
  <r>
    <s v="ORD-104064"/>
    <x v="771"/>
    <x v="2"/>
    <x v="1"/>
    <s v="Feb"/>
    <s v="Q1"/>
    <x v="2"/>
    <s v="Karnataka"/>
    <s v="Karnataka Mega Store"/>
    <x v="3"/>
    <x v="6"/>
    <x v="0"/>
    <x v="1"/>
    <n v="2"/>
    <n v="7129"/>
    <x v="1"/>
    <n v="3979"/>
    <n v="14258"/>
    <n v="7958"/>
    <n v="6300"/>
    <n v="0.44185720297376913"/>
    <x v="0"/>
  </r>
  <r>
    <s v="ORD-104301"/>
    <x v="771"/>
    <x v="2"/>
    <x v="1"/>
    <s v="Feb"/>
    <s v="Q1"/>
    <x v="2"/>
    <s v="Andhra Pradesh"/>
    <s v="Andhra Pradesh Mega Store"/>
    <x v="1"/>
    <x v="4"/>
    <x v="1"/>
    <x v="1"/>
    <n v="2"/>
    <n v="308"/>
    <x v="2"/>
    <n v="126"/>
    <n v="523.6"/>
    <n v="252"/>
    <n v="271.60000000000002"/>
    <n v="0.51871657754010703"/>
    <x v="0"/>
  </r>
  <r>
    <s v="ORD-101981"/>
    <x v="772"/>
    <x v="2"/>
    <x v="1"/>
    <s v="Feb"/>
    <s v="Q1"/>
    <x v="1"/>
    <s v="Rajasthan"/>
    <s v="Rajasthan Mega Store"/>
    <x v="1"/>
    <x v="8"/>
    <x v="0"/>
    <x v="0"/>
    <n v="5"/>
    <n v="2252"/>
    <x v="5"/>
    <n v="1311"/>
    <n v="9008"/>
    <n v="6555"/>
    <n v="2453"/>
    <n v="0.27231349911190056"/>
    <x v="0"/>
  </r>
  <r>
    <s v="ORD-102317"/>
    <x v="772"/>
    <x v="2"/>
    <x v="1"/>
    <s v="Feb"/>
    <s v="Q1"/>
    <x v="2"/>
    <s v="Andhra Pradesh"/>
    <s v="Andhra Pradesh Mega Store"/>
    <x v="3"/>
    <x v="6"/>
    <x v="1"/>
    <x v="1"/>
    <n v="1"/>
    <n v="5869"/>
    <x v="1"/>
    <n v="3147"/>
    <n v="5869"/>
    <n v="3147"/>
    <n v="2722"/>
    <n v="0.46379280967796899"/>
    <x v="0"/>
  </r>
  <r>
    <s v="ORD-103054"/>
    <x v="772"/>
    <x v="2"/>
    <x v="1"/>
    <s v="Feb"/>
    <s v="Q1"/>
    <x v="3"/>
    <s v="Punjab"/>
    <s v="Punjab Mega Store"/>
    <x v="0"/>
    <x v="12"/>
    <x v="0"/>
    <x v="2"/>
    <n v="4"/>
    <n v="19015"/>
    <x v="3"/>
    <n v="15070"/>
    <n v="68454"/>
    <n v="60280"/>
    <n v="8174"/>
    <n v="0.11940865398661875"/>
    <x v="0"/>
  </r>
  <r>
    <s v="ORD-100173"/>
    <x v="773"/>
    <x v="2"/>
    <x v="1"/>
    <s v="Feb"/>
    <s v="Q1"/>
    <x v="1"/>
    <s v="Maharashtra"/>
    <s v="Maharashtra Mega Store"/>
    <x v="0"/>
    <x v="5"/>
    <x v="2"/>
    <x v="0"/>
    <n v="1"/>
    <n v="11464"/>
    <x v="0"/>
    <n v="8566"/>
    <n v="10890.8"/>
    <n v="8566"/>
    <n v="2324.7999999999993"/>
    <n v="0.21346457560509782"/>
    <x v="0"/>
  </r>
  <r>
    <s v="ORD-100813"/>
    <x v="773"/>
    <x v="2"/>
    <x v="1"/>
    <s v="Feb"/>
    <s v="Q1"/>
    <x v="0"/>
    <s v="Bihar"/>
    <s v="Bihar Mega Store"/>
    <x v="3"/>
    <x v="14"/>
    <x v="0"/>
    <x v="0"/>
    <n v="4"/>
    <n v="9411"/>
    <x v="5"/>
    <n v="5725"/>
    <n v="30115.200000000001"/>
    <n v="22900"/>
    <n v="7215.2000000000007"/>
    <n v="0.23958665391563067"/>
    <x v="0"/>
  </r>
  <r>
    <s v="ORD-101408"/>
    <x v="773"/>
    <x v="2"/>
    <x v="1"/>
    <s v="Feb"/>
    <s v="Q1"/>
    <x v="1"/>
    <s v="Rajasthan"/>
    <s v="Rajasthan Mega Store"/>
    <x v="1"/>
    <x v="4"/>
    <x v="1"/>
    <x v="0"/>
    <n v="2"/>
    <n v="302"/>
    <x v="5"/>
    <n v="118"/>
    <n v="483.20000000000005"/>
    <n v="236"/>
    <n v="247.20000000000005"/>
    <n v="0.51158940397350994"/>
    <x v="0"/>
  </r>
  <r>
    <s v="ORD-101588"/>
    <x v="773"/>
    <x v="2"/>
    <x v="1"/>
    <s v="Feb"/>
    <s v="Q1"/>
    <x v="2"/>
    <s v="Andhra Pradesh"/>
    <s v="Andhra Pradesh Mega Store"/>
    <x v="3"/>
    <x v="9"/>
    <x v="2"/>
    <x v="1"/>
    <n v="2"/>
    <n v="29530"/>
    <x v="1"/>
    <n v="19833"/>
    <n v="59060"/>
    <n v="39666"/>
    <n v="19394"/>
    <n v="0.3283779207585506"/>
    <x v="0"/>
  </r>
  <r>
    <s v="ORD-100169"/>
    <x v="774"/>
    <x v="2"/>
    <x v="1"/>
    <s v="Feb"/>
    <s v="Q1"/>
    <x v="0"/>
    <s v="West Bengal"/>
    <s v="West Bengal Mega Store"/>
    <x v="0"/>
    <x v="0"/>
    <x v="0"/>
    <x v="2"/>
    <n v="1"/>
    <n v="52560"/>
    <x v="0"/>
    <n v="43429"/>
    <n v="49932"/>
    <n v="43429"/>
    <n v="6503"/>
    <n v="0.13023712248658176"/>
    <x v="0"/>
  </r>
  <r>
    <s v="ORD-102441"/>
    <x v="774"/>
    <x v="2"/>
    <x v="1"/>
    <s v="Feb"/>
    <s v="Q1"/>
    <x v="2"/>
    <s v="Karnataka"/>
    <s v="Karnataka Mega Store"/>
    <x v="0"/>
    <x v="11"/>
    <x v="2"/>
    <x v="0"/>
    <n v="3"/>
    <n v="1386"/>
    <x v="0"/>
    <n v="714"/>
    <n v="3950.1"/>
    <n v="2142"/>
    <n v="1808.1"/>
    <n v="0.45773524720893138"/>
    <x v="0"/>
  </r>
  <r>
    <s v="ORD-102495"/>
    <x v="774"/>
    <x v="2"/>
    <x v="1"/>
    <s v="Feb"/>
    <s v="Q1"/>
    <x v="3"/>
    <s v="Delhi"/>
    <s v="Delhi Mega Store"/>
    <x v="2"/>
    <x v="2"/>
    <x v="2"/>
    <x v="1"/>
    <n v="3"/>
    <n v="2629"/>
    <x v="3"/>
    <n v="1540"/>
    <n v="7098.3"/>
    <n v="4620"/>
    <n v="2478.3000000000002"/>
    <n v="0.34913993491399353"/>
    <x v="0"/>
  </r>
  <r>
    <s v="ORD-103078"/>
    <x v="774"/>
    <x v="2"/>
    <x v="1"/>
    <s v="Feb"/>
    <s v="Q1"/>
    <x v="2"/>
    <s v="Karnataka"/>
    <s v="Karnataka Mega Store"/>
    <x v="2"/>
    <x v="7"/>
    <x v="0"/>
    <x v="2"/>
    <n v="2"/>
    <n v="2413"/>
    <x v="2"/>
    <n v="1195"/>
    <n v="4102.0999999999995"/>
    <n v="2390"/>
    <n v="1712.0999999999995"/>
    <n v="0.4173715901611369"/>
    <x v="0"/>
  </r>
  <r>
    <s v="ORD-104417"/>
    <x v="774"/>
    <x v="2"/>
    <x v="1"/>
    <s v="Feb"/>
    <s v="Q1"/>
    <x v="0"/>
    <s v="Bihar"/>
    <s v="Bihar Mega Store"/>
    <x v="1"/>
    <x v="8"/>
    <x v="2"/>
    <x v="2"/>
    <n v="2"/>
    <n v="2254"/>
    <x v="2"/>
    <n v="1323"/>
    <n v="3831.7999999999997"/>
    <n v="2646"/>
    <n v="1185.7999999999997"/>
    <n v="0.30946291560102296"/>
    <x v="0"/>
  </r>
  <r>
    <s v="ORD-100783"/>
    <x v="775"/>
    <x v="2"/>
    <x v="2"/>
    <s v="Mar"/>
    <s v="Q1"/>
    <x v="2"/>
    <s v="Tamil Nadu"/>
    <s v="Tamil Nadu Mega Store"/>
    <x v="0"/>
    <x v="11"/>
    <x v="0"/>
    <x v="1"/>
    <n v="1"/>
    <n v="1642"/>
    <x v="1"/>
    <n v="822"/>
    <n v="1642"/>
    <n v="822"/>
    <n v="820"/>
    <n v="0.49939098660170522"/>
    <x v="0"/>
  </r>
  <r>
    <s v="ORD-102666"/>
    <x v="775"/>
    <x v="2"/>
    <x v="2"/>
    <s v="Mar"/>
    <s v="Q1"/>
    <x v="2"/>
    <s v="Andhra Pradesh"/>
    <s v="Andhra Pradesh Mega Store"/>
    <x v="2"/>
    <x v="7"/>
    <x v="2"/>
    <x v="1"/>
    <n v="1"/>
    <n v="2346"/>
    <x v="3"/>
    <n v="1170"/>
    <n v="2111.4"/>
    <n v="1170"/>
    <n v="941.40000000000009"/>
    <n v="0.44586530264279628"/>
    <x v="0"/>
  </r>
  <r>
    <s v="ORD-103359"/>
    <x v="775"/>
    <x v="2"/>
    <x v="2"/>
    <s v="Mar"/>
    <s v="Q1"/>
    <x v="1"/>
    <s v="Rajasthan"/>
    <s v="Rajasthan Mega Store"/>
    <x v="0"/>
    <x v="12"/>
    <x v="0"/>
    <x v="0"/>
    <n v="1"/>
    <n v="17207"/>
    <x v="0"/>
    <n v="13278"/>
    <n v="16346.65"/>
    <n v="13278"/>
    <n v="3068.6499999999996"/>
    <n v="0.18772347851088753"/>
    <x v="0"/>
  </r>
  <r>
    <s v="ORD-104277"/>
    <x v="775"/>
    <x v="2"/>
    <x v="2"/>
    <s v="Mar"/>
    <s v="Q1"/>
    <x v="0"/>
    <s v="West Bengal"/>
    <s v="West Bengal Mega Store"/>
    <x v="3"/>
    <x v="9"/>
    <x v="0"/>
    <x v="1"/>
    <n v="4"/>
    <n v="33720"/>
    <x v="2"/>
    <n v="22784"/>
    <n v="114648"/>
    <n v="91136"/>
    <n v="23512"/>
    <n v="0.20507989672737423"/>
    <x v="0"/>
  </r>
  <r>
    <s v="ORD-100834"/>
    <x v="776"/>
    <x v="2"/>
    <x v="2"/>
    <s v="Mar"/>
    <s v="Q1"/>
    <x v="1"/>
    <s v="Maharashtra"/>
    <s v="Maharashtra Mega Store"/>
    <x v="2"/>
    <x v="7"/>
    <x v="0"/>
    <x v="1"/>
    <n v="1"/>
    <n v="2223"/>
    <x v="3"/>
    <n v="1137"/>
    <n v="2000.7"/>
    <n v="1137"/>
    <n v="863.7"/>
    <n v="0.43169890538311595"/>
    <x v="0"/>
  </r>
  <r>
    <s v="ORD-101948"/>
    <x v="776"/>
    <x v="2"/>
    <x v="2"/>
    <s v="Mar"/>
    <s v="Q1"/>
    <x v="2"/>
    <s v="Andhra Pradesh"/>
    <s v="Andhra Pradesh Mega Store"/>
    <x v="0"/>
    <x v="11"/>
    <x v="0"/>
    <x v="0"/>
    <n v="3"/>
    <n v="1594"/>
    <x v="2"/>
    <n v="775"/>
    <n v="4064.7"/>
    <n v="2325"/>
    <n v="1739.6999999999998"/>
    <n v="0.4280020665731788"/>
    <x v="0"/>
  </r>
  <r>
    <s v="ORD-102446"/>
    <x v="776"/>
    <x v="2"/>
    <x v="2"/>
    <s v="Mar"/>
    <s v="Q1"/>
    <x v="1"/>
    <s v="Maharashtra"/>
    <s v="Maharashtra Mega Store"/>
    <x v="3"/>
    <x v="9"/>
    <x v="0"/>
    <x v="2"/>
    <n v="2"/>
    <n v="34397"/>
    <x v="6"/>
    <n v="23219"/>
    <n v="48155.799999999996"/>
    <n v="46438"/>
    <n v="1717.7999999999956"/>
    <n v="3.5671715556589149E-2"/>
    <x v="0"/>
  </r>
  <r>
    <s v="ORD-102750"/>
    <x v="776"/>
    <x v="2"/>
    <x v="2"/>
    <s v="Mar"/>
    <s v="Q1"/>
    <x v="1"/>
    <s v="Rajasthan"/>
    <s v="Rajasthan Mega Store"/>
    <x v="0"/>
    <x v="11"/>
    <x v="0"/>
    <x v="2"/>
    <n v="1"/>
    <n v="1482"/>
    <x v="1"/>
    <n v="760"/>
    <n v="1482"/>
    <n v="760"/>
    <n v="722"/>
    <n v="0.48717948717948717"/>
    <x v="0"/>
  </r>
  <r>
    <s v="ORD-103096"/>
    <x v="776"/>
    <x v="2"/>
    <x v="2"/>
    <s v="Mar"/>
    <s v="Q1"/>
    <x v="1"/>
    <s v="Rajasthan"/>
    <s v="Rajasthan Mega Store"/>
    <x v="3"/>
    <x v="9"/>
    <x v="2"/>
    <x v="0"/>
    <n v="2"/>
    <n v="28999"/>
    <x v="7"/>
    <n v="19312"/>
    <n v="43498.5"/>
    <n v="38624"/>
    <n v="4874.5"/>
    <n v="0.1120613354483488"/>
    <x v="0"/>
  </r>
  <r>
    <s v="ORD-103315"/>
    <x v="776"/>
    <x v="2"/>
    <x v="2"/>
    <s v="Mar"/>
    <s v="Q1"/>
    <x v="1"/>
    <s v="Gujarat"/>
    <s v="Gujarat Mega Store"/>
    <x v="3"/>
    <x v="6"/>
    <x v="2"/>
    <x v="2"/>
    <n v="1"/>
    <n v="6392"/>
    <x v="6"/>
    <n v="3521"/>
    <n v="4474.3999999999996"/>
    <n v="3521"/>
    <n v="953.39999999999964"/>
    <n v="0.21307884856070081"/>
    <x v="0"/>
  </r>
  <r>
    <s v="ORD-104042"/>
    <x v="776"/>
    <x v="2"/>
    <x v="2"/>
    <s v="Mar"/>
    <s v="Q1"/>
    <x v="3"/>
    <s v="Delhi"/>
    <s v="Delhi Mega Store"/>
    <x v="3"/>
    <x v="9"/>
    <x v="0"/>
    <x v="0"/>
    <n v="2"/>
    <n v="31638"/>
    <x v="0"/>
    <n v="22028"/>
    <n v="60112.2"/>
    <n v="44056"/>
    <n v="16056.199999999997"/>
    <n v="0.26710384913544999"/>
    <x v="0"/>
  </r>
  <r>
    <s v="ORD-100040"/>
    <x v="777"/>
    <x v="2"/>
    <x v="2"/>
    <s v="Mar"/>
    <s v="Q1"/>
    <x v="1"/>
    <s v="Maharashtra"/>
    <s v="Maharashtra Mega Store"/>
    <x v="3"/>
    <x v="6"/>
    <x v="2"/>
    <x v="0"/>
    <n v="4"/>
    <n v="6034"/>
    <x v="4"/>
    <n v="3359"/>
    <n v="15688.4"/>
    <n v="13436"/>
    <n v="2252.3999999999996"/>
    <n v="0.14357104612325028"/>
    <x v="0"/>
  </r>
  <r>
    <s v="ORD-100627"/>
    <x v="777"/>
    <x v="2"/>
    <x v="2"/>
    <s v="Mar"/>
    <s v="Q1"/>
    <x v="0"/>
    <s v="Odisha"/>
    <s v="Odisha Mega Store"/>
    <x v="2"/>
    <x v="7"/>
    <x v="1"/>
    <x v="0"/>
    <n v="1"/>
    <n v="2475"/>
    <x v="0"/>
    <n v="1274"/>
    <n v="2351.25"/>
    <n v="1274"/>
    <n v="1077.25"/>
    <n v="0.45816055289739499"/>
    <x v="0"/>
  </r>
  <r>
    <s v="ORD-101007"/>
    <x v="777"/>
    <x v="2"/>
    <x v="2"/>
    <s v="Mar"/>
    <s v="Q1"/>
    <x v="2"/>
    <s v="Karnataka"/>
    <s v="Karnataka Mega Store"/>
    <x v="3"/>
    <x v="14"/>
    <x v="2"/>
    <x v="1"/>
    <n v="3"/>
    <n v="8600"/>
    <x v="1"/>
    <n v="5253"/>
    <n v="25800"/>
    <n v="15759"/>
    <n v="10041"/>
    <n v="0.38918604651162791"/>
    <x v="0"/>
  </r>
  <r>
    <s v="ORD-101419"/>
    <x v="777"/>
    <x v="2"/>
    <x v="2"/>
    <s v="Mar"/>
    <s v="Q1"/>
    <x v="2"/>
    <s v="Tamil Nadu"/>
    <s v="Tamil Nadu Mega Store"/>
    <x v="0"/>
    <x v="0"/>
    <x v="2"/>
    <x v="0"/>
    <n v="1"/>
    <n v="48943"/>
    <x v="5"/>
    <n v="41196"/>
    <n v="39154.400000000001"/>
    <n v="41196"/>
    <n v="-2041.5999999999985"/>
    <n v="-5.2142287967635779E-2"/>
    <x v="0"/>
  </r>
  <r>
    <s v="ORD-103015"/>
    <x v="777"/>
    <x v="2"/>
    <x v="2"/>
    <s v="Mar"/>
    <s v="Q1"/>
    <x v="0"/>
    <s v="West Bengal"/>
    <s v="West Bengal Mega Store"/>
    <x v="1"/>
    <x v="3"/>
    <x v="0"/>
    <x v="1"/>
    <n v="2"/>
    <n v="229"/>
    <x v="0"/>
    <n v="96"/>
    <n v="435.09999999999997"/>
    <n v="192"/>
    <n v="243.09999999999997"/>
    <n v="0.55872213284302452"/>
    <x v="0"/>
  </r>
  <r>
    <s v="ORD-103677"/>
    <x v="777"/>
    <x v="2"/>
    <x v="2"/>
    <s v="Mar"/>
    <s v="Q1"/>
    <x v="3"/>
    <s v="Uttar Pradesh"/>
    <s v="Uttar Pradesh Mega Store"/>
    <x v="2"/>
    <x v="2"/>
    <x v="0"/>
    <x v="1"/>
    <n v="2"/>
    <n v="3064"/>
    <x v="2"/>
    <n v="1870"/>
    <n v="5208.8"/>
    <n v="3740"/>
    <n v="1468.8000000000002"/>
    <n v="0.28198433420365537"/>
    <x v="0"/>
  </r>
  <r>
    <s v="ORD-100386"/>
    <x v="778"/>
    <x v="2"/>
    <x v="2"/>
    <s v="Mar"/>
    <s v="Q1"/>
    <x v="2"/>
    <s v="Karnataka"/>
    <s v="Karnataka Mega Store"/>
    <x v="0"/>
    <x v="12"/>
    <x v="2"/>
    <x v="0"/>
    <n v="5"/>
    <n v="17829"/>
    <x v="5"/>
    <n v="13655"/>
    <n v="71316"/>
    <n v="68275"/>
    <n v="3041"/>
    <n v="4.2641202535195467E-2"/>
    <x v="0"/>
  </r>
  <r>
    <s v="ORD-101152"/>
    <x v="778"/>
    <x v="2"/>
    <x v="2"/>
    <s v="Mar"/>
    <s v="Q1"/>
    <x v="3"/>
    <s v="Delhi"/>
    <s v="Delhi Mega Store"/>
    <x v="2"/>
    <x v="7"/>
    <x v="1"/>
    <x v="2"/>
    <n v="4"/>
    <n v="2369"/>
    <x v="0"/>
    <n v="1150"/>
    <n v="9002.1999999999989"/>
    <n v="4600"/>
    <n v="4402.1999999999989"/>
    <n v="0.489013796627491"/>
    <x v="0"/>
  </r>
  <r>
    <s v="ORD-102432"/>
    <x v="778"/>
    <x v="2"/>
    <x v="2"/>
    <s v="Mar"/>
    <s v="Q1"/>
    <x v="2"/>
    <s v="Tamil Nadu"/>
    <s v="Tamil Nadu Mega Store"/>
    <x v="1"/>
    <x v="3"/>
    <x v="0"/>
    <x v="1"/>
    <n v="2"/>
    <n v="273"/>
    <x v="2"/>
    <n v="112"/>
    <n v="464.09999999999997"/>
    <n v="224"/>
    <n v="240.09999999999997"/>
    <n v="0.51734539969834081"/>
    <x v="0"/>
  </r>
  <r>
    <s v="ORD-102641"/>
    <x v="778"/>
    <x v="2"/>
    <x v="2"/>
    <s v="Mar"/>
    <s v="Q1"/>
    <x v="3"/>
    <s v="Punjab"/>
    <s v="Punjab Mega Store"/>
    <x v="1"/>
    <x v="1"/>
    <x v="0"/>
    <x v="2"/>
    <n v="1"/>
    <n v="441"/>
    <x v="0"/>
    <n v="203"/>
    <n v="418.95"/>
    <n v="203"/>
    <n v="215.95"/>
    <n v="0.51545530492898917"/>
    <x v="0"/>
  </r>
  <r>
    <s v="ORD-102660"/>
    <x v="778"/>
    <x v="2"/>
    <x v="2"/>
    <s v="Mar"/>
    <s v="Q1"/>
    <x v="0"/>
    <s v="Bihar"/>
    <s v="Bihar Mega Store"/>
    <x v="3"/>
    <x v="13"/>
    <x v="0"/>
    <x v="2"/>
    <n v="2"/>
    <n v="13285"/>
    <x v="6"/>
    <n v="8173"/>
    <n v="18599"/>
    <n v="16346"/>
    <n v="2253"/>
    <n v="0.12113554492176999"/>
    <x v="0"/>
  </r>
  <r>
    <s v="ORD-102670"/>
    <x v="778"/>
    <x v="2"/>
    <x v="2"/>
    <s v="Mar"/>
    <s v="Q1"/>
    <x v="3"/>
    <s v="Punjab"/>
    <s v="Punjab Mega Store"/>
    <x v="0"/>
    <x v="0"/>
    <x v="0"/>
    <x v="1"/>
    <n v="3"/>
    <n v="55556"/>
    <x v="2"/>
    <n v="48615"/>
    <n v="141667.79999999999"/>
    <n v="145845"/>
    <n v="-4177.2000000000116"/>
    <n v="-2.9485881760004828E-2"/>
    <x v="0"/>
  </r>
  <r>
    <s v="ORD-103819"/>
    <x v="778"/>
    <x v="2"/>
    <x v="2"/>
    <s v="Mar"/>
    <s v="Q1"/>
    <x v="0"/>
    <s v="West Bengal"/>
    <s v="West Bengal Mega Store"/>
    <x v="1"/>
    <x v="1"/>
    <x v="0"/>
    <x v="1"/>
    <n v="1"/>
    <n v="491"/>
    <x v="1"/>
    <n v="220"/>
    <n v="491"/>
    <n v="220"/>
    <n v="271"/>
    <n v="0.55193482688391038"/>
    <x v="0"/>
  </r>
  <r>
    <s v="ORD-104099"/>
    <x v="778"/>
    <x v="2"/>
    <x v="2"/>
    <s v="Mar"/>
    <s v="Q1"/>
    <x v="1"/>
    <s v="Maharashtra"/>
    <s v="Maharashtra Mega Store"/>
    <x v="1"/>
    <x v="8"/>
    <x v="2"/>
    <x v="1"/>
    <n v="1"/>
    <n v="2038"/>
    <x v="0"/>
    <n v="1184"/>
    <n v="1936.1"/>
    <n v="1184"/>
    <n v="752.09999999999991"/>
    <n v="0.38846133980682812"/>
    <x v="0"/>
  </r>
  <r>
    <s v="ORD-101084"/>
    <x v="779"/>
    <x v="2"/>
    <x v="2"/>
    <s v="Mar"/>
    <s v="Q1"/>
    <x v="1"/>
    <s v="Rajasthan"/>
    <s v="Rajasthan Mega Store"/>
    <x v="0"/>
    <x v="5"/>
    <x v="2"/>
    <x v="0"/>
    <n v="2"/>
    <n v="10965"/>
    <x v="0"/>
    <n v="8023"/>
    <n v="20833.5"/>
    <n v="16046"/>
    <n v="4787.5"/>
    <n v="0.22979816161470709"/>
    <x v="0"/>
  </r>
  <r>
    <s v="ORD-101566"/>
    <x v="779"/>
    <x v="2"/>
    <x v="2"/>
    <s v="Mar"/>
    <s v="Q1"/>
    <x v="0"/>
    <s v="Odisha"/>
    <s v="Odisha Mega Store"/>
    <x v="1"/>
    <x v="1"/>
    <x v="2"/>
    <x v="2"/>
    <n v="1"/>
    <n v="438"/>
    <x v="0"/>
    <n v="201"/>
    <n v="416.09999999999997"/>
    <n v="201"/>
    <n v="215.09999999999997"/>
    <n v="0.51694304253785139"/>
    <x v="0"/>
  </r>
  <r>
    <s v="ORD-102164"/>
    <x v="779"/>
    <x v="2"/>
    <x v="2"/>
    <s v="Mar"/>
    <s v="Q1"/>
    <x v="3"/>
    <s v="Delhi"/>
    <s v="Delhi Mega Store"/>
    <x v="2"/>
    <x v="7"/>
    <x v="0"/>
    <x v="2"/>
    <n v="2"/>
    <n v="2587"/>
    <x v="1"/>
    <n v="1268"/>
    <n v="5174"/>
    <n v="2536"/>
    <n v="2638"/>
    <n v="0.50985697719366063"/>
    <x v="0"/>
  </r>
  <r>
    <s v="ORD-102927"/>
    <x v="779"/>
    <x v="2"/>
    <x v="2"/>
    <s v="Mar"/>
    <s v="Q1"/>
    <x v="2"/>
    <s v="Karnataka"/>
    <s v="Karnataka Mega Store"/>
    <x v="1"/>
    <x v="4"/>
    <x v="0"/>
    <x v="0"/>
    <n v="1"/>
    <n v="277"/>
    <x v="5"/>
    <n v="108"/>
    <n v="221.60000000000002"/>
    <n v="108"/>
    <n v="113.60000000000002"/>
    <n v="0.51263537906137191"/>
    <x v="0"/>
  </r>
  <r>
    <s v="ORD-103043"/>
    <x v="779"/>
    <x v="2"/>
    <x v="2"/>
    <s v="Mar"/>
    <s v="Q1"/>
    <x v="1"/>
    <s v="Gujarat"/>
    <s v="Gujarat Mega Store"/>
    <x v="1"/>
    <x v="3"/>
    <x v="0"/>
    <x v="2"/>
    <n v="2"/>
    <n v="233"/>
    <x v="0"/>
    <n v="98"/>
    <n v="442.7"/>
    <n v="196"/>
    <n v="246.7"/>
    <n v="0.55726225434831711"/>
    <x v="0"/>
  </r>
  <r>
    <s v="ORD-102590"/>
    <x v="780"/>
    <x v="2"/>
    <x v="2"/>
    <s v="Mar"/>
    <s v="Q1"/>
    <x v="1"/>
    <s v="Maharashtra"/>
    <s v="Maharashtra Mega Store"/>
    <x v="0"/>
    <x v="11"/>
    <x v="1"/>
    <x v="2"/>
    <n v="3"/>
    <n v="1494"/>
    <x v="1"/>
    <n v="747"/>
    <n v="4482"/>
    <n v="2241"/>
    <n v="2241"/>
    <n v="0.5"/>
    <x v="0"/>
  </r>
  <r>
    <s v="ORD-102637"/>
    <x v="780"/>
    <x v="2"/>
    <x v="2"/>
    <s v="Mar"/>
    <s v="Q1"/>
    <x v="1"/>
    <s v="Gujarat"/>
    <s v="Gujarat Mega Store"/>
    <x v="1"/>
    <x v="3"/>
    <x v="2"/>
    <x v="0"/>
    <n v="2"/>
    <n v="256"/>
    <x v="0"/>
    <n v="109"/>
    <n v="486.4"/>
    <n v="218"/>
    <n v="268.39999999999998"/>
    <n v="0.55180921052631582"/>
    <x v="0"/>
  </r>
  <r>
    <s v="ORD-102889"/>
    <x v="780"/>
    <x v="2"/>
    <x v="2"/>
    <s v="Mar"/>
    <s v="Q1"/>
    <x v="3"/>
    <s v="Uttar Pradesh"/>
    <s v="Uttar Pradesh Mega Store"/>
    <x v="0"/>
    <x v="12"/>
    <x v="2"/>
    <x v="1"/>
    <n v="4"/>
    <n v="18161"/>
    <x v="0"/>
    <n v="14508"/>
    <n v="69011.8"/>
    <n v="58032"/>
    <n v="10979.800000000003"/>
    <n v="0.15910032777003358"/>
    <x v="0"/>
  </r>
  <r>
    <s v="ORD-103513"/>
    <x v="780"/>
    <x v="2"/>
    <x v="2"/>
    <s v="Mar"/>
    <s v="Q1"/>
    <x v="1"/>
    <s v="Maharashtra"/>
    <s v="Maharashtra Mega Store"/>
    <x v="3"/>
    <x v="9"/>
    <x v="2"/>
    <x v="2"/>
    <n v="1"/>
    <n v="32872"/>
    <x v="5"/>
    <n v="21774"/>
    <n v="26297.600000000002"/>
    <n v="21774"/>
    <n v="4523.6000000000022"/>
    <n v="0.17201569724993923"/>
    <x v="0"/>
  </r>
  <r>
    <s v="ORD-101311"/>
    <x v="781"/>
    <x v="2"/>
    <x v="2"/>
    <s v="Mar"/>
    <s v="Q1"/>
    <x v="0"/>
    <s v="Bihar"/>
    <s v="Bihar Mega Store"/>
    <x v="1"/>
    <x v="8"/>
    <x v="0"/>
    <x v="1"/>
    <n v="1"/>
    <n v="2144"/>
    <x v="3"/>
    <n v="1239"/>
    <n v="1929.6000000000001"/>
    <n v="1239"/>
    <n v="690.60000000000014"/>
    <n v="0.35789800995024879"/>
    <x v="0"/>
  </r>
  <r>
    <s v="ORD-102485"/>
    <x v="782"/>
    <x v="2"/>
    <x v="2"/>
    <s v="Mar"/>
    <s v="Q1"/>
    <x v="3"/>
    <s v="Uttar Pradesh"/>
    <s v="Uttar Pradesh Mega Store"/>
    <x v="0"/>
    <x v="0"/>
    <x v="1"/>
    <x v="2"/>
    <n v="1"/>
    <n v="52382"/>
    <x v="1"/>
    <n v="45313"/>
    <n v="52382"/>
    <n v="45313"/>
    <n v="7069"/>
    <n v="0.13495093734488947"/>
    <x v="0"/>
  </r>
  <r>
    <s v="ORD-102812"/>
    <x v="782"/>
    <x v="2"/>
    <x v="2"/>
    <s v="Mar"/>
    <s v="Q1"/>
    <x v="0"/>
    <s v="West Bengal"/>
    <s v="West Bengal Mega Store"/>
    <x v="0"/>
    <x v="5"/>
    <x v="2"/>
    <x v="1"/>
    <n v="1"/>
    <n v="9956"/>
    <x v="2"/>
    <n v="7352"/>
    <n v="8462.6"/>
    <n v="7352"/>
    <n v="1110.6000000000004"/>
    <n v="0.13123626308699457"/>
    <x v="0"/>
  </r>
  <r>
    <s v="ORD-100688"/>
    <x v="783"/>
    <x v="2"/>
    <x v="2"/>
    <s v="Mar"/>
    <s v="Q1"/>
    <x v="1"/>
    <s v="Maharashtra"/>
    <s v="Maharashtra Mega Store"/>
    <x v="0"/>
    <x v="5"/>
    <x v="1"/>
    <x v="1"/>
    <n v="4"/>
    <n v="10535"/>
    <x v="1"/>
    <n v="7590"/>
    <n v="42140"/>
    <n v="30360"/>
    <n v="11780"/>
    <n v="0.27954437588989084"/>
    <x v="0"/>
  </r>
  <r>
    <s v="ORD-101298"/>
    <x v="783"/>
    <x v="2"/>
    <x v="2"/>
    <s v="Mar"/>
    <s v="Q1"/>
    <x v="2"/>
    <s v="Karnataka"/>
    <s v="Karnataka Mega Store"/>
    <x v="1"/>
    <x v="4"/>
    <x v="0"/>
    <x v="2"/>
    <n v="1"/>
    <n v="312"/>
    <x v="1"/>
    <n v="125"/>
    <n v="312"/>
    <n v="125"/>
    <n v="187"/>
    <n v="0.59935897435897434"/>
    <x v="0"/>
  </r>
  <r>
    <s v="ORD-102335"/>
    <x v="783"/>
    <x v="2"/>
    <x v="2"/>
    <s v="Mar"/>
    <s v="Q1"/>
    <x v="2"/>
    <s v="Tamil Nadu"/>
    <s v="Tamil Nadu Mega Store"/>
    <x v="1"/>
    <x v="1"/>
    <x v="2"/>
    <x v="1"/>
    <n v="3"/>
    <n v="409"/>
    <x v="2"/>
    <n v="179"/>
    <n v="1042.95"/>
    <n v="537"/>
    <n v="505.95000000000005"/>
    <n v="0.48511433913418672"/>
    <x v="0"/>
  </r>
  <r>
    <s v="ORD-104429"/>
    <x v="783"/>
    <x v="2"/>
    <x v="2"/>
    <s v="Mar"/>
    <s v="Q1"/>
    <x v="3"/>
    <s v="Delhi"/>
    <s v="Delhi Mega Store"/>
    <x v="2"/>
    <x v="2"/>
    <x v="0"/>
    <x v="2"/>
    <n v="1"/>
    <n v="2983"/>
    <x v="0"/>
    <n v="1819"/>
    <n v="2833.85"/>
    <n v="1819"/>
    <n v="1014.8499999999999"/>
    <n v="0.35811704924396137"/>
    <x v="0"/>
  </r>
  <r>
    <s v="ORD-102696"/>
    <x v="784"/>
    <x v="2"/>
    <x v="2"/>
    <s v="Mar"/>
    <s v="Q1"/>
    <x v="3"/>
    <s v="Uttar Pradesh"/>
    <s v="Uttar Pradesh Mega Store"/>
    <x v="2"/>
    <x v="10"/>
    <x v="0"/>
    <x v="2"/>
    <n v="1"/>
    <n v="1897"/>
    <x v="1"/>
    <n v="1008"/>
    <n v="1897"/>
    <n v="1008"/>
    <n v="889"/>
    <n v="0.46863468634686345"/>
    <x v="0"/>
  </r>
  <r>
    <s v="ORD-100853"/>
    <x v="785"/>
    <x v="2"/>
    <x v="2"/>
    <s v="Mar"/>
    <s v="Q1"/>
    <x v="1"/>
    <s v="Gujarat"/>
    <s v="Gujarat Mega Store"/>
    <x v="2"/>
    <x v="10"/>
    <x v="1"/>
    <x v="2"/>
    <n v="1"/>
    <n v="1701"/>
    <x v="3"/>
    <n v="910"/>
    <n v="1530.9"/>
    <n v="910"/>
    <n v="620.90000000000009"/>
    <n v="0.40557841792409699"/>
    <x v="0"/>
  </r>
  <r>
    <s v="ORD-102210"/>
    <x v="785"/>
    <x v="2"/>
    <x v="2"/>
    <s v="Mar"/>
    <s v="Q1"/>
    <x v="3"/>
    <s v="Punjab"/>
    <s v="Punjab Mega Store"/>
    <x v="3"/>
    <x v="14"/>
    <x v="2"/>
    <x v="2"/>
    <n v="5"/>
    <n v="8521"/>
    <x v="0"/>
    <n v="5229"/>
    <n v="40474.75"/>
    <n v="26145"/>
    <n v="14329.75"/>
    <n v="0.35404171736700041"/>
    <x v="0"/>
  </r>
  <r>
    <s v="ORD-102392"/>
    <x v="785"/>
    <x v="2"/>
    <x v="2"/>
    <s v="Mar"/>
    <s v="Q1"/>
    <x v="0"/>
    <s v="West Bengal"/>
    <s v="West Bengal Mega Store"/>
    <x v="2"/>
    <x v="7"/>
    <x v="2"/>
    <x v="0"/>
    <n v="3"/>
    <n v="2540"/>
    <x v="0"/>
    <n v="1279"/>
    <n v="7239"/>
    <n v="3837"/>
    <n v="3402"/>
    <n v="0.46995441359303769"/>
    <x v="0"/>
  </r>
  <r>
    <s v="ORD-102762"/>
    <x v="785"/>
    <x v="2"/>
    <x v="2"/>
    <s v="Mar"/>
    <s v="Q1"/>
    <x v="2"/>
    <s v="Andhra Pradesh"/>
    <s v="Andhra Pradesh Mega Store"/>
    <x v="1"/>
    <x v="8"/>
    <x v="1"/>
    <x v="1"/>
    <n v="8"/>
    <n v="2401"/>
    <x v="3"/>
    <n v="1403"/>
    <n v="17287.2"/>
    <n v="11224"/>
    <n v="6063.2000000000007"/>
    <n v="0.35073349067518167"/>
    <x v="0"/>
  </r>
  <r>
    <s v="ORD-100536"/>
    <x v="786"/>
    <x v="2"/>
    <x v="2"/>
    <s v="Mar"/>
    <s v="Q1"/>
    <x v="2"/>
    <s v="Andhra Pradesh"/>
    <s v="Andhra Pradesh Mega Store"/>
    <x v="1"/>
    <x v="4"/>
    <x v="0"/>
    <x v="0"/>
    <n v="1"/>
    <n v="282"/>
    <x v="0"/>
    <n v="110"/>
    <n v="267.89999999999998"/>
    <n v="110"/>
    <n v="157.89999999999998"/>
    <n v="0.58939902948861511"/>
    <x v="0"/>
  </r>
  <r>
    <s v="ORD-101384"/>
    <x v="786"/>
    <x v="2"/>
    <x v="2"/>
    <s v="Mar"/>
    <s v="Q1"/>
    <x v="3"/>
    <s v="Uttar Pradesh"/>
    <s v="Uttar Pradesh Mega Store"/>
    <x v="1"/>
    <x v="8"/>
    <x v="0"/>
    <x v="1"/>
    <n v="3"/>
    <n v="2132"/>
    <x v="3"/>
    <n v="1263"/>
    <n v="5756.4000000000005"/>
    <n v="3789"/>
    <n v="1967.4000000000005"/>
    <n v="0.34177611006879305"/>
    <x v="0"/>
  </r>
  <r>
    <s v="ORD-100272"/>
    <x v="787"/>
    <x v="2"/>
    <x v="2"/>
    <s v="Mar"/>
    <s v="Q1"/>
    <x v="1"/>
    <s v="Rajasthan"/>
    <s v="Rajasthan Mega Store"/>
    <x v="2"/>
    <x v="2"/>
    <x v="0"/>
    <x v="1"/>
    <n v="4"/>
    <n v="2588"/>
    <x v="2"/>
    <n v="1559"/>
    <n v="8799.1999999999989"/>
    <n v="6236"/>
    <n v="2563.1999999999989"/>
    <n v="0.29129920901900164"/>
    <x v="0"/>
  </r>
  <r>
    <s v="ORD-101851"/>
    <x v="787"/>
    <x v="2"/>
    <x v="2"/>
    <s v="Mar"/>
    <s v="Q1"/>
    <x v="1"/>
    <s v="Maharashtra"/>
    <s v="Maharashtra Mega Store"/>
    <x v="1"/>
    <x v="4"/>
    <x v="2"/>
    <x v="1"/>
    <n v="2"/>
    <n v="304"/>
    <x v="2"/>
    <n v="123"/>
    <n v="516.79999999999995"/>
    <n v="246"/>
    <n v="270.79999999999995"/>
    <n v="0.52399380804953555"/>
    <x v="0"/>
  </r>
  <r>
    <s v="ORD-102326"/>
    <x v="787"/>
    <x v="2"/>
    <x v="2"/>
    <s v="Mar"/>
    <s v="Q1"/>
    <x v="2"/>
    <s v="Andhra Pradesh"/>
    <s v="Andhra Pradesh Mega Store"/>
    <x v="1"/>
    <x v="8"/>
    <x v="1"/>
    <x v="0"/>
    <n v="3"/>
    <n v="2304"/>
    <x v="0"/>
    <n v="1337"/>
    <n v="6566.4"/>
    <n v="4011"/>
    <n v="2555.3999999999996"/>
    <n v="0.38916301169590639"/>
    <x v="0"/>
  </r>
  <r>
    <s v="ORD-101977"/>
    <x v="788"/>
    <x v="2"/>
    <x v="2"/>
    <s v="Mar"/>
    <s v="Q1"/>
    <x v="3"/>
    <s v="Uttar Pradesh"/>
    <s v="Uttar Pradesh Mega Store"/>
    <x v="0"/>
    <x v="5"/>
    <x v="1"/>
    <x v="0"/>
    <n v="2"/>
    <n v="10120"/>
    <x v="3"/>
    <n v="7280"/>
    <n v="18216"/>
    <n v="14560"/>
    <n v="3656"/>
    <n v="0.20070267896354854"/>
    <x v="0"/>
  </r>
  <r>
    <s v="ORD-102101"/>
    <x v="788"/>
    <x v="2"/>
    <x v="2"/>
    <s v="Mar"/>
    <s v="Q1"/>
    <x v="3"/>
    <s v="Uttar Pradesh"/>
    <s v="Uttar Pradesh Mega Store"/>
    <x v="2"/>
    <x v="2"/>
    <x v="2"/>
    <x v="0"/>
    <n v="5"/>
    <n v="2871"/>
    <x v="2"/>
    <n v="1704"/>
    <n v="12201.75"/>
    <n v="8520"/>
    <n v="3681.75"/>
    <n v="0.30173950457926119"/>
    <x v="0"/>
  </r>
  <r>
    <s v="ORD-102645"/>
    <x v="788"/>
    <x v="2"/>
    <x v="2"/>
    <s v="Mar"/>
    <s v="Q1"/>
    <x v="0"/>
    <s v="West Bengal"/>
    <s v="West Bengal Mega Store"/>
    <x v="0"/>
    <x v="5"/>
    <x v="1"/>
    <x v="1"/>
    <n v="2"/>
    <n v="11887"/>
    <x v="1"/>
    <n v="8818"/>
    <n v="23774"/>
    <n v="17636"/>
    <n v="6138"/>
    <n v="0.25818120635988895"/>
    <x v="0"/>
  </r>
  <r>
    <s v="ORD-103734"/>
    <x v="788"/>
    <x v="2"/>
    <x v="2"/>
    <s v="Mar"/>
    <s v="Q1"/>
    <x v="1"/>
    <s v="Maharashtra"/>
    <s v="Maharashtra Mega Store"/>
    <x v="0"/>
    <x v="0"/>
    <x v="2"/>
    <x v="2"/>
    <n v="3"/>
    <n v="46860"/>
    <x v="0"/>
    <n v="39656"/>
    <n v="133551"/>
    <n v="118968"/>
    <n v="14583"/>
    <n v="0.10919424040254284"/>
    <x v="0"/>
  </r>
  <r>
    <s v="ORD-101130"/>
    <x v="789"/>
    <x v="2"/>
    <x v="2"/>
    <s v="Mar"/>
    <s v="Q1"/>
    <x v="1"/>
    <s v="Rajasthan"/>
    <s v="Rajasthan Mega Store"/>
    <x v="2"/>
    <x v="10"/>
    <x v="0"/>
    <x v="0"/>
    <n v="3"/>
    <n v="1820"/>
    <x v="0"/>
    <n v="940"/>
    <n v="5187"/>
    <n v="2820"/>
    <n v="2367"/>
    <n v="0.45633314054366686"/>
    <x v="0"/>
  </r>
  <r>
    <s v="ORD-101347"/>
    <x v="789"/>
    <x v="2"/>
    <x v="2"/>
    <s v="Mar"/>
    <s v="Q1"/>
    <x v="3"/>
    <s v="Punjab"/>
    <s v="Punjab Mega Store"/>
    <x v="1"/>
    <x v="4"/>
    <x v="2"/>
    <x v="0"/>
    <n v="2"/>
    <n v="297"/>
    <x v="0"/>
    <n v="119"/>
    <n v="564.29999999999995"/>
    <n v="238"/>
    <n v="326.29999999999995"/>
    <n v="0.57823852560694666"/>
    <x v="0"/>
  </r>
  <r>
    <s v="ORD-101396"/>
    <x v="789"/>
    <x v="2"/>
    <x v="2"/>
    <s v="Mar"/>
    <s v="Q1"/>
    <x v="1"/>
    <s v="Rajasthan"/>
    <s v="Rajasthan Mega Store"/>
    <x v="1"/>
    <x v="4"/>
    <x v="2"/>
    <x v="0"/>
    <n v="1"/>
    <n v="290"/>
    <x v="3"/>
    <n v="118"/>
    <n v="261"/>
    <n v="118"/>
    <n v="143"/>
    <n v="0.54789272030651337"/>
    <x v="1"/>
  </r>
  <r>
    <s v="ORD-101569"/>
    <x v="789"/>
    <x v="2"/>
    <x v="2"/>
    <s v="Mar"/>
    <s v="Q1"/>
    <x v="3"/>
    <s v="Delhi"/>
    <s v="Delhi Mega Store"/>
    <x v="1"/>
    <x v="4"/>
    <x v="2"/>
    <x v="0"/>
    <n v="4"/>
    <n v="276"/>
    <x v="0"/>
    <n v="113"/>
    <n v="1048.8"/>
    <n v="452"/>
    <n v="596.79999999999995"/>
    <n v="0.56903127383676577"/>
    <x v="0"/>
  </r>
  <r>
    <s v="ORD-101560"/>
    <x v="790"/>
    <x v="2"/>
    <x v="2"/>
    <s v="Mar"/>
    <s v="Q1"/>
    <x v="3"/>
    <s v="Punjab"/>
    <s v="Punjab Mega Store"/>
    <x v="1"/>
    <x v="1"/>
    <x v="1"/>
    <x v="2"/>
    <n v="3"/>
    <n v="476"/>
    <x v="3"/>
    <n v="210"/>
    <n v="1285.2"/>
    <n v="630"/>
    <n v="655.20000000000005"/>
    <n v="0.50980392156862742"/>
    <x v="0"/>
  </r>
  <r>
    <s v="ORD-103124"/>
    <x v="790"/>
    <x v="2"/>
    <x v="2"/>
    <s v="Mar"/>
    <s v="Q1"/>
    <x v="3"/>
    <s v="Uttar Pradesh"/>
    <s v="Uttar Pradesh Mega Store"/>
    <x v="2"/>
    <x v="7"/>
    <x v="1"/>
    <x v="2"/>
    <n v="2"/>
    <n v="2275"/>
    <x v="1"/>
    <n v="1129"/>
    <n v="4550"/>
    <n v="2258"/>
    <n v="2292"/>
    <n v="0.50373626373626379"/>
    <x v="1"/>
  </r>
  <r>
    <s v="ORD-103468"/>
    <x v="790"/>
    <x v="2"/>
    <x v="2"/>
    <s v="Mar"/>
    <s v="Q1"/>
    <x v="0"/>
    <s v="Odisha"/>
    <s v="Odisha Mega Store"/>
    <x v="3"/>
    <x v="9"/>
    <x v="0"/>
    <x v="1"/>
    <n v="3"/>
    <n v="35118"/>
    <x v="1"/>
    <n v="24256"/>
    <n v="105354"/>
    <n v="72768"/>
    <n v="32586"/>
    <n v="0.30930007403610682"/>
    <x v="0"/>
  </r>
  <r>
    <s v="ORD-100325"/>
    <x v="791"/>
    <x v="2"/>
    <x v="2"/>
    <s v="Mar"/>
    <s v="Q1"/>
    <x v="1"/>
    <s v="Gujarat"/>
    <s v="Gujarat Mega Store"/>
    <x v="2"/>
    <x v="2"/>
    <x v="0"/>
    <x v="2"/>
    <n v="1"/>
    <n v="2634"/>
    <x v="1"/>
    <n v="1614"/>
    <n v="2634"/>
    <n v="1614"/>
    <n v="1020"/>
    <n v="0.38724373576309795"/>
    <x v="0"/>
  </r>
  <r>
    <s v="ORD-101268"/>
    <x v="791"/>
    <x v="2"/>
    <x v="2"/>
    <s v="Mar"/>
    <s v="Q1"/>
    <x v="2"/>
    <s v="Tamil Nadu"/>
    <s v="Tamil Nadu Mega Store"/>
    <x v="1"/>
    <x v="3"/>
    <x v="0"/>
    <x v="0"/>
    <n v="2"/>
    <n v="233"/>
    <x v="2"/>
    <n v="97"/>
    <n v="396.09999999999997"/>
    <n v="194"/>
    <n v="202.09999999999997"/>
    <n v="0.51022469073466292"/>
    <x v="0"/>
  </r>
  <r>
    <s v="ORD-100263"/>
    <x v="792"/>
    <x v="2"/>
    <x v="2"/>
    <s v="Mar"/>
    <s v="Q1"/>
    <x v="2"/>
    <s v="Andhra Pradesh"/>
    <s v="Andhra Pradesh Mega Store"/>
    <x v="1"/>
    <x v="4"/>
    <x v="1"/>
    <x v="2"/>
    <n v="1"/>
    <n v="321"/>
    <x v="1"/>
    <n v="126"/>
    <n v="321"/>
    <n v="126"/>
    <n v="195"/>
    <n v="0.60747663551401865"/>
    <x v="0"/>
  </r>
  <r>
    <s v="ORD-102836"/>
    <x v="792"/>
    <x v="2"/>
    <x v="2"/>
    <s v="Mar"/>
    <s v="Q1"/>
    <x v="1"/>
    <s v="Maharashtra"/>
    <s v="Maharashtra Mega Store"/>
    <x v="3"/>
    <x v="6"/>
    <x v="0"/>
    <x v="1"/>
    <n v="1"/>
    <n v="6454"/>
    <x v="4"/>
    <n v="3539"/>
    <n v="4195.1000000000004"/>
    <n v="3539"/>
    <n v="656.10000000000036"/>
    <n v="0.15639674858763802"/>
    <x v="0"/>
  </r>
  <r>
    <s v="ORD-103631"/>
    <x v="792"/>
    <x v="2"/>
    <x v="2"/>
    <s v="Mar"/>
    <s v="Q1"/>
    <x v="0"/>
    <s v="Bihar"/>
    <s v="Bihar Mega Store"/>
    <x v="1"/>
    <x v="4"/>
    <x v="1"/>
    <x v="0"/>
    <n v="3"/>
    <n v="298"/>
    <x v="2"/>
    <n v="118"/>
    <n v="759.9"/>
    <n v="354"/>
    <n v="405.9"/>
    <n v="0.53414923016186344"/>
    <x v="0"/>
  </r>
  <r>
    <s v="ORD-103896"/>
    <x v="793"/>
    <x v="2"/>
    <x v="2"/>
    <s v="Mar"/>
    <s v="Q1"/>
    <x v="2"/>
    <s v="Karnataka"/>
    <s v="Karnataka Mega Store"/>
    <x v="1"/>
    <x v="8"/>
    <x v="2"/>
    <x v="0"/>
    <n v="5"/>
    <n v="2080"/>
    <x v="0"/>
    <n v="1189"/>
    <n v="9880"/>
    <n v="5945"/>
    <n v="3935"/>
    <n v="0.39827935222672067"/>
    <x v="0"/>
  </r>
  <r>
    <s v="ORD-104131"/>
    <x v="793"/>
    <x v="2"/>
    <x v="2"/>
    <s v="Mar"/>
    <s v="Q1"/>
    <x v="2"/>
    <s v="Karnataka"/>
    <s v="Karnataka Mega Store"/>
    <x v="1"/>
    <x v="8"/>
    <x v="0"/>
    <x v="1"/>
    <n v="1"/>
    <n v="2257"/>
    <x v="2"/>
    <n v="1327"/>
    <n v="1918.45"/>
    <n v="1327"/>
    <n v="591.45000000000005"/>
    <n v="0.30829575959759181"/>
    <x v="0"/>
  </r>
  <r>
    <s v="ORD-104318"/>
    <x v="793"/>
    <x v="2"/>
    <x v="2"/>
    <s v="Mar"/>
    <s v="Q1"/>
    <x v="0"/>
    <s v="West Bengal"/>
    <s v="West Bengal Mega Store"/>
    <x v="1"/>
    <x v="4"/>
    <x v="0"/>
    <x v="1"/>
    <n v="2"/>
    <n v="277"/>
    <x v="2"/>
    <n v="111"/>
    <n v="470.9"/>
    <n v="222"/>
    <n v="248.89999999999998"/>
    <n v="0.52856232745805898"/>
    <x v="0"/>
  </r>
  <r>
    <s v="ORD-100555"/>
    <x v="794"/>
    <x v="2"/>
    <x v="2"/>
    <s v="Mar"/>
    <s v="Q1"/>
    <x v="0"/>
    <s v="Bihar"/>
    <s v="Bihar Mega Store"/>
    <x v="2"/>
    <x v="2"/>
    <x v="2"/>
    <x v="2"/>
    <n v="8"/>
    <n v="2822"/>
    <x v="1"/>
    <n v="1720"/>
    <n v="22576"/>
    <n v="13760"/>
    <n v="8816"/>
    <n v="0.39050318922749822"/>
    <x v="0"/>
  </r>
  <r>
    <s v="ORD-101090"/>
    <x v="794"/>
    <x v="2"/>
    <x v="2"/>
    <s v="Mar"/>
    <s v="Q1"/>
    <x v="3"/>
    <s v="Punjab"/>
    <s v="Punjab Mega Store"/>
    <x v="0"/>
    <x v="11"/>
    <x v="0"/>
    <x v="2"/>
    <n v="3"/>
    <n v="1625"/>
    <x v="2"/>
    <n v="829"/>
    <n v="4143.75"/>
    <n v="2487"/>
    <n v="1656.75"/>
    <n v="0.39981900452488689"/>
    <x v="0"/>
  </r>
  <r>
    <s v="ORD-101463"/>
    <x v="794"/>
    <x v="2"/>
    <x v="2"/>
    <s v="Mar"/>
    <s v="Q1"/>
    <x v="3"/>
    <s v="Punjab"/>
    <s v="Punjab Mega Store"/>
    <x v="0"/>
    <x v="11"/>
    <x v="1"/>
    <x v="1"/>
    <n v="4"/>
    <n v="1498"/>
    <x v="1"/>
    <n v="767"/>
    <n v="5992"/>
    <n v="3068"/>
    <n v="2924"/>
    <n v="0.48798397863818427"/>
    <x v="0"/>
  </r>
  <r>
    <s v="ORD-101848"/>
    <x v="794"/>
    <x v="2"/>
    <x v="2"/>
    <s v="Mar"/>
    <s v="Q1"/>
    <x v="2"/>
    <s v="Karnataka"/>
    <s v="Karnataka Mega Store"/>
    <x v="1"/>
    <x v="3"/>
    <x v="2"/>
    <x v="1"/>
    <n v="1"/>
    <n v="254"/>
    <x v="1"/>
    <n v="107"/>
    <n v="254"/>
    <n v="107"/>
    <n v="147"/>
    <n v="0.57874015748031493"/>
    <x v="0"/>
  </r>
  <r>
    <s v="ORD-103103"/>
    <x v="794"/>
    <x v="2"/>
    <x v="2"/>
    <s v="Mar"/>
    <s v="Q1"/>
    <x v="2"/>
    <s v="Tamil Nadu"/>
    <s v="Tamil Nadu Mega Store"/>
    <x v="1"/>
    <x v="8"/>
    <x v="0"/>
    <x v="1"/>
    <n v="2"/>
    <n v="2195"/>
    <x v="3"/>
    <n v="1241"/>
    <n v="3951"/>
    <n v="2482"/>
    <n v="1469"/>
    <n v="0.37180460642875224"/>
    <x v="0"/>
  </r>
  <r>
    <s v="ORD-103750"/>
    <x v="794"/>
    <x v="2"/>
    <x v="2"/>
    <s v="Mar"/>
    <s v="Q1"/>
    <x v="2"/>
    <s v="Tamil Nadu"/>
    <s v="Tamil Nadu Mega Store"/>
    <x v="1"/>
    <x v="1"/>
    <x v="1"/>
    <x v="2"/>
    <n v="3"/>
    <n v="438"/>
    <x v="1"/>
    <n v="200"/>
    <n v="1314"/>
    <n v="600"/>
    <n v="714"/>
    <n v="0.54337899543378998"/>
    <x v="0"/>
  </r>
  <r>
    <s v="ORD-104382"/>
    <x v="794"/>
    <x v="2"/>
    <x v="2"/>
    <s v="Mar"/>
    <s v="Q1"/>
    <x v="3"/>
    <s v="Punjab"/>
    <s v="Punjab Mega Store"/>
    <x v="1"/>
    <x v="1"/>
    <x v="2"/>
    <x v="2"/>
    <n v="1"/>
    <n v="438"/>
    <x v="1"/>
    <n v="192"/>
    <n v="438"/>
    <n v="192"/>
    <n v="246"/>
    <n v="0.56164383561643838"/>
    <x v="0"/>
  </r>
  <r>
    <s v="ORD-100765"/>
    <x v="795"/>
    <x v="2"/>
    <x v="2"/>
    <s v="Mar"/>
    <s v="Q1"/>
    <x v="2"/>
    <s v="Andhra Pradesh"/>
    <s v="Andhra Pradesh Mega Store"/>
    <x v="0"/>
    <x v="12"/>
    <x v="2"/>
    <x v="1"/>
    <n v="5"/>
    <n v="17466"/>
    <x v="3"/>
    <n v="13247"/>
    <n v="78597"/>
    <n v="66235"/>
    <n v="12362"/>
    <n v="0.15728335687112741"/>
    <x v="0"/>
  </r>
  <r>
    <s v="ORD-101239"/>
    <x v="795"/>
    <x v="2"/>
    <x v="2"/>
    <s v="Mar"/>
    <s v="Q1"/>
    <x v="3"/>
    <s v="Delhi"/>
    <s v="Delhi Mega Store"/>
    <x v="3"/>
    <x v="6"/>
    <x v="2"/>
    <x v="2"/>
    <n v="3"/>
    <n v="6982"/>
    <x v="2"/>
    <n v="3798"/>
    <n v="17804.099999999999"/>
    <n v="11394"/>
    <n v="6410.0999999999985"/>
    <n v="0.36003504810689668"/>
    <x v="0"/>
  </r>
  <r>
    <s v="ORD-101398"/>
    <x v="795"/>
    <x v="2"/>
    <x v="2"/>
    <s v="Mar"/>
    <s v="Q1"/>
    <x v="0"/>
    <s v="Bihar"/>
    <s v="Bihar Mega Store"/>
    <x v="2"/>
    <x v="10"/>
    <x v="0"/>
    <x v="1"/>
    <n v="1"/>
    <n v="1667"/>
    <x v="0"/>
    <n v="874"/>
    <n v="1583.6499999999999"/>
    <n v="874"/>
    <n v="709.64999999999986"/>
    <n v="0.44811037792441505"/>
    <x v="0"/>
  </r>
  <r>
    <s v="ORD-100070"/>
    <x v="796"/>
    <x v="2"/>
    <x v="2"/>
    <s v="Mar"/>
    <s v="Q1"/>
    <x v="0"/>
    <s v="Odisha"/>
    <s v="Odisha Mega Store"/>
    <x v="1"/>
    <x v="4"/>
    <x v="0"/>
    <x v="2"/>
    <n v="1"/>
    <n v="279"/>
    <x v="1"/>
    <n v="112"/>
    <n v="279"/>
    <n v="112"/>
    <n v="167"/>
    <n v="0.59856630824372759"/>
    <x v="0"/>
  </r>
  <r>
    <s v="ORD-102900"/>
    <x v="797"/>
    <x v="2"/>
    <x v="2"/>
    <s v="Mar"/>
    <s v="Q1"/>
    <x v="0"/>
    <s v="Bihar"/>
    <s v="Bihar Mega Store"/>
    <x v="0"/>
    <x v="0"/>
    <x v="1"/>
    <x v="2"/>
    <n v="1"/>
    <n v="55463"/>
    <x v="3"/>
    <n v="48246"/>
    <n v="49916.700000000004"/>
    <n v="48246"/>
    <n v="1670.7000000000044"/>
    <n v="3.3469760621194992E-2"/>
    <x v="0"/>
  </r>
  <r>
    <s v="ORD-102919"/>
    <x v="797"/>
    <x v="2"/>
    <x v="2"/>
    <s v="Mar"/>
    <s v="Q1"/>
    <x v="0"/>
    <s v="West Bengal"/>
    <s v="West Bengal Mega Store"/>
    <x v="2"/>
    <x v="2"/>
    <x v="0"/>
    <x v="0"/>
    <n v="3"/>
    <n v="2756"/>
    <x v="0"/>
    <n v="1683"/>
    <n v="7854.5999999999995"/>
    <n v="5049"/>
    <n v="2805.5999999999995"/>
    <n v="0.35719196394469477"/>
    <x v="0"/>
  </r>
  <r>
    <s v="ORD-103372"/>
    <x v="797"/>
    <x v="2"/>
    <x v="2"/>
    <s v="Mar"/>
    <s v="Q1"/>
    <x v="3"/>
    <s v="Punjab"/>
    <s v="Punjab Mega Store"/>
    <x v="3"/>
    <x v="14"/>
    <x v="2"/>
    <x v="2"/>
    <n v="3"/>
    <n v="9777"/>
    <x v="2"/>
    <n v="6087"/>
    <n v="24931.35"/>
    <n v="18261"/>
    <n v="6670.3499999999985"/>
    <n v="0.26754868869916787"/>
    <x v="0"/>
  </r>
  <r>
    <s v="ORD-100479"/>
    <x v="798"/>
    <x v="2"/>
    <x v="2"/>
    <s v="Mar"/>
    <s v="Q1"/>
    <x v="3"/>
    <s v="Punjab"/>
    <s v="Punjab Mega Store"/>
    <x v="2"/>
    <x v="10"/>
    <x v="0"/>
    <x v="2"/>
    <n v="1"/>
    <n v="1828"/>
    <x v="1"/>
    <n v="956"/>
    <n v="1828"/>
    <n v="956"/>
    <n v="872"/>
    <n v="0.47702407002188185"/>
    <x v="0"/>
  </r>
  <r>
    <s v="ORD-100556"/>
    <x v="798"/>
    <x v="2"/>
    <x v="2"/>
    <s v="Mar"/>
    <s v="Q1"/>
    <x v="2"/>
    <s v="Tamil Nadu"/>
    <s v="Tamil Nadu Mega Store"/>
    <x v="0"/>
    <x v="12"/>
    <x v="0"/>
    <x v="2"/>
    <n v="8"/>
    <n v="17962"/>
    <x v="0"/>
    <n v="14430"/>
    <n v="136511.19999999998"/>
    <n v="115440"/>
    <n v="21071.199999999983"/>
    <n v="0.15435510053387549"/>
    <x v="0"/>
  </r>
  <r>
    <s v="ORD-100706"/>
    <x v="798"/>
    <x v="2"/>
    <x v="2"/>
    <s v="Mar"/>
    <s v="Q1"/>
    <x v="0"/>
    <s v="West Bengal"/>
    <s v="West Bengal Mega Store"/>
    <x v="0"/>
    <x v="5"/>
    <x v="1"/>
    <x v="2"/>
    <n v="1"/>
    <n v="10814"/>
    <x v="3"/>
    <n v="8201"/>
    <n v="9732.6"/>
    <n v="8201"/>
    <n v="1531.6000000000004"/>
    <n v="0.15736802087828539"/>
    <x v="0"/>
  </r>
  <r>
    <s v="ORD-102970"/>
    <x v="798"/>
    <x v="2"/>
    <x v="2"/>
    <s v="Mar"/>
    <s v="Q1"/>
    <x v="2"/>
    <s v="Andhra Pradesh"/>
    <s v="Andhra Pradesh Mega Store"/>
    <x v="2"/>
    <x v="10"/>
    <x v="0"/>
    <x v="0"/>
    <n v="2"/>
    <n v="1853"/>
    <x v="3"/>
    <n v="949"/>
    <n v="3335.4"/>
    <n v="1898"/>
    <n v="1437.4"/>
    <n v="0.43095280925825991"/>
    <x v="0"/>
  </r>
  <r>
    <s v="ORD-102998"/>
    <x v="798"/>
    <x v="2"/>
    <x v="2"/>
    <s v="Mar"/>
    <s v="Q1"/>
    <x v="2"/>
    <s v="Karnataka"/>
    <s v="Karnataka Mega Store"/>
    <x v="3"/>
    <x v="13"/>
    <x v="2"/>
    <x v="2"/>
    <n v="8"/>
    <n v="14469"/>
    <x v="6"/>
    <n v="8732"/>
    <n v="81026.399999999994"/>
    <n v="69856"/>
    <n v="11170.399999999994"/>
    <n v="0.13786124028711624"/>
    <x v="0"/>
  </r>
  <r>
    <s v="ORD-103809"/>
    <x v="798"/>
    <x v="2"/>
    <x v="2"/>
    <s v="Mar"/>
    <s v="Q1"/>
    <x v="1"/>
    <s v="Maharashtra"/>
    <s v="Maharashtra Mega Store"/>
    <x v="1"/>
    <x v="4"/>
    <x v="0"/>
    <x v="2"/>
    <n v="3"/>
    <n v="330"/>
    <x v="3"/>
    <n v="128"/>
    <n v="891"/>
    <n v="384"/>
    <n v="507"/>
    <n v="0.56902356902356899"/>
    <x v="0"/>
  </r>
  <r>
    <s v="ORD-104006"/>
    <x v="798"/>
    <x v="2"/>
    <x v="2"/>
    <s v="Mar"/>
    <s v="Q1"/>
    <x v="2"/>
    <s v="Karnataka"/>
    <s v="Karnataka Mega Store"/>
    <x v="0"/>
    <x v="5"/>
    <x v="0"/>
    <x v="1"/>
    <n v="5"/>
    <n v="11951"/>
    <x v="1"/>
    <n v="9000"/>
    <n v="59755"/>
    <n v="45000"/>
    <n v="14755"/>
    <n v="0.24692494351937078"/>
    <x v="0"/>
  </r>
  <r>
    <s v="ORD-100803"/>
    <x v="799"/>
    <x v="2"/>
    <x v="2"/>
    <s v="Mar"/>
    <s v="Q1"/>
    <x v="2"/>
    <s v="Tamil Nadu"/>
    <s v="Tamil Nadu Mega Store"/>
    <x v="1"/>
    <x v="3"/>
    <x v="0"/>
    <x v="2"/>
    <n v="2"/>
    <n v="269"/>
    <x v="3"/>
    <n v="114"/>
    <n v="484.2"/>
    <n v="228"/>
    <n v="256.2"/>
    <n v="0.52912019826517964"/>
    <x v="0"/>
  </r>
  <r>
    <s v="ORD-100925"/>
    <x v="799"/>
    <x v="2"/>
    <x v="2"/>
    <s v="Mar"/>
    <s v="Q1"/>
    <x v="2"/>
    <s v="Andhra Pradesh"/>
    <s v="Andhra Pradesh Mega Store"/>
    <x v="0"/>
    <x v="0"/>
    <x v="1"/>
    <x v="2"/>
    <n v="1"/>
    <n v="50028"/>
    <x v="1"/>
    <n v="42234"/>
    <n v="50028"/>
    <n v="42234"/>
    <n v="7794"/>
    <n v="0.15579275605660831"/>
    <x v="0"/>
  </r>
  <r>
    <s v="ORD-102763"/>
    <x v="799"/>
    <x v="2"/>
    <x v="2"/>
    <s v="Mar"/>
    <s v="Q1"/>
    <x v="3"/>
    <s v="Delhi"/>
    <s v="Delhi Mega Store"/>
    <x v="1"/>
    <x v="3"/>
    <x v="2"/>
    <x v="1"/>
    <n v="8"/>
    <n v="263"/>
    <x v="1"/>
    <n v="111"/>
    <n v="2104"/>
    <n v="888"/>
    <n v="1216"/>
    <n v="0.57794676806083645"/>
    <x v="0"/>
  </r>
  <r>
    <s v="ORD-102917"/>
    <x v="799"/>
    <x v="2"/>
    <x v="2"/>
    <s v="Mar"/>
    <s v="Q1"/>
    <x v="2"/>
    <s v="Tamil Nadu"/>
    <s v="Tamil Nadu Mega Store"/>
    <x v="1"/>
    <x v="3"/>
    <x v="1"/>
    <x v="1"/>
    <n v="2"/>
    <n v="256"/>
    <x v="1"/>
    <n v="108"/>
    <n v="512"/>
    <n v="216"/>
    <n v="296"/>
    <n v="0.578125"/>
    <x v="0"/>
  </r>
  <r>
    <s v="ORD-103254"/>
    <x v="799"/>
    <x v="2"/>
    <x v="2"/>
    <s v="Mar"/>
    <s v="Q1"/>
    <x v="3"/>
    <s v="Delhi"/>
    <s v="Delhi Mega Store"/>
    <x v="3"/>
    <x v="6"/>
    <x v="0"/>
    <x v="1"/>
    <n v="8"/>
    <n v="5962"/>
    <x v="1"/>
    <n v="3375"/>
    <n v="47696"/>
    <n v="27000"/>
    <n v="20696"/>
    <n v="0.43391479369339148"/>
    <x v="0"/>
  </r>
  <r>
    <s v="ORD-104181"/>
    <x v="799"/>
    <x v="2"/>
    <x v="2"/>
    <s v="Mar"/>
    <s v="Q1"/>
    <x v="2"/>
    <s v="Karnataka"/>
    <s v="Karnataka Mega Store"/>
    <x v="1"/>
    <x v="1"/>
    <x v="0"/>
    <x v="2"/>
    <n v="1"/>
    <n v="495"/>
    <x v="1"/>
    <n v="221"/>
    <n v="495"/>
    <n v="221"/>
    <n v="274"/>
    <n v="0.55353535353535355"/>
    <x v="0"/>
  </r>
  <r>
    <s v="ORD-102236"/>
    <x v="800"/>
    <x v="2"/>
    <x v="2"/>
    <s v="Mar"/>
    <s v="Q1"/>
    <x v="1"/>
    <s v="Rajasthan"/>
    <s v="Rajasthan Mega Store"/>
    <x v="0"/>
    <x v="11"/>
    <x v="0"/>
    <x v="2"/>
    <n v="3"/>
    <n v="1408"/>
    <x v="3"/>
    <n v="685"/>
    <n v="3801.6"/>
    <n v="2055"/>
    <n v="1746.6"/>
    <n v="0.45943813131313133"/>
    <x v="0"/>
  </r>
  <r>
    <s v="ORD-100442"/>
    <x v="801"/>
    <x v="2"/>
    <x v="2"/>
    <s v="Mar"/>
    <s v="Q1"/>
    <x v="3"/>
    <s v="Delhi"/>
    <s v="Delhi Mega Store"/>
    <x v="2"/>
    <x v="7"/>
    <x v="0"/>
    <x v="0"/>
    <n v="3"/>
    <n v="2636"/>
    <x v="0"/>
    <n v="1284"/>
    <n v="7512.5999999999995"/>
    <n v="3852"/>
    <n v="3660.5999999999995"/>
    <n v="0.48726140084657771"/>
    <x v="0"/>
  </r>
  <r>
    <s v="ORD-101876"/>
    <x v="801"/>
    <x v="2"/>
    <x v="2"/>
    <s v="Mar"/>
    <s v="Q1"/>
    <x v="2"/>
    <s v="Tamil Nadu"/>
    <s v="Tamil Nadu Mega Store"/>
    <x v="1"/>
    <x v="1"/>
    <x v="0"/>
    <x v="1"/>
    <n v="1"/>
    <n v="420"/>
    <x v="2"/>
    <n v="192"/>
    <n v="357"/>
    <n v="192"/>
    <n v="165"/>
    <n v="0.46218487394957986"/>
    <x v="0"/>
  </r>
  <r>
    <s v="ORD-102702"/>
    <x v="801"/>
    <x v="2"/>
    <x v="2"/>
    <s v="Mar"/>
    <s v="Q1"/>
    <x v="3"/>
    <s v="Delhi"/>
    <s v="Delhi Mega Store"/>
    <x v="1"/>
    <x v="8"/>
    <x v="0"/>
    <x v="2"/>
    <n v="1"/>
    <n v="2228"/>
    <x v="0"/>
    <n v="1269"/>
    <n v="2116.6"/>
    <n v="1269"/>
    <n v="847.59999999999991"/>
    <n v="0.40045355759236506"/>
    <x v="0"/>
  </r>
  <r>
    <s v="ORD-100521"/>
    <x v="802"/>
    <x v="2"/>
    <x v="2"/>
    <s v="Mar"/>
    <s v="Q1"/>
    <x v="2"/>
    <s v="Tamil Nadu"/>
    <s v="Tamil Nadu Mega Store"/>
    <x v="1"/>
    <x v="3"/>
    <x v="1"/>
    <x v="2"/>
    <n v="2"/>
    <n v="270"/>
    <x v="3"/>
    <n v="114"/>
    <n v="486"/>
    <n v="228"/>
    <n v="258"/>
    <n v="0.53086419753086422"/>
    <x v="0"/>
  </r>
  <r>
    <s v="ORD-101422"/>
    <x v="802"/>
    <x v="2"/>
    <x v="2"/>
    <s v="Mar"/>
    <s v="Q1"/>
    <x v="2"/>
    <s v="Andhra Pradesh"/>
    <s v="Andhra Pradesh Mega Store"/>
    <x v="1"/>
    <x v="1"/>
    <x v="2"/>
    <x v="0"/>
    <n v="3"/>
    <n v="412"/>
    <x v="2"/>
    <n v="189"/>
    <n v="1050.5999999999999"/>
    <n v="567"/>
    <n v="483.59999999999991"/>
    <n v="0.46030839520274125"/>
    <x v="1"/>
  </r>
  <r>
    <s v="ORD-103664"/>
    <x v="802"/>
    <x v="2"/>
    <x v="2"/>
    <s v="Mar"/>
    <s v="Q1"/>
    <x v="3"/>
    <s v="Delhi"/>
    <s v="Delhi Mega Store"/>
    <x v="2"/>
    <x v="2"/>
    <x v="0"/>
    <x v="2"/>
    <n v="1"/>
    <n v="2707"/>
    <x v="1"/>
    <n v="1652"/>
    <n v="2707"/>
    <n v="1652"/>
    <n v="1055"/>
    <n v="0.38973032877724417"/>
    <x v="0"/>
  </r>
  <r>
    <s v="ORD-100010"/>
    <x v="803"/>
    <x v="2"/>
    <x v="2"/>
    <s v="Mar"/>
    <s v="Q1"/>
    <x v="3"/>
    <s v="Delhi"/>
    <s v="Delhi Mega Store"/>
    <x v="0"/>
    <x v="12"/>
    <x v="0"/>
    <x v="1"/>
    <n v="2"/>
    <n v="17424"/>
    <x v="1"/>
    <n v="13957"/>
    <n v="34848"/>
    <n v="27914"/>
    <n v="6934"/>
    <n v="0.19897842056932966"/>
    <x v="0"/>
  </r>
  <r>
    <s v="ORD-101005"/>
    <x v="803"/>
    <x v="2"/>
    <x v="2"/>
    <s v="Mar"/>
    <s v="Q1"/>
    <x v="0"/>
    <s v="West Bengal"/>
    <s v="West Bengal Mega Store"/>
    <x v="0"/>
    <x v="12"/>
    <x v="0"/>
    <x v="1"/>
    <n v="4"/>
    <n v="16355"/>
    <x v="0"/>
    <n v="12528"/>
    <n v="62149"/>
    <n v="50112"/>
    <n v="12037"/>
    <n v="0.19367970522454103"/>
    <x v="0"/>
  </r>
  <r>
    <s v="ORD-101319"/>
    <x v="803"/>
    <x v="2"/>
    <x v="2"/>
    <s v="Mar"/>
    <s v="Q1"/>
    <x v="0"/>
    <s v="Bihar"/>
    <s v="Bihar Mega Store"/>
    <x v="2"/>
    <x v="7"/>
    <x v="0"/>
    <x v="0"/>
    <n v="3"/>
    <n v="2561"/>
    <x v="2"/>
    <n v="1288"/>
    <n v="6530.55"/>
    <n v="3864"/>
    <n v="2666.55"/>
    <n v="0.40831936054390522"/>
    <x v="0"/>
  </r>
  <r>
    <s v="ORD-103055"/>
    <x v="803"/>
    <x v="2"/>
    <x v="2"/>
    <s v="Mar"/>
    <s v="Q1"/>
    <x v="1"/>
    <s v="Gujarat"/>
    <s v="Gujarat Mega Store"/>
    <x v="1"/>
    <x v="3"/>
    <x v="0"/>
    <x v="0"/>
    <n v="1"/>
    <n v="270"/>
    <x v="2"/>
    <n v="113"/>
    <n v="229.5"/>
    <n v="113"/>
    <n v="116.5"/>
    <n v="0.50762527233115473"/>
    <x v="0"/>
  </r>
  <r>
    <s v="ORD-103223"/>
    <x v="803"/>
    <x v="2"/>
    <x v="2"/>
    <s v="Mar"/>
    <s v="Q1"/>
    <x v="1"/>
    <s v="Rajasthan"/>
    <s v="Rajasthan Mega Store"/>
    <x v="3"/>
    <x v="9"/>
    <x v="0"/>
    <x v="2"/>
    <n v="1"/>
    <n v="29711"/>
    <x v="6"/>
    <n v="20024"/>
    <n v="20797.699999999997"/>
    <n v="20024"/>
    <n v="773.69999999999709"/>
    <n v="3.7201228982050763E-2"/>
    <x v="0"/>
  </r>
  <r>
    <s v="ORD-101035"/>
    <x v="804"/>
    <x v="2"/>
    <x v="3"/>
    <s v="Apr"/>
    <s v="Q2"/>
    <x v="0"/>
    <s v="Odisha"/>
    <s v="Odisha Mega Store"/>
    <x v="0"/>
    <x v="12"/>
    <x v="0"/>
    <x v="1"/>
    <n v="2"/>
    <n v="16507"/>
    <x v="1"/>
    <n v="12904"/>
    <n v="33014"/>
    <n v="25808"/>
    <n v="7206"/>
    <n v="0.218271036529957"/>
    <x v="0"/>
  </r>
  <r>
    <s v="ORD-101786"/>
    <x v="804"/>
    <x v="2"/>
    <x v="3"/>
    <s v="Apr"/>
    <s v="Q2"/>
    <x v="1"/>
    <s v="Gujarat"/>
    <s v="Gujarat Mega Store"/>
    <x v="1"/>
    <x v="4"/>
    <x v="0"/>
    <x v="0"/>
    <n v="2"/>
    <n v="281"/>
    <x v="5"/>
    <n v="109"/>
    <n v="449.6"/>
    <n v="218"/>
    <n v="231.60000000000002"/>
    <n v="0.51512455516014233"/>
    <x v="0"/>
  </r>
  <r>
    <s v="ORD-102515"/>
    <x v="804"/>
    <x v="2"/>
    <x v="3"/>
    <s v="Apr"/>
    <s v="Q2"/>
    <x v="0"/>
    <s v="West Bengal"/>
    <s v="West Bengal Mega Store"/>
    <x v="2"/>
    <x v="10"/>
    <x v="1"/>
    <x v="0"/>
    <n v="3"/>
    <n v="1623"/>
    <x v="0"/>
    <n v="844"/>
    <n v="4625.55"/>
    <n v="2532"/>
    <n v="2093.5500000000002"/>
    <n v="0.45260563608651944"/>
    <x v="0"/>
  </r>
  <r>
    <s v="ORD-100776"/>
    <x v="805"/>
    <x v="2"/>
    <x v="3"/>
    <s v="Apr"/>
    <s v="Q2"/>
    <x v="3"/>
    <s v="Punjab"/>
    <s v="Punjab Mega Store"/>
    <x v="1"/>
    <x v="1"/>
    <x v="1"/>
    <x v="1"/>
    <n v="1"/>
    <n v="460"/>
    <x v="3"/>
    <n v="207"/>
    <n v="414"/>
    <n v="207"/>
    <n v="207"/>
    <n v="0.5"/>
    <x v="0"/>
  </r>
  <r>
    <s v="ORD-101717"/>
    <x v="805"/>
    <x v="2"/>
    <x v="3"/>
    <s v="Apr"/>
    <s v="Q2"/>
    <x v="2"/>
    <s v="Karnataka"/>
    <s v="Karnataka Mega Store"/>
    <x v="1"/>
    <x v="1"/>
    <x v="0"/>
    <x v="0"/>
    <n v="4"/>
    <n v="471"/>
    <x v="0"/>
    <n v="214"/>
    <n v="1789.8"/>
    <n v="856"/>
    <n v="933.8"/>
    <n v="0.52173427198569666"/>
    <x v="0"/>
  </r>
  <r>
    <s v="ORD-103776"/>
    <x v="805"/>
    <x v="2"/>
    <x v="3"/>
    <s v="Apr"/>
    <s v="Q2"/>
    <x v="1"/>
    <s v="Rajasthan"/>
    <s v="Rajasthan Mega Store"/>
    <x v="3"/>
    <x v="9"/>
    <x v="0"/>
    <x v="0"/>
    <n v="5"/>
    <n v="33241"/>
    <x v="6"/>
    <n v="22212"/>
    <n v="116343.49999999999"/>
    <n v="111060"/>
    <n v="5283.4999999999854"/>
    <n v="4.5412936691778968E-2"/>
    <x v="0"/>
  </r>
  <r>
    <s v="ORD-100869"/>
    <x v="806"/>
    <x v="2"/>
    <x v="3"/>
    <s v="Apr"/>
    <s v="Q2"/>
    <x v="0"/>
    <s v="Bihar"/>
    <s v="Bihar Mega Store"/>
    <x v="3"/>
    <x v="13"/>
    <x v="2"/>
    <x v="2"/>
    <n v="8"/>
    <n v="13108"/>
    <x v="5"/>
    <n v="7707"/>
    <n v="83891.200000000012"/>
    <n v="61656"/>
    <n v="22235.200000000012"/>
    <n v="0.2650480622520599"/>
    <x v="0"/>
  </r>
  <r>
    <s v="ORD-102815"/>
    <x v="806"/>
    <x v="2"/>
    <x v="3"/>
    <s v="Apr"/>
    <s v="Q2"/>
    <x v="3"/>
    <s v="Punjab"/>
    <s v="Punjab Mega Store"/>
    <x v="0"/>
    <x v="12"/>
    <x v="0"/>
    <x v="2"/>
    <n v="4"/>
    <n v="19466"/>
    <x v="1"/>
    <n v="15445"/>
    <n v="77864"/>
    <n v="61780"/>
    <n v="16084"/>
    <n v="0.20656529333196341"/>
    <x v="0"/>
  </r>
  <r>
    <s v="ORD-101437"/>
    <x v="807"/>
    <x v="2"/>
    <x v="3"/>
    <s v="Apr"/>
    <s v="Q2"/>
    <x v="1"/>
    <s v="Rajasthan"/>
    <s v="Rajasthan Mega Store"/>
    <x v="2"/>
    <x v="10"/>
    <x v="2"/>
    <x v="2"/>
    <n v="4"/>
    <n v="1697"/>
    <x v="0"/>
    <n v="886"/>
    <n v="6448.5999999999995"/>
    <n v="3544"/>
    <n v="2904.5999999999995"/>
    <n v="0.45042334770337744"/>
    <x v="0"/>
  </r>
  <r>
    <s v="ORD-102585"/>
    <x v="807"/>
    <x v="2"/>
    <x v="3"/>
    <s v="Apr"/>
    <s v="Q2"/>
    <x v="1"/>
    <s v="Maharashtra"/>
    <s v="Maharashtra Mega Store"/>
    <x v="0"/>
    <x v="0"/>
    <x v="1"/>
    <x v="2"/>
    <n v="2"/>
    <n v="53739"/>
    <x v="2"/>
    <n v="44490"/>
    <n v="91356.3"/>
    <n v="88980"/>
    <n v="2376.3000000000029"/>
    <n v="2.6011342403315402E-2"/>
    <x v="0"/>
  </r>
  <r>
    <s v="ORD-102737"/>
    <x v="807"/>
    <x v="2"/>
    <x v="3"/>
    <s v="Apr"/>
    <s v="Q2"/>
    <x v="2"/>
    <s v="Tamil Nadu"/>
    <s v="Tamil Nadu Mega Store"/>
    <x v="2"/>
    <x v="2"/>
    <x v="0"/>
    <x v="2"/>
    <n v="4"/>
    <n v="2534"/>
    <x v="0"/>
    <n v="1503"/>
    <n v="9629.1999999999989"/>
    <n v="6012"/>
    <n v="3617.1999999999989"/>
    <n v="0.37564906741993098"/>
    <x v="0"/>
  </r>
  <r>
    <s v="ORD-100282"/>
    <x v="808"/>
    <x v="2"/>
    <x v="3"/>
    <s v="Apr"/>
    <s v="Q2"/>
    <x v="1"/>
    <s v="Maharashtra"/>
    <s v="Maharashtra Mega Store"/>
    <x v="1"/>
    <x v="1"/>
    <x v="0"/>
    <x v="2"/>
    <n v="3"/>
    <n v="444"/>
    <x v="1"/>
    <n v="196"/>
    <n v="1332"/>
    <n v="588"/>
    <n v="744"/>
    <n v="0.55855855855855852"/>
    <x v="0"/>
  </r>
  <r>
    <s v="ORD-101339"/>
    <x v="808"/>
    <x v="2"/>
    <x v="3"/>
    <s v="Apr"/>
    <s v="Q2"/>
    <x v="2"/>
    <s v="Karnataka"/>
    <s v="Karnataka Mega Store"/>
    <x v="1"/>
    <x v="8"/>
    <x v="2"/>
    <x v="0"/>
    <n v="2"/>
    <n v="2196"/>
    <x v="0"/>
    <n v="1263"/>
    <n v="4172.3999999999996"/>
    <n v="2526"/>
    <n v="1646.3999999999996"/>
    <n v="0.39459303997699163"/>
    <x v="0"/>
  </r>
  <r>
    <s v="ORD-101962"/>
    <x v="808"/>
    <x v="2"/>
    <x v="3"/>
    <s v="Apr"/>
    <s v="Q2"/>
    <x v="2"/>
    <s v="Karnataka"/>
    <s v="Karnataka Mega Store"/>
    <x v="0"/>
    <x v="0"/>
    <x v="1"/>
    <x v="0"/>
    <n v="4"/>
    <n v="48636"/>
    <x v="5"/>
    <n v="41621"/>
    <n v="155635.20000000001"/>
    <n v="166484"/>
    <n v="-10848.799999999988"/>
    <n v="-6.9706595937165799E-2"/>
    <x v="0"/>
  </r>
  <r>
    <s v="ORD-103066"/>
    <x v="808"/>
    <x v="2"/>
    <x v="3"/>
    <s v="Apr"/>
    <s v="Q2"/>
    <x v="2"/>
    <s v="Andhra Pradesh"/>
    <s v="Andhra Pradesh Mega Store"/>
    <x v="2"/>
    <x v="7"/>
    <x v="2"/>
    <x v="1"/>
    <n v="2"/>
    <n v="2230"/>
    <x v="3"/>
    <n v="1140"/>
    <n v="4014"/>
    <n v="2280"/>
    <n v="1734"/>
    <n v="0.43198804185351269"/>
    <x v="0"/>
  </r>
  <r>
    <s v="ORD-100357"/>
    <x v="809"/>
    <x v="2"/>
    <x v="3"/>
    <s v="Apr"/>
    <s v="Q2"/>
    <x v="1"/>
    <s v="Gujarat"/>
    <s v="Gujarat Mega Store"/>
    <x v="0"/>
    <x v="5"/>
    <x v="0"/>
    <x v="0"/>
    <n v="1"/>
    <n v="11320"/>
    <x v="5"/>
    <n v="8552"/>
    <n v="9056"/>
    <n v="8552"/>
    <n v="504"/>
    <n v="5.5653710247349823E-2"/>
    <x v="0"/>
  </r>
  <r>
    <s v="ORD-101367"/>
    <x v="809"/>
    <x v="2"/>
    <x v="3"/>
    <s v="Apr"/>
    <s v="Q2"/>
    <x v="3"/>
    <s v="Uttar Pradesh"/>
    <s v="Uttar Pradesh Mega Store"/>
    <x v="1"/>
    <x v="1"/>
    <x v="0"/>
    <x v="1"/>
    <n v="1"/>
    <n v="429"/>
    <x v="0"/>
    <n v="191"/>
    <n v="407.54999999999995"/>
    <n v="191"/>
    <n v="216.54999999999995"/>
    <n v="0.53134584713532074"/>
    <x v="0"/>
  </r>
  <r>
    <s v="ORD-102426"/>
    <x v="809"/>
    <x v="2"/>
    <x v="3"/>
    <s v="Apr"/>
    <s v="Q2"/>
    <x v="0"/>
    <s v="Bihar"/>
    <s v="Bihar Mega Store"/>
    <x v="3"/>
    <x v="6"/>
    <x v="1"/>
    <x v="1"/>
    <n v="3"/>
    <n v="6793"/>
    <x v="3"/>
    <n v="3699"/>
    <n v="18341.100000000002"/>
    <n v="11097"/>
    <n v="7244.1000000000022"/>
    <n v="0.39496540556455184"/>
    <x v="0"/>
  </r>
  <r>
    <s v="ORD-103546"/>
    <x v="810"/>
    <x v="2"/>
    <x v="3"/>
    <s v="Apr"/>
    <s v="Q2"/>
    <x v="2"/>
    <s v="Karnataka"/>
    <s v="Karnataka Mega Store"/>
    <x v="1"/>
    <x v="1"/>
    <x v="1"/>
    <x v="1"/>
    <n v="2"/>
    <n v="492"/>
    <x v="2"/>
    <n v="224"/>
    <n v="836.4"/>
    <n v="448"/>
    <n v="388.4"/>
    <n v="0.46437111429937827"/>
    <x v="0"/>
  </r>
  <r>
    <s v="ORD-103603"/>
    <x v="810"/>
    <x v="2"/>
    <x v="3"/>
    <s v="Apr"/>
    <s v="Q2"/>
    <x v="1"/>
    <s v="Gujarat"/>
    <s v="Gujarat Mega Store"/>
    <x v="3"/>
    <x v="9"/>
    <x v="0"/>
    <x v="2"/>
    <n v="2"/>
    <n v="29681"/>
    <x v="4"/>
    <n v="19721"/>
    <n v="38585.300000000003"/>
    <n v="39442"/>
    <n v="-856.69999999999709"/>
    <n v="-2.2202755971833757E-2"/>
    <x v="0"/>
  </r>
  <r>
    <s v="ORD-104039"/>
    <x v="810"/>
    <x v="2"/>
    <x v="3"/>
    <s v="Apr"/>
    <s v="Q2"/>
    <x v="0"/>
    <s v="Odisha"/>
    <s v="Odisha Mega Store"/>
    <x v="3"/>
    <x v="14"/>
    <x v="0"/>
    <x v="1"/>
    <n v="5"/>
    <n v="9694"/>
    <x v="1"/>
    <n v="6039"/>
    <n v="48470"/>
    <n v="30195"/>
    <n v="18275"/>
    <n v="0.37703734268619765"/>
    <x v="0"/>
  </r>
  <r>
    <s v="ORD-104096"/>
    <x v="810"/>
    <x v="2"/>
    <x v="3"/>
    <s v="Apr"/>
    <s v="Q2"/>
    <x v="3"/>
    <s v="Punjab"/>
    <s v="Punjab Mega Store"/>
    <x v="1"/>
    <x v="8"/>
    <x v="0"/>
    <x v="0"/>
    <n v="2"/>
    <n v="2267"/>
    <x v="0"/>
    <n v="1280"/>
    <n v="4307.3"/>
    <n v="2560"/>
    <n v="1747.3000000000002"/>
    <n v="0.40566015833584845"/>
    <x v="0"/>
  </r>
  <r>
    <s v="ORD-102305"/>
    <x v="811"/>
    <x v="2"/>
    <x v="3"/>
    <s v="Apr"/>
    <s v="Q2"/>
    <x v="2"/>
    <s v="Tamil Nadu"/>
    <s v="Tamil Nadu Mega Store"/>
    <x v="2"/>
    <x v="10"/>
    <x v="2"/>
    <x v="0"/>
    <n v="1"/>
    <n v="1818"/>
    <x v="5"/>
    <n v="924"/>
    <n v="1454.4"/>
    <n v="924"/>
    <n v="530.40000000000009"/>
    <n v="0.36468646864686471"/>
    <x v="0"/>
  </r>
  <r>
    <s v="ORD-102372"/>
    <x v="811"/>
    <x v="2"/>
    <x v="3"/>
    <s v="Apr"/>
    <s v="Q2"/>
    <x v="1"/>
    <s v="Gujarat"/>
    <s v="Gujarat Mega Store"/>
    <x v="0"/>
    <x v="11"/>
    <x v="1"/>
    <x v="0"/>
    <n v="3"/>
    <n v="1402"/>
    <x v="0"/>
    <n v="713"/>
    <n v="3995.7"/>
    <n v="2139"/>
    <n v="1856.6999999999998"/>
    <n v="0.46467452511449808"/>
    <x v="0"/>
  </r>
  <r>
    <s v="ORD-102239"/>
    <x v="812"/>
    <x v="2"/>
    <x v="3"/>
    <s v="Apr"/>
    <s v="Q2"/>
    <x v="0"/>
    <s v="West Bengal"/>
    <s v="West Bengal Mega Store"/>
    <x v="3"/>
    <x v="9"/>
    <x v="2"/>
    <x v="0"/>
    <n v="3"/>
    <n v="34450"/>
    <x v="0"/>
    <n v="22745"/>
    <n v="98182.5"/>
    <n v="68235"/>
    <n v="29947.5"/>
    <n v="0.30501871514781148"/>
    <x v="0"/>
  </r>
  <r>
    <s v="ORD-102246"/>
    <x v="812"/>
    <x v="2"/>
    <x v="3"/>
    <s v="Apr"/>
    <s v="Q2"/>
    <x v="1"/>
    <s v="Gujarat"/>
    <s v="Gujarat Mega Store"/>
    <x v="1"/>
    <x v="1"/>
    <x v="0"/>
    <x v="1"/>
    <n v="2"/>
    <n v="482"/>
    <x v="1"/>
    <n v="212"/>
    <n v="964"/>
    <n v="424"/>
    <n v="540"/>
    <n v="0.56016597510373445"/>
    <x v="0"/>
  </r>
  <r>
    <s v="ORD-104365"/>
    <x v="812"/>
    <x v="2"/>
    <x v="3"/>
    <s v="Apr"/>
    <s v="Q2"/>
    <x v="1"/>
    <s v="Rajasthan"/>
    <s v="Rajasthan Mega Store"/>
    <x v="1"/>
    <x v="4"/>
    <x v="0"/>
    <x v="1"/>
    <n v="3"/>
    <n v="290"/>
    <x v="2"/>
    <n v="114"/>
    <n v="739.5"/>
    <n v="342"/>
    <n v="397.5"/>
    <n v="0.53752535496957399"/>
    <x v="0"/>
  </r>
  <r>
    <s v="ORD-100205"/>
    <x v="813"/>
    <x v="2"/>
    <x v="3"/>
    <s v="Apr"/>
    <s v="Q2"/>
    <x v="1"/>
    <s v="Rajasthan"/>
    <s v="Rajasthan Mega Store"/>
    <x v="0"/>
    <x v="5"/>
    <x v="1"/>
    <x v="0"/>
    <n v="1"/>
    <n v="11008"/>
    <x v="3"/>
    <n v="8002"/>
    <n v="9907.2000000000007"/>
    <n v="8002"/>
    <n v="1905.2000000000007"/>
    <n v="0.19230458656330754"/>
    <x v="0"/>
  </r>
  <r>
    <s v="ORD-100419"/>
    <x v="813"/>
    <x v="2"/>
    <x v="3"/>
    <s v="Apr"/>
    <s v="Q2"/>
    <x v="1"/>
    <s v="Gujarat"/>
    <s v="Gujarat Mega Store"/>
    <x v="2"/>
    <x v="7"/>
    <x v="0"/>
    <x v="0"/>
    <n v="1"/>
    <n v="2626"/>
    <x v="0"/>
    <n v="1338"/>
    <n v="2494.6999999999998"/>
    <n v="1338"/>
    <n v="1156.6999999999998"/>
    <n v="0.46366296548683206"/>
    <x v="1"/>
  </r>
  <r>
    <s v="ORD-100860"/>
    <x v="813"/>
    <x v="2"/>
    <x v="3"/>
    <s v="Apr"/>
    <s v="Q2"/>
    <x v="3"/>
    <s v="Uttar Pradesh"/>
    <s v="Uttar Pradesh Mega Store"/>
    <x v="1"/>
    <x v="8"/>
    <x v="0"/>
    <x v="1"/>
    <n v="2"/>
    <n v="1984"/>
    <x v="3"/>
    <n v="1176"/>
    <n v="3571.2000000000003"/>
    <n v="2352"/>
    <n v="1219.2000000000003"/>
    <n v="0.34139784946236562"/>
    <x v="0"/>
  </r>
  <r>
    <s v="ORD-102183"/>
    <x v="813"/>
    <x v="2"/>
    <x v="3"/>
    <s v="Apr"/>
    <s v="Q2"/>
    <x v="2"/>
    <s v="Andhra Pradesh"/>
    <s v="Andhra Pradesh Mega Store"/>
    <x v="0"/>
    <x v="0"/>
    <x v="1"/>
    <x v="1"/>
    <n v="4"/>
    <n v="57041"/>
    <x v="1"/>
    <n v="47373"/>
    <n v="228164"/>
    <n v="189492"/>
    <n v="38672"/>
    <n v="0.16949211970337125"/>
    <x v="0"/>
  </r>
  <r>
    <s v="ORD-104352"/>
    <x v="813"/>
    <x v="2"/>
    <x v="3"/>
    <s v="Apr"/>
    <s v="Q2"/>
    <x v="3"/>
    <s v="Delhi"/>
    <s v="Delhi Mega Store"/>
    <x v="1"/>
    <x v="1"/>
    <x v="2"/>
    <x v="0"/>
    <n v="3"/>
    <n v="473"/>
    <x v="3"/>
    <n v="217"/>
    <n v="1277.1000000000001"/>
    <n v="651"/>
    <n v="626.10000000000014"/>
    <n v="0.49025135071646703"/>
    <x v="1"/>
  </r>
  <r>
    <s v="ORD-102000"/>
    <x v="814"/>
    <x v="2"/>
    <x v="3"/>
    <s v="Apr"/>
    <s v="Q2"/>
    <x v="1"/>
    <s v="Maharashtra"/>
    <s v="Maharashtra Mega Store"/>
    <x v="0"/>
    <x v="0"/>
    <x v="0"/>
    <x v="2"/>
    <n v="1"/>
    <n v="53204"/>
    <x v="3"/>
    <n v="44968"/>
    <n v="47883.6"/>
    <n v="44968"/>
    <n v="2915.5999999999985"/>
    <n v="6.0889323275609995E-2"/>
    <x v="0"/>
  </r>
  <r>
    <s v="ORD-103129"/>
    <x v="814"/>
    <x v="2"/>
    <x v="3"/>
    <s v="Apr"/>
    <s v="Q2"/>
    <x v="3"/>
    <s v="Punjab"/>
    <s v="Punjab Mega Store"/>
    <x v="1"/>
    <x v="3"/>
    <x v="0"/>
    <x v="1"/>
    <n v="1"/>
    <n v="252"/>
    <x v="0"/>
    <n v="104"/>
    <n v="239.39999999999998"/>
    <n v="104"/>
    <n v="135.39999999999998"/>
    <n v="0.56558061821219707"/>
    <x v="0"/>
  </r>
  <r>
    <s v="ORD-103413"/>
    <x v="814"/>
    <x v="2"/>
    <x v="3"/>
    <s v="Apr"/>
    <s v="Q2"/>
    <x v="1"/>
    <s v="Rajasthan"/>
    <s v="Rajasthan Mega Store"/>
    <x v="1"/>
    <x v="8"/>
    <x v="2"/>
    <x v="2"/>
    <n v="3"/>
    <n v="2000"/>
    <x v="0"/>
    <n v="1131"/>
    <n v="5700"/>
    <n v="3393"/>
    <n v="2307"/>
    <n v="0.40473684210526317"/>
    <x v="0"/>
  </r>
  <r>
    <s v="ORD-103490"/>
    <x v="814"/>
    <x v="2"/>
    <x v="3"/>
    <s v="Apr"/>
    <s v="Q2"/>
    <x v="3"/>
    <s v="Uttar Pradesh"/>
    <s v="Uttar Pradesh Mega Store"/>
    <x v="1"/>
    <x v="8"/>
    <x v="1"/>
    <x v="1"/>
    <n v="4"/>
    <n v="2357"/>
    <x v="2"/>
    <n v="1331"/>
    <n v="8013.8"/>
    <n v="5324"/>
    <n v="2689.8"/>
    <n v="0.33564601063166039"/>
    <x v="0"/>
  </r>
  <r>
    <s v="ORD-101074"/>
    <x v="815"/>
    <x v="2"/>
    <x v="3"/>
    <s v="Apr"/>
    <s v="Q2"/>
    <x v="2"/>
    <s v="Karnataka"/>
    <s v="Karnataka Mega Store"/>
    <x v="0"/>
    <x v="0"/>
    <x v="1"/>
    <x v="0"/>
    <n v="3"/>
    <n v="53416"/>
    <x v="0"/>
    <n v="45349"/>
    <n v="152235.6"/>
    <n v="136047"/>
    <n v="16188.600000000006"/>
    <n v="0.10633912172973999"/>
    <x v="0"/>
  </r>
  <r>
    <s v="ORD-102541"/>
    <x v="815"/>
    <x v="2"/>
    <x v="3"/>
    <s v="Apr"/>
    <s v="Q2"/>
    <x v="2"/>
    <s v="Tamil Nadu"/>
    <s v="Tamil Nadu Mega Store"/>
    <x v="1"/>
    <x v="4"/>
    <x v="0"/>
    <x v="1"/>
    <n v="5"/>
    <n v="316"/>
    <x v="1"/>
    <n v="130"/>
    <n v="1580"/>
    <n v="650"/>
    <n v="930"/>
    <n v="0.58860759493670889"/>
    <x v="0"/>
  </r>
  <r>
    <s v="ORD-103166"/>
    <x v="815"/>
    <x v="2"/>
    <x v="3"/>
    <s v="Apr"/>
    <s v="Q2"/>
    <x v="1"/>
    <s v="Rajasthan"/>
    <s v="Rajasthan Mega Store"/>
    <x v="0"/>
    <x v="5"/>
    <x v="2"/>
    <x v="2"/>
    <n v="1"/>
    <n v="10098"/>
    <x v="1"/>
    <n v="7466"/>
    <n v="10098"/>
    <n v="7466"/>
    <n v="2632"/>
    <n v="0.26064567241037828"/>
    <x v="1"/>
  </r>
  <r>
    <s v="ORD-103410"/>
    <x v="815"/>
    <x v="2"/>
    <x v="3"/>
    <s v="Apr"/>
    <s v="Q2"/>
    <x v="3"/>
    <s v="Delhi"/>
    <s v="Delhi Mega Store"/>
    <x v="2"/>
    <x v="7"/>
    <x v="2"/>
    <x v="1"/>
    <n v="1"/>
    <n v="2390"/>
    <x v="1"/>
    <n v="1200"/>
    <n v="2390"/>
    <n v="1200"/>
    <n v="1190"/>
    <n v="0.497907949790795"/>
    <x v="0"/>
  </r>
  <r>
    <s v="ORD-103587"/>
    <x v="815"/>
    <x v="2"/>
    <x v="3"/>
    <s v="Apr"/>
    <s v="Q2"/>
    <x v="0"/>
    <s v="Odisha"/>
    <s v="Odisha Mega Store"/>
    <x v="2"/>
    <x v="2"/>
    <x v="0"/>
    <x v="0"/>
    <n v="3"/>
    <n v="2875"/>
    <x v="5"/>
    <n v="1717"/>
    <n v="6900"/>
    <n v="5151"/>
    <n v="1749"/>
    <n v="0.25347826086956521"/>
    <x v="0"/>
  </r>
  <r>
    <s v="ORD-104238"/>
    <x v="815"/>
    <x v="2"/>
    <x v="3"/>
    <s v="Apr"/>
    <s v="Q2"/>
    <x v="1"/>
    <s v="Rajasthan"/>
    <s v="Rajasthan Mega Store"/>
    <x v="1"/>
    <x v="8"/>
    <x v="0"/>
    <x v="1"/>
    <n v="2"/>
    <n v="2351"/>
    <x v="1"/>
    <n v="1380"/>
    <n v="4702"/>
    <n v="2760"/>
    <n v="1942"/>
    <n v="0.41301573798383667"/>
    <x v="0"/>
  </r>
  <r>
    <s v="ORD-100428"/>
    <x v="816"/>
    <x v="2"/>
    <x v="3"/>
    <s v="Apr"/>
    <s v="Q2"/>
    <x v="3"/>
    <s v="Delhi"/>
    <s v="Delhi Mega Store"/>
    <x v="1"/>
    <x v="4"/>
    <x v="2"/>
    <x v="1"/>
    <n v="4"/>
    <n v="330"/>
    <x v="0"/>
    <n v="131"/>
    <n v="1254"/>
    <n v="524"/>
    <n v="730"/>
    <n v="0.58213716108452951"/>
    <x v="1"/>
  </r>
  <r>
    <s v="ORD-101050"/>
    <x v="816"/>
    <x v="2"/>
    <x v="3"/>
    <s v="Apr"/>
    <s v="Q2"/>
    <x v="2"/>
    <s v="Karnataka"/>
    <s v="Karnataka Mega Store"/>
    <x v="2"/>
    <x v="7"/>
    <x v="2"/>
    <x v="0"/>
    <n v="1"/>
    <n v="2489"/>
    <x v="2"/>
    <n v="1251"/>
    <n v="2115.65"/>
    <n v="1251"/>
    <n v="864.65000000000009"/>
    <n v="0.40869236404887388"/>
    <x v="0"/>
  </r>
  <r>
    <s v="ORD-103528"/>
    <x v="816"/>
    <x v="2"/>
    <x v="3"/>
    <s v="Apr"/>
    <s v="Q2"/>
    <x v="2"/>
    <s v="Karnataka"/>
    <s v="Karnataka Mega Store"/>
    <x v="2"/>
    <x v="10"/>
    <x v="2"/>
    <x v="1"/>
    <n v="4"/>
    <n v="1968"/>
    <x v="0"/>
    <n v="1004"/>
    <n v="7478.4"/>
    <n v="4016"/>
    <n v="3462.3999999999996"/>
    <n v="0.4629867351305092"/>
    <x v="1"/>
  </r>
  <r>
    <s v="ORD-100319"/>
    <x v="817"/>
    <x v="2"/>
    <x v="3"/>
    <s v="Apr"/>
    <s v="Q2"/>
    <x v="2"/>
    <s v="Karnataka"/>
    <s v="Karnataka Mega Store"/>
    <x v="2"/>
    <x v="7"/>
    <x v="2"/>
    <x v="1"/>
    <n v="2"/>
    <n v="2194"/>
    <x v="1"/>
    <n v="1099"/>
    <n v="4388"/>
    <n v="2198"/>
    <n v="2190"/>
    <n v="0.49908842297174111"/>
    <x v="0"/>
  </r>
  <r>
    <s v="ORD-100390"/>
    <x v="817"/>
    <x v="2"/>
    <x v="3"/>
    <s v="Apr"/>
    <s v="Q2"/>
    <x v="1"/>
    <s v="Gujarat"/>
    <s v="Gujarat Mega Store"/>
    <x v="0"/>
    <x v="0"/>
    <x v="0"/>
    <x v="1"/>
    <n v="3"/>
    <n v="53679"/>
    <x v="3"/>
    <n v="45437"/>
    <n v="144933.30000000002"/>
    <n v="136311"/>
    <n v="8622.3000000000175"/>
    <n v="5.9491504022885125E-2"/>
    <x v="0"/>
  </r>
  <r>
    <s v="ORD-101645"/>
    <x v="817"/>
    <x v="2"/>
    <x v="3"/>
    <s v="Apr"/>
    <s v="Q2"/>
    <x v="3"/>
    <s v="Delhi"/>
    <s v="Delhi Mega Store"/>
    <x v="1"/>
    <x v="1"/>
    <x v="1"/>
    <x v="1"/>
    <n v="2"/>
    <n v="411"/>
    <x v="0"/>
    <n v="180"/>
    <n v="780.9"/>
    <n v="360"/>
    <n v="420.9"/>
    <n v="0.53899346907414525"/>
    <x v="0"/>
  </r>
  <r>
    <s v="ORD-102901"/>
    <x v="817"/>
    <x v="2"/>
    <x v="3"/>
    <s v="Apr"/>
    <s v="Q2"/>
    <x v="0"/>
    <s v="Odisha"/>
    <s v="Odisha Mega Store"/>
    <x v="1"/>
    <x v="1"/>
    <x v="0"/>
    <x v="0"/>
    <n v="1"/>
    <n v="492"/>
    <x v="0"/>
    <n v="227"/>
    <n v="467.4"/>
    <n v="227"/>
    <n v="240.39999999999998"/>
    <n v="0.51433461703038086"/>
    <x v="0"/>
  </r>
  <r>
    <s v="ORD-101614"/>
    <x v="818"/>
    <x v="2"/>
    <x v="3"/>
    <s v="Apr"/>
    <s v="Q2"/>
    <x v="1"/>
    <s v="Rajasthan"/>
    <s v="Rajasthan Mega Store"/>
    <x v="0"/>
    <x v="5"/>
    <x v="2"/>
    <x v="1"/>
    <n v="2"/>
    <n v="10297"/>
    <x v="1"/>
    <n v="7599"/>
    <n v="20594"/>
    <n v="15198"/>
    <n v="5396"/>
    <n v="0.26201806351364476"/>
    <x v="0"/>
  </r>
  <r>
    <s v="ORD-102166"/>
    <x v="818"/>
    <x v="2"/>
    <x v="3"/>
    <s v="Apr"/>
    <s v="Q2"/>
    <x v="1"/>
    <s v="Maharashtra"/>
    <s v="Maharashtra Mega Store"/>
    <x v="1"/>
    <x v="1"/>
    <x v="0"/>
    <x v="2"/>
    <n v="1"/>
    <n v="461"/>
    <x v="2"/>
    <n v="210"/>
    <n v="391.84999999999997"/>
    <n v="210"/>
    <n v="181.84999999999997"/>
    <n v="0.46408064310322822"/>
    <x v="0"/>
  </r>
  <r>
    <s v="ORD-102965"/>
    <x v="818"/>
    <x v="2"/>
    <x v="3"/>
    <s v="Apr"/>
    <s v="Q2"/>
    <x v="3"/>
    <s v="Punjab"/>
    <s v="Punjab Mega Store"/>
    <x v="2"/>
    <x v="7"/>
    <x v="2"/>
    <x v="1"/>
    <n v="5"/>
    <n v="2589"/>
    <x v="1"/>
    <n v="1324"/>
    <n v="12945"/>
    <n v="6620"/>
    <n v="6325"/>
    <n v="0.48860563924295097"/>
    <x v="0"/>
  </r>
  <r>
    <s v="ORD-104394"/>
    <x v="818"/>
    <x v="2"/>
    <x v="3"/>
    <s v="Apr"/>
    <s v="Q2"/>
    <x v="1"/>
    <s v="Maharashtra"/>
    <s v="Maharashtra Mega Store"/>
    <x v="1"/>
    <x v="4"/>
    <x v="1"/>
    <x v="0"/>
    <n v="1"/>
    <n v="276"/>
    <x v="2"/>
    <n v="108"/>
    <n v="234.6"/>
    <n v="108"/>
    <n v="126.6"/>
    <n v="0.53964194373401531"/>
    <x v="0"/>
  </r>
  <r>
    <s v="ORD-104483"/>
    <x v="818"/>
    <x v="2"/>
    <x v="3"/>
    <s v="Apr"/>
    <s v="Q2"/>
    <x v="2"/>
    <s v="Karnataka"/>
    <s v="Karnataka Mega Store"/>
    <x v="1"/>
    <x v="8"/>
    <x v="1"/>
    <x v="2"/>
    <n v="3"/>
    <n v="2116"/>
    <x v="1"/>
    <n v="1242"/>
    <n v="6348"/>
    <n v="3726"/>
    <n v="2622"/>
    <n v="0.41304347826086957"/>
    <x v="0"/>
  </r>
  <r>
    <s v="ORD-100368"/>
    <x v="819"/>
    <x v="2"/>
    <x v="3"/>
    <s v="Apr"/>
    <s v="Q2"/>
    <x v="2"/>
    <s v="Andhra Pradesh"/>
    <s v="Andhra Pradesh Mega Store"/>
    <x v="2"/>
    <x v="2"/>
    <x v="1"/>
    <x v="1"/>
    <n v="3"/>
    <n v="2610"/>
    <x v="1"/>
    <n v="1593"/>
    <n v="7830"/>
    <n v="4779"/>
    <n v="3051"/>
    <n v="0.3896551724137931"/>
    <x v="0"/>
  </r>
  <r>
    <s v="ORD-100500"/>
    <x v="819"/>
    <x v="2"/>
    <x v="3"/>
    <s v="Apr"/>
    <s v="Q2"/>
    <x v="1"/>
    <s v="Rajasthan"/>
    <s v="Rajasthan Mega Store"/>
    <x v="2"/>
    <x v="2"/>
    <x v="0"/>
    <x v="2"/>
    <n v="1"/>
    <n v="2648"/>
    <x v="0"/>
    <n v="1599"/>
    <n v="2515.6"/>
    <n v="1599"/>
    <n v="916.59999999999991"/>
    <n v="0.36436635395134359"/>
    <x v="0"/>
  </r>
  <r>
    <s v="ORD-101304"/>
    <x v="819"/>
    <x v="2"/>
    <x v="3"/>
    <s v="Apr"/>
    <s v="Q2"/>
    <x v="2"/>
    <s v="Karnataka"/>
    <s v="Karnataka Mega Store"/>
    <x v="2"/>
    <x v="10"/>
    <x v="2"/>
    <x v="1"/>
    <n v="3"/>
    <n v="1764"/>
    <x v="1"/>
    <n v="891"/>
    <n v="5292"/>
    <n v="2673"/>
    <n v="2619"/>
    <n v="0.49489795918367346"/>
    <x v="0"/>
  </r>
  <r>
    <s v="ORD-100103"/>
    <x v="820"/>
    <x v="2"/>
    <x v="3"/>
    <s v="Apr"/>
    <s v="Q2"/>
    <x v="0"/>
    <s v="West Bengal"/>
    <s v="West Bengal Mega Store"/>
    <x v="2"/>
    <x v="7"/>
    <x v="0"/>
    <x v="2"/>
    <n v="1"/>
    <n v="2534"/>
    <x v="1"/>
    <n v="1270"/>
    <n v="2534"/>
    <n v="1270"/>
    <n v="1264"/>
    <n v="0.49881610102604579"/>
    <x v="0"/>
  </r>
  <r>
    <s v="ORD-102509"/>
    <x v="820"/>
    <x v="2"/>
    <x v="3"/>
    <s v="Apr"/>
    <s v="Q2"/>
    <x v="3"/>
    <s v="Punjab"/>
    <s v="Punjab Mega Store"/>
    <x v="0"/>
    <x v="0"/>
    <x v="0"/>
    <x v="0"/>
    <n v="1"/>
    <n v="49622"/>
    <x v="5"/>
    <n v="42825"/>
    <n v="39697.600000000006"/>
    <n v="42825"/>
    <n v="-3127.3999999999942"/>
    <n v="-7.8780581193825167E-2"/>
    <x v="0"/>
  </r>
  <r>
    <s v="ORD-102778"/>
    <x v="820"/>
    <x v="2"/>
    <x v="3"/>
    <s v="Apr"/>
    <s v="Q2"/>
    <x v="3"/>
    <s v="Delhi"/>
    <s v="Delhi Mega Store"/>
    <x v="1"/>
    <x v="8"/>
    <x v="0"/>
    <x v="1"/>
    <n v="2"/>
    <n v="2100"/>
    <x v="2"/>
    <n v="1203"/>
    <n v="3570"/>
    <n v="2406"/>
    <n v="1164"/>
    <n v="0.32605042016806723"/>
    <x v="1"/>
  </r>
  <r>
    <s v="ORD-104125"/>
    <x v="820"/>
    <x v="2"/>
    <x v="3"/>
    <s v="Apr"/>
    <s v="Q2"/>
    <x v="0"/>
    <s v="West Bengal"/>
    <s v="West Bengal Mega Store"/>
    <x v="0"/>
    <x v="0"/>
    <x v="2"/>
    <x v="0"/>
    <n v="2"/>
    <n v="55126"/>
    <x v="2"/>
    <n v="47229"/>
    <n v="93714.2"/>
    <n v="94458"/>
    <n v="-743.80000000000291"/>
    <n v="-7.9368975032599424E-3"/>
    <x v="0"/>
  </r>
  <r>
    <s v="ORD-100734"/>
    <x v="821"/>
    <x v="2"/>
    <x v="3"/>
    <s v="Apr"/>
    <s v="Q2"/>
    <x v="2"/>
    <s v="Andhra Pradesh"/>
    <s v="Andhra Pradesh Mega Store"/>
    <x v="1"/>
    <x v="3"/>
    <x v="0"/>
    <x v="2"/>
    <n v="3"/>
    <n v="242"/>
    <x v="0"/>
    <n v="103"/>
    <n v="689.69999999999993"/>
    <n v="309"/>
    <n v="380.69999999999993"/>
    <n v="0.55197912135711169"/>
    <x v="0"/>
  </r>
  <r>
    <s v="ORD-101205"/>
    <x v="821"/>
    <x v="2"/>
    <x v="3"/>
    <s v="Apr"/>
    <s v="Q2"/>
    <x v="2"/>
    <s v="Tamil Nadu"/>
    <s v="Tamil Nadu Mega Store"/>
    <x v="2"/>
    <x v="7"/>
    <x v="0"/>
    <x v="0"/>
    <n v="4"/>
    <n v="2335"/>
    <x v="2"/>
    <n v="1193"/>
    <n v="7939"/>
    <n v="4772"/>
    <n v="3167"/>
    <n v="0.39891674014359491"/>
    <x v="0"/>
  </r>
  <r>
    <s v="ORD-102806"/>
    <x v="821"/>
    <x v="2"/>
    <x v="3"/>
    <s v="Apr"/>
    <s v="Q2"/>
    <x v="2"/>
    <s v="Andhra Pradesh"/>
    <s v="Andhra Pradesh Mega Store"/>
    <x v="0"/>
    <x v="5"/>
    <x v="0"/>
    <x v="1"/>
    <n v="1"/>
    <n v="11584"/>
    <x v="1"/>
    <n v="8694"/>
    <n v="11584"/>
    <n v="8694"/>
    <n v="2890"/>
    <n v="0.24948204419889503"/>
    <x v="0"/>
  </r>
  <r>
    <s v="ORD-100635"/>
    <x v="822"/>
    <x v="2"/>
    <x v="3"/>
    <s v="Apr"/>
    <s v="Q2"/>
    <x v="2"/>
    <s v="Tamil Nadu"/>
    <s v="Tamil Nadu Mega Store"/>
    <x v="2"/>
    <x v="7"/>
    <x v="2"/>
    <x v="2"/>
    <n v="5"/>
    <n v="2639"/>
    <x v="2"/>
    <n v="1293"/>
    <n v="11215.75"/>
    <n v="6465"/>
    <n v="4750.75"/>
    <n v="0.42357844994761829"/>
    <x v="0"/>
  </r>
  <r>
    <s v="ORD-101080"/>
    <x v="822"/>
    <x v="2"/>
    <x v="3"/>
    <s v="Apr"/>
    <s v="Q2"/>
    <x v="1"/>
    <s v="Rajasthan"/>
    <s v="Rajasthan Mega Store"/>
    <x v="0"/>
    <x v="12"/>
    <x v="1"/>
    <x v="2"/>
    <n v="1"/>
    <n v="16637"/>
    <x v="0"/>
    <n v="13220"/>
    <n v="15805.15"/>
    <n v="13220"/>
    <n v="2585.1499999999996"/>
    <n v="0.16356377509862291"/>
    <x v="0"/>
  </r>
  <r>
    <s v="ORD-103888"/>
    <x v="822"/>
    <x v="2"/>
    <x v="3"/>
    <s v="Apr"/>
    <s v="Q2"/>
    <x v="1"/>
    <s v="Maharashtra"/>
    <s v="Maharashtra Mega Store"/>
    <x v="1"/>
    <x v="1"/>
    <x v="2"/>
    <x v="2"/>
    <n v="5"/>
    <n v="440"/>
    <x v="3"/>
    <n v="198"/>
    <n v="1980"/>
    <n v="990"/>
    <n v="990"/>
    <n v="0.5"/>
    <x v="0"/>
  </r>
  <r>
    <s v="ORD-104427"/>
    <x v="822"/>
    <x v="2"/>
    <x v="3"/>
    <s v="Apr"/>
    <s v="Q2"/>
    <x v="1"/>
    <s v="Gujarat"/>
    <s v="Gujarat Mega Store"/>
    <x v="1"/>
    <x v="4"/>
    <x v="2"/>
    <x v="0"/>
    <n v="1"/>
    <n v="290"/>
    <x v="3"/>
    <n v="117"/>
    <n v="261"/>
    <n v="117"/>
    <n v="144"/>
    <n v="0.55172413793103448"/>
    <x v="0"/>
  </r>
  <r>
    <s v="ORD-100044"/>
    <x v="823"/>
    <x v="2"/>
    <x v="3"/>
    <s v="Apr"/>
    <s v="Q2"/>
    <x v="1"/>
    <s v="Rajasthan"/>
    <s v="Rajasthan Mega Store"/>
    <x v="2"/>
    <x v="7"/>
    <x v="1"/>
    <x v="1"/>
    <n v="2"/>
    <n v="2184"/>
    <x v="3"/>
    <n v="1078"/>
    <n v="3931.2000000000003"/>
    <n v="2156"/>
    <n v="1775.2000000000003"/>
    <n v="0.45156695156695159"/>
    <x v="0"/>
  </r>
  <r>
    <s v="ORD-102079"/>
    <x v="823"/>
    <x v="2"/>
    <x v="3"/>
    <s v="Apr"/>
    <s v="Q2"/>
    <x v="1"/>
    <s v="Gujarat"/>
    <s v="Gujarat Mega Store"/>
    <x v="1"/>
    <x v="4"/>
    <x v="0"/>
    <x v="2"/>
    <n v="4"/>
    <n v="290"/>
    <x v="1"/>
    <n v="116"/>
    <n v="1160"/>
    <n v="464"/>
    <n v="696"/>
    <n v="0.6"/>
    <x v="0"/>
  </r>
  <r>
    <s v="ORD-102225"/>
    <x v="823"/>
    <x v="2"/>
    <x v="3"/>
    <s v="Apr"/>
    <s v="Q2"/>
    <x v="3"/>
    <s v="Punjab"/>
    <s v="Punjab Mega Store"/>
    <x v="0"/>
    <x v="12"/>
    <x v="0"/>
    <x v="0"/>
    <n v="1"/>
    <n v="16335"/>
    <x v="2"/>
    <n v="12423"/>
    <n v="13884.75"/>
    <n v="12423"/>
    <n v="1461.75"/>
    <n v="0.1052773726570518"/>
    <x v="0"/>
  </r>
  <r>
    <s v="ORD-102574"/>
    <x v="823"/>
    <x v="2"/>
    <x v="3"/>
    <s v="Apr"/>
    <s v="Q2"/>
    <x v="1"/>
    <s v="Maharashtra"/>
    <s v="Maharashtra Mega Store"/>
    <x v="0"/>
    <x v="12"/>
    <x v="0"/>
    <x v="1"/>
    <n v="1"/>
    <n v="16269"/>
    <x v="1"/>
    <n v="12489"/>
    <n v="16269"/>
    <n v="12489"/>
    <n v="3780"/>
    <n v="0.23234372118753457"/>
    <x v="0"/>
  </r>
  <r>
    <s v="ORD-103644"/>
    <x v="823"/>
    <x v="2"/>
    <x v="3"/>
    <s v="Apr"/>
    <s v="Q2"/>
    <x v="0"/>
    <s v="Odisha"/>
    <s v="Odisha Mega Store"/>
    <x v="3"/>
    <x v="13"/>
    <x v="0"/>
    <x v="0"/>
    <n v="1"/>
    <n v="14196"/>
    <x v="4"/>
    <n v="8497"/>
    <n v="9227.4"/>
    <n v="8497"/>
    <n v="730.39999999999964"/>
    <n v="7.9155558445499236E-2"/>
    <x v="0"/>
  </r>
  <r>
    <s v="ORD-104477"/>
    <x v="823"/>
    <x v="2"/>
    <x v="3"/>
    <s v="Apr"/>
    <s v="Q2"/>
    <x v="0"/>
    <s v="Bihar"/>
    <s v="Bihar Mega Store"/>
    <x v="0"/>
    <x v="0"/>
    <x v="2"/>
    <x v="2"/>
    <n v="4"/>
    <n v="49080"/>
    <x v="2"/>
    <n v="40880"/>
    <n v="166872"/>
    <n v="163520"/>
    <n v="3352"/>
    <n v="2.0087252504913947E-2"/>
    <x v="0"/>
  </r>
  <r>
    <s v="ORD-101687"/>
    <x v="824"/>
    <x v="2"/>
    <x v="3"/>
    <s v="Apr"/>
    <s v="Q2"/>
    <x v="3"/>
    <s v="Delhi"/>
    <s v="Delhi Mega Store"/>
    <x v="1"/>
    <x v="1"/>
    <x v="0"/>
    <x v="2"/>
    <n v="1"/>
    <n v="448"/>
    <x v="2"/>
    <n v="199"/>
    <n v="380.8"/>
    <n v="199"/>
    <n v="181.8"/>
    <n v="0.47741596638655465"/>
    <x v="0"/>
  </r>
  <r>
    <s v="ORD-102090"/>
    <x v="824"/>
    <x v="2"/>
    <x v="3"/>
    <s v="Apr"/>
    <s v="Q2"/>
    <x v="1"/>
    <s v="Maharashtra"/>
    <s v="Maharashtra Mega Store"/>
    <x v="1"/>
    <x v="4"/>
    <x v="1"/>
    <x v="1"/>
    <n v="2"/>
    <n v="306"/>
    <x v="0"/>
    <n v="125"/>
    <n v="581.4"/>
    <n v="250"/>
    <n v="331.4"/>
    <n v="0.57000343997248015"/>
    <x v="0"/>
  </r>
  <r>
    <s v="ORD-100321"/>
    <x v="825"/>
    <x v="2"/>
    <x v="3"/>
    <s v="Apr"/>
    <s v="Q2"/>
    <x v="0"/>
    <s v="Bihar"/>
    <s v="Bihar Mega Store"/>
    <x v="2"/>
    <x v="2"/>
    <x v="2"/>
    <x v="2"/>
    <n v="3"/>
    <n v="2935"/>
    <x v="0"/>
    <n v="1709"/>
    <n v="8364.75"/>
    <n v="5127"/>
    <n v="3237.75"/>
    <n v="0.38707074329776742"/>
    <x v="0"/>
  </r>
  <r>
    <s v="ORD-100788"/>
    <x v="825"/>
    <x v="2"/>
    <x v="3"/>
    <s v="Apr"/>
    <s v="Q2"/>
    <x v="3"/>
    <s v="Delhi"/>
    <s v="Delhi Mega Store"/>
    <x v="3"/>
    <x v="14"/>
    <x v="0"/>
    <x v="1"/>
    <n v="2"/>
    <n v="9371"/>
    <x v="1"/>
    <n v="5877"/>
    <n v="18742"/>
    <n v="11754"/>
    <n v="6988"/>
    <n v="0.37285241703126665"/>
    <x v="0"/>
  </r>
  <r>
    <s v="ORD-102888"/>
    <x v="825"/>
    <x v="2"/>
    <x v="3"/>
    <s v="Apr"/>
    <s v="Q2"/>
    <x v="0"/>
    <s v="West Bengal"/>
    <s v="West Bengal Mega Store"/>
    <x v="0"/>
    <x v="12"/>
    <x v="2"/>
    <x v="0"/>
    <n v="1"/>
    <n v="16383"/>
    <x v="0"/>
    <n v="12717"/>
    <n v="15563.849999999999"/>
    <n v="12717"/>
    <n v="2846.8499999999985"/>
    <n v="0.18291425322140722"/>
    <x v="0"/>
  </r>
  <r>
    <s v="ORD-101655"/>
    <x v="826"/>
    <x v="2"/>
    <x v="3"/>
    <s v="Apr"/>
    <s v="Q2"/>
    <x v="0"/>
    <s v="West Bengal"/>
    <s v="West Bengal Mega Store"/>
    <x v="3"/>
    <x v="6"/>
    <x v="1"/>
    <x v="2"/>
    <n v="4"/>
    <n v="6746"/>
    <x v="0"/>
    <n v="3752"/>
    <n v="25634.799999999999"/>
    <n v="15008"/>
    <n v="10626.8"/>
    <n v="0.41454585173280073"/>
    <x v="0"/>
  </r>
  <r>
    <s v="ORD-102874"/>
    <x v="826"/>
    <x v="2"/>
    <x v="3"/>
    <s v="Apr"/>
    <s v="Q2"/>
    <x v="2"/>
    <s v="Tamil Nadu"/>
    <s v="Tamil Nadu Mega Store"/>
    <x v="0"/>
    <x v="0"/>
    <x v="0"/>
    <x v="1"/>
    <n v="1"/>
    <n v="52586"/>
    <x v="1"/>
    <n v="45152"/>
    <n v="52586"/>
    <n v="45152"/>
    <n v="7434"/>
    <n v="0.14136842505609859"/>
    <x v="0"/>
  </r>
  <r>
    <s v="ORD-102915"/>
    <x v="826"/>
    <x v="2"/>
    <x v="3"/>
    <s v="Apr"/>
    <s v="Q2"/>
    <x v="0"/>
    <s v="West Bengal"/>
    <s v="West Bengal Mega Store"/>
    <x v="3"/>
    <x v="13"/>
    <x v="2"/>
    <x v="1"/>
    <n v="4"/>
    <n v="12999"/>
    <x v="5"/>
    <n v="7863"/>
    <n v="41596.800000000003"/>
    <n v="31452"/>
    <n v="10144.800000000003"/>
    <n v="0.24388414493422575"/>
    <x v="0"/>
  </r>
  <r>
    <s v="ORD-100047"/>
    <x v="827"/>
    <x v="2"/>
    <x v="3"/>
    <s v="Apr"/>
    <s v="Q2"/>
    <x v="1"/>
    <s v="Maharashtra"/>
    <s v="Maharashtra Mega Store"/>
    <x v="0"/>
    <x v="0"/>
    <x v="0"/>
    <x v="2"/>
    <n v="1"/>
    <n v="54622"/>
    <x v="0"/>
    <n v="46438"/>
    <n v="51890.899999999994"/>
    <n v="46438"/>
    <n v="5452.8999999999942"/>
    <n v="0.10508393571897953"/>
    <x v="0"/>
  </r>
  <r>
    <s v="ORD-103358"/>
    <x v="827"/>
    <x v="2"/>
    <x v="3"/>
    <s v="Apr"/>
    <s v="Q2"/>
    <x v="3"/>
    <s v="Uttar Pradesh"/>
    <s v="Uttar Pradesh Mega Store"/>
    <x v="1"/>
    <x v="3"/>
    <x v="2"/>
    <x v="2"/>
    <n v="2"/>
    <n v="231"/>
    <x v="1"/>
    <n v="94"/>
    <n v="462"/>
    <n v="188"/>
    <n v="274"/>
    <n v="0.59307359307359309"/>
    <x v="0"/>
  </r>
  <r>
    <s v="ORD-103790"/>
    <x v="827"/>
    <x v="2"/>
    <x v="3"/>
    <s v="Apr"/>
    <s v="Q2"/>
    <x v="2"/>
    <s v="Andhra Pradesh"/>
    <s v="Andhra Pradesh Mega Store"/>
    <x v="1"/>
    <x v="8"/>
    <x v="2"/>
    <x v="2"/>
    <n v="1"/>
    <n v="2381"/>
    <x v="0"/>
    <n v="1406"/>
    <n v="2261.9499999999998"/>
    <n v="1406"/>
    <n v="855.94999999999982"/>
    <n v="0.37841243175136491"/>
    <x v="0"/>
  </r>
  <r>
    <s v="ORD-100168"/>
    <x v="828"/>
    <x v="2"/>
    <x v="3"/>
    <s v="Apr"/>
    <s v="Q2"/>
    <x v="1"/>
    <s v="Gujarat"/>
    <s v="Gujarat Mega Store"/>
    <x v="3"/>
    <x v="13"/>
    <x v="0"/>
    <x v="2"/>
    <n v="2"/>
    <n v="12845"/>
    <x v="6"/>
    <n v="7529"/>
    <n v="17983"/>
    <n v="15058"/>
    <n v="2925"/>
    <n v="0.16265361730523273"/>
    <x v="0"/>
  </r>
  <r>
    <s v="ORD-100426"/>
    <x v="828"/>
    <x v="2"/>
    <x v="3"/>
    <s v="Apr"/>
    <s v="Q2"/>
    <x v="2"/>
    <s v="Karnataka"/>
    <s v="Karnataka Mega Store"/>
    <x v="3"/>
    <x v="6"/>
    <x v="0"/>
    <x v="1"/>
    <n v="1"/>
    <n v="6438"/>
    <x v="1"/>
    <n v="3442"/>
    <n v="6438"/>
    <n v="3442"/>
    <n v="2996"/>
    <n v="0.46536191363777568"/>
    <x v="0"/>
  </r>
  <r>
    <s v="ORD-101974"/>
    <x v="828"/>
    <x v="2"/>
    <x v="3"/>
    <s v="Apr"/>
    <s v="Q2"/>
    <x v="3"/>
    <s v="Delhi"/>
    <s v="Delhi Mega Store"/>
    <x v="0"/>
    <x v="0"/>
    <x v="0"/>
    <x v="1"/>
    <n v="3"/>
    <n v="53109"/>
    <x v="2"/>
    <n v="44232"/>
    <n v="135427.94999999998"/>
    <n v="132696"/>
    <n v="2731.9499999999825"/>
    <n v="2.0172719146970643E-2"/>
    <x v="0"/>
  </r>
  <r>
    <s v="ORD-102870"/>
    <x v="828"/>
    <x v="2"/>
    <x v="3"/>
    <s v="Apr"/>
    <s v="Q2"/>
    <x v="2"/>
    <s v="Andhra Pradesh"/>
    <s v="Andhra Pradesh Mega Store"/>
    <x v="1"/>
    <x v="4"/>
    <x v="1"/>
    <x v="1"/>
    <n v="1"/>
    <n v="303"/>
    <x v="0"/>
    <n v="121"/>
    <n v="287.84999999999997"/>
    <n v="121"/>
    <n v="166.84999999999997"/>
    <n v="0.5796421747437901"/>
    <x v="0"/>
  </r>
  <r>
    <s v="ORD-100291"/>
    <x v="829"/>
    <x v="2"/>
    <x v="3"/>
    <s v="Apr"/>
    <s v="Q2"/>
    <x v="3"/>
    <s v="Delhi"/>
    <s v="Delhi Mega Store"/>
    <x v="1"/>
    <x v="1"/>
    <x v="1"/>
    <x v="1"/>
    <n v="4"/>
    <n v="473"/>
    <x v="1"/>
    <n v="209"/>
    <n v="1892"/>
    <n v="836"/>
    <n v="1056"/>
    <n v="0.55813953488372092"/>
    <x v="0"/>
  </r>
  <r>
    <s v="ORD-101641"/>
    <x v="829"/>
    <x v="2"/>
    <x v="3"/>
    <s v="Apr"/>
    <s v="Q2"/>
    <x v="0"/>
    <s v="West Bengal"/>
    <s v="West Bengal Mega Store"/>
    <x v="1"/>
    <x v="4"/>
    <x v="2"/>
    <x v="0"/>
    <n v="2"/>
    <n v="325"/>
    <x v="3"/>
    <n v="129"/>
    <n v="585"/>
    <n v="258"/>
    <n v="327"/>
    <n v="0.55897435897435899"/>
    <x v="0"/>
  </r>
  <r>
    <s v="ORD-101933"/>
    <x v="829"/>
    <x v="2"/>
    <x v="3"/>
    <s v="Apr"/>
    <s v="Q2"/>
    <x v="1"/>
    <s v="Rajasthan"/>
    <s v="Rajasthan Mega Store"/>
    <x v="0"/>
    <x v="11"/>
    <x v="0"/>
    <x v="0"/>
    <n v="3"/>
    <n v="1560"/>
    <x v="5"/>
    <n v="778"/>
    <n v="3744"/>
    <n v="2334"/>
    <n v="1410"/>
    <n v="0.3766025641025641"/>
    <x v="0"/>
  </r>
  <r>
    <s v="ORD-102098"/>
    <x v="829"/>
    <x v="2"/>
    <x v="3"/>
    <s v="Apr"/>
    <s v="Q2"/>
    <x v="1"/>
    <s v="Rajasthan"/>
    <s v="Rajasthan Mega Store"/>
    <x v="1"/>
    <x v="4"/>
    <x v="1"/>
    <x v="2"/>
    <n v="1"/>
    <n v="303"/>
    <x v="1"/>
    <n v="121"/>
    <n v="303"/>
    <n v="121"/>
    <n v="182"/>
    <n v="0.60066006600660071"/>
    <x v="0"/>
  </r>
  <r>
    <s v="ORD-103905"/>
    <x v="829"/>
    <x v="2"/>
    <x v="3"/>
    <s v="Apr"/>
    <s v="Q2"/>
    <x v="1"/>
    <s v="Maharashtra"/>
    <s v="Maharashtra Mega Store"/>
    <x v="2"/>
    <x v="10"/>
    <x v="0"/>
    <x v="2"/>
    <n v="1"/>
    <n v="1805"/>
    <x v="2"/>
    <n v="930"/>
    <n v="1534.25"/>
    <n v="930"/>
    <n v="604.25"/>
    <n v="0.39384063874857422"/>
    <x v="0"/>
  </r>
  <r>
    <s v="ORD-103964"/>
    <x v="829"/>
    <x v="2"/>
    <x v="3"/>
    <s v="Apr"/>
    <s v="Q2"/>
    <x v="1"/>
    <s v="Gujarat"/>
    <s v="Gujarat Mega Store"/>
    <x v="1"/>
    <x v="4"/>
    <x v="2"/>
    <x v="1"/>
    <n v="1"/>
    <n v="316"/>
    <x v="3"/>
    <n v="125"/>
    <n v="284.40000000000003"/>
    <n v="125"/>
    <n v="159.40000000000003"/>
    <n v="0.56047819971870605"/>
    <x v="0"/>
  </r>
  <r>
    <s v="ORD-102142"/>
    <x v="830"/>
    <x v="2"/>
    <x v="3"/>
    <s v="Apr"/>
    <s v="Q2"/>
    <x v="3"/>
    <s v="Punjab"/>
    <s v="Punjab Mega Store"/>
    <x v="0"/>
    <x v="11"/>
    <x v="2"/>
    <x v="1"/>
    <n v="1"/>
    <n v="1479"/>
    <x v="1"/>
    <n v="727"/>
    <n v="1479"/>
    <n v="727"/>
    <n v="752"/>
    <n v="0.50845165652467883"/>
    <x v="0"/>
  </r>
  <r>
    <s v="ORD-103095"/>
    <x v="830"/>
    <x v="2"/>
    <x v="3"/>
    <s v="Apr"/>
    <s v="Q2"/>
    <x v="0"/>
    <s v="Odisha"/>
    <s v="Odisha Mega Store"/>
    <x v="3"/>
    <x v="9"/>
    <x v="2"/>
    <x v="1"/>
    <n v="1"/>
    <n v="30552"/>
    <x v="0"/>
    <n v="21158"/>
    <n v="29024.399999999998"/>
    <n v="21158"/>
    <n v="7866.3999999999978"/>
    <n v="0.27102713578919801"/>
    <x v="0"/>
  </r>
  <r>
    <s v="ORD-103685"/>
    <x v="830"/>
    <x v="2"/>
    <x v="3"/>
    <s v="Apr"/>
    <s v="Q2"/>
    <x v="3"/>
    <s v="Punjab"/>
    <s v="Punjab Mega Store"/>
    <x v="1"/>
    <x v="4"/>
    <x v="1"/>
    <x v="0"/>
    <n v="1"/>
    <n v="302"/>
    <x v="3"/>
    <n v="120"/>
    <n v="271.8"/>
    <n v="120"/>
    <n v="151.80000000000001"/>
    <n v="0.55849889624724058"/>
    <x v="0"/>
  </r>
  <r>
    <s v="ORD-104322"/>
    <x v="830"/>
    <x v="2"/>
    <x v="3"/>
    <s v="Apr"/>
    <s v="Q2"/>
    <x v="2"/>
    <s v="Tamil Nadu"/>
    <s v="Tamil Nadu Mega Store"/>
    <x v="3"/>
    <x v="13"/>
    <x v="2"/>
    <x v="0"/>
    <n v="3"/>
    <n v="14612"/>
    <x v="7"/>
    <n v="8986"/>
    <n v="32877"/>
    <n v="26958"/>
    <n v="5919"/>
    <n v="0.1800346746965964"/>
    <x v="0"/>
  </r>
  <r>
    <s v="ORD-103081"/>
    <x v="831"/>
    <x v="2"/>
    <x v="3"/>
    <s v="Apr"/>
    <s v="Q2"/>
    <x v="1"/>
    <s v="Maharashtra"/>
    <s v="Maharashtra Mega Store"/>
    <x v="1"/>
    <x v="8"/>
    <x v="2"/>
    <x v="0"/>
    <n v="1"/>
    <n v="2067"/>
    <x v="3"/>
    <n v="1227"/>
    <n v="1860.3"/>
    <n v="1227"/>
    <n v="633.29999999999995"/>
    <n v="0.34042896307047249"/>
    <x v="0"/>
  </r>
  <r>
    <s v="ORD-103454"/>
    <x v="831"/>
    <x v="2"/>
    <x v="3"/>
    <s v="Apr"/>
    <s v="Q2"/>
    <x v="3"/>
    <s v="Delhi"/>
    <s v="Delhi Mega Store"/>
    <x v="2"/>
    <x v="10"/>
    <x v="0"/>
    <x v="1"/>
    <n v="2"/>
    <n v="1769"/>
    <x v="1"/>
    <n v="906"/>
    <n v="3538"/>
    <n v="1812"/>
    <n v="1726"/>
    <n v="0.48784624081401923"/>
    <x v="0"/>
  </r>
  <r>
    <s v="ORD-101231"/>
    <x v="832"/>
    <x v="2"/>
    <x v="4"/>
    <s v="May"/>
    <s v="Q2"/>
    <x v="2"/>
    <s v="Karnataka"/>
    <s v="Karnataka Mega Store"/>
    <x v="3"/>
    <x v="9"/>
    <x v="0"/>
    <x v="1"/>
    <n v="1"/>
    <n v="31813"/>
    <x v="0"/>
    <n v="20999"/>
    <n v="30222.35"/>
    <n v="20999"/>
    <n v="9223.3499999999985"/>
    <n v="0.30518308470386979"/>
    <x v="0"/>
  </r>
  <r>
    <s v="ORD-101879"/>
    <x v="832"/>
    <x v="2"/>
    <x v="4"/>
    <s v="May"/>
    <s v="Q2"/>
    <x v="0"/>
    <s v="Odisha"/>
    <s v="Odisha Mega Store"/>
    <x v="3"/>
    <x v="13"/>
    <x v="0"/>
    <x v="2"/>
    <n v="3"/>
    <n v="13440"/>
    <x v="5"/>
    <n v="7848"/>
    <n v="32256"/>
    <n v="23544"/>
    <n v="8712"/>
    <n v="0.2700892857142857"/>
    <x v="0"/>
  </r>
  <r>
    <s v="ORD-102281"/>
    <x v="832"/>
    <x v="2"/>
    <x v="4"/>
    <s v="May"/>
    <s v="Q2"/>
    <x v="2"/>
    <s v="Karnataka"/>
    <s v="Karnataka Mega Store"/>
    <x v="3"/>
    <x v="14"/>
    <x v="2"/>
    <x v="2"/>
    <n v="2"/>
    <n v="8128"/>
    <x v="0"/>
    <n v="5053"/>
    <n v="15443.199999999999"/>
    <n v="10106"/>
    <n v="5337.1999999999989"/>
    <n v="0.34560194778284287"/>
    <x v="0"/>
  </r>
  <r>
    <s v="ORD-103696"/>
    <x v="832"/>
    <x v="2"/>
    <x v="4"/>
    <s v="May"/>
    <s v="Q2"/>
    <x v="0"/>
    <s v="Bihar"/>
    <s v="Bihar Mega Store"/>
    <x v="1"/>
    <x v="3"/>
    <x v="0"/>
    <x v="0"/>
    <n v="4"/>
    <n v="271"/>
    <x v="0"/>
    <n v="116"/>
    <n v="1029.8"/>
    <n v="464"/>
    <n v="565.79999999999995"/>
    <n v="0.54942707321810058"/>
    <x v="0"/>
  </r>
  <r>
    <s v="ORD-104032"/>
    <x v="832"/>
    <x v="2"/>
    <x v="4"/>
    <s v="May"/>
    <s v="Q2"/>
    <x v="3"/>
    <s v="Delhi"/>
    <s v="Delhi Mega Store"/>
    <x v="3"/>
    <x v="14"/>
    <x v="0"/>
    <x v="1"/>
    <n v="5"/>
    <n v="9687"/>
    <x v="2"/>
    <n v="5902"/>
    <n v="41169.75"/>
    <n v="29510"/>
    <n v="11659.75"/>
    <n v="0.28321158131880808"/>
    <x v="0"/>
  </r>
  <r>
    <s v="ORD-100265"/>
    <x v="833"/>
    <x v="2"/>
    <x v="4"/>
    <s v="May"/>
    <s v="Q2"/>
    <x v="0"/>
    <s v="Odisha"/>
    <s v="Odisha Mega Store"/>
    <x v="0"/>
    <x v="0"/>
    <x v="2"/>
    <x v="2"/>
    <n v="5"/>
    <n v="50563"/>
    <x v="3"/>
    <n v="43775"/>
    <n v="227533.5"/>
    <n v="218875"/>
    <n v="8658.5"/>
    <n v="3.8053737142003267E-2"/>
    <x v="0"/>
  </r>
  <r>
    <s v="ORD-100434"/>
    <x v="833"/>
    <x v="2"/>
    <x v="4"/>
    <s v="May"/>
    <s v="Q2"/>
    <x v="0"/>
    <s v="Bihar"/>
    <s v="Bihar Mega Store"/>
    <x v="2"/>
    <x v="7"/>
    <x v="0"/>
    <x v="0"/>
    <n v="5"/>
    <n v="2597"/>
    <x v="0"/>
    <n v="1268"/>
    <n v="12335.75"/>
    <n v="6340"/>
    <n v="5995.75"/>
    <n v="0.48604665302069189"/>
    <x v="0"/>
  </r>
  <r>
    <s v="ORD-100720"/>
    <x v="833"/>
    <x v="2"/>
    <x v="4"/>
    <s v="May"/>
    <s v="Q2"/>
    <x v="3"/>
    <s v="Punjab"/>
    <s v="Punjab Mega Store"/>
    <x v="1"/>
    <x v="4"/>
    <x v="0"/>
    <x v="1"/>
    <n v="4"/>
    <n v="330"/>
    <x v="2"/>
    <n v="132"/>
    <n v="1122"/>
    <n v="528"/>
    <n v="594"/>
    <n v="0.52941176470588236"/>
    <x v="0"/>
  </r>
  <r>
    <s v="ORD-101049"/>
    <x v="833"/>
    <x v="2"/>
    <x v="4"/>
    <s v="May"/>
    <s v="Q2"/>
    <x v="0"/>
    <s v="West Bengal"/>
    <s v="West Bengal Mega Store"/>
    <x v="1"/>
    <x v="4"/>
    <x v="0"/>
    <x v="0"/>
    <n v="2"/>
    <n v="307"/>
    <x v="0"/>
    <n v="125"/>
    <n v="583.29999999999995"/>
    <n v="250"/>
    <n v="333.29999999999995"/>
    <n v="0.57140408023315614"/>
    <x v="0"/>
  </r>
  <r>
    <s v="ORD-102286"/>
    <x v="833"/>
    <x v="2"/>
    <x v="4"/>
    <s v="May"/>
    <s v="Q2"/>
    <x v="3"/>
    <s v="Punjab"/>
    <s v="Punjab Mega Store"/>
    <x v="3"/>
    <x v="9"/>
    <x v="0"/>
    <x v="2"/>
    <n v="2"/>
    <n v="34610"/>
    <x v="2"/>
    <n v="24118"/>
    <n v="58837"/>
    <n v="48236"/>
    <n v="10601"/>
    <n v="0.18017573975559598"/>
    <x v="0"/>
  </r>
  <r>
    <s v="ORD-104206"/>
    <x v="833"/>
    <x v="2"/>
    <x v="4"/>
    <s v="May"/>
    <s v="Q2"/>
    <x v="2"/>
    <s v="Tamil Nadu"/>
    <s v="Tamil Nadu Mega Store"/>
    <x v="2"/>
    <x v="10"/>
    <x v="0"/>
    <x v="1"/>
    <n v="3"/>
    <n v="1876"/>
    <x v="2"/>
    <n v="994"/>
    <n v="4783.8"/>
    <n v="2982"/>
    <n v="1801.8000000000002"/>
    <n v="0.37664618086040391"/>
    <x v="0"/>
  </r>
  <r>
    <s v="ORD-101127"/>
    <x v="834"/>
    <x v="2"/>
    <x v="4"/>
    <s v="May"/>
    <s v="Q2"/>
    <x v="2"/>
    <s v="Karnataka"/>
    <s v="Karnataka Mega Store"/>
    <x v="3"/>
    <x v="13"/>
    <x v="0"/>
    <x v="0"/>
    <n v="2"/>
    <n v="13030"/>
    <x v="7"/>
    <n v="7722"/>
    <n v="19545"/>
    <n v="15444"/>
    <n v="4101"/>
    <n v="0.20982348426707598"/>
    <x v="0"/>
  </r>
  <r>
    <s v="ORD-101434"/>
    <x v="834"/>
    <x v="2"/>
    <x v="4"/>
    <s v="May"/>
    <s v="Q2"/>
    <x v="3"/>
    <s v="Punjab"/>
    <s v="Punjab Mega Store"/>
    <x v="1"/>
    <x v="4"/>
    <x v="1"/>
    <x v="0"/>
    <n v="2"/>
    <n v="324"/>
    <x v="2"/>
    <n v="127"/>
    <n v="550.79999999999995"/>
    <n v="254"/>
    <n v="296.79999999999995"/>
    <n v="0.53885257806826425"/>
    <x v="0"/>
  </r>
  <r>
    <s v="ORD-101428"/>
    <x v="835"/>
    <x v="2"/>
    <x v="4"/>
    <s v="May"/>
    <s v="Q2"/>
    <x v="3"/>
    <s v="Delhi"/>
    <s v="Delhi Mega Store"/>
    <x v="3"/>
    <x v="9"/>
    <x v="0"/>
    <x v="1"/>
    <n v="1"/>
    <n v="31278"/>
    <x v="3"/>
    <n v="21411"/>
    <n v="28150.2"/>
    <n v="21411"/>
    <n v="6739.2000000000007"/>
    <n v="0.23940149625935164"/>
    <x v="0"/>
  </r>
  <r>
    <s v="ORD-103556"/>
    <x v="835"/>
    <x v="2"/>
    <x v="4"/>
    <s v="May"/>
    <s v="Q2"/>
    <x v="2"/>
    <s v="Tamil Nadu"/>
    <s v="Tamil Nadu Mega Store"/>
    <x v="0"/>
    <x v="11"/>
    <x v="2"/>
    <x v="1"/>
    <n v="2"/>
    <n v="1647"/>
    <x v="1"/>
    <n v="805"/>
    <n v="3294"/>
    <n v="1610"/>
    <n v="1684"/>
    <n v="0.5112325440194293"/>
    <x v="0"/>
  </r>
  <r>
    <s v="ORD-103615"/>
    <x v="835"/>
    <x v="2"/>
    <x v="4"/>
    <s v="May"/>
    <s v="Q2"/>
    <x v="0"/>
    <s v="Bihar"/>
    <s v="Bihar Mega Store"/>
    <x v="1"/>
    <x v="4"/>
    <x v="2"/>
    <x v="1"/>
    <n v="1"/>
    <n v="286"/>
    <x v="3"/>
    <n v="111"/>
    <n v="257.40000000000003"/>
    <n v="111"/>
    <n v="146.40000000000003"/>
    <n v="0.56876456876456882"/>
    <x v="0"/>
  </r>
  <r>
    <s v="ORD-103632"/>
    <x v="835"/>
    <x v="2"/>
    <x v="4"/>
    <s v="May"/>
    <s v="Q2"/>
    <x v="2"/>
    <s v="Tamil Nadu"/>
    <s v="Tamil Nadu Mega Store"/>
    <x v="1"/>
    <x v="4"/>
    <x v="1"/>
    <x v="1"/>
    <n v="3"/>
    <n v="273"/>
    <x v="2"/>
    <n v="110"/>
    <n v="696.15"/>
    <n v="330"/>
    <n v="366.15"/>
    <n v="0.52596423184658481"/>
    <x v="0"/>
  </r>
  <r>
    <s v="ORD-103795"/>
    <x v="835"/>
    <x v="2"/>
    <x v="4"/>
    <s v="May"/>
    <s v="Q2"/>
    <x v="1"/>
    <s v="Gujarat"/>
    <s v="Gujarat Mega Store"/>
    <x v="0"/>
    <x v="12"/>
    <x v="2"/>
    <x v="1"/>
    <n v="5"/>
    <n v="19042"/>
    <x v="0"/>
    <n v="14732"/>
    <n v="90449.5"/>
    <n v="73660"/>
    <n v="16789.5"/>
    <n v="0.1856229166551501"/>
    <x v="0"/>
  </r>
  <r>
    <s v="ORD-100356"/>
    <x v="836"/>
    <x v="2"/>
    <x v="4"/>
    <s v="May"/>
    <s v="Q2"/>
    <x v="2"/>
    <s v="Andhra Pradesh"/>
    <s v="Andhra Pradesh Mega Store"/>
    <x v="1"/>
    <x v="8"/>
    <x v="0"/>
    <x v="2"/>
    <n v="2"/>
    <n v="2187"/>
    <x v="1"/>
    <n v="1248"/>
    <n v="4374"/>
    <n v="2496"/>
    <n v="1878"/>
    <n v="0.42935528120713307"/>
    <x v="0"/>
  </r>
  <r>
    <s v="ORD-100762"/>
    <x v="836"/>
    <x v="2"/>
    <x v="4"/>
    <s v="May"/>
    <s v="Q2"/>
    <x v="3"/>
    <s v="Delhi"/>
    <s v="Delhi Mega Store"/>
    <x v="0"/>
    <x v="11"/>
    <x v="2"/>
    <x v="0"/>
    <n v="1"/>
    <n v="1397"/>
    <x v="0"/>
    <n v="708"/>
    <n v="1327.1499999999999"/>
    <n v="708"/>
    <n v="619.14999999999986"/>
    <n v="0.46652601439174163"/>
    <x v="0"/>
  </r>
  <r>
    <s v="ORD-100802"/>
    <x v="836"/>
    <x v="2"/>
    <x v="4"/>
    <s v="May"/>
    <s v="Q2"/>
    <x v="2"/>
    <s v="Tamil Nadu"/>
    <s v="Tamil Nadu Mega Store"/>
    <x v="1"/>
    <x v="3"/>
    <x v="2"/>
    <x v="1"/>
    <n v="2"/>
    <n v="236"/>
    <x v="1"/>
    <n v="100"/>
    <n v="472"/>
    <n v="200"/>
    <n v="272"/>
    <n v="0.57627118644067798"/>
    <x v="0"/>
  </r>
  <r>
    <s v="ORD-101652"/>
    <x v="836"/>
    <x v="2"/>
    <x v="4"/>
    <s v="May"/>
    <s v="Q2"/>
    <x v="3"/>
    <s v="Uttar Pradesh"/>
    <s v="Uttar Pradesh Mega Store"/>
    <x v="0"/>
    <x v="5"/>
    <x v="1"/>
    <x v="2"/>
    <n v="3"/>
    <n v="11862"/>
    <x v="2"/>
    <n v="8978"/>
    <n v="30248.1"/>
    <n v="26934"/>
    <n v="3314.0999999999985"/>
    <n v="0.10956390649330036"/>
    <x v="0"/>
  </r>
  <r>
    <s v="ORD-101731"/>
    <x v="836"/>
    <x v="2"/>
    <x v="4"/>
    <s v="May"/>
    <s v="Q2"/>
    <x v="2"/>
    <s v="Karnataka"/>
    <s v="Karnataka Mega Store"/>
    <x v="2"/>
    <x v="2"/>
    <x v="0"/>
    <x v="2"/>
    <n v="2"/>
    <n v="3034"/>
    <x v="1"/>
    <n v="1801"/>
    <n v="6068"/>
    <n v="3602"/>
    <n v="2466"/>
    <n v="0.40639419907712593"/>
    <x v="0"/>
  </r>
  <r>
    <s v="ORD-101896"/>
    <x v="836"/>
    <x v="2"/>
    <x v="4"/>
    <s v="May"/>
    <s v="Q2"/>
    <x v="2"/>
    <s v="Tamil Nadu"/>
    <s v="Tamil Nadu Mega Store"/>
    <x v="0"/>
    <x v="0"/>
    <x v="1"/>
    <x v="1"/>
    <n v="1"/>
    <n v="56530"/>
    <x v="2"/>
    <n v="48396"/>
    <n v="48050.5"/>
    <n v="48396"/>
    <n v="-345.5"/>
    <n v="-7.1903518173588206E-3"/>
    <x v="0"/>
  </r>
  <r>
    <s v="ORD-102593"/>
    <x v="836"/>
    <x v="2"/>
    <x v="4"/>
    <s v="May"/>
    <s v="Q2"/>
    <x v="2"/>
    <s v="Tamil Nadu"/>
    <s v="Tamil Nadu Mega Store"/>
    <x v="0"/>
    <x v="12"/>
    <x v="2"/>
    <x v="1"/>
    <n v="1"/>
    <n v="17514"/>
    <x v="1"/>
    <n v="14026"/>
    <n v="17514"/>
    <n v="14026"/>
    <n v="3488"/>
    <n v="0.19915496174488981"/>
    <x v="0"/>
  </r>
  <r>
    <s v="ORD-103463"/>
    <x v="836"/>
    <x v="2"/>
    <x v="4"/>
    <s v="May"/>
    <s v="Q2"/>
    <x v="0"/>
    <s v="Odisha"/>
    <s v="Odisha Mega Store"/>
    <x v="3"/>
    <x v="14"/>
    <x v="1"/>
    <x v="0"/>
    <n v="2"/>
    <n v="8162"/>
    <x v="5"/>
    <n v="5018"/>
    <n v="13059.2"/>
    <n v="10036"/>
    <n v="3023.2000000000007"/>
    <n v="0.23149963244302871"/>
    <x v="0"/>
  </r>
  <r>
    <s v="ORD-100912"/>
    <x v="837"/>
    <x v="2"/>
    <x v="4"/>
    <s v="May"/>
    <s v="Q2"/>
    <x v="2"/>
    <s v="Karnataka"/>
    <s v="Karnataka Mega Store"/>
    <x v="1"/>
    <x v="3"/>
    <x v="2"/>
    <x v="2"/>
    <n v="1"/>
    <n v="262"/>
    <x v="0"/>
    <n v="107"/>
    <n v="248.89999999999998"/>
    <n v="107"/>
    <n v="141.89999999999998"/>
    <n v="0.57010847730012049"/>
    <x v="0"/>
  </r>
  <r>
    <s v="ORD-101244"/>
    <x v="837"/>
    <x v="2"/>
    <x v="4"/>
    <s v="May"/>
    <s v="Q2"/>
    <x v="0"/>
    <s v="Bihar"/>
    <s v="Bihar Mega Store"/>
    <x v="0"/>
    <x v="5"/>
    <x v="0"/>
    <x v="1"/>
    <n v="2"/>
    <n v="11371"/>
    <x v="0"/>
    <n v="8651"/>
    <n v="21604.899999999998"/>
    <n v="17302"/>
    <n v="4302.8999999999978"/>
    <n v="0.19916315280329916"/>
    <x v="0"/>
  </r>
  <r>
    <s v="ORD-101795"/>
    <x v="837"/>
    <x v="2"/>
    <x v="4"/>
    <s v="May"/>
    <s v="Q2"/>
    <x v="2"/>
    <s v="Karnataka"/>
    <s v="Karnataka Mega Store"/>
    <x v="3"/>
    <x v="6"/>
    <x v="0"/>
    <x v="2"/>
    <n v="2"/>
    <n v="6289"/>
    <x v="1"/>
    <n v="3451"/>
    <n v="12578"/>
    <n v="6902"/>
    <n v="5676"/>
    <n v="0.45126411194148514"/>
    <x v="0"/>
  </r>
  <r>
    <s v="ORD-102706"/>
    <x v="837"/>
    <x v="2"/>
    <x v="4"/>
    <s v="May"/>
    <s v="Q2"/>
    <x v="1"/>
    <s v="Rajasthan"/>
    <s v="Rajasthan Mega Store"/>
    <x v="0"/>
    <x v="5"/>
    <x v="0"/>
    <x v="2"/>
    <n v="1"/>
    <n v="11840"/>
    <x v="3"/>
    <n v="8638"/>
    <n v="10656"/>
    <n v="8638"/>
    <n v="2018"/>
    <n v="0.18937687687687688"/>
    <x v="0"/>
  </r>
  <r>
    <s v="ORD-103047"/>
    <x v="837"/>
    <x v="2"/>
    <x v="4"/>
    <s v="May"/>
    <s v="Q2"/>
    <x v="1"/>
    <s v="Maharashtra"/>
    <s v="Maharashtra Mega Store"/>
    <x v="3"/>
    <x v="9"/>
    <x v="1"/>
    <x v="2"/>
    <n v="5"/>
    <n v="29302"/>
    <x v="4"/>
    <n v="19625"/>
    <n v="95231.5"/>
    <n v="98125"/>
    <n v="-2893.5"/>
    <n v="-3.038385408189517E-2"/>
    <x v="0"/>
  </r>
  <r>
    <s v="ORD-103141"/>
    <x v="837"/>
    <x v="2"/>
    <x v="4"/>
    <s v="May"/>
    <s v="Q2"/>
    <x v="2"/>
    <s v="Tamil Nadu"/>
    <s v="Tamil Nadu Mega Store"/>
    <x v="1"/>
    <x v="4"/>
    <x v="0"/>
    <x v="0"/>
    <n v="1"/>
    <n v="316"/>
    <x v="2"/>
    <n v="129"/>
    <n v="268.59999999999997"/>
    <n v="129"/>
    <n v="139.59999999999997"/>
    <n v="0.5197319434102754"/>
    <x v="0"/>
  </r>
  <r>
    <s v="ORD-103296"/>
    <x v="837"/>
    <x v="2"/>
    <x v="4"/>
    <s v="May"/>
    <s v="Q2"/>
    <x v="0"/>
    <s v="Odisha"/>
    <s v="Odisha Mega Store"/>
    <x v="1"/>
    <x v="1"/>
    <x v="2"/>
    <x v="2"/>
    <n v="2"/>
    <n v="429"/>
    <x v="2"/>
    <n v="190"/>
    <n v="729.3"/>
    <n v="380"/>
    <n v="349.29999999999995"/>
    <n v="0.47895242012889067"/>
    <x v="0"/>
  </r>
  <r>
    <s v="ORD-103360"/>
    <x v="837"/>
    <x v="2"/>
    <x v="4"/>
    <s v="May"/>
    <s v="Q2"/>
    <x v="1"/>
    <s v="Rajasthan"/>
    <s v="Rajasthan Mega Store"/>
    <x v="2"/>
    <x v="2"/>
    <x v="0"/>
    <x v="1"/>
    <n v="1"/>
    <n v="2594"/>
    <x v="3"/>
    <n v="1601"/>
    <n v="2334.6"/>
    <n v="1601"/>
    <n v="733.59999999999991"/>
    <n v="0.31422941831577139"/>
    <x v="0"/>
  </r>
  <r>
    <s v="ORD-100868"/>
    <x v="838"/>
    <x v="2"/>
    <x v="4"/>
    <s v="May"/>
    <s v="Q2"/>
    <x v="2"/>
    <s v="Tamil Nadu"/>
    <s v="Tamil Nadu Mega Store"/>
    <x v="3"/>
    <x v="6"/>
    <x v="0"/>
    <x v="1"/>
    <n v="4"/>
    <n v="6126"/>
    <x v="1"/>
    <n v="3392"/>
    <n v="24504"/>
    <n v="13568"/>
    <n v="10936"/>
    <n v="0.44629448253346393"/>
    <x v="0"/>
  </r>
  <r>
    <s v="ORD-101010"/>
    <x v="838"/>
    <x v="2"/>
    <x v="4"/>
    <s v="May"/>
    <s v="Q2"/>
    <x v="2"/>
    <s v="Andhra Pradesh"/>
    <s v="Andhra Pradesh Mega Store"/>
    <x v="0"/>
    <x v="11"/>
    <x v="0"/>
    <x v="1"/>
    <n v="1"/>
    <n v="1644"/>
    <x v="1"/>
    <n v="836"/>
    <n v="1644"/>
    <n v="836"/>
    <n v="808"/>
    <n v="0.49148418491484186"/>
    <x v="0"/>
  </r>
  <r>
    <s v="ORD-101034"/>
    <x v="838"/>
    <x v="2"/>
    <x v="4"/>
    <s v="May"/>
    <s v="Q2"/>
    <x v="3"/>
    <s v="Punjab"/>
    <s v="Punjab Mega Store"/>
    <x v="1"/>
    <x v="3"/>
    <x v="2"/>
    <x v="0"/>
    <n v="1"/>
    <n v="241"/>
    <x v="0"/>
    <n v="99"/>
    <n v="228.95"/>
    <n v="99"/>
    <n v="129.94999999999999"/>
    <n v="0.56759117711290674"/>
    <x v="0"/>
  </r>
  <r>
    <s v="ORD-101233"/>
    <x v="838"/>
    <x v="2"/>
    <x v="4"/>
    <s v="May"/>
    <s v="Q2"/>
    <x v="1"/>
    <s v="Rajasthan"/>
    <s v="Rajasthan Mega Store"/>
    <x v="3"/>
    <x v="14"/>
    <x v="0"/>
    <x v="1"/>
    <n v="2"/>
    <n v="8197"/>
    <x v="6"/>
    <n v="4958"/>
    <n v="11475.8"/>
    <n v="9916"/>
    <n v="1559.7999999999993"/>
    <n v="0.13592080726398154"/>
    <x v="0"/>
  </r>
  <r>
    <s v="ORD-101877"/>
    <x v="838"/>
    <x v="2"/>
    <x v="4"/>
    <s v="May"/>
    <s v="Q2"/>
    <x v="3"/>
    <s v="Delhi"/>
    <s v="Delhi Mega Store"/>
    <x v="1"/>
    <x v="3"/>
    <x v="2"/>
    <x v="1"/>
    <n v="4"/>
    <n v="250"/>
    <x v="0"/>
    <n v="104"/>
    <n v="950"/>
    <n v="416"/>
    <n v="534"/>
    <n v="0.56210526315789477"/>
    <x v="0"/>
  </r>
  <r>
    <s v="ORD-102028"/>
    <x v="838"/>
    <x v="2"/>
    <x v="4"/>
    <s v="May"/>
    <s v="Q2"/>
    <x v="1"/>
    <s v="Rajasthan"/>
    <s v="Rajasthan Mega Store"/>
    <x v="2"/>
    <x v="7"/>
    <x v="2"/>
    <x v="2"/>
    <n v="2"/>
    <n v="2299"/>
    <x v="2"/>
    <n v="1129"/>
    <n v="3908.2999999999997"/>
    <n v="2258"/>
    <n v="1650.2999999999997"/>
    <n v="0.4222552004707929"/>
    <x v="0"/>
  </r>
  <r>
    <s v="ORD-102308"/>
    <x v="838"/>
    <x v="2"/>
    <x v="4"/>
    <s v="May"/>
    <s v="Q2"/>
    <x v="1"/>
    <s v="Rajasthan"/>
    <s v="Rajasthan Mega Store"/>
    <x v="0"/>
    <x v="11"/>
    <x v="2"/>
    <x v="1"/>
    <n v="1"/>
    <n v="1432"/>
    <x v="1"/>
    <n v="732"/>
    <n v="1432"/>
    <n v="732"/>
    <n v="700"/>
    <n v="0.48882681564245811"/>
    <x v="0"/>
  </r>
  <r>
    <s v="ORD-103170"/>
    <x v="838"/>
    <x v="2"/>
    <x v="4"/>
    <s v="May"/>
    <s v="Q2"/>
    <x v="2"/>
    <s v="Andhra Pradesh"/>
    <s v="Andhra Pradesh Mega Store"/>
    <x v="2"/>
    <x v="2"/>
    <x v="0"/>
    <x v="2"/>
    <n v="1"/>
    <n v="2756"/>
    <x v="1"/>
    <n v="1616"/>
    <n v="2756"/>
    <n v="1616"/>
    <n v="1140"/>
    <n v="0.41364296081277213"/>
    <x v="0"/>
  </r>
  <r>
    <s v="ORD-103788"/>
    <x v="838"/>
    <x v="2"/>
    <x v="4"/>
    <s v="May"/>
    <s v="Q2"/>
    <x v="0"/>
    <s v="Odisha"/>
    <s v="Odisha Mega Store"/>
    <x v="3"/>
    <x v="9"/>
    <x v="2"/>
    <x v="2"/>
    <n v="2"/>
    <n v="34351"/>
    <x v="1"/>
    <n v="22941"/>
    <n v="68702"/>
    <n v="45882"/>
    <n v="22820"/>
    <n v="0.33215918022764984"/>
    <x v="0"/>
  </r>
  <r>
    <s v="ORD-104351"/>
    <x v="838"/>
    <x v="2"/>
    <x v="4"/>
    <s v="May"/>
    <s v="Q2"/>
    <x v="1"/>
    <s v="Rajasthan"/>
    <s v="Rajasthan Mega Store"/>
    <x v="1"/>
    <x v="1"/>
    <x v="2"/>
    <x v="1"/>
    <n v="3"/>
    <n v="462"/>
    <x v="0"/>
    <n v="204"/>
    <n v="1316.7"/>
    <n v="612"/>
    <n v="704.7"/>
    <n v="0.53520164046479834"/>
    <x v="0"/>
  </r>
  <r>
    <s v="ORD-102151"/>
    <x v="839"/>
    <x v="2"/>
    <x v="4"/>
    <s v="May"/>
    <s v="Q2"/>
    <x v="3"/>
    <s v="Delhi"/>
    <s v="Delhi Mega Store"/>
    <x v="0"/>
    <x v="12"/>
    <x v="0"/>
    <x v="1"/>
    <n v="3"/>
    <n v="18233"/>
    <x v="1"/>
    <n v="14257"/>
    <n v="54699"/>
    <n v="42771"/>
    <n v="11928"/>
    <n v="0.21806614380518841"/>
    <x v="0"/>
  </r>
  <r>
    <s v="ORD-103653"/>
    <x v="839"/>
    <x v="2"/>
    <x v="4"/>
    <s v="May"/>
    <s v="Q2"/>
    <x v="3"/>
    <s v="Delhi"/>
    <s v="Delhi Mega Store"/>
    <x v="3"/>
    <x v="9"/>
    <x v="2"/>
    <x v="2"/>
    <n v="2"/>
    <n v="31336"/>
    <x v="0"/>
    <n v="21680"/>
    <n v="59538.399999999994"/>
    <n v="43360"/>
    <n v="16178.399999999994"/>
    <n v="0.27173051341655124"/>
    <x v="0"/>
  </r>
  <r>
    <s v="ORD-103902"/>
    <x v="839"/>
    <x v="2"/>
    <x v="4"/>
    <s v="May"/>
    <s v="Q2"/>
    <x v="1"/>
    <s v="Gujarat"/>
    <s v="Gujarat Mega Store"/>
    <x v="0"/>
    <x v="0"/>
    <x v="1"/>
    <x v="1"/>
    <n v="2"/>
    <n v="52429"/>
    <x v="1"/>
    <n v="44584"/>
    <n v="104858"/>
    <n v="89168"/>
    <n v="15690"/>
    <n v="0.14963092944744322"/>
    <x v="0"/>
  </r>
  <r>
    <s v="ORD-101511"/>
    <x v="840"/>
    <x v="2"/>
    <x v="4"/>
    <s v="May"/>
    <s v="Q2"/>
    <x v="1"/>
    <s v="Gujarat"/>
    <s v="Gujarat Mega Store"/>
    <x v="0"/>
    <x v="11"/>
    <x v="2"/>
    <x v="2"/>
    <n v="3"/>
    <n v="1397"/>
    <x v="1"/>
    <n v="698"/>
    <n v="4191"/>
    <n v="2094"/>
    <n v="2097"/>
    <n v="0.50035790980672867"/>
    <x v="0"/>
  </r>
  <r>
    <s v="ORD-101660"/>
    <x v="840"/>
    <x v="2"/>
    <x v="4"/>
    <s v="May"/>
    <s v="Q2"/>
    <x v="1"/>
    <s v="Maharashtra"/>
    <s v="Maharashtra Mega Store"/>
    <x v="0"/>
    <x v="12"/>
    <x v="2"/>
    <x v="1"/>
    <n v="4"/>
    <n v="19085"/>
    <x v="1"/>
    <n v="14784"/>
    <n v="76340"/>
    <n v="59136"/>
    <n v="17204"/>
    <n v="0.22536023054755044"/>
    <x v="0"/>
  </r>
  <r>
    <s v="ORD-103385"/>
    <x v="840"/>
    <x v="2"/>
    <x v="4"/>
    <s v="May"/>
    <s v="Q2"/>
    <x v="0"/>
    <s v="Odisha"/>
    <s v="Odisha Mega Store"/>
    <x v="0"/>
    <x v="11"/>
    <x v="2"/>
    <x v="0"/>
    <n v="2"/>
    <n v="1578"/>
    <x v="2"/>
    <n v="801"/>
    <n v="2682.6"/>
    <n v="1602"/>
    <n v="1080.5999999999999"/>
    <n v="0.40281816148512634"/>
    <x v="0"/>
  </r>
  <r>
    <s v="ORD-103714"/>
    <x v="840"/>
    <x v="2"/>
    <x v="4"/>
    <s v="May"/>
    <s v="Q2"/>
    <x v="0"/>
    <s v="Odisha"/>
    <s v="Odisha Mega Store"/>
    <x v="1"/>
    <x v="8"/>
    <x v="0"/>
    <x v="1"/>
    <n v="3"/>
    <n v="2148"/>
    <x v="1"/>
    <n v="1241"/>
    <n v="6444"/>
    <n v="3723"/>
    <n v="2721"/>
    <n v="0.42225325884543763"/>
    <x v="0"/>
  </r>
  <r>
    <s v="ORD-104166"/>
    <x v="840"/>
    <x v="2"/>
    <x v="4"/>
    <s v="May"/>
    <s v="Q2"/>
    <x v="2"/>
    <s v="Tamil Nadu"/>
    <s v="Tamil Nadu Mega Store"/>
    <x v="3"/>
    <x v="14"/>
    <x v="0"/>
    <x v="1"/>
    <n v="2"/>
    <n v="8759"/>
    <x v="2"/>
    <n v="5554"/>
    <n v="14890.3"/>
    <n v="11108"/>
    <n v="3782.2999999999993"/>
    <n v="0.25401100044995734"/>
    <x v="0"/>
  </r>
  <r>
    <s v="ORD-101595"/>
    <x v="841"/>
    <x v="2"/>
    <x v="4"/>
    <s v="May"/>
    <s v="Q2"/>
    <x v="2"/>
    <s v="Karnataka"/>
    <s v="Karnataka Mega Store"/>
    <x v="1"/>
    <x v="3"/>
    <x v="1"/>
    <x v="2"/>
    <n v="8"/>
    <n v="247"/>
    <x v="0"/>
    <n v="106"/>
    <n v="1877.1999999999998"/>
    <n v="848"/>
    <n v="1029.1999999999998"/>
    <n v="0.54826337097805233"/>
    <x v="0"/>
  </r>
  <r>
    <s v="ORD-103005"/>
    <x v="841"/>
    <x v="2"/>
    <x v="4"/>
    <s v="May"/>
    <s v="Q2"/>
    <x v="0"/>
    <s v="Odisha"/>
    <s v="Odisha Mega Store"/>
    <x v="2"/>
    <x v="10"/>
    <x v="0"/>
    <x v="1"/>
    <n v="1"/>
    <n v="1655"/>
    <x v="3"/>
    <n v="843"/>
    <n v="1489.5"/>
    <n v="843"/>
    <n v="646.5"/>
    <n v="0.43403826787512589"/>
    <x v="1"/>
  </r>
  <r>
    <s v="ORD-100546"/>
    <x v="842"/>
    <x v="2"/>
    <x v="4"/>
    <s v="May"/>
    <s v="Q2"/>
    <x v="2"/>
    <s v="Karnataka"/>
    <s v="Karnataka Mega Store"/>
    <x v="1"/>
    <x v="8"/>
    <x v="1"/>
    <x v="1"/>
    <n v="5"/>
    <n v="2258"/>
    <x v="0"/>
    <n v="1307"/>
    <n v="10725.5"/>
    <n v="6535"/>
    <n v="4190.5"/>
    <n v="0.39070439606545149"/>
    <x v="0"/>
  </r>
  <r>
    <s v="ORD-100120"/>
    <x v="843"/>
    <x v="2"/>
    <x v="4"/>
    <s v="May"/>
    <s v="Q2"/>
    <x v="1"/>
    <s v="Gujarat"/>
    <s v="Gujarat Mega Store"/>
    <x v="3"/>
    <x v="9"/>
    <x v="1"/>
    <x v="2"/>
    <n v="3"/>
    <n v="32601"/>
    <x v="4"/>
    <n v="22234"/>
    <n v="63571.950000000004"/>
    <n v="66702"/>
    <n v="-3130.0499999999956"/>
    <n v="-4.9236337724420841E-2"/>
    <x v="0"/>
  </r>
  <r>
    <s v="ORD-100576"/>
    <x v="843"/>
    <x v="2"/>
    <x v="4"/>
    <s v="May"/>
    <s v="Q2"/>
    <x v="0"/>
    <s v="Odisha"/>
    <s v="Odisha Mega Store"/>
    <x v="3"/>
    <x v="6"/>
    <x v="0"/>
    <x v="1"/>
    <n v="5"/>
    <n v="7068"/>
    <x v="0"/>
    <n v="3791"/>
    <n v="33573"/>
    <n v="18955"/>
    <n v="14618"/>
    <n v="0.43540940636821257"/>
    <x v="1"/>
  </r>
  <r>
    <s v="ORD-100685"/>
    <x v="843"/>
    <x v="2"/>
    <x v="4"/>
    <s v="May"/>
    <s v="Q2"/>
    <x v="3"/>
    <s v="Uttar Pradesh"/>
    <s v="Uttar Pradesh Mega Store"/>
    <x v="2"/>
    <x v="2"/>
    <x v="2"/>
    <x v="2"/>
    <n v="3"/>
    <n v="3005"/>
    <x v="0"/>
    <n v="1836"/>
    <n v="8564.25"/>
    <n v="5508"/>
    <n v="3056.25"/>
    <n v="0.35686137139854629"/>
    <x v="0"/>
  </r>
  <r>
    <s v="ORD-104317"/>
    <x v="843"/>
    <x v="2"/>
    <x v="4"/>
    <s v="May"/>
    <s v="Q2"/>
    <x v="0"/>
    <s v="West Bengal"/>
    <s v="West Bengal Mega Store"/>
    <x v="3"/>
    <x v="6"/>
    <x v="0"/>
    <x v="2"/>
    <n v="2"/>
    <n v="6520"/>
    <x v="3"/>
    <n v="3564"/>
    <n v="11736"/>
    <n v="7128"/>
    <n v="4608"/>
    <n v="0.39263803680981596"/>
    <x v="0"/>
  </r>
  <r>
    <s v="ORD-100751"/>
    <x v="844"/>
    <x v="2"/>
    <x v="4"/>
    <s v="May"/>
    <s v="Q2"/>
    <x v="1"/>
    <s v="Gujarat"/>
    <s v="Gujarat Mega Store"/>
    <x v="1"/>
    <x v="3"/>
    <x v="0"/>
    <x v="2"/>
    <n v="2"/>
    <n v="235"/>
    <x v="1"/>
    <n v="98"/>
    <n v="470"/>
    <n v="196"/>
    <n v="274"/>
    <n v="0.58297872340425527"/>
    <x v="0"/>
  </r>
  <r>
    <s v="ORD-101472"/>
    <x v="844"/>
    <x v="2"/>
    <x v="4"/>
    <s v="May"/>
    <s v="Q2"/>
    <x v="2"/>
    <s v="Karnataka"/>
    <s v="Karnataka Mega Store"/>
    <x v="1"/>
    <x v="1"/>
    <x v="2"/>
    <x v="1"/>
    <n v="2"/>
    <n v="480"/>
    <x v="3"/>
    <n v="212"/>
    <n v="864"/>
    <n v="424"/>
    <n v="440"/>
    <n v="0.5092592592592593"/>
    <x v="0"/>
  </r>
  <r>
    <s v="ORD-101863"/>
    <x v="844"/>
    <x v="2"/>
    <x v="4"/>
    <s v="May"/>
    <s v="Q2"/>
    <x v="2"/>
    <s v="Andhra Pradesh"/>
    <s v="Andhra Pradesh Mega Store"/>
    <x v="3"/>
    <x v="13"/>
    <x v="2"/>
    <x v="1"/>
    <n v="1"/>
    <n v="12886"/>
    <x v="5"/>
    <n v="7859"/>
    <n v="10308.800000000001"/>
    <n v="7859"/>
    <n v="2449.8000000000011"/>
    <n v="0.237641626571473"/>
    <x v="0"/>
  </r>
  <r>
    <s v="ORD-102287"/>
    <x v="844"/>
    <x v="2"/>
    <x v="4"/>
    <s v="May"/>
    <s v="Q2"/>
    <x v="3"/>
    <s v="Punjab"/>
    <s v="Punjab Mega Store"/>
    <x v="1"/>
    <x v="1"/>
    <x v="1"/>
    <x v="1"/>
    <n v="2"/>
    <n v="443"/>
    <x v="3"/>
    <n v="197"/>
    <n v="797.4"/>
    <n v="394"/>
    <n v="403.4"/>
    <n v="0.50589415600702281"/>
    <x v="0"/>
  </r>
  <r>
    <s v="ORD-102490"/>
    <x v="844"/>
    <x v="2"/>
    <x v="4"/>
    <s v="May"/>
    <s v="Q2"/>
    <x v="3"/>
    <s v="Punjab"/>
    <s v="Punjab Mega Store"/>
    <x v="2"/>
    <x v="2"/>
    <x v="0"/>
    <x v="1"/>
    <n v="2"/>
    <n v="2585"/>
    <x v="0"/>
    <n v="1507"/>
    <n v="4911.5"/>
    <n v="3014"/>
    <n v="1897.5"/>
    <n v="0.38633818589025753"/>
    <x v="0"/>
  </r>
  <r>
    <s v="ORD-103014"/>
    <x v="844"/>
    <x v="2"/>
    <x v="4"/>
    <s v="May"/>
    <s v="Q2"/>
    <x v="1"/>
    <s v="Rajasthan"/>
    <s v="Rajasthan Mega Store"/>
    <x v="1"/>
    <x v="8"/>
    <x v="0"/>
    <x v="0"/>
    <n v="4"/>
    <n v="2048"/>
    <x v="0"/>
    <n v="1214"/>
    <n v="7782.4"/>
    <n v="4856"/>
    <n v="2926.3999999999996"/>
    <n v="0.37602796052631576"/>
    <x v="0"/>
  </r>
  <r>
    <s v="ORD-101573"/>
    <x v="845"/>
    <x v="2"/>
    <x v="4"/>
    <s v="May"/>
    <s v="Q2"/>
    <x v="1"/>
    <s v="Rajasthan"/>
    <s v="Rajasthan Mega Store"/>
    <x v="0"/>
    <x v="0"/>
    <x v="0"/>
    <x v="1"/>
    <n v="2"/>
    <n v="51736"/>
    <x v="1"/>
    <n v="43555"/>
    <n v="103472"/>
    <n v="87110"/>
    <n v="16362"/>
    <n v="0.15812973558064017"/>
    <x v="0"/>
  </r>
  <r>
    <s v="ORD-102794"/>
    <x v="845"/>
    <x v="2"/>
    <x v="4"/>
    <s v="May"/>
    <s v="Q2"/>
    <x v="3"/>
    <s v="Uttar Pradesh"/>
    <s v="Uttar Pradesh Mega Store"/>
    <x v="1"/>
    <x v="4"/>
    <x v="2"/>
    <x v="0"/>
    <n v="2"/>
    <n v="280"/>
    <x v="2"/>
    <n v="112"/>
    <n v="476"/>
    <n v="224"/>
    <n v="252"/>
    <n v="0.52941176470588236"/>
    <x v="0"/>
  </r>
  <r>
    <s v="ORD-102926"/>
    <x v="845"/>
    <x v="2"/>
    <x v="4"/>
    <s v="May"/>
    <s v="Q2"/>
    <x v="3"/>
    <s v="Uttar Pradesh"/>
    <s v="Uttar Pradesh Mega Store"/>
    <x v="2"/>
    <x v="2"/>
    <x v="0"/>
    <x v="0"/>
    <n v="2"/>
    <n v="2574"/>
    <x v="0"/>
    <n v="1569"/>
    <n v="4890.5999999999995"/>
    <n v="3138"/>
    <n v="1752.5999999999995"/>
    <n v="0.35836093730830565"/>
    <x v="0"/>
  </r>
  <r>
    <s v="ORD-103852"/>
    <x v="845"/>
    <x v="2"/>
    <x v="4"/>
    <s v="May"/>
    <s v="Q2"/>
    <x v="2"/>
    <s v="Karnataka"/>
    <s v="Karnataka Mega Store"/>
    <x v="3"/>
    <x v="14"/>
    <x v="2"/>
    <x v="1"/>
    <n v="1"/>
    <n v="8375"/>
    <x v="2"/>
    <n v="5326"/>
    <n v="7118.75"/>
    <n v="5326"/>
    <n v="1792.75"/>
    <n v="0.25183494293239683"/>
    <x v="0"/>
  </r>
  <r>
    <s v="ORD-100827"/>
    <x v="846"/>
    <x v="2"/>
    <x v="4"/>
    <s v="May"/>
    <s v="Q2"/>
    <x v="1"/>
    <s v="Gujarat"/>
    <s v="Gujarat Mega Store"/>
    <x v="1"/>
    <x v="8"/>
    <x v="0"/>
    <x v="2"/>
    <n v="1"/>
    <n v="2055"/>
    <x v="1"/>
    <n v="1172"/>
    <n v="2055"/>
    <n v="1172"/>
    <n v="883"/>
    <n v="0.429683698296837"/>
    <x v="0"/>
  </r>
  <r>
    <s v="ORD-102636"/>
    <x v="846"/>
    <x v="2"/>
    <x v="4"/>
    <s v="May"/>
    <s v="Q2"/>
    <x v="1"/>
    <s v="Rajasthan"/>
    <s v="Rajasthan Mega Store"/>
    <x v="2"/>
    <x v="10"/>
    <x v="2"/>
    <x v="0"/>
    <n v="1"/>
    <n v="1818"/>
    <x v="5"/>
    <n v="956"/>
    <n v="1454.4"/>
    <n v="956"/>
    <n v="498.40000000000009"/>
    <n v="0.34268426842684274"/>
    <x v="0"/>
  </r>
  <r>
    <s v="ORD-102822"/>
    <x v="846"/>
    <x v="2"/>
    <x v="4"/>
    <s v="May"/>
    <s v="Q2"/>
    <x v="3"/>
    <s v="Uttar Pradesh"/>
    <s v="Uttar Pradesh Mega Store"/>
    <x v="2"/>
    <x v="7"/>
    <x v="1"/>
    <x v="0"/>
    <n v="4"/>
    <n v="2412"/>
    <x v="0"/>
    <n v="1173"/>
    <n v="9165.6"/>
    <n v="4692"/>
    <n v="4473.6000000000004"/>
    <n v="0.48808588635768529"/>
    <x v="0"/>
  </r>
  <r>
    <s v="ORD-100535"/>
    <x v="847"/>
    <x v="2"/>
    <x v="4"/>
    <s v="May"/>
    <s v="Q2"/>
    <x v="1"/>
    <s v="Gujarat"/>
    <s v="Gujarat Mega Store"/>
    <x v="1"/>
    <x v="4"/>
    <x v="0"/>
    <x v="2"/>
    <n v="1"/>
    <n v="290"/>
    <x v="1"/>
    <n v="117"/>
    <n v="290"/>
    <n v="117"/>
    <n v="173"/>
    <n v="0.59655172413793101"/>
    <x v="0"/>
  </r>
  <r>
    <s v="ORD-101639"/>
    <x v="847"/>
    <x v="2"/>
    <x v="4"/>
    <s v="May"/>
    <s v="Q2"/>
    <x v="1"/>
    <s v="Gujarat"/>
    <s v="Gujarat Mega Store"/>
    <x v="2"/>
    <x v="2"/>
    <x v="0"/>
    <x v="0"/>
    <n v="1"/>
    <n v="2876"/>
    <x v="0"/>
    <n v="1678"/>
    <n v="2732.2"/>
    <n v="1678"/>
    <n v="1054.1999999999998"/>
    <n v="0.38584291047507496"/>
    <x v="0"/>
  </r>
  <r>
    <s v="ORD-102626"/>
    <x v="847"/>
    <x v="2"/>
    <x v="4"/>
    <s v="May"/>
    <s v="Q2"/>
    <x v="1"/>
    <s v="Gujarat"/>
    <s v="Gujarat Mega Store"/>
    <x v="2"/>
    <x v="7"/>
    <x v="0"/>
    <x v="0"/>
    <n v="1"/>
    <n v="2302"/>
    <x v="5"/>
    <n v="1153"/>
    <n v="1841.6000000000001"/>
    <n v="1153"/>
    <n v="688.60000000000014"/>
    <n v="0.3739139878366638"/>
    <x v="0"/>
  </r>
  <r>
    <s v="ORD-103046"/>
    <x v="847"/>
    <x v="2"/>
    <x v="4"/>
    <s v="May"/>
    <s v="Q2"/>
    <x v="0"/>
    <s v="Bihar"/>
    <s v="Bihar Mega Store"/>
    <x v="0"/>
    <x v="0"/>
    <x v="2"/>
    <x v="1"/>
    <n v="1"/>
    <n v="55888"/>
    <x v="1"/>
    <n v="46950"/>
    <n v="55888"/>
    <n v="46950"/>
    <n v="8938"/>
    <n v="0.15992699685084455"/>
    <x v="0"/>
  </r>
  <r>
    <s v="ORD-100691"/>
    <x v="848"/>
    <x v="2"/>
    <x v="4"/>
    <s v="May"/>
    <s v="Q2"/>
    <x v="1"/>
    <s v="Rajasthan"/>
    <s v="Rajasthan Mega Store"/>
    <x v="1"/>
    <x v="8"/>
    <x v="1"/>
    <x v="2"/>
    <n v="4"/>
    <n v="2379"/>
    <x v="1"/>
    <n v="1352"/>
    <n v="9516"/>
    <n v="5408"/>
    <n v="4108"/>
    <n v="0.43169398907103823"/>
    <x v="0"/>
  </r>
  <r>
    <s v="ORD-101871"/>
    <x v="848"/>
    <x v="2"/>
    <x v="4"/>
    <s v="May"/>
    <s v="Q2"/>
    <x v="1"/>
    <s v="Gujarat"/>
    <s v="Gujarat Mega Store"/>
    <x v="1"/>
    <x v="4"/>
    <x v="2"/>
    <x v="0"/>
    <n v="3"/>
    <n v="275"/>
    <x v="3"/>
    <n v="107"/>
    <n v="742.5"/>
    <n v="321"/>
    <n v="421.5"/>
    <n v="0.56767676767676767"/>
    <x v="0"/>
  </r>
  <r>
    <s v="ORD-102020"/>
    <x v="848"/>
    <x v="2"/>
    <x v="4"/>
    <s v="May"/>
    <s v="Q2"/>
    <x v="1"/>
    <s v="Rajasthan"/>
    <s v="Rajasthan Mega Store"/>
    <x v="2"/>
    <x v="2"/>
    <x v="0"/>
    <x v="2"/>
    <n v="3"/>
    <n v="2677"/>
    <x v="2"/>
    <n v="1601"/>
    <n v="6826.3499999999995"/>
    <n v="4803"/>
    <n v="2023.3499999999995"/>
    <n v="0.29640290931464103"/>
    <x v="1"/>
  </r>
  <r>
    <s v="ORD-100179"/>
    <x v="849"/>
    <x v="2"/>
    <x v="4"/>
    <s v="May"/>
    <s v="Q2"/>
    <x v="2"/>
    <s v="Andhra Pradesh"/>
    <s v="Andhra Pradesh Mega Store"/>
    <x v="1"/>
    <x v="3"/>
    <x v="2"/>
    <x v="1"/>
    <n v="4"/>
    <n v="250"/>
    <x v="2"/>
    <n v="107"/>
    <n v="850"/>
    <n v="428"/>
    <n v="422"/>
    <n v="0.49647058823529411"/>
    <x v="0"/>
  </r>
  <r>
    <s v="ORD-101331"/>
    <x v="850"/>
    <x v="2"/>
    <x v="4"/>
    <s v="May"/>
    <s v="Q2"/>
    <x v="2"/>
    <s v="Andhra Pradesh"/>
    <s v="Andhra Pradesh Mega Store"/>
    <x v="1"/>
    <x v="4"/>
    <x v="0"/>
    <x v="0"/>
    <n v="1"/>
    <n v="275"/>
    <x v="2"/>
    <n v="110"/>
    <n v="233.75"/>
    <n v="110"/>
    <n v="123.75"/>
    <n v="0.52941176470588236"/>
    <x v="0"/>
  </r>
  <r>
    <s v="ORD-104282"/>
    <x v="850"/>
    <x v="2"/>
    <x v="4"/>
    <s v="May"/>
    <s v="Q2"/>
    <x v="2"/>
    <s v="Tamil Nadu"/>
    <s v="Tamil Nadu Mega Store"/>
    <x v="3"/>
    <x v="14"/>
    <x v="0"/>
    <x v="1"/>
    <n v="3"/>
    <n v="9668"/>
    <x v="2"/>
    <n v="5828"/>
    <n v="24653.399999999998"/>
    <n v="17484"/>
    <n v="7169.3999999999978"/>
    <n v="0.29080775876755327"/>
    <x v="0"/>
  </r>
  <r>
    <s v="ORD-100599"/>
    <x v="851"/>
    <x v="2"/>
    <x v="4"/>
    <s v="May"/>
    <s v="Q2"/>
    <x v="0"/>
    <s v="Odisha"/>
    <s v="Odisha Mega Store"/>
    <x v="0"/>
    <x v="12"/>
    <x v="0"/>
    <x v="2"/>
    <n v="4"/>
    <n v="17212"/>
    <x v="0"/>
    <n v="13548"/>
    <n v="65405.599999999999"/>
    <n v="54192"/>
    <n v="11213.599999999999"/>
    <n v="0.17144709321525983"/>
    <x v="0"/>
  </r>
  <r>
    <s v="ORD-102214"/>
    <x v="851"/>
    <x v="2"/>
    <x v="4"/>
    <s v="May"/>
    <s v="Q2"/>
    <x v="1"/>
    <s v="Maharashtra"/>
    <s v="Maharashtra Mega Store"/>
    <x v="3"/>
    <x v="14"/>
    <x v="0"/>
    <x v="0"/>
    <n v="3"/>
    <n v="9806"/>
    <x v="6"/>
    <n v="6232"/>
    <n v="20592.599999999999"/>
    <n v="18696"/>
    <n v="1896.5999999999985"/>
    <n v="9.2101046006817913E-2"/>
    <x v="0"/>
  </r>
  <r>
    <s v="ORD-103272"/>
    <x v="851"/>
    <x v="2"/>
    <x v="4"/>
    <s v="May"/>
    <s v="Q2"/>
    <x v="3"/>
    <s v="Punjab"/>
    <s v="Punjab Mega Store"/>
    <x v="0"/>
    <x v="11"/>
    <x v="2"/>
    <x v="1"/>
    <n v="1"/>
    <n v="1391"/>
    <x v="2"/>
    <n v="715"/>
    <n v="1182.3499999999999"/>
    <n v="715"/>
    <n v="467.34999999999991"/>
    <n v="0.39527212754260577"/>
    <x v="0"/>
  </r>
  <r>
    <s v="ORD-100906"/>
    <x v="852"/>
    <x v="2"/>
    <x v="4"/>
    <s v="May"/>
    <s v="Q2"/>
    <x v="1"/>
    <s v="Maharashtra"/>
    <s v="Maharashtra Mega Store"/>
    <x v="0"/>
    <x v="0"/>
    <x v="2"/>
    <x v="2"/>
    <n v="8"/>
    <n v="49911"/>
    <x v="0"/>
    <n v="42724"/>
    <n v="379323.6"/>
    <n v="341792"/>
    <n v="37531.599999999977"/>
    <n v="9.8943487829388888E-2"/>
    <x v="0"/>
  </r>
  <r>
    <s v="ORD-102517"/>
    <x v="852"/>
    <x v="2"/>
    <x v="4"/>
    <s v="May"/>
    <s v="Q2"/>
    <x v="1"/>
    <s v="Maharashtra"/>
    <s v="Maharashtra Mega Store"/>
    <x v="1"/>
    <x v="4"/>
    <x v="0"/>
    <x v="1"/>
    <n v="5"/>
    <n v="324"/>
    <x v="2"/>
    <n v="129"/>
    <n v="1377"/>
    <n v="645"/>
    <n v="732"/>
    <n v="0.53159041394335516"/>
    <x v="1"/>
  </r>
  <r>
    <s v="ORD-102566"/>
    <x v="852"/>
    <x v="2"/>
    <x v="4"/>
    <s v="May"/>
    <s v="Q2"/>
    <x v="1"/>
    <s v="Gujarat"/>
    <s v="Gujarat Mega Store"/>
    <x v="3"/>
    <x v="9"/>
    <x v="0"/>
    <x v="1"/>
    <n v="2"/>
    <n v="33427"/>
    <x v="5"/>
    <n v="22843"/>
    <n v="53483.200000000004"/>
    <n v="45686"/>
    <n v="7797.2000000000044"/>
    <n v="0.14578783618033334"/>
    <x v="0"/>
  </r>
  <r>
    <s v="ORD-100718"/>
    <x v="853"/>
    <x v="2"/>
    <x v="4"/>
    <s v="May"/>
    <s v="Q2"/>
    <x v="1"/>
    <s v="Rajasthan"/>
    <s v="Rajasthan Mega Store"/>
    <x v="1"/>
    <x v="4"/>
    <x v="1"/>
    <x v="2"/>
    <n v="3"/>
    <n v="316"/>
    <x v="1"/>
    <n v="130"/>
    <n v="948"/>
    <n v="390"/>
    <n v="558"/>
    <n v="0.58860759493670889"/>
    <x v="0"/>
  </r>
  <r>
    <s v="ORD-100818"/>
    <x v="853"/>
    <x v="2"/>
    <x v="4"/>
    <s v="May"/>
    <s v="Q2"/>
    <x v="3"/>
    <s v="Uttar Pradesh"/>
    <s v="Uttar Pradesh Mega Store"/>
    <x v="2"/>
    <x v="7"/>
    <x v="2"/>
    <x v="2"/>
    <n v="1"/>
    <n v="2539"/>
    <x v="1"/>
    <n v="1249"/>
    <n v="2539"/>
    <n v="1249"/>
    <n v="1290"/>
    <n v="0.50807404489956676"/>
    <x v="0"/>
  </r>
  <r>
    <s v="ORD-101330"/>
    <x v="853"/>
    <x v="2"/>
    <x v="4"/>
    <s v="May"/>
    <s v="Q2"/>
    <x v="2"/>
    <s v="Tamil Nadu"/>
    <s v="Tamil Nadu Mega Store"/>
    <x v="2"/>
    <x v="2"/>
    <x v="2"/>
    <x v="0"/>
    <n v="1"/>
    <n v="2524"/>
    <x v="2"/>
    <n v="1544"/>
    <n v="2145.4"/>
    <n v="1544"/>
    <n v="601.40000000000009"/>
    <n v="0.28032068611913863"/>
    <x v="1"/>
  </r>
  <r>
    <s v="ORD-102439"/>
    <x v="853"/>
    <x v="2"/>
    <x v="4"/>
    <s v="May"/>
    <s v="Q2"/>
    <x v="0"/>
    <s v="Bihar"/>
    <s v="Bihar Mega Store"/>
    <x v="1"/>
    <x v="4"/>
    <x v="2"/>
    <x v="1"/>
    <n v="3"/>
    <n v="293"/>
    <x v="1"/>
    <n v="119"/>
    <n v="879"/>
    <n v="357"/>
    <n v="522"/>
    <n v="0.59385665529010234"/>
    <x v="0"/>
  </r>
  <r>
    <s v="ORD-101174"/>
    <x v="854"/>
    <x v="2"/>
    <x v="4"/>
    <s v="May"/>
    <s v="Q2"/>
    <x v="1"/>
    <s v="Gujarat"/>
    <s v="Gujarat Mega Store"/>
    <x v="3"/>
    <x v="13"/>
    <x v="2"/>
    <x v="1"/>
    <n v="4"/>
    <n v="14370"/>
    <x v="6"/>
    <n v="8525"/>
    <n v="40236"/>
    <n v="34100"/>
    <n v="6136"/>
    <n v="0.15250024853365146"/>
    <x v="0"/>
  </r>
  <r>
    <s v="ORD-102052"/>
    <x v="854"/>
    <x v="2"/>
    <x v="4"/>
    <s v="May"/>
    <s v="Q2"/>
    <x v="1"/>
    <s v="Maharashtra"/>
    <s v="Maharashtra Mega Store"/>
    <x v="3"/>
    <x v="6"/>
    <x v="2"/>
    <x v="0"/>
    <n v="1"/>
    <n v="7065"/>
    <x v="8"/>
    <n v="3928"/>
    <n v="4239"/>
    <n v="3928"/>
    <n v="311"/>
    <n v="7.3366359990563818E-2"/>
    <x v="0"/>
  </r>
  <r>
    <s v="ORD-104025"/>
    <x v="854"/>
    <x v="2"/>
    <x v="4"/>
    <s v="May"/>
    <s v="Q2"/>
    <x v="1"/>
    <s v="Gujarat"/>
    <s v="Gujarat Mega Store"/>
    <x v="2"/>
    <x v="10"/>
    <x v="1"/>
    <x v="2"/>
    <n v="1"/>
    <n v="1883"/>
    <x v="2"/>
    <n v="979"/>
    <n v="1600.55"/>
    <n v="979"/>
    <n v="621.54999999999995"/>
    <n v="0.38833525975445937"/>
    <x v="0"/>
  </r>
  <r>
    <s v="ORD-104075"/>
    <x v="854"/>
    <x v="2"/>
    <x v="4"/>
    <s v="May"/>
    <s v="Q2"/>
    <x v="1"/>
    <s v="Gujarat"/>
    <s v="Gujarat Mega Store"/>
    <x v="3"/>
    <x v="14"/>
    <x v="0"/>
    <x v="0"/>
    <n v="1"/>
    <n v="8756"/>
    <x v="4"/>
    <n v="5489"/>
    <n v="5691.4000000000005"/>
    <n v="5489"/>
    <n v="202.40000000000055"/>
    <n v="3.556242752222661E-2"/>
    <x v="0"/>
  </r>
  <r>
    <s v="ORD-102635"/>
    <x v="855"/>
    <x v="2"/>
    <x v="4"/>
    <s v="May"/>
    <s v="Q2"/>
    <x v="3"/>
    <s v="Uttar Pradesh"/>
    <s v="Uttar Pradesh Mega Store"/>
    <x v="1"/>
    <x v="3"/>
    <x v="0"/>
    <x v="1"/>
    <n v="3"/>
    <n v="236"/>
    <x v="1"/>
    <n v="101"/>
    <n v="708"/>
    <n v="303"/>
    <n v="405"/>
    <n v="0.57203389830508478"/>
    <x v="1"/>
  </r>
  <r>
    <s v="ORD-104102"/>
    <x v="855"/>
    <x v="2"/>
    <x v="4"/>
    <s v="May"/>
    <s v="Q2"/>
    <x v="1"/>
    <s v="Gujarat"/>
    <s v="Gujarat Mega Store"/>
    <x v="3"/>
    <x v="13"/>
    <x v="2"/>
    <x v="0"/>
    <n v="1"/>
    <n v="13120"/>
    <x v="8"/>
    <n v="7959"/>
    <n v="7872"/>
    <n v="7959"/>
    <n v="-87"/>
    <n v="-1.1051829268292682E-2"/>
    <x v="0"/>
  </r>
  <r>
    <s v="ORD-104248"/>
    <x v="855"/>
    <x v="2"/>
    <x v="4"/>
    <s v="May"/>
    <s v="Q2"/>
    <x v="1"/>
    <s v="Gujarat"/>
    <s v="Gujarat Mega Store"/>
    <x v="3"/>
    <x v="14"/>
    <x v="2"/>
    <x v="2"/>
    <n v="1"/>
    <n v="8820"/>
    <x v="5"/>
    <n v="5321"/>
    <n v="7056"/>
    <n v="5321"/>
    <n v="1735"/>
    <n v="0.24589002267573695"/>
    <x v="0"/>
  </r>
  <r>
    <s v="ORD-104473"/>
    <x v="855"/>
    <x v="2"/>
    <x v="4"/>
    <s v="May"/>
    <s v="Q2"/>
    <x v="1"/>
    <s v="Maharashtra"/>
    <s v="Maharashtra Mega Store"/>
    <x v="3"/>
    <x v="9"/>
    <x v="1"/>
    <x v="2"/>
    <n v="4"/>
    <n v="31255"/>
    <x v="6"/>
    <n v="21257"/>
    <n v="87514"/>
    <n v="85028"/>
    <n v="2486"/>
    <n v="2.840688347007336E-2"/>
    <x v="0"/>
  </r>
  <r>
    <s v="ORD-100466"/>
    <x v="856"/>
    <x v="2"/>
    <x v="4"/>
    <s v="May"/>
    <s v="Q2"/>
    <x v="2"/>
    <s v="Karnataka"/>
    <s v="Karnataka Mega Store"/>
    <x v="0"/>
    <x v="11"/>
    <x v="0"/>
    <x v="1"/>
    <n v="4"/>
    <n v="1503"/>
    <x v="3"/>
    <n v="772"/>
    <n v="5410.8"/>
    <n v="3088"/>
    <n v="2322.8000000000002"/>
    <n v="0.42928956901012794"/>
    <x v="0"/>
  </r>
  <r>
    <s v="ORD-100729"/>
    <x v="856"/>
    <x v="2"/>
    <x v="4"/>
    <s v="May"/>
    <s v="Q2"/>
    <x v="3"/>
    <s v="Delhi"/>
    <s v="Delhi Mega Store"/>
    <x v="0"/>
    <x v="5"/>
    <x v="0"/>
    <x v="1"/>
    <n v="1"/>
    <n v="10976"/>
    <x v="1"/>
    <n v="8076"/>
    <n v="10976"/>
    <n v="8076"/>
    <n v="2900"/>
    <n v="0.26421282798833817"/>
    <x v="0"/>
  </r>
  <r>
    <s v="ORD-101627"/>
    <x v="856"/>
    <x v="2"/>
    <x v="4"/>
    <s v="May"/>
    <s v="Q2"/>
    <x v="2"/>
    <s v="Tamil Nadu"/>
    <s v="Tamil Nadu Mega Store"/>
    <x v="0"/>
    <x v="5"/>
    <x v="2"/>
    <x v="0"/>
    <n v="2"/>
    <n v="12002"/>
    <x v="3"/>
    <n v="8688"/>
    <n v="21603.600000000002"/>
    <n v="17376"/>
    <n v="4227.6000000000022"/>
    <n v="0.19568960728767434"/>
    <x v="0"/>
  </r>
  <r>
    <s v="ORD-103099"/>
    <x v="856"/>
    <x v="2"/>
    <x v="4"/>
    <s v="May"/>
    <s v="Q2"/>
    <x v="1"/>
    <s v="Maharashtra"/>
    <s v="Maharashtra Mega Store"/>
    <x v="2"/>
    <x v="2"/>
    <x v="0"/>
    <x v="1"/>
    <n v="1"/>
    <n v="2729"/>
    <x v="1"/>
    <n v="1611"/>
    <n v="2729"/>
    <n v="1611"/>
    <n v="1118"/>
    <n v="0.40967387321363136"/>
    <x v="0"/>
  </r>
  <r>
    <s v="ORD-103446"/>
    <x v="856"/>
    <x v="2"/>
    <x v="4"/>
    <s v="May"/>
    <s v="Q2"/>
    <x v="0"/>
    <s v="Bihar"/>
    <s v="Bihar Mega Store"/>
    <x v="1"/>
    <x v="1"/>
    <x v="0"/>
    <x v="2"/>
    <n v="5"/>
    <n v="462"/>
    <x v="3"/>
    <n v="208"/>
    <n v="2079"/>
    <n v="1040"/>
    <n v="1039"/>
    <n v="0.49975949975949974"/>
    <x v="0"/>
  </r>
  <r>
    <s v="ORD-104129"/>
    <x v="856"/>
    <x v="2"/>
    <x v="4"/>
    <s v="May"/>
    <s v="Q2"/>
    <x v="3"/>
    <s v="Uttar Pradesh"/>
    <s v="Uttar Pradesh Mega Store"/>
    <x v="2"/>
    <x v="10"/>
    <x v="0"/>
    <x v="1"/>
    <n v="1"/>
    <n v="1807"/>
    <x v="1"/>
    <n v="929"/>
    <n v="1807"/>
    <n v="929"/>
    <n v="878"/>
    <n v="0.48588821250691755"/>
    <x v="0"/>
  </r>
  <r>
    <s v="ORD-101170"/>
    <x v="857"/>
    <x v="2"/>
    <x v="4"/>
    <s v="May"/>
    <s v="Q2"/>
    <x v="2"/>
    <s v="Tamil Nadu"/>
    <s v="Tamil Nadu Mega Store"/>
    <x v="1"/>
    <x v="1"/>
    <x v="0"/>
    <x v="1"/>
    <n v="3"/>
    <n v="461"/>
    <x v="1"/>
    <n v="209"/>
    <n v="1383"/>
    <n v="627"/>
    <n v="756"/>
    <n v="0.54663774403470711"/>
    <x v="1"/>
  </r>
  <r>
    <s v="ORD-103930"/>
    <x v="857"/>
    <x v="2"/>
    <x v="4"/>
    <s v="May"/>
    <s v="Q2"/>
    <x v="2"/>
    <s v="Andhra Pradesh"/>
    <s v="Andhra Pradesh Mega Store"/>
    <x v="3"/>
    <x v="6"/>
    <x v="2"/>
    <x v="2"/>
    <n v="3"/>
    <n v="6482"/>
    <x v="0"/>
    <n v="3507"/>
    <n v="18473.7"/>
    <n v="10521"/>
    <n v="7952.7000000000007"/>
    <n v="0.4304876662498579"/>
    <x v="0"/>
  </r>
  <r>
    <s v="ORD-101386"/>
    <x v="858"/>
    <x v="2"/>
    <x v="4"/>
    <s v="May"/>
    <s v="Q2"/>
    <x v="3"/>
    <s v="Punjab"/>
    <s v="Punjab Mega Store"/>
    <x v="1"/>
    <x v="1"/>
    <x v="0"/>
    <x v="1"/>
    <n v="8"/>
    <n v="419"/>
    <x v="1"/>
    <n v="183"/>
    <n v="3352"/>
    <n v="1464"/>
    <n v="1888"/>
    <n v="0.56324582338902152"/>
    <x v="0"/>
  </r>
  <r>
    <s v="ORD-100903"/>
    <x v="859"/>
    <x v="2"/>
    <x v="4"/>
    <s v="May"/>
    <s v="Q2"/>
    <x v="2"/>
    <s v="Andhra Pradesh"/>
    <s v="Andhra Pradesh Mega Store"/>
    <x v="1"/>
    <x v="3"/>
    <x v="0"/>
    <x v="2"/>
    <n v="1"/>
    <n v="251"/>
    <x v="3"/>
    <n v="108"/>
    <n v="225.9"/>
    <n v="108"/>
    <n v="117.9"/>
    <n v="0.52191235059760954"/>
    <x v="0"/>
  </r>
  <r>
    <s v="ORD-100961"/>
    <x v="859"/>
    <x v="2"/>
    <x v="4"/>
    <s v="May"/>
    <s v="Q2"/>
    <x v="1"/>
    <s v="Maharashtra"/>
    <s v="Maharashtra Mega Store"/>
    <x v="1"/>
    <x v="1"/>
    <x v="1"/>
    <x v="1"/>
    <n v="2"/>
    <n v="444"/>
    <x v="3"/>
    <n v="202"/>
    <n v="799.2"/>
    <n v="404"/>
    <n v="395.20000000000005"/>
    <n v="0.49449449449449451"/>
    <x v="0"/>
  </r>
  <r>
    <s v="ORD-101221"/>
    <x v="859"/>
    <x v="2"/>
    <x v="4"/>
    <s v="May"/>
    <s v="Q2"/>
    <x v="0"/>
    <s v="West Bengal"/>
    <s v="West Bengal Mega Store"/>
    <x v="1"/>
    <x v="4"/>
    <x v="2"/>
    <x v="1"/>
    <n v="2"/>
    <n v="273"/>
    <x v="3"/>
    <n v="108"/>
    <n v="491.40000000000003"/>
    <n v="216"/>
    <n v="275.40000000000003"/>
    <n v="0.56043956043956045"/>
    <x v="0"/>
  </r>
  <r>
    <s v="ORD-101662"/>
    <x v="859"/>
    <x v="2"/>
    <x v="4"/>
    <s v="May"/>
    <s v="Q2"/>
    <x v="1"/>
    <s v="Rajasthan"/>
    <s v="Rajasthan Mega Store"/>
    <x v="1"/>
    <x v="4"/>
    <x v="0"/>
    <x v="2"/>
    <n v="2"/>
    <n v="322"/>
    <x v="3"/>
    <n v="130"/>
    <n v="579.6"/>
    <n v="260"/>
    <n v="319.60000000000002"/>
    <n v="0.55141476880607321"/>
    <x v="0"/>
  </r>
  <r>
    <s v="ORD-101813"/>
    <x v="859"/>
    <x v="2"/>
    <x v="4"/>
    <s v="May"/>
    <s v="Q2"/>
    <x v="1"/>
    <s v="Rajasthan"/>
    <s v="Rajasthan Mega Store"/>
    <x v="1"/>
    <x v="3"/>
    <x v="1"/>
    <x v="2"/>
    <n v="2"/>
    <n v="227"/>
    <x v="2"/>
    <n v="96"/>
    <n v="385.9"/>
    <n v="192"/>
    <n v="193.89999999999998"/>
    <n v="0.50246177766260691"/>
    <x v="0"/>
  </r>
  <r>
    <s v="ORD-102144"/>
    <x v="859"/>
    <x v="2"/>
    <x v="4"/>
    <s v="May"/>
    <s v="Q2"/>
    <x v="3"/>
    <s v="Punjab"/>
    <s v="Punjab Mega Store"/>
    <x v="0"/>
    <x v="0"/>
    <x v="1"/>
    <x v="2"/>
    <n v="2"/>
    <n v="56553"/>
    <x v="1"/>
    <n v="47793"/>
    <n v="113106"/>
    <n v="95586"/>
    <n v="17520"/>
    <n v="0.15489894435308471"/>
    <x v="0"/>
  </r>
  <r>
    <s v="ORD-103643"/>
    <x v="859"/>
    <x v="2"/>
    <x v="4"/>
    <s v="May"/>
    <s v="Q2"/>
    <x v="2"/>
    <s v="Tamil Nadu"/>
    <s v="Tamil Nadu Mega Store"/>
    <x v="3"/>
    <x v="9"/>
    <x v="1"/>
    <x v="1"/>
    <n v="2"/>
    <n v="28971"/>
    <x v="0"/>
    <n v="19577"/>
    <n v="55044.899999999994"/>
    <n v="39154"/>
    <n v="15890.899999999994"/>
    <n v="0.28868977870792745"/>
    <x v="0"/>
  </r>
  <r>
    <s v="ORD-104408"/>
    <x v="859"/>
    <x v="2"/>
    <x v="4"/>
    <s v="May"/>
    <s v="Q2"/>
    <x v="1"/>
    <s v="Maharashtra"/>
    <s v="Maharashtra Mega Store"/>
    <x v="3"/>
    <x v="13"/>
    <x v="0"/>
    <x v="1"/>
    <n v="2"/>
    <n v="14972"/>
    <x v="7"/>
    <n v="9196"/>
    <n v="22458"/>
    <n v="18392"/>
    <n v="4066"/>
    <n v="0.18104906937394247"/>
    <x v="0"/>
  </r>
  <r>
    <s v="ORD-100888"/>
    <x v="860"/>
    <x v="2"/>
    <x v="4"/>
    <s v="May"/>
    <s v="Q2"/>
    <x v="2"/>
    <s v="Tamil Nadu"/>
    <s v="Tamil Nadu Mega Store"/>
    <x v="2"/>
    <x v="10"/>
    <x v="0"/>
    <x v="2"/>
    <n v="2"/>
    <n v="1622"/>
    <x v="1"/>
    <n v="839"/>
    <n v="3244"/>
    <n v="1678"/>
    <n v="1566"/>
    <n v="0.48273736128236744"/>
    <x v="0"/>
  </r>
  <r>
    <s v="ORD-101259"/>
    <x v="860"/>
    <x v="2"/>
    <x v="4"/>
    <s v="May"/>
    <s v="Q2"/>
    <x v="0"/>
    <s v="Bihar"/>
    <s v="Bihar Mega Store"/>
    <x v="1"/>
    <x v="8"/>
    <x v="0"/>
    <x v="2"/>
    <n v="1"/>
    <n v="1984"/>
    <x v="3"/>
    <n v="1146"/>
    <n v="1785.6000000000001"/>
    <n v="1146"/>
    <n v="639.60000000000014"/>
    <n v="0.35819892473118287"/>
    <x v="0"/>
  </r>
  <r>
    <s v="ORD-101332"/>
    <x v="860"/>
    <x v="2"/>
    <x v="4"/>
    <s v="May"/>
    <s v="Q2"/>
    <x v="1"/>
    <s v="Gujarat"/>
    <s v="Gujarat Mega Store"/>
    <x v="1"/>
    <x v="8"/>
    <x v="1"/>
    <x v="1"/>
    <n v="3"/>
    <n v="2043"/>
    <x v="3"/>
    <n v="1209"/>
    <n v="5516.1"/>
    <n v="3627"/>
    <n v="1889.1000000000004"/>
    <n v="0.34247022352749229"/>
    <x v="0"/>
  </r>
  <r>
    <s v="ORD-103747"/>
    <x v="860"/>
    <x v="2"/>
    <x v="4"/>
    <s v="May"/>
    <s v="Q2"/>
    <x v="2"/>
    <s v="Tamil Nadu"/>
    <s v="Tamil Nadu Mega Store"/>
    <x v="2"/>
    <x v="2"/>
    <x v="0"/>
    <x v="2"/>
    <n v="2"/>
    <n v="2829"/>
    <x v="1"/>
    <n v="1715"/>
    <n v="5658"/>
    <n v="3430"/>
    <n v="2228"/>
    <n v="0.39377872039589962"/>
    <x v="0"/>
  </r>
  <r>
    <s v="ORD-101053"/>
    <x v="861"/>
    <x v="2"/>
    <x v="4"/>
    <s v="May"/>
    <s v="Q2"/>
    <x v="2"/>
    <s v="Tamil Nadu"/>
    <s v="Tamil Nadu Mega Store"/>
    <x v="2"/>
    <x v="2"/>
    <x v="0"/>
    <x v="2"/>
    <n v="2"/>
    <n v="2736"/>
    <x v="1"/>
    <n v="1593"/>
    <n v="5472"/>
    <n v="3186"/>
    <n v="2286"/>
    <n v="0.41776315789473684"/>
    <x v="0"/>
  </r>
  <r>
    <s v="ORD-101254"/>
    <x v="861"/>
    <x v="2"/>
    <x v="4"/>
    <s v="May"/>
    <s v="Q2"/>
    <x v="3"/>
    <s v="Delhi"/>
    <s v="Delhi Mega Store"/>
    <x v="1"/>
    <x v="3"/>
    <x v="2"/>
    <x v="0"/>
    <n v="2"/>
    <n v="247"/>
    <x v="0"/>
    <n v="103"/>
    <n v="469.29999999999995"/>
    <n v="206"/>
    <n v="263.29999999999995"/>
    <n v="0.56104836991263585"/>
    <x v="0"/>
  </r>
  <r>
    <s v="ORD-101452"/>
    <x v="861"/>
    <x v="2"/>
    <x v="4"/>
    <s v="May"/>
    <s v="Q2"/>
    <x v="3"/>
    <s v="Uttar Pradesh"/>
    <s v="Uttar Pradesh Mega Store"/>
    <x v="1"/>
    <x v="3"/>
    <x v="0"/>
    <x v="2"/>
    <n v="4"/>
    <n v="232"/>
    <x v="1"/>
    <n v="100"/>
    <n v="928"/>
    <n v="400"/>
    <n v="528"/>
    <n v="0.56896551724137934"/>
    <x v="0"/>
  </r>
  <r>
    <s v="ORD-101736"/>
    <x v="861"/>
    <x v="2"/>
    <x v="4"/>
    <s v="May"/>
    <s v="Q2"/>
    <x v="3"/>
    <s v="Uttar Pradesh"/>
    <s v="Uttar Pradesh Mega Store"/>
    <x v="0"/>
    <x v="0"/>
    <x v="0"/>
    <x v="0"/>
    <n v="3"/>
    <n v="56980"/>
    <x v="0"/>
    <n v="47628"/>
    <n v="162393"/>
    <n v="142884"/>
    <n v="19509"/>
    <n v="0.12013448855554119"/>
    <x v="0"/>
  </r>
  <r>
    <s v="ORD-102724"/>
    <x v="861"/>
    <x v="2"/>
    <x v="4"/>
    <s v="May"/>
    <s v="Q2"/>
    <x v="2"/>
    <s v="Karnataka"/>
    <s v="Karnataka Mega Store"/>
    <x v="3"/>
    <x v="13"/>
    <x v="2"/>
    <x v="2"/>
    <n v="3"/>
    <n v="15012"/>
    <x v="5"/>
    <n v="8850"/>
    <n v="36028.800000000003"/>
    <n v="26550"/>
    <n v="9478.8000000000029"/>
    <n v="0.26308952837729821"/>
    <x v="0"/>
  </r>
  <r>
    <s v="ORD-103006"/>
    <x v="861"/>
    <x v="2"/>
    <x v="4"/>
    <s v="May"/>
    <s v="Q2"/>
    <x v="1"/>
    <s v="Maharashtra"/>
    <s v="Maharashtra Mega Store"/>
    <x v="1"/>
    <x v="3"/>
    <x v="1"/>
    <x v="0"/>
    <n v="2"/>
    <n v="255"/>
    <x v="3"/>
    <n v="106"/>
    <n v="459"/>
    <n v="212"/>
    <n v="247"/>
    <n v="0.53812636165577343"/>
    <x v="0"/>
  </r>
  <r>
    <s v="ORD-103724"/>
    <x v="861"/>
    <x v="2"/>
    <x v="4"/>
    <s v="May"/>
    <s v="Q2"/>
    <x v="2"/>
    <s v="Karnataka"/>
    <s v="Karnataka Mega Store"/>
    <x v="0"/>
    <x v="11"/>
    <x v="0"/>
    <x v="1"/>
    <n v="5"/>
    <n v="1495"/>
    <x v="1"/>
    <n v="759"/>
    <n v="7475"/>
    <n v="3795"/>
    <n v="3680"/>
    <n v="0.49230769230769234"/>
    <x v="0"/>
  </r>
  <r>
    <s v="ORD-100517"/>
    <x v="862"/>
    <x v="2"/>
    <x v="4"/>
    <s v="May"/>
    <s v="Q2"/>
    <x v="1"/>
    <s v="Rajasthan"/>
    <s v="Rajasthan Mega Store"/>
    <x v="0"/>
    <x v="11"/>
    <x v="2"/>
    <x v="1"/>
    <n v="1"/>
    <n v="1473"/>
    <x v="1"/>
    <n v="721"/>
    <n v="1473"/>
    <n v="721"/>
    <n v="752"/>
    <n v="0.51052274270196873"/>
    <x v="0"/>
  </r>
  <r>
    <s v="ORD-101728"/>
    <x v="862"/>
    <x v="2"/>
    <x v="4"/>
    <s v="May"/>
    <s v="Q2"/>
    <x v="2"/>
    <s v="Karnataka"/>
    <s v="Karnataka Mega Store"/>
    <x v="1"/>
    <x v="8"/>
    <x v="0"/>
    <x v="2"/>
    <n v="1"/>
    <n v="2197"/>
    <x v="3"/>
    <n v="1303"/>
    <n v="1977.3"/>
    <n v="1303"/>
    <n v="674.3"/>
    <n v="0.3410205836241339"/>
    <x v="0"/>
  </r>
  <r>
    <s v="ORD-102425"/>
    <x v="862"/>
    <x v="2"/>
    <x v="4"/>
    <s v="May"/>
    <s v="Q2"/>
    <x v="2"/>
    <s v="Andhra Pradesh"/>
    <s v="Andhra Pradesh Mega Store"/>
    <x v="0"/>
    <x v="5"/>
    <x v="0"/>
    <x v="0"/>
    <n v="3"/>
    <n v="11826"/>
    <x v="3"/>
    <n v="8958"/>
    <n v="31930.2"/>
    <n v="26874"/>
    <n v="5056.2000000000007"/>
    <n v="0.15835165454647954"/>
    <x v="1"/>
  </r>
  <r>
    <s v="ORD-103173"/>
    <x v="862"/>
    <x v="2"/>
    <x v="4"/>
    <s v="May"/>
    <s v="Q2"/>
    <x v="0"/>
    <s v="Odisha"/>
    <s v="Odisha Mega Store"/>
    <x v="0"/>
    <x v="11"/>
    <x v="0"/>
    <x v="1"/>
    <n v="2"/>
    <n v="1647"/>
    <x v="3"/>
    <n v="816"/>
    <n v="2964.6"/>
    <n v="1632"/>
    <n v="1332.6"/>
    <n v="0.44950414895770086"/>
    <x v="0"/>
  </r>
  <r>
    <s v="ORD-103571"/>
    <x v="862"/>
    <x v="2"/>
    <x v="4"/>
    <s v="May"/>
    <s v="Q2"/>
    <x v="1"/>
    <s v="Gujarat"/>
    <s v="Gujarat Mega Store"/>
    <x v="0"/>
    <x v="11"/>
    <x v="0"/>
    <x v="2"/>
    <n v="1"/>
    <n v="1416"/>
    <x v="2"/>
    <n v="691"/>
    <n v="1203.5999999999999"/>
    <n v="691"/>
    <n v="512.59999999999991"/>
    <n v="0.42588899966766364"/>
    <x v="0"/>
  </r>
  <r>
    <s v="ORD-104384"/>
    <x v="862"/>
    <x v="2"/>
    <x v="4"/>
    <s v="May"/>
    <s v="Q2"/>
    <x v="2"/>
    <s v="Andhra Pradesh"/>
    <s v="Andhra Pradesh Mega Store"/>
    <x v="2"/>
    <x v="10"/>
    <x v="0"/>
    <x v="0"/>
    <n v="5"/>
    <n v="1824"/>
    <x v="0"/>
    <n v="923"/>
    <n v="8664"/>
    <n v="4615"/>
    <n v="4049"/>
    <n v="0.46733610341643583"/>
    <x v="0"/>
  </r>
  <r>
    <s v="ORD-100835"/>
    <x v="863"/>
    <x v="2"/>
    <x v="5"/>
    <s v="Jun"/>
    <s v="Q2"/>
    <x v="1"/>
    <s v="Maharashtra"/>
    <s v="Maharashtra Mega Store"/>
    <x v="1"/>
    <x v="1"/>
    <x v="0"/>
    <x v="1"/>
    <n v="2"/>
    <n v="439"/>
    <x v="0"/>
    <n v="202"/>
    <n v="834.09999999999991"/>
    <n v="404"/>
    <n v="430.09999999999991"/>
    <n v="0.51564560604244092"/>
    <x v="0"/>
  </r>
  <r>
    <s v="ORD-100843"/>
    <x v="863"/>
    <x v="2"/>
    <x v="5"/>
    <s v="Jun"/>
    <s v="Q2"/>
    <x v="1"/>
    <s v="Rajasthan"/>
    <s v="Rajasthan Mega Store"/>
    <x v="2"/>
    <x v="10"/>
    <x v="2"/>
    <x v="1"/>
    <n v="5"/>
    <n v="1973"/>
    <x v="2"/>
    <n v="998"/>
    <n v="8385.25"/>
    <n v="4990"/>
    <n v="3395.25"/>
    <n v="0.40490742673146296"/>
    <x v="0"/>
  </r>
  <r>
    <s v="ORD-101317"/>
    <x v="863"/>
    <x v="2"/>
    <x v="5"/>
    <s v="Jun"/>
    <s v="Q2"/>
    <x v="0"/>
    <s v="Bihar"/>
    <s v="Bihar Mega Store"/>
    <x v="2"/>
    <x v="10"/>
    <x v="0"/>
    <x v="1"/>
    <n v="2"/>
    <n v="1673"/>
    <x v="2"/>
    <n v="857"/>
    <n v="2844.1"/>
    <n v="1714"/>
    <n v="1130.0999999999999"/>
    <n v="0.39734889771808302"/>
    <x v="0"/>
  </r>
  <r>
    <s v="ORD-101890"/>
    <x v="863"/>
    <x v="2"/>
    <x v="5"/>
    <s v="Jun"/>
    <s v="Q2"/>
    <x v="1"/>
    <s v="Gujarat"/>
    <s v="Gujarat Mega Store"/>
    <x v="1"/>
    <x v="3"/>
    <x v="2"/>
    <x v="0"/>
    <n v="2"/>
    <n v="236"/>
    <x v="5"/>
    <n v="100"/>
    <n v="377.6"/>
    <n v="200"/>
    <n v="177.60000000000002"/>
    <n v="0.47033898305084748"/>
    <x v="0"/>
  </r>
  <r>
    <s v="ORD-102631"/>
    <x v="863"/>
    <x v="2"/>
    <x v="5"/>
    <s v="Jun"/>
    <s v="Q2"/>
    <x v="0"/>
    <s v="Odisha"/>
    <s v="Odisha Mega Store"/>
    <x v="2"/>
    <x v="10"/>
    <x v="2"/>
    <x v="2"/>
    <n v="4"/>
    <n v="1866"/>
    <x v="1"/>
    <n v="978"/>
    <n v="7464"/>
    <n v="3912"/>
    <n v="3552"/>
    <n v="0.47588424437299037"/>
    <x v="0"/>
  </r>
  <r>
    <s v="ORD-100452"/>
    <x v="864"/>
    <x v="2"/>
    <x v="5"/>
    <s v="Jun"/>
    <s v="Q2"/>
    <x v="2"/>
    <s v="Karnataka"/>
    <s v="Karnataka Mega Store"/>
    <x v="3"/>
    <x v="6"/>
    <x v="1"/>
    <x v="2"/>
    <n v="5"/>
    <n v="6959"/>
    <x v="3"/>
    <n v="3905"/>
    <n v="31315.5"/>
    <n v="19525"/>
    <n v="11790.5"/>
    <n v="0.37650684165988091"/>
    <x v="0"/>
  </r>
  <r>
    <s v="ORD-101653"/>
    <x v="864"/>
    <x v="2"/>
    <x v="5"/>
    <s v="Jun"/>
    <s v="Q2"/>
    <x v="0"/>
    <s v="Bihar"/>
    <s v="Bihar Mega Store"/>
    <x v="0"/>
    <x v="12"/>
    <x v="0"/>
    <x v="0"/>
    <n v="4"/>
    <n v="19108"/>
    <x v="0"/>
    <n v="14804"/>
    <n v="72610.399999999994"/>
    <n v="59216"/>
    <n v="13394.399999999994"/>
    <n v="0.18446944239392699"/>
    <x v="0"/>
  </r>
  <r>
    <s v="ORD-100953"/>
    <x v="865"/>
    <x v="2"/>
    <x v="5"/>
    <s v="Jun"/>
    <s v="Q2"/>
    <x v="2"/>
    <s v="Karnataka"/>
    <s v="Karnataka Mega Store"/>
    <x v="0"/>
    <x v="0"/>
    <x v="2"/>
    <x v="1"/>
    <n v="2"/>
    <n v="56347"/>
    <x v="3"/>
    <n v="47877"/>
    <n v="101424.6"/>
    <n v="95754"/>
    <n v="5670.6000000000058"/>
    <n v="5.5909513076709258E-2"/>
    <x v="0"/>
  </r>
  <r>
    <s v="ORD-102825"/>
    <x v="865"/>
    <x v="2"/>
    <x v="5"/>
    <s v="Jun"/>
    <s v="Q2"/>
    <x v="0"/>
    <s v="Odisha"/>
    <s v="Odisha Mega Store"/>
    <x v="2"/>
    <x v="2"/>
    <x v="0"/>
    <x v="2"/>
    <n v="1"/>
    <n v="2781"/>
    <x v="0"/>
    <n v="1705"/>
    <n v="2641.95"/>
    <n v="1705"/>
    <n v="936.94999999999982"/>
    <n v="0.35464335055546087"/>
    <x v="0"/>
  </r>
  <r>
    <s v="ORD-103193"/>
    <x v="865"/>
    <x v="2"/>
    <x v="5"/>
    <s v="Jun"/>
    <s v="Q2"/>
    <x v="3"/>
    <s v="Punjab"/>
    <s v="Punjab Mega Store"/>
    <x v="3"/>
    <x v="9"/>
    <x v="2"/>
    <x v="0"/>
    <n v="5"/>
    <n v="33924"/>
    <x v="0"/>
    <n v="22448"/>
    <n v="161139"/>
    <n v="112240"/>
    <n v="48899"/>
    <n v="0.30345850476917446"/>
    <x v="0"/>
  </r>
  <r>
    <s v="ORD-100348"/>
    <x v="866"/>
    <x v="2"/>
    <x v="5"/>
    <s v="Jun"/>
    <s v="Q2"/>
    <x v="3"/>
    <s v="Delhi"/>
    <s v="Delhi Mega Store"/>
    <x v="3"/>
    <x v="14"/>
    <x v="2"/>
    <x v="1"/>
    <n v="3"/>
    <n v="9577"/>
    <x v="1"/>
    <n v="5975"/>
    <n v="28731"/>
    <n v="17925"/>
    <n v="10806"/>
    <n v="0.37610942883992898"/>
    <x v="0"/>
  </r>
  <r>
    <s v="ORD-101335"/>
    <x v="866"/>
    <x v="2"/>
    <x v="5"/>
    <s v="Jun"/>
    <s v="Q2"/>
    <x v="2"/>
    <s v="Karnataka"/>
    <s v="Karnataka Mega Store"/>
    <x v="1"/>
    <x v="8"/>
    <x v="0"/>
    <x v="1"/>
    <n v="8"/>
    <n v="2156"/>
    <x v="1"/>
    <n v="1284"/>
    <n v="17248"/>
    <n v="10272"/>
    <n v="6976"/>
    <n v="0.40445269016697588"/>
    <x v="0"/>
  </r>
  <r>
    <s v="ORD-101338"/>
    <x v="866"/>
    <x v="2"/>
    <x v="5"/>
    <s v="Jun"/>
    <s v="Q2"/>
    <x v="3"/>
    <s v="Punjab"/>
    <s v="Punjab Mega Store"/>
    <x v="3"/>
    <x v="6"/>
    <x v="1"/>
    <x v="2"/>
    <n v="2"/>
    <n v="6317"/>
    <x v="2"/>
    <n v="3563"/>
    <n v="10738.9"/>
    <n v="7126"/>
    <n v="3612.8999999999996"/>
    <n v="0.33643110560671946"/>
    <x v="0"/>
  </r>
  <r>
    <s v="ORD-102582"/>
    <x v="866"/>
    <x v="2"/>
    <x v="5"/>
    <s v="Jun"/>
    <s v="Q2"/>
    <x v="3"/>
    <s v="Uttar Pradesh"/>
    <s v="Uttar Pradesh Mega Store"/>
    <x v="0"/>
    <x v="12"/>
    <x v="0"/>
    <x v="2"/>
    <n v="3"/>
    <n v="18615"/>
    <x v="0"/>
    <n v="14784"/>
    <n v="53052.75"/>
    <n v="44352"/>
    <n v="8700.75"/>
    <n v="0.16400186606726325"/>
    <x v="0"/>
  </r>
  <r>
    <s v="ORD-103245"/>
    <x v="866"/>
    <x v="2"/>
    <x v="5"/>
    <s v="Jun"/>
    <s v="Q2"/>
    <x v="2"/>
    <s v="Andhra Pradesh"/>
    <s v="Andhra Pradesh Mega Store"/>
    <x v="0"/>
    <x v="0"/>
    <x v="1"/>
    <x v="0"/>
    <n v="1"/>
    <n v="56157"/>
    <x v="0"/>
    <n v="46307"/>
    <n v="53349.149999999994"/>
    <n v="46307"/>
    <n v="7042.1499999999942"/>
    <n v="0.13200116590423644"/>
    <x v="0"/>
  </r>
  <r>
    <s v="ORD-101433"/>
    <x v="867"/>
    <x v="2"/>
    <x v="5"/>
    <s v="Jun"/>
    <s v="Q2"/>
    <x v="3"/>
    <s v="Punjab"/>
    <s v="Punjab Mega Store"/>
    <x v="1"/>
    <x v="8"/>
    <x v="2"/>
    <x v="1"/>
    <n v="1"/>
    <n v="2044"/>
    <x v="0"/>
    <n v="1158"/>
    <n v="1941.8"/>
    <n v="1158"/>
    <n v="783.8"/>
    <n v="0.40364610155525799"/>
    <x v="1"/>
  </r>
  <r>
    <s v="ORD-101469"/>
    <x v="867"/>
    <x v="2"/>
    <x v="5"/>
    <s v="Jun"/>
    <s v="Q2"/>
    <x v="1"/>
    <s v="Maharashtra"/>
    <s v="Maharashtra Mega Store"/>
    <x v="3"/>
    <x v="9"/>
    <x v="0"/>
    <x v="1"/>
    <n v="1"/>
    <n v="35039"/>
    <x v="7"/>
    <n v="24105"/>
    <n v="26279.25"/>
    <n v="24105"/>
    <n v="2174.25"/>
    <n v="8.2736379462884216E-2"/>
    <x v="0"/>
  </r>
  <r>
    <s v="ORD-102978"/>
    <x v="867"/>
    <x v="2"/>
    <x v="5"/>
    <s v="Jun"/>
    <s v="Q2"/>
    <x v="1"/>
    <s v="Maharashtra"/>
    <s v="Maharashtra Mega Store"/>
    <x v="1"/>
    <x v="4"/>
    <x v="1"/>
    <x v="2"/>
    <n v="2"/>
    <n v="320"/>
    <x v="1"/>
    <n v="125"/>
    <n v="640"/>
    <n v="250"/>
    <n v="390"/>
    <n v="0.609375"/>
    <x v="0"/>
  </r>
  <r>
    <s v="ORD-100349"/>
    <x v="868"/>
    <x v="2"/>
    <x v="5"/>
    <s v="Jun"/>
    <s v="Q2"/>
    <x v="0"/>
    <s v="West Bengal"/>
    <s v="West Bengal Mega Store"/>
    <x v="2"/>
    <x v="10"/>
    <x v="1"/>
    <x v="2"/>
    <n v="2"/>
    <n v="1738"/>
    <x v="1"/>
    <n v="917"/>
    <n v="3476"/>
    <n v="1834"/>
    <n v="1642"/>
    <n v="0.47238204833141539"/>
    <x v="1"/>
  </r>
  <r>
    <s v="ORD-100774"/>
    <x v="868"/>
    <x v="2"/>
    <x v="5"/>
    <s v="Jun"/>
    <s v="Q2"/>
    <x v="2"/>
    <s v="Tamil Nadu"/>
    <s v="Tamil Nadu Mega Store"/>
    <x v="0"/>
    <x v="0"/>
    <x v="1"/>
    <x v="0"/>
    <n v="2"/>
    <n v="49518"/>
    <x v="5"/>
    <n v="41636"/>
    <n v="79228.800000000003"/>
    <n v="83272"/>
    <n v="-4043.1999999999971"/>
    <n v="-5.1031947978512827E-2"/>
    <x v="0"/>
  </r>
  <r>
    <s v="ORD-101003"/>
    <x v="868"/>
    <x v="2"/>
    <x v="5"/>
    <s v="Jun"/>
    <s v="Q2"/>
    <x v="0"/>
    <s v="Odisha"/>
    <s v="Odisha Mega Store"/>
    <x v="1"/>
    <x v="3"/>
    <x v="0"/>
    <x v="2"/>
    <n v="4"/>
    <n v="266"/>
    <x v="1"/>
    <n v="115"/>
    <n v="1064"/>
    <n v="460"/>
    <n v="604"/>
    <n v="0.56766917293233088"/>
    <x v="0"/>
  </r>
  <r>
    <s v="ORD-101237"/>
    <x v="868"/>
    <x v="2"/>
    <x v="5"/>
    <s v="Jun"/>
    <s v="Q2"/>
    <x v="3"/>
    <s v="Punjab"/>
    <s v="Punjab Mega Store"/>
    <x v="2"/>
    <x v="2"/>
    <x v="0"/>
    <x v="0"/>
    <n v="1"/>
    <n v="3036"/>
    <x v="0"/>
    <n v="1791"/>
    <n v="2884.2"/>
    <n v="1791"/>
    <n v="1093.1999999999998"/>
    <n v="0.37903058040357807"/>
    <x v="0"/>
  </r>
  <r>
    <s v="ORD-103735"/>
    <x v="868"/>
    <x v="2"/>
    <x v="5"/>
    <s v="Jun"/>
    <s v="Q2"/>
    <x v="3"/>
    <s v="Delhi"/>
    <s v="Delhi Mega Store"/>
    <x v="1"/>
    <x v="8"/>
    <x v="1"/>
    <x v="1"/>
    <n v="1"/>
    <n v="2349"/>
    <x v="3"/>
    <n v="1331"/>
    <n v="2114.1"/>
    <n v="1331"/>
    <n v="783.09999999999991"/>
    <n v="0.37041767182252494"/>
    <x v="0"/>
  </r>
  <r>
    <s v="ORD-104402"/>
    <x v="868"/>
    <x v="2"/>
    <x v="5"/>
    <s v="Jun"/>
    <s v="Q2"/>
    <x v="0"/>
    <s v="Bihar"/>
    <s v="Bihar Mega Store"/>
    <x v="0"/>
    <x v="11"/>
    <x v="0"/>
    <x v="2"/>
    <n v="1"/>
    <n v="1598"/>
    <x v="0"/>
    <n v="785"/>
    <n v="1518.1"/>
    <n v="785"/>
    <n v="733.09999999999991"/>
    <n v="0.48290626440945916"/>
    <x v="0"/>
  </r>
  <r>
    <s v="ORD-103534"/>
    <x v="869"/>
    <x v="2"/>
    <x v="5"/>
    <s v="Jun"/>
    <s v="Q2"/>
    <x v="1"/>
    <s v="Gujarat"/>
    <s v="Gujarat Mega Store"/>
    <x v="2"/>
    <x v="10"/>
    <x v="1"/>
    <x v="0"/>
    <n v="1"/>
    <n v="1886"/>
    <x v="3"/>
    <n v="1006"/>
    <n v="1697.4"/>
    <n v="1006"/>
    <n v="691.40000000000009"/>
    <n v="0.40732885589725465"/>
    <x v="0"/>
  </r>
  <r>
    <s v="ORD-100365"/>
    <x v="870"/>
    <x v="2"/>
    <x v="5"/>
    <s v="Jun"/>
    <s v="Q2"/>
    <x v="2"/>
    <s v="Tamil Nadu"/>
    <s v="Tamil Nadu Mega Store"/>
    <x v="0"/>
    <x v="12"/>
    <x v="2"/>
    <x v="1"/>
    <n v="4"/>
    <n v="19782"/>
    <x v="1"/>
    <n v="15702"/>
    <n v="79128"/>
    <n v="62808"/>
    <n v="16320"/>
    <n v="0.20624810433727631"/>
    <x v="0"/>
  </r>
  <r>
    <s v="ORD-100797"/>
    <x v="871"/>
    <x v="2"/>
    <x v="5"/>
    <s v="Jun"/>
    <s v="Q2"/>
    <x v="3"/>
    <s v="Punjab"/>
    <s v="Punjab Mega Store"/>
    <x v="1"/>
    <x v="4"/>
    <x v="0"/>
    <x v="0"/>
    <n v="5"/>
    <n v="328"/>
    <x v="2"/>
    <n v="132"/>
    <n v="1394"/>
    <n v="660"/>
    <n v="734"/>
    <n v="0.52654232424677183"/>
    <x v="0"/>
  </r>
  <r>
    <s v="ORD-104065"/>
    <x v="871"/>
    <x v="2"/>
    <x v="5"/>
    <s v="Jun"/>
    <s v="Q2"/>
    <x v="2"/>
    <s v="Tamil Nadu"/>
    <s v="Tamil Nadu Mega Store"/>
    <x v="2"/>
    <x v="2"/>
    <x v="0"/>
    <x v="2"/>
    <n v="4"/>
    <n v="2970"/>
    <x v="1"/>
    <n v="1808"/>
    <n v="11880"/>
    <n v="7232"/>
    <n v="4648"/>
    <n v="0.39124579124579123"/>
    <x v="0"/>
  </r>
  <r>
    <s v="ORD-100993"/>
    <x v="872"/>
    <x v="2"/>
    <x v="5"/>
    <s v="Jun"/>
    <s v="Q2"/>
    <x v="2"/>
    <s v="Karnataka"/>
    <s v="Karnataka Mega Store"/>
    <x v="2"/>
    <x v="7"/>
    <x v="1"/>
    <x v="2"/>
    <n v="1"/>
    <n v="2450"/>
    <x v="1"/>
    <n v="1230"/>
    <n v="2450"/>
    <n v="1230"/>
    <n v="1220"/>
    <n v="0.49795918367346936"/>
    <x v="0"/>
  </r>
  <r>
    <s v="ORD-102158"/>
    <x v="872"/>
    <x v="2"/>
    <x v="5"/>
    <s v="Jun"/>
    <s v="Q2"/>
    <x v="2"/>
    <s v="Karnataka"/>
    <s v="Karnataka Mega Store"/>
    <x v="3"/>
    <x v="9"/>
    <x v="1"/>
    <x v="1"/>
    <n v="1"/>
    <n v="33055"/>
    <x v="0"/>
    <n v="22292"/>
    <n v="31402.25"/>
    <n v="22292"/>
    <n v="9110.25"/>
    <n v="0.29011456185464418"/>
    <x v="0"/>
  </r>
  <r>
    <s v="ORD-101575"/>
    <x v="873"/>
    <x v="2"/>
    <x v="5"/>
    <s v="Jun"/>
    <s v="Q2"/>
    <x v="2"/>
    <s v="Karnataka"/>
    <s v="Karnataka Mega Store"/>
    <x v="1"/>
    <x v="8"/>
    <x v="0"/>
    <x v="0"/>
    <n v="1"/>
    <n v="2162"/>
    <x v="0"/>
    <n v="1233"/>
    <n v="2053.9"/>
    <n v="1233"/>
    <n v="820.90000000000009"/>
    <n v="0.39967866011003461"/>
    <x v="0"/>
  </r>
  <r>
    <s v="ORD-102023"/>
    <x v="873"/>
    <x v="2"/>
    <x v="5"/>
    <s v="Jun"/>
    <s v="Q2"/>
    <x v="1"/>
    <s v="Rajasthan"/>
    <s v="Rajasthan Mega Store"/>
    <x v="1"/>
    <x v="1"/>
    <x v="0"/>
    <x v="1"/>
    <n v="1"/>
    <n v="452"/>
    <x v="1"/>
    <n v="200"/>
    <n v="452"/>
    <n v="200"/>
    <n v="252"/>
    <n v="0.55752212389380529"/>
    <x v="0"/>
  </r>
  <r>
    <s v="ORD-102595"/>
    <x v="873"/>
    <x v="2"/>
    <x v="5"/>
    <s v="Jun"/>
    <s v="Q2"/>
    <x v="1"/>
    <s v="Gujarat"/>
    <s v="Gujarat Mega Store"/>
    <x v="3"/>
    <x v="9"/>
    <x v="0"/>
    <x v="1"/>
    <n v="2"/>
    <n v="30235"/>
    <x v="5"/>
    <n v="20265"/>
    <n v="48376"/>
    <n v="40530"/>
    <n v="7846"/>
    <n v="0.1621878617496279"/>
    <x v="0"/>
  </r>
  <r>
    <s v="ORD-102681"/>
    <x v="873"/>
    <x v="2"/>
    <x v="5"/>
    <s v="Jun"/>
    <s v="Q2"/>
    <x v="3"/>
    <s v="Uttar Pradesh"/>
    <s v="Uttar Pradesh Mega Store"/>
    <x v="1"/>
    <x v="4"/>
    <x v="2"/>
    <x v="2"/>
    <n v="2"/>
    <n v="305"/>
    <x v="1"/>
    <n v="122"/>
    <n v="610"/>
    <n v="244"/>
    <n v="366"/>
    <n v="0.6"/>
    <x v="0"/>
  </r>
  <r>
    <s v="ORD-104028"/>
    <x v="873"/>
    <x v="2"/>
    <x v="5"/>
    <s v="Jun"/>
    <s v="Q2"/>
    <x v="2"/>
    <s v="Andhra Pradesh"/>
    <s v="Andhra Pradesh Mega Store"/>
    <x v="2"/>
    <x v="2"/>
    <x v="2"/>
    <x v="0"/>
    <n v="4"/>
    <n v="2765"/>
    <x v="3"/>
    <n v="1632"/>
    <n v="9954"/>
    <n v="6528"/>
    <n v="3426"/>
    <n v="0.34418324291742014"/>
    <x v="0"/>
  </r>
  <r>
    <s v="ORD-100763"/>
    <x v="874"/>
    <x v="2"/>
    <x v="5"/>
    <s v="Jun"/>
    <s v="Q2"/>
    <x v="2"/>
    <s v="Karnataka"/>
    <s v="Karnataka Mega Store"/>
    <x v="3"/>
    <x v="13"/>
    <x v="1"/>
    <x v="0"/>
    <n v="1"/>
    <n v="13398"/>
    <x v="4"/>
    <n v="8164"/>
    <n v="8708.7000000000007"/>
    <n v="8164"/>
    <n v="544.70000000000073"/>
    <n v="6.2546648753545389E-2"/>
    <x v="0"/>
  </r>
  <r>
    <s v="ORD-101584"/>
    <x v="874"/>
    <x v="2"/>
    <x v="5"/>
    <s v="Jun"/>
    <s v="Q2"/>
    <x v="3"/>
    <s v="Punjab"/>
    <s v="Punjab Mega Store"/>
    <x v="2"/>
    <x v="7"/>
    <x v="2"/>
    <x v="1"/>
    <n v="1"/>
    <n v="2601"/>
    <x v="3"/>
    <n v="1319"/>
    <n v="2340.9"/>
    <n v="1319"/>
    <n v="1021.9000000000001"/>
    <n v="0.43654150113204326"/>
    <x v="0"/>
  </r>
  <r>
    <s v="ORD-101970"/>
    <x v="874"/>
    <x v="2"/>
    <x v="5"/>
    <s v="Jun"/>
    <s v="Q2"/>
    <x v="1"/>
    <s v="Rajasthan"/>
    <s v="Rajasthan Mega Store"/>
    <x v="3"/>
    <x v="6"/>
    <x v="2"/>
    <x v="2"/>
    <n v="4"/>
    <n v="6040"/>
    <x v="6"/>
    <n v="3303"/>
    <n v="16912"/>
    <n v="13212"/>
    <n v="3700"/>
    <n v="0.21877956480605487"/>
    <x v="0"/>
  </r>
  <r>
    <s v="ORD-102393"/>
    <x v="874"/>
    <x v="2"/>
    <x v="5"/>
    <s v="Jun"/>
    <s v="Q2"/>
    <x v="2"/>
    <s v="Andhra Pradesh"/>
    <s v="Andhra Pradesh Mega Store"/>
    <x v="3"/>
    <x v="13"/>
    <x v="0"/>
    <x v="2"/>
    <n v="1"/>
    <n v="12904"/>
    <x v="4"/>
    <n v="7514"/>
    <n v="8387.6"/>
    <n v="7514"/>
    <n v="873.60000000000036"/>
    <n v="0.10415375077495354"/>
    <x v="0"/>
  </r>
  <r>
    <s v="ORD-102467"/>
    <x v="874"/>
    <x v="2"/>
    <x v="5"/>
    <s v="Jun"/>
    <s v="Q2"/>
    <x v="2"/>
    <s v="Tamil Nadu"/>
    <s v="Tamil Nadu Mega Store"/>
    <x v="1"/>
    <x v="8"/>
    <x v="0"/>
    <x v="1"/>
    <n v="1"/>
    <n v="2297"/>
    <x v="2"/>
    <n v="1367"/>
    <n v="1952.45"/>
    <n v="1367"/>
    <n v="585.45000000000005"/>
    <n v="0.29985402955261342"/>
    <x v="0"/>
  </r>
  <r>
    <s v="ORD-102643"/>
    <x v="874"/>
    <x v="2"/>
    <x v="5"/>
    <s v="Jun"/>
    <s v="Q2"/>
    <x v="2"/>
    <s v="Karnataka"/>
    <s v="Karnataka Mega Store"/>
    <x v="1"/>
    <x v="4"/>
    <x v="2"/>
    <x v="1"/>
    <n v="5"/>
    <n v="317"/>
    <x v="0"/>
    <n v="124"/>
    <n v="1505.75"/>
    <n v="620"/>
    <n v="885.75"/>
    <n v="0.58824506060102943"/>
    <x v="0"/>
  </r>
  <r>
    <s v="ORD-103820"/>
    <x v="874"/>
    <x v="2"/>
    <x v="5"/>
    <s v="Jun"/>
    <s v="Q2"/>
    <x v="3"/>
    <s v="Delhi"/>
    <s v="Delhi Mega Store"/>
    <x v="1"/>
    <x v="1"/>
    <x v="0"/>
    <x v="0"/>
    <n v="3"/>
    <n v="453"/>
    <x v="0"/>
    <n v="206"/>
    <n v="1291.05"/>
    <n v="618"/>
    <n v="673.05"/>
    <n v="0.52131985593121877"/>
    <x v="0"/>
  </r>
  <r>
    <s v="ORD-100747"/>
    <x v="875"/>
    <x v="2"/>
    <x v="5"/>
    <s v="Jun"/>
    <s v="Q2"/>
    <x v="0"/>
    <s v="West Bengal"/>
    <s v="West Bengal Mega Store"/>
    <x v="1"/>
    <x v="3"/>
    <x v="0"/>
    <x v="2"/>
    <n v="1"/>
    <n v="272"/>
    <x v="1"/>
    <n v="114"/>
    <n v="272"/>
    <n v="114"/>
    <n v="158"/>
    <n v="0.58088235294117652"/>
    <x v="0"/>
  </r>
  <r>
    <s v="ORD-101176"/>
    <x v="875"/>
    <x v="2"/>
    <x v="5"/>
    <s v="Jun"/>
    <s v="Q2"/>
    <x v="0"/>
    <s v="West Bengal"/>
    <s v="West Bengal Mega Store"/>
    <x v="2"/>
    <x v="10"/>
    <x v="2"/>
    <x v="1"/>
    <n v="2"/>
    <n v="1628"/>
    <x v="1"/>
    <n v="844"/>
    <n v="3256"/>
    <n v="1688"/>
    <n v="1568"/>
    <n v="0.48157248157248156"/>
    <x v="0"/>
  </r>
  <r>
    <s v="ORD-101543"/>
    <x v="875"/>
    <x v="2"/>
    <x v="5"/>
    <s v="Jun"/>
    <s v="Q2"/>
    <x v="0"/>
    <s v="Odisha"/>
    <s v="Odisha Mega Store"/>
    <x v="1"/>
    <x v="4"/>
    <x v="0"/>
    <x v="0"/>
    <n v="2"/>
    <n v="276"/>
    <x v="2"/>
    <n v="114"/>
    <n v="469.2"/>
    <n v="228"/>
    <n v="241.2"/>
    <n v="0.51406649616368283"/>
    <x v="0"/>
  </r>
  <r>
    <s v="ORD-103268"/>
    <x v="875"/>
    <x v="2"/>
    <x v="5"/>
    <s v="Jun"/>
    <s v="Q2"/>
    <x v="2"/>
    <s v="Andhra Pradesh"/>
    <s v="Andhra Pradesh Mega Store"/>
    <x v="0"/>
    <x v="0"/>
    <x v="2"/>
    <x v="2"/>
    <n v="1"/>
    <n v="55553"/>
    <x v="2"/>
    <n v="46576"/>
    <n v="47220.049999999996"/>
    <n v="46576"/>
    <n v="644.04999999999563"/>
    <n v="1.3639333291684267E-2"/>
    <x v="0"/>
  </r>
  <r>
    <s v="ORD-101443"/>
    <x v="876"/>
    <x v="2"/>
    <x v="5"/>
    <s v="Jun"/>
    <s v="Q2"/>
    <x v="0"/>
    <s v="West Bengal"/>
    <s v="West Bengal Mega Store"/>
    <x v="1"/>
    <x v="8"/>
    <x v="0"/>
    <x v="1"/>
    <n v="1"/>
    <n v="2228"/>
    <x v="1"/>
    <n v="1328"/>
    <n v="2228"/>
    <n v="1328"/>
    <n v="900"/>
    <n v="0.40394973070017953"/>
    <x v="0"/>
  </r>
  <r>
    <s v="ORD-104214"/>
    <x v="876"/>
    <x v="2"/>
    <x v="5"/>
    <s v="Jun"/>
    <s v="Q2"/>
    <x v="3"/>
    <s v="Delhi"/>
    <s v="Delhi Mega Store"/>
    <x v="2"/>
    <x v="7"/>
    <x v="2"/>
    <x v="1"/>
    <n v="1"/>
    <n v="2554"/>
    <x v="1"/>
    <n v="1270"/>
    <n v="2554"/>
    <n v="1270"/>
    <n v="1284"/>
    <n v="0.50274079874706346"/>
    <x v="0"/>
  </r>
  <r>
    <s v="ORD-103362"/>
    <x v="877"/>
    <x v="2"/>
    <x v="5"/>
    <s v="Jun"/>
    <s v="Q2"/>
    <x v="0"/>
    <s v="West Bengal"/>
    <s v="West Bengal Mega Store"/>
    <x v="2"/>
    <x v="2"/>
    <x v="1"/>
    <x v="1"/>
    <n v="2"/>
    <n v="2924"/>
    <x v="3"/>
    <n v="1764"/>
    <n v="5263.2"/>
    <n v="3528"/>
    <n v="1735.1999999999998"/>
    <n v="0.32968536251709984"/>
    <x v="0"/>
  </r>
  <r>
    <s v="ORD-103765"/>
    <x v="877"/>
    <x v="2"/>
    <x v="5"/>
    <s v="Jun"/>
    <s v="Q2"/>
    <x v="1"/>
    <s v="Maharashtra"/>
    <s v="Maharashtra Mega Store"/>
    <x v="3"/>
    <x v="14"/>
    <x v="2"/>
    <x v="2"/>
    <n v="5"/>
    <n v="9243"/>
    <x v="5"/>
    <n v="5719"/>
    <n v="36972"/>
    <n v="28595"/>
    <n v="8377"/>
    <n v="0.22657686898193227"/>
    <x v="0"/>
  </r>
  <r>
    <s v="ORD-104374"/>
    <x v="877"/>
    <x v="2"/>
    <x v="5"/>
    <s v="Jun"/>
    <s v="Q2"/>
    <x v="3"/>
    <s v="Punjab"/>
    <s v="Punjab Mega Store"/>
    <x v="1"/>
    <x v="3"/>
    <x v="0"/>
    <x v="1"/>
    <n v="2"/>
    <n v="234"/>
    <x v="3"/>
    <n v="97"/>
    <n v="421.2"/>
    <n v="194"/>
    <n v="227.2"/>
    <n v="0.53941120607787274"/>
    <x v="0"/>
  </r>
  <r>
    <s v="ORD-100744"/>
    <x v="878"/>
    <x v="2"/>
    <x v="5"/>
    <s v="Jun"/>
    <s v="Q2"/>
    <x v="3"/>
    <s v="Delhi"/>
    <s v="Delhi Mega Store"/>
    <x v="1"/>
    <x v="8"/>
    <x v="1"/>
    <x v="1"/>
    <n v="3"/>
    <n v="2126"/>
    <x v="1"/>
    <n v="1229"/>
    <n v="6378"/>
    <n v="3687"/>
    <n v="2691"/>
    <n v="0.42191909689557855"/>
    <x v="0"/>
  </r>
  <r>
    <s v="ORD-101033"/>
    <x v="878"/>
    <x v="2"/>
    <x v="5"/>
    <s v="Jun"/>
    <s v="Q2"/>
    <x v="1"/>
    <s v="Rajasthan"/>
    <s v="Rajasthan Mega Store"/>
    <x v="0"/>
    <x v="12"/>
    <x v="0"/>
    <x v="2"/>
    <n v="1"/>
    <n v="18705"/>
    <x v="0"/>
    <n v="15018"/>
    <n v="17769.75"/>
    <n v="15018"/>
    <n v="2751.75"/>
    <n v="0.15485586460135906"/>
    <x v="0"/>
  </r>
  <r>
    <s v="ORD-102388"/>
    <x v="878"/>
    <x v="2"/>
    <x v="5"/>
    <s v="Jun"/>
    <s v="Q2"/>
    <x v="1"/>
    <s v="Gujarat"/>
    <s v="Gujarat Mega Store"/>
    <x v="0"/>
    <x v="0"/>
    <x v="0"/>
    <x v="2"/>
    <n v="3"/>
    <n v="49621"/>
    <x v="3"/>
    <n v="42856"/>
    <n v="133976.70000000001"/>
    <n v="128568"/>
    <n v="5408.7000000000116"/>
    <n v="4.0370452474198952E-2"/>
    <x v="0"/>
  </r>
  <r>
    <s v="ORD-103023"/>
    <x v="878"/>
    <x v="2"/>
    <x v="5"/>
    <s v="Jun"/>
    <s v="Q2"/>
    <x v="2"/>
    <s v="Tamil Nadu"/>
    <s v="Tamil Nadu Mega Store"/>
    <x v="0"/>
    <x v="0"/>
    <x v="1"/>
    <x v="0"/>
    <n v="1"/>
    <n v="56347"/>
    <x v="3"/>
    <n v="47004"/>
    <n v="50712.3"/>
    <n v="47004"/>
    <n v="3708.3000000000029"/>
    <n v="7.312427162641022E-2"/>
    <x v="0"/>
  </r>
  <r>
    <s v="ORD-103840"/>
    <x v="878"/>
    <x v="2"/>
    <x v="5"/>
    <s v="Jun"/>
    <s v="Q2"/>
    <x v="3"/>
    <s v="Delhi"/>
    <s v="Delhi Mega Store"/>
    <x v="1"/>
    <x v="3"/>
    <x v="0"/>
    <x v="2"/>
    <n v="5"/>
    <n v="252"/>
    <x v="1"/>
    <n v="106"/>
    <n v="1260"/>
    <n v="530"/>
    <n v="730"/>
    <n v="0.57936507936507942"/>
    <x v="0"/>
  </r>
  <r>
    <s v="ORD-100124"/>
    <x v="879"/>
    <x v="2"/>
    <x v="5"/>
    <s v="Jun"/>
    <s v="Q2"/>
    <x v="3"/>
    <s v="Delhi"/>
    <s v="Delhi Mega Store"/>
    <x v="0"/>
    <x v="11"/>
    <x v="0"/>
    <x v="2"/>
    <n v="5"/>
    <n v="1539"/>
    <x v="3"/>
    <n v="783"/>
    <n v="6925.5"/>
    <n v="3915"/>
    <n v="3010.5"/>
    <n v="0.43469785575048731"/>
    <x v="0"/>
  </r>
  <r>
    <s v="ORD-102013"/>
    <x v="879"/>
    <x v="2"/>
    <x v="5"/>
    <s v="Jun"/>
    <s v="Q2"/>
    <x v="0"/>
    <s v="Bihar"/>
    <s v="Bihar Mega Store"/>
    <x v="1"/>
    <x v="8"/>
    <x v="0"/>
    <x v="2"/>
    <n v="1"/>
    <n v="2151"/>
    <x v="1"/>
    <n v="1277"/>
    <n v="2151"/>
    <n v="1277"/>
    <n v="874"/>
    <n v="0.40632264063226409"/>
    <x v="0"/>
  </r>
  <r>
    <s v="ORD-100241"/>
    <x v="880"/>
    <x v="2"/>
    <x v="5"/>
    <s v="Jun"/>
    <s v="Q2"/>
    <x v="1"/>
    <s v="Rajasthan"/>
    <s v="Rajasthan Mega Store"/>
    <x v="1"/>
    <x v="3"/>
    <x v="0"/>
    <x v="0"/>
    <n v="1"/>
    <n v="272"/>
    <x v="0"/>
    <n v="117"/>
    <n v="258.39999999999998"/>
    <n v="117"/>
    <n v="141.39999999999998"/>
    <n v="0.54721362229102166"/>
    <x v="0"/>
  </r>
  <r>
    <s v="ORD-100560"/>
    <x v="880"/>
    <x v="2"/>
    <x v="5"/>
    <s v="Jun"/>
    <s v="Q2"/>
    <x v="0"/>
    <s v="West Bengal"/>
    <s v="West Bengal Mega Store"/>
    <x v="1"/>
    <x v="4"/>
    <x v="0"/>
    <x v="0"/>
    <n v="8"/>
    <n v="290"/>
    <x v="5"/>
    <n v="116"/>
    <n v="1856"/>
    <n v="928"/>
    <n v="928"/>
    <n v="0.5"/>
    <x v="0"/>
  </r>
  <r>
    <s v="ORD-103443"/>
    <x v="880"/>
    <x v="2"/>
    <x v="5"/>
    <s v="Jun"/>
    <s v="Q2"/>
    <x v="1"/>
    <s v="Rajasthan"/>
    <s v="Rajasthan Mega Store"/>
    <x v="1"/>
    <x v="8"/>
    <x v="2"/>
    <x v="1"/>
    <n v="3"/>
    <n v="2171"/>
    <x v="2"/>
    <n v="1233"/>
    <n v="5536.05"/>
    <n v="3699"/>
    <n v="1837.0500000000002"/>
    <n v="0.33183406941772564"/>
    <x v="0"/>
  </r>
  <r>
    <s v="ORD-100199"/>
    <x v="881"/>
    <x v="2"/>
    <x v="5"/>
    <s v="Jun"/>
    <s v="Q2"/>
    <x v="3"/>
    <s v="Delhi"/>
    <s v="Delhi Mega Store"/>
    <x v="3"/>
    <x v="14"/>
    <x v="2"/>
    <x v="1"/>
    <n v="4"/>
    <n v="8433"/>
    <x v="3"/>
    <n v="5256"/>
    <n v="30358.799999999999"/>
    <n v="21024"/>
    <n v="9334.7999999999993"/>
    <n v="0.30748250919008657"/>
    <x v="0"/>
  </r>
  <r>
    <s v="ORD-100592"/>
    <x v="881"/>
    <x v="2"/>
    <x v="5"/>
    <s v="Jun"/>
    <s v="Q2"/>
    <x v="1"/>
    <s v="Rajasthan"/>
    <s v="Rajasthan Mega Store"/>
    <x v="0"/>
    <x v="5"/>
    <x v="0"/>
    <x v="2"/>
    <n v="3"/>
    <n v="12099"/>
    <x v="1"/>
    <n v="8917"/>
    <n v="36297"/>
    <n v="26751"/>
    <n v="9546"/>
    <n v="0.26299694189602446"/>
    <x v="0"/>
  </r>
  <r>
    <s v="ORD-100172"/>
    <x v="882"/>
    <x v="2"/>
    <x v="5"/>
    <s v="Jun"/>
    <s v="Q2"/>
    <x v="2"/>
    <s v="Karnataka"/>
    <s v="Karnataka Mega Store"/>
    <x v="0"/>
    <x v="11"/>
    <x v="2"/>
    <x v="2"/>
    <n v="2"/>
    <n v="1388"/>
    <x v="1"/>
    <n v="684"/>
    <n v="2776"/>
    <n v="1368"/>
    <n v="1408"/>
    <n v="0.50720461095100866"/>
    <x v="0"/>
  </r>
  <r>
    <s v="ORD-101611"/>
    <x v="882"/>
    <x v="2"/>
    <x v="5"/>
    <s v="Jun"/>
    <s v="Q2"/>
    <x v="1"/>
    <s v="Maharashtra"/>
    <s v="Maharashtra Mega Store"/>
    <x v="2"/>
    <x v="10"/>
    <x v="2"/>
    <x v="0"/>
    <n v="2"/>
    <n v="1714"/>
    <x v="0"/>
    <n v="871"/>
    <n v="3256.6"/>
    <n v="1742"/>
    <n v="1514.6"/>
    <n v="0.46508628631087634"/>
    <x v="0"/>
  </r>
  <r>
    <s v="ORD-102201"/>
    <x v="882"/>
    <x v="2"/>
    <x v="5"/>
    <s v="Jun"/>
    <s v="Q2"/>
    <x v="3"/>
    <s v="Punjab"/>
    <s v="Punjab Mega Store"/>
    <x v="0"/>
    <x v="0"/>
    <x v="1"/>
    <x v="2"/>
    <n v="2"/>
    <n v="52886"/>
    <x v="0"/>
    <n v="44154"/>
    <n v="100483.4"/>
    <n v="88308"/>
    <n v="12175.399999999994"/>
    <n v="0.12116827257039466"/>
    <x v="0"/>
  </r>
  <r>
    <s v="ORD-102300"/>
    <x v="882"/>
    <x v="2"/>
    <x v="5"/>
    <s v="Jun"/>
    <s v="Q2"/>
    <x v="2"/>
    <s v="Tamil Nadu"/>
    <s v="Tamil Nadu Mega Store"/>
    <x v="1"/>
    <x v="1"/>
    <x v="0"/>
    <x v="1"/>
    <n v="2"/>
    <n v="489"/>
    <x v="1"/>
    <n v="225"/>
    <n v="978"/>
    <n v="450"/>
    <n v="528"/>
    <n v="0.53987730061349692"/>
    <x v="0"/>
  </r>
  <r>
    <s v="ORD-103682"/>
    <x v="882"/>
    <x v="2"/>
    <x v="5"/>
    <s v="Jun"/>
    <s v="Q2"/>
    <x v="3"/>
    <s v="Uttar Pradesh"/>
    <s v="Uttar Pradesh Mega Store"/>
    <x v="3"/>
    <x v="6"/>
    <x v="2"/>
    <x v="2"/>
    <n v="1"/>
    <n v="6639"/>
    <x v="3"/>
    <n v="3721"/>
    <n v="5975.1"/>
    <n v="3721"/>
    <n v="2254.1000000000004"/>
    <n v="0.37724891633612828"/>
    <x v="0"/>
  </r>
  <r>
    <s v="ORD-103721"/>
    <x v="882"/>
    <x v="2"/>
    <x v="5"/>
    <s v="Jun"/>
    <s v="Q2"/>
    <x v="1"/>
    <s v="Rajasthan"/>
    <s v="Rajasthan Mega Store"/>
    <x v="1"/>
    <x v="4"/>
    <x v="0"/>
    <x v="0"/>
    <n v="2"/>
    <n v="277"/>
    <x v="5"/>
    <n v="110"/>
    <n v="443.20000000000005"/>
    <n v="220"/>
    <n v="223.20000000000005"/>
    <n v="0.50361010830324915"/>
    <x v="0"/>
  </r>
  <r>
    <s v="ORD-104230"/>
    <x v="882"/>
    <x v="2"/>
    <x v="5"/>
    <s v="Jun"/>
    <s v="Q2"/>
    <x v="3"/>
    <s v="Uttar Pradesh"/>
    <s v="Uttar Pradesh Mega Store"/>
    <x v="2"/>
    <x v="7"/>
    <x v="2"/>
    <x v="2"/>
    <n v="2"/>
    <n v="2495"/>
    <x v="3"/>
    <n v="1245"/>
    <n v="4491"/>
    <n v="2490"/>
    <n v="2001"/>
    <n v="0.44555778223112891"/>
    <x v="0"/>
  </r>
  <r>
    <s v="ORD-104310"/>
    <x v="882"/>
    <x v="2"/>
    <x v="5"/>
    <s v="Jun"/>
    <s v="Q2"/>
    <x v="1"/>
    <s v="Gujarat"/>
    <s v="Gujarat Mega Store"/>
    <x v="1"/>
    <x v="8"/>
    <x v="0"/>
    <x v="1"/>
    <n v="2"/>
    <n v="2121"/>
    <x v="1"/>
    <n v="1210"/>
    <n v="4242"/>
    <n v="2420"/>
    <n v="1822"/>
    <n v="0.42951438000942954"/>
    <x v="0"/>
  </r>
  <r>
    <s v="ORD-104379"/>
    <x v="882"/>
    <x v="2"/>
    <x v="5"/>
    <s v="Jun"/>
    <s v="Q2"/>
    <x v="1"/>
    <s v="Maharashtra"/>
    <s v="Maharashtra Mega Store"/>
    <x v="0"/>
    <x v="11"/>
    <x v="2"/>
    <x v="2"/>
    <n v="3"/>
    <n v="1401"/>
    <x v="0"/>
    <n v="712"/>
    <n v="3992.85"/>
    <n v="2136"/>
    <n v="1856.85"/>
    <n v="0.46504376573124456"/>
    <x v="0"/>
  </r>
  <r>
    <s v="ORD-104395"/>
    <x v="882"/>
    <x v="2"/>
    <x v="5"/>
    <s v="Jun"/>
    <s v="Q2"/>
    <x v="2"/>
    <s v="Karnataka"/>
    <s v="Karnataka Mega Store"/>
    <x v="1"/>
    <x v="1"/>
    <x v="0"/>
    <x v="1"/>
    <n v="2"/>
    <n v="457"/>
    <x v="2"/>
    <n v="212"/>
    <n v="776.9"/>
    <n v="424"/>
    <n v="352.9"/>
    <n v="0.45424121508559656"/>
    <x v="0"/>
  </r>
  <r>
    <s v="ORD-102656"/>
    <x v="883"/>
    <x v="2"/>
    <x v="5"/>
    <s v="Jun"/>
    <s v="Q2"/>
    <x v="1"/>
    <s v="Rajasthan"/>
    <s v="Rajasthan Mega Store"/>
    <x v="1"/>
    <x v="4"/>
    <x v="2"/>
    <x v="2"/>
    <n v="1"/>
    <n v="306"/>
    <x v="0"/>
    <n v="121"/>
    <n v="290.7"/>
    <n v="121"/>
    <n v="169.7"/>
    <n v="0.58376332989336088"/>
    <x v="0"/>
  </r>
  <r>
    <s v="ORD-100193"/>
    <x v="884"/>
    <x v="2"/>
    <x v="5"/>
    <s v="Jun"/>
    <s v="Q2"/>
    <x v="3"/>
    <s v="Delhi"/>
    <s v="Delhi Mega Store"/>
    <x v="2"/>
    <x v="10"/>
    <x v="0"/>
    <x v="0"/>
    <n v="2"/>
    <n v="1817"/>
    <x v="3"/>
    <n v="927"/>
    <n v="3270.6"/>
    <n v="1854"/>
    <n v="1416.6"/>
    <n v="0.43313153549807371"/>
    <x v="0"/>
  </r>
  <r>
    <s v="ORD-100436"/>
    <x v="884"/>
    <x v="2"/>
    <x v="5"/>
    <s v="Jun"/>
    <s v="Q2"/>
    <x v="2"/>
    <s v="Karnataka"/>
    <s v="Karnataka Mega Store"/>
    <x v="1"/>
    <x v="1"/>
    <x v="2"/>
    <x v="1"/>
    <n v="4"/>
    <n v="454"/>
    <x v="1"/>
    <n v="199"/>
    <n v="1816"/>
    <n v="796"/>
    <n v="1020"/>
    <n v="0.56167400881057272"/>
    <x v="0"/>
  </r>
  <r>
    <s v="ORD-103361"/>
    <x v="884"/>
    <x v="2"/>
    <x v="5"/>
    <s v="Jun"/>
    <s v="Q2"/>
    <x v="1"/>
    <s v="Rajasthan"/>
    <s v="Rajasthan Mega Store"/>
    <x v="0"/>
    <x v="0"/>
    <x v="0"/>
    <x v="2"/>
    <n v="1"/>
    <n v="49929"/>
    <x v="1"/>
    <n v="43054"/>
    <n v="49929"/>
    <n v="43054"/>
    <n v="6875"/>
    <n v="0.13769552764926196"/>
    <x v="0"/>
  </r>
  <r>
    <s v="ORD-100575"/>
    <x v="885"/>
    <x v="2"/>
    <x v="5"/>
    <s v="Jun"/>
    <s v="Q2"/>
    <x v="2"/>
    <s v="Tamil Nadu"/>
    <s v="Tamil Nadu Mega Store"/>
    <x v="0"/>
    <x v="12"/>
    <x v="2"/>
    <x v="1"/>
    <n v="2"/>
    <n v="18651"/>
    <x v="1"/>
    <n v="14861"/>
    <n v="37302"/>
    <n v="29722"/>
    <n v="7580"/>
    <n v="0.20320626239879899"/>
    <x v="0"/>
  </r>
  <r>
    <s v="ORD-103883"/>
    <x v="885"/>
    <x v="2"/>
    <x v="5"/>
    <s v="Jun"/>
    <s v="Q2"/>
    <x v="3"/>
    <s v="Punjab"/>
    <s v="Punjab Mega Store"/>
    <x v="2"/>
    <x v="10"/>
    <x v="0"/>
    <x v="1"/>
    <n v="4"/>
    <n v="1756"/>
    <x v="1"/>
    <n v="921"/>
    <n v="7024"/>
    <n v="3684"/>
    <n v="3340"/>
    <n v="0.4755125284738041"/>
    <x v="0"/>
  </r>
  <r>
    <s v="ORD-104130"/>
    <x v="885"/>
    <x v="2"/>
    <x v="5"/>
    <s v="Jun"/>
    <s v="Q2"/>
    <x v="3"/>
    <s v="Punjab"/>
    <s v="Punjab Mega Store"/>
    <x v="0"/>
    <x v="0"/>
    <x v="0"/>
    <x v="2"/>
    <n v="2"/>
    <n v="56880"/>
    <x v="1"/>
    <n v="49217"/>
    <n v="113760"/>
    <n v="98434"/>
    <n v="15326"/>
    <n v="0.13472222222222222"/>
    <x v="0"/>
  </r>
  <r>
    <s v="ORD-104205"/>
    <x v="885"/>
    <x v="2"/>
    <x v="5"/>
    <s v="Jun"/>
    <s v="Q2"/>
    <x v="1"/>
    <s v="Gujarat"/>
    <s v="Gujarat Mega Store"/>
    <x v="1"/>
    <x v="3"/>
    <x v="2"/>
    <x v="1"/>
    <n v="1"/>
    <n v="230"/>
    <x v="0"/>
    <n v="94"/>
    <n v="218.5"/>
    <n v="94"/>
    <n v="124.5"/>
    <n v="0.56979405034324948"/>
    <x v="0"/>
  </r>
  <r>
    <s v="ORD-101219"/>
    <x v="886"/>
    <x v="2"/>
    <x v="5"/>
    <s v="Jun"/>
    <s v="Q2"/>
    <x v="3"/>
    <s v="Punjab"/>
    <s v="Punjab Mega Store"/>
    <x v="1"/>
    <x v="3"/>
    <x v="2"/>
    <x v="0"/>
    <n v="4"/>
    <n v="262"/>
    <x v="0"/>
    <n v="112"/>
    <n v="995.59999999999991"/>
    <n v="448"/>
    <n v="547.59999999999991"/>
    <n v="0.55002008838891114"/>
    <x v="0"/>
  </r>
  <r>
    <s v="ORD-102455"/>
    <x v="886"/>
    <x v="2"/>
    <x v="5"/>
    <s v="Jun"/>
    <s v="Q2"/>
    <x v="3"/>
    <s v="Punjab"/>
    <s v="Punjab Mega Store"/>
    <x v="1"/>
    <x v="1"/>
    <x v="2"/>
    <x v="2"/>
    <n v="2"/>
    <n v="438"/>
    <x v="0"/>
    <n v="201"/>
    <n v="832.19999999999993"/>
    <n v="402"/>
    <n v="430.19999999999993"/>
    <n v="0.51694304253785139"/>
    <x v="0"/>
  </r>
  <r>
    <s v="ORD-102758"/>
    <x v="886"/>
    <x v="2"/>
    <x v="5"/>
    <s v="Jun"/>
    <s v="Q2"/>
    <x v="0"/>
    <s v="West Bengal"/>
    <s v="West Bengal Mega Store"/>
    <x v="2"/>
    <x v="7"/>
    <x v="0"/>
    <x v="2"/>
    <n v="4"/>
    <n v="2402"/>
    <x v="2"/>
    <n v="1172"/>
    <n v="8166.8"/>
    <n v="4688"/>
    <n v="3478.8"/>
    <n v="0.42596855561541852"/>
    <x v="0"/>
  </r>
  <r>
    <s v="ORD-103153"/>
    <x v="886"/>
    <x v="2"/>
    <x v="5"/>
    <s v="Jun"/>
    <s v="Q2"/>
    <x v="2"/>
    <s v="Tamil Nadu"/>
    <s v="Tamil Nadu Mega Store"/>
    <x v="1"/>
    <x v="4"/>
    <x v="0"/>
    <x v="2"/>
    <n v="3"/>
    <n v="295"/>
    <x v="0"/>
    <n v="121"/>
    <n v="840.75"/>
    <n v="363"/>
    <n v="477.75"/>
    <n v="0.56824264049955397"/>
    <x v="0"/>
  </r>
  <r>
    <s v="ORD-103590"/>
    <x v="886"/>
    <x v="2"/>
    <x v="5"/>
    <s v="Jun"/>
    <s v="Q2"/>
    <x v="1"/>
    <s v="Rajasthan"/>
    <s v="Rajasthan Mega Store"/>
    <x v="0"/>
    <x v="0"/>
    <x v="2"/>
    <x v="2"/>
    <n v="3"/>
    <n v="54860"/>
    <x v="3"/>
    <n v="47741"/>
    <n v="148122"/>
    <n v="143223"/>
    <n v="4899"/>
    <n v="3.3074087576457245E-2"/>
    <x v="0"/>
  </r>
  <r>
    <s v="ORD-104401"/>
    <x v="886"/>
    <x v="2"/>
    <x v="5"/>
    <s v="Jun"/>
    <s v="Q2"/>
    <x v="1"/>
    <s v="Gujarat"/>
    <s v="Gujarat Mega Store"/>
    <x v="1"/>
    <x v="4"/>
    <x v="2"/>
    <x v="1"/>
    <n v="1"/>
    <n v="318"/>
    <x v="1"/>
    <n v="128"/>
    <n v="318"/>
    <n v="128"/>
    <n v="190"/>
    <n v="0.59748427672955973"/>
    <x v="0"/>
  </r>
  <r>
    <s v="ORD-102277"/>
    <x v="887"/>
    <x v="2"/>
    <x v="5"/>
    <s v="Jun"/>
    <s v="Q2"/>
    <x v="0"/>
    <s v="Odisha"/>
    <s v="Odisha Mega Store"/>
    <x v="1"/>
    <x v="4"/>
    <x v="2"/>
    <x v="1"/>
    <n v="1"/>
    <n v="287"/>
    <x v="2"/>
    <n v="116"/>
    <n v="243.95"/>
    <n v="116"/>
    <n v="127.94999999999999"/>
    <n v="0.52449272391883583"/>
    <x v="0"/>
  </r>
  <r>
    <s v="ORD-104456"/>
    <x v="887"/>
    <x v="2"/>
    <x v="5"/>
    <s v="Jun"/>
    <s v="Q2"/>
    <x v="3"/>
    <s v="Delhi"/>
    <s v="Delhi Mega Store"/>
    <x v="2"/>
    <x v="10"/>
    <x v="0"/>
    <x v="1"/>
    <n v="1"/>
    <n v="1854"/>
    <x v="1"/>
    <n v="942"/>
    <n v="1854"/>
    <n v="942"/>
    <n v="912"/>
    <n v="0.49190938511326859"/>
    <x v="0"/>
  </r>
  <r>
    <s v="ORD-101040"/>
    <x v="888"/>
    <x v="2"/>
    <x v="5"/>
    <s v="Jun"/>
    <s v="Q2"/>
    <x v="1"/>
    <s v="Maharashtra"/>
    <s v="Maharashtra Mega Store"/>
    <x v="0"/>
    <x v="11"/>
    <x v="0"/>
    <x v="2"/>
    <n v="2"/>
    <n v="1476"/>
    <x v="1"/>
    <n v="743"/>
    <n v="2952"/>
    <n v="1486"/>
    <n v="1466"/>
    <n v="0.49661246612466126"/>
    <x v="0"/>
  </r>
  <r>
    <s v="ORD-101440"/>
    <x v="888"/>
    <x v="2"/>
    <x v="5"/>
    <s v="Jun"/>
    <s v="Q2"/>
    <x v="2"/>
    <s v="Tamil Nadu"/>
    <s v="Tamil Nadu Mega Store"/>
    <x v="0"/>
    <x v="11"/>
    <x v="2"/>
    <x v="1"/>
    <n v="3"/>
    <n v="1566"/>
    <x v="3"/>
    <n v="781"/>
    <n v="4228.2"/>
    <n v="2343"/>
    <n v="1885.1999999999998"/>
    <n v="0.44586348800908188"/>
    <x v="0"/>
  </r>
  <r>
    <s v="ORD-101872"/>
    <x v="888"/>
    <x v="2"/>
    <x v="5"/>
    <s v="Jun"/>
    <s v="Q2"/>
    <x v="3"/>
    <s v="Punjab"/>
    <s v="Punjab Mega Store"/>
    <x v="1"/>
    <x v="8"/>
    <x v="1"/>
    <x v="1"/>
    <n v="3"/>
    <n v="2211"/>
    <x v="0"/>
    <n v="1253"/>
    <n v="6301.3499999999995"/>
    <n v="3759"/>
    <n v="2542.3499999999995"/>
    <n v="0.40346116308410096"/>
    <x v="0"/>
  </r>
  <r>
    <s v="ORD-102654"/>
    <x v="888"/>
    <x v="2"/>
    <x v="5"/>
    <s v="Jun"/>
    <s v="Q2"/>
    <x v="2"/>
    <s v="Tamil Nadu"/>
    <s v="Tamil Nadu Mega Store"/>
    <x v="1"/>
    <x v="4"/>
    <x v="0"/>
    <x v="2"/>
    <n v="1"/>
    <n v="271"/>
    <x v="1"/>
    <n v="106"/>
    <n v="271"/>
    <n v="106"/>
    <n v="165"/>
    <n v="0.60885608856088558"/>
    <x v="0"/>
  </r>
  <r>
    <s v="ORD-103744"/>
    <x v="888"/>
    <x v="2"/>
    <x v="5"/>
    <s v="Jun"/>
    <s v="Q2"/>
    <x v="3"/>
    <s v="Uttar Pradesh"/>
    <s v="Uttar Pradesh Mega Store"/>
    <x v="1"/>
    <x v="1"/>
    <x v="2"/>
    <x v="2"/>
    <n v="3"/>
    <n v="491"/>
    <x v="2"/>
    <n v="221"/>
    <n v="1252.05"/>
    <n v="663"/>
    <n v="589.04999999999995"/>
    <n v="0.47046843177189407"/>
    <x v="0"/>
  </r>
  <r>
    <s v="ORD-100623"/>
    <x v="889"/>
    <x v="2"/>
    <x v="5"/>
    <s v="Jun"/>
    <s v="Q2"/>
    <x v="2"/>
    <s v="Tamil Nadu"/>
    <s v="Tamil Nadu Mega Store"/>
    <x v="1"/>
    <x v="1"/>
    <x v="0"/>
    <x v="1"/>
    <n v="3"/>
    <n v="431"/>
    <x v="0"/>
    <n v="197"/>
    <n v="1228.3499999999999"/>
    <n v="591"/>
    <n v="637.34999999999991"/>
    <n v="0.51886677249969471"/>
    <x v="0"/>
  </r>
  <r>
    <s v="ORD-100989"/>
    <x v="889"/>
    <x v="2"/>
    <x v="5"/>
    <s v="Jun"/>
    <s v="Q2"/>
    <x v="3"/>
    <s v="Punjab"/>
    <s v="Punjab Mega Store"/>
    <x v="2"/>
    <x v="10"/>
    <x v="0"/>
    <x v="1"/>
    <n v="1"/>
    <n v="1846"/>
    <x v="2"/>
    <n v="963"/>
    <n v="1569.1"/>
    <n v="963"/>
    <n v="606.09999999999991"/>
    <n v="0.38627238544388498"/>
    <x v="0"/>
  </r>
  <r>
    <s v="ORD-101689"/>
    <x v="889"/>
    <x v="2"/>
    <x v="5"/>
    <s v="Jun"/>
    <s v="Q2"/>
    <x v="3"/>
    <s v="Delhi"/>
    <s v="Delhi Mega Store"/>
    <x v="2"/>
    <x v="2"/>
    <x v="0"/>
    <x v="1"/>
    <n v="5"/>
    <n v="2934"/>
    <x v="2"/>
    <n v="1765"/>
    <n v="12469.5"/>
    <n v="8825"/>
    <n v="3644.5"/>
    <n v="0.29227314647740488"/>
    <x v="0"/>
  </r>
  <r>
    <s v="ORD-102024"/>
    <x v="889"/>
    <x v="2"/>
    <x v="5"/>
    <s v="Jun"/>
    <s v="Q2"/>
    <x v="2"/>
    <s v="Karnataka"/>
    <s v="Karnataka Mega Store"/>
    <x v="3"/>
    <x v="13"/>
    <x v="1"/>
    <x v="1"/>
    <n v="1"/>
    <n v="13855"/>
    <x v="5"/>
    <n v="8182"/>
    <n v="11084"/>
    <n v="8182"/>
    <n v="2902"/>
    <n v="0.26181883796463373"/>
    <x v="0"/>
  </r>
  <r>
    <s v="ORD-102733"/>
    <x v="889"/>
    <x v="2"/>
    <x v="5"/>
    <s v="Jun"/>
    <s v="Q2"/>
    <x v="2"/>
    <s v="Andhra Pradesh"/>
    <s v="Andhra Pradesh Mega Store"/>
    <x v="2"/>
    <x v="2"/>
    <x v="0"/>
    <x v="1"/>
    <n v="3"/>
    <n v="2770"/>
    <x v="2"/>
    <n v="1678"/>
    <n v="7063.5"/>
    <n v="5034"/>
    <n v="2029.5"/>
    <n v="0.28732214907623699"/>
    <x v="0"/>
  </r>
  <r>
    <s v="ORD-103650"/>
    <x v="889"/>
    <x v="2"/>
    <x v="5"/>
    <s v="Jun"/>
    <s v="Q2"/>
    <x v="0"/>
    <s v="West Bengal"/>
    <s v="West Bengal Mega Store"/>
    <x v="3"/>
    <x v="13"/>
    <x v="0"/>
    <x v="2"/>
    <n v="3"/>
    <n v="13535"/>
    <x v="5"/>
    <n v="8364"/>
    <n v="32484"/>
    <n v="25092"/>
    <n v="7392"/>
    <n v="0.22755818248984117"/>
    <x v="0"/>
  </r>
  <r>
    <s v="ORD-104237"/>
    <x v="889"/>
    <x v="2"/>
    <x v="5"/>
    <s v="Jun"/>
    <s v="Q2"/>
    <x v="1"/>
    <s v="Rajasthan"/>
    <s v="Rajasthan Mega Store"/>
    <x v="3"/>
    <x v="9"/>
    <x v="0"/>
    <x v="1"/>
    <n v="5"/>
    <n v="29723"/>
    <x v="5"/>
    <n v="19672"/>
    <n v="118892"/>
    <n v="98360"/>
    <n v="20532"/>
    <n v="0.17269454631093767"/>
    <x v="0"/>
  </r>
  <r>
    <s v="ORD-102741"/>
    <x v="890"/>
    <x v="2"/>
    <x v="5"/>
    <s v="Jun"/>
    <s v="Q2"/>
    <x v="1"/>
    <s v="Maharashtra"/>
    <s v="Maharashtra Mega Store"/>
    <x v="3"/>
    <x v="6"/>
    <x v="1"/>
    <x v="2"/>
    <n v="2"/>
    <n v="6703"/>
    <x v="6"/>
    <n v="3596"/>
    <n v="9384.1999999999989"/>
    <n v="7192"/>
    <n v="2192.1999999999989"/>
    <n v="0.23360542187932901"/>
    <x v="0"/>
  </r>
  <r>
    <s v="ORD-103566"/>
    <x v="890"/>
    <x v="2"/>
    <x v="5"/>
    <s v="Jun"/>
    <s v="Q2"/>
    <x v="2"/>
    <s v="Karnataka"/>
    <s v="Karnataka Mega Store"/>
    <x v="0"/>
    <x v="0"/>
    <x v="1"/>
    <x v="2"/>
    <n v="5"/>
    <n v="52384"/>
    <x v="3"/>
    <n v="43601"/>
    <n v="235728"/>
    <n v="218005"/>
    <n v="17723"/>
    <n v="7.5184110500237558E-2"/>
    <x v="0"/>
  </r>
  <r>
    <s v="ORD-100374"/>
    <x v="891"/>
    <x v="2"/>
    <x v="5"/>
    <s v="Jun"/>
    <s v="Q2"/>
    <x v="3"/>
    <s v="Delhi"/>
    <s v="Delhi Mega Store"/>
    <x v="0"/>
    <x v="5"/>
    <x v="0"/>
    <x v="1"/>
    <n v="1"/>
    <n v="11827"/>
    <x v="2"/>
    <n v="8561"/>
    <n v="10052.949999999999"/>
    <n v="8561"/>
    <n v="1491.9499999999989"/>
    <n v="0.14840917342670551"/>
    <x v="0"/>
  </r>
  <r>
    <s v="ORD-100723"/>
    <x v="891"/>
    <x v="2"/>
    <x v="5"/>
    <s v="Jun"/>
    <s v="Q2"/>
    <x v="1"/>
    <s v="Rajasthan"/>
    <s v="Rajasthan Mega Store"/>
    <x v="3"/>
    <x v="6"/>
    <x v="0"/>
    <x v="1"/>
    <n v="1"/>
    <n v="6288"/>
    <x v="4"/>
    <n v="3524"/>
    <n v="4087.2000000000003"/>
    <n v="3524"/>
    <n v="563.20000000000027"/>
    <n v="0.13779604619299282"/>
    <x v="0"/>
  </r>
  <r>
    <s v="ORD-101280"/>
    <x v="891"/>
    <x v="2"/>
    <x v="5"/>
    <s v="Jun"/>
    <s v="Q2"/>
    <x v="1"/>
    <s v="Rajasthan"/>
    <s v="Rajasthan Mega Store"/>
    <x v="2"/>
    <x v="10"/>
    <x v="0"/>
    <x v="0"/>
    <n v="3"/>
    <n v="1906"/>
    <x v="3"/>
    <n v="991"/>
    <n v="5146.2"/>
    <n v="2973"/>
    <n v="2173.1999999999998"/>
    <n v="0.42229217675177799"/>
    <x v="0"/>
  </r>
  <r>
    <s v="ORD-101321"/>
    <x v="891"/>
    <x v="2"/>
    <x v="5"/>
    <s v="Jun"/>
    <s v="Q2"/>
    <x v="0"/>
    <s v="West Bengal"/>
    <s v="West Bengal Mega Store"/>
    <x v="1"/>
    <x v="8"/>
    <x v="1"/>
    <x v="0"/>
    <n v="4"/>
    <n v="2321"/>
    <x v="2"/>
    <n v="1373"/>
    <n v="7891.4"/>
    <n v="5492"/>
    <n v="2399.3999999999996"/>
    <n v="0.304052512862103"/>
    <x v="0"/>
  </r>
  <r>
    <s v="ORD-102337"/>
    <x v="891"/>
    <x v="2"/>
    <x v="5"/>
    <s v="Jun"/>
    <s v="Q2"/>
    <x v="1"/>
    <s v="Gujarat"/>
    <s v="Gujarat Mega Store"/>
    <x v="1"/>
    <x v="8"/>
    <x v="2"/>
    <x v="1"/>
    <n v="1"/>
    <n v="2038"/>
    <x v="1"/>
    <n v="1167"/>
    <n v="2038"/>
    <n v="1167"/>
    <n v="871"/>
    <n v="0.42737978410206084"/>
    <x v="0"/>
  </r>
  <r>
    <s v="ORD-102691"/>
    <x v="891"/>
    <x v="2"/>
    <x v="5"/>
    <s v="Jun"/>
    <s v="Q2"/>
    <x v="3"/>
    <s v="Delhi"/>
    <s v="Delhi Mega Store"/>
    <x v="2"/>
    <x v="7"/>
    <x v="2"/>
    <x v="2"/>
    <n v="3"/>
    <n v="2600"/>
    <x v="2"/>
    <n v="1296"/>
    <n v="6630"/>
    <n v="3888"/>
    <n v="2742"/>
    <n v="0.41357466063348414"/>
    <x v="0"/>
  </r>
  <r>
    <s v="ORD-103496"/>
    <x v="892"/>
    <x v="2"/>
    <x v="5"/>
    <s v="Jun"/>
    <s v="Q2"/>
    <x v="2"/>
    <s v="Tamil Nadu"/>
    <s v="Tamil Nadu Mega Store"/>
    <x v="3"/>
    <x v="9"/>
    <x v="2"/>
    <x v="1"/>
    <n v="1"/>
    <n v="33892"/>
    <x v="1"/>
    <n v="22394"/>
    <n v="33892"/>
    <n v="22394"/>
    <n v="11498"/>
    <n v="0.3392541012628349"/>
    <x v="0"/>
  </r>
  <r>
    <s v="ORD-104434"/>
    <x v="892"/>
    <x v="2"/>
    <x v="5"/>
    <s v="Jun"/>
    <s v="Q2"/>
    <x v="0"/>
    <s v="Odisha"/>
    <s v="Odisha Mega Store"/>
    <x v="0"/>
    <x v="5"/>
    <x v="2"/>
    <x v="2"/>
    <n v="5"/>
    <n v="11890"/>
    <x v="1"/>
    <n v="8628"/>
    <n v="59450"/>
    <n v="43140"/>
    <n v="16310"/>
    <n v="0.27434819175777964"/>
    <x v="0"/>
  </r>
  <r>
    <s v="ORD-100449"/>
    <x v="893"/>
    <x v="2"/>
    <x v="6"/>
    <s v="Jul"/>
    <s v="Q3"/>
    <x v="2"/>
    <s v="Andhra Pradesh"/>
    <s v="Andhra Pradesh Mega Store"/>
    <x v="0"/>
    <x v="12"/>
    <x v="0"/>
    <x v="1"/>
    <n v="1"/>
    <n v="18679"/>
    <x v="1"/>
    <n v="14315"/>
    <n v="18679"/>
    <n v="14315"/>
    <n v="4364"/>
    <n v="0.23363135071470637"/>
    <x v="0"/>
  </r>
  <r>
    <s v="ORD-100450"/>
    <x v="893"/>
    <x v="2"/>
    <x v="6"/>
    <s v="Jul"/>
    <s v="Q3"/>
    <x v="3"/>
    <s v="Delhi"/>
    <s v="Delhi Mega Store"/>
    <x v="2"/>
    <x v="10"/>
    <x v="0"/>
    <x v="2"/>
    <n v="4"/>
    <n v="1683"/>
    <x v="1"/>
    <n v="888"/>
    <n v="6732"/>
    <n v="3552"/>
    <n v="3180"/>
    <n v="0.47237076648841353"/>
    <x v="0"/>
  </r>
  <r>
    <s v="ORD-100612"/>
    <x v="893"/>
    <x v="2"/>
    <x v="6"/>
    <s v="Jul"/>
    <s v="Q3"/>
    <x v="1"/>
    <s v="Rajasthan"/>
    <s v="Rajasthan Mega Store"/>
    <x v="3"/>
    <x v="13"/>
    <x v="0"/>
    <x v="0"/>
    <n v="2"/>
    <n v="13753"/>
    <x v="8"/>
    <n v="8144"/>
    <n v="16503.599999999999"/>
    <n v="16288"/>
    <n v="215.59999999999854"/>
    <n v="1.3063816379456517E-2"/>
    <x v="0"/>
  </r>
  <r>
    <s v="ORD-100735"/>
    <x v="893"/>
    <x v="2"/>
    <x v="6"/>
    <s v="Jul"/>
    <s v="Q3"/>
    <x v="1"/>
    <s v="Gujarat"/>
    <s v="Gujarat Mega Store"/>
    <x v="1"/>
    <x v="4"/>
    <x v="0"/>
    <x v="2"/>
    <n v="4"/>
    <n v="304"/>
    <x v="1"/>
    <n v="122"/>
    <n v="1216"/>
    <n v="488"/>
    <n v="728"/>
    <n v="0.59868421052631582"/>
    <x v="0"/>
  </r>
  <r>
    <s v="ORD-102893"/>
    <x v="893"/>
    <x v="2"/>
    <x v="6"/>
    <s v="Jul"/>
    <s v="Q3"/>
    <x v="1"/>
    <s v="Rajasthan"/>
    <s v="Rajasthan Mega Store"/>
    <x v="1"/>
    <x v="8"/>
    <x v="1"/>
    <x v="1"/>
    <n v="1"/>
    <n v="2251"/>
    <x v="2"/>
    <n v="1323"/>
    <n v="1913.35"/>
    <n v="1323"/>
    <n v="590.34999999999991"/>
    <n v="0.30854260851386306"/>
    <x v="0"/>
  </r>
  <r>
    <s v="ORD-104186"/>
    <x v="893"/>
    <x v="2"/>
    <x v="6"/>
    <s v="Jul"/>
    <s v="Q3"/>
    <x v="2"/>
    <s v="Karnataka"/>
    <s v="Karnataka Mega Store"/>
    <x v="0"/>
    <x v="11"/>
    <x v="0"/>
    <x v="2"/>
    <n v="1"/>
    <n v="1598"/>
    <x v="3"/>
    <n v="787"/>
    <n v="1438.2"/>
    <n v="787"/>
    <n v="651.20000000000005"/>
    <n v="0.45278820748157422"/>
    <x v="0"/>
  </r>
  <r>
    <s v="ORD-101758"/>
    <x v="894"/>
    <x v="2"/>
    <x v="6"/>
    <s v="Jul"/>
    <s v="Q3"/>
    <x v="1"/>
    <s v="Gujarat"/>
    <s v="Gujarat Mega Store"/>
    <x v="1"/>
    <x v="8"/>
    <x v="0"/>
    <x v="2"/>
    <n v="1"/>
    <n v="2237"/>
    <x v="1"/>
    <n v="1300"/>
    <n v="2237"/>
    <n v="1300"/>
    <n v="937"/>
    <n v="0.41886455073759499"/>
    <x v="0"/>
  </r>
  <r>
    <s v="ORD-102353"/>
    <x v="894"/>
    <x v="2"/>
    <x v="6"/>
    <s v="Jul"/>
    <s v="Q3"/>
    <x v="1"/>
    <s v="Maharashtra"/>
    <s v="Maharashtra Mega Store"/>
    <x v="0"/>
    <x v="11"/>
    <x v="2"/>
    <x v="1"/>
    <n v="3"/>
    <n v="1461"/>
    <x v="3"/>
    <n v="744"/>
    <n v="3944.7000000000003"/>
    <n v="2232"/>
    <n v="1712.7000000000003"/>
    <n v="0.43417750399269911"/>
    <x v="0"/>
  </r>
  <r>
    <s v="ORD-102576"/>
    <x v="894"/>
    <x v="2"/>
    <x v="6"/>
    <s v="Jul"/>
    <s v="Q3"/>
    <x v="2"/>
    <s v="Andhra Pradesh"/>
    <s v="Andhra Pradesh Mega Store"/>
    <x v="3"/>
    <x v="13"/>
    <x v="2"/>
    <x v="1"/>
    <n v="2"/>
    <n v="13547"/>
    <x v="4"/>
    <n v="8111"/>
    <n v="17611.100000000002"/>
    <n v="16222"/>
    <n v="1389.1000000000022"/>
    <n v="7.8876390458290618E-2"/>
    <x v="0"/>
  </r>
  <r>
    <s v="ORD-102760"/>
    <x v="894"/>
    <x v="2"/>
    <x v="6"/>
    <s v="Jul"/>
    <s v="Q3"/>
    <x v="1"/>
    <s v="Rajasthan"/>
    <s v="Rajasthan Mega Store"/>
    <x v="0"/>
    <x v="12"/>
    <x v="2"/>
    <x v="1"/>
    <n v="4"/>
    <n v="19557"/>
    <x v="0"/>
    <n v="15286"/>
    <n v="74316.599999999991"/>
    <n v="61144"/>
    <n v="13172.599999999991"/>
    <n v="0.17724976653937335"/>
    <x v="0"/>
  </r>
  <r>
    <s v="ORD-103057"/>
    <x v="894"/>
    <x v="2"/>
    <x v="6"/>
    <s v="Jul"/>
    <s v="Q3"/>
    <x v="2"/>
    <s v="Tamil Nadu"/>
    <s v="Tamil Nadu Mega Store"/>
    <x v="0"/>
    <x v="0"/>
    <x v="0"/>
    <x v="1"/>
    <n v="2"/>
    <n v="48669"/>
    <x v="1"/>
    <n v="41463"/>
    <n v="97338"/>
    <n v="82926"/>
    <n v="14412"/>
    <n v="0.14806139431671084"/>
    <x v="0"/>
  </r>
  <r>
    <s v="ORD-100058"/>
    <x v="895"/>
    <x v="2"/>
    <x v="6"/>
    <s v="Jul"/>
    <s v="Q3"/>
    <x v="2"/>
    <s v="Tamil Nadu"/>
    <s v="Tamil Nadu Mega Store"/>
    <x v="3"/>
    <x v="9"/>
    <x v="2"/>
    <x v="2"/>
    <n v="1"/>
    <n v="30387"/>
    <x v="3"/>
    <n v="20121"/>
    <n v="27348.3"/>
    <n v="20121"/>
    <n v="7227.2999999999993"/>
    <n v="0.26426871140070862"/>
    <x v="0"/>
  </r>
  <r>
    <s v="ORD-100947"/>
    <x v="895"/>
    <x v="2"/>
    <x v="6"/>
    <s v="Jul"/>
    <s v="Q3"/>
    <x v="2"/>
    <s v="Tamil Nadu"/>
    <s v="Tamil Nadu Mega Store"/>
    <x v="0"/>
    <x v="12"/>
    <x v="0"/>
    <x v="1"/>
    <n v="3"/>
    <n v="16264"/>
    <x v="2"/>
    <n v="12372"/>
    <n v="41473.199999999997"/>
    <n v="37116"/>
    <n v="4357.1999999999971"/>
    <n v="0.1050606174589855"/>
    <x v="0"/>
  </r>
  <r>
    <s v="ORD-101183"/>
    <x v="895"/>
    <x v="2"/>
    <x v="6"/>
    <s v="Jul"/>
    <s v="Q3"/>
    <x v="1"/>
    <s v="Rajasthan"/>
    <s v="Rajasthan Mega Store"/>
    <x v="3"/>
    <x v="14"/>
    <x v="0"/>
    <x v="2"/>
    <n v="1"/>
    <n v="8320"/>
    <x v="5"/>
    <n v="5060"/>
    <n v="6656"/>
    <n v="5060"/>
    <n v="1596"/>
    <n v="0.23978365384615385"/>
    <x v="0"/>
  </r>
  <r>
    <s v="ORD-101562"/>
    <x v="895"/>
    <x v="2"/>
    <x v="6"/>
    <s v="Jul"/>
    <s v="Q3"/>
    <x v="2"/>
    <s v="Tamil Nadu"/>
    <s v="Tamil Nadu Mega Store"/>
    <x v="3"/>
    <x v="9"/>
    <x v="0"/>
    <x v="2"/>
    <n v="5"/>
    <n v="30497"/>
    <x v="0"/>
    <n v="20488"/>
    <n v="144860.75"/>
    <n v="102440"/>
    <n v="42420.75"/>
    <n v="0.29283812212762944"/>
    <x v="0"/>
  </r>
  <r>
    <s v="ORD-101880"/>
    <x v="895"/>
    <x v="2"/>
    <x v="6"/>
    <s v="Jul"/>
    <s v="Q3"/>
    <x v="3"/>
    <s v="Uttar Pradesh"/>
    <s v="Uttar Pradesh Mega Store"/>
    <x v="2"/>
    <x v="7"/>
    <x v="2"/>
    <x v="0"/>
    <n v="1"/>
    <n v="2535"/>
    <x v="2"/>
    <n v="1273"/>
    <n v="2154.75"/>
    <n v="1273"/>
    <n v="881.75"/>
    <n v="0.4092122055922961"/>
    <x v="0"/>
  </r>
  <r>
    <s v="ORD-103404"/>
    <x v="895"/>
    <x v="2"/>
    <x v="6"/>
    <s v="Jul"/>
    <s v="Q3"/>
    <x v="3"/>
    <s v="Uttar Pradesh"/>
    <s v="Uttar Pradesh Mega Store"/>
    <x v="2"/>
    <x v="7"/>
    <x v="0"/>
    <x v="1"/>
    <n v="1"/>
    <n v="2269"/>
    <x v="1"/>
    <n v="1144"/>
    <n v="2269"/>
    <n v="1144"/>
    <n v="1125"/>
    <n v="0.49581313353900397"/>
    <x v="1"/>
  </r>
  <r>
    <s v="ORD-100074"/>
    <x v="896"/>
    <x v="2"/>
    <x v="6"/>
    <s v="Jul"/>
    <s v="Q3"/>
    <x v="3"/>
    <s v="Delhi"/>
    <s v="Delhi Mega Store"/>
    <x v="1"/>
    <x v="3"/>
    <x v="0"/>
    <x v="2"/>
    <n v="4"/>
    <n v="248"/>
    <x v="3"/>
    <n v="106"/>
    <n v="892.80000000000007"/>
    <n v="424"/>
    <n v="468.80000000000007"/>
    <n v="0.52508960573476704"/>
    <x v="0"/>
  </r>
  <r>
    <s v="ORD-101328"/>
    <x v="896"/>
    <x v="2"/>
    <x v="6"/>
    <s v="Jul"/>
    <s v="Q3"/>
    <x v="3"/>
    <s v="Uttar Pradesh"/>
    <s v="Uttar Pradesh Mega Store"/>
    <x v="3"/>
    <x v="9"/>
    <x v="1"/>
    <x v="1"/>
    <n v="3"/>
    <n v="30779"/>
    <x v="3"/>
    <n v="20449"/>
    <n v="83103.3"/>
    <n v="61347"/>
    <n v="21756.300000000003"/>
    <n v="0.26179826793881833"/>
    <x v="0"/>
  </r>
  <r>
    <s v="ORD-102547"/>
    <x v="896"/>
    <x v="2"/>
    <x v="6"/>
    <s v="Jul"/>
    <s v="Q3"/>
    <x v="1"/>
    <s v="Gujarat"/>
    <s v="Gujarat Mega Store"/>
    <x v="2"/>
    <x v="7"/>
    <x v="2"/>
    <x v="1"/>
    <n v="5"/>
    <n v="2460"/>
    <x v="2"/>
    <n v="1227"/>
    <n v="10455"/>
    <n v="6135"/>
    <n v="4320"/>
    <n v="0.41319942611190819"/>
    <x v="0"/>
  </r>
  <r>
    <s v="ORD-103295"/>
    <x v="896"/>
    <x v="2"/>
    <x v="6"/>
    <s v="Jul"/>
    <s v="Q3"/>
    <x v="0"/>
    <s v="Odisha"/>
    <s v="Odisha Mega Store"/>
    <x v="2"/>
    <x v="2"/>
    <x v="0"/>
    <x v="1"/>
    <n v="4"/>
    <n v="3018"/>
    <x v="3"/>
    <n v="1839"/>
    <n v="10864.800000000001"/>
    <n v="7356"/>
    <n v="3508.8000000000011"/>
    <n v="0.32295118179810034"/>
    <x v="0"/>
  </r>
  <r>
    <s v="ORD-104198"/>
    <x v="897"/>
    <x v="2"/>
    <x v="6"/>
    <s v="Jul"/>
    <s v="Q3"/>
    <x v="0"/>
    <s v="Odisha"/>
    <s v="Odisha Mega Store"/>
    <x v="0"/>
    <x v="0"/>
    <x v="0"/>
    <x v="1"/>
    <n v="2"/>
    <n v="52096"/>
    <x v="1"/>
    <n v="44987"/>
    <n v="104192"/>
    <n v="89974"/>
    <n v="14218"/>
    <n v="0.13645961302211301"/>
    <x v="0"/>
  </r>
  <r>
    <s v="ORD-101455"/>
    <x v="898"/>
    <x v="2"/>
    <x v="6"/>
    <s v="Jul"/>
    <s v="Q3"/>
    <x v="0"/>
    <s v="Bihar"/>
    <s v="Bihar Mega Store"/>
    <x v="2"/>
    <x v="7"/>
    <x v="2"/>
    <x v="2"/>
    <n v="5"/>
    <n v="2292"/>
    <x v="3"/>
    <n v="1165"/>
    <n v="10314"/>
    <n v="5825"/>
    <n v="4489"/>
    <n v="0.43523366298235411"/>
    <x v="0"/>
  </r>
  <r>
    <s v="ORD-101602"/>
    <x v="898"/>
    <x v="2"/>
    <x v="6"/>
    <s v="Jul"/>
    <s v="Q3"/>
    <x v="2"/>
    <s v="Andhra Pradesh"/>
    <s v="Andhra Pradesh Mega Store"/>
    <x v="2"/>
    <x v="2"/>
    <x v="0"/>
    <x v="2"/>
    <n v="1"/>
    <n v="2644"/>
    <x v="1"/>
    <n v="1571"/>
    <n v="2644"/>
    <n v="1571"/>
    <n v="1073"/>
    <n v="0.4058245083207262"/>
    <x v="0"/>
  </r>
  <r>
    <s v="ORD-102304"/>
    <x v="898"/>
    <x v="2"/>
    <x v="6"/>
    <s v="Jul"/>
    <s v="Q3"/>
    <x v="3"/>
    <s v="Uttar Pradesh"/>
    <s v="Uttar Pradesh Mega Store"/>
    <x v="0"/>
    <x v="12"/>
    <x v="0"/>
    <x v="0"/>
    <n v="5"/>
    <n v="19771"/>
    <x v="5"/>
    <n v="15731"/>
    <n v="79084"/>
    <n v="78655"/>
    <n v="429"/>
    <n v="5.4246118051691876E-3"/>
    <x v="0"/>
  </r>
  <r>
    <s v="ORD-100201"/>
    <x v="899"/>
    <x v="2"/>
    <x v="6"/>
    <s v="Jul"/>
    <s v="Q3"/>
    <x v="1"/>
    <s v="Rajasthan"/>
    <s v="Rajasthan Mega Store"/>
    <x v="1"/>
    <x v="8"/>
    <x v="0"/>
    <x v="0"/>
    <n v="2"/>
    <n v="2125"/>
    <x v="5"/>
    <n v="1211"/>
    <n v="3400"/>
    <n v="2422"/>
    <n v="978"/>
    <n v="0.28764705882352942"/>
    <x v="0"/>
  </r>
  <r>
    <s v="ORD-100656"/>
    <x v="899"/>
    <x v="2"/>
    <x v="6"/>
    <s v="Jul"/>
    <s v="Q3"/>
    <x v="3"/>
    <s v="Punjab"/>
    <s v="Punjab Mega Store"/>
    <x v="0"/>
    <x v="12"/>
    <x v="1"/>
    <x v="1"/>
    <n v="1"/>
    <n v="17644"/>
    <x v="2"/>
    <n v="14070"/>
    <n v="14997.4"/>
    <n v="14070"/>
    <n v="927.39999999999964"/>
    <n v="6.1837385146758746E-2"/>
    <x v="0"/>
  </r>
  <r>
    <s v="ORD-101333"/>
    <x v="899"/>
    <x v="2"/>
    <x v="6"/>
    <s v="Jul"/>
    <s v="Q3"/>
    <x v="2"/>
    <s v="Karnataka"/>
    <s v="Karnataka Mega Store"/>
    <x v="0"/>
    <x v="11"/>
    <x v="1"/>
    <x v="1"/>
    <n v="1"/>
    <n v="1505"/>
    <x v="1"/>
    <n v="750"/>
    <n v="1505"/>
    <n v="750"/>
    <n v="755"/>
    <n v="0.50166112956810627"/>
    <x v="0"/>
  </r>
  <r>
    <s v="ORD-101343"/>
    <x v="899"/>
    <x v="2"/>
    <x v="6"/>
    <s v="Jul"/>
    <s v="Q3"/>
    <x v="2"/>
    <s v="Tamil Nadu"/>
    <s v="Tamil Nadu Mega Store"/>
    <x v="1"/>
    <x v="8"/>
    <x v="0"/>
    <x v="1"/>
    <n v="1"/>
    <n v="2030"/>
    <x v="1"/>
    <n v="1158"/>
    <n v="2030"/>
    <n v="1158"/>
    <n v="872"/>
    <n v="0.4295566502463054"/>
    <x v="0"/>
  </r>
  <r>
    <s v="ORD-101976"/>
    <x v="899"/>
    <x v="2"/>
    <x v="6"/>
    <s v="Jul"/>
    <s v="Q3"/>
    <x v="2"/>
    <s v="Karnataka"/>
    <s v="Karnataka Mega Store"/>
    <x v="2"/>
    <x v="10"/>
    <x v="0"/>
    <x v="1"/>
    <n v="2"/>
    <n v="1860"/>
    <x v="1"/>
    <n v="946"/>
    <n v="3720"/>
    <n v="1892"/>
    <n v="1828"/>
    <n v="0.49139784946236559"/>
    <x v="0"/>
  </r>
  <r>
    <s v="ORD-102118"/>
    <x v="899"/>
    <x v="2"/>
    <x v="6"/>
    <s v="Jul"/>
    <s v="Q3"/>
    <x v="3"/>
    <s v="Delhi"/>
    <s v="Delhi Mega Store"/>
    <x v="3"/>
    <x v="9"/>
    <x v="0"/>
    <x v="0"/>
    <n v="1"/>
    <n v="33422"/>
    <x v="2"/>
    <n v="22490"/>
    <n v="28408.7"/>
    <n v="22490"/>
    <n v="5918.7000000000007"/>
    <n v="0.20834110677362921"/>
    <x v="0"/>
  </r>
  <r>
    <s v="ORD-102472"/>
    <x v="900"/>
    <x v="2"/>
    <x v="6"/>
    <s v="Jul"/>
    <s v="Q3"/>
    <x v="0"/>
    <s v="Odisha"/>
    <s v="Odisha Mega Store"/>
    <x v="1"/>
    <x v="3"/>
    <x v="0"/>
    <x v="0"/>
    <n v="4"/>
    <n v="266"/>
    <x v="3"/>
    <n v="114"/>
    <n v="957.6"/>
    <n v="456"/>
    <n v="501.6"/>
    <n v="0.52380952380952384"/>
    <x v="0"/>
  </r>
  <r>
    <s v="ORD-103423"/>
    <x v="900"/>
    <x v="2"/>
    <x v="6"/>
    <s v="Jul"/>
    <s v="Q3"/>
    <x v="1"/>
    <s v="Gujarat"/>
    <s v="Gujarat Mega Store"/>
    <x v="0"/>
    <x v="0"/>
    <x v="1"/>
    <x v="0"/>
    <n v="1"/>
    <n v="54133"/>
    <x v="0"/>
    <n v="46533"/>
    <n v="51426.35"/>
    <n v="46533"/>
    <n v="4893.3499999999985"/>
    <n v="9.5152582285151457E-2"/>
    <x v="0"/>
  </r>
  <r>
    <s v="ORD-104069"/>
    <x v="900"/>
    <x v="2"/>
    <x v="6"/>
    <s v="Jul"/>
    <s v="Q3"/>
    <x v="1"/>
    <s v="Gujarat"/>
    <s v="Gujarat Mega Store"/>
    <x v="1"/>
    <x v="3"/>
    <x v="0"/>
    <x v="0"/>
    <n v="1"/>
    <n v="264"/>
    <x v="0"/>
    <n v="110"/>
    <n v="250.79999999999998"/>
    <n v="110"/>
    <n v="140.79999999999998"/>
    <n v="0.56140350877192979"/>
    <x v="0"/>
  </r>
  <r>
    <s v="ORD-102856"/>
    <x v="901"/>
    <x v="2"/>
    <x v="6"/>
    <s v="Jul"/>
    <s v="Q3"/>
    <x v="3"/>
    <s v="Punjab"/>
    <s v="Punjab Mega Store"/>
    <x v="0"/>
    <x v="5"/>
    <x v="2"/>
    <x v="1"/>
    <n v="3"/>
    <n v="10171"/>
    <x v="2"/>
    <n v="7364"/>
    <n v="25936.05"/>
    <n v="22092"/>
    <n v="3844.0499999999993"/>
    <n v="0.1482126229707299"/>
    <x v="0"/>
  </r>
  <r>
    <s v="ORD-103130"/>
    <x v="901"/>
    <x v="2"/>
    <x v="6"/>
    <s v="Jul"/>
    <s v="Q3"/>
    <x v="1"/>
    <s v="Maharashtra"/>
    <s v="Maharashtra Mega Store"/>
    <x v="2"/>
    <x v="10"/>
    <x v="2"/>
    <x v="1"/>
    <n v="2"/>
    <n v="1895"/>
    <x v="1"/>
    <n v="985"/>
    <n v="3790"/>
    <n v="1970"/>
    <n v="1820"/>
    <n v="0.48021108179419525"/>
    <x v="0"/>
  </r>
  <r>
    <s v="ORD-103340"/>
    <x v="901"/>
    <x v="2"/>
    <x v="6"/>
    <s v="Jul"/>
    <s v="Q3"/>
    <x v="1"/>
    <s v="Gujarat"/>
    <s v="Gujarat Mega Store"/>
    <x v="0"/>
    <x v="11"/>
    <x v="1"/>
    <x v="1"/>
    <n v="1"/>
    <n v="1547"/>
    <x v="1"/>
    <n v="797"/>
    <n v="1547"/>
    <n v="797"/>
    <n v="750"/>
    <n v="0.4848093083387201"/>
    <x v="0"/>
  </r>
  <r>
    <s v="ORD-103431"/>
    <x v="901"/>
    <x v="2"/>
    <x v="6"/>
    <s v="Jul"/>
    <s v="Q3"/>
    <x v="2"/>
    <s v="Karnataka"/>
    <s v="Karnataka Mega Store"/>
    <x v="3"/>
    <x v="14"/>
    <x v="0"/>
    <x v="2"/>
    <n v="1"/>
    <n v="9460"/>
    <x v="1"/>
    <n v="5873"/>
    <n v="9460"/>
    <n v="5873"/>
    <n v="3587"/>
    <n v="0.37917547568710358"/>
    <x v="0"/>
  </r>
  <r>
    <s v="ORD-103818"/>
    <x v="901"/>
    <x v="2"/>
    <x v="6"/>
    <s v="Jul"/>
    <s v="Q3"/>
    <x v="3"/>
    <s v="Uttar Pradesh"/>
    <s v="Uttar Pradesh Mega Store"/>
    <x v="3"/>
    <x v="9"/>
    <x v="1"/>
    <x v="1"/>
    <n v="1"/>
    <n v="34988"/>
    <x v="2"/>
    <n v="24212"/>
    <n v="29739.8"/>
    <n v="24212"/>
    <n v="5527.7999999999993"/>
    <n v="0.18587213094909849"/>
    <x v="0"/>
  </r>
  <r>
    <s v="ORD-101169"/>
    <x v="902"/>
    <x v="2"/>
    <x v="6"/>
    <s v="Jul"/>
    <s v="Q3"/>
    <x v="1"/>
    <s v="Maharashtra"/>
    <s v="Maharashtra Mega Store"/>
    <x v="0"/>
    <x v="0"/>
    <x v="1"/>
    <x v="2"/>
    <n v="1"/>
    <n v="52630"/>
    <x v="2"/>
    <n v="44164"/>
    <n v="44735.5"/>
    <n v="44164"/>
    <n v="571.5"/>
    <n v="1.2775089135026991E-2"/>
    <x v="0"/>
  </r>
  <r>
    <s v="ORD-101423"/>
    <x v="902"/>
    <x v="2"/>
    <x v="6"/>
    <s v="Jul"/>
    <s v="Q3"/>
    <x v="3"/>
    <s v="Punjab"/>
    <s v="Punjab Mega Store"/>
    <x v="0"/>
    <x v="11"/>
    <x v="2"/>
    <x v="2"/>
    <n v="5"/>
    <n v="1454"/>
    <x v="1"/>
    <n v="707"/>
    <n v="7270"/>
    <n v="3535"/>
    <n v="3735"/>
    <n v="0.51375515818431916"/>
    <x v="0"/>
  </r>
  <r>
    <s v="ORD-101461"/>
    <x v="902"/>
    <x v="2"/>
    <x v="6"/>
    <s v="Jul"/>
    <s v="Q3"/>
    <x v="2"/>
    <s v="Andhra Pradesh"/>
    <s v="Andhra Pradesh Mega Store"/>
    <x v="3"/>
    <x v="9"/>
    <x v="1"/>
    <x v="2"/>
    <n v="1"/>
    <n v="30603"/>
    <x v="0"/>
    <n v="21172"/>
    <n v="29072.85"/>
    <n v="21172"/>
    <n v="7900.8499999999985"/>
    <n v="0.27176042252479543"/>
    <x v="0"/>
  </r>
  <r>
    <s v="ORD-104443"/>
    <x v="902"/>
    <x v="2"/>
    <x v="6"/>
    <s v="Jul"/>
    <s v="Q3"/>
    <x v="2"/>
    <s v="Andhra Pradesh"/>
    <s v="Andhra Pradesh Mega Store"/>
    <x v="1"/>
    <x v="4"/>
    <x v="0"/>
    <x v="2"/>
    <n v="2"/>
    <n v="326"/>
    <x v="2"/>
    <n v="127"/>
    <n v="554.19999999999993"/>
    <n v="254"/>
    <n v="300.19999999999993"/>
    <n v="0.54168170335618904"/>
    <x v="0"/>
  </r>
  <r>
    <s v="ORD-100271"/>
    <x v="903"/>
    <x v="2"/>
    <x v="6"/>
    <s v="Jul"/>
    <s v="Q3"/>
    <x v="2"/>
    <s v="Karnataka"/>
    <s v="Karnataka Mega Store"/>
    <x v="1"/>
    <x v="8"/>
    <x v="0"/>
    <x v="2"/>
    <n v="4"/>
    <n v="1999"/>
    <x v="2"/>
    <n v="1153"/>
    <n v="6796.5999999999995"/>
    <n v="4612"/>
    <n v="2184.5999999999995"/>
    <n v="0.32142541859164869"/>
    <x v="0"/>
  </r>
  <r>
    <s v="ORD-102303"/>
    <x v="903"/>
    <x v="2"/>
    <x v="6"/>
    <s v="Jul"/>
    <s v="Q3"/>
    <x v="1"/>
    <s v="Rajasthan"/>
    <s v="Rajasthan Mega Store"/>
    <x v="1"/>
    <x v="4"/>
    <x v="0"/>
    <x v="0"/>
    <n v="8"/>
    <n v="273"/>
    <x v="3"/>
    <n v="108"/>
    <n v="1965.6000000000001"/>
    <n v="864"/>
    <n v="1101.6000000000001"/>
    <n v="0.56043956043956045"/>
    <x v="0"/>
  </r>
  <r>
    <s v="ORD-103337"/>
    <x v="904"/>
    <x v="2"/>
    <x v="6"/>
    <s v="Jul"/>
    <s v="Q3"/>
    <x v="2"/>
    <s v="Karnataka"/>
    <s v="Karnataka Mega Store"/>
    <x v="2"/>
    <x v="10"/>
    <x v="1"/>
    <x v="0"/>
    <n v="4"/>
    <n v="1677"/>
    <x v="2"/>
    <n v="864"/>
    <n v="5701.8"/>
    <n v="3456"/>
    <n v="2245.8000000000002"/>
    <n v="0.39387561822582345"/>
    <x v="0"/>
  </r>
  <r>
    <s v="ORD-103386"/>
    <x v="904"/>
    <x v="2"/>
    <x v="6"/>
    <s v="Jul"/>
    <s v="Q3"/>
    <x v="2"/>
    <s v="Tamil Nadu"/>
    <s v="Tamil Nadu Mega Store"/>
    <x v="3"/>
    <x v="14"/>
    <x v="2"/>
    <x v="1"/>
    <n v="2"/>
    <n v="9826"/>
    <x v="1"/>
    <n v="6213"/>
    <n v="19652"/>
    <n v="12426"/>
    <n v="7226"/>
    <n v="0.36769794422959495"/>
    <x v="1"/>
  </r>
  <r>
    <s v="ORD-104204"/>
    <x v="904"/>
    <x v="2"/>
    <x v="6"/>
    <s v="Jul"/>
    <s v="Q3"/>
    <x v="2"/>
    <s v="Tamil Nadu"/>
    <s v="Tamil Nadu Mega Store"/>
    <x v="0"/>
    <x v="0"/>
    <x v="0"/>
    <x v="1"/>
    <n v="1"/>
    <n v="55764"/>
    <x v="2"/>
    <n v="47500"/>
    <n v="47399.4"/>
    <n v="47500"/>
    <n v="-100.59999999999854"/>
    <n v="-2.1223897348911281E-3"/>
    <x v="0"/>
  </r>
  <r>
    <s v="ORD-104350"/>
    <x v="904"/>
    <x v="2"/>
    <x v="6"/>
    <s v="Jul"/>
    <s v="Q3"/>
    <x v="3"/>
    <s v="Delhi"/>
    <s v="Delhi Mega Store"/>
    <x v="1"/>
    <x v="3"/>
    <x v="1"/>
    <x v="2"/>
    <n v="2"/>
    <n v="254"/>
    <x v="0"/>
    <n v="105"/>
    <n v="482.59999999999997"/>
    <n v="210"/>
    <n v="272.59999999999997"/>
    <n v="0.56485702445089092"/>
    <x v="0"/>
  </r>
  <r>
    <s v="ORD-100540"/>
    <x v="905"/>
    <x v="2"/>
    <x v="6"/>
    <s v="Jul"/>
    <s v="Q3"/>
    <x v="3"/>
    <s v="Uttar Pradesh"/>
    <s v="Uttar Pradesh Mega Store"/>
    <x v="1"/>
    <x v="3"/>
    <x v="0"/>
    <x v="0"/>
    <n v="2"/>
    <n v="241"/>
    <x v="5"/>
    <n v="100"/>
    <n v="385.6"/>
    <n v="200"/>
    <n v="185.60000000000002"/>
    <n v="0.48132780082987553"/>
    <x v="0"/>
  </r>
  <r>
    <s v="ORD-101608"/>
    <x v="905"/>
    <x v="2"/>
    <x v="6"/>
    <s v="Jul"/>
    <s v="Q3"/>
    <x v="3"/>
    <s v="Delhi"/>
    <s v="Delhi Mega Store"/>
    <x v="3"/>
    <x v="9"/>
    <x v="0"/>
    <x v="1"/>
    <n v="1"/>
    <n v="32211"/>
    <x v="1"/>
    <n v="22374"/>
    <n v="32211"/>
    <n v="22374"/>
    <n v="9837"/>
    <n v="0.30539256775635654"/>
    <x v="0"/>
  </r>
  <r>
    <s v="ORD-101327"/>
    <x v="906"/>
    <x v="2"/>
    <x v="6"/>
    <s v="Jul"/>
    <s v="Q3"/>
    <x v="3"/>
    <s v="Uttar Pradesh"/>
    <s v="Uttar Pradesh Mega Store"/>
    <x v="1"/>
    <x v="4"/>
    <x v="2"/>
    <x v="1"/>
    <n v="5"/>
    <n v="281"/>
    <x v="1"/>
    <n v="114"/>
    <n v="1405"/>
    <n v="570"/>
    <n v="835"/>
    <n v="0.59430604982206403"/>
    <x v="0"/>
  </r>
  <r>
    <s v="ORD-101902"/>
    <x v="906"/>
    <x v="2"/>
    <x v="6"/>
    <s v="Jul"/>
    <s v="Q3"/>
    <x v="2"/>
    <s v="Andhra Pradesh"/>
    <s v="Andhra Pradesh Mega Store"/>
    <x v="2"/>
    <x v="2"/>
    <x v="2"/>
    <x v="1"/>
    <n v="1"/>
    <n v="3013"/>
    <x v="2"/>
    <n v="1828"/>
    <n v="2561.0499999999997"/>
    <n v="1828"/>
    <n v="733.04999999999973"/>
    <n v="0.28623025712110262"/>
    <x v="0"/>
  </r>
  <r>
    <s v="ORD-101952"/>
    <x v="906"/>
    <x v="2"/>
    <x v="6"/>
    <s v="Jul"/>
    <s v="Q3"/>
    <x v="0"/>
    <s v="West Bengal"/>
    <s v="West Bengal Mega Store"/>
    <x v="2"/>
    <x v="10"/>
    <x v="0"/>
    <x v="1"/>
    <n v="3"/>
    <n v="1733"/>
    <x v="0"/>
    <n v="926"/>
    <n v="4939.05"/>
    <n v="2778"/>
    <n v="2161.0500000000002"/>
    <n v="0.43754365718103688"/>
    <x v="0"/>
  </r>
  <r>
    <s v="ORD-102254"/>
    <x v="906"/>
    <x v="2"/>
    <x v="6"/>
    <s v="Jul"/>
    <s v="Q3"/>
    <x v="2"/>
    <s v="Karnataka"/>
    <s v="Karnataka Mega Store"/>
    <x v="0"/>
    <x v="12"/>
    <x v="0"/>
    <x v="1"/>
    <n v="3"/>
    <n v="18475"/>
    <x v="1"/>
    <n v="14573"/>
    <n v="55425"/>
    <n v="43719"/>
    <n v="11706"/>
    <n v="0.21120433017591339"/>
    <x v="0"/>
  </r>
  <r>
    <s v="ORD-102267"/>
    <x v="906"/>
    <x v="2"/>
    <x v="6"/>
    <s v="Jul"/>
    <s v="Q3"/>
    <x v="1"/>
    <s v="Rajasthan"/>
    <s v="Rajasthan Mega Store"/>
    <x v="3"/>
    <x v="9"/>
    <x v="1"/>
    <x v="2"/>
    <n v="1"/>
    <n v="33455"/>
    <x v="7"/>
    <n v="22162"/>
    <n v="25091.25"/>
    <n v="22162"/>
    <n v="2929.25"/>
    <n v="0.11674388482040551"/>
    <x v="0"/>
  </r>
  <r>
    <s v="ORD-102720"/>
    <x v="906"/>
    <x v="2"/>
    <x v="6"/>
    <s v="Jul"/>
    <s v="Q3"/>
    <x v="1"/>
    <s v="Gujarat"/>
    <s v="Gujarat Mega Store"/>
    <x v="3"/>
    <x v="9"/>
    <x v="0"/>
    <x v="1"/>
    <n v="5"/>
    <n v="29848"/>
    <x v="5"/>
    <n v="19830"/>
    <n v="119392"/>
    <n v="99150"/>
    <n v="20242"/>
    <n v="0.16954234789600645"/>
    <x v="0"/>
  </r>
  <r>
    <s v="ORD-103079"/>
    <x v="906"/>
    <x v="2"/>
    <x v="6"/>
    <s v="Jul"/>
    <s v="Q3"/>
    <x v="1"/>
    <s v="Maharashtra"/>
    <s v="Maharashtra Mega Store"/>
    <x v="3"/>
    <x v="6"/>
    <x v="0"/>
    <x v="1"/>
    <n v="2"/>
    <n v="6331"/>
    <x v="5"/>
    <n v="3428"/>
    <n v="10129.6"/>
    <n v="6856"/>
    <n v="3273.6000000000004"/>
    <n v="0.32317169483493924"/>
    <x v="0"/>
  </r>
  <r>
    <s v="ORD-103403"/>
    <x v="906"/>
    <x v="2"/>
    <x v="6"/>
    <s v="Jul"/>
    <s v="Q3"/>
    <x v="0"/>
    <s v="West Bengal"/>
    <s v="West Bengal Mega Store"/>
    <x v="2"/>
    <x v="7"/>
    <x v="0"/>
    <x v="1"/>
    <n v="3"/>
    <n v="2437"/>
    <x v="3"/>
    <n v="1250"/>
    <n v="6579.9000000000005"/>
    <n v="3750"/>
    <n v="2829.9000000000005"/>
    <n v="0.43008252405051756"/>
    <x v="0"/>
  </r>
  <r>
    <s v="ORD-103878"/>
    <x v="906"/>
    <x v="2"/>
    <x v="6"/>
    <s v="Jul"/>
    <s v="Q3"/>
    <x v="0"/>
    <s v="Odisha"/>
    <s v="Odisha Mega Store"/>
    <x v="0"/>
    <x v="0"/>
    <x v="0"/>
    <x v="0"/>
    <n v="1"/>
    <n v="50765"/>
    <x v="0"/>
    <n v="43298"/>
    <n v="48226.75"/>
    <n v="43298"/>
    <n v="4928.75"/>
    <n v="0.10219950546118077"/>
    <x v="0"/>
  </r>
  <r>
    <s v="ORD-101277"/>
    <x v="907"/>
    <x v="2"/>
    <x v="6"/>
    <s v="Jul"/>
    <s v="Q3"/>
    <x v="1"/>
    <s v="Gujarat"/>
    <s v="Gujarat Mega Store"/>
    <x v="1"/>
    <x v="8"/>
    <x v="0"/>
    <x v="2"/>
    <n v="3"/>
    <n v="2335"/>
    <x v="0"/>
    <n v="1364"/>
    <n v="6654.75"/>
    <n v="4092"/>
    <n v="2562.75"/>
    <n v="0.38510086780119462"/>
    <x v="0"/>
  </r>
  <r>
    <s v="ORD-101342"/>
    <x v="907"/>
    <x v="2"/>
    <x v="6"/>
    <s v="Jul"/>
    <s v="Q3"/>
    <x v="0"/>
    <s v="Bihar"/>
    <s v="Bihar Mega Store"/>
    <x v="2"/>
    <x v="7"/>
    <x v="2"/>
    <x v="2"/>
    <n v="2"/>
    <n v="2225"/>
    <x v="1"/>
    <n v="1088"/>
    <n v="4450"/>
    <n v="2176"/>
    <n v="2274"/>
    <n v="0.51101123595505615"/>
    <x v="0"/>
  </r>
  <r>
    <s v="ORD-102006"/>
    <x v="907"/>
    <x v="2"/>
    <x v="6"/>
    <s v="Jul"/>
    <s v="Q3"/>
    <x v="1"/>
    <s v="Rajasthan"/>
    <s v="Rajasthan Mega Store"/>
    <x v="0"/>
    <x v="11"/>
    <x v="0"/>
    <x v="1"/>
    <n v="1"/>
    <n v="1372"/>
    <x v="2"/>
    <n v="686"/>
    <n v="1166.2"/>
    <n v="686"/>
    <n v="480.20000000000005"/>
    <n v="0.41176470588235298"/>
    <x v="1"/>
  </r>
  <r>
    <s v="ORD-102087"/>
    <x v="907"/>
    <x v="2"/>
    <x v="6"/>
    <s v="Jul"/>
    <s v="Q3"/>
    <x v="1"/>
    <s v="Rajasthan"/>
    <s v="Rajasthan Mega Store"/>
    <x v="0"/>
    <x v="0"/>
    <x v="1"/>
    <x v="1"/>
    <n v="1"/>
    <n v="48731"/>
    <x v="1"/>
    <n v="41015"/>
    <n v="48731"/>
    <n v="41015"/>
    <n v="7716"/>
    <n v="0.15833863454474564"/>
    <x v="0"/>
  </r>
  <r>
    <s v="ORD-102325"/>
    <x v="907"/>
    <x v="2"/>
    <x v="6"/>
    <s v="Jul"/>
    <s v="Q3"/>
    <x v="1"/>
    <s v="Gujarat"/>
    <s v="Gujarat Mega Store"/>
    <x v="2"/>
    <x v="2"/>
    <x v="0"/>
    <x v="0"/>
    <n v="3"/>
    <n v="2620"/>
    <x v="2"/>
    <n v="1606"/>
    <n v="6681"/>
    <n v="4818"/>
    <n v="1863"/>
    <n v="0.27885047148630443"/>
    <x v="0"/>
  </r>
  <r>
    <s v="ORD-102735"/>
    <x v="907"/>
    <x v="2"/>
    <x v="6"/>
    <s v="Jul"/>
    <s v="Q3"/>
    <x v="0"/>
    <s v="Odisha"/>
    <s v="Odisha Mega Store"/>
    <x v="2"/>
    <x v="7"/>
    <x v="2"/>
    <x v="1"/>
    <n v="2"/>
    <n v="2528"/>
    <x v="1"/>
    <n v="1279"/>
    <n v="5056"/>
    <n v="2558"/>
    <n v="2498"/>
    <n v="0.49406645569620256"/>
    <x v="0"/>
  </r>
  <r>
    <s v="ORD-103065"/>
    <x v="907"/>
    <x v="2"/>
    <x v="6"/>
    <s v="Jul"/>
    <s v="Q3"/>
    <x v="2"/>
    <s v="Andhra Pradesh"/>
    <s v="Andhra Pradesh Mega Store"/>
    <x v="2"/>
    <x v="7"/>
    <x v="2"/>
    <x v="0"/>
    <n v="2"/>
    <n v="2445"/>
    <x v="2"/>
    <n v="1207"/>
    <n v="4156.5"/>
    <n v="2414"/>
    <n v="1742.5"/>
    <n v="0.41922290388548056"/>
    <x v="0"/>
  </r>
  <r>
    <s v="ORD-103356"/>
    <x v="907"/>
    <x v="2"/>
    <x v="6"/>
    <s v="Jul"/>
    <s v="Q3"/>
    <x v="1"/>
    <s v="Maharashtra"/>
    <s v="Maharashtra Mega Store"/>
    <x v="1"/>
    <x v="3"/>
    <x v="1"/>
    <x v="1"/>
    <n v="1"/>
    <n v="252"/>
    <x v="2"/>
    <n v="109"/>
    <n v="214.2"/>
    <n v="109"/>
    <n v="105.19999999999999"/>
    <n v="0.49112978524743228"/>
    <x v="0"/>
  </r>
  <r>
    <s v="ORD-104036"/>
    <x v="907"/>
    <x v="2"/>
    <x v="6"/>
    <s v="Jul"/>
    <s v="Q3"/>
    <x v="2"/>
    <s v="Andhra Pradesh"/>
    <s v="Andhra Pradesh Mega Store"/>
    <x v="2"/>
    <x v="10"/>
    <x v="2"/>
    <x v="2"/>
    <n v="2"/>
    <n v="1660"/>
    <x v="1"/>
    <n v="881"/>
    <n v="3320"/>
    <n v="1762"/>
    <n v="1558"/>
    <n v="0.46927710843373494"/>
    <x v="1"/>
  </r>
  <r>
    <s v="ORD-100219"/>
    <x v="908"/>
    <x v="2"/>
    <x v="6"/>
    <s v="Jul"/>
    <s v="Q3"/>
    <x v="3"/>
    <s v="Delhi"/>
    <s v="Delhi Mega Store"/>
    <x v="2"/>
    <x v="2"/>
    <x v="2"/>
    <x v="0"/>
    <n v="2"/>
    <n v="2722"/>
    <x v="0"/>
    <n v="1598"/>
    <n v="5171.8"/>
    <n v="3196"/>
    <n v="1975.8000000000002"/>
    <n v="0.38203333462237521"/>
    <x v="0"/>
  </r>
  <r>
    <s v="ORD-100534"/>
    <x v="908"/>
    <x v="2"/>
    <x v="6"/>
    <s v="Jul"/>
    <s v="Q3"/>
    <x v="2"/>
    <s v="Karnataka"/>
    <s v="Karnataka Mega Store"/>
    <x v="1"/>
    <x v="8"/>
    <x v="0"/>
    <x v="2"/>
    <n v="2"/>
    <n v="2355"/>
    <x v="3"/>
    <n v="1364"/>
    <n v="4239"/>
    <n v="2728"/>
    <n v="1511"/>
    <n v="0.35645199339466854"/>
    <x v="0"/>
  </r>
  <r>
    <s v="ORD-102567"/>
    <x v="908"/>
    <x v="2"/>
    <x v="6"/>
    <s v="Jul"/>
    <s v="Q3"/>
    <x v="2"/>
    <s v="Andhra Pradesh"/>
    <s v="Andhra Pradesh Mega Store"/>
    <x v="2"/>
    <x v="7"/>
    <x v="0"/>
    <x v="0"/>
    <n v="2"/>
    <n v="2191"/>
    <x v="0"/>
    <n v="1117"/>
    <n v="4162.8999999999996"/>
    <n v="2234"/>
    <n v="1928.8999999999996"/>
    <n v="0.46335487280501569"/>
    <x v="0"/>
  </r>
  <r>
    <s v="ORD-100206"/>
    <x v="909"/>
    <x v="2"/>
    <x v="6"/>
    <s v="Jul"/>
    <s v="Q3"/>
    <x v="2"/>
    <s v="Tamil Nadu"/>
    <s v="Tamil Nadu Mega Store"/>
    <x v="2"/>
    <x v="2"/>
    <x v="0"/>
    <x v="1"/>
    <n v="2"/>
    <n v="2557"/>
    <x v="2"/>
    <n v="1574"/>
    <n v="4346.8999999999996"/>
    <n v="3148"/>
    <n v="1198.8999999999996"/>
    <n v="0.27580574662403085"/>
    <x v="0"/>
  </r>
  <r>
    <s v="ORD-101956"/>
    <x v="909"/>
    <x v="2"/>
    <x v="6"/>
    <s v="Jul"/>
    <s v="Q3"/>
    <x v="2"/>
    <s v="Andhra Pradesh"/>
    <s v="Andhra Pradesh Mega Store"/>
    <x v="0"/>
    <x v="12"/>
    <x v="2"/>
    <x v="2"/>
    <n v="2"/>
    <n v="17925"/>
    <x v="1"/>
    <n v="13863"/>
    <n v="35850"/>
    <n v="27726"/>
    <n v="8124"/>
    <n v="0.22661087866108787"/>
    <x v="0"/>
  </r>
  <r>
    <s v="ORD-103073"/>
    <x v="909"/>
    <x v="2"/>
    <x v="6"/>
    <s v="Jul"/>
    <s v="Q3"/>
    <x v="2"/>
    <s v="Andhra Pradesh"/>
    <s v="Andhra Pradesh Mega Store"/>
    <x v="1"/>
    <x v="3"/>
    <x v="0"/>
    <x v="2"/>
    <n v="1"/>
    <n v="256"/>
    <x v="0"/>
    <n v="109"/>
    <n v="243.2"/>
    <n v="109"/>
    <n v="134.19999999999999"/>
    <n v="0.55180921052631582"/>
    <x v="0"/>
  </r>
  <r>
    <s v="ORD-104177"/>
    <x v="909"/>
    <x v="2"/>
    <x v="6"/>
    <s v="Jul"/>
    <s v="Q3"/>
    <x v="1"/>
    <s v="Maharashtra"/>
    <s v="Maharashtra Mega Store"/>
    <x v="1"/>
    <x v="8"/>
    <x v="0"/>
    <x v="2"/>
    <n v="2"/>
    <n v="2044"/>
    <x v="1"/>
    <n v="1170"/>
    <n v="4088"/>
    <n v="2340"/>
    <n v="1748"/>
    <n v="0.42759295499021527"/>
    <x v="0"/>
  </r>
  <r>
    <s v="ORD-100264"/>
    <x v="910"/>
    <x v="2"/>
    <x v="6"/>
    <s v="Jul"/>
    <s v="Q3"/>
    <x v="0"/>
    <s v="Bihar"/>
    <s v="Bihar Mega Store"/>
    <x v="0"/>
    <x v="12"/>
    <x v="2"/>
    <x v="0"/>
    <n v="1"/>
    <n v="19744"/>
    <x v="2"/>
    <n v="15634"/>
    <n v="16782.399999999998"/>
    <n v="15634"/>
    <n v="1148.3999999999978"/>
    <n v="6.8428830203069765E-2"/>
    <x v="0"/>
  </r>
  <r>
    <s v="ORD-102500"/>
    <x v="910"/>
    <x v="2"/>
    <x v="6"/>
    <s v="Jul"/>
    <s v="Q3"/>
    <x v="3"/>
    <s v="Uttar Pradesh"/>
    <s v="Uttar Pradesh Mega Store"/>
    <x v="3"/>
    <x v="9"/>
    <x v="1"/>
    <x v="0"/>
    <n v="4"/>
    <n v="31323"/>
    <x v="0"/>
    <n v="21811"/>
    <n v="119027.4"/>
    <n v="87244"/>
    <n v="31783.399999999994"/>
    <n v="0.26702591168083983"/>
    <x v="0"/>
  </r>
  <r>
    <s v="ORD-104023"/>
    <x v="910"/>
    <x v="2"/>
    <x v="6"/>
    <s v="Jul"/>
    <s v="Q3"/>
    <x v="2"/>
    <s v="Karnataka"/>
    <s v="Karnataka Mega Store"/>
    <x v="1"/>
    <x v="4"/>
    <x v="2"/>
    <x v="0"/>
    <n v="1"/>
    <n v="316"/>
    <x v="0"/>
    <n v="124"/>
    <n v="300.2"/>
    <n v="124"/>
    <n v="176.2"/>
    <n v="0.58694203864090599"/>
    <x v="0"/>
  </r>
  <r>
    <s v="ORD-100249"/>
    <x v="911"/>
    <x v="2"/>
    <x v="6"/>
    <s v="Jul"/>
    <s v="Q3"/>
    <x v="0"/>
    <s v="West Bengal"/>
    <s v="West Bengal Mega Store"/>
    <x v="1"/>
    <x v="3"/>
    <x v="0"/>
    <x v="2"/>
    <n v="2"/>
    <n v="227"/>
    <x v="3"/>
    <n v="93"/>
    <n v="408.6"/>
    <n v="186"/>
    <n v="222.60000000000002"/>
    <n v="0.54478707782672542"/>
    <x v="0"/>
  </r>
  <r>
    <s v="ORD-101759"/>
    <x v="911"/>
    <x v="2"/>
    <x v="6"/>
    <s v="Jul"/>
    <s v="Q3"/>
    <x v="0"/>
    <s v="West Bengal"/>
    <s v="West Bengal Mega Store"/>
    <x v="1"/>
    <x v="1"/>
    <x v="2"/>
    <x v="0"/>
    <n v="1"/>
    <n v="456"/>
    <x v="3"/>
    <n v="211"/>
    <n v="410.40000000000003"/>
    <n v="211"/>
    <n v="199.40000000000003"/>
    <n v="0.48586744639376223"/>
    <x v="0"/>
  </r>
  <r>
    <s v="ORD-101781"/>
    <x v="911"/>
    <x v="2"/>
    <x v="6"/>
    <s v="Jul"/>
    <s v="Q3"/>
    <x v="2"/>
    <s v="Karnataka"/>
    <s v="Karnataka Mega Store"/>
    <x v="0"/>
    <x v="11"/>
    <x v="0"/>
    <x v="2"/>
    <n v="1"/>
    <n v="1566"/>
    <x v="1"/>
    <n v="760"/>
    <n v="1566"/>
    <n v="760"/>
    <n v="806"/>
    <n v="0.5146871008939975"/>
    <x v="0"/>
  </r>
  <r>
    <s v="ORD-101920"/>
    <x v="911"/>
    <x v="2"/>
    <x v="6"/>
    <s v="Jul"/>
    <s v="Q3"/>
    <x v="0"/>
    <s v="West Bengal"/>
    <s v="West Bengal Mega Store"/>
    <x v="1"/>
    <x v="8"/>
    <x v="0"/>
    <x v="2"/>
    <n v="4"/>
    <n v="2135"/>
    <x v="0"/>
    <n v="1214"/>
    <n v="8113"/>
    <n v="4856"/>
    <n v="3257"/>
    <n v="0.40145445581166028"/>
    <x v="0"/>
  </r>
  <r>
    <s v="ORD-102298"/>
    <x v="911"/>
    <x v="2"/>
    <x v="6"/>
    <s v="Jul"/>
    <s v="Q3"/>
    <x v="2"/>
    <s v="Karnataka"/>
    <s v="Karnataka Mega Store"/>
    <x v="0"/>
    <x v="11"/>
    <x v="0"/>
    <x v="2"/>
    <n v="1"/>
    <n v="1633"/>
    <x v="1"/>
    <n v="832"/>
    <n v="1633"/>
    <n v="832"/>
    <n v="801"/>
    <n v="0.49050826699326394"/>
    <x v="0"/>
  </r>
  <r>
    <s v="ORD-102562"/>
    <x v="911"/>
    <x v="2"/>
    <x v="6"/>
    <s v="Jul"/>
    <s v="Q3"/>
    <x v="2"/>
    <s v="Andhra Pradesh"/>
    <s v="Andhra Pradesh Mega Store"/>
    <x v="0"/>
    <x v="12"/>
    <x v="1"/>
    <x v="2"/>
    <n v="1"/>
    <n v="16289"/>
    <x v="2"/>
    <n v="13085"/>
    <n v="13845.65"/>
    <n v="13085"/>
    <n v="760.64999999999964"/>
    <n v="5.4937832460014491E-2"/>
    <x v="0"/>
  </r>
  <r>
    <s v="ORD-100890"/>
    <x v="912"/>
    <x v="2"/>
    <x v="6"/>
    <s v="Jul"/>
    <s v="Q3"/>
    <x v="0"/>
    <s v="West Bengal"/>
    <s v="West Bengal Mega Store"/>
    <x v="1"/>
    <x v="1"/>
    <x v="2"/>
    <x v="0"/>
    <n v="1"/>
    <n v="453"/>
    <x v="0"/>
    <n v="204"/>
    <n v="430.34999999999997"/>
    <n v="204"/>
    <n v="226.34999999999997"/>
    <n v="0.52596723597072148"/>
    <x v="0"/>
  </r>
  <r>
    <s v="ORD-101132"/>
    <x v="912"/>
    <x v="2"/>
    <x v="6"/>
    <s v="Jul"/>
    <s v="Q3"/>
    <x v="1"/>
    <s v="Rajasthan"/>
    <s v="Rajasthan Mega Store"/>
    <x v="1"/>
    <x v="4"/>
    <x v="0"/>
    <x v="1"/>
    <n v="1"/>
    <n v="277"/>
    <x v="2"/>
    <n v="108"/>
    <n v="235.45"/>
    <n v="108"/>
    <n v="127.44999999999999"/>
    <n v="0.54130388617540881"/>
    <x v="0"/>
  </r>
  <r>
    <s v="ORD-101156"/>
    <x v="912"/>
    <x v="2"/>
    <x v="6"/>
    <s v="Jul"/>
    <s v="Q3"/>
    <x v="3"/>
    <s v="Punjab"/>
    <s v="Punjab Mega Store"/>
    <x v="0"/>
    <x v="12"/>
    <x v="2"/>
    <x v="0"/>
    <n v="1"/>
    <n v="17759"/>
    <x v="0"/>
    <n v="13802"/>
    <n v="16871.05"/>
    <n v="13802"/>
    <n v="3069.0499999999993"/>
    <n v="0.18191221056187964"/>
    <x v="0"/>
  </r>
  <r>
    <s v="ORD-101664"/>
    <x v="912"/>
    <x v="2"/>
    <x v="6"/>
    <s v="Jul"/>
    <s v="Q3"/>
    <x v="1"/>
    <s v="Rajasthan"/>
    <s v="Rajasthan Mega Store"/>
    <x v="2"/>
    <x v="7"/>
    <x v="2"/>
    <x v="1"/>
    <n v="8"/>
    <n v="2479"/>
    <x v="0"/>
    <n v="1234"/>
    <n v="18840.399999999998"/>
    <n v="9872"/>
    <n v="8968.3999999999978"/>
    <n v="0.47601961741788917"/>
    <x v="0"/>
  </r>
  <r>
    <s v="ORD-103262"/>
    <x v="912"/>
    <x v="2"/>
    <x v="6"/>
    <s v="Jul"/>
    <s v="Q3"/>
    <x v="1"/>
    <s v="Rajasthan"/>
    <s v="Rajasthan Mega Store"/>
    <x v="3"/>
    <x v="6"/>
    <x v="0"/>
    <x v="1"/>
    <n v="1"/>
    <n v="6186"/>
    <x v="6"/>
    <n v="3318"/>
    <n v="4330.2"/>
    <n v="3318"/>
    <n v="1012.1999999999998"/>
    <n v="0.2337536372453928"/>
    <x v="0"/>
  </r>
  <r>
    <s v="ORD-103316"/>
    <x v="912"/>
    <x v="2"/>
    <x v="6"/>
    <s v="Jul"/>
    <s v="Q3"/>
    <x v="2"/>
    <s v="Andhra Pradesh"/>
    <s v="Andhra Pradesh Mega Store"/>
    <x v="1"/>
    <x v="8"/>
    <x v="2"/>
    <x v="0"/>
    <n v="2"/>
    <n v="2398"/>
    <x v="0"/>
    <n v="1397"/>
    <n v="4556.2"/>
    <n v="2794"/>
    <n v="1762.1999999999998"/>
    <n v="0.38676967648478994"/>
    <x v="0"/>
  </r>
  <r>
    <s v="ORD-104021"/>
    <x v="912"/>
    <x v="2"/>
    <x v="6"/>
    <s v="Jul"/>
    <s v="Q3"/>
    <x v="0"/>
    <s v="Bihar"/>
    <s v="Bihar Mega Store"/>
    <x v="2"/>
    <x v="2"/>
    <x v="1"/>
    <x v="2"/>
    <n v="2"/>
    <n v="2674"/>
    <x v="1"/>
    <n v="1631"/>
    <n v="5348"/>
    <n v="3262"/>
    <n v="2086"/>
    <n v="0.3900523560209424"/>
    <x v="0"/>
  </r>
  <r>
    <s v="ORD-104155"/>
    <x v="912"/>
    <x v="2"/>
    <x v="6"/>
    <s v="Jul"/>
    <s v="Q3"/>
    <x v="2"/>
    <s v="Karnataka"/>
    <s v="Karnataka Mega Store"/>
    <x v="1"/>
    <x v="1"/>
    <x v="2"/>
    <x v="2"/>
    <n v="1"/>
    <n v="467"/>
    <x v="1"/>
    <n v="216"/>
    <n v="467"/>
    <n v="216"/>
    <n v="251"/>
    <n v="0.53747323340471087"/>
    <x v="0"/>
  </r>
  <r>
    <s v="ORD-101209"/>
    <x v="913"/>
    <x v="2"/>
    <x v="6"/>
    <s v="Jul"/>
    <s v="Q3"/>
    <x v="3"/>
    <s v="Uttar Pradesh"/>
    <s v="Uttar Pradesh Mega Store"/>
    <x v="0"/>
    <x v="12"/>
    <x v="0"/>
    <x v="1"/>
    <n v="2"/>
    <n v="17357"/>
    <x v="2"/>
    <n v="13332"/>
    <n v="29506.899999999998"/>
    <n v="26664"/>
    <n v="2842.8999999999978"/>
    <n v="9.6346956135683448E-2"/>
    <x v="0"/>
  </r>
  <r>
    <s v="ORD-101887"/>
    <x v="913"/>
    <x v="2"/>
    <x v="6"/>
    <s v="Jul"/>
    <s v="Q3"/>
    <x v="3"/>
    <s v="Uttar Pradesh"/>
    <s v="Uttar Pradesh Mega Store"/>
    <x v="1"/>
    <x v="1"/>
    <x v="0"/>
    <x v="0"/>
    <n v="1"/>
    <n v="438"/>
    <x v="0"/>
    <n v="192"/>
    <n v="416.09999999999997"/>
    <n v="192"/>
    <n v="224.09999999999997"/>
    <n v="0.53857245854361924"/>
    <x v="0"/>
  </r>
  <r>
    <s v="ORD-103357"/>
    <x v="913"/>
    <x v="2"/>
    <x v="6"/>
    <s v="Jul"/>
    <s v="Q3"/>
    <x v="0"/>
    <s v="Odisha"/>
    <s v="Odisha Mega Store"/>
    <x v="1"/>
    <x v="8"/>
    <x v="0"/>
    <x v="1"/>
    <n v="1"/>
    <n v="2369"/>
    <x v="2"/>
    <n v="1346"/>
    <n v="2013.6499999999999"/>
    <n v="1346"/>
    <n v="667.64999999999986"/>
    <n v="0.33156208874431997"/>
    <x v="0"/>
  </r>
  <r>
    <s v="ORD-103956"/>
    <x v="913"/>
    <x v="2"/>
    <x v="6"/>
    <s v="Jul"/>
    <s v="Q3"/>
    <x v="0"/>
    <s v="Bihar"/>
    <s v="Bihar Mega Store"/>
    <x v="2"/>
    <x v="7"/>
    <x v="0"/>
    <x v="0"/>
    <n v="2"/>
    <n v="2398"/>
    <x v="5"/>
    <n v="1206"/>
    <n v="3836.8"/>
    <n v="2412"/>
    <n v="1424.8000000000002"/>
    <n v="0.37135112593828196"/>
    <x v="0"/>
  </r>
  <r>
    <s v="ORD-104306"/>
    <x v="913"/>
    <x v="2"/>
    <x v="6"/>
    <s v="Jul"/>
    <s v="Q3"/>
    <x v="1"/>
    <s v="Maharashtra"/>
    <s v="Maharashtra Mega Store"/>
    <x v="1"/>
    <x v="1"/>
    <x v="1"/>
    <x v="2"/>
    <n v="1"/>
    <n v="446"/>
    <x v="3"/>
    <n v="203"/>
    <n v="401.40000000000003"/>
    <n v="203"/>
    <n v="198.40000000000003"/>
    <n v="0.49427005480817143"/>
    <x v="0"/>
  </r>
  <r>
    <s v="ORD-104436"/>
    <x v="913"/>
    <x v="2"/>
    <x v="6"/>
    <s v="Jul"/>
    <s v="Q3"/>
    <x v="3"/>
    <s v="Uttar Pradesh"/>
    <s v="Uttar Pradesh Mega Store"/>
    <x v="3"/>
    <x v="13"/>
    <x v="0"/>
    <x v="0"/>
    <n v="5"/>
    <n v="12656"/>
    <x v="7"/>
    <n v="7645"/>
    <n v="47460"/>
    <n v="38225"/>
    <n v="9235"/>
    <n v="0.1945849136114623"/>
    <x v="0"/>
  </r>
  <r>
    <s v="ORD-100050"/>
    <x v="914"/>
    <x v="2"/>
    <x v="6"/>
    <s v="Jul"/>
    <s v="Q3"/>
    <x v="1"/>
    <s v="Maharashtra"/>
    <s v="Maharashtra Mega Store"/>
    <x v="1"/>
    <x v="4"/>
    <x v="0"/>
    <x v="2"/>
    <n v="2"/>
    <n v="304"/>
    <x v="1"/>
    <n v="122"/>
    <n v="608"/>
    <n v="244"/>
    <n v="364"/>
    <n v="0.59868421052631582"/>
    <x v="0"/>
  </r>
  <r>
    <s v="ORD-101556"/>
    <x v="914"/>
    <x v="2"/>
    <x v="6"/>
    <s v="Jul"/>
    <s v="Q3"/>
    <x v="0"/>
    <s v="Odisha"/>
    <s v="Odisha Mega Store"/>
    <x v="1"/>
    <x v="1"/>
    <x v="1"/>
    <x v="1"/>
    <n v="5"/>
    <n v="480"/>
    <x v="3"/>
    <n v="213"/>
    <n v="2160"/>
    <n v="1065"/>
    <n v="1095"/>
    <n v="0.50694444444444442"/>
    <x v="0"/>
  </r>
  <r>
    <s v="ORD-103988"/>
    <x v="914"/>
    <x v="2"/>
    <x v="6"/>
    <s v="Jul"/>
    <s v="Q3"/>
    <x v="3"/>
    <s v="Uttar Pradesh"/>
    <s v="Uttar Pradesh Mega Store"/>
    <x v="3"/>
    <x v="9"/>
    <x v="2"/>
    <x v="0"/>
    <n v="4"/>
    <n v="33803"/>
    <x v="0"/>
    <n v="22786"/>
    <n v="128451.4"/>
    <n v="91144"/>
    <n v="37307.399999999994"/>
    <n v="0.29043980836331867"/>
    <x v="0"/>
  </r>
  <r>
    <s v="ORD-100954"/>
    <x v="915"/>
    <x v="2"/>
    <x v="6"/>
    <s v="Jul"/>
    <s v="Q3"/>
    <x v="3"/>
    <s v="Delhi"/>
    <s v="Delhi Mega Store"/>
    <x v="1"/>
    <x v="1"/>
    <x v="2"/>
    <x v="0"/>
    <n v="3"/>
    <n v="418"/>
    <x v="5"/>
    <n v="184"/>
    <n v="1003.2"/>
    <n v="552"/>
    <n v="451.20000000000005"/>
    <n v="0.44976076555023925"/>
    <x v="0"/>
  </r>
  <r>
    <s v="ORD-103366"/>
    <x v="915"/>
    <x v="2"/>
    <x v="6"/>
    <s v="Jul"/>
    <s v="Q3"/>
    <x v="1"/>
    <s v="Maharashtra"/>
    <s v="Maharashtra Mega Store"/>
    <x v="1"/>
    <x v="4"/>
    <x v="0"/>
    <x v="1"/>
    <n v="2"/>
    <n v="272"/>
    <x v="0"/>
    <n v="109"/>
    <n v="516.79999999999995"/>
    <n v="218"/>
    <n v="298.79999999999995"/>
    <n v="0.57817337461300311"/>
    <x v="0"/>
  </r>
  <r>
    <s v="ORD-101713"/>
    <x v="916"/>
    <x v="2"/>
    <x v="6"/>
    <s v="Jul"/>
    <s v="Q3"/>
    <x v="1"/>
    <s v="Rajasthan"/>
    <s v="Rajasthan Mega Store"/>
    <x v="0"/>
    <x v="12"/>
    <x v="2"/>
    <x v="1"/>
    <n v="1"/>
    <n v="17841"/>
    <x v="0"/>
    <n v="14278"/>
    <n v="16948.95"/>
    <n v="14278"/>
    <n v="2670.9500000000007"/>
    <n v="0.1575879331758015"/>
    <x v="0"/>
  </r>
  <r>
    <s v="ORD-103317"/>
    <x v="916"/>
    <x v="2"/>
    <x v="6"/>
    <s v="Jul"/>
    <s v="Q3"/>
    <x v="1"/>
    <s v="Maharashtra"/>
    <s v="Maharashtra Mega Store"/>
    <x v="1"/>
    <x v="1"/>
    <x v="2"/>
    <x v="1"/>
    <n v="2"/>
    <n v="433"/>
    <x v="0"/>
    <n v="197"/>
    <n v="822.69999999999993"/>
    <n v="394"/>
    <n v="428.69999999999993"/>
    <n v="0.52108909687613947"/>
    <x v="0"/>
  </r>
  <r>
    <s v="ORD-103717"/>
    <x v="916"/>
    <x v="2"/>
    <x v="6"/>
    <s v="Jul"/>
    <s v="Q3"/>
    <x v="3"/>
    <s v="Delhi"/>
    <s v="Delhi Mega Store"/>
    <x v="1"/>
    <x v="3"/>
    <x v="2"/>
    <x v="1"/>
    <n v="1"/>
    <n v="239"/>
    <x v="1"/>
    <n v="98"/>
    <n v="239"/>
    <n v="98"/>
    <n v="141"/>
    <n v="0.58995815899581594"/>
    <x v="0"/>
  </r>
  <r>
    <s v="ORD-104211"/>
    <x v="916"/>
    <x v="2"/>
    <x v="6"/>
    <s v="Jul"/>
    <s v="Q3"/>
    <x v="2"/>
    <s v="Tamil Nadu"/>
    <s v="Tamil Nadu Mega Store"/>
    <x v="1"/>
    <x v="1"/>
    <x v="0"/>
    <x v="0"/>
    <n v="2"/>
    <n v="474"/>
    <x v="2"/>
    <n v="207"/>
    <n v="805.8"/>
    <n v="414"/>
    <n v="391.79999999999995"/>
    <n v="0.48622486969471329"/>
    <x v="0"/>
  </r>
  <r>
    <s v="ORD-100529"/>
    <x v="917"/>
    <x v="2"/>
    <x v="6"/>
    <s v="Jul"/>
    <s v="Q3"/>
    <x v="2"/>
    <s v="Karnataka"/>
    <s v="Karnataka Mega Store"/>
    <x v="2"/>
    <x v="2"/>
    <x v="1"/>
    <x v="1"/>
    <n v="3"/>
    <n v="2973"/>
    <x v="3"/>
    <n v="1821"/>
    <n v="8027.1"/>
    <n v="5463"/>
    <n v="2564.1000000000004"/>
    <n v="0.31943042942033861"/>
    <x v="0"/>
  </r>
  <r>
    <s v="ORD-103649"/>
    <x v="917"/>
    <x v="2"/>
    <x v="6"/>
    <s v="Jul"/>
    <s v="Q3"/>
    <x v="2"/>
    <s v="Andhra Pradesh"/>
    <s v="Andhra Pradesh Mega Store"/>
    <x v="2"/>
    <x v="2"/>
    <x v="0"/>
    <x v="0"/>
    <n v="2"/>
    <n v="2536"/>
    <x v="5"/>
    <n v="1563"/>
    <n v="4057.6000000000004"/>
    <n v="3126"/>
    <n v="931.60000000000036"/>
    <n v="0.22959384858044171"/>
    <x v="0"/>
  </r>
  <r>
    <s v="ORD-100983"/>
    <x v="918"/>
    <x v="2"/>
    <x v="6"/>
    <s v="Jul"/>
    <s v="Q3"/>
    <x v="1"/>
    <s v="Gujarat"/>
    <s v="Gujarat Mega Store"/>
    <x v="0"/>
    <x v="11"/>
    <x v="2"/>
    <x v="1"/>
    <n v="1"/>
    <n v="1530"/>
    <x v="0"/>
    <n v="751"/>
    <n v="1453.5"/>
    <n v="751"/>
    <n v="702.5"/>
    <n v="0.48331613347093222"/>
    <x v="0"/>
  </r>
  <r>
    <s v="ORD-101850"/>
    <x v="918"/>
    <x v="2"/>
    <x v="6"/>
    <s v="Jul"/>
    <s v="Q3"/>
    <x v="3"/>
    <s v="Delhi"/>
    <s v="Delhi Mega Store"/>
    <x v="1"/>
    <x v="4"/>
    <x v="0"/>
    <x v="2"/>
    <n v="1"/>
    <n v="329"/>
    <x v="2"/>
    <n v="132"/>
    <n v="279.64999999999998"/>
    <n v="132"/>
    <n v="147.64999999999998"/>
    <n v="0.52798140532808868"/>
    <x v="0"/>
  </r>
  <r>
    <s v="ORD-100309"/>
    <x v="919"/>
    <x v="2"/>
    <x v="6"/>
    <s v="Jul"/>
    <s v="Q3"/>
    <x v="2"/>
    <s v="Tamil Nadu"/>
    <s v="Tamil Nadu Mega Store"/>
    <x v="3"/>
    <x v="9"/>
    <x v="1"/>
    <x v="2"/>
    <n v="1"/>
    <n v="34708"/>
    <x v="1"/>
    <n v="22990"/>
    <n v="34708"/>
    <n v="22990"/>
    <n v="11718"/>
    <n v="0.33761668779532095"/>
    <x v="0"/>
  </r>
  <r>
    <s v="ORD-101134"/>
    <x v="919"/>
    <x v="2"/>
    <x v="6"/>
    <s v="Jul"/>
    <s v="Q3"/>
    <x v="2"/>
    <s v="Karnataka"/>
    <s v="Karnataka Mega Store"/>
    <x v="0"/>
    <x v="0"/>
    <x v="0"/>
    <x v="1"/>
    <n v="1"/>
    <n v="55824"/>
    <x v="1"/>
    <n v="47923"/>
    <n v="55824"/>
    <n v="47923"/>
    <n v="7901"/>
    <n v="0.14153410719403842"/>
    <x v="0"/>
  </r>
  <r>
    <s v="ORD-101260"/>
    <x v="919"/>
    <x v="2"/>
    <x v="6"/>
    <s v="Jul"/>
    <s v="Q3"/>
    <x v="2"/>
    <s v="Tamil Nadu"/>
    <s v="Tamil Nadu Mega Store"/>
    <x v="2"/>
    <x v="10"/>
    <x v="0"/>
    <x v="1"/>
    <n v="8"/>
    <n v="1635"/>
    <x v="0"/>
    <n v="836"/>
    <n v="12426"/>
    <n v="6688"/>
    <n v="5738"/>
    <n v="0.46177370030581039"/>
    <x v="0"/>
  </r>
  <r>
    <s v="ORD-104337"/>
    <x v="919"/>
    <x v="2"/>
    <x v="6"/>
    <s v="Jul"/>
    <s v="Q3"/>
    <x v="3"/>
    <s v="Uttar Pradesh"/>
    <s v="Uttar Pradesh Mega Store"/>
    <x v="0"/>
    <x v="0"/>
    <x v="1"/>
    <x v="2"/>
    <n v="5"/>
    <n v="55868"/>
    <x v="2"/>
    <n v="47564"/>
    <n v="237439"/>
    <n v="237820"/>
    <n v="-381"/>
    <n v="-1.604622660978188E-3"/>
    <x v="0"/>
  </r>
  <r>
    <s v="ORD-104435"/>
    <x v="919"/>
    <x v="2"/>
    <x v="6"/>
    <s v="Jul"/>
    <s v="Q3"/>
    <x v="2"/>
    <s v="Karnataka"/>
    <s v="Karnataka Mega Store"/>
    <x v="1"/>
    <x v="3"/>
    <x v="1"/>
    <x v="2"/>
    <n v="5"/>
    <n v="267"/>
    <x v="0"/>
    <n v="110"/>
    <n v="1268.25"/>
    <n v="550"/>
    <n v="718.25"/>
    <n v="0.56633155923516654"/>
    <x v="0"/>
  </r>
  <r>
    <s v="ORD-102038"/>
    <x v="920"/>
    <x v="2"/>
    <x v="6"/>
    <s v="Jul"/>
    <s v="Q3"/>
    <x v="1"/>
    <s v="Gujarat"/>
    <s v="Gujarat Mega Store"/>
    <x v="0"/>
    <x v="5"/>
    <x v="0"/>
    <x v="1"/>
    <n v="4"/>
    <n v="11665"/>
    <x v="1"/>
    <n v="8507"/>
    <n v="46660"/>
    <n v="34028"/>
    <n v="12632"/>
    <n v="0.27072438919845693"/>
    <x v="0"/>
  </r>
  <r>
    <s v="ORD-102380"/>
    <x v="920"/>
    <x v="2"/>
    <x v="6"/>
    <s v="Jul"/>
    <s v="Q3"/>
    <x v="2"/>
    <s v="Tamil Nadu"/>
    <s v="Tamil Nadu Mega Store"/>
    <x v="0"/>
    <x v="12"/>
    <x v="1"/>
    <x v="0"/>
    <n v="3"/>
    <n v="18492"/>
    <x v="3"/>
    <n v="14536"/>
    <n v="49928.4"/>
    <n v="43608"/>
    <n v="6320.4000000000015"/>
    <n v="0.12658927584300722"/>
    <x v="0"/>
  </r>
  <r>
    <s v="ORD-103218"/>
    <x v="920"/>
    <x v="2"/>
    <x v="6"/>
    <s v="Jul"/>
    <s v="Q3"/>
    <x v="1"/>
    <s v="Gujarat"/>
    <s v="Gujarat Mega Store"/>
    <x v="0"/>
    <x v="0"/>
    <x v="2"/>
    <x v="1"/>
    <n v="3"/>
    <n v="52065"/>
    <x v="3"/>
    <n v="45088"/>
    <n v="140575.5"/>
    <n v="135264"/>
    <n v="5311.5"/>
    <n v="3.7783966622917935E-2"/>
    <x v="0"/>
  </r>
  <r>
    <s v="ORD-103508"/>
    <x v="920"/>
    <x v="2"/>
    <x v="6"/>
    <s v="Jul"/>
    <s v="Q3"/>
    <x v="2"/>
    <s v="Karnataka"/>
    <s v="Karnataka Mega Store"/>
    <x v="3"/>
    <x v="6"/>
    <x v="2"/>
    <x v="0"/>
    <n v="2"/>
    <n v="6397"/>
    <x v="5"/>
    <n v="3505"/>
    <n v="10235.200000000001"/>
    <n v="7010"/>
    <n v="3225.2000000000007"/>
    <n v="0.31510864467719246"/>
    <x v="0"/>
  </r>
  <r>
    <s v="ORD-104194"/>
    <x v="920"/>
    <x v="2"/>
    <x v="6"/>
    <s v="Jul"/>
    <s v="Q3"/>
    <x v="0"/>
    <s v="West Bengal"/>
    <s v="West Bengal Mega Store"/>
    <x v="0"/>
    <x v="12"/>
    <x v="2"/>
    <x v="0"/>
    <n v="1"/>
    <n v="16606"/>
    <x v="0"/>
    <n v="12582"/>
    <n v="15775.699999999999"/>
    <n v="12582"/>
    <n v="3193.6999999999989"/>
    <n v="0.202444265547646"/>
    <x v="0"/>
  </r>
  <r>
    <s v="ORD-100304"/>
    <x v="921"/>
    <x v="2"/>
    <x v="7"/>
    <s v="Aug"/>
    <s v="Q3"/>
    <x v="1"/>
    <s v="Maharashtra"/>
    <s v="Maharashtra Mega Store"/>
    <x v="0"/>
    <x v="11"/>
    <x v="0"/>
    <x v="1"/>
    <n v="1"/>
    <n v="1382"/>
    <x v="0"/>
    <n v="671"/>
    <n v="1312.8999999999999"/>
    <n v="671"/>
    <n v="641.89999999999986"/>
    <n v="0.48891766318836161"/>
    <x v="0"/>
  </r>
  <r>
    <s v="ORD-100505"/>
    <x v="921"/>
    <x v="2"/>
    <x v="7"/>
    <s v="Aug"/>
    <s v="Q3"/>
    <x v="0"/>
    <s v="West Bengal"/>
    <s v="West Bengal Mega Store"/>
    <x v="3"/>
    <x v="14"/>
    <x v="2"/>
    <x v="1"/>
    <n v="1"/>
    <n v="9873"/>
    <x v="3"/>
    <n v="6291"/>
    <n v="8885.7000000000007"/>
    <n v="6291"/>
    <n v="2594.7000000000007"/>
    <n v="0.2920085080522638"/>
    <x v="0"/>
  </r>
  <r>
    <s v="ORD-101028"/>
    <x v="921"/>
    <x v="2"/>
    <x v="7"/>
    <s v="Aug"/>
    <s v="Q3"/>
    <x v="1"/>
    <s v="Rajasthan"/>
    <s v="Rajasthan Mega Store"/>
    <x v="2"/>
    <x v="7"/>
    <x v="0"/>
    <x v="2"/>
    <n v="1"/>
    <n v="2492"/>
    <x v="3"/>
    <n v="1278"/>
    <n v="2242.8000000000002"/>
    <n v="1278"/>
    <n v="964.80000000000018"/>
    <n v="0.4301765650080257"/>
    <x v="0"/>
  </r>
  <r>
    <s v="ORD-101446"/>
    <x v="921"/>
    <x v="2"/>
    <x v="7"/>
    <s v="Aug"/>
    <s v="Q3"/>
    <x v="0"/>
    <s v="Odisha"/>
    <s v="Odisha Mega Store"/>
    <x v="2"/>
    <x v="10"/>
    <x v="0"/>
    <x v="1"/>
    <n v="3"/>
    <n v="1963"/>
    <x v="0"/>
    <n v="1020"/>
    <n v="5594.55"/>
    <n v="3060"/>
    <n v="2534.5500000000002"/>
    <n v="0.45303911842775563"/>
    <x v="0"/>
  </r>
  <r>
    <s v="ORD-101666"/>
    <x v="921"/>
    <x v="2"/>
    <x v="7"/>
    <s v="Aug"/>
    <s v="Q3"/>
    <x v="3"/>
    <s v="Punjab"/>
    <s v="Punjab Mega Store"/>
    <x v="2"/>
    <x v="10"/>
    <x v="1"/>
    <x v="1"/>
    <n v="3"/>
    <n v="1678"/>
    <x v="1"/>
    <n v="895"/>
    <n v="5034"/>
    <n v="2685"/>
    <n v="2349"/>
    <n v="0.46662693682955902"/>
    <x v="0"/>
  </r>
  <r>
    <s v="ORD-102790"/>
    <x v="921"/>
    <x v="2"/>
    <x v="7"/>
    <s v="Aug"/>
    <s v="Q3"/>
    <x v="3"/>
    <s v="Uttar Pradesh"/>
    <s v="Uttar Pradesh Mega Store"/>
    <x v="1"/>
    <x v="3"/>
    <x v="2"/>
    <x v="1"/>
    <n v="4"/>
    <n v="266"/>
    <x v="0"/>
    <n v="110"/>
    <n v="1010.8"/>
    <n v="440"/>
    <n v="570.79999999999995"/>
    <n v="0.56470122675108825"/>
    <x v="0"/>
  </r>
  <r>
    <s v="ORD-104040"/>
    <x v="921"/>
    <x v="2"/>
    <x v="7"/>
    <s v="Aug"/>
    <s v="Q3"/>
    <x v="2"/>
    <s v="Andhra Pradesh"/>
    <s v="Andhra Pradesh Mega Store"/>
    <x v="3"/>
    <x v="9"/>
    <x v="1"/>
    <x v="2"/>
    <n v="2"/>
    <n v="30190"/>
    <x v="3"/>
    <n v="20674"/>
    <n v="54342"/>
    <n v="41348"/>
    <n v="12994"/>
    <n v="0.23911523315299399"/>
    <x v="0"/>
  </r>
  <r>
    <s v="ORD-102799"/>
    <x v="922"/>
    <x v="2"/>
    <x v="7"/>
    <s v="Aug"/>
    <s v="Q3"/>
    <x v="0"/>
    <s v="Odisha"/>
    <s v="Odisha Mega Store"/>
    <x v="2"/>
    <x v="2"/>
    <x v="0"/>
    <x v="1"/>
    <n v="1"/>
    <n v="2592"/>
    <x v="2"/>
    <n v="1559"/>
    <n v="2203.1999999999998"/>
    <n v="1559"/>
    <n v="644.19999999999982"/>
    <n v="0.29239288307915751"/>
    <x v="0"/>
  </r>
  <r>
    <s v="ORD-103807"/>
    <x v="923"/>
    <x v="2"/>
    <x v="7"/>
    <s v="Aug"/>
    <s v="Q3"/>
    <x v="3"/>
    <s v="Delhi"/>
    <s v="Delhi Mega Store"/>
    <x v="0"/>
    <x v="5"/>
    <x v="0"/>
    <x v="2"/>
    <n v="1"/>
    <n v="10588"/>
    <x v="3"/>
    <n v="7953"/>
    <n v="9529.2000000000007"/>
    <n v="7953"/>
    <n v="1576.2000000000007"/>
    <n v="0.16540737942324651"/>
    <x v="0"/>
  </r>
  <r>
    <s v="ORD-100537"/>
    <x v="924"/>
    <x v="2"/>
    <x v="7"/>
    <s v="Aug"/>
    <s v="Q3"/>
    <x v="1"/>
    <s v="Rajasthan"/>
    <s v="Rajasthan Mega Store"/>
    <x v="1"/>
    <x v="3"/>
    <x v="0"/>
    <x v="2"/>
    <n v="8"/>
    <n v="229"/>
    <x v="1"/>
    <n v="99"/>
    <n v="1832"/>
    <n v="792"/>
    <n v="1040"/>
    <n v="0.56768558951965065"/>
    <x v="0"/>
  </r>
  <r>
    <s v="ORD-101295"/>
    <x v="924"/>
    <x v="2"/>
    <x v="7"/>
    <s v="Aug"/>
    <s v="Q3"/>
    <x v="0"/>
    <s v="West Bengal"/>
    <s v="West Bengal Mega Store"/>
    <x v="1"/>
    <x v="8"/>
    <x v="1"/>
    <x v="0"/>
    <n v="1"/>
    <n v="1993"/>
    <x v="0"/>
    <n v="1164"/>
    <n v="1893.35"/>
    <n v="1164"/>
    <n v="729.34999999999991"/>
    <n v="0.38521667943063881"/>
    <x v="0"/>
  </r>
  <r>
    <s v="ORD-103312"/>
    <x v="924"/>
    <x v="2"/>
    <x v="7"/>
    <s v="Aug"/>
    <s v="Q3"/>
    <x v="2"/>
    <s v="Andhra Pradesh"/>
    <s v="Andhra Pradesh Mega Store"/>
    <x v="1"/>
    <x v="4"/>
    <x v="2"/>
    <x v="0"/>
    <n v="8"/>
    <n v="313"/>
    <x v="0"/>
    <n v="128"/>
    <n v="2378.7999999999997"/>
    <n v="1024"/>
    <n v="1354.7999999999997"/>
    <n v="0.56953085589372787"/>
    <x v="0"/>
  </r>
  <r>
    <s v="ORD-103549"/>
    <x v="924"/>
    <x v="2"/>
    <x v="7"/>
    <s v="Aug"/>
    <s v="Q3"/>
    <x v="1"/>
    <s v="Maharashtra"/>
    <s v="Maharashtra Mega Store"/>
    <x v="1"/>
    <x v="8"/>
    <x v="1"/>
    <x v="0"/>
    <n v="2"/>
    <n v="2171"/>
    <x v="0"/>
    <n v="1289"/>
    <n v="4124.8999999999996"/>
    <n v="2578"/>
    <n v="1546.8999999999996"/>
    <n v="0.37501515188246981"/>
    <x v="0"/>
  </r>
  <r>
    <s v="ORD-100488"/>
    <x v="925"/>
    <x v="2"/>
    <x v="7"/>
    <s v="Aug"/>
    <s v="Q3"/>
    <x v="1"/>
    <s v="Gujarat"/>
    <s v="Gujarat Mega Store"/>
    <x v="2"/>
    <x v="10"/>
    <x v="0"/>
    <x v="1"/>
    <n v="3"/>
    <n v="1688"/>
    <x v="0"/>
    <n v="874"/>
    <n v="4810.8"/>
    <n v="2622"/>
    <n v="2188.8000000000002"/>
    <n v="0.45497630331753558"/>
    <x v="0"/>
  </r>
  <r>
    <s v="ORD-100742"/>
    <x v="925"/>
    <x v="2"/>
    <x v="7"/>
    <s v="Aug"/>
    <s v="Q3"/>
    <x v="0"/>
    <s v="Bihar"/>
    <s v="Bihar Mega Store"/>
    <x v="2"/>
    <x v="7"/>
    <x v="0"/>
    <x v="2"/>
    <n v="4"/>
    <n v="2319"/>
    <x v="1"/>
    <n v="1128"/>
    <n v="9276"/>
    <n v="4512"/>
    <n v="4764"/>
    <n v="0.51358344113842169"/>
    <x v="0"/>
  </r>
  <r>
    <s v="ORD-101186"/>
    <x v="925"/>
    <x v="2"/>
    <x v="7"/>
    <s v="Aug"/>
    <s v="Q3"/>
    <x v="0"/>
    <s v="Odisha"/>
    <s v="Odisha Mega Store"/>
    <x v="1"/>
    <x v="1"/>
    <x v="2"/>
    <x v="1"/>
    <n v="1"/>
    <n v="474"/>
    <x v="0"/>
    <n v="209"/>
    <n v="450.29999999999995"/>
    <n v="209"/>
    <n v="241.29999999999995"/>
    <n v="0.53586497890295359"/>
    <x v="0"/>
  </r>
  <r>
    <s v="ORD-101366"/>
    <x v="925"/>
    <x v="2"/>
    <x v="7"/>
    <s v="Aug"/>
    <s v="Q3"/>
    <x v="1"/>
    <s v="Gujarat"/>
    <s v="Gujarat Mega Store"/>
    <x v="1"/>
    <x v="1"/>
    <x v="2"/>
    <x v="0"/>
    <n v="5"/>
    <n v="408"/>
    <x v="0"/>
    <n v="180"/>
    <n v="1938"/>
    <n v="900"/>
    <n v="1038"/>
    <n v="0.5356037151702786"/>
    <x v="0"/>
  </r>
  <r>
    <s v="ORD-102050"/>
    <x v="925"/>
    <x v="2"/>
    <x v="7"/>
    <s v="Aug"/>
    <s v="Q3"/>
    <x v="1"/>
    <s v="Gujarat"/>
    <s v="Gujarat Mega Store"/>
    <x v="3"/>
    <x v="13"/>
    <x v="0"/>
    <x v="2"/>
    <n v="1"/>
    <n v="12670"/>
    <x v="4"/>
    <n v="7667"/>
    <n v="8235.5"/>
    <n v="7667"/>
    <n v="568.5"/>
    <n v="6.9030417096715438E-2"/>
    <x v="0"/>
  </r>
  <r>
    <s v="ORD-102719"/>
    <x v="925"/>
    <x v="2"/>
    <x v="7"/>
    <s v="Aug"/>
    <s v="Q3"/>
    <x v="2"/>
    <s v="Karnataka"/>
    <s v="Karnataka Mega Store"/>
    <x v="3"/>
    <x v="14"/>
    <x v="0"/>
    <x v="0"/>
    <n v="2"/>
    <n v="9163"/>
    <x v="5"/>
    <n v="5689"/>
    <n v="14660.800000000001"/>
    <n v="11378"/>
    <n v="3282.8000000000011"/>
    <n v="0.22391683946305802"/>
    <x v="0"/>
  </r>
  <r>
    <s v="ORD-100385"/>
    <x v="926"/>
    <x v="2"/>
    <x v="7"/>
    <s v="Aug"/>
    <s v="Q3"/>
    <x v="3"/>
    <s v="Delhi"/>
    <s v="Delhi Mega Store"/>
    <x v="0"/>
    <x v="11"/>
    <x v="2"/>
    <x v="1"/>
    <n v="1"/>
    <n v="1421"/>
    <x v="0"/>
    <n v="693"/>
    <n v="1349.95"/>
    <n v="693"/>
    <n v="656.95"/>
    <n v="0.48664765361680062"/>
    <x v="0"/>
  </r>
  <r>
    <s v="ORD-101410"/>
    <x v="926"/>
    <x v="2"/>
    <x v="7"/>
    <s v="Aug"/>
    <s v="Q3"/>
    <x v="0"/>
    <s v="Bihar"/>
    <s v="Bihar Mega Store"/>
    <x v="0"/>
    <x v="0"/>
    <x v="2"/>
    <x v="1"/>
    <n v="1"/>
    <n v="51347"/>
    <x v="0"/>
    <n v="43260"/>
    <n v="48779.649999999994"/>
    <n v="43260"/>
    <n v="5519.6499999999942"/>
    <n v="0.11315476843314773"/>
    <x v="0"/>
  </r>
  <r>
    <s v="ORD-103061"/>
    <x v="926"/>
    <x v="2"/>
    <x v="7"/>
    <s v="Aug"/>
    <s v="Q3"/>
    <x v="3"/>
    <s v="Punjab"/>
    <s v="Punjab Mega Store"/>
    <x v="0"/>
    <x v="0"/>
    <x v="0"/>
    <x v="0"/>
    <n v="4"/>
    <n v="57065"/>
    <x v="2"/>
    <n v="48393"/>
    <n v="194021"/>
    <n v="193572"/>
    <n v="449"/>
    <n v="2.314182485401065E-3"/>
    <x v="0"/>
  </r>
  <r>
    <s v="ORD-100565"/>
    <x v="927"/>
    <x v="2"/>
    <x v="7"/>
    <s v="Aug"/>
    <s v="Q3"/>
    <x v="2"/>
    <s v="Tamil Nadu"/>
    <s v="Tamil Nadu Mega Store"/>
    <x v="3"/>
    <x v="6"/>
    <x v="2"/>
    <x v="0"/>
    <n v="1"/>
    <n v="6030"/>
    <x v="2"/>
    <n v="3279"/>
    <n v="5125.5"/>
    <n v="3279"/>
    <n v="1846.5"/>
    <n v="0.36025753585016096"/>
    <x v="0"/>
  </r>
  <r>
    <s v="ORD-102333"/>
    <x v="927"/>
    <x v="2"/>
    <x v="7"/>
    <s v="Aug"/>
    <s v="Q3"/>
    <x v="1"/>
    <s v="Maharashtra"/>
    <s v="Maharashtra Mega Store"/>
    <x v="2"/>
    <x v="10"/>
    <x v="1"/>
    <x v="0"/>
    <n v="2"/>
    <n v="1696"/>
    <x v="0"/>
    <n v="893"/>
    <n v="3222.3999999999996"/>
    <n v="1786"/>
    <n v="1436.3999999999996"/>
    <n v="0.445754716981132"/>
    <x v="0"/>
  </r>
  <r>
    <s v="ORD-102899"/>
    <x v="927"/>
    <x v="2"/>
    <x v="7"/>
    <s v="Aug"/>
    <s v="Q3"/>
    <x v="2"/>
    <s v="Karnataka"/>
    <s v="Karnataka Mega Store"/>
    <x v="0"/>
    <x v="11"/>
    <x v="1"/>
    <x v="2"/>
    <n v="2"/>
    <n v="1352"/>
    <x v="1"/>
    <n v="672"/>
    <n v="2704"/>
    <n v="1344"/>
    <n v="1360"/>
    <n v="0.50295857988165682"/>
    <x v="0"/>
  </r>
  <r>
    <s v="ORD-102933"/>
    <x v="927"/>
    <x v="2"/>
    <x v="7"/>
    <s v="Aug"/>
    <s v="Q3"/>
    <x v="0"/>
    <s v="Bihar"/>
    <s v="Bihar Mega Store"/>
    <x v="2"/>
    <x v="10"/>
    <x v="0"/>
    <x v="1"/>
    <n v="3"/>
    <n v="1936"/>
    <x v="1"/>
    <n v="977"/>
    <n v="5808"/>
    <n v="2931"/>
    <n v="2877"/>
    <n v="0.49535123966942146"/>
    <x v="0"/>
  </r>
  <r>
    <s v="ORD-103220"/>
    <x v="927"/>
    <x v="2"/>
    <x v="7"/>
    <s v="Aug"/>
    <s v="Q3"/>
    <x v="2"/>
    <s v="Karnataka"/>
    <s v="Karnataka Mega Store"/>
    <x v="3"/>
    <x v="9"/>
    <x v="0"/>
    <x v="2"/>
    <n v="4"/>
    <n v="34618"/>
    <x v="1"/>
    <n v="24209"/>
    <n v="138472"/>
    <n v="96836"/>
    <n v="41636"/>
    <n v="0.30068172626957074"/>
    <x v="0"/>
  </r>
  <r>
    <s v="ORD-104124"/>
    <x v="927"/>
    <x v="2"/>
    <x v="7"/>
    <s v="Aug"/>
    <s v="Q3"/>
    <x v="3"/>
    <s v="Uttar Pradesh"/>
    <s v="Uttar Pradesh Mega Store"/>
    <x v="0"/>
    <x v="12"/>
    <x v="1"/>
    <x v="2"/>
    <n v="1"/>
    <n v="17682"/>
    <x v="1"/>
    <n v="13945"/>
    <n v="17682"/>
    <n v="13945"/>
    <n v="3737"/>
    <n v="0.21134487048976361"/>
    <x v="0"/>
  </r>
  <r>
    <s v="ORD-104128"/>
    <x v="927"/>
    <x v="2"/>
    <x v="7"/>
    <s v="Aug"/>
    <s v="Q3"/>
    <x v="0"/>
    <s v="Odisha"/>
    <s v="Odisha Mega Store"/>
    <x v="2"/>
    <x v="2"/>
    <x v="1"/>
    <x v="1"/>
    <n v="2"/>
    <n v="2818"/>
    <x v="3"/>
    <n v="1661"/>
    <n v="5072.4000000000005"/>
    <n v="3322"/>
    <n v="1750.4000000000005"/>
    <n v="0.34508319533159854"/>
    <x v="0"/>
  </r>
  <r>
    <s v="ORD-100417"/>
    <x v="928"/>
    <x v="2"/>
    <x v="7"/>
    <s v="Aug"/>
    <s v="Q3"/>
    <x v="1"/>
    <s v="Maharashtra"/>
    <s v="Maharashtra Mega Store"/>
    <x v="2"/>
    <x v="10"/>
    <x v="2"/>
    <x v="0"/>
    <n v="1"/>
    <n v="1721"/>
    <x v="0"/>
    <n v="884"/>
    <n v="1634.9499999999998"/>
    <n v="884"/>
    <n v="750.94999999999982"/>
    <n v="0.45931068228386185"/>
    <x v="1"/>
  </r>
  <r>
    <s v="ORD-100799"/>
    <x v="928"/>
    <x v="2"/>
    <x v="7"/>
    <s v="Aug"/>
    <s v="Q3"/>
    <x v="1"/>
    <s v="Gujarat"/>
    <s v="Gujarat Mega Store"/>
    <x v="3"/>
    <x v="6"/>
    <x v="2"/>
    <x v="2"/>
    <n v="5"/>
    <n v="7105"/>
    <x v="7"/>
    <n v="3966"/>
    <n v="26643.75"/>
    <n v="19830"/>
    <n v="6813.75"/>
    <n v="0.25573539760731878"/>
    <x v="0"/>
  </r>
  <r>
    <s v="ORD-101402"/>
    <x v="928"/>
    <x v="2"/>
    <x v="7"/>
    <s v="Aug"/>
    <s v="Q3"/>
    <x v="3"/>
    <s v="Uttar Pradesh"/>
    <s v="Uttar Pradesh Mega Store"/>
    <x v="3"/>
    <x v="6"/>
    <x v="0"/>
    <x v="0"/>
    <n v="5"/>
    <n v="6890"/>
    <x v="5"/>
    <n v="3839"/>
    <n v="27560"/>
    <n v="19195"/>
    <n v="8365"/>
    <n v="0.30351959361393321"/>
    <x v="0"/>
  </r>
  <r>
    <s v="ORD-102215"/>
    <x v="928"/>
    <x v="2"/>
    <x v="7"/>
    <s v="Aug"/>
    <s v="Q3"/>
    <x v="1"/>
    <s v="Maharashtra"/>
    <s v="Maharashtra Mega Store"/>
    <x v="0"/>
    <x v="0"/>
    <x v="0"/>
    <x v="2"/>
    <n v="1"/>
    <n v="49191"/>
    <x v="1"/>
    <n v="41078"/>
    <n v="49191"/>
    <n v="41078"/>
    <n v="8113"/>
    <n v="0.16492854383932021"/>
    <x v="0"/>
  </r>
  <r>
    <s v="ORD-102615"/>
    <x v="928"/>
    <x v="2"/>
    <x v="7"/>
    <s v="Aug"/>
    <s v="Q3"/>
    <x v="1"/>
    <s v="Rajasthan"/>
    <s v="Rajasthan Mega Store"/>
    <x v="0"/>
    <x v="11"/>
    <x v="0"/>
    <x v="0"/>
    <n v="1"/>
    <n v="1626"/>
    <x v="0"/>
    <n v="818"/>
    <n v="1544.6999999999998"/>
    <n v="818"/>
    <n v="726.69999999999982"/>
    <n v="0.47044733605230782"/>
    <x v="0"/>
  </r>
  <r>
    <s v="ORD-103691"/>
    <x v="928"/>
    <x v="2"/>
    <x v="7"/>
    <s v="Aug"/>
    <s v="Q3"/>
    <x v="0"/>
    <s v="Odisha"/>
    <s v="Odisha Mega Store"/>
    <x v="1"/>
    <x v="8"/>
    <x v="0"/>
    <x v="1"/>
    <n v="3"/>
    <n v="2071"/>
    <x v="1"/>
    <n v="1219"/>
    <n v="6213"/>
    <n v="3657"/>
    <n v="2556"/>
    <n v="0.41139546112988895"/>
    <x v="0"/>
  </r>
  <r>
    <s v="ORD-103763"/>
    <x v="928"/>
    <x v="2"/>
    <x v="7"/>
    <s v="Aug"/>
    <s v="Q3"/>
    <x v="2"/>
    <s v="Andhra Pradesh"/>
    <s v="Andhra Pradesh Mega Store"/>
    <x v="1"/>
    <x v="1"/>
    <x v="0"/>
    <x v="1"/>
    <n v="3"/>
    <n v="487"/>
    <x v="1"/>
    <n v="214"/>
    <n v="1461"/>
    <n v="642"/>
    <n v="819"/>
    <n v="0.56057494866529778"/>
    <x v="0"/>
  </r>
  <r>
    <s v="ORD-104246"/>
    <x v="928"/>
    <x v="2"/>
    <x v="7"/>
    <s v="Aug"/>
    <s v="Q3"/>
    <x v="2"/>
    <s v="Tamil Nadu"/>
    <s v="Tamil Nadu Mega Store"/>
    <x v="0"/>
    <x v="12"/>
    <x v="2"/>
    <x v="1"/>
    <n v="1"/>
    <n v="17176"/>
    <x v="0"/>
    <n v="13639"/>
    <n v="16317.199999999999"/>
    <n v="13639"/>
    <n v="2678.1999999999989"/>
    <n v="0.16413355232515378"/>
    <x v="0"/>
  </r>
  <r>
    <s v="ORD-102868"/>
    <x v="929"/>
    <x v="2"/>
    <x v="7"/>
    <s v="Aug"/>
    <s v="Q3"/>
    <x v="2"/>
    <s v="Andhra Pradesh"/>
    <s v="Andhra Pradesh Mega Store"/>
    <x v="2"/>
    <x v="7"/>
    <x v="2"/>
    <x v="1"/>
    <n v="1"/>
    <n v="2325"/>
    <x v="1"/>
    <n v="1175"/>
    <n v="2325"/>
    <n v="1175"/>
    <n v="1150"/>
    <n v="0.4946236559139785"/>
    <x v="0"/>
  </r>
  <r>
    <s v="ORD-103177"/>
    <x v="929"/>
    <x v="2"/>
    <x v="7"/>
    <s v="Aug"/>
    <s v="Q3"/>
    <x v="3"/>
    <s v="Uttar Pradesh"/>
    <s v="Uttar Pradesh Mega Store"/>
    <x v="0"/>
    <x v="12"/>
    <x v="2"/>
    <x v="1"/>
    <n v="1"/>
    <n v="16498"/>
    <x v="3"/>
    <n v="12863"/>
    <n v="14848.2"/>
    <n v="12863"/>
    <n v="1985.2000000000007"/>
    <n v="0.13369970770867853"/>
    <x v="0"/>
  </r>
  <r>
    <s v="ORD-103192"/>
    <x v="929"/>
    <x v="2"/>
    <x v="7"/>
    <s v="Aug"/>
    <s v="Q3"/>
    <x v="1"/>
    <s v="Gujarat"/>
    <s v="Gujarat Mega Store"/>
    <x v="1"/>
    <x v="1"/>
    <x v="0"/>
    <x v="0"/>
    <n v="2"/>
    <n v="424"/>
    <x v="0"/>
    <n v="188"/>
    <n v="805.59999999999991"/>
    <n v="376"/>
    <n v="429.59999999999991"/>
    <n v="0.53326713008937432"/>
    <x v="0"/>
  </r>
  <r>
    <s v="ORD-104269"/>
    <x v="929"/>
    <x v="2"/>
    <x v="7"/>
    <s v="Aug"/>
    <s v="Q3"/>
    <x v="1"/>
    <s v="Gujarat"/>
    <s v="Gujarat Mega Store"/>
    <x v="0"/>
    <x v="12"/>
    <x v="0"/>
    <x v="2"/>
    <n v="2"/>
    <n v="17035"/>
    <x v="3"/>
    <n v="13200"/>
    <n v="30663"/>
    <n v="26400"/>
    <n v="4263"/>
    <n v="0.13902749241757167"/>
    <x v="0"/>
  </r>
  <r>
    <s v="ORD-101815"/>
    <x v="930"/>
    <x v="2"/>
    <x v="7"/>
    <s v="Aug"/>
    <s v="Q3"/>
    <x v="0"/>
    <s v="Odisha"/>
    <s v="Odisha Mega Store"/>
    <x v="1"/>
    <x v="4"/>
    <x v="0"/>
    <x v="1"/>
    <n v="1"/>
    <n v="273"/>
    <x v="0"/>
    <n v="108"/>
    <n v="259.34999999999997"/>
    <n v="108"/>
    <n v="151.34999999999997"/>
    <n v="0.58357432041642565"/>
    <x v="0"/>
  </r>
  <r>
    <s v="ORD-102016"/>
    <x v="930"/>
    <x v="2"/>
    <x v="7"/>
    <s v="Aug"/>
    <s v="Q3"/>
    <x v="3"/>
    <s v="Punjab"/>
    <s v="Punjab Mega Store"/>
    <x v="1"/>
    <x v="3"/>
    <x v="0"/>
    <x v="2"/>
    <n v="2"/>
    <n v="250"/>
    <x v="0"/>
    <n v="107"/>
    <n v="475"/>
    <n v="214"/>
    <n v="261"/>
    <n v="0.54947368421052634"/>
    <x v="0"/>
  </r>
  <r>
    <s v="ORD-103655"/>
    <x v="930"/>
    <x v="2"/>
    <x v="7"/>
    <s v="Aug"/>
    <s v="Q3"/>
    <x v="3"/>
    <s v="Uttar Pradesh"/>
    <s v="Uttar Pradesh Mega Store"/>
    <x v="0"/>
    <x v="0"/>
    <x v="0"/>
    <x v="1"/>
    <n v="2"/>
    <n v="51501"/>
    <x v="0"/>
    <n v="43115"/>
    <n v="97851.9"/>
    <n v="86230"/>
    <n v="11621.899999999994"/>
    <n v="0.11877030491998618"/>
    <x v="0"/>
  </r>
  <r>
    <s v="ORD-101322"/>
    <x v="931"/>
    <x v="2"/>
    <x v="7"/>
    <s v="Aug"/>
    <s v="Q3"/>
    <x v="0"/>
    <s v="Bihar"/>
    <s v="Bihar Mega Store"/>
    <x v="0"/>
    <x v="12"/>
    <x v="0"/>
    <x v="1"/>
    <n v="5"/>
    <n v="16524"/>
    <x v="2"/>
    <n v="13258"/>
    <n v="70227"/>
    <n v="66290"/>
    <n v="3937"/>
    <n v="5.6061059136799235E-2"/>
    <x v="0"/>
  </r>
  <r>
    <s v="ORD-101482"/>
    <x v="931"/>
    <x v="2"/>
    <x v="7"/>
    <s v="Aug"/>
    <s v="Q3"/>
    <x v="1"/>
    <s v="Maharashtra"/>
    <s v="Maharashtra Mega Store"/>
    <x v="2"/>
    <x v="2"/>
    <x v="1"/>
    <x v="2"/>
    <n v="2"/>
    <n v="2913"/>
    <x v="1"/>
    <n v="1736"/>
    <n v="5826"/>
    <n v="3472"/>
    <n v="2354"/>
    <n v="0.40405080672845861"/>
    <x v="0"/>
  </r>
  <r>
    <s v="ORD-101593"/>
    <x v="931"/>
    <x v="2"/>
    <x v="7"/>
    <s v="Aug"/>
    <s v="Q3"/>
    <x v="0"/>
    <s v="Odisha"/>
    <s v="Odisha Mega Store"/>
    <x v="1"/>
    <x v="3"/>
    <x v="2"/>
    <x v="2"/>
    <n v="5"/>
    <n v="225"/>
    <x v="0"/>
    <n v="96"/>
    <n v="1068.75"/>
    <n v="480"/>
    <n v="588.75"/>
    <n v="0.55087719298245619"/>
    <x v="0"/>
  </r>
  <r>
    <s v="ORD-101767"/>
    <x v="931"/>
    <x v="2"/>
    <x v="7"/>
    <s v="Aug"/>
    <s v="Q3"/>
    <x v="1"/>
    <s v="Maharashtra"/>
    <s v="Maharashtra Mega Store"/>
    <x v="1"/>
    <x v="3"/>
    <x v="2"/>
    <x v="0"/>
    <n v="5"/>
    <n v="269"/>
    <x v="0"/>
    <n v="114"/>
    <n v="1277.75"/>
    <n v="570"/>
    <n v="707.75"/>
    <n v="0.55390334572490707"/>
    <x v="0"/>
  </r>
  <r>
    <s v="ORD-102315"/>
    <x v="931"/>
    <x v="2"/>
    <x v="7"/>
    <s v="Aug"/>
    <s v="Q3"/>
    <x v="2"/>
    <s v="Karnataka"/>
    <s v="Karnataka Mega Store"/>
    <x v="2"/>
    <x v="7"/>
    <x v="0"/>
    <x v="2"/>
    <n v="2"/>
    <n v="2181"/>
    <x v="1"/>
    <n v="1104"/>
    <n v="4362"/>
    <n v="2208"/>
    <n v="2154"/>
    <n v="0.49381017881705641"/>
    <x v="0"/>
  </r>
  <r>
    <s v="ORD-102282"/>
    <x v="932"/>
    <x v="2"/>
    <x v="7"/>
    <s v="Aug"/>
    <s v="Q3"/>
    <x v="2"/>
    <s v="Andhra Pradesh"/>
    <s v="Andhra Pradesh Mega Store"/>
    <x v="3"/>
    <x v="6"/>
    <x v="0"/>
    <x v="2"/>
    <n v="2"/>
    <n v="6279"/>
    <x v="2"/>
    <n v="3457"/>
    <n v="10674.3"/>
    <n v="6914"/>
    <n v="3760.2999999999993"/>
    <n v="0.35227602746784326"/>
    <x v="0"/>
  </r>
  <r>
    <s v="ORD-103912"/>
    <x v="932"/>
    <x v="2"/>
    <x v="7"/>
    <s v="Aug"/>
    <s v="Q3"/>
    <x v="0"/>
    <s v="West Bengal"/>
    <s v="West Bengal Mega Store"/>
    <x v="2"/>
    <x v="10"/>
    <x v="0"/>
    <x v="1"/>
    <n v="1"/>
    <n v="1718"/>
    <x v="1"/>
    <n v="882"/>
    <n v="1718"/>
    <n v="882"/>
    <n v="836"/>
    <n v="0.48661233993015135"/>
    <x v="0"/>
  </r>
  <r>
    <s v="ORD-104195"/>
    <x v="932"/>
    <x v="2"/>
    <x v="7"/>
    <s v="Aug"/>
    <s v="Q3"/>
    <x v="0"/>
    <s v="Bihar"/>
    <s v="Bihar Mega Store"/>
    <x v="1"/>
    <x v="3"/>
    <x v="1"/>
    <x v="1"/>
    <n v="1"/>
    <n v="227"/>
    <x v="0"/>
    <n v="97"/>
    <n v="215.64999999999998"/>
    <n v="97"/>
    <n v="118.64999999999998"/>
    <n v="0.55019707859958256"/>
    <x v="0"/>
  </r>
  <r>
    <s v="ORD-100728"/>
    <x v="933"/>
    <x v="2"/>
    <x v="7"/>
    <s v="Aug"/>
    <s v="Q3"/>
    <x v="2"/>
    <s v="Andhra Pradesh"/>
    <s v="Andhra Pradesh Mega Store"/>
    <x v="1"/>
    <x v="3"/>
    <x v="0"/>
    <x v="1"/>
    <n v="2"/>
    <n v="260"/>
    <x v="0"/>
    <n v="109"/>
    <n v="494"/>
    <n v="218"/>
    <n v="276"/>
    <n v="0.5587044534412956"/>
    <x v="0"/>
  </r>
  <r>
    <s v="ORD-103093"/>
    <x v="933"/>
    <x v="2"/>
    <x v="7"/>
    <s v="Aug"/>
    <s v="Q3"/>
    <x v="3"/>
    <s v="Delhi"/>
    <s v="Delhi Mega Store"/>
    <x v="0"/>
    <x v="0"/>
    <x v="2"/>
    <x v="1"/>
    <n v="5"/>
    <n v="55531"/>
    <x v="1"/>
    <n v="47146"/>
    <n v="277655"/>
    <n v="235730"/>
    <n v="41925"/>
    <n v="0.15099674055932721"/>
    <x v="0"/>
  </r>
  <r>
    <s v="ORD-101258"/>
    <x v="934"/>
    <x v="2"/>
    <x v="7"/>
    <s v="Aug"/>
    <s v="Q3"/>
    <x v="1"/>
    <s v="Maharashtra"/>
    <s v="Maharashtra Mega Store"/>
    <x v="0"/>
    <x v="12"/>
    <x v="0"/>
    <x v="2"/>
    <n v="1"/>
    <n v="17151"/>
    <x v="1"/>
    <n v="13326"/>
    <n v="17151"/>
    <n v="13326"/>
    <n v="3825"/>
    <n v="0.22301906594367676"/>
    <x v="0"/>
  </r>
  <r>
    <s v="ORD-102447"/>
    <x v="934"/>
    <x v="2"/>
    <x v="7"/>
    <s v="Aug"/>
    <s v="Q3"/>
    <x v="1"/>
    <s v="Gujarat"/>
    <s v="Gujarat Mega Store"/>
    <x v="1"/>
    <x v="8"/>
    <x v="2"/>
    <x v="1"/>
    <n v="1"/>
    <n v="2210"/>
    <x v="3"/>
    <n v="1305"/>
    <n v="1989"/>
    <n v="1305"/>
    <n v="684"/>
    <n v="0.34389140271493213"/>
    <x v="0"/>
  </r>
  <r>
    <s v="ORD-103919"/>
    <x v="934"/>
    <x v="2"/>
    <x v="7"/>
    <s v="Aug"/>
    <s v="Q3"/>
    <x v="1"/>
    <s v="Rajasthan"/>
    <s v="Rajasthan Mega Store"/>
    <x v="3"/>
    <x v="14"/>
    <x v="0"/>
    <x v="1"/>
    <n v="2"/>
    <n v="9404"/>
    <x v="5"/>
    <n v="6004"/>
    <n v="15046.400000000001"/>
    <n v="12008"/>
    <n v="3038.4000000000015"/>
    <n v="0.20193534666099539"/>
    <x v="0"/>
  </r>
  <r>
    <s v="ORD-104163"/>
    <x v="934"/>
    <x v="2"/>
    <x v="7"/>
    <s v="Aug"/>
    <s v="Q3"/>
    <x v="3"/>
    <s v="Uttar Pradesh"/>
    <s v="Uttar Pradesh Mega Store"/>
    <x v="3"/>
    <x v="9"/>
    <x v="1"/>
    <x v="1"/>
    <n v="3"/>
    <n v="30031"/>
    <x v="0"/>
    <n v="20443"/>
    <n v="85588.349999999991"/>
    <n v="61329"/>
    <n v="24259.349999999991"/>
    <n v="0.28344219744860127"/>
    <x v="0"/>
  </r>
  <r>
    <s v="ORD-100023"/>
    <x v="935"/>
    <x v="2"/>
    <x v="7"/>
    <s v="Aug"/>
    <s v="Q3"/>
    <x v="1"/>
    <s v="Gujarat"/>
    <s v="Gujarat Mega Store"/>
    <x v="2"/>
    <x v="10"/>
    <x v="1"/>
    <x v="1"/>
    <n v="8"/>
    <n v="1976"/>
    <x v="3"/>
    <n v="1022"/>
    <n v="14227.2"/>
    <n v="8176"/>
    <n v="6051.2000000000007"/>
    <n v="0.42532613585245166"/>
    <x v="0"/>
  </r>
  <r>
    <s v="ORD-100202"/>
    <x v="935"/>
    <x v="2"/>
    <x v="7"/>
    <s v="Aug"/>
    <s v="Q3"/>
    <x v="2"/>
    <s v="Tamil Nadu"/>
    <s v="Tamil Nadu Mega Store"/>
    <x v="0"/>
    <x v="0"/>
    <x v="0"/>
    <x v="1"/>
    <n v="4"/>
    <n v="52823"/>
    <x v="3"/>
    <n v="45192"/>
    <n v="190162.80000000002"/>
    <n v="180768"/>
    <n v="9394.8000000000175"/>
    <n v="4.9403984375493086E-2"/>
    <x v="0"/>
  </r>
  <r>
    <s v="ORD-100655"/>
    <x v="935"/>
    <x v="2"/>
    <x v="7"/>
    <s v="Aug"/>
    <s v="Q3"/>
    <x v="2"/>
    <s v="Andhra Pradesh"/>
    <s v="Andhra Pradesh Mega Store"/>
    <x v="0"/>
    <x v="11"/>
    <x v="0"/>
    <x v="2"/>
    <n v="2"/>
    <n v="1628"/>
    <x v="3"/>
    <n v="833"/>
    <n v="2930.4"/>
    <n v="1666"/>
    <n v="1264.4000000000001"/>
    <n v="0.4314769314769315"/>
    <x v="0"/>
  </r>
  <r>
    <s v="ORD-101942"/>
    <x v="935"/>
    <x v="2"/>
    <x v="7"/>
    <s v="Aug"/>
    <s v="Q3"/>
    <x v="1"/>
    <s v="Gujarat"/>
    <s v="Gujarat Mega Store"/>
    <x v="1"/>
    <x v="4"/>
    <x v="2"/>
    <x v="1"/>
    <n v="1"/>
    <n v="320"/>
    <x v="1"/>
    <n v="128"/>
    <n v="320"/>
    <n v="128"/>
    <n v="192"/>
    <n v="0.6"/>
    <x v="0"/>
  </r>
  <r>
    <s v="ORD-102245"/>
    <x v="935"/>
    <x v="2"/>
    <x v="7"/>
    <s v="Aug"/>
    <s v="Q3"/>
    <x v="1"/>
    <s v="Maharashtra"/>
    <s v="Maharashtra Mega Store"/>
    <x v="1"/>
    <x v="1"/>
    <x v="1"/>
    <x v="2"/>
    <n v="2"/>
    <n v="453"/>
    <x v="0"/>
    <n v="199"/>
    <n v="860.69999999999993"/>
    <n v="398"/>
    <n v="462.69999999999993"/>
    <n v="0.53758568606947832"/>
    <x v="0"/>
  </r>
  <r>
    <s v="ORD-103914"/>
    <x v="935"/>
    <x v="2"/>
    <x v="7"/>
    <s v="Aug"/>
    <s v="Q3"/>
    <x v="1"/>
    <s v="Maharashtra"/>
    <s v="Maharashtra Mega Store"/>
    <x v="1"/>
    <x v="4"/>
    <x v="1"/>
    <x v="1"/>
    <n v="2"/>
    <n v="276"/>
    <x v="3"/>
    <n v="111"/>
    <n v="496.8"/>
    <n v="222"/>
    <n v="274.8"/>
    <n v="0.5531400966183575"/>
    <x v="0"/>
  </r>
  <r>
    <s v="ORD-104475"/>
    <x v="935"/>
    <x v="2"/>
    <x v="7"/>
    <s v="Aug"/>
    <s v="Q3"/>
    <x v="3"/>
    <s v="Delhi"/>
    <s v="Delhi Mega Store"/>
    <x v="0"/>
    <x v="0"/>
    <x v="0"/>
    <x v="1"/>
    <n v="5"/>
    <n v="56469"/>
    <x v="1"/>
    <n v="47149"/>
    <n v="282345"/>
    <n v="235745"/>
    <n v="46600"/>
    <n v="0.16504630859409589"/>
    <x v="0"/>
  </r>
  <r>
    <s v="ORD-102913"/>
    <x v="936"/>
    <x v="2"/>
    <x v="7"/>
    <s v="Aug"/>
    <s v="Q3"/>
    <x v="1"/>
    <s v="Rajasthan"/>
    <s v="Rajasthan Mega Store"/>
    <x v="3"/>
    <x v="9"/>
    <x v="0"/>
    <x v="0"/>
    <n v="2"/>
    <n v="34458"/>
    <x v="4"/>
    <n v="23685"/>
    <n v="44795.4"/>
    <n v="47370"/>
    <n v="-2574.5999999999985"/>
    <n v="-5.7474651415100622E-2"/>
    <x v="0"/>
  </r>
  <r>
    <s v="ORD-103932"/>
    <x v="936"/>
    <x v="2"/>
    <x v="7"/>
    <s v="Aug"/>
    <s v="Q3"/>
    <x v="1"/>
    <s v="Gujarat"/>
    <s v="Gujarat Mega Store"/>
    <x v="0"/>
    <x v="11"/>
    <x v="0"/>
    <x v="0"/>
    <n v="2"/>
    <n v="1555"/>
    <x v="5"/>
    <n v="788"/>
    <n v="2488"/>
    <n v="1576"/>
    <n v="912"/>
    <n v="0.36655948553054662"/>
    <x v="0"/>
  </r>
  <r>
    <s v="ORD-100739"/>
    <x v="937"/>
    <x v="2"/>
    <x v="7"/>
    <s v="Aug"/>
    <s v="Q3"/>
    <x v="2"/>
    <s v="Karnataka"/>
    <s v="Karnataka Mega Store"/>
    <x v="1"/>
    <x v="3"/>
    <x v="0"/>
    <x v="1"/>
    <n v="1"/>
    <n v="270"/>
    <x v="3"/>
    <n v="114"/>
    <n v="243"/>
    <n v="114"/>
    <n v="129"/>
    <n v="0.53086419753086422"/>
    <x v="0"/>
  </r>
  <r>
    <s v="ORD-101467"/>
    <x v="937"/>
    <x v="2"/>
    <x v="7"/>
    <s v="Aug"/>
    <s v="Q3"/>
    <x v="1"/>
    <s v="Maharashtra"/>
    <s v="Maharashtra Mega Store"/>
    <x v="2"/>
    <x v="2"/>
    <x v="1"/>
    <x v="1"/>
    <n v="2"/>
    <n v="2565"/>
    <x v="2"/>
    <n v="1496"/>
    <n v="4360.5"/>
    <n v="2992"/>
    <n v="1368.5"/>
    <n v="0.31384015594541909"/>
    <x v="0"/>
  </r>
  <r>
    <s v="ORD-102044"/>
    <x v="937"/>
    <x v="2"/>
    <x v="7"/>
    <s v="Aug"/>
    <s v="Q3"/>
    <x v="3"/>
    <s v="Uttar Pradesh"/>
    <s v="Uttar Pradesh Mega Store"/>
    <x v="1"/>
    <x v="1"/>
    <x v="2"/>
    <x v="0"/>
    <n v="3"/>
    <n v="478"/>
    <x v="0"/>
    <n v="220"/>
    <n v="1362.3"/>
    <n v="660"/>
    <n v="702.3"/>
    <n v="0.51552521471041624"/>
    <x v="0"/>
  </r>
  <r>
    <s v="ORD-104193"/>
    <x v="937"/>
    <x v="2"/>
    <x v="7"/>
    <s v="Aug"/>
    <s v="Q3"/>
    <x v="2"/>
    <s v="Andhra Pradesh"/>
    <s v="Andhra Pradesh Mega Store"/>
    <x v="0"/>
    <x v="5"/>
    <x v="0"/>
    <x v="2"/>
    <n v="8"/>
    <n v="11517"/>
    <x v="3"/>
    <n v="8343"/>
    <n v="82922.400000000009"/>
    <n v="66744"/>
    <n v="16178.400000000009"/>
    <n v="0.19510289137796311"/>
    <x v="0"/>
  </r>
  <r>
    <s v="ORD-104488"/>
    <x v="937"/>
    <x v="2"/>
    <x v="7"/>
    <s v="Aug"/>
    <s v="Q3"/>
    <x v="2"/>
    <s v="Tamil Nadu"/>
    <s v="Tamil Nadu Mega Store"/>
    <x v="1"/>
    <x v="8"/>
    <x v="1"/>
    <x v="0"/>
    <n v="1"/>
    <n v="2006"/>
    <x v="0"/>
    <n v="1160"/>
    <n v="1905.6999999999998"/>
    <n v="1160"/>
    <n v="745.69999999999982"/>
    <n v="0.3912997848559584"/>
    <x v="0"/>
  </r>
  <r>
    <s v="ORD-100310"/>
    <x v="938"/>
    <x v="2"/>
    <x v="7"/>
    <s v="Aug"/>
    <s v="Q3"/>
    <x v="2"/>
    <s v="Karnataka"/>
    <s v="Karnataka Mega Store"/>
    <x v="3"/>
    <x v="13"/>
    <x v="0"/>
    <x v="2"/>
    <n v="1"/>
    <n v="13955"/>
    <x v="5"/>
    <n v="8339"/>
    <n v="11164"/>
    <n v="8339"/>
    <n v="2825"/>
    <n v="0.25304550340379794"/>
    <x v="0"/>
  </r>
  <r>
    <s v="ORD-100681"/>
    <x v="938"/>
    <x v="2"/>
    <x v="7"/>
    <s v="Aug"/>
    <s v="Q3"/>
    <x v="3"/>
    <s v="Punjab"/>
    <s v="Punjab Mega Store"/>
    <x v="0"/>
    <x v="0"/>
    <x v="2"/>
    <x v="0"/>
    <n v="5"/>
    <n v="54653"/>
    <x v="5"/>
    <n v="45564"/>
    <n v="218612"/>
    <n v="227820"/>
    <n v="-9208"/>
    <n v="-4.2120286169103252E-2"/>
    <x v="0"/>
  </r>
  <r>
    <s v="ORD-100108"/>
    <x v="939"/>
    <x v="2"/>
    <x v="7"/>
    <s v="Aug"/>
    <s v="Q3"/>
    <x v="1"/>
    <s v="Gujarat"/>
    <s v="Gujarat Mega Store"/>
    <x v="1"/>
    <x v="8"/>
    <x v="2"/>
    <x v="2"/>
    <n v="1"/>
    <n v="2412"/>
    <x v="0"/>
    <n v="1412"/>
    <n v="2291.4"/>
    <n v="1412"/>
    <n v="879.40000000000009"/>
    <n v="0.38378284018503972"/>
    <x v="0"/>
  </r>
  <r>
    <s v="ORD-100324"/>
    <x v="939"/>
    <x v="2"/>
    <x v="7"/>
    <s v="Aug"/>
    <s v="Q3"/>
    <x v="1"/>
    <s v="Rajasthan"/>
    <s v="Rajasthan Mega Store"/>
    <x v="1"/>
    <x v="8"/>
    <x v="0"/>
    <x v="1"/>
    <n v="3"/>
    <n v="2290"/>
    <x v="3"/>
    <n v="1342"/>
    <n v="6183"/>
    <n v="4026"/>
    <n v="2157"/>
    <n v="0.34885977680737507"/>
    <x v="0"/>
  </r>
  <r>
    <s v="ORD-103814"/>
    <x v="939"/>
    <x v="2"/>
    <x v="7"/>
    <s v="Aug"/>
    <s v="Q3"/>
    <x v="0"/>
    <s v="Odisha"/>
    <s v="Odisha Mega Store"/>
    <x v="1"/>
    <x v="1"/>
    <x v="2"/>
    <x v="2"/>
    <n v="2"/>
    <n v="495"/>
    <x v="0"/>
    <n v="219"/>
    <n v="940.5"/>
    <n v="438"/>
    <n v="502.5"/>
    <n v="0.53429027113237637"/>
    <x v="0"/>
  </r>
  <r>
    <s v="ORD-104085"/>
    <x v="939"/>
    <x v="2"/>
    <x v="7"/>
    <s v="Aug"/>
    <s v="Q3"/>
    <x v="3"/>
    <s v="Punjab"/>
    <s v="Punjab Mega Store"/>
    <x v="0"/>
    <x v="12"/>
    <x v="0"/>
    <x v="2"/>
    <n v="1"/>
    <n v="18011"/>
    <x v="2"/>
    <n v="14080"/>
    <n v="15309.35"/>
    <n v="14080"/>
    <n v="1229.3500000000004"/>
    <n v="8.0300600613350689E-2"/>
    <x v="0"/>
  </r>
  <r>
    <s v="ORD-104268"/>
    <x v="939"/>
    <x v="2"/>
    <x v="7"/>
    <s v="Aug"/>
    <s v="Q3"/>
    <x v="1"/>
    <s v="Gujarat"/>
    <s v="Gujarat Mega Store"/>
    <x v="3"/>
    <x v="14"/>
    <x v="2"/>
    <x v="0"/>
    <n v="1"/>
    <n v="9393"/>
    <x v="7"/>
    <n v="5802"/>
    <n v="7044.75"/>
    <n v="5802"/>
    <n v="1242.75"/>
    <n v="0.17640796337698286"/>
    <x v="0"/>
  </r>
  <r>
    <s v="ORD-102535"/>
    <x v="940"/>
    <x v="2"/>
    <x v="7"/>
    <s v="Aug"/>
    <s v="Q3"/>
    <x v="1"/>
    <s v="Rajasthan"/>
    <s v="Rajasthan Mega Store"/>
    <x v="1"/>
    <x v="1"/>
    <x v="0"/>
    <x v="2"/>
    <n v="1"/>
    <n v="461"/>
    <x v="3"/>
    <n v="207"/>
    <n v="414.90000000000003"/>
    <n v="207"/>
    <n v="207.90000000000003"/>
    <n v="0.50108459869848165"/>
    <x v="0"/>
  </r>
  <r>
    <s v="ORD-103442"/>
    <x v="940"/>
    <x v="2"/>
    <x v="7"/>
    <s v="Aug"/>
    <s v="Q3"/>
    <x v="2"/>
    <s v="Tamil Nadu"/>
    <s v="Tamil Nadu Mega Store"/>
    <x v="0"/>
    <x v="11"/>
    <x v="2"/>
    <x v="2"/>
    <n v="2"/>
    <n v="1428"/>
    <x v="1"/>
    <n v="735"/>
    <n v="2856"/>
    <n v="1470"/>
    <n v="1386"/>
    <n v="0.48529411764705882"/>
    <x v="0"/>
  </r>
  <r>
    <s v="ORD-103990"/>
    <x v="940"/>
    <x v="2"/>
    <x v="7"/>
    <s v="Aug"/>
    <s v="Q3"/>
    <x v="2"/>
    <s v="Karnataka"/>
    <s v="Karnataka Mega Store"/>
    <x v="1"/>
    <x v="4"/>
    <x v="2"/>
    <x v="1"/>
    <n v="2"/>
    <n v="300"/>
    <x v="0"/>
    <n v="122"/>
    <n v="570"/>
    <n v="244"/>
    <n v="326"/>
    <n v="0.57192982456140351"/>
    <x v="0"/>
  </r>
  <r>
    <s v="ORD-104162"/>
    <x v="940"/>
    <x v="2"/>
    <x v="7"/>
    <s v="Aug"/>
    <s v="Q3"/>
    <x v="3"/>
    <s v="Uttar Pradesh"/>
    <s v="Uttar Pradesh Mega Store"/>
    <x v="1"/>
    <x v="4"/>
    <x v="1"/>
    <x v="1"/>
    <n v="1"/>
    <n v="284"/>
    <x v="2"/>
    <n v="117"/>
    <n v="241.4"/>
    <n v="117"/>
    <n v="124.4"/>
    <n v="0.51532725766362886"/>
    <x v="0"/>
  </r>
  <r>
    <s v="ORD-104321"/>
    <x v="940"/>
    <x v="2"/>
    <x v="7"/>
    <s v="Aug"/>
    <s v="Q3"/>
    <x v="3"/>
    <s v="Punjab"/>
    <s v="Punjab Mega Store"/>
    <x v="1"/>
    <x v="8"/>
    <x v="0"/>
    <x v="2"/>
    <n v="5"/>
    <n v="2387"/>
    <x v="3"/>
    <n v="1426"/>
    <n v="10741.5"/>
    <n v="7130"/>
    <n v="3611.5"/>
    <n v="0.3362193362193362"/>
    <x v="0"/>
  </r>
  <r>
    <s v="ORD-100806"/>
    <x v="941"/>
    <x v="2"/>
    <x v="7"/>
    <s v="Aug"/>
    <s v="Q3"/>
    <x v="0"/>
    <s v="West Bengal"/>
    <s v="West Bengal Mega Store"/>
    <x v="1"/>
    <x v="3"/>
    <x v="2"/>
    <x v="0"/>
    <n v="1"/>
    <n v="249"/>
    <x v="0"/>
    <n v="106"/>
    <n v="236.54999999999998"/>
    <n v="106"/>
    <n v="130.54999999999998"/>
    <n v="0.55189177763686326"/>
    <x v="0"/>
  </r>
  <r>
    <s v="ORD-103111"/>
    <x v="941"/>
    <x v="2"/>
    <x v="7"/>
    <s v="Aug"/>
    <s v="Q3"/>
    <x v="1"/>
    <s v="Rajasthan"/>
    <s v="Rajasthan Mega Store"/>
    <x v="3"/>
    <x v="6"/>
    <x v="0"/>
    <x v="1"/>
    <n v="3"/>
    <n v="7029"/>
    <x v="5"/>
    <n v="3822"/>
    <n v="16869.600000000002"/>
    <n v="11466"/>
    <n v="5403.6000000000022"/>
    <n v="0.3203158344003415"/>
    <x v="0"/>
  </r>
  <r>
    <s v="ORD-100673"/>
    <x v="942"/>
    <x v="2"/>
    <x v="7"/>
    <s v="Aug"/>
    <s v="Q3"/>
    <x v="1"/>
    <s v="Rajasthan"/>
    <s v="Rajasthan Mega Store"/>
    <x v="3"/>
    <x v="13"/>
    <x v="0"/>
    <x v="2"/>
    <n v="8"/>
    <n v="13755"/>
    <x v="6"/>
    <n v="8296"/>
    <n v="77028"/>
    <n v="66368"/>
    <n v="10660"/>
    <n v="0.13839123435633796"/>
    <x v="0"/>
  </r>
  <r>
    <s v="ORD-101059"/>
    <x v="942"/>
    <x v="2"/>
    <x v="7"/>
    <s v="Aug"/>
    <s v="Q3"/>
    <x v="1"/>
    <s v="Gujarat"/>
    <s v="Gujarat Mega Store"/>
    <x v="1"/>
    <x v="8"/>
    <x v="0"/>
    <x v="0"/>
    <n v="2"/>
    <n v="2212"/>
    <x v="2"/>
    <n v="1282"/>
    <n v="3760.4"/>
    <n v="2564"/>
    <n v="1196.4000000000001"/>
    <n v="0.31815764280395703"/>
    <x v="0"/>
  </r>
  <r>
    <s v="ORD-101316"/>
    <x v="942"/>
    <x v="2"/>
    <x v="7"/>
    <s v="Aug"/>
    <s v="Q3"/>
    <x v="3"/>
    <s v="Delhi"/>
    <s v="Delhi Mega Store"/>
    <x v="3"/>
    <x v="9"/>
    <x v="1"/>
    <x v="2"/>
    <n v="3"/>
    <n v="34490"/>
    <x v="1"/>
    <n v="23261"/>
    <n v="103470"/>
    <n v="69783"/>
    <n v="33687"/>
    <n v="0.32557262974775297"/>
    <x v="0"/>
  </r>
  <r>
    <s v="ORD-101544"/>
    <x v="942"/>
    <x v="2"/>
    <x v="7"/>
    <s v="Aug"/>
    <s v="Q3"/>
    <x v="0"/>
    <s v="Odisha"/>
    <s v="Odisha Mega Store"/>
    <x v="0"/>
    <x v="11"/>
    <x v="2"/>
    <x v="0"/>
    <n v="1"/>
    <n v="1394"/>
    <x v="0"/>
    <n v="687"/>
    <n v="1324.3"/>
    <n v="687"/>
    <n v="637.29999999999995"/>
    <n v="0.48123536962923807"/>
    <x v="0"/>
  </r>
  <r>
    <s v="ORD-102534"/>
    <x v="942"/>
    <x v="2"/>
    <x v="7"/>
    <s v="Aug"/>
    <s v="Q3"/>
    <x v="1"/>
    <s v="Rajasthan"/>
    <s v="Rajasthan Mega Store"/>
    <x v="1"/>
    <x v="4"/>
    <x v="0"/>
    <x v="1"/>
    <n v="3"/>
    <n v="304"/>
    <x v="1"/>
    <n v="120"/>
    <n v="912"/>
    <n v="360"/>
    <n v="552"/>
    <n v="0.60526315789473684"/>
    <x v="0"/>
  </r>
  <r>
    <s v="ORD-103016"/>
    <x v="942"/>
    <x v="2"/>
    <x v="7"/>
    <s v="Aug"/>
    <s v="Q3"/>
    <x v="2"/>
    <s v="Tamil Nadu"/>
    <s v="Tamil Nadu Mega Store"/>
    <x v="0"/>
    <x v="5"/>
    <x v="0"/>
    <x v="1"/>
    <n v="3"/>
    <n v="10086"/>
    <x v="1"/>
    <n v="7565"/>
    <n v="30258"/>
    <n v="22695"/>
    <n v="7563"/>
    <n v="0.24995042633353162"/>
    <x v="0"/>
  </r>
  <r>
    <s v="ORD-104470"/>
    <x v="942"/>
    <x v="2"/>
    <x v="7"/>
    <s v="Aug"/>
    <s v="Q3"/>
    <x v="2"/>
    <s v="Karnataka"/>
    <s v="Karnataka Mega Store"/>
    <x v="0"/>
    <x v="11"/>
    <x v="1"/>
    <x v="2"/>
    <n v="1"/>
    <n v="1582"/>
    <x v="3"/>
    <n v="780"/>
    <n v="1423.8"/>
    <n v="780"/>
    <n v="643.79999999999995"/>
    <n v="0.4521702486304256"/>
    <x v="0"/>
  </r>
  <r>
    <s v="ORD-100285"/>
    <x v="943"/>
    <x v="2"/>
    <x v="7"/>
    <s v="Aug"/>
    <s v="Q3"/>
    <x v="3"/>
    <s v="Punjab"/>
    <s v="Punjab Mega Store"/>
    <x v="1"/>
    <x v="3"/>
    <x v="1"/>
    <x v="0"/>
    <n v="2"/>
    <n v="270"/>
    <x v="5"/>
    <n v="113"/>
    <n v="432"/>
    <n v="226"/>
    <n v="206"/>
    <n v="0.47685185185185186"/>
    <x v="0"/>
  </r>
  <r>
    <s v="ORD-102415"/>
    <x v="943"/>
    <x v="2"/>
    <x v="7"/>
    <s v="Aug"/>
    <s v="Q3"/>
    <x v="0"/>
    <s v="West Bengal"/>
    <s v="West Bengal Mega Store"/>
    <x v="1"/>
    <x v="4"/>
    <x v="1"/>
    <x v="1"/>
    <n v="2"/>
    <n v="287"/>
    <x v="1"/>
    <n v="112"/>
    <n v="574"/>
    <n v="224"/>
    <n v="350"/>
    <n v="0.6097560975609756"/>
    <x v="0"/>
  </r>
  <r>
    <s v="ORD-102469"/>
    <x v="943"/>
    <x v="2"/>
    <x v="7"/>
    <s v="Aug"/>
    <s v="Q3"/>
    <x v="1"/>
    <s v="Gujarat"/>
    <s v="Gujarat Mega Store"/>
    <x v="2"/>
    <x v="10"/>
    <x v="0"/>
    <x v="2"/>
    <n v="2"/>
    <n v="1829"/>
    <x v="0"/>
    <n v="933"/>
    <n v="3475.1"/>
    <n v="1866"/>
    <n v="1609.1"/>
    <n v="0.46303703490547032"/>
    <x v="0"/>
  </r>
  <r>
    <s v="ORD-104201"/>
    <x v="943"/>
    <x v="2"/>
    <x v="7"/>
    <s v="Aug"/>
    <s v="Q3"/>
    <x v="3"/>
    <s v="Uttar Pradesh"/>
    <s v="Uttar Pradesh Mega Store"/>
    <x v="2"/>
    <x v="2"/>
    <x v="0"/>
    <x v="2"/>
    <n v="2"/>
    <n v="2661"/>
    <x v="1"/>
    <n v="1559"/>
    <n v="5322"/>
    <n v="3118"/>
    <n v="2204"/>
    <n v="0.41413002630590001"/>
    <x v="0"/>
  </r>
  <r>
    <s v="ORD-101494"/>
    <x v="944"/>
    <x v="2"/>
    <x v="7"/>
    <s v="Aug"/>
    <s v="Q3"/>
    <x v="1"/>
    <s v="Maharashtra"/>
    <s v="Maharashtra Mega Store"/>
    <x v="2"/>
    <x v="2"/>
    <x v="0"/>
    <x v="2"/>
    <n v="2"/>
    <n v="2801"/>
    <x v="1"/>
    <n v="1632"/>
    <n v="5602"/>
    <n v="3264"/>
    <n v="2338"/>
    <n v="0.41735094609068191"/>
    <x v="0"/>
  </r>
  <r>
    <s v="ORD-102833"/>
    <x v="944"/>
    <x v="2"/>
    <x v="7"/>
    <s v="Aug"/>
    <s v="Q3"/>
    <x v="3"/>
    <s v="Uttar Pradesh"/>
    <s v="Uttar Pradesh Mega Store"/>
    <x v="3"/>
    <x v="6"/>
    <x v="1"/>
    <x v="1"/>
    <n v="5"/>
    <n v="6370"/>
    <x v="2"/>
    <n v="3490"/>
    <n v="27072.5"/>
    <n v="17450"/>
    <n v="9622.5"/>
    <n v="0.35543448148490164"/>
    <x v="0"/>
  </r>
  <r>
    <s v="ORD-103955"/>
    <x v="944"/>
    <x v="2"/>
    <x v="7"/>
    <s v="Aug"/>
    <s v="Q3"/>
    <x v="0"/>
    <s v="Odisha"/>
    <s v="Odisha Mega Store"/>
    <x v="3"/>
    <x v="14"/>
    <x v="0"/>
    <x v="2"/>
    <n v="1"/>
    <n v="9615"/>
    <x v="2"/>
    <n v="6091"/>
    <n v="8172.75"/>
    <n v="6091"/>
    <n v="2081.75"/>
    <n v="0.25471842403107892"/>
    <x v="0"/>
  </r>
  <r>
    <s v="ORD-100121"/>
    <x v="945"/>
    <x v="2"/>
    <x v="7"/>
    <s v="Aug"/>
    <s v="Q3"/>
    <x v="3"/>
    <s v="Delhi"/>
    <s v="Delhi Mega Store"/>
    <x v="0"/>
    <x v="12"/>
    <x v="0"/>
    <x v="0"/>
    <n v="1"/>
    <n v="18662"/>
    <x v="0"/>
    <n v="14226"/>
    <n v="17728.899999999998"/>
    <n v="14226"/>
    <n v="3502.8999999999978"/>
    <n v="0.19758135022477413"/>
    <x v="0"/>
  </r>
  <r>
    <s v="ORD-100330"/>
    <x v="945"/>
    <x v="2"/>
    <x v="7"/>
    <s v="Aug"/>
    <s v="Q3"/>
    <x v="0"/>
    <s v="West Bengal"/>
    <s v="West Bengal Mega Store"/>
    <x v="1"/>
    <x v="3"/>
    <x v="2"/>
    <x v="1"/>
    <n v="4"/>
    <n v="265"/>
    <x v="1"/>
    <n v="111"/>
    <n v="1060"/>
    <n v="444"/>
    <n v="616"/>
    <n v="0.5811320754716981"/>
    <x v="0"/>
  </r>
  <r>
    <s v="ORD-100777"/>
    <x v="945"/>
    <x v="2"/>
    <x v="7"/>
    <s v="Aug"/>
    <s v="Q3"/>
    <x v="1"/>
    <s v="Maharashtra"/>
    <s v="Maharashtra Mega Store"/>
    <x v="2"/>
    <x v="7"/>
    <x v="2"/>
    <x v="2"/>
    <n v="1"/>
    <n v="2337"/>
    <x v="1"/>
    <n v="1149"/>
    <n v="2337"/>
    <n v="1149"/>
    <n v="1188"/>
    <n v="0.50834403080872914"/>
    <x v="0"/>
  </r>
  <r>
    <s v="ORD-101782"/>
    <x v="945"/>
    <x v="2"/>
    <x v="7"/>
    <s v="Aug"/>
    <s v="Q3"/>
    <x v="0"/>
    <s v="Bihar"/>
    <s v="Bihar Mega Store"/>
    <x v="1"/>
    <x v="3"/>
    <x v="2"/>
    <x v="1"/>
    <n v="2"/>
    <n v="262"/>
    <x v="1"/>
    <n v="109"/>
    <n v="524"/>
    <n v="218"/>
    <n v="306"/>
    <n v="0.58396946564885499"/>
    <x v="0"/>
  </r>
  <r>
    <s v="ORD-101801"/>
    <x v="945"/>
    <x v="2"/>
    <x v="7"/>
    <s v="Aug"/>
    <s v="Q3"/>
    <x v="1"/>
    <s v="Gujarat"/>
    <s v="Gujarat Mega Store"/>
    <x v="3"/>
    <x v="13"/>
    <x v="0"/>
    <x v="1"/>
    <n v="1"/>
    <n v="13601"/>
    <x v="6"/>
    <n v="8021"/>
    <n v="9520.6999999999989"/>
    <n v="8021"/>
    <n v="1499.6999999999989"/>
    <n v="0.15751993025722888"/>
    <x v="0"/>
  </r>
  <r>
    <s v="ORD-102184"/>
    <x v="945"/>
    <x v="2"/>
    <x v="7"/>
    <s v="Aug"/>
    <s v="Q3"/>
    <x v="3"/>
    <s v="Delhi"/>
    <s v="Delhi Mega Store"/>
    <x v="0"/>
    <x v="0"/>
    <x v="1"/>
    <x v="1"/>
    <n v="4"/>
    <n v="53632"/>
    <x v="1"/>
    <n v="46694"/>
    <n v="214528"/>
    <n v="186776"/>
    <n v="27752"/>
    <n v="0.12936306682577567"/>
    <x v="0"/>
  </r>
  <r>
    <s v="ORD-103184"/>
    <x v="945"/>
    <x v="2"/>
    <x v="7"/>
    <s v="Aug"/>
    <s v="Q3"/>
    <x v="3"/>
    <s v="Delhi"/>
    <s v="Delhi Mega Store"/>
    <x v="2"/>
    <x v="2"/>
    <x v="1"/>
    <x v="1"/>
    <n v="3"/>
    <n v="2937"/>
    <x v="3"/>
    <n v="1764"/>
    <n v="7929.9000000000005"/>
    <n v="5292"/>
    <n v="2637.9000000000005"/>
    <n v="0.3326523663602316"/>
    <x v="0"/>
  </r>
  <r>
    <s v="ORD-103623"/>
    <x v="945"/>
    <x v="2"/>
    <x v="7"/>
    <s v="Aug"/>
    <s v="Q3"/>
    <x v="2"/>
    <s v="Karnataka"/>
    <s v="Karnataka Mega Store"/>
    <x v="1"/>
    <x v="3"/>
    <x v="0"/>
    <x v="0"/>
    <n v="2"/>
    <n v="250"/>
    <x v="2"/>
    <n v="106"/>
    <n v="425"/>
    <n v="212"/>
    <n v="213"/>
    <n v="0.50117647058823533"/>
    <x v="0"/>
  </r>
  <r>
    <s v="ORD-101480"/>
    <x v="946"/>
    <x v="2"/>
    <x v="7"/>
    <s v="Aug"/>
    <s v="Q3"/>
    <x v="3"/>
    <s v="Delhi"/>
    <s v="Delhi Mega Store"/>
    <x v="1"/>
    <x v="3"/>
    <x v="0"/>
    <x v="1"/>
    <n v="3"/>
    <n v="227"/>
    <x v="2"/>
    <n v="98"/>
    <n v="578.85"/>
    <n v="294"/>
    <n v="284.85000000000002"/>
    <n v="0.49209639803057786"/>
    <x v="0"/>
  </r>
  <r>
    <s v="ORD-103376"/>
    <x v="946"/>
    <x v="2"/>
    <x v="7"/>
    <s v="Aug"/>
    <s v="Q3"/>
    <x v="3"/>
    <s v="Delhi"/>
    <s v="Delhi Mega Store"/>
    <x v="0"/>
    <x v="0"/>
    <x v="2"/>
    <x v="1"/>
    <n v="4"/>
    <n v="48953"/>
    <x v="1"/>
    <n v="42687"/>
    <n v="195812"/>
    <n v="170748"/>
    <n v="25064"/>
    <n v="0.12800032684411577"/>
    <x v="0"/>
  </r>
  <r>
    <s v="ORD-103523"/>
    <x v="946"/>
    <x v="2"/>
    <x v="7"/>
    <s v="Aug"/>
    <s v="Q3"/>
    <x v="2"/>
    <s v="Tamil Nadu"/>
    <s v="Tamil Nadu Mega Store"/>
    <x v="0"/>
    <x v="12"/>
    <x v="2"/>
    <x v="1"/>
    <n v="1"/>
    <n v="18718"/>
    <x v="3"/>
    <n v="14772"/>
    <n v="16846.2"/>
    <n v="14772"/>
    <n v="2074.2000000000007"/>
    <n v="0.12312569006660259"/>
    <x v="0"/>
  </r>
  <r>
    <s v="ORD-101799"/>
    <x v="947"/>
    <x v="2"/>
    <x v="7"/>
    <s v="Aug"/>
    <s v="Q3"/>
    <x v="0"/>
    <s v="Bihar"/>
    <s v="Bihar Mega Store"/>
    <x v="1"/>
    <x v="4"/>
    <x v="2"/>
    <x v="1"/>
    <n v="3"/>
    <n v="303"/>
    <x v="1"/>
    <n v="123"/>
    <n v="909"/>
    <n v="369"/>
    <n v="540"/>
    <n v="0.59405940594059403"/>
    <x v="0"/>
  </r>
  <r>
    <s v="ORD-102973"/>
    <x v="947"/>
    <x v="2"/>
    <x v="7"/>
    <s v="Aug"/>
    <s v="Q3"/>
    <x v="1"/>
    <s v="Gujarat"/>
    <s v="Gujarat Mega Store"/>
    <x v="1"/>
    <x v="3"/>
    <x v="0"/>
    <x v="2"/>
    <n v="5"/>
    <n v="272"/>
    <x v="2"/>
    <n v="115"/>
    <n v="1156"/>
    <n v="575"/>
    <n v="581"/>
    <n v="0.50259515570934254"/>
    <x v="0"/>
  </r>
  <r>
    <s v="ORD-103954"/>
    <x v="947"/>
    <x v="2"/>
    <x v="7"/>
    <s v="Aug"/>
    <s v="Q3"/>
    <x v="2"/>
    <s v="Tamil Nadu"/>
    <s v="Tamil Nadu Mega Store"/>
    <x v="1"/>
    <x v="4"/>
    <x v="0"/>
    <x v="2"/>
    <n v="5"/>
    <n v="315"/>
    <x v="0"/>
    <n v="129"/>
    <n v="1496.25"/>
    <n v="645"/>
    <n v="851.25"/>
    <n v="0.56892230576441105"/>
    <x v="0"/>
  </r>
  <r>
    <s v="ORD-103974"/>
    <x v="947"/>
    <x v="2"/>
    <x v="7"/>
    <s v="Aug"/>
    <s v="Q3"/>
    <x v="1"/>
    <s v="Gujarat"/>
    <s v="Gujarat Mega Store"/>
    <x v="0"/>
    <x v="12"/>
    <x v="0"/>
    <x v="0"/>
    <n v="4"/>
    <n v="18722"/>
    <x v="0"/>
    <n v="14885"/>
    <n v="71143.599999999991"/>
    <n v="59540"/>
    <n v="11603.599999999991"/>
    <n v="0.16310110818119961"/>
    <x v="0"/>
  </r>
  <r>
    <s v="ORD-101742"/>
    <x v="948"/>
    <x v="2"/>
    <x v="7"/>
    <s v="Aug"/>
    <s v="Q3"/>
    <x v="1"/>
    <s v="Maharashtra"/>
    <s v="Maharashtra Mega Store"/>
    <x v="1"/>
    <x v="1"/>
    <x v="1"/>
    <x v="2"/>
    <n v="1"/>
    <n v="422"/>
    <x v="2"/>
    <n v="186"/>
    <n v="358.7"/>
    <n v="186"/>
    <n v="172.7"/>
    <n v="0.48146083077780871"/>
    <x v="0"/>
  </r>
  <r>
    <s v="ORD-102292"/>
    <x v="948"/>
    <x v="2"/>
    <x v="7"/>
    <s v="Aug"/>
    <s v="Q3"/>
    <x v="2"/>
    <s v="Andhra Pradesh"/>
    <s v="Andhra Pradesh Mega Store"/>
    <x v="1"/>
    <x v="3"/>
    <x v="0"/>
    <x v="1"/>
    <n v="4"/>
    <n v="226"/>
    <x v="1"/>
    <n v="94"/>
    <n v="904"/>
    <n v="376"/>
    <n v="528"/>
    <n v="0.58407079646017701"/>
    <x v="0"/>
  </r>
  <r>
    <s v="ORD-102725"/>
    <x v="948"/>
    <x v="2"/>
    <x v="7"/>
    <s v="Aug"/>
    <s v="Q3"/>
    <x v="0"/>
    <s v="Odisha"/>
    <s v="Odisha Mega Store"/>
    <x v="2"/>
    <x v="10"/>
    <x v="2"/>
    <x v="2"/>
    <n v="1"/>
    <n v="1641"/>
    <x v="1"/>
    <n v="847"/>
    <n v="1641"/>
    <n v="847"/>
    <n v="794"/>
    <n v="0.48385131017672151"/>
    <x v="0"/>
  </r>
  <r>
    <s v="ORD-103635"/>
    <x v="948"/>
    <x v="2"/>
    <x v="7"/>
    <s v="Aug"/>
    <s v="Q3"/>
    <x v="0"/>
    <s v="West Bengal"/>
    <s v="West Bengal Mega Store"/>
    <x v="1"/>
    <x v="4"/>
    <x v="2"/>
    <x v="1"/>
    <n v="3"/>
    <n v="323"/>
    <x v="0"/>
    <n v="132"/>
    <n v="920.55"/>
    <n v="396"/>
    <n v="524.54999999999995"/>
    <n v="0.56982238878931069"/>
    <x v="0"/>
  </r>
  <r>
    <s v="ORD-103821"/>
    <x v="948"/>
    <x v="2"/>
    <x v="7"/>
    <s v="Aug"/>
    <s v="Q3"/>
    <x v="0"/>
    <s v="Odisha"/>
    <s v="Odisha Mega Store"/>
    <x v="3"/>
    <x v="9"/>
    <x v="1"/>
    <x v="2"/>
    <n v="5"/>
    <n v="32350"/>
    <x v="3"/>
    <n v="21768"/>
    <n v="145575"/>
    <n v="108840"/>
    <n v="36735"/>
    <n v="0.252344152498712"/>
    <x v="0"/>
  </r>
  <r>
    <s v="ORD-100712"/>
    <x v="949"/>
    <x v="2"/>
    <x v="7"/>
    <s v="Aug"/>
    <s v="Q3"/>
    <x v="2"/>
    <s v="Karnataka"/>
    <s v="Karnataka Mega Store"/>
    <x v="0"/>
    <x v="12"/>
    <x v="2"/>
    <x v="1"/>
    <n v="2"/>
    <n v="16732"/>
    <x v="2"/>
    <n v="13142"/>
    <n v="28444.399999999998"/>
    <n v="26284"/>
    <n v="2160.3999999999978"/>
    <n v="7.5951681174501767E-2"/>
    <x v="0"/>
  </r>
  <r>
    <s v="ORD-100987"/>
    <x v="949"/>
    <x v="2"/>
    <x v="7"/>
    <s v="Aug"/>
    <s v="Q3"/>
    <x v="2"/>
    <s v="Karnataka"/>
    <s v="Karnataka Mega Store"/>
    <x v="3"/>
    <x v="13"/>
    <x v="0"/>
    <x v="1"/>
    <n v="2"/>
    <n v="14253"/>
    <x v="4"/>
    <n v="8803"/>
    <n v="18528.900000000001"/>
    <n v="17606"/>
    <n v="922.90000000000146"/>
    <n v="4.9808677255530627E-2"/>
    <x v="0"/>
  </r>
  <r>
    <s v="ORD-101839"/>
    <x v="949"/>
    <x v="2"/>
    <x v="7"/>
    <s v="Aug"/>
    <s v="Q3"/>
    <x v="0"/>
    <s v="Odisha"/>
    <s v="Odisha Mega Store"/>
    <x v="0"/>
    <x v="11"/>
    <x v="0"/>
    <x v="2"/>
    <n v="5"/>
    <n v="1367"/>
    <x v="3"/>
    <n v="703"/>
    <n v="6151.5"/>
    <n v="3515"/>
    <n v="2636.5"/>
    <n v="0.42859465171096478"/>
    <x v="0"/>
  </r>
  <r>
    <s v="ORD-102606"/>
    <x v="949"/>
    <x v="2"/>
    <x v="7"/>
    <s v="Aug"/>
    <s v="Q3"/>
    <x v="0"/>
    <s v="Odisha"/>
    <s v="Odisha Mega Store"/>
    <x v="2"/>
    <x v="10"/>
    <x v="0"/>
    <x v="2"/>
    <n v="1"/>
    <n v="1838"/>
    <x v="3"/>
    <n v="952"/>
    <n v="1654.2"/>
    <n v="952"/>
    <n v="702.2"/>
    <n v="0.42449522427759645"/>
    <x v="0"/>
  </r>
  <r>
    <s v="ORD-103645"/>
    <x v="949"/>
    <x v="2"/>
    <x v="7"/>
    <s v="Aug"/>
    <s v="Q3"/>
    <x v="0"/>
    <s v="Bihar"/>
    <s v="Bihar Mega Store"/>
    <x v="2"/>
    <x v="7"/>
    <x v="2"/>
    <x v="2"/>
    <n v="2"/>
    <n v="2590"/>
    <x v="2"/>
    <n v="1288"/>
    <n v="4403"/>
    <n v="2576"/>
    <n v="1827"/>
    <n v="0.4149443561208267"/>
    <x v="0"/>
  </r>
  <r>
    <s v="ORD-104459"/>
    <x v="949"/>
    <x v="2"/>
    <x v="7"/>
    <s v="Aug"/>
    <s v="Q3"/>
    <x v="2"/>
    <s v="Tamil Nadu"/>
    <s v="Tamil Nadu Mega Store"/>
    <x v="2"/>
    <x v="10"/>
    <x v="0"/>
    <x v="1"/>
    <n v="2"/>
    <n v="1760"/>
    <x v="3"/>
    <n v="922"/>
    <n v="3168"/>
    <n v="1844"/>
    <n v="1324"/>
    <n v="0.41792929292929293"/>
    <x v="0"/>
  </r>
  <r>
    <s v="ORD-100317"/>
    <x v="950"/>
    <x v="2"/>
    <x v="7"/>
    <s v="Aug"/>
    <s v="Q3"/>
    <x v="1"/>
    <s v="Maharashtra"/>
    <s v="Maharashtra Mega Store"/>
    <x v="0"/>
    <x v="12"/>
    <x v="0"/>
    <x v="0"/>
    <n v="1"/>
    <n v="17186"/>
    <x v="5"/>
    <n v="13261"/>
    <n v="13748.800000000001"/>
    <n v="13261"/>
    <n v="487.80000000000109"/>
    <n v="3.5479460025602309E-2"/>
    <x v="0"/>
  </r>
  <r>
    <s v="ORD-100935"/>
    <x v="951"/>
    <x v="2"/>
    <x v="7"/>
    <s v="Aug"/>
    <s v="Q3"/>
    <x v="0"/>
    <s v="Bihar"/>
    <s v="Bihar Mega Store"/>
    <x v="3"/>
    <x v="14"/>
    <x v="0"/>
    <x v="1"/>
    <n v="2"/>
    <n v="8368"/>
    <x v="1"/>
    <n v="5177"/>
    <n v="16736"/>
    <n v="10354"/>
    <n v="6382"/>
    <n v="0.38133365200764818"/>
    <x v="1"/>
  </r>
  <r>
    <s v="ORD-101934"/>
    <x v="951"/>
    <x v="2"/>
    <x v="7"/>
    <s v="Aug"/>
    <s v="Q3"/>
    <x v="1"/>
    <s v="Maharashtra"/>
    <s v="Maharashtra Mega Store"/>
    <x v="3"/>
    <x v="9"/>
    <x v="2"/>
    <x v="1"/>
    <n v="2"/>
    <n v="29718"/>
    <x v="4"/>
    <n v="19926"/>
    <n v="38633.4"/>
    <n v="39852"/>
    <n v="-1218.5999999999985"/>
    <n v="-3.1542654801285895E-2"/>
    <x v="0"/>
  </r>
  <r>
    <s v="ORD-102302"/>
    <x v="951"/>
    <x v="2"/>
    <x v="7"/>
    <s v="Aug"/>
    <s v="Q3"/>
    <x v="1"/>
    <s v="Gujarat"/>
    <s v="Gujarat Mega Store"/>
    <x v="1"/>
    <x v="4"/>
    <x v="1"/>
    <x v="1"/>
    <n v="3"/>
    <n v="303"/>
    <x v="3"/>
    <n v="125"/>
    <n v="818.1"/>
    <n v="375"/>
    <n v="443.1"/>
    <n v="0.54162082874954165"/>
    <x v="0"/>
  </r>
  <r>
    <s v="ORD-103178"/>
    <x v="951"/>
    <x v="2"/>
    <x v="7"/>
    <s v="Aug"/>
    <s v="Q3"/>
    <x v="1"/>
    <s v="Rajasthan"/>
    <s v="Rajasthan Mega Store"/>
    <x v="2"/>
    <x v="10"/>
    <x v="0"/>
    <x v="2"/>
    <n v="2"/>
    <n v="1760"/>
    <x v="0"/>
    <n v="927"/>
    <n v="3344"/>
    <n v="1854"/>
    <n v="1490"/>
    <n v="0.44557416267942584"/>
    <x v="0"/>
  </r>
  <r>
    <s v="ORD-100577"/>
    <x v="952"/>
    <x v="2"/>
    <x v="8"/>
    <s v="Sep"/>
    <s v="Q3"/>
    <x v="2"/>
    <s v="Karnataka"/>
    <s v="Karnataka Mega Store"/>
    <x v="3"/>
    <x v="6"/>
    <x v="0"/>
    <x v="1"/>
    <n v="2"/>
    <n v="6335"/>
    <x v="2"/>
    <n v="3387"/>
    <n v="10769.5"/>
    <n v="6774"/>
    <n v="3995.5"/>
    <n v="0.37100143924973306"/>
    <x v="0"/>
  </r>
  <r>
    <s v="ORD-103059"/>
    <x v="952"/>
    <x v="2"/>
    <x v="8"/>
    <s v="Sep"/>
    <s v="Q3"/>
    <x v="3"/>
    <s v="Punjab"/>
    <s v="Punjab Mega Store"/>
    <x v="1"/>
    <x v="3"/>
    <x v="0"/>
    <x v="1"/>
    <n v="3"/>
    <n v="256"/>
    <x v="0"/>
    <n v="109"/>
    <n v="729.59999999999991"/>
    <n v="327"/>
    <n v="402.59999999999991"/>
    <n v="0.55180921052631571"/>
    <x v="0"/>
  </r>
  <r>
    <s v="ORD-103709"/>
    <x v="952"/>
    <x v="2"/>
    <x v="8"/>
    <s v="Sep"/>
    <s v="Q3"/>
    <x v="2"/>
    <s v="Andhra Pradesh"/>
    <s v="Andhra Pradesh Mega Store"/>
    <x v="3"/>
    <x v="9"/>
    <x v="0"/>
    <x v="2"/>
    <n v="2"/>
    <n v="28940"/>
    <x v="1"/>
    <n v="19394"/>
    <n v="57880"/>
    <n v="38788"/>
    <n v="19092"/>
    <n v="0.32985487214927434"/>
    <x v="0"/>
  </r>
  <r>
    <s v="ORD-100804"/>
    <x v="953"/>
    <x v="2"/>
    <x v="8"/>
    <s v="Sep"/>
    <s v="Q3"/>
    <x v="0"/>
    <s v="Bihar"/>
    <s v="Bihar Mega Store"/>
    <x v="0"/>
    <x v="12"/>
    <x v="0"/>
    <x v="2"/>
    <n v="2"/>
    <n v="19018"/>
    <x v="1"/>
    <n v="15214"/>
    <n v="38036"/>
    <n v="30428"/>
    <n v="7608"/>
    <n v="0.20002103270585761"/>
    <x v="0"/>
  </r>
  <r>
    <s v="ORD-100713"/>
    <x v="954"/>
    <x v="2"/>
    <x v="8"/>
    <s v="Sep"/>
    <s v="Q3"/>
    <x v="1"/>
    <s v="Rajasthan"/>
    <s v="Rajasthan Mega Store"/>
    <x v="0"/>
    <x v="0"/>
    <x v="1"/>
    <x v="2"/>
    <n v="2"/>
    <n v="50850"/>
    <x v="2"/>
    <n v="43041"/>
    <n v="86445"/>
    <n v="86082"/>
    <n v="363"/>
    <n v="4.1992018046156515E-3"/>
    <x v="1"/>
  </r>
  <r>
    <s v="ORD-101341"/>
    <x v="954"/>
    <x v="2"/>
    <x v="8"/>
    <s v="Sep"/>
    <s v="Q3"/>
    <x v="0"/>
    <s v="Bihar"/>
    <s v="Bihar Mega Store"/>
    <x v="3"/>
    <x v="14"/>
    <x v="2"/>
    <x v="2"/>
    <n v="3"/>
    <n v="9871"/>
    <x v="1"/>
    <n v="6043"/>
    <n v="29613"/>
    <n v="18129"/>
    <n v="11484"/>
    <n v="0.38780265423969201"/>
    <x v="0"/>
  </r>
  <r>
    <s v="ORD-101743"/>
    <x v="954"/>
    <x v="2"/>
    <x v="8"/>
    <s v="Sep"/>
    <s v="Q3"/>
    <x v="2"/>
    <s v="Tamil Nadu"/>
    <s v="Tamil Nadu Mega Store"/>
    <x v="1"/>
    <x v="4"/>
    <x v="1"/>
    <x v="2"/>
    <n v="4"/>
    <n v="277"/>
    <x v="1"/>
    <n v="110"/>
    <n v="1108"/>
    <n v="440"/>
    <n v="668"/>
    <n v="0.6028880866425993"/>
    <x v="0"/>
  </r>
  <r>
    <s v="ORD-102172"/>
    <x v="954"/>
    <x v="2"/>
    <x v="8"/>
    <s v="Sep"/>
    <s v="Q3"/>
    <x v="3"/>
    <s v="Delhi"/>
    <s v="Delhi Mega Store"/>
    <x v="0"/>
    <x v="0"/>
    <x v="2"/>
    <x v="0"/>
    <n v="1"/>
    <n v="54708"/>
    <x v="0"/>
    <n v="47038"/>
    <n v="51972.6"/>
    <n v="47038"/>
    <n v="4934.5999999999985"/>
    <n v="9.4946183181137733E-2"/>
    <x v="0"/>
  </r>
  <r>
    <s v="ORD-103307"/>
    <x v="954"/>
    <x v="2"/>
    <x v="8"/>
    <s v="Sep"/>
    <s v="Q3"/>
    <x v="1"/>
    <s v="Maharashtra"/>
    <s v="Maharashtra Mega Store"/>
    <x v="0"/>
    <x v="12"/>
    <x v="1"/>
    <x v="1"/>
    <n v="2"/>
    <n v="16844"/>
    <x v="0"/>
    <n v="13277"/>
    <n v="32003.599999999999"/>
    <n v="26554"/>
    <n v="5449.5999999999985"/>
    <n v="0.1702808434051169"/>
    <x v="0"/>
  </r>
  <r>
    <s v="ORD-100315"/>
    <x v="955"/>
    <x v="2"/>
    <x v="8"/>
    <s v="Sep"/>
    <s v="Q3"/>
    <x v="1"/>
    <s v="Rajasthan"/>
    <s v="Rajasthan Mega Store"/>
    <x v="1"/>
    <x v="4"/>
    <x v="0"/>
    <x v="0"/>
    <n v="1"/>
    <n v="307"/>
    <x v="0"/>
    <n v="125"/>
    <n v="291.64999999999998"/>
    <n v="125"/>
    <n v="166.64999999999998"/>
    <n v="0.57140408023315614"/>
    <x v="0"/>
  </r>
  <r>
    <s v="ORD-101263"/>
    <x v="955"/>
    <x v="2"/>
    <x v="8"/>
    <s v="Sep"/>
    <s v="Q3"/>
    <x v="0"/>
    <s v="West Bengal"/>
    <s v="West Bengal Mega Store"/>
    <x v="1"/>
    <x v="1"/>
    <x v="2"/>
    <x v="1"/>
    <n v="1"/>
    <n v="413"/>
    <x v="0"/>
    <n v="182"/>
    <n v="392.34999999999997"/>
    <n v="182"/>
    <n v="210.34999999999997"/>
    <n v="0.53612845673505793"/>
    <x v="0"/>
  </r>
  <r>
    <s v="ORD-101696"/>
    <x v="955"/>
    <x v="2"/>
    <x v="8"/>
    <s v="Sep"/>
    <s v="Q3"/>
    <x v="3"/>
    <s v="Punjab"/>
    <s v="Punjab Mega Store"/>
    <x v="0"/>
    <x v="0"/>
    <x v="0"/>
    <x v="1"/>
    <n v="1"/>
    <n v="46811"/>
    <x v="1"/>
    <n v="40833"/>
    <n v="46811"/>
    <n v="40833"/>
    <n v="5978"/>
    <n v="0.12770502659631283"/>
    <x v="0"/>
  </r>
  <r>
    <s v="ORD-102599"/>
    <x v="955"/>
    <x v="2"/>
    <x v="8"/>
    <s v="Sep"/>
    <s v="Q3"/>
    <x v="1"/>
    <s v="Rajasthan"/>
    <s v="Rajasthan Mega Store"/>
    <x v="3"/>
    <x v="13"/>
    <x v="1"/>
    <x v="1"/>
    <n v="2"/>
    <n v="13751"/>
    <x v="4"/>
    <n v="8217"/>
    <n v="17876.3"/>
    <n v="16434"/>
    <n v="1442.2999999999993"/>
    <n v="8.0682244088541771E-2"/>
    <x v="0"/>
  </r>
  <r>
    <s v="ORD-104307"/>
    <x v="955"/>
    <x v="2"/>
    <x v="8"/>
    <s v="Sep"/>
    <s v="Q3"/>
    <x v="1"/>
    <s v="Maharashtra"/>
    <s v="Maharashtra Mega Store"/>
    <x v="2"/>
    <x v="7"/>
    <x v="0"/>
    <x v="1"/>
    <n v="1"/>
    <n v="2176"/>
    <x v="1"/>
    <n v="1059"/>
    <n v="2176"/>
    <n v="1059"/>
    <n v="1117"/>
    <n v="0.51332720588235292"/>
    <x v="0"/>
  </r>
  <r>
    <s v="ORD-104404"/>
    <x v="955"/>
    <x v="2"/>
    <x v="8"/>
    <s v="Sep"/>
    <s v="Q3"/>
    <x v="1"/>
    <s v="Gujarat"/>
    <s v="Gujarat Mega Store"/>
    <x v="1"/>
    <x v="8"/>
    <x v="2"/>
    <x v="2"/>
    <n v="2"/>
    <n v="2234"/>
    <x v="3"/>
    <n v="1332"/>
    <n v="4021.2000000000003"/>
    <n v="2664"/>
    <n v="1357.2000000000003"/>
    <n v="0.33751119068934649"/>
    <x v="0"/>
  </r>
  <r>
    <s v="ORD-100468"/>
    <x v="956"/>
    <x v="2"/>
    <x v="8"/>
    <s v="Sep"/>
    <s v="Q3"/>
    <x v="0"/>
    <s v="West Bengal"/>
    <s v="West Bengal Mega Store"/>
    <x v="2"/>
    <x v="2"/>
    <x v="0"/>
    <x v="2"/>
    <n v="1"/>
    <n v="2800"/>
    <x v="1"/>
    <n v="1684"/>
    <n v="2800"/>
    <n v="1684"/>
    <n v="1116"/>
    <n v="0.39857142857142858"/>
    <x v="0"/>
  </r>
  <r>
    <s v="ORD-101199"/>
    <x v="956"/>
    <x v="2"/>
    <x v="8"/>
    <s v="Sep"/>
    <s v="Q3"/>
    <x v="3"/>
    <s v="Delhi"/>
    <s v="Delhi Mega Store"/>
    <x v="2"/>
    <x v="2"/>
    <x v="2"/>
    <x v="2"/>
    <n v="3"/>
    <n v="2643"/>
    <x v="2"/>
    <n v="1626"/>
    <n v="6739.65"/>
    <n v="4878"/>
    <n v="1861.6499999999996"/>
    <n v="0.27622354276557382"/>
    <x v="0"/>
  </r>
  <r>
    <s v="ORD-101704"/>
    <x v="956"/>
    <x v="2"/>
    <x v="8"/>
    <s v="Sep"/>
    <s v="Q3"/>
    <x v="0"/>
    <s v="Odisha"/>
    <s v="Odisha Mega Store"/>
    <x v="1"/>
    <x v="8"/>
    <x v="1"/>
    <x v="1"/>
    <n v="5"/>
    <n v="2395"/>
    <x v="1"/>
    <n v="1405"/>
    <n v="11975"/>
    <n v="7025"/>
    <n v="4950"/>
    <n v="0.41336116910229648"/>
    <x v="0"/>
  </r>
  <r>
    <s v="ORD-101753"/>
    <x v="957"/>
    <x v="2"/>
    <x v="8"/>
    <s v="Sep"/>
    <s v="Q3"/>
    <x v="1"/>
    <s v="Maharashtra"/>
    <s v="Maharashtra Mega Store"/>
    <x v="1"/>
    <x v="3"/>
    <x v="0"/>
    <x v="2"/>
    <n v="1"/>
    <n v="255"/>
    <x v="1"/>
    <n v="104"/>
    <n v="255"/>
    <n v="104"/>
    <n v="151"/>
    <n v="0.59215686274509804"/>
    <x v="1"/>
  </r>
  <r>
    <s v="ORD-103399"/>
    <x v="957"/>
    <x v="2"/>
    <x v="8"/>
    <s v="Sep"/>
    <s v="Q3"/>
    <x v="2"/>
    <s v="Tamil Nadu"/>
    <s v="Tamil Nadu Mega Store"/>
    <x v="3"/>
    <x v="6"/>
    <x v="0"/>
    <x v="2"/>
    <n v="2"/>
    <n v="6444"/>
    <x v="0"/>
    <n v="3542"/>
    <n v="12243.599999999999"/>
    <n v="7084"/>
    <n v="5159.5999999999985"/>
    <n v="0.42141200300565185"/>
    <x v="1"/>
  </r>
  <r>
    <s v="ORD-104076"/>
    <x v="957"/>
    <x v="2"/>
    <x v="8"/>
    <s v="Sep"/>
    <s v="Q3"/>
    <x v="1"/>
    <s v="Maharashtra"/>
    <s v="Maharashtra Mega Store"/>
    <x v="1"/>
    <x v="8"/>
    <x v="1"/>
    <x v="2"/>
    <n v="1"/>
    <n v="1996"/>
    <x v="2"/>
    <n v="1123"/>
    <n v="1696.6"/>
    <n v="1123"/>
    <n v="573.59999999999991"/>
    <n v="0.33808794058705643"/>
    <x v="0"/>
  </r>
  <r>
    <s v="ORD-101683"/>
    <x v="958"/>
    <x v="2"/>
    <x v="8"/>
    <s v="Sep"/>
    <s v="Q3"/>
    <x v="0"/>
    <s v="Odisha"/>
    <s v="Odisha Mega Store"/>
    <x v="1"/>
    <x v="8"/>
    <x v="0"/>
    <x v="2"/>
    <n v="1"/>
    <n v="2161"/>
    <x v="0"/>
    <n v="1265"/>
    <n v="2052.9499999999998"/>
    <n v="1265"/>
    <n v="787.94999999999982"/>
    <n v="0.38381353661803741"/>
    <x v="0"/>
  </r>
  <r>
    <s v="ORD-102130"/>
    <x v="958"/>
    <x v="2"/>
    <x v="8"/>
    <s v="Sep"/>
    <s v="Q3"/>
    <x v="2"/>
    <s v="Tamil Nadu"/>
    <s v="Tamil Nadu Mega Store"/>
    <x v="0"/>
    <x v="0"/>
    <x v="1"/>
    <x v="2"/>
    <n v="8"/>
    <n v="50983"/>
    <x v="2"/>
    <n v="44291"/>
    <n v="346684.39999999997"/>
    <n v="354328"/>
    <n v="-7643.6000000000349"/>
    <n v="-2.2047718328254851E-2"/>
    <x v="0"/>
  </r>
  <r>
    <s v="ORD-104100"/>
    <x v="958"/>
    <x v="2"/>
    <x v="8"/>
    <s v="Sep"/>
    <s v="Q3"/>
    <x v="1"/>
    <s v="Rajasthan"/>
    <s v="Rajasthan Mega Store"/>
    <x v="3"/>
    <x v="6"/>
    <x v="1"/>
    <x v="0"/>
    <n v="2"/>
    <n v="7059"/>
    <x v="6"/>
    <n v="3864"/>
    <n v="9882.5999999999985"/>
    <n v="7728"/>
    <n v="2154.5999999999985"/>
    <n v="0.2180195495112621"/>
    <x v="0"/>
  </r>
  <r>
    <s v="ORD-100406"/>
    <x v="959"/>
    <x v="2"/>
    <x v="8"/>
    <s v="Sep"/>
    <s v="Q3"/>
    <x v="3"/>
    <s v="Uttar Pradesh"/>
    <s v="Uttar Pradesh Mega Store"/>
    <x v="0"/>
    <x v="11"/>
    <x v="0"/>
    <x v="2"/>
    <n v="2"/>
    <n v="1530"/>
    <x v="3"/>
    <n v="760"/>
    <n v="2754"/>
    <n v="1520"/>
    <n v="1234"/>
    <n v="0.44807552650689908"/>
    <x v="0"/>
  </r>
  <r>
    <s v="ORD-100786"/>
    <x v="959"/>
    <x v="2"/>
    <x v="8"/>
    <s v="Sep"/>
    <s v="Q3"/>
    <x v="2"/>
    <s v="Tamil Nadu"/>
    <s v="Tamil Nadu Mega Store"/>
    <x v="2"/>
    <x v="2"/>
    <x v="1"/>
    <x v="1"/>
    <n v="2"/>
    <n v="2651"/>
    <x v="1"/>
    <n v="1572"/>
    <n v="5302"/>
    <n v="3144"/>
    <n v="2158"/>
    <n v="0.40701622029422857"/>
    <x v="0"/>
  </r>
  <r>
    <s v="ORD-103624"/>
    <x v="959"/>
    <x v="2"/>
    <x v="8"/>
    <s v="Sep"/>
    <s v="Q3"/>
    <x v="3"/>
    <s v="Punjab"/>
    <s v="Punjab Mega Store"/>
    <x v="1"/>
    <x v="1"/>
    <x v="2"/>
    <x v="0"/>
    <n v="5"/>
    <n v="416"/>
    <x v="2"/>
    <n v="186"/>
    <n v="1768"/>
    <n v="930"/>
    <n v="838"/>
    <n v="0.47398190045248867"/>
    <x v="0"/>
  </r>
  <r>
    <s v="ORD-100256"/>
    <x v="960"/>
    <x v="2"/>
    <x v="8"/>
    <s v="Sep"/>
    <s v="Q3"/>
    <x v="0"/>
    <s v="Odisha"/>
    <s v="Odisha Mega Store"/>
    <x v="2"/>
    <x v="2"/>
    <x v="0"/>
    <x v="2"/>
    <n v="3"/>
    <n v="2876"/>
    <x v="0"/>
    <n v="1683"/>
    <n v="8196.6"/>
    <n v="5049"/>
    <n v="3147.6000000000004"/>
    <n v="0.38401288339067419"/>
    <x v="0"/>
  </r>
  <r>
    <s v="ORD-101095"/>
    <x v="960"/>
    <x v="2"/>
    <x v="8"/>
    <s v="Sep"/>
    <s v="Q3"/>
    <x v="2"/>
    <s v="Tamil Nadu"/>
    <s v="Tamil Nadu Mega Store"/>
    <x v="2"/>
    <x v="2"/>
    <x v="2"/>
    <x v="1"/>
    <n v="2"/>
    <n v="2841"/>
    <x v="0"/>
    <n v="1686"/>
    <n v="5397.9"/>
    <n v="3372"/>
    <n v="2025.8999999999996"/>
    <n v="0.3753126215750569"/>
    <x v="0"/>
  </r>
  <r>
    <s v="ORD-101702"/>
    <x v="960"/>
    <x v="2"/>
    <x v="8"/>
    <s v="Sep"/>
    <s v="Q3"/>
    <x v="3"/>
    <s v="Delhi"/>
    <s v="Delhi Mega Store"/>
    <x v="2"/>
    <x v="2"/>
    <x v="0"/>
    <x v="2"/>
    <n v="8"/>
    <n v="2991"/>
    <x v="3"/>
    <n v="1838"/>
    <n v="21535.200000000001"/>
    <n v="14704"/>
    <n v="6831.2000000000007"/>
    <n v="0.31721089193506447"/>
    <x v="0"/>
  </r>
  <r>
    <s v="ORD-102676"/>
    <x v="960"/>
    <x v="2"/>
    <x v="8"/>
    <s v="Sep"/>
    <s v="Q3"/>
    <x v="2"/>
    <s v="Karnataka"/>
    <s v="Karnataka Mega Store"/>
    <x v="0"/>
    <x v="11"/>
    <x v="0"/>
    <x v="1"/>
    <n v="1"/>
    <n v="1579"/>
    <x v="1"/>
    <n v="790"/>
    <n v="1579"/>
    <n v="790"/>
    <n v="789"/>
    <n v="0.49968334388853702"/>
    <x v="0"/>
  </r>
  <r>
    <s v="ORD-103308"/>
    <x v="960"/>
    <x v="2"/>
    <x v="8"/>
    <s v="Sep"/>
    <s v="Q3"/>
    <x v="2"/>
    <s v="Karnataka"/>
    <s v="Karnataka Mega Store"/>
    <x v="2"/>
    <x v="7"/>
    <x v="1"/>
    <x v="2"/>
    <n v="3"/>
    <n v="2625"/>
    <x v="0"/>
    <n v="1313"/>
    <n v="7481.25"/>
    <n v="3939"/>
    <n v="3542.25"/>
    <n v="0.47348370927318295"/>
    <x v="0"/>
  </r>
  <r>
    <s v="ORD-103601"/>
    <x v="960"/>
    <x v="2"/>
    <x v="8"/>
    <s v="Sep"/>
    <s v="Q3"/>
    <x v="1"/>
    <s v="Rajasthan"/>
    <s v="Rajasthan Mega Store"/>
    <x v="1"/>
    <x v="3"/>
    <x v="0"/>
    <x v="2"/>
    <n v="1"/>
    <n v="274"/>
    <x v="0"/>
    <n v="115"/>
    <n v="260.3"/>
    <n v="115"/>
    <n v="145.30000000000001"/>
    <n v="0.55820207452938919"/>
    <x v="0"/>
  </r>
  <r>
    <s v="ORD-100078"/>
    <x v="961"/>
    <x v="2"/>
    <x v="8"/>
    <s v="Sep"/>
    <s v="Q3"/>
    <x v="2"/>
    <s v="Andhra Pradesh"/>
    <s v="Andhra Pradesh Mega Store"/>
    <x v="0"/>
    <x v="0"/>
    <x v="0"/>
    <x v="1"/>
    <n v="3"/>
    <n v="47183"/>
    <x v="0"/>
    <n v="41057"/>
    <n v="134471.54999999999"/>
    <n v="123171"/>
    <n v="11300.549999999988"/>
    <n v="8.4036734907867047E-2"/>
    <x v="0"/>
  </r>
  <r>
    <s v="ORD-102340"/>
    <x v="961"/>
    <x v="2"/>
    <x v="8"/>
    <s v="Sep"/>
    <s v="Q3"/>
    <x v="3"/>
    <s v="Punjab"/>
    <s v="Punjab Mega Store"/>
    <x v="0"/>
    <x v="12"/>
    <x v="2"/>
    <x v="0"/>
    <n v="4"/>
    <n v="17933"/>
    <x v="0"/>
    <n v="14278"/>
    <n v="68145.399999999994"/>
    <n v="57112"/>
    <n v="11033.399999999994"/>
    <n v="0.16190968135780251"/>
    <x v="0"/>
  </r>
  <r>
    <s v="ORD-103314"/>
    <x v="961"/>
    <x v="2"/>
    <x v="8"/>
    <s v="Sep"/>
    <s v="Q3"/>
    <x v="3"/>
    <s v="Uttar Pradesh"/>
    <s v="Uttar Pradesh Mega Store"/>
    <x v="2"/>
    <x v="2"/>
    <x v="1"/>
    <x v="0"/>
    <n v="1"/>
    <n v="2617"/>
    <x v="5"/>
    <n v="1599"/>
    <n v="2093.6"/>
    <n v="1599"/>
    <n v="494.59999999999991"/>
    <n v="0.23624379059992354"/>
    <x v="0"/>
  </r>
  <r>
    <s v="ORD-104392"/>
    <x v="961"/>
    <x v="2"/>
    <x v="8"/>
    <s v="Sep"/>
    <s v="Q3"/>
    <x v="1"/>
    <s v="Rajasthan"/>
    <s v="Rajasthan Mega Store"/>
    <x v="1"/>
    <x v="1"/>
    <x v="1"/>
    <x v="2"/>
    <n v="2"/>
    <n v="429"/>
    <x v="1"/>
    <n v="189"/>
    <n v="858"/>
    <n v="378"/>
    <n v="480"/>
    <n v="0.55944055944055948"/>
    <x v="0"/>
  </r>
  <r>
    <s v="ORD-104437"/>
    <x v="961"/>
    <x v="2"/>
    <x v="8"/>
    <s v="Sep"/>
    <s v="Q3"/>
    <x v="3"/>
    <s v="Punjab"/>
    <s v="Punjab Mega Store"/>
    <x v="0"/>
    <x v="11"/>
    <x v="1"/>
    <x v="1"/>
    <n v="2"/>
    <n v="1528"/>
    <x v="3"/>
    <n v="760"/>
    <n v="2750.4"/>
    <n v="1520"/>
    <n v="1230.4000000000001"/>
    <n v="0.44735311227457825"/>
    <x v="0"/>
  </r>
  <r>
    <s v="ORD-101348"/>
    <x v="962"/>
    <x v="2"/>
    <x v="8"/>
    <s v="Sep"/>
    <s v="Q3"/>
    <x v="0"/>
    <s v="Odisha"/>
    <s v="Odisha Mega Store"/>
    <x v="1"/>
    <x v="4"/>
    <x v="0"/>
    <x v="1"/>
    <n v="1"/>
    <n v="288"/>
    <x v="0"/>
    <n v="118"/>
    <n v="273.59999999999997"/>
    <n v="118"/>
    <n v="155.59999999999997"/>
    <n v="0.56871345029239762"/>
    <x v="0"/>
  </r>
  <r>
    <s v="ORD-101682"/>
    <x v="962"/>
    <x v="2"/>
    <x v="8"/>
    <s v="Sep"/>
    <s v="Q3"/>
    <x v="1"/>
    <s v="Rajasthan"/>
    <s v="Rajasthan Mega Store"/>
    <x v="1"/>
    <x v="8"/>
    <x v="0"/>
    <x v="2"/>
    <n v="8"/>
    <n v="2396"/>
    <x v="0"/>
    <n v="1363"/>
    <n v="18209.599999999999"/>
    <n v="10904"/>
    <n v="7305.5999999999985"/>
    <n v="0.4011949740796063"/>
    <x v="0"/>
  </r>
  <r>
    <s v="ORD-100870"/>
    <x v="963"/>
    <x v="2"/>
    <x v="8"/>
    <s v="Sep"/>
    <s v="Q3"/>
    <x v="2"/>
    <s v="Andhra Pradesh"/>
    <s v="Andhra Pradesh Mega Store"/>
    <x v="1"/>
    <x v="8"/>
    <x v="0"/>
    <x v="1"/>
    <n v="1"/>
    <n v="2177"/>
    <x v="0"/>
    <n v="1247"/>
    <n v="2068.15"/>
    <n v="1247"/>
    <n v="821.15000000000009"/>
    <n v="0.39704566883446563"/>
    <x v="0"/>
  </r>
  <r>
    <s v="ORD-102497"/>
    <x v="963"/>
    <x v="2"/>
    <x v="8"/>
    <s v="Sep"/>
    <s v="Q3"/>
    <x v="1"/>
    <s v="Gujarat"/>
    <s v="Gujarat Mega Store"/>
    <x v="0"/>
    <x v="5"/>
    <x v="1"/>
    <x v="0"/>
    <n v="5"/>
    <n v="10100"/>
    <x v="0"/>
    <n v="7456"/>
    <n v="47975"/>
    <n v="37280"/>
    <n v="10695"/>
    <n v="0.22292860865033873"/>
    <x v="0"/>
  </r>
  <r>
    <s v="ORD-103908"/>
    <x v="963"/>
    <x v="2"/>
    <x v="8"/>
    <s v="Sep"/>
    <s v="Q3"/>
    <x v="2"/>
    <s v="Andhra Pradesh"/>
    <s v="Andhra Pradesh Mega Store"/>
    <x v="0"/>
    <x v="11"/>
    <x v="0"/>
    <x v="1"/>
    <n v="3"/>
    <n v="1599"/>
    <x v="2"/>
    <n v="781"/>
    <n v="4077.45"/>
    <n v="2343"/>
    <n v="1734.4499999999998"/>
    <n v="0.4253761542140308"/>
    <x v="0"/>
  </r>
  <r>
    <s v="ORD-101989"/>
    <x v="964"/>
    <x v="2"/>
    <x v="8"/>
    <s v="Sep"/>
    <s v="Q3"/>
    <x v="2"/>
    <s v="Karnataka"/>
    <s v="Karnataka Mega Store"/>
    <x v="0"/>
    <x v="0"/>
    <x v="2"/>
    <x v="1"/>
    <n v="1"/>
    <n v="54264"/>
    <x v="3"/>
    <n v="45917"/>
    <n v="48837.599999999999"/>
    <n v="45917"/>
    <n v="2920.5999999999985"/>
    <n v="5.9802283486493982E-2"/>
    <x v="0"/>
  </r>
  <r>
    <s v="ORD-102801"/>
    <x v="964"/>
    <x v="2"/>
    <x v="8"/>
    <s v="Sep"/>
    <s v="Q3"/>
    <x v="0"/>
    <s v="Odisha"/>
    <s v="Odisha Mega Store"/>
    <x v="1"/>
    <x v="8"/>
    <x v="0"/>
    <x v="1"/>
    <n v="1"/>
    <n v="2263"/>
    <x v="0"/>
    <n v="1346"/>
    <n v="2149.85"/>
    <n v="1346"/>
    <n v="803.84999999999991"/>
    <n v="0.37390980766099957"/>
    <x v="0"/>
  </r>
  <r>
    <s v="ORD-104315"/>
    <x v="964"/>
    <x v="2"/>
    <x v="8"/>
    <s v="Sep"/>
    <s v="Q3"/>
    <x v="1"/>
    <s v="Maharashtra"/>
    <s v="Maharashtra Mega Store"/>
    <x v="1"/>
    <x v="8"/>
    <x v="2"/>
    <x v="0"/>
    <n v="1"/>
    <n v="2066"/>
    <x v="5"/>
    <n v="1167"/>
    <n v="1652.8000000000002"/>
    <n v="1167"/>
    <n v="485.80000000000018"/>
    <n v="0.2939254598257503"/>
    <x v="0"/>
  </r>
  <r>
    <s v="ORD-104431"/>
    <x v="964"/>
    <x v="2"/>
    <x v="8"/>
    <s v="Sep"/>
    <s v="Q3"/>
    <x v="2"/>
    <s v="Karnataka"/>
    <s v="Karnataka Mega Store"/>
    <x v="3"/>
    <x v="6"/>
    <x v="1"/>
    <x v="0"/>
    <n v="3"/>
    <n v="7105"/>
    <x v="3"/>
    <n v="3812"/>
    <n v="19183.5"/>
    <n v="11436"/>
    <n v="7747.5"/>
    <n v="0.40386269450308859"/>
    <x v="0"/>
  </r>
  <r>
    <s v="ORD-101805"/>
    <x v="965"/>
    <x v="2"/>
    <x v="8"/>
    <s v="Sep"/>
    <s v="Q3"/>
    <x v="1"/>
    <s v="Maharashtra"/>
    <s v="Maharashtra Mega Store"/>
    <x v="2"/>
    <x v="10"/>
    <x v="1"/>
    <x v="2"/>
    <n v="1"/>
    <n v="1624"/>
    <x v="3"/>
    <n v="846"/>
    <n v="1461.6000000000001"/>
    <n v="846"/>
    <n v="615.60000000000014"/>
    <n v="0.42118226600985226"/>
    <x v="0"/>
  </r>
  <r>
    <s v="ORD-102507"/>
    <x v="965"/>
    <x v="2"/>
    <x v="8"/>
    <s v="Sep"/>
    <s v="Q3"/>
    <x v="1"/>
    <s v="Gujarat"/>
    <s v="Gujarat Mega Store"/>
    <x v="1"/>
    <x v="3"/>
    <x v="2"/>
    <x v="2"/>
    <n v="3"/>
    <n v="240"/>
    <x v="3"/>
    <n v="99"/>
    <n v="648"/>
    <n v="297"/>
    <n v="351"/>
    <n v="0.54166666666666663"/>
    <x v="0"/>
  </r>
  <r>
    <s v="ORD-102834"/>
    <x v="965"/>
    <x v="2"/>
    <x v="8"/>
    <s v="Sep"/>
    <s v="Q3"/>
    <x v="1"/>
    <s v="Maharashtra"/>
    <s v="Maharashtra Mega Store"/>
    <x v="1"/>
    <x v="3"/>
    <x v="1"/>
    <x v="0"/>
    <n v="5"/>
    <n v="263"/>
    <x v="2"/>
    <n v="108"/>
    <n v="1117.75"/>
    <n v="540"/>
    <n v="577.75"/>
    <n v="0.51688660254976515"/>
    <x v="0"/>
  </r>
  <r>
    <s v="ORD-103351"/>
    <x v="965"/>
    <x v="2"/>
    <x v="8"/>
    <s v="Sep"/>
    <s v="Q3"/>
    <x v="2"/>
    <s v="Tamil Nadu"/>
    <s v="Tamil Nadu Mega Store"/>
    <x v="1"/>
    <x v="3"/>
    <x v="2"/>
    <x v="2"/>
    <n v="1"/>
    <n v="252"/>
    <x v="1"/>
    <n v="105"/>
    <n v="252"/>
    <n v="105"/>
    <n v="147"/>
    <n v="0.58333333333333337"/>
    <x v="0"/>
  </r>
  <r>
    <s v="ORD-100398"/>
    <x v="966"/>
    <x v="2"/>
    <x v="8"/>
    <s v="Sep"/>
    <s v="Q3"/>
    <x v="1"/>
    <s v="Rajasthan"/>
    <s v="Rajasthan Mega Store"/>
    <x v="1"/>
    <x v="8"/>
    <x v="0"/>
    <x v="1"/>
    <n v="3"/>
    <n v="2292"/>
    <x v="0"/>
    <n v="1306"/>
    <n v="6532.2"/>
    <n v="3918"/>
    <n v="2614.1999999999998"/>
    <n v="0.40020207587030404"/>
    <x v="0"/>
  </r>
  <r>
    <s v="ORD-100759"/>
    <x v="966"/>
    <x v="2"/>
    <x v="8"/>
    <s v="Sep"/>
    <s v="Q3"/>
    <x v="3"/>
    <s v="Punjab"/>
    <s v="Punjab Mega Store"/>
    <x v="0"/>
    <x v="0"/>
    <x v="0"/>
    <x v="2"/>
    <n v="1"/>
    <n v="56827"/>
    <x v="1"/>
    <n v="48047"/>
    <n v="56827"/>
    <n v="48047"/>
    <n v="8780"/>
    <n v="0.15450402097594454"/>
    <x v="0"/>
  </r>
  <r>
    <s v="ORD-101290"/>
    <x v="966"/>
    <x v="2"/>
    <x v="8"/>
    <s v="Sep"/>
    <s v="Q3"/>
    <x v="2"/>
    <s v="Tamil Nadu"/>
    <s v="Tamil Nadu Mega Store"/>
    <x v="3"/>
    <x v="9"/>
    <x v="0"/>
    <x v="0"/>
    <n v="1"/>
    <n v="33560"/>
    <x v="0"/>
    <n v="22386"/>
    <n v="31882"/>
    <n v="22386"/>
    <n v="9496"/>
    <n v="0.29784831566401104"/>
    <x v="0"/>
  </r>
  <r>
    <s v="ORD-103090"/>
    <x v="966"/>
    <x v="2"/>
    <x v="8"/>
    <s v="Sep"/>
    <s v="Q3"/>
    <x v="3"/>
    <s v="Delhi"/>
    <s v="Delhi Mega Store"/>
    <x v="2"/>
    <x v="10"/>
    <x v="1"/>
    <x v="0"/>
    <n v="2"/>
    <n v="1901"/>
    <x v="2"/>
    <n v="980"/>
    <n v="3231.7"/>
    <n v="1960"/>
    <n v="1271.6999999999998"/>
    <n v="0.39350806077296774"/>
    <x v="1"/>
  </r>
  <r>
    <s v="ORD-103842"/>
    <x v="966"/>
    <x v="2"/>
    <x v="8"/>
    <s v="Sep"/>
    <s v="Q3"/>
    <x v="3"/>
    <s v="Delhi"/>
    <s v="Delhi Mega Store"/>
    <x v="1"/>
    <x v="4"/>
    <x v="0"/>
    <x v="0"/>
    <n v="5"/>
    <n v="319"/>
    <x v="5"/>
    <n v="127"/>
    <n v="1276"/>
    <n v="635"/>
    <n v="641"/>
    <n v="0.50235109717868343"/>
    <x v="0"/>
  </r>
  <r>
    <s v="ORD-104183"/>
    <x v="966"/>
    <x v="2"/>
    <x v="8"/>
    <s v="Sep"/>
    <s v="Q3"/>
    <x v="0"/>
    <s v="Bihar"/>
    <s v="Bihar Mega Store"/>
    <x v="1"/>
    <x v="1"/>
    <x v="1"/>
    <x v="2"/>
    <n v="1"/>
    <n v="455"/>
    <x v="0"/>
    <n v="202"/>
    <n v="432.25"/>
    <n v="202"/>
    <n v="230.25"/>
    <n v="0.53267784846732213"/>
    <x v="0"/>
  </r>
  <r>
    <s v="ORD-102370"/>
    <x v="967"/>
    <x v="2"/>
    <x v="8"/>
    <s v="Sep"/>
    <s v="Q3"/>
    <x v="0"/>
    <s v="West Bengal"/>
    <s v="West Bengal Mega Store"/>
    <x v="1"/>
    <x v="3"/>
    <x v="0"/>
    <x v="0"/>
    <n v="3"/>
    <n v="226"/>
    <x v="2"/>
    <n v="95"/>
    <n v="576.29999999999995"/>
    <n v="285"/>
    <n v="291.29999999999995"/>
    <n v="0.50546590317542939"/>
    <x v="0"/>
  </r>
  <r>
    <s v="ORD-102577"/>
    <x v="967"/>
    <x v="2"/>
    <x v="8"/>
    <s v="Sep"/>
    <s v="Q3"/>
    <x v="1"/>
    <s v="Gujarat"/>
    <s v="Gujarat Mega Store"/>
    <x v="1"/>
    <x v="1"/>
    <x v="1"/>
    <x v="0"/>
    <n v="1"/>
    <n v="453"/>
    <x v="2"/>
    <n v="203"/>
    <n v="385.05"/>
    <n v="203"/>
    <n v="182.05"/>
    <n v="0.47279574081288145"/>
    <x v="0"/>
  </r>
  <r>
    <s v="ORD-102968"/>
    <x v="967"/>
    <x v="2"/>
    <x v="8"/>
    <s v="Sep"/>
    <s v="Q3"/>
    <x v="1"/>
    <s v="Maharashtra"/>
    <s v="Maharashtra Mega Store"/>
    <x v="2"/>
    <x v="2"/>
    <x v="2"/>
    <x v="2"/>
    <n v="3"/>
    <n v="2889"/>
    <x v="2"/>
    <n v="1766"/>
    <n v="7366.95"/>
    <n v="5298"/>
    <n v="2068.9499999999998"/>
    <n v="0.28084213955571841"/>
    <x v="1"/>
  </r>
  <r>
    <s v="ORD-100675"/>
    <x v="968"/>
    <x v="2"/>
    <x v="8"/>
    <s v="Sep"/>
    <s v="Q3"/>
    <x v="2"/>
    <s v="Tamil Nadu"/>
    <s v="Tamil Nadu Mega Store"/>
    <x v="0"/>
    <x v="12"/>
    <x v="2"/>
    <x v="1"/>
    <n v="2"/>
    <n v="17028"/>
    <x v="1"/>
    <n v="13246"/>
    <n v="34056"/>
    <n v="26492"/>
    <n v="7564"/>
    <n v="0.22210476861639653"/>
    <x v="0"/>
  </r>
  <r>
    <s v="ORD-100678"/>
    <x v="968"/>
    <x v="2"/>
    <x v="8"/>
    <s v="Sep"/>
    <s v="Q3"/>
    <x v="2"/>
    <s v="Tamil Nadu"/>
    <s v="Tamil Nadu Mega Store"/>
    <x v="1"/>
    <x v="1"/>
    <x v="2"/>
    <x v="1"/>
    <n v="1"/>
    <n v="443"/>
    <x v="2"/>
    <n v="194"/>
    <n v="376.55"/>
    <n v="194"/>
    <n v="182.55"/>
    <n v="0.48479617580666579"/>
    <x v="0"/>
  </r>
  <r>
    <s v="ORD-100972"/>
    <x v="968"/>
    <x v="2"/>
    <x v="8"/>
    <s v="Sep"/>
    <s v="Q3"/>
    <x v="3"/>
    <s v="Uttar Pradesh"/>
    <s v="Uttar Pradesh Mega Store"/>
    <x v="2"/>
    <x v="7"/>
    <x v="0"/>
    <x v="2"/>
    <n v="5"/>
    <n v="2183"/>
    <x v="1"/>
    <n v="1106"/>
    <n v="10915"/>
    <n v="5530"/>
    <n v="5385"/>
    <n v="0.49335776454420521"/>
    <x v="0"/>
  </r>
  <r>
    <s v="ORD-101226"/>
    <x v="968"/>
    <x v="2"/>
    <x v="8"/>
    <s v="Sep"/>
    <s v="Q3"/>
    <x v="2"/>
    <s v="Andhra Pradesh"/>
    <s v="Andhra Pradesh Mega Store"/>
    <x v="3"/>
    <x v="6"/>
    <x v="2"/>
    <x v="2"/>
    <n v="2"/>
    <n v="6222"/>
    <x v="0"/>
    <n v="3373"/>
    <n v="11821.8"/>
    <n v="6746"/>
    <n v="5075.7999999999993"/>
    <n v="0.42935931922380682"/>
    <x v="0"/>
  </r>
  <r>
    <s v="ORD-103001"/>
    <x v="968"/>
    <x v="2"/>
    <x v="8"/>
    <s v="Sep"/>
    <s v="Q3"/>
    <x v="2"/>
    <s v="Andhra Pradesh"/>
    <s v="Andhra Pradesh Mega Store"/>
    <x v="1"/>
    <x v="1"/>
    <x v="2"/>
    <x v="1"/>
    <n v="1"/>
    <n v="462"/>
    <x v="3"/>
    <n v="204"/>
    <n v="415.8"/>
    <n v="204"/>
    <n v="211.8"/>
    <n v="0.50937950937950938"/>
    <x v="0"/>
  </r>
  <r>
    <s v="ORD-103669"/>
    <x v="968"/>
    <x v="2"/>
    <x v="8"/>
    <s v="Sep"/>
    <s v="Q3"/>
    <x v="2"/>
    <s v="Karnataka"/>
    <s v="Karnataka Mega Store"/>
    <x v="1"/>
    <x v="3"/>
    <x v="1"/>
    <x v="2"/>
    <n v="2"/>
    <n v="230"/>
    <x v="0"/>
    <n v="97"/>
    <n v="437"/>
    <n v="194"/>
    <n v="243"/>
    <n v="0.55606407322654461"/>
    <x v="0"/>
  </r>
  <r>
    <s v="ORD-104314"/>
    <x v="968"/>
    <x v="2"/>
    <x v="8"/>
    <s v="Sep"/>
    <s v="Q3"/>
    <x v="1"/>
    <s v="Gujarat"/>
    <s v="Gujarat Mega Store"/>
    <x v="3"/>
    <x v="13"/>
    <x v="2"/>
    <x v="0"/>
    <n v="3"/>
    <n v="14687"/>
    <x v="7"/>
    <n v="8966"/>
    <n v="33045.75"/>
    <n v="26898"/>
    <n v="6147.75"/>
    <n v="0.18603753886657134"/>
    <x v="0"/>
  </r>
  <r>
    <s v="ORD-104371"/>
    <x v="969"/>
    <x v="2"/>
    <x v="8"/>
    <s v="Sep"/>
    <s v="Q3"/>
    <x v="0"/>
    <s v="Bihar"/>
    <s v="Bihar Mega Store"/>
    <x v="1"/>
    <x v="3"/>
    <x v="1"/>
    <x v="1"/>
    <n v="1"/>
    <n v="237"/>
    <x v="0"/>
    <n v="99"/>
    <n v="225.14999999999998"/>
    <n v="99"/>
    <n v="126.14999999999998"/>
    <n v="0.56029313790806123"/>
    <x v="0"/>
  </r>
  <r>
    <s v="ORD-101923"/>
    <x v="970"/>
    <x v="2"/>
    <x v="8"/>
    <s v="Sep"/>
    <s v="Q3"/>
    <x v="3"/>
    <s v="Delhi"/>
    <s v="Delhi Mega Store"/>
    <x v="3"/>
    <x v="6"/>
    <x v="1"/>
    <x v="1"/>
    <n v="2"/>
    <n v="6795"/>
    <x v="0"/>
    <n v="3771"/>
    <n v="12910.5"/>
    <n v="7542"/>
    <n v="5368.5"/>
    <n v="0.41582432903450678"/>
    <x v="0"/>
  </r>
  <r>
    <s v="ORD-103826"/>
    <x v="970"/>
    <x v="2"/>
    <x v="8"/>
    <s v="Sep"/>
    <s v="Q3"/>
    <x v="1"/>
    <s v="Maharashtra"/>
    <s v="Maharashtra Mega Store"/>
    <x v="2"/>
    <x v="10"/>
    <x v="2"/>
    <x v="1"/>
    <n v="2"/>
    <n v="1642"/>
    <x v="2"/>
    <n v="857"/>
    <n v="2791.4"/>
    <n v="1714"/>
    <n v="1077.4000000000001"/>
    <n v="0.38597119724869244"/>
    <x v="1"/>
  </r>
  <r>
    <s v="ORD-103918"/>
    <x v="970"/>
    <x v="2"/>
    <x v="8"/>
    <s v="Sep"/>
    <s v="Q3"/>
    <x v="2"/>
    <s v="Andhra Pradesh"/>
    <s v="Andhra Pradesh Mega Store"/>
    <x v="2"/>
    <x v="2"/>
    <x v="0"/>
    <x v="1"/>
    <n v="5"/>
    <n v="2710"/>
    <x v="1"/>
    <n v="1661"/>
    <n v="13550"/>
    <n v="8305"/>
    <n v="5245"/>
    <n v="0.38708487084870846"/>
    <x v="0"/>
  </r>
  <r>
    <s v="ORD-104284"/>
    <x v="970"/>
    <x v="2"/>
    <x v="8"/>
    <s v="Sep"/>
    <s v="Q3"/>
    <x v="2"/>
    <s v="Tamil Nadu"/>
    <s v="Tamil Nadu Mega Store"/>
    <x v="0"/>
    <x v="5"/>
    <x v="0"/>
    <x v="1"/>
    <n v="2"/>
    <n v="11710"/>
    <x v="3"/>
    <n v="8814"/>
    <n v="21078"/>
    <n v="17628"/>
    <n v="3450"/>
    <n v="0.16367776828921149"/>
    <x v="0"/>
  </r>
  <r>
    <s v="ORD-100109"/>
    <x v="971"/>
    <x v="2"/>
    <x v="8"/>
    <s v="Sep"/>
    <s v="Q3"/>
    <x v="0"/>
    <s v="Bihar"/>
    <s v="Bihar Mega Store"/>
    <x v="2"/>
    <x v="10"/>
    <x v="1"/>
    <x v="1"/>
    <n v="5"/>
    <n v="1954"/>
    <x v="2"/>
    <n v="1033"/>
    <n v="8304.5"/>
    <n v="5165"/>
    <n v="3139.5"/>
    <n v="0.37804804623999039"/>
    <x v="0"/>
  </r>
  <r>
    <s v="ORD-100447"/>
    <x v="971"/>
    <x v="2"/>
    <x v="8"/>
    <s v="Sep"/>
    <s v="Q3"/>
    <x v="1"/>
    <s v="Maharashtra"/>
    <s v="Maharashtra Mega Store"/>
    <x v="2"/>
    <x v="7"/>
    <x v="0"/>
    <x v="1"/>
    <n v="3"/>
    <n v="2288"/>
    <x v="2"/>
    <n v="1155"/>
    <n v="5834.4"/>
    <n v="3465"/>
    <n v="2369.3999999999996"/>
    <n v="0.40610859728506782"/>
    <x v="0"/>
  </r>
  <r>
    <s v="ORD-101478"/>
    <x v="971"/>
    <x v="2"/>
    <x v="8"/>
    <s v="Sep"/>
    <s v="Q3"/>
    <x v="3"/>
    <s v="Punjab"/>
    <s v="Punjab Mega Store"/>
    <x v="1"/>
    <x v="3"/>
    <x v="2"/>
    <x v="2"/>
    <n v="1"/>
    <n v="227"/>
    <x v="0"/>
    <n v="96"/>
    <n v="215.64999999999998"/>
    <n v="96"/>
    <n v="119.64999999999998"/>
    <n v="0.55483422211917455"/>
    <x v="0"/>
  </r>
  <r>
    <s v="ORD-103794"/>
    <x v="971"/>
    <x v="2"/>
    <x v="8"/>
    <s v="Sep"/>
    <s v="Q3"/>
    <x v="1"/>
    <s v="Maharashtra"/>
    <s v="Maharashtra Mega Store"/>
    <x v="0"/>
    <x v="5"/>
    <x v="2"/>
    <x v="1"/>
    <n v="1"/>
    <n v="10639"/>
    <x v="3"/>
    <n v="7720"/>
    <n v="9575.1"/>
    <n v="7720"/>
    <n v="1855.1000000000004"/>
    <n v="0.19374210191016286"/>
    <x v="0"/>
  </r>
  <r>
    <s v="ORD-104336"/>
    <x v="971"/>
    <x v="2"/>
    <x v="8"/>
    <s v="Sep"/>
    <s v="Q3"/>
    <x v="3"/>
    <s v="Punjab"/>
    <s v="Punjab Mega Store"/>
    <x v="3"/>
    <x v="6"/>
    <x v="1"/>
    <x v="2"/>
    <n v="4"/>
    <n v="5936"/>
    <x v="2"/>
    <n v="3346"/>
    <n v="20182.399999999998"/>
    <n v="13384"/>
    <n v="6798.3999999999978"/>
    <n v="0.3368479467258601"/>
    <x v="0"/>
  </r>
  <r>
    <s v="ORD-101436"/>
    <x v="972"/>
    <x v="2"/>
    <x v="8"/>
    <s v="Sep"/>
    <s v="Q3"/>
    <x v="2"/>
    <s v="Tamil Nadu"/>
    <s v="Tamil Nadu Mega Store"/>
    <x v="1"/>
    <x v="3"/>
    <x v="1"/>
    <x v="2"/>
    <n v="1"/>
    <n v="270"/>
    <x v="3"/>
    <n v="116"/>
    <n v="243"/>
    <n v="116"/>
    <n v="127"/>
    <n v="0.52263374485596703"/>
    <x v="0"/>
  </r>
  <r>
    <s v="ORD-102651"/>
    <x v="972"/>
    <x v="2"/>
    <x v="8"/>
    <s v="Sep"/>
    <s v="Q3"/>
    <x v="2"/>
    <s v="Karnataka"/>
    <s v="Karnataka Mega Store"/>
    <x v="1"/>
    <x v="1"/>
    <x v="2"/>
    <x v="0"/>
    <n v="1"/>
    <n v="405"/>
    <x v="3"/>
    <n v="188"/>
    <n v="364.5"/>
    <n v="188"/>
    <n v="176.5"/>
    <n v="0.48422496570644719"/>
    <x v="0"/>
  </r>
  <r>
    <s v="ORD-103188"/>
    <x v="972"/>
    <x v="2"/>
    <x v="8"/>
    <s v="Sep"/>
    <s v="Q3"/>
    <x v="1"/>
    <s v="Maharashtra"/>
    <s v="Maharashtra Mega Store"/>
    <x v="2"/>
    <x v="2"/>
    <x v="0"/>
    <x v="2"/>
    <n v="4"/>
    <n v="2846"/>
    <x v="3"/>
    <n v="1693"/>
    <n v="10245.6"/>
    <n v="6772"/>
    <n v="3473.6000000000004"/>
    <n v="0.33903334114156325"/>
    <x v="0"/>
  </r>
  <r>
    <s v="ORD-104093"/>
    <x v="972"/>
    <x v="2"/>
    <x v="8"/>
    <s v="Sep"/>
    <s v="Q3"/>
    <x v="2"/>
    <s v="Andhra Pradesh"/>
    <s v="Andhra Pradesh Mega Store"/>
    <x v="3"/>
    <x v="13"/>
    <x v="0"/>
    <x v="0"/>
    <n v="5"/>
    <n v="14454"/>
    <x v="8"/>
    <n v="8628"/>
    <n v="43362"/>
    <n v="43140"/>
    <n v="222"/>
    <n v="5.1196900511969005E-3"/>
    <x v="0"/>
  </r>
  <r>
    <s v="ORD-104190"/>
    <x v="972"/>
    <x v="2"/>
    <x v="8"/>
    <s v="Sep"/>
    <s v="Q3"/>
    <x v="1"/>
    <s v="Gujarat"/>
    <s v="Gujarat Mega Store"/>
    <x v="1"/>
    <x v="8"/>
    <x v="2"/>
    <x v="1"/>
    <n v="1"/>
    <n v="2242"/>
    <x v="2"/>
    <n v="1300"/>
    <n v="1905.7"/>
    <n v="1300"/>
    <n v="605.70000000000005"/>
    <n v="0.31783596578684997"/>
    <x v="0"/>
  </r>
  <r>
    <s v="ORD-104332"/>
    <x v="972"/>
    <x v="2"/>
    <x v="8"/>
    <s v="Sep"/>
    <s v="Q3"/>
    <x v="0"/>
    <s v="West Bengal"/>
    <s v="West Bengal Mega Store"/>
    <x v="0"/>
    <x v="5"/>
    <x v="2"/>
    <x v="0"/>
    <n v="3"/>
    <n v="11383"/>
    <x v="2"/>
    <n v="8612"/>
    <n v="29026.649999999998"/>
    <n v="25836"/>
    <n v="3190.6499999999978"/>
    <n v="0.1099213998170646"/>
    <x v="0"/>
  </r>
  <r>
    <s v="ORD-104422"/>
    <x v="972"/>
    <x v="2"/>
    <x v="8"/>
    <s v="Sep"/>
    <s v="Q3"/>
    <x v="2"/>
    <s v="Tamil Nadu"/>
    <s v="Tamil Nadu Mega Store"/>
    <x v="1"/>
    <x v="3"/>
    <x v="1"/>
    <x v="2"/>
    <n v="2"/>
    <n v="264"/>
    <x v="3"/>
    <n v="112"/>
    <n v="475.2"/>
    <n v="224"/>
    <n v="251.2"/>
    <n v="0.52861952861952866"/>
    <x v="0"/>
  </r>
  <r>
    <s v="ORD-100041"/>
    <x v="973"/>
    <x v="2"/>
    <x v="8"/>
    <s v="Sep"/>
    <s v="Q3"/>
    <x v="3"/>
    <s v="Punjab"/>
    <s v="Punjab Mega Store"/>
    <x v="1"/>
    <x v="3"/>
    <x v="0"/>
    <x v="1"/>
    <n v="1"/>
    <n v="240"/>
    <x v="0"/>
    <n v="100"/>
    <n v="228"/>
    <n v="100"/>
    <n v="128"/>
    <n v="0.56140350877192979"/>
    <x v="0"/>
  </r>
  <r>
    <s v="ORD-104225"/>
    <x v="973"/>
    <x v="2"/>
    <x v="8"/>
    <s v="Sep"/>
    <s v="Q3"/>
    <x v="2"/>
    <s v="Karnataka"/>
    <s v="Karnataka Mega Store"/>
    <x v="1"/>
    <x v="1"/>
    <x v="1"/>
    <x v="1"/>
    <n v="3"/>
    <n v="411"/>
    <x v="1"/>
    <n v="184"/>
    <n v="1233"/>
    <n v="552"/>
    <n v="681"/>
    <n v="0.55231143552311435"/>
    <x v="0"/>
  </r>
  <r>
    <s v="ORD-100686"/>
    <x v="974"/>
    <x v="2"/>
    <x v="8"/>
    <s v="Sep"/>
    <s v="Q3"/>
    <x v="1"/>
    <s v="Maharashtra"/>
    <s v="Maharashtra Mega Store"/>
    <x v="0"/>
    <x v="12"/>
    <x v="2"/>
    <x v="2"/>
    <n v="1"/>
    <n v="17572"/>
    <x v="0"/>
    <n v="13852"/>
    <n v="16693.399999999998"/>
    <n v="13852"/>
    <n v="2841.3999999999978"/>
    <n v="0.17021098158553669"/>
    <x v="0"/>
  </r>
  <r>
    <s v="ORD-101727"/>
    <x v="974"/>
    <x v="2"/>
    <x v="8"/>
    <s v="Sep"/>
    <s v="Q3"/>
    <x v="3"/>
    <s v="Uttar Pradesh"/>
    <s v="Uttar Pradesh Mega Store"/>
    <x v="2"/>
    <x v="2"/>
    <x v="2"/>
    <x v="1"/>
    <n v="1"/>
    <n v="2525"/>
    <x v="1"/>
    <n v="1528"/>
    <n v="2525"/>
    <n v="1528"/>
    <n v="997"/>
    <n v="0.39485148514851487"/>
    <x v="0"/>
  </r>
  <r>
    <s v="ORD-102411"/>
    <x v="974"/>
    <x v="2"/>
    <x v="8"/>
    <s v="Sep"/>
    <s v="Q3"/>
    <x v="2"/>
    <s v="Tamil Nadu"/>
    <s v="Tamil Nadu Mega Store"/>
    <x v="2"/>
    <x v="10"/>
    <x v="1"/>
    <x v="1"/>
    <n v="1"/>
    <n v="1911"/>
    <x v="1"/>
    <n v="968"/>
    <n v="1911"/>
    <n v="968"/>
    <n v="943"/>
    <n v="0.49345892203035058"/>
    <x v="1"/>
  </r>
  <r>
    <s v="ORD-100945"/>
    <x v="975"/>
    <x v="2"/>
    <x v="8"/>
    <s v="Sep"/>
    <s v="Q3"/>
    <x v="2"/>
    <s v="Tamil Nadu"/>
    <s v="Tamil Nadu Mega Store"/>
    <x v="1"/>
    <x v="4"/>
    <x v="0"/>
    <x v="1"/>
    <n v="3"/>
    <n v="272"/>
    <x v="1"/>
    <n v="109"/>
    <n v="816"/>
    <n v="327"/>
    <n v="489"/>
    <n v="0.59926470588235292"/>
    <x v="0"/>
  </r>
  <r>
    <s v="ORD-101827"/>
    <x v="975"/>
    <x v="2"/>
    <x v="8"/>
    <s v="Sep"/>
    <s v="Q3"/>
    <x v="3"/>
    <s v="Punjab"/>
    <s v="Punjab Mega Store"/>
    <x v="1"/>
    <x v="4"/>
    <x v="0"/>
    <x v="2"/>
    <n v="1"/>
    <n v="270"/>
    <x v="1"/>
    <n v="107"/>
    <n v="270"/>
    <n v="107"/>
    <n v="163"/>
    <n v="0.60370370370370374"/>
    <x v="0"/>
  </r>
  <r>
    <s v="ORD-102086"/>
    <x v="975"/>
    <x v="2"/>
    <x v="8"/>
    <s v="Sep"/>
    <s v="Q3"/>
    <x v="1"/>
    <s v="Rajasthan"/>
    <s v="Rajasthan Mega Store"/>
    <x v="2"/>
    <x v="2"/>
    <x v="0"/>
    <x v="2"/>
    <n v="1"/>
    <n v="2808"/>
    <x v="2"/>
    <n v="1678"/>
    <n v="2386.7999999999997"/>
    <n v="1678"/>
    <n v="708.79999999999973"/>
    <n v="0.29696664990782629"/>
    <x v="0"/>
  </r>
  <r>
    <s v="ORD-102408"/>
    <x v="975"/>
    <x v="2"/>
    <x v="8"/>
    <s v="Sep"/>
    <s v="Q3"/>
    <x v="2"/>
    <s v="Karnataka"/>
    <s v="Karnataka Mega Store"/>
    <x v="1"/>
    <x v="8"/>
    <x v="0"/>
    <x v="1"/>
    <n v="8"/>
    <n v="2008"/>
    <x v="1"/>
    <n v="1145"/>
    <n v="16064"/>
    <n v="9160"/>
    <n v="6904"/>
    <n v="0.42978087649402391"/>
    <x v="0"/>
  </r>
  <r>
    <s v="ORD-102749"/>
    <x v="975"/>
    <x v="2"/>
    <x v="8"/>
    <s v="Sep"/>
    <s v="Q3"/>
    <x v="2"/>
    <s v="Andhra Pradesh"/>
    <s v="Andhra Pradesh Mega Store"/>
    <x v="3"/>
    <x v="9"/>
    <x v="2"/>
    <x v="1"/>
    <n v="2"/>
    <n v="31044"/>
    <x v="1"/>
    <n v="21334"/>
    <n v="62088"/>
    <n v="42668"/>
    <n v="19420"/>
    <n v="0.31278185800798869"/>
    <x v="0"/>
  </r>
  <r>
    <s v="ORD-102809"/>
    <x v="975"/>
    <x v="2"/>
    <x v="8"/>
    <s v="Sep"/>
    <s v="Q3"/>
    <x v="1"/>
    <s v="Rajasthan"/>
    <s v="Rajasthan Mega Store"/>
    <x v="3"/>
    <x v="6"/>
    <x v="1"/>
    <x v="1"/>
    <n v="1"/>
    <n v="6676"/>
    <x v="5"/>
    <n v="3652"/>
    <n v="5340.8"/>
    <n v="3652"/>
    <n v="1688.8000000000002"/>
    <n v="0.31620730976632716"/>
    <x v="0"/>
  </r>
  <r>
    <s v="ORD-102904"/>
    <x v="975"/>
    <x v="2"/>
    <x v="8"/>
    <s v="Sep"/>
    <s v="Q3"/>
    <x v="1"/>
    <s v="Gujarat"/>
    <s v="Gujarat Mega Store"/>
    <x v="2"/>
    <x v="10"/>
    <x v="0"/>
    <x v="2"/>
    <n v="2"/>
    <n v="1953"/>
    <x v="1"/>
    <n v="1017"/>
    <n v="3906"/>
    <n v="2034"/>
    <n v="1872"/>
    <n v="0.47926267281105989"/>
    <x v="0"/>
  </r>
  <r>
    <s v="ORD-103284"/>
    <x v="975"/>
    <x v="2"/>
    <x v="8"/>
    <s v="Sep"/>
    <s v="Q3"/>
    <x v="3"/>
    <s v="Delhi"/>
    <s v="Delhi Mega Store"/>
    <x v="0"/>
    <x v="0"/>
    <x v="0"/>
    <x v="1"/>
    <n v="1"/>
    <n v="47641"/>
    <x v="3"/>
    <n v="40847"/>
    <n v="42876.9"/>
    <n v="40847"/>
    <n v="2029.9000000000015"/>
    <n v="4.7342508436943938E-2"/>
    <x v="0"/>
  </r>
  <r>
    <s v="ORD-103473"/>
    <x v="975"/>
    <x v="2"/>
    <x v="8"/>
    <s v="Sep"/>
    <s v="Q3"/>
    <x v="3"/>
    <s v="Uttar Pradesh"/>
    <s v="Uttar Pradesh Mega Store"/>
    <x v="1"/>
    <x v="8"/>
    <x v="0"/>
    <x v="0"/>
    <n v="1"/>
    <n v="2020"/>
    <x v="0"/>
    <n v="1160"/>
    <n v="1919"/>
    <n v="1160"/>
    <n v="759"/>
    <n v="0.39551849921834287"/>
    <x v="0"/>
  </r>
  <r>
    <s v="ORD-103589"/>
    <x v="975"/>
    <x v="2"/>
    <x v="8"/>
    <s v="Sep"/>
    <s v="Q3"/>
    <x v="2"/>
    <s v="Andhra Pradesh"/>
    <s v="Andhra Pradesh Mega Store"/>
    <x v="2"/>
    <x v="10"/>
    <x v="0"/>
    <x v="1"/>
    <n v="2"/>
    <n v="1792"/>
    <x v="0"/>
    <n v="942"/>
    <n v="3404.7999999999997"/>
    <n v="1884"/>
    <n v="1520.7999999999997"/>
    <n v="0.4466635338345864"/>
    <x v="0"/>
  </r>
  <r>
    <s v="ORD-104159"/>
    <x v="975"/>
    <x v="2"/>
    <x v="8"/>
    <s v="Sep"/>
    <s v="Q3"/>
    <x v="0"/>
    <s v="West Bengal"/>
    <s v="West Bengal Mega Store"/>
    <x v="2"/>
    <x v="10"/>
    <x v="0"/>
    <x v="0"/>
    <n v="1"/>
    <n v="1958"/>
    <x v="0"/>
    <n v="996"/>
    <n v="1860.1"/>
    <n v="996"/>
    <n v="864.09999999999991"/>
    <n v="0.46454491693994943"/>
    <x v="0"/>
  </r>
  <r>
    <s v="ORD-101177"/>
    <x v="976"/>
    <x v="2"/>
    <x v="8"/>
    <s v="Sep"/>
    <s v="Q3"/>
    <x v="2"/>
    <s v="Tamil Nadu"/>
    <s v="Tamil Nadu Mega Store"/>
    <x v="1"/>
    <x v="4"/>
    <x v="0"/>
    <x v="0"/>
    <n v="1"/>
    <n v="325"/>
    <x v="3"/>
    <n v="129"/>
    <n v="292.5"/>
    <n v="129"/>
    <n v="163.5"/>
    <n v="0.55897435897435899"/>
    <x v="0"/>
  </r>
  <r>
    <s v="ORD-102542"/>
    <x v="976"/>
    <x v="2"/>
    <x v="8"/>
    <s v="Sep"/>
    <s v="Q3"/>
    <x v="2"/>
    <s v="Andhra Pradesh"/>
    <s v="Andhra Pradesh Mega Store"/>
    <x v="0"/>
    <x v="5"/>
    <x v="0"/>
    <x v="2"/>
    <n v="4"/>
    <n v="10295"/>
    <x v="1"/>
    <n v="7758"/>
    <n v="41180"/>
    <n v="31032"/>
    <n v="10148"/>
    <n v="0.24643030597377369"/>
    <x v="0"/>
  </r>
  <r>
    <s v="ORD-102837"/>
    <x v="976"/>
    <x v="2"/>
    <x v="8"/>
    <s v="Sep"/>
    <s v="Q3"/>
    <x v="0"/>
    <s v="West Bengal"/>
    <s v="West Bengal Mega Store"/>
    <x v="3"/>
    <x v="9"/>
    <x v="0"/>
    <x v="0"/>
    <n v="5"/>
    <n v="31969"/>
    <x v="5"/>
    <n v="21310"/>
    <n v="127876"/>
    <n v="106550"/>
    <n v="21326"/>
    <n v="0.16677093434264445"/>
    <x v="0"/>
  </r>
  <r>
    <s v="ORD-100185"/>
    <x v="977"/>
    <x v="2"/>
    <x v="8"/>
    <s v="Sep"/>
    <s v="Q3"/>
    <x v="0"/>
    <s v="West Bengal"/>
    <s v="West Bengal Mega Store"/>
    <x v="0"/>
    <x v="12"/>
    <x v="2"/>
    <x v="0"/>
    <n v="3"/>
    <n v="18520"/>
    <x v="3"/>
    <n v="14080"/>
    <n v="50004"/>
    <n v="42240"/>
    <n v="7764"/>
    <n v="0.15526757859371251"/>
    <x v="0"/>
  </r>
  <r>
    <s v="ORD-101471"/>
    <x v="977"/>
    <x v="2"/>
    <x v="8"/>
    <s v="Sep"/>
    <s v="Q3"/>
    <x v="1"/>
    <s v="Maharashtra"/>
    <s v="Maharashtra Mega Store"/>
    <x v="3"/>
    <x v="9"/>
    <x v="0"/>
    <x v="1"/>
    <n v="3"/>
    <n v="29443"/>
    <x v="5"/>
    <n v="20177"/>
    <n v="70663.199999999997"/>
    <n v="60531"/>
    <n v="10132.199999999997"/>
    <n v="0.14338722276941884"/>
    <x v="0"/>
  </r>
  <r>
    <s v="ORD-101960"/>
    <x v="977"/>
    <x v="2"/>
    <x v="8"/>
    <s v="Sep"/>
    <s v="Q3"/>
    <x v="3"/>
    <s v="Uttar Pradesh"/>
    <s v="Uttar Pradesh Mega Store"/>
    <x v="2"/>
    <x v="10"/>
    <x v="1"/>
    <x v="2"/>
    <n v="1"/>
    <n v="1647"/>
    <x v="2"/>
    <n v="856"/>
    <n v="1399.95"/>
    <n v="856"/>
    <n v="543.95000000000005"/>
    <n v="0.38854959105682346"/>
    <x v="0"/>
  </r>
  <r>
    <s v="ORD-102951"/>
    <x v="977"/>
    <x v="2"/>
    <x v="8"/>
    <s v="Sep"/>
    <s v="Q3"/>
    <x v="1"/>
    <s v="Gujarat"/>
    <s v="Gujarat Mega Store"/>
    <x v="0"/>
    <x v="5"/>
    <x v="0"/>
    <x v="1"/>
    <n v="2"/>
    <n v="11901"/>
    <x v="0"/>
    <n v="9066"/>
    <n v="22611.899999999998"/>
    <n v="18132"/>
    <n v="4479.8999999999978"/>
    <n v="0.19812134318655214"/>
    <x v="0"/>
  </r>
  <r>
    <s v="ORD-100005"/>
    <x v="978"/>
    <x v="2"/>
    <x v="8"/>
    <s v="Sep"/>
    <s v="Q3"/>
    <x v="1"/>
    <s v="Maharashtra"/>
    <s v="Maharashtra Mega Store"/>
    <x v="1"/>
    <x v="8"/>
    <x v="0"/>
    <x v="2"/>
    <n v="1"/>
    <n v="2130"/>
    <x v="3"/>
    <n v="1205"/>
    <n v="1917"/>
    <n v="1205"/>
    <n v="712"/>
    <n v="0.37141366718831509"/>
    <x v="0"/>
  </r>
  <r>
    <s v="ORD-100198"/>
    <x v="978"/>
    <x v="2"/>
    <x v="8"/>
    <s v="Sep"/>
    <s v="Q3"/>
    <x v="0"/>
    <s v="West Bengal"/>
    <s v="West Bengal Mega Store"/>
    <x v="0"/>
    <x v="0"/>
    <x v="0"/>
    <x v="0"/>
    <n v="1"/>
    <n v="55151"/>
    <x v="0"/>
    <n v="46015"/>
    <n v="52393.45"/>
    <n v="46015"/>
    <n v="6378.4499999999971"/>
    <n v="0.12174136270850645"/>
    <x v="0"/>
  </r>
  <r>
    <s v="ORD-102066"/>
    <x v="978"/>
    <x v="2"/>
    <x v="8"/>
    <s v="Sep"/>
    <s v="Q3"/>
    <x v="1"/>
    <s v="Rajasthan"/>
    <s v="Rajasthan Mega Store"/>
    <x v="1"/>
    <x v="1"/>
    <x v="2"/>
    <x v="2"/>
    <n v="3"/>
    <n v="485"/>
    <x v="1"/>
    <n v="222"/>
    <n v="1455"/>
    <n v="666"/>
    <n v="789"/>
    <n v="0.54226804123711336"/>
    <x v="0"/>
  </r>
  <r>
    <s v="ORD-102161"/>
    <x v="978"/>
    <x v="2"/>
    <x v="8"/>
    <s v="Sep"/>
    <s v="Q3"/>
    <x v="0"/>
    <s v="Bihar"/>
    <s v="Bihar Mega Store"/>
    <x v="0"/>
    <x v="11"/>
    <x v="1"/>
    <x v="1"/>
    <n v="8"/>
    <n v="1499"/>
    <x v="2"/>
    <n v="736"/>
    <n v="10193.199999999999"/>
    <n v="5888"/>
    <n v="4305.1999999999989"/>
    <n v="0.42236000470902163"/>
    <x v="0"/>
  </r>
  <r>
    <s v="ORD-102710"/>
    <x v="978"/>
    <x v="2"/>
    <x v="8"/>
    <s v="Sep"/>
    <s v="Q3"/>
    <x v="2"/>
    <s v="Andhra Pradesh"/>
    <s v="Andhra Pradesh Mega Store"/>
    <x v="1"/>
    <x v="1"/>
    <x v="2"/>
    <x v="2"/>
    <n v="2"/>
    <n v="408"/>
    <x v="1"/>
    <n v="184"/>
    <n v="816"/>
    <n v="368"/>
    <n v="448"/>
    <n v="0.5490196078431373"/>
    <x v="0"/>
  </r>
  <r>
    <s v="ORD-103662"/>
    <x v="978"/>
    <x v="2"/>
    <x v="8"/>
    <s v="Sep"/>
    <s v="Q3"/>
    <x v="3"/>
    <s v="Uttar Pradesh"/>
    <s v="Uttar Pradesh Mega Store"/>
    <x v="0"/>
    <x v="11"/>
    <x v="2"/>
    <x v="1"/>
    <n v="1"/>
    <n v="1415"/>
    <x v="0"/>
    <n v="701"/>
    <n v="1344.25"/>
    <n v="701"/>
    <n v="643.25"/>
    <n v="0.47851962060628606"/>
    <x v="0"/>
  </r>
  <r>
    <s v="ORD-104002"/>
    <x v="978"/>
    <x v="2"/>
    <x v="8"/>
    <s v="Sep"/>
    <s v="Q3"/>
    <x v="1"/>
    <s v="Rajasthan"/>
    <s v="Rajasthan Mega Store"/>
    <x v="1"/>
    <x v="3"/>
    <x v="2"/>
    <x v="1"/>
    <n v="1"/>
    <n v="227"/>
    <x v="1"/>
    <n v="95"/>
    <n v="227"/>
    <n v="95"/>
    <n v="132"/>
    <n v="0.58149779735682816"/>
    <x v="0"/>
  </r>
  <r>
    <s v="ORD-104105"/>
    <x v="978"/>
    <x v="2"/>
    <x v="8"/>
    <s v="Sep"/>
    <s v="Q3"/>
    <x v="0"/>
    <s v="Odisha"/>
    <s v="Odisha Mega Store"/>
    <x v="3"/>
    <x v="14"/>
    <x v="0"/>
    <x v="1"/>
    <n v="2"/>
    <n v="8494"/>
    <x v="1"/>
    <n v="5222"/>
    <n v="16988"/>
    <n v="10444"/>
    <n v="6544"/>
    <n v="0.38521309159406641"/>
    <x v="0"/>
  </r>
  <r>
    <s v="ORD-100194"/>
    <x v="979"/>
    <x v="2"/>
    <x v="8"/>
    <s v="Sep"/>
    <s v="Q3"/>
    <x v="2"/>
    <s v="Andhra Pradesh"/>
    <s v="Andhra Pradesh Mega Store"/>
    <x v="1"/>
    <x v="1"/>
    <x v="1"/>
    <x v="2"/>
    <n v="3"/>
    <n v="471"/>
    <x v="3"/>
    <n v="216"/>
    <n v="1271.7"/>
    <n v="648"/>
    <n v="623.70000000000005"/>
    <n v="0.49044585987261147"/>
    <x v="0"/>
  </r>
  <r>
    <s v="ORD-100520"/>
    <x v="979"/>
    <x v="2"/>
    <x v="8"/>
    <s v="Sep"/>
    <s v="Q3"/>
    <x v="0"/>
    <s v="West Bengal"/>
    <s v="West Bengal Mega Store"/>
    <x v="0"/>
    <x v="5"/>
    <x v="1"/>
    <x v="2"/>
    <n v="5"/>
    <n v="10720"/>
    <x v="1"/>
    <n v="7918"/>
    <n v="53600"/>
    <n v="39590"/>
    <n v="14010"/>
    <n v="0.26138059701492539"/>
    <x v="0"/>
  </r>
  <r>
    <s v="ORD-102306"/>
    <x v="979"/>
    <x v="2"/>
    <x v="8"/>
    <s v="Sep"/>
    <s v="Q3"/>
    <x v="0"/>
    <s v="Bihar"/>
    <s v="Bihar Mega Store"/>
    <x v="3"/>
    <x v="6"/>
    <x v="1"/>
    <x v="0"/>
    <n v="1"/>
    <n v="6418"/>
    <x v="3"/>
    <n v="3431"/>
    <n v="5776.2"/>
    <n v="3431"/>
    <n v="2345.1999999999998"/>
    <n v="0.40601087219971604"/>
    <x v="0"/>
  </r>
  <r>
    <s v="ORD-102850"/>
    <x v="979"/>
    <x v="2"/>
    <x v="8"/>
    <s v="Sep"/>
    <s v="Q3"/>
    <x v="3"/>
    <s v="Punjab"/>
    <s v="Punjab Mega Store"/>
    <x v="2"/>
    <x v="7"/>
    <x v="0"/>
    <x v="0"/>
    <n v="5"/>
    <n v="2185"/>
    <x v="0"/>
    <n v="1085"/>
    <n v="10378.75"/>
    <n v="5425"/>
    <n v="4953.75"/>
    <n v="0.47729736239913284"/>
    <x v="0"/>
  </r>
  <r>
    <s v="ORD-103112"/>
    <x v="979"/>
    <x v="2"/>
    <x v="8"/>
    <s v="Sep"/>
    <s v="Q3"/>
    <x v="1"/>
    <s v="Gujarat"/>
    <s v="Gujarat Mega Store"/>
    <x v="0"/>
    <x v="11"/>
    <x v="1"/>
    <x v="0"/>
    <n v="1"/>
    <n v="1399"/>
    <x v="0"/>
    <n v="683"/>
    <n v="1329.05"/>
    <n v="683"/>
    <n v="646.04999999999995"/>
    <n v="0.48609909333734619"/>
    <x v="0"/>
  </r>
  <r>
    <s v="ORD-100049"/>
    <x v="980"/>
    <x v="2"/>
    <x v="8"/>
    <s v="Sep"/>
    <s v="Q3"/>
    <x v="2"/>
    <s v="Andhra Pradesh"/>
    <s v="Andhra Pradesh Mega Store"/>
    <x v="2"/>
    <x v="7"/>
    <x v="0"/>
    <x v="1"/>
    <n v="8"/>
    <n v="2279"/>
    <x v="2"/>
    <n v="1113"/>
    <n v="15497.199999999999"/>
    <n v="8904"/>
    <n v="6593.1999999999989"/>
    <n v="0.42544459644322841"/>
    <x v="0"/>
  </r>
  <r>
    <s v="ORD-101255"/>
    <x v="980"/>
    <x v="2"/>
    <x v="8"/>
    <s v="Sep"/>
    <s v="Q3"/>
    <x v="3"/>
    <s v="Uttar Pradesh"/>
    <s v="Uttar Pradesh Mega Store"/>
    <x v="1"/>
    <x v="3"/>
    <x v="1"/>
    <x v="1"/>
    <n v="3"/>
    <n v="234"/>
    <x v="1"/>
    <n v="101"/>
    <n v="702"/>
    <n v="303"/>
    <n v="399"/>
    <n v="0.56837606837606836"/>
    <x v="0"/>
  </r>
  <r>
    <s v="ORD-101498"/>
    <x v="980"/>
    <x v="2"/>
    <x v="8"/>
    <s v="Sep"/>
    <s v="Q3"/>
    <x v="3"/>
    <s v="Punjab"/>
    <s v="Punjab Mega Store"/>
    <x v="1"/>
    <x v="8"/>
    <x v="0"/>
    <x v="2"/>
    <n v="3"/>
    <n v="2339"/>
    <x v="3"/>
    <n v="1393"/>
    <n v="6315.3"/>
    <n v="4179"/>
    <n v="2136.3000000000002"/>
    <n v="0.3382737162130065"/>
    <x v="0"/>
  </r>
  <r>
    <s v="ORD-101802"/>
    <x v="980"/>
    <x v="2"/>
    <x v="8"/>
    <s v="Sep"/>
    <s v="Q3"/>
    <x v="1"/>
    <s v="Rajasthan"/>
    <s v="Rajasthan Mega Store"/>
    <x v="0"/>
    <x v="11"/>
    <x v="2"/>
    <x v="1"/>
    <n v="1"/>
    <n v="1562"/>
    <x v="3"/>
    <n v="794"/>
    <n v="1405.8"/>
    <n v="794"/>
    <n v="611.79999999999995"/>
    <n v="0.43519704083084365"/>
    <x v="0"/>
  </r>
  <r>
    <s v="ORD-100096"/>
    <x v="981"/>
    <x v="2"/>
    <x v="9"/>
    <s v="Oct"/>
    <s v="Q4"/>
    <x v="1"/>
    <s v="Maharashtra"/>
    <s v="Maharashtra Mega Store"/>
    <x v="1"/>
    <x v="8"/>
    <x v="1"/>
    <x v="0"/>
    <n v="2"/>
    <n v="2022"/>
    <x v="0"/>
    <n v="1183"/>
    <n v="3841.7999999999997"/>
    <n v="2366"/>
    <n v="1475.7999999999997"/>
    <n v="0.38414284970586698"/>
    <x v="0"/>
  </r>
  <r>
    <s v="ORD-101001"/>
    <x v="981"/>
    <x v="2"/>
    <x v="9"/>
    <s v="Oct"/>
    <s v="Q4"/>
    <x v="1"/>
    <s v="Rajasthan"/>
    <s v="Rajasthan Mega Store"/>
    <x v="1"/>
    <x v="8"/>
    <x v="1"/>
    <x v="0"/>
    <n v="1"/>
    <n v="2112"/>
    <x v="5"/>
    <n v="1200"/>
    <n v="1689.6000000000001"/>
    <n v="1200"/>
    <n v="489.60000000000014"/>
    <n v="0.28977272727272735"/>
    <x v="0"/>
  </r>
  <r>
    <s v="ORD-102544"/>
    <x v="981"/>
    <x v="2"/>
    <x v="9"/>
    <s v="Oct"/>
    <s v="Q4"/>
    <x v="0"/>
    <s v="Bihar"/>
    <s v="Bihar Mega Store"/>
    <x v="1"/>
    <x v="1"/>
    <x v="2"/>
    <x v="2"/>
    <n v="2"/>
    <n v="440"/>
    <x v="0"/>
    <n v="203"/>
    <n v="836"/>
    <n v="406"/>
    <n v="430"/>
    <n v="0.5143540669856459"/>
    <x v="0"/>
  </r>
  <r>
    <s v="ORD-103017"/>
    <x v="981"/>
    <x v="2"/>
    <x v="9"/>
    <s v="Oct"/>
    <s v="Q4"/>
    <x v="2"/>
    <s v="Tamil Nadu"/>
    <s v="Tamil Nadu Mega Store"/>
    <x v="0"/>
    <x v="5"/>
    <x v="2"/>
    <x v="0"/>
    <n v="3"/>
    <n v="10372"/>
    <x v="2"/>
    <n v="7754"/>
    <n v="26448.6"/>
    <n v="23262"/>
    <n v="3186.5999999999985"/>
    <n v="0.12048274766906372"/>
    <x v="0"/>
  </r>
  <r>
    <s v="ORD-103041"/>
    <x v="981"/>
    <x v="2"/>
    <x v="9"/>
    <s v="Oct"/>
    <s v="Q4"/>
    <x v="2"/>
    <s v="Karnataka"/>
    <s v="Karnataka Mega Store"/>
    <x v="1"/>
    <x v="8"/>
    <x v="2"/>
    <x v="1"/>
    <n v="3"/>
    <n v="2310"/>
    <x v="3"/>
    <n v="1320"/>
    <n v="6237"/>
    <n v="3960"/>
    <n v="2277"/>
    <n v="0.36507936507936506"/>
    <x v="0"/>
  </r>
  <r>
    <s v="ORD-100340"/>
    <x v="982"/>
    <x v="2"/>
    <x v="9"/>
    <s v="Oct"/>
    <s v="Q4"/>
    <x v="1"/>
    <s v="Gujarat"/>
    <s v="Gujarat Mega Store"/>
    <x v="2"/>
    <x v="10"/>
    <x v="0"/>
    <x v="0"/>
    <n v="8"/>
    <n v="1712"/>
    <x v="0"/>
    <n v="896"/>
    <n v="13011.199999999999"/>
    <n v="7168"/>
    <n v="5843.1999999999989"/>
    <n v="0.44909001475651744"/>
    <x v="0"/>
  </r>
  <r>
    <s v="ORD-101909"/>
    <x v="982"/>
    <x v="2"/>
    <x v="9"/>
    <s v="Oct"/>
    <s v="Q4"/>
    <x v="2"/>
    <s v="Andhra Pradesh"/>
    <s v="Andhra Pradesh Mega Store"/>
    <x v="2"/>
    <x v="7"/>
    <x v="0"/>
    <x v="2"/>
    <n v="1"/>
    <n v="2276"/>
    <x v="1"/>
    <n v="1151"/>
    <n v="2276"/>
    <n v="1151"/>
    <n v="1125"/>
    <n v="0.49428822495606328"/>
    <x v="0"/>
  </r>
  <r>
    <s v="ORD-103109"/>
    <x v="982"/>
    <x v="2"/>
    <x v="9"/>
    <s v="Oct"/>
    <s v="Q4"/>
    <x v="1"/>
    <s v="Gujarat"/>
    <s v="Gujarat Mega Store"/>
    <x v="1"/>
    <x v="4"/>
    <x v="2"/>
    <x v="2"/>
    <n v="3"/>
    <n v="278"/>
    <x v="1"/>
    <n v="110"/>
    <n v="834"/>
    <n v="330"/>
    <n v="504"/>
    <n v="0.60431654676258995"/>
    <x v="0"/>
  </r>
  <r>
    <s v="ORD-103823"/>
    <x v="982"/>
    <x v="2"/>
    <x v="9"/>
    <s v="Oct"/>
    <s v="Q4"/>
    <x v="2"/>
    <s v="Andhra Pradesh"/>
    <s v="Andhra Pradesh Mega Store"/>
    <x v="3"/>
    <x v="9"/>
    <x v="1"/>
    <x v="1"/>
    <n v="1"/>
    <n v="32605"/>
    <x v="1"/>
    <n v="22440"/>
    <n v="32605"/>
    <n v="22440"/>
    <n v="10165"/>
    <n v="0.3117619996932986"/>
    <x v="0"/>
  </r>
  <r>
    <s v="ORD-103944"/>
    <x v="982"/>
    <x v="2"/>
    <x v="9"/>
    <s v="Oct"/>
    <s v="Q4"/>
    <x v="2"/>
    <s v="Andhra Pradesh"/>
    <s v="Andhra Pradesh Mega Store"/>
    <x v="3"/>
    <x v="13"/>
    <x v="0"/>
    <x v="2"/>
    <n v="2"/>
    <n v="13556"/>
    <x v="6"/>
    <n v="8016"/>
    <n v="18978.399999999998"/>
    <n v="16032"/>
    <n v="2946.3999999999978"/>
    <n v="0.15525017915103476"/>
    <x v="0"/>
  </r>
  <r>
    <s v="ORD-100595"/>
    <x v="983"/>
    <x v="2"/>
    <x v="9"/>
    <s v="Oct"/>
    <s v="Q4"/>
    <x v="1"/>
    <s v="Gujarat"/>
    <s v="Gujarat Mega Store"/>
    <x v="0"/>
    <x v="0"/>
    <x v="2"/>
    <x v="2"/>
    <n v="1"/>
    <n v="54273"/>
    <x v="1"/>
    <n v="46082"/>
    <n v="54273"/>
    <n v="46082"/>
    <n v="8191"/>
    <n v="0.15092218967073867"/>
    <x v="0"/>
  </r>
  <r>
    <s v="ORD-101856"/>
    <x v="983"/>
    <x v="2"/>
    <x v="9"/>
    <s v="Oct"/>
    <s v="Q4"/>
    <x v="1"/>
    <s v="Maharashtra"/>
    <s v="Maharashtra Mega Store"/>
    <x v="2"/>
    <x v="10"/>
    <x v="2"/>
    <x v="1"/>
    <n v="1"/>
    <n v="1648"/>
    <x v="3"/>
    <n v="879"/>
    <n v="1483.2"/>
    <n v="879"/>
    <n v="604.20000000000005"/>
    <n v="0.40736245954692557"/>
    <x v="1"/>
  </r>
  <r>
    <s v="ORD-102198"/>
    <x v="983"/>
    <x v="2"/>
    <x v="9"/>
    <s v="Oct"/>
    <s v="Q4"/>
    <x v="0"/>
    <s v="Odisha"/>
    <s v="Odisha Mega Store"/>
    <x v="1"/>
    <x v="3"/>
    <x v="0"/>
    <x v="1"/>
    <n v="2"/>
    <n v="261"/>
    <x v="3"/>
    <n v="112"/>
    <n v="469.8"/>
    <n v="224"/>
    <n v="245.8"/>
    <n v="0.52320136228182201"/>
    <x v="0"/>
  </r>
  <r>
    <s v="ORD-104071"/>
    <x v="983"/>
    <x v="2"/>
    <x v="9"/>
    <s v="Oct"/>
    <s v="Q4"/>
    <x v="1"/>
    <s v="Rajasthan"/>
    <s v="Rajasthan Mega Store"/>
    <x v="0"/>
    <x v="5"/>
    <x v="0"/>
    <x v="0"/>
    <n v="2"/>
    <n v="10725"/>
    <x v="2"/>
    <n v="8158"/>
    <n v="18232.5"/>
    <n v="16316"/>
    <n v="1916.5"/>
    <n v="0.10511449334978747"/>
    <x v="0"/>
  </r>
  <r>
    <s v="ORD-100116"/>
    <x v="984"/>
    <x v="2"/>
    <x v="9"/>
    <s v="Oct"/>
    <s v="Q4"/>
    <x v="2"/>
    <s v="Tamil Nadu"/>
    <s v="Tamil Nadu Mega Store"/>
    <x v="1"/>
    <x v="4"/>
    <x v="2"/>
    <x v="0"/>
    <n v="1"/>
    <n v="305"/>
    <x v="0"/>
    <n v="122"/>
    <n v="289.75"/>
    <n v="122"/>
    <n v="167.75"/>
    <n v="0.57894736842105265"/>
    <x v="0"/>
  </r>
  <r>
    <s v="ORD-100259"/>
    <x v="984"/>
    <x v="2"/>
    <x v="9"/>
    <s v="Oct"/>
    <s v="Q4"/>
    <x v="1"/>
    <s v="Rajasthan"/>
    <s v="Rajasthan Mega Store"/>
    <x v="3"/>
    <x v="9"/>
    <x v="2"/>
    <x v="0"/>
    <n v="5"/>
    <n v="33879"/>
    <x v="8"/>
    <n v="22662"/>
    <n v="101637"/>
    <n v="113310"/>
    <n v="-11673"/>
    <n v="-0.11484990702204906"/>
    <x v="0"/>
  </r>
  <r>
    <s v="ORD-103488"/>
    <x v="984"/>
    <x v="2"/>
    <x v="9"/>
    <s v="Oct"/>
    <s v="Q4"/>
    <x v="2"/>
    <s v="Tamil Nadu"/>
    <s v="Tamil Nadu Mega Store"/>
    <x v="0"/>
    <x v="5"/>
    <x v="0"/>
    <x v="0"/>
    <n v="2"/>
    <n v="10041"/>
    <x v="0"/>
    <n v="7646"/>
    <n v="19077.899999999998"/>
    <n v="15292"/>
    <n v="3785.8999999999978"/>
    <n v="0.19844427321665373"/>
    <x v="0"/>
  </r>
  <r>
    <s v="ORD-104151"/>
    <x v="984"/>
    <x v="2"/>
    <x v="9"/>
    <s v="Oct"/>
    <s v="Q4"/>
    <x v="2"/>
    <s v="Karnataka"/>
    <s v="Karnataka Mega Store"/>
    <x v="2"/>
    <x v="10"/>
    <x v="0"/>
    <x v="0"/>
    <n v="4"/>
    <n v="1907"/>
    <x v="0"/>
    <n v="994"/>
    <n v="7246.5999999999995"/>
    <n v="3976"/>
    <n v="3270.5999999999995"/>
    <n v="0.45132889906990858"/>
    <x v="0"/>
  </r>
  <r>
    <s v="ORD-101654"/>
    <x v="985"/>
    <x v="2"/>
    <x v="9"/>
    <s v="Oct"/>
    <s v="Q4"/>
    <x v="1"/>
    <s v="Rajasthan"/>
    <s v="Rajasthan Mega Store"/>
    <x v="0"/>
    <x v="0"/>
    <x v="2"/>
    <x v="0"/>
    <n v="5"/>
    <n v="54323"/>
    <x v="3"/>
    <n v="46779"/>
    <n v="244453.5"/>
    <n v="233895"/>
    <n v="10558.5"/>
    <n v="4.3192263559327232E-2"/>
    <x v="0"/>
  </r>
  <r>
    <s v="ORD-103573"/>
    <x v="985"/>
    <x v="2"/>
    <x v="9"/>
    <s v="Oct"/>
    <s v="Q4"/>
    <x v="0"/>
    <s v="Odisha"/>
    <s v="Odisha Mega Store"/>
    <x v="0"/>
    <x v="5"/>
    <x v="2"/>
    <x v="1"/>
    <n v="5"/>
    <n v="11110"/>
    <x v="1"/>
    <n v="8422"/>
    <n v="55550"/>
    <n v="42110"/>
    <n v="13440"/>
    <n v="0.24194419441944195"/>
    <x v="0"/>
  </r>
  <r>
    <s v="ORD-100610"/>
    <x v="986"/>
    <x v="2"/>
    <x v="9"/>
    <s v="Oct"/>
    <s v="Q4"/>
    <x v="3"/>
    <s v="Punjab"/>
    <s v="Punjab Mega Store"/>
    <x v="0"/>
    <x v="0"/>
    <x v="0"/>
    <x v="1"/>
    <n v="1"/>
    <n v="56772"/>
    <x v="1"/>
    <n v="49489"/>
    <n v="56772"/>
    <n v="49489"/>
    <n v="7283"/>
    <n v="0.12828507010498133"/>
    <x v="0"/>
  </r>
  <r>
    <s v="ORD-100687"/>
    <x v="986"/>
    <x v="2"/>
    <x v="9"/>
    <s v="Oct"/>
    <s v="Q4"/>
    <x v="1"/>
    <s v="Maharashtra"/>
    <s v="Maharashtra Mega Store"/>
    <x v="0"/>
    <x v="12"/>
    <x v="0"/>
    <x v="1"/>
    <n v="4"/>
    <n v="17316"/>
    <x v="1"/>
    <n v="13823"/>
    <n v="69264"/>
    <n v="55292"/>
    <n v="13972"/>
    <n v="0.20172095172095172"/>
    <x v="0"/>
  </r>
  <r>
    <s v="ORD-100963"/>
    <x v="986"/>
    <x v="2"/>
    <x v="9"/>
    <s v="Oct"/>
    <s v="Q4"/>
    <x v="0"/>
    <s v="Bihar"/>
    <s v="Bihar Mega Store"/>
    <x v="2"/>
    <x v="10"/>
    <x v="0"/>
    <x v="1"/>
    <n v="3"/>
    <n v="1835"/>
    <x v="1"/>
    <n v="963"/>
    <n v="5505"/>
    <n v="2889"/>
    <n v="2616"/>
    <n v="0.47520435967302455"/>
    <x v="0"/>
  </r>
  <r>
    <s v="ORD-101958"/>
    <x v="986"/>
    <x v="2"/>
    <x v="9"/>
    <s v="Oct"/>
    <s v="Q4"/>
    <x v="2"/>
    <s v="Karnataka"/>
    <s v="Karnataka Mega Store"/>
    <x v="0"/>
    <x v="12"/>
    <x v="0"/>
    <x v="0"/>
    <n v="1"/>
    <n v="17818"/>
    <x v="3"/>
    <n v="13506"/>
    <n v="16036.2"/>
    <n v="13506"/>
    <n v="2530.2000000000007"/>
    <n v="0.15778052156994804"/>
    <x v="0"/>
  </r>
  <r>
    <s v="ORD-102238"/>
    <x v="986"/>
    <x v="2"/>
    <x v="9"/>
    <s v="Oct"/>
    <s v="Q4"/>
    <x v="3"/>
    <s v="Uttar Pradesh"/>
    <s v="Uttar Pradesh Mega Store"/>
    <x v="2"/>
    <x v="7"/>
    <x v="2"/>
    <x v="2"/>
    <n v="3"/>
    <n v="2263"/>
    <x v="3"/>
    <n v="1121"/>
    <n v="6110.1"/>
    <n v="3363"/>
    <n v="2747.1000000000004"/>
    <n v="0.44959984288309524"/>
    <x v="1"/>
  </r>
  <r>
    <s v="ORD-103044"/>
    <x v="986"/>
    <x v="2"/>
    <x v="9"/>
    <s v="Oct"/>
    <s v="Q4"/>
    <x v="1"/>
    <s v="Maharashtra"/>
    <s v="Maharashtra Mega Store"/>
    <x v="1"/>
    <x v="1"/>
    <x v="0"/>
    <x v="2"/>
    <n v="2"/>
    <n v="495"/>
    <x v="2"/>
    <n v="222"/>
    <n v="841.5"/>
    <n v="444"/>
    <n v="397.5"/>
    <n v="0.47237076648841353"/>
    <x v="0"/>
  </r>
  <r>
    <s v="ORD-104109"/>
    <x v="986"/>
    <x v="2"/>
    <x v="9"/>
    <s v="Oct"/>
    <s v="Q4"/>
    <x v="0"/>
    <s v="Bihar"/>
    <s v="Bihar Mega Store"/>
    <x v="0"/>
    <x v="0"/>
    <x v="1"/>
    <x v="2"/>
    <n v="1"/>
    <n v="50611"/>
    <x v="3"/>
    <n v="42064"/>
    <n v="45549.9"/>
    <n v="42064"/>
    <n v="3485.9000000000015"/>
    <n v="7.6529256924823139E-2"/>
    <x v="0"/>
  </r>
  <r>
    <s v="ORD-100007"/>
    <x v="987"/>
    <x v="2"/>
    <x v="9"/>
    <s v="Oct"/>
    <s v="Q4"/>
    <x v="1"/>
    <s v="Maharashtra"/>
    <s v="Maharashtra Mega Store"/>
    <x v="1"/>
    <x v="3"/>
    <x v="1"/>
    <x v="1"/>
    <n v="2"/>
    <n v="245"/>
    <x v="3"/>
    <n v="102"/>
    <n v="441"/>
    <n v="204"/>
    <n v="237"/>
    <n v="0.5374149659863946"/>
    <x v="0"/>
  </r>
  <r>
    <s v="ORD-101526"/>
    <x v="987"/>
    <x v="2"/>
    <x v="9"/>
    <s v="Oct"/>
    <s v="Q4"/>
    <x v="1"/>
    <s v="Rajasthan"/>
    <s v="Rajasthan Mega Store"/>
    <x v="2"/>
    <x v="2"/>
    <x v="0"/>
    <x v="2"/>
    <n v="2"/>
    <n v="2987"/>
    <x v="2"/>
    <n v="1807"/>
    <n v="5077.8999999999996"/>
    <n v="3614"/>
    <n v="1463.8999999999996"/>
    <n v="0.28828846570432654"/>
    <x v="0"/>
  </r>
  <r>
    <s v="ORD-103510"/>
    <x v="987"/>
    <x v="2"/>
    <x v="9"/>
    <s v="Oct"/>
    <s v="Q4"/>
    <x v="1"/>
    <s v="Rajasthan"/>
    <s v="Rajasthan Mega Store"/>
    <x v="0"/>
    <x v="0"/>
    <x v="0"/>
    <x v="1"/>
    <n v="3"/>
    <n v="53740"/>
    <x v="1"/>
    <n v="46209"/>
    <n v="161220"/>
    <n v="138627"/>
    <n v="22593"/>
    <n v="0.14013770003721623"/>
    <x v="0"/>
  </r>
  <r>
    <s v="ORD-100026"/>
    <x v="988"/>
    <x v="2"/>
    <x v="9"/>
    <s v="Oct"/>
    <s v="Q4"/>
    <x v="3"/>
    <s v="Delhi"/>
    <s v="Delhi Mega Store"/>
    <x v="1"/>
    <x v="4"/>
    <x v="0"/>
    <x v="0"/>
    <n v="4"/>
    <n v="296"/>
    <x v="0"/>
    <n v="115"/>
    <n v="1124.8"/>
    <n v="460"/>
    <n v="664.8"/>
    <n v="0.59103840682788045"/>
    <x v="0"/>
  </r>
  <r>
    <s v="ORD-100034"/>
    <x v="988"/>
    <x v="2"/>
    <x v="9"/>
    <s v="Oct"/>
    <s v="Q4"/>
    <x v="1"/>
    <s v="Rajasthan"/>
    <s v="Rajasthan Mega Store"/>
    <x v="3"/>
    <x v="9"/>
    <x v="1"/>
    <x v="1"/>
    <n v="4"/>
    <n v="33497"/>
    <x v="5"/>
    <n v="22893"/>
    <n v="107190.40000000001"/>
    <n v="91572"/>
    <n v="15618.400000000009"/>
    <n v="0.14570707824581314"/>
    <x v="0"/>
  </r>
  <r>
    <s v="ORD-100095"/>
    <x v="988"/>
    <x v="2"/>
    <x v="9"/>
    <s v="Oct"/>
    <s v="Q4"/>
    <x v="1"/>
    <s v="Rajasthan"/>
    <s v="Rajasthan Mega Store"/>
    <x v="0"/>
    <x v="11"/>
    <x v="0"/>
    <x v="2"/>
    <n v="1"/>
    <n v="1435"/>
    <x v="3"/>
    <n v="736"/>
    <n v="1291.5"/>
    <n v="736"/>
    <n v="555.5"/>
    <n v="0.43012001548586914"/>
    <x v="0"/>
  </r>
  <r>
    <s v="ORD-102261"/>
    <x v="988"/>
    <x v="2"/>
    <x v="9"/>
    <s v="Oct"/>
    <s v="Q4"/>
    <x v="1"/>
    <s v="Gujarat"/>
    <s v="Gujarat Mega Store"/>
    <x v="2"/>
    <x v="2"/>
    <x v="0"/>
    <x v="0"/>
    <n v="3"/>
    <n v="2708"/>
    <x v="2"/>
    <n v="1643"/>
    <n v="6905.4"/>
    <n v="4929"/>
    <n v="1976.3999999999996"/>
    <n v="0.28621079155443563"/>
    <x v="0"/>
  </r>
  <r>
    <s v="ORD-102804"/>
    <x v="988"/>
    <x v="2"/>
    <x v="9"/>
    <s v="Oct"/>
    <s v="Q4"/>
    <x v="2"/>
    <s v="Karnataka"/>
    <s v="Karnataka Mega Store"/>
    <x v="0"/>
    <x v="0"/>
    <x v="1"/>
    <x v="2"/>
    <n v="1"/>
    <n v="56388"/>
    <x v="3"/>
    <n v="47737"/>
    <n v="50749.200000000004"/>
    <n v="47737"/>
    <n v="3012.2000000000044"/>
    <n v="5.9354630220772031E-2"/>
    <x v="0"/>
  </r>
  <r>
    <s v="ORD-101057"/>
    <x v="989"/>
    <x v="2"/>
    <x v="9"/>
    <s v="Oct"/>
    <s v="Q4"/>
    <x v="1"/>
    <s v="Gujarat"/>
    <s v="Gujarat Mega Store"/>
    <x v="0"/>
    <x v="11"/>
    <x v="2"/>
    <x v="2"/>
    <n v="2"/>
    <n v="1555"/>
    <x v="1"/>
    <n v="787"/>
    <n v="3110"/>
    <n v="1574"/>
    <n v="1536"/>
    <n v="0.49389067524115754"/>
    <x v="0"/>
  </r>
  <r>
    <s v="ORD-101939"/>
    <x v="989"/>
    <x v="2"/>
    <x v="9"/>
    <s v="Oct"/>
    <s v="Q4"/>
    <x v="2"/>
    <s v="Karnataka"/>
    <s v="Karnataka Mega Store"/>
    <x v="0"/>
    <x v="5"/>
    <x v="0"/>
    <x v="1"/>
    <n v="1"/>
    <n v="11718"/>
    <x v="2"/>
    <n v="8752"/>
    <n v="9960.2999999999993"/>
    <n v="8752"/>
    <n v="1208.2999999999993"/>
    <n v="0.12131160708010796"/>
    <x v="0"/>
  </r>
  <r>
    <s v="ORD-104376"/>
    <x v="989"/>
    <x v="2"/>
    <x v="9"/>
    <s v="Oct"/>
    <s v="Q4"/>
    <x v="2"/>
    <s v="Andhra Pradesh"/>
    <s v="Andhra Pradesh Mega Store"/>
    <x v="0"/>
    <x v="12"/>
    <x v="2"/>
    <x v="2"/>
    <n v="2"/>
    <n v="19335"/>
    <x v="1"/>
    <n v="14823"/>
    <n v="38670"/>
    <n v="29646"/>
    <n v="9024"/>
    <n v="0.23335919317300233"/>
    <x v="0"/>
  </r>
  <r>
    <s v="ORD-100142"/>
    <x v="990"/>
    <x v="2"/>
    <x v="9"/>
    <s v="Oct"/>
    <s v="Q4"/>
    <x v="3"/>
    <s v="Delhi"/>
    <s v="Delhi Mega Store"/>
    <x v="1"/>
    <x v="4"/>
    <x v="0"/>
    <x v="1"/>
    <n v="2"/>
    <n v="305"/>
    <x v="2"/>
    <n v="124"/>
    <n v="518.5"/>
    <n v="248"/>
    <n v="270.5"/>
    <n v="0.52169720347155257"/>
    <x v="0"/>
  </r>
  <r>
    <s v="ORD-100557"/>
    <x v="990"/>
    <x v="2"/>
    <x v="9"/>
    <s v="Oct"/>
    <s v="Q4"/>
    <x v="3"/>
    <s v="Punjab"/>
    <s v="Punjab Mega Store"/>
    <x v="0"/>
    <x v="12"/>
    <x v="0"/>
    <x v="0"/>
    <n v="1"/>
    <n v="18553"/>
    <x v="3"/>
    <n v="14457"/>
    <n v="16697.7"/>
    <n v="14457"/>
    <n v="2240.7000000000007"/>
    <n v="0.13419213424603393"/>
    <x v="0"/>
  </r>
  <r>
    <s v="ORD-100620"/>
    <x v="990"/>
    <x v="2"/>
    <x v="9"/>
    <s v="Oct"/>
    <s v="Q4"/>
    <x v="1"/>
    <s v="Rajasthan"/>
    <s v="Rajasthan Mega Store"/>
    <x v="2"/>
    <x v="2"/>
    <x v="0"/>
    <x v="2"/>
    <n v="1"/>
    <n v="2770"/>
    <x v="1"/>
    <n v="1683"/>
    <n v="2770"/>
    <n v="1683"/>
    <n v="1087"/>
    <n v="0.39241877256317692"/>
    <x v="0"/>
  </r>
  <r>
    <s v="ORD-103687"/>
    <x v="990"/>
    <x v="2"/>
    <x v="9"/>
    <s v="Oct"/>
    <s v="Q4"/>
    <x v="0"/>
    <s v="Odisha"/>
    <s v="Odisha Mega Store"/>
    <x v="0"/>
    <x v="5"/>
    <x v="1"/>
    <x v="2"/>
    <n v="1"/>
    <n v="11813"/>
    <x v="1"/>
    <n v="8829"/>
    <n v="11813"/>
    <n v="8829"/>
    <n v="2984"/>
    <n v="0.25260306442055364"/>
    <x v="0"/>
  </r>
  <r>
    <s v="ORD-103787"/>
    <x v="990"/>
    <x v="2"/>
    <x v="9"/>
    <s v="Oct"/>
    <s v="Q4"/>
    <x v="3"/>
    <s v="Uttar Pradesh"/>
    <s v="Uttar Pradesh Mega Store"/>
    <x v="2"/>
    <x v="7"/>
    <x v="0"/>
    <x v="0"/>
    <n v="1"/>
    <n v="2353"/>
    <x v="3"/>
    <n v="1168"/>
    <n v="2117.7000000000003"/>
    <n v="1168"/>
    <n v="949.70000000000027"/>
    <n v="0.44845823298861981"/>
    <x v="0"/>
  </r>
  <r>
    <s v="ORD-100936"/>
    <x v="991"/>
    <x v="2"/>
    <x v="9"/>
    <s v="Oct"/>
    <s v="Q4"/>
    <x v="0"/>
    <s v="Bihar"/>
    <s v="Bihar Mega Store"/>
    <x v="2"/>
    <x v="2"/>
    <x v="0"/>
    <x v="0"/>
    <n v="1"/>
    <n v="3038"/>
    <x v="5"/>
    <n v="1819"/>
    <n v="2430.4"/>
    <n v="1819"/>
    <n v="611.40000000000009"/>
    <n v="0.25156352863726139"/>
    <x v="1"/>
  </r>
  <r>
    <s v="ORD-101166"/>
    <x v="991"/>
    <x v="2"/>
    <x v="9"/>
    <s v="Oct"/>
    <s v="Q4"/>
    <x v="2"/>
    <s v="Karnataka"/>
    <s v="Karnataka Mega Store"/>
    <x v="1"/>
    <x v="1"/>
    <x v="2"/>
    <x v="2"/>
    <n v="3"/>
    <n v="460"/>
    <x v="3"/>
    <n v="203"/>
    <n v="1242"/>
    <n v="609"/>
    <n v="633"/>
    <n v="0.50966183574879231"/>
    <x v="0"/>
  </r>
  <r>
    <s v="ORD-102428"/>
    <x v="991"/>
    <x v="2"/>
    <x v="9"/>
    <s v="Oct"/>
    <s v="Q4"/>
    <x v="0"/>
    <s v="Bihar"/>
    <s v="Bihar Mega Store"/>
    <x v="0"/>
    <x v="0"/>
    <x v="2"/>
    <x v="0"/>
    <n v="3"/>
    <n v="47051"/>
    <x v="2"/>
    <n v="41119"/>
    <n v="119980.05"/>
    <n v="123357"/>
    <n v="-3376.9499999999971"/>
    <n v="-2.8145929260739572E-2"/>
    <x v="0"/>
  </r>
  <r>
    <s v="ORD-102955"/>
    <x v="991"/>
    <x v="2"/>
    <x v="9"/>
    <s v="Oct"/>
    <s v="Q4"/>
    <x v="2"/>
    <s v="Tamil Nadu"/>
    <s v="Tamil Nadu Mega Store"/>
    <x v="1"/>
    <x v="3"/>
    <x v="0"/>
    <x v="1"/>
    <n v="3"/>
    <n v="265"/>
    <x v="1"/>
    <n v="109"/>
    <n v="795"/>
    <n v="327"/>
    <n v="468"/>
    <n v="0.58867924528301885"/>
    <x v="0"/>
  </r>
  <r>
    <s v="ORD-103469"/>
    <x v="991"/>
    <x v="2"/>
    <x v="9"/>
    <s v="Oct"/>
    <s v="Q4"/>
    <x v="3"/>
    <s v="Uttar Pradesh"/>
    <s v="Uttar Pradesh Mega Store"/>
    <x v="1"/>
    <x v="8"/>
    <x v="0"/>
    <x v="1"/>
    <n v="3"/>
    <n v="2266"/>
    <x v="1"/>
    <n v="1283"/>
    <n v="6798"/>
    <n v="3849"/>
    <n v="2949"/>
    <n v="0.43380406001765226"/>
    <x v="0"/>
  </r>
  <r>
    <s v="ORD-102480"/>
    <x v="992"/>
    <x v="2"/>
    <x v="9"/>
    <s v="Oct"/>
    <s v="Q4"/>
    <x v="1"/>
    <s v="Maharashtra"/>
    <s v="Maharashtra Mega Store"/>
    <x v="1"/>
    <x v="4"/>
    <x v="0"/>
    <x v="0"/>
    <n v="1"/>
    <n v="277"/>
    <x v="3"/>
    <n v="111"/>
    <n v="249.3"/>
    <n v="111"/>
    <n v="138.30000000000001"/>
    <n v="0.55475330926594468"/>
    <x v="0"/>
  </r>
  <r>
    <s v="ORD-103437"/>
    <x v="992"/>
    <x v="2"/>
    <x v="9"/>
    <s v="Oct"/>
    <s v="Q4"/>
    <x v="1"/>
    <s v="Gujarat"/>
    <s v="Gujarat Mega Store"/>
    <x v="0"/>
    <x v="5"/>
    <x v="2"/>
    <x v="1"/>
    <n v="1"/>
    <n v="11867"/>
    <x v="2"/>
    <n v="8935"/>
    <n v="10086.949999999999"/>
    <n v="8935"/>
    <n v="1151.9499999999989"/>
    <n v="0.11420201349268104"/>
    <x v="0"/>
  </r>
  <r>
    <s v="ORD-100237"/>
    <x v="993"/>
    <x v="2"/>
    <x v="9"/>
    <s v="Oct"/>
    <s v="Q4"/>
    <x v="1"/>
    <s v="Rajasthan"/>
    <s v="Rajasthan Mega Store"/>
    <x v="1"/>
    <x v="4"/>
    <x v="0"/>
    <x v="1"/>
    <n v="4"/>
    <n v="313"/>
    <x v="3"/>
    <n v="122"/>
    <n v="1126.8"/>
    <n v="488"/>
    <n v="638.79999999999995"/>
    <n v="0.56691515796947101"/>
    <x v="0"/>
  </r>
  <r>
    <s v="ORD-100411"/>
    <x v="993"/>
    <x v="2"/>
    <x v="9"/>
    <s v="Oct"/>
    <s v="Q4"/>
    <x v="1"/>
    <s v="Rajasthan"/>
    <s v="Rajasthan Mega Store"/>
    <x v="3"/>
    <x v="13"/>
    <x v="0"/>
    <x v="2"/>
    <n v="2"/>
    <n v="14543"/>
    <x v="4"/>
    <n v="8628"/>
    <n v="18905.900000000001"/>
    <n v="17256"/>
    <n v="1649.9000000000015"/>
    <n v="8.7269053575867922E-2"/>
    <x v="0"/>
  </r>
  <r>
    <s v="ORD-101029"/>
    <x v="993"/>
    <x v="2"/>
    <x v="9"/>
    <s v="Oct"/>
    <s v="Q4"/>
    <x v="2"/>
    <s v="Andhra Pradesh"/>
    <s v="Andhra Pradesh Mega Store"/>
    <x v="1"/>
    <x v="1"/>
    <x v="1"/>
    <x v="0"/>
    <n v="1"/>
    <n v="443"/>
    <x v="0"/>
    <n v="195"/>
    <n v="420.84999999999997"/>
    <n v="195"/>
    <n v="225.84999999999997"/>
    <n v="0.53665201378163241"/>
    <x v="0"/>
  </r>
  <r>
    <s v="ORD-102521"/>
    <x v="993"/>
    <x v="2"/>
    <x v="9"/>
    <s v="Oct"/>
    <s v="Q4"/>
    <x v="1"/>
    <s v="Maharashtra"/>
    <s v="Maharashtra Mega Store"/>
    <x v="1"/>
    <x v="8"/>
    <x v="2"/>
    <x v="2"/>
    <n v="3"/>
    <n v="2396"/>
    <x v="0"/>
    <n v="1421"/>
    <n v="6828.5999999999995"/>
    <n v="4263"/>
    <n v="2565.5999999999995"/>
    <n v="0.37571390914682362"/>
    <x v="0"/>
  </r>
  <r>
    <s v="ORD-102672"/>
    <x v="993"/>
    <x v="2"/>
    <x v="9"/>
    <s v="Oct"/>
    <s v="Q4"/>
    <x v="1"/>
    <s v="Maharashtra"/>
    <s v="Maharashtra Mega Store"/>
    <x v="0"/>
    <x v="5"/>
    <x v="2"/>
    <x v="1"/>
    <n v="2"/>
    <n v="12073"/>
    <x v="0"/>
    <n v="8834"/>
    <n v="22938.7"/>
    <n v="17668"/>
    <n v="5270.7000000000007"/>
    <n v="0.22977326526786612"/>
    <x v="0"/>
  </r>
  <r>
    <s v="ORD-103269"/>
    <x v="993"/>
    <x v="2"/>
    <x v="9"/>
    <s v="Oct"/>
    <s v="Q4"/>
    <x v="2"/>
    <s v="Karnataka"/>
    <s v="Karnataka Mega Store"/>
    <x v="1"/>
    <x v="4"/>
    <x v="0"/>
    <x v="0"/>
    <n v="2"/>
    <n v="321"/>
    <x v="5"/>
    <n v="132"/>
    <n v="513.6"/>
    <n v="264"/>
    <n v="249.60000000000002"/>
    <n v="0.48598130841121495"/>
    <x v="0"/>
  </r>
  <r>
    <s v="ORD-104340"/>
    <x v="993"/>
    <x v="2"/>
    <x v="9"/>
    <s v="Oct"/>
    <s v="Q4"/>
    <x v="1"/>
    <s v="Maharashtra"/>
    <s v="Maharashtra Mega Store"/>
    <x v="3"/>
    <x v="14"/>
    <x v="0"/>
    <x v="1"/>
    <n v="3"/>
    <n v="9126"/>
    <x v="6"/>
    <n v="5544"/>
    <n v="19164.599999999999"/>
    <n v="16632"/>
    <n v="2532.5999999999985"/>
    <n v="0.13214990138067054"/>
    <x v="0"/>
  </r>
  <r>
    <s v="ORD-101570"/>
    <x v="994"/>
    <x v="2"/>
    <x v="9"/>
    <s v="Oct"/>
    <s v="Q4"/>
    <x v="0"/>
    <s v="Odisha"/>
    <s v="Odisha Mega Store"/>
    <x v="0"/>
    <x v="12"/>
    <x v="2"/>
    <x v="2"/>
    <n v="1"/>
    <n v="17411"/>
    <x v="1"/>
    <n v="13229"/>
    <n v="17411"/>
    <n v="13229"/>
    <n v="4182"/>
    <n v="0.24019298144850956"/>
    <x v="0"/>
  </r>
  <r>
    <s v="ORD-102109"/>
    <x v="994"/>
    <x v="2"/>
    <x v="9"/>
    <s v="Oct"/>
    <s v="Q4"/>
    <x v="1"/>
    <s v="Gujarat"/>
    <s v="Gujarat Mega Store"/>
    <x v="0"/>
    <x v="12"/>
    <x v="1"/>
    <x v="1"/>
    <n v="1"/>
    <n v="16682"/>
    <x v="1"/>
    <n v="12994"/>
    <n v="16682"/>
    <n v="12994"/>
    <n v="3688"/>
    <n v="0.2210766095192423"/>
    <x v="0"/>
  </r>
  <r>
    <s v="ORD-102171"/>
    <x v="994"/>
    <x v="2"/>
    <x v="9"/>
    <s v="Oct"/>
    <s v="Q4"/>
    <x v="2"/>
    <s v="Andhra Pradesh"/>
    <s v="Andhra Pradesh Mega Store"/>
    <x v="1"/>
    <x v="3"/>
    <x v="0"/>
    <x v="2"/>
    <n v="1"/>
    <n v="272"/>
    <x v="2"/>
    <n v="115"/>
    <n v="231.2"/>
    <n v="115"/>
    <n v="116.19999999999999"/>
    <n v="0.50259515570934254"/>
    <x v="0"/>
  </r>
  <r>
    <s v="ORD-102492"/>
    <x v="994"/>
    <x v="2"/>
    <x v="9"/>
    <s v="Oct"/>
    <s v="Q4"/>
    <x v="0"/>
    <s v="Bihar"/>
    <s v="Bihar Mega Store"/>
    <x v="1"/>
    <x v="4"/>
    <x v="2"/>
    <x v="2"/>
    <n v="2"/>
    <n v="307"/>
    <x v="3"/>
    <n v="123"/>
    <n v="552.6"/>
    <n v="246"/>
    <n v="306.60000000000002"/>
    <n v="0.55483170466883824"/>
    <x v="0"/>
  </r>
  <r>
    <s v="ORD-102897"/>
    <x v="994"/>
    <x v="2"/>
    <x v="9"/>
    <s v="Oct"/>
    <s v="Q4"/>
    <x v="3"/>
    <s v="Punjab"/>
    <s v="Punjab Mega Store"/>
    <x v="1"/>
    <x v="1"/>
    <x v="0"/>
    <x v="1"/>
    <n v="5"/>
    <n v="406"/>
    <x v="1"/>
    <n v="181"/>
    <n v="2030"/>
    <n v="905"/>
    <n v="1125"/>
    <n v="0.55418719211822665"/>
    <x v="0"/>
  </r>
  <r>
    <s v="ORD-101787"/>
    <x v="995"/>
    <x v="2"/>
    <x v="9"/>
    <s v="Oct"/>
    <s v="Q4"/>
    <x v="2"/>
    <s v="Karnataka"/>
    <s v="Karnataka Mega Store"/>
    <x v="1"/>
    <x v="1"/>
    <x v="0"/>
    <x v="2"/>
    <n v="1"/>
    <n v="491"/>
    <x v="3"/>
    <n v="220"/>
    <n v="441.90000000000003"/>
    <n v="220"/>
    <n v="221.90000000000003"/>
    <n v="0.50214980764878936"/>
    <x v="0"/>
  </r>
  <r>
    <s v="ORD-101812"/>
    <x v="995"/>
    <x v="2"/>
    <x v="9"/>
    <s v="Oct"/>
    <s v="Q4"/>
    <x v="2"/>
    <s v="Tamil Nadu"/>
    <s v="Tamil Nadu Mega Store"/>
    <x v="3"/>
    <x v="9"/>
    <x v="0"/>
    <x v="1"/>
    <n v="4"/>
    <n v="31297"/>
    <x v="0"/>
    <n v="21098"/>
    <n v="118928.59999999999"/>
    <n v="84392"/>
    <n v="34536.599999999991"/>
    <n v="0.2903977680726082"/>
    <x v="0"/>
  </r>
  <r>
    <s v="ORD-102514"/>
    <x v="995"/>
    <x v="2"/>
    <x v="9"/>
    <s v="Oct"/>
    <s v="Q4"/>
    <x v="3"/>
    <s v="Punjab"/>
    <s v="Punjab Mega Store"/>
    <x v="1"/>
    <x v="3"/>
    <x v="2"/>
    <x v="2"/>
    <n v="1"/>
    <n v="244"/>
    <x v="1"/>
    <n v="105"/>
    <n v="244"/>
    <n v="105"/>
    <n v="139"/>
    <n v="0.56967213114754101"/>
    <x v="0"/>
  </r>
  <r>
    <s v="ORD-100266"/>
    <x v="996"/>
    <x v="2"/>
    <x v="9"/>
    <s v="Oct"/>
    <s v="Q4"/>
    <x v="1"/>
    <s v="Maharashtra"/>
    <s v="Maharashtra Mega Store"/>
    <x v="3"/>
    <x v="6"/>
    <x v="0"/>
    <x v="0"/>
    <n v="1"/>
    <n v="6575"/>
    <x v="8"/>
    <n v="3578"/>
    <n v="3945"/>
    <n v="3578"/>
    <n v="367"/>
    <n v="9.3029150823827636E-2"/>
    <x v="0"/>
  </r>
  <r>
    <s v="ORD-101287"/>
    <x v="996"/>
    <x v="2"/>
    <x v="9"/>
    <s v="Oct"/>
    <s v="Q4"/>
    <x v="0"/>
    <s v="West Bengal"/>
    <s v="West Bengal Mega Store"/>
    <x v="2"/>
    <x v="10"/>
    <x v="0"/>
    <x v="1"/>
    <n v="1"/>
    <n v="1682"/>
    <x v="3"/>
    <n v="886"/>
    <n v="1513.8"/>
    <n v="886"/>
    <n v="627.79999999999995"/>
    <n v="0.41471792839212573"/>
    <x v="0"/>
  </r>
  <r>
    <s v="ORD-101833"/>
    <x v="996"/>
    <x v="2"/>
    <x v="9"/>
    <s v="Oct"/>
    <s v="Q4"/>
    <x v="2"/>
    <s v="Andhra Pradesh"/>
    <s v="Andhra Pradesh Mega Store"/>
    <x v="0"/>
    <x v="11"/>
    <x v="0"/>
    <x v="2"/>
    <n v="1"/>
    <n v="1386"/>
    <x v="0"/>
    <n v="687"/>
    <n v="1316.7"/>
    <n v="687"/>
    <n v="629.70000000000005"/>
    <n v="0.47824105718842563"/>
    <x v="0"/>
  </r>
  <r>
    <s v="ORD-101995"/>
    <x v="996"/>
    <x v="2"/>
    <x v="9"/>
    <s v="Oct"/>
    <s v="Q4"/>
    <x v="0"/>
    <s v="Bihar"/>
    <s v="Bihar Mega Store"/>
    <x v="1"/>
    <x v="4"/>
    <x v="2"/>
    <x v="1"/>
    <n v="2"/>
    <n v="277"/>
    <x v="2"/>
    <n v="109"/>
    <n v="470.9"/>
    <n v="218"/>
    <n v="252.89999999999998"/>
    <n v="0.53705669993629224"/>
    <x v="0"/>
  </r>
  <r>
    <s v="ORD-103062"/>
    <x v="996"/>
    <x v="2"/>
    <x v="9"/>
    <s v="Oct"/>
    <s v="Q4"/>
    <x v="0"/>
    <s v="Bihar"/>
    <s v="Bihar Mega Store"/>
    <x v="2"/>
    <x v="7"/>
    <x v="0"/>
    <x v="1"/>
    <n v="1"/>
    <n v="2171"/>
    <x v="1"/>
    <n v="1107"/>
    <n v="2171"/>
    <n v="1107"/>
    <n v="1064"/>
    <n v="0.49009672961768769"/>
    <x v="1"/>
  </r>
  <r>
    <s v="ORD-103264"/>
    <x v="996"/>
    <x v="2"/>
    <x v="9"/>
    <s v="Oct"/>
    <s v="Q4"/>
    <x v="2"/>
    <s v="Karnataka"/>
    <s v="Karnataka Mega Store"/>
    <x v="2"/>
    <x v="7"/>
    <x v="0"/>
    <x v="0"/>
    <n v="3"/>
    <n v="2206"/>
    <x v="3"/>
    <n v="1112"/>
    <n v="5956.2"/>
    <n v="3336"/>
    <n v="2620.1999999999998"/>
    <n v="0.43991135287599475"/>
    <x v="0"/>
  </r>
  <r>
    <s v="ORD-104474"/>
    <x v="996"/>
    <x v="2"/>
    <x v="9"/>
    <s v="Oct"/>
    <s v="Q4"/>
    <x v="1"/>
    <s v="Maharashtra"/>
    <s v="Maharashtra Mega Store"/>
    <x v="1"/>
    <x v="8"/>
    <x v="2"/>
    <x v="1"/>
    <n v="4"/>
    <n v="2243"/>
    <x v="1"/>
    <n v="1269"/>
    <n v="8972"/>
    <n v="5076"/>
    <n v="3896"/>
    <n v="0.43423985733392778"/>
    <x v="0"/>
  </r>
  <r>
    <s v="ORD-102162"/>
    <x v="997"/>
    <x v="2"/>
    <x v="9"/>
    <s v="Oct"/>
    <s v="Q4"/>
    <x v="1"/>
    <s v="Rajasthan"/>
    <s v="Rajasthan Mega Store"/>
    <x v="1"/>
    <x v="1"/>
    <x v="2"/>
    <x v="0"/>
    <n v="2"/>
    <n v="405"/>
    <x v="0"/>
    <n v="178"/>
    <n v="769.5"/>
    <n v="356"/>
    <n v="413.5"/>
    <n v="0.53736192332683563"/>
    <x v="0"/>
  </r>
  <r>
    <s v="ORD-102367"/>
    <x v="997"/>
    <x v="2"/>
    <x v="9"/>
    <s v="Oct"/>
    <s v="Q4"/>
    <x v="1"/>
    <s v="Gujarat"/>
    <s v="Gujarat Mega Store"/>
    <x v="3"/>
    <x v="13"/>
    <x v="1"/>
    <x v="2"/>
    <n v="1"/>
    <n v="15278"/>
    <x v="6"/>
    <n v="8921"/>
    <n v="10694.599999999999"/>
    <n v="8921"/>
    <n v="1773.5999999999985"/>
    <n v="0.16584070465468542"/>
    <x v="0"/>
  </r>
  <r>
    <s v="ORD-100506"/>
    <x v="998"/>
    <x v="2"/>
    <x v="9"/>
    <s v="Oct"/>
    <s v="Q4"/>
    <x v="2"/>
    <s v="Tamil Nadu"/>
    <s v="Tamil Nadu Mega Store"/>
    <x v="2"/>
    <x v="7"/>
    <x v="2"/>
    <x v="1"/>
    <n v="3"/>
    <n v="2485"/>
    <x v="2"/>
    <n v="1214"/>
    <n v="6336.75"/>
    <n v="3642"/>
    <n v="2694.75"/>
    <n v="0.42525742691442775"/>
    <x v="1"/>
  </r>
  <r>
    <s v="ORD-101826"/>
    <x v="998"/>
    <x v="2"/>
    <x v="9"/>
    <s v="Oct"/>
    <s v="Q4"/>
    <x v="2"/>
    <s v="Karnataka"/>
    <s v="Karnataka Mega Store"/>
    <x v="2"/>
    <x v="2"/>
    <x v="0"/>
    <x v="0"/>
    <n v="3"/>
    <n v="2580"/>
    <x v="0"/>
    <n v="1573"/>
    <n v="7353"/>
    <n v="4719"/>
    <n v="2634"/>
    <n v="0.35822113423092616"/>
    <x v="0"/>
  </r>
  <r>
    <s v="ORD-102279"/>
    <x v="998"/>
    <x v="2"/>
    <x v="9"/>
    <s v="Oct"/>
    <s v="Q4"/>
    <x v="1"/>
    <s v="Maharashtra"/>
    <s v="Maharashtra Mega Store"/>
    <x v="3"/>
    <x v="6"/>
    <x v="0"/>
    <x v="0"/>
    <n v="2"/>
    <n v="6548"/>
    <x v="8"/>
    <n v="3688"/>
    <n v="7857.5999999999995"/>
    <n v="7376"/>
    <n v="481.59999999999945"/>
    <n v="6.1290979433923781E-2"/>
    <x v="0"/>
  </r>
  <r>
    <s v="ORD-103035"/>
    <x v="998"/>
    <x v="2"/>
    <x v="9"/>
    <s v="Oct"/>
    <s v="Q4"/>
    <x v="2"/>
    <s v="Andhra Pradesh"/>
    <s v="Andhra Pradesh Mega Store"/>
    <x v="0"/>
    <x v="0"/>
    <x v="0"/>
    <x v="1"/>
    <n v="2"/>
    <n v="50836"/>
    <x v="0"/>
    <n v="43571"/>
    <n v="96588.4"/>
    <n v="87142"/>
    <n v="9446.3999999999942"/>
    <n v="9.7800564042887089E-2"/>
    <x v="0"/>
  </r>
  <r>
    <s v="ORD-100158"/>
    <x v="999"/>
    <x v="2"/>
    <x v="9"/>
    <s v="Oct"/>
    <s v="Q4"/>
    <x v="2"/>
    <s v="Andhra Pradesh"/>
    <s v="Andhra Pradesh Mega Store"/>
    <x v="0"/>
    <x v="11"/>
    <x v="0"/>
    <x v="1"/>
    <n v="1"/>
    <n v="1481"/>
    <x v="0"/>
    <n v="756"/>
    <n v="1406.95"/>
    <n v="756"/>
    <n v="650.95000000000005"/>
    <n v="0.46266747219162019"/>
    <x v="0"/>
  </r>
  <r>
    <s v="ORD-100188"/>
    <x v="999"/>
    <x v="2"/>
    <x v="9"/>
    <s v="Oct"/>
    <s v="Q4"/>
    <x v="1"/>
    <s v="Rajasthan"/>
    <s v="Rajasthan Mega Store"/>
    <x v="1"/>
    <x v="1"/>
    <x v="0"/>
    <x v="1"/>
    <n v="1"/>
    <n v="418"/>
    <x v="3"/>
    <n v="183"/>
    <n v="376.2"/>
    <n v="183"/>
    <n v="193.2"/>
    <n v="0.51355661881977666"/>
    <x v="0"/>
  </r>
  <r>
    <s v="ORD-102141"/>
    <x v="999"/>
    <x v="2"/>
    <x v="9"/>
    <s v="Oct"/>
    <s v="Q4"/>
    <x v="3"/>
    <s v="Delhi"/>
    <s v="Delhi Mega Store"/>
    <x v="0"/>
    <x v="5"/>
    <x v="2"/>
    <x v="1"/>
    <n v="4"/>
    <n v="9927"/>
    <x v="2"/>
    <n v="7256"/>
    <n v="33751.799999999996"/>
    <n v="29024"/>
    <n v="4727.7999999999956"/>
    <n v="0.14007549227004179"/>
    <x v="0"/>
  </r>
  <r>
    <s v="ORD-102597"/>
    <x v="999"/>
    <x v="2"/>
    <x v="9"/>
    <s v="Oct"/>
    <s v="Q4"/>
    <x v="2"/>
    <s v="Andhra Pradesh"/>
    <s v="Andhra Pradesh Mega Store"/>
    <x v="0"/>
    <x v="5"/>
    <x v="1"/>
    <x v="2"/>
    <n v="2"/>
    <n v="10537"/>
    <x v="2"/>
    <n v="7947"/>
    <n v="17912.899999999998"/>
    <n v="15894"/>
    <n v="2018.8999999999978"/>
    <n v="0.11270648527039162"/>
    <x v="0"/>
  </r>
  <r>
    <s v="ORD-102600"/>
    <x v="999"/>
    <x v="2"/>
    <x v="9"/>
    <s v="Oct"/>
    <s v="Q4"/>
    <x v="1"/>
    <s v="Rajasthan"/>
    <s v="Rajasthan Mega Store"/>
    <x v="1"/>
    <x v="4"/>
    <x v="2"/>
    <x v="0"/>
    <n v="3"/>
    <n v="317"/>
    <x v="2"/>
    <n v="124"/>
    <n v="808.35"/>
    <n v="372"/>
    <n v="436.35"/>
    <n v="0.53980330302467994"/>
    <x v="0"/>
  </r>
  <r>
    <s v="ORD-103343"/>
    <x v="999"/>
    <x v="2"/>
    <x v="9"/>
    <s v="Oct"/>
    <s v="Q4"/>
    <x v="2"/>
    <s v="Karnataka"/>
    <s v="Karnataka Mega Store"/>
    <x v="1"/>
    <x v="3"/>
    <x v="0"/>
    <x v="1"/>
    <n v="1"/>
    <n v="272"/>
    <x v="1"/>
    <n v="118"/>
    <n v="272"/>
    <n v="118"/>
    <n v="154"/>
    <n v="0.56617647058823528"/>
    <x v="0"/>
  </r>
  <r>
    <s v="ORD-104150"/>
    <x v="999"/>
    <x v="2"/>
    <x v="9"/>
    <s v="Oct"/>
    <s v="Q4"/>
    <x v="1"/>
    <s v="Rajasthan"/>
    <s v="Rajasthan Mega Store"/>
    <x v="0"/>
    <x v="11"/>
    <x v="2"/>
    <x v="1"/>
    <n v="1"/>
    <n v="1581"/>
    <x v="1"/>
    <n v="787"/>
    <n v="1581"/>
    <n v="787"/>
    <n v="794"/>
    <n v="0.50221378874130296"/>
    <x v="0"/>
  </r>
  <r>
    <s v="ORD-104254"/>
    <x v="999"/>
    <x v="2"/>
    <x v="9"/>
    <s v="Oct"/>
    <s v="Q4"/>
    <x v="2"/>
    <s v="Andhra Pradesh"/>
    <s v="Andhra Pradesh Mega Store"/>
    <x v="2"/>
    <x v="2"/>
    <x v="1"/>
    <x v="0"/>
    <n v="4"/>
    <n v="3037"/>
    <x v="3"/>
    <n v="1871"/>
    <n v="10933.2"/>
    <n v="7484"/>
    <n v="3449.2000000000007"/>
    <n v="0.31547945706654962"/>
    <x v="0"/>
  </r>
  <r>
    <s v="ORD-100764"/>
    <x v="1000"/>
    <x v="2"/>
    <x v="9"/>
    <s v="Oct"/>
    <s v="Q4"/>
    <x v="0"/>
    <s v="Bihar"/>
    <s v="Bihar Mega Store"/>
    <x v="3"/>
    <x v="9"/>
    <x v="2"/>
    <x v="1"/>
    <n v="4"/>
    <n v="30458"/>
    <x v="3"/>
    <n v="20612"/>
    <n v="109648.8"/>
    <n v="82448"/>
    <n v="27200.800000000003"/>
    <n v="0.24807202632404551"/>
    <x v="0"/>
  </r>
  <r>
    <s v="ORD-102462"/>
    <x v="1000"/>
    <x v="2"/>
    <x v="9"/>
    <s v="Oct"/>
    <s v="Q4"/>
    <x v="1"/>
    <s v="Maharashtra"/>
    <s v="Maharashtra Mega Store"/>
    <x v="1"/>
    <x v="3"/>
    <x v="0"/>
    <x v="0"/>
    <n v="1"/>
    <n v="274"/>
    <x v="3"/>
    <n v="118"/>
    <n v="246.6"/>
    <n v="118"/>
    <n v="128.6"/>
    <n v="0.52149229521492291"/>
    <x v="0"/>
  </r>
  <r>
    <s v="ORD-103772"/>
    <x v="1000"/>
    <x v="2"/>
    <x v="9"/>
    <s v="Oct"/>
    <s v="Q4"/>
    <x v="2"/>
    <s v="Andhra Pradesh"/>
    <s v="Andhra Pradesh Mega Store"/>
    <x v="0"/>
    <x v="0"/>
    <x v="0"/>
    <x v="2"/>
    <n v="2"/>
    <n v="47336"/>
    <x v="0"/>
    <n v="40138"/>
    <n v="89938.4"/>
    <n v="80276"/>
    <n v="9662.3999999999942"/>
    <n v="0.10743353228431898"/>
    <x v="0"/>
  </r>
  <r>
    <s v="ORD-103940"/>
    <x v="1000"/>
    <x v="2"/>
    <x v="9"/>
    <s v="Oct"/>
    <s v="Q4"/>
    <x v="3"/>
    <s v="Punjab"/>
    <s v="Punjab Mega Store"/>
    <x v="1"/>
    <x v="4"/>
    <x v="0"/>
    <x v="2"/>
    <n v="2"/>
    <n v="280"/>
    <x v="1"/>
    <n v="112"/>
    <n v="560"/>
    <n v="224"/>
    <n v="336"/>
    <n v="0.6"/>
    <x v="0"/>
  </r>
  <r>
    <s v="ORD-104346"/>
    <x v="1000"/>
    <x v="2"/>
    <x v="9"/>
    <s v="Oct"/>
    <s v="Q4"/>
    <x v="2"/>
    <s v="Andhra Pradesh"/>
    <s v="Andhra Pradesh Mega Store"/>
    <x v="1"/>
    <x v="4"/>
    <x v="0"/>
    <x v="0"/>
    <n v="1"/>
    <n v="317"/>
    <x v="0"/>
    <n v="129"/>
    <n v="301.14999999999998"/>
    <n v="129"/>
    <n v="172.14999999999998"/>
    <n v="0.5716420388510709"/>
    <x v="0"/>
  </r>
  <r>
    <s v="ORD-100539"/>
    <x v="1001"/>
    <x v="2"/>
    <x v="9"/>
    <s v="Oct"/>
    <s v="Q4"/>
    <x v="0"/>
    <s v="West Bengal"/>
    <s v="West Bengal Mega Store"/>
    <x v="1"/>
    <x v="1"/>
    <x v="1"/>
    <x v="0"/>
    <n v="3"/>
    <n v="407"/>
    <x v="2"/>
    <n v="182"/>
    <n v="1037.8499999999999"/>
    <n v="546"/>
    <n v="491.84999999999991"/>
    <n v="0.47391241508888565"/>
    <x v="0"/>
  </r>
  <r>
    <s v="ORD-101466"/>
    <x v="1001"/>
    <x v="2"/>
    <x v="9"/>
    <s v="Oct"/>
    <s v="Q4"/>
    <x v="2"/>
    <s v="Karnataka"/>
    <s v="Karnataka Mega Store"/>
    <x v="1"/>
    <x v="8"/>
    <x v="1"/>
    <x v="1"/>
    <n v="3"/>
    <n v="2082"/>
    <x v="0"/>
    <n v="1195"/>
    <n v="5933.7"/>
    <n v="3585"/>
    <n v="2348.6999999999998"/>
    <n v="0.395823853582082"/>
    <x v="0"/>
  </r>
  <r>
    <s v="ORD-102503"/>
    <x v="1001"/>
    <x v="2"/>
    <x v="9"/>
    <s v="Oct"/>
    <s v="Q4"/>
    <x v="3"/>
    <s v="Delhi"/>
    <s v="Delhi Mega Store"/>
    <x v="0"/>
    <x v="0"/>
    <x v="0"/>
    <x v="0"/>
    <n v="3"/>
    <n v="49212"/>
    <x v="2"/>
    <n v="42816"/>
    <n v="125490.59999999999"/>
    <n v="128448"/>
    <n v="-2957.4000000000087"/>
    <n v="-2.3566705394667081E-2"/>
    <x v="0"/>
  </r>
  <r>
    <s v="ORD-102928"/>
    <x v="1001"/>
    <x v="2"/>
    <x v="9"/>
    <s v="Oct"/>
    <s v="Q4"/>
    <x v="1"/>
    <s v="Rajasthan"/>
    <s v="Rajasthan Mega Store"/>
    <x v="1"/>
    <x v="4"/>
    <x v="1"/>
    <x v="1"/>
    <n v="3"/>
    <n v="302"/>
    <x v="0"/>
    <n v="123"/>
    <n v="860.69999999999993"/>
    <n v="369"/>
    <n v="491.69999999999993"/>
    <n v="0.57127919135587313"/>
    <x v="0"/>
  </r>
  <r>
    <s v="ORD-103008"/>
    <x v="1001"/>
    <x v="2"/>
    <x v="9"/>
    <s v="Oct"/>
    <s v="Q4"/>
    <x v="2"/>
    <s v="Karnataka"/>
    <s v="Karnataka Mega Store"/>
    <x v="0"/>
    <x v="0"/>
    <x v="0"/>
    <x v="2"/>
    <n v="2"/>
    <n v="51392"/>
    <x v="2"/>
    <n v="43643"/>
    <n v="87366.399999999994"/>
    <n v="87286"/>
    <n v="80.399999999994179"/>
    <n v="9.2026225184961476E-4"/>
    <x v="0"/>
  </r>
  <r>
    <s v="ORD-103462"/>
    <x v="1001"/>
    <x v="2"/>
    <x v="9"/>
    <s v="Oct"/>
    <s v="Q4"/>
    <x v="1"/>
    <s v="Maharashtra"/>
    <s v="Maharashtra Mega Store"/>
    <x v="3"/>
    <x v="6"/>
    <x v="0"/>
    <x v="2"/>
    <n v="1"/>
    <n v="6906"/>
    <x v="6"/>
    <n v="3781"/>
    <n v="4834.2"/>
    <n v="3781"/>
    <n v="1053.1999999999998"/>
    <n v="0.21786438293823174"/>
    <x v="0"/>
  </r>
  <r>
    <s v="ORD-104300"/>
    <x v="1001"/>
    <x v="2"/>
    <x v="9"/>
    <s v="Oct"/>
    <s v="Q4"/>
    <x v="2"/>
    <s v="Andhra Pradesh"/>
    <s v="Andhra Pradesh Mega Store"/>
    <x v="3"/>
    <x v="6"/>
    <x v="2"/>
    <x v="2"/>
    <n v="1"/>
    <n v="6706"/>
    <x v="3"/>
    <n v="3587"/>
    <n v="6035.4000000000005"/>
    <n v="3587"/>
    <n v="2448.4000000000005"/>
    <n v="0.40567319481724495"/>
    <x v="0"/>
  </r>
  <r>
    <s v="ORD-100550"/>
    <x v="1002"/>
    <x v="2"/>
    <x v="9"/>
    <s v="Oct"/>
    <s v="Q4"/>
    <x v="1"/>
    <s v="Maharashtra"/>
    <s v="Maharashtra Mega Store"/>
    <x v="0"/>
    <x v="11"/>
    <x v="2"/>
    <x v="2"/>
    <n v="3"/>
    <n v="1539"/>
    <x v="1"/>
    <n v="755"/>
    <n v="4617"/>
    <n v="2265"/>
    <n v="2352"/>
    <n v="0.50942170240415852"/>
    <x v="0"/>
  </r>
  <r>
    <s v="ORD-101503"/>
    <x v="1002"/>
    <x v="2"/>
    <x v="9"/>
    <s v="Oct"/>
    <s v="Q4"/>
    <x v="0"/>
    <s v="West Bengal"/>
    <s v="West Bengal Mega Store"/>
    <x v="1"/>
    <x v="3"/>
    <x v="1"/>
    <x v="1"/>
    <n v="1"/>
    <n v="228"/>
    <x v="1"/>
    <n v="98"/>
    <n v="228"/>
    <n v="98"/>
    <n v="130"/>
    <n v="0.57017543859649122"/>
    <x v="0"/>
  </r>
  <r>
    <s v="ORD-102603"/>
    <x v="1002"/>
    <x v="2"/>
    <x v="9"/>
    <s v="Oct"/>
    <s v="Q4"/>
    <x v="0"/>
    <s v="West Bengal"/>
    <s v="West Bengal Mega Store"/>
    <x v="1"/>
    <x v="3"/>
    <x v="2"/>
    <x v="0"/>
    <n v="1"/>
    <n v="263"/>
    <x v="3"/>
    <n v="110"/>
    <n v="236.70000000000002"/>
    <n v="110"/>
    <n v="126.70000000000002"/>
    <n v="0.5352767215885087"/>
    <x v="0"/>
  </r>
  <r>
    <s v="ORD-104267"/>
    <x v="1002"/>
    <x v="2"/>
    <x v="9"/>
    <s v="Oct"/>
    <s v="Q4"/>
    <x v="3"/>
    <s v="Uttar Pradesh"/>
    <s v="Uttar Pradesh Mega Store"/>
    <x v="3"/>
    <x v="9"/>
    <x v="0"/>
    <x v="2"/>
    <n v="2"/>
    <n v="33892"/>
    <x v="3"/>
    <n v="23558"/>
    <n v="61005.599999999999"/>
    <n v="47116"/>
    <n v="13889.599999999999"/>
    <n v="0.22767745911850715"/>
    <x v="0"/>
  </r>
  <r>
    <s v="ORD-103580"/>
    <x v="1003"/>
    <x v="2"/>
    <x v="9"/>
    <s v="Oct"/>
    <s v="Q4"/>
    <x v="1"/>
    <s v="Rajasthan"/>
    <s v="Rajasthan Mega Store"/>
    <x v="3"/>
    <x v="9"/>
    <x v="2"/>
    <x v="1"/>
    <n v="5"/>
    <n v="29475"/>
    <x v="5"/>
    <n v="19947"/>
    <n v="117900"/>
    <n v="99735"/>
    <n v="18165"/>
    <n v="0.15407124681933843"/>
    <x v="0"/>
  </r>
  <r>
    <s v="ORD-100637"/>
    <x v="1004"/>
    <x v="2"/>
    <x v="9"/>
    <s v="Oct"/>
    <s v="Q4"/>
    <x v="3"/>
    <s v="Punjab"/>
    <s v="Punjab Mega Store"/>
    <x v="3"/>
    <x v="6"/>
    <x v="0"/>
    <x v="1"/>
    <n v="2"/>
    <n v="6111"/>
    <x v="3"/>
    <n v="3404"/>
    <n v="10999.800000000001"/>
    <n v="6808"/>
    <n v="4191.8000000000011"/>
    <n v="0.38107965599374538"/>
    <x v="0"/>
  </r>
  <r>
    <s v="ORD-103009"/>
    <x v="1004"/>
    <x v="2"/>
    <x v="9"/>
    <s v="Oct"/>
    <s v="Q4"/>
    <x v="2"/>
    <s v="Tamil Nadu"/>
    <s v="Tamil Nadu Mega Store"/>
    <x v="1"/>
    <x v="3"/>
    <x v="0"/>
    <x v="2"/>
    <n v="2"/>
    <n v="262"/>
    <x v="1"/>
    <n v="111"/>
    <n v="524"/>
    <n v="222"/>
    <n v="302"/>
    <n v="0.57633587786259544"/>
    <x v="0"/>
  </r>
  <r>
    <s v="ORD-104438"/>
    <x v="1004"/>
    <x v="2"/>
    <x v="9"/>
    <s v="Oct"/>
    <s v="Q4"/>
    <x v="2"/>
    <s v="Tamil Nadu"/>
    <s v="Tamil Nadu Mega Store"/>
    <x v="2"/>
    <x v="10"/>
    <x v="2"/>
    <x v="1"/>
    <n v="1"/>
    <n v="1979"/>
    <x v="2"/>
    <n v="1059"/>
    <n v="1682.1499999999999"/>
    <n v="1059"/>
    <n v="623.14999999999986"/>
    <n v="0.37044853312724779"/>
    <x v="0"/>
  </r>
  <r>
    <s v="ORD-100195"/>
    <x v="1005"/>
    <x v="2"/>
    <x v="9"/>
    <s v="Oct"/>
    <s v="Q4"/>
    <x v="1"/>
    <s v="Maharashtra"/>
    <s v="Maharashtra Mega Store"/>
    <x v="1"/>
    <x v="1"/>
    <x v="2"/>
    <x v="2"/>
    <n v="2"/>
    <n v="446"/>
    <x v="1"/>
    <n v="204"/>
    <n v="892"/>
    <n v="408"/>
    <n v="484"/>
    <n v="0.54260089686098656"/>
    <x v="0"/>
  </r>
  <r>
    <s v="ORD-101068"/>
    <x v="1005"/>
    <x v="2"/>
    <x v="9"/>
    <s v="Oct"/>
    <s v="Q4"/>
    <x v="1"/>
    <s v="Gujarat"/>
    <s v="Gujarat Mega Store"/>
    <x v="1"/>
    <x v="4"/>
    <x v="0"/>
    <x v="0"/>
    <n v="2"/>
    <n v="290"/>
    <x v="3"/>
    <n v="117"/>
    <n v="522"/>
    <n v="234"/>
    <n v="288"/>
    <n v="0.55172413793103448"/>
    <x v="0"/>
  </r>
  <r>
    <s v="ORD-100093"/>
    <x v="1006"/>
    <x v="2"/>
    <x v="9"/>
    <s v="Oct"/>
    <s v="Q4"/>
    <x v="2"/>
    <s v="Andhra Pradesh"/>
    <s v="Andhra Pradesh Mega Store"/>
    <x v="3"/>
    <x v="9"/>
    <x v="2"/>
    <x v="1"/>
    <n v="3"/>
    <n v="29000"/>
    <x v="3"/>
    <n v="19765"/>
    <n v="78300"/>
    <n v="59295"/>
    <n v="19005"/>
    <n v="0.24272030651340995"/>
    <x v="0"/>
  </r>
  <r>
    <s v="ORD-100423"/>
    <x v="1006"/>
    <x v="2"/>
    <x v="9"/>
    <s v="Oct"/>
    <s v="Q4"/>
    <x v="3"/>
    <s v="Delhi"/>
    <s v="Delhi Mega Store"/>
    <x v="0"/>
    <x v="12"/>
    <x v="0"/>
    <x v="0"/>
    <n v="2"/>
    <n v="18136"/>
    <x v="3"/>
    <n v="14226"/>
    <n v="32644.799999999999"/>
    <n v="28452"/>
    <n v="4192.7999999999993"/>
    <n v="0.12843699455962357"/>
    <x v="0"/>
  </r>
  <r>
    <s v="ORD-101125"/>
    <x v="1006"/>
    <x v="2"/>
    <x v="9"/>
    <s v="Oct"/>
    <s v="Q4"/>
    <x v="2"/>
    <s v="Karnataka"/>
    <s v="Karnataka Mega Store"/>
    <x v="0"/>
    <x v="0"/>
    <x v="2"/>
    <x v="1"/>
    <n v="4"/>
    <n v="53859"/>
    <x v="1"/>
    <n v="46494"/>
    <n v="215436"/>
    <n v="185976"/>
    <n v="29460"/>
    <n v="0.13674594775246476"/>
    <x v="0"/>
  </r>
  <r>
    <s v="ORD-101473"/>
    <x v="1006"/>
    <x v="2"/>
    <x v="9"/>
    <s v="Oct"/>
    <s v="Q4"/>
    <x v="0"/>
    <s v="Odisha"/>
    <s v="Odisha Mega Store"/>
    <x v="0"/>
    <x v="12"/>
    <x v="0"/>
    <x v="1"/>
    <n v="2"/>
    <n v="16955"/>
    <x v="1"/>
    <n v="13607"/>
    <n v="33910"/>
    <n v="27214"/>
    <n v="6696"/>
    <n v="0.19746387496313772"/>
    <x v="0"/>
  </r>
  <r>
    <s v="ORD-102273"/>
    <x v="1006"/>
    <x v="2"/>
    <x v="9"/>
    <s v="Oct"/>
    <s v="Q4"/>
    <x v="0"/>
    <s v="Odisha"/>
    <s v="Odisha Mega Store"/>
    <x v="2"/>
    <x v="7"/>
    <x v="2"/>
    <x v="2"/>
    <n v="3"/>
    <n v="2294"/>
    <x v="0"/>
    <n v="1166"/>
    <n v="6537.9"/>
    <n v="3498"/>
    <n v="3039.8999999999996"/>
    <n v="0.46496581471114573"/>
    <x v="0"/>
  </r>
  <r>
    <s v="ORD-102808"/>
    <x v="1006"/>
    <x v="2"/>
    <x v="9"/>
    <s v="Oct"/>
    <s v="Q4"/>
    <x v="3"/>
    <s v="Uttar Pradesh"/>
    <s v="Uttar Pradesh Mega Store"/>
    <x v="2"/>
    <x v="7"/>
    <x v="2"/>
    <x v="1"/>
    <n v="8"/>
    <n v="2348"/>
    <x v="1"/>
    <n v="1187"/>
    <n v="18784"/>
    <n v="9496"/>
    <n v="9288"/>
    <n v="0.49446337308347532"/>
    <x v="0"/>
  </r>
  <r>
    <s v="ORD-103557"/>
    <x v="1006"/>
    <x v="2"/>
    <x v="9"/>
    <s v="Oct"/>
    <s v="Q4"/>
    <x v="2"/>
    <s v="Andhra Pradesh"/>
    <s v="Andhra Pradesh Mega Store"/>
    <x v="1"/>
    <x v="4"/>
    <x v="2"/>
    <x v="2"/>
    <n v="1"/>
    <n v="284"/>
    <x v="1"/>
    <n v="112"/>
    <n v="284"/>
    <n v="112"/>
    <n v="172"/>
    <n v="0.60563380281690138"/>
    <x v="0"/>
  </r>
  <r>
    <s v="ORD-104403"/>
    <x v="1006"/>
    <x v="2"/>
    <x v="9"/>
    <s v="Oct"/>
    <s v="Q4"/>
    <x v="2"/>
    <s v="Karnataka"/>
    <s v="Karnataka Mega Store"/>
    <x v="2"/>
    <x v="2"/>
    <x v="2"/>
    <x v="0"/>
    <n v="1"/>
    <n v="2533"/>
    <x v="3"/>
    <n v="1517"/>
    <n v="2279.7000000000003"/>
    <n v="1517"/>
    <n v="762.70000000000027"/>
    <n v="0.33456156511821739"/>
    <x v="0"/>
  </r>
  <r>
    <s v="ORD-100934"/>
    <x v="1007"/>
    <x v="2"/>
    <x v="9"/>
    <s v="Oct"/>
    <s v="Q4"/>
    <x v="1"/>
    <s v="Gujarat"/>
    <s v="Gujarat Mega Store"/>
    <x v="3"/>
    <x v="6"/>
    <x v="0"/>
    <x v="2"/>
    <n v="3"/>
    <n v="6409"/>
    <x v="7"/>
    <n v="3534"/>
    <n v="14420.25"/>
    <n v="10602"/>
    <n v="3818.25"/>
    <n v="0.26478389764393823"/>
    <x v="0"/>
  </r>
  <r>
    <s v="ORD-101603"/>
    <x v="1007"/>
    <x v="2"/>
    <x v="9"/>
    <s v="Oct"/>
    <s v="Q4"/>
    <x v="1"/>
    <s v="Rajasthan"/>
    <s v="Rajasthan Mega Store"/>
    <x v="0"/>
    <x v="5"/>
    <x v="0"/>
    <x v="0"/>
    <n v="1"/>
    <n v="10675"/>
    <x v="2"/>
    <n v="8131"/>
    <n v="9073.75"/>
    <n v="8131"/>
    <n v="942.75"/>
    <n v="0.10389860862377738"/>
    <x v="0"/>
  </r>
  <r>
    <s v="ORD-103774"/>
    <x v="1007"/>
    <x v="2"/>
    <x v="9"/>
    <s v="Oct"/>
    <s v="Q4"/>
    <x v="2"/>
    <s v="Tamil Nadu"/>
    <s v="Tamil Nadu Mega Store"/>
    <x v="1"/>
    <x v="4"/>
    <x v="0"/>
    <x v="1"/>
    <n v="2"/>
    <n v="277"/>
    <x v="3"/>
    <n v="109"/>
    <n v="498.6"/>
    <n v="218"/>
    <n v="280.60000000000002"/>
    <n v="0.56277577216205377"/>
    <x v="0"/>
  </r>
  <r>
    <s v="ORD-104292"/>
    <x v="1007"/>
    <x v="2"/>
    <x v="9"/>
    <s v="Oct"/>
    <s v="Q4"/>
    <x v="3"/>
    <s v="Delhi"/>
    <s v="Delhi Mega Store"/>
    <x v="2"/>
    <x v="7"/>
    <x v="0"/>
    <x v="2"/>
    <n v="3"/>
    <n v="2453"/>
    <x v="1"/>
    <n v="1219"/>
    <n v="7359"/>
    <n v="3657"/>
    <n v="3702"/>
    <n v="0.50305748063595601"/>
    <x v="1"/>
  </r>
  <r>
    <s v="ORD-100150"/>
    <x v="1008"/>
    <x v="2"/>
    <x v="9"/>
    <s v="Oct"/>
    <s v="Q4"/>
    <x v="2"/>
    <s v="Tamil Nadu"/>
    <s v="Tamil Nadu Mega Store"/>
    <x v="2"/>
    <x v="7"/>
    <x v="1"/>
    <x v="0"/>
    <n v="1"/>
    <n v="2464"/>
    <x v="0"/>
    <n v="1242"/>
    <n v="2340.7999999999997"/>
    <n v="1242"/>
    <n v="1098.7999999999997"/>
    <n v="0.46941216678058778"/>
    <x v="0"/>
  </r>
  <r>
    <s v="ORD-100454"/>
    <x v="1008"/>
    <x v="2"/>
    <x v="9"/>
    <s v="Oct"/>
    <s v="Q4"/>
    <x v="3"/>
    <s v="Uttar Pradesh"/>
    <s v="Uttar Pradesh Mega Store"/>
    <x v="1"/>
    <x v="8"/>
    <x v="1"/>
    <x v="2"/>
    <n v="3"/>
    <n v="2000"/>
    <x v="0"/>
    <n v="1125"/>
    <n v="5700"/>
    <n v="3375"/>
    <n v="2325"/>
    <n v="0.40789473684210525"/>
    <x v="0"/>
  </r>
  <r>
    <s v="ORD-100750"/>
    <x v="1008"/>
    <x v="2"/>
    <x v="9"/>
    <s v="Oct"/>
    <s v="Q4"/>
    <x v="2"/>
    <s v="Karnataka"/>
    <s v="Karnataka Mega Store"/>
    <x v="0"/>
    <x v="5"/>
    <x v="0"/>
    <x v="2"/>
    <n v="2"/>
    <n v="12058"/>
    <x v="1"/>
    <n v="8835"/>
    <n v="24116"/>
    <n v="17670"/>
    <n v="6446"/>
    <n v="0.26729142478022888"/>
    <x v="0"/>
  </r>
  <r>
    <s v="ORD-103422"/>
    <x v="1008"/>
    <x v="2"/>
    <x v="9"/>
    <s v="Oct"/>
    <s v="Q4"/>
    <x v="1"/>
    <s v="Rajasthan"/>
    <s v="Rajasthan Mega Store"/>
    <x v="3"/>
    <x v="13"/>
    <x v="0"/>
    <x v="2"/>
    <n v="1"/>
    <n v="13103"/>
    <x v="5"/>
    <n v="7921"/>
    <n v="10482.400000000001"/>
    <n v="7921"/>
    <n v="2561.4000000000015"/>
    <n v="0.24435243837289181"/>
    <x v="0"/>
  </r>
  <r>
    <s v="ORD-104029"/>
    <x v="1008"/>
    <x v="2"/>
    <x v="9"/>
    <s v="Oct"/>
    <s v="Q4"/>
    <x v="2"/>
    <s v="Andhra Pradesh"/>
    <s v="Andhra Pradesh Mega Store"/>
    <x v="2"/>
    <x v="2"/>
    <x v="0"/>
    <x v="0"/>
    <n v="1"/>
    <n v="2880"/>
    <x v="0"/>
    <n v="1727"/>
    <n v="2736"/>
    <n v="1727"/>
    <n v="1009"/>
    <n v="0.36878654970760233"/>
    <x v="0"/>
  </r>
  <r>
    <s v="ORD-100828"/>
    <x v="1009"/>
    <x v="2"/>
    <x v="9"/>
    <s v="Oct"/>
    <s v="Q4"/>
    <x v="0"/>
    <s v="Odisha"/>
    <s v="Odisha Mega Store"/>
    <x v="1"/>
    <x v="8"/>
    <x v="0"/>
    <x v="2"/>
    <n v="1"/>
    <n v="2027"/>
    <x v="1"/>
    <n v="1167"/>
    <n v="2027"/>
    <n v="1167"/>
    <n v="860"/>
    <n v="0.42427232363098177"/>
    <x v="0"/>
  </r>
  <r>
    <s v="ORD-100932"/>
    <x v="1009"/>
    <x v="2"/>
    <x v="9"/>
    <s v="Oct"/>
    <s v="Q4"/>
    <x v="1"/>
    <s v="Rajasthan"/>
    <s v="Rajasthan Mega Store"/>
    <x v="3"/>
    <x v="13"/>
    <x v="0"/>
    <x v="1"/>
    <n v="2"/>
    <n v="13893"/>
    <x v="6"/>
    <n v="8245"/>
    <n v="19450.199999999997"/>
    <n v="16490"/>
    <n v="2960.1999999999971"/>
    <n v="0.15219380777575539"/>
    <x v="0"/>
  </r>
  <r>
    <s v="ORD-100956"/>
    <x v="1009"/>
    <x v="2"/>
    <x v="9"/>
    <s v="Oct"/>
    <s v="Q4"/>
    <x v="1"/>
    <s v="Maharashtra"/>
    <s v="Maharashtra Mega Store"/>
    <x v="0"/>
    <x v="12"/>
    <x v="0"/>
    <x v="2"/>
    <n v="1"/>
    <n v="16924"/>
    <x v="3"/>
    <n v="13545"/>
    <n v="15231.6"/>
    <n v="13545"/>
    <n v="1686.6000000000004"/>
    <n v="0.11073032380051999"/>
    <x v="0"/>
  </r>
  <r>
    <s v="ORD-101195"/>
    <x v="1009"/>
    <x v="2"/>
    <x v="9"/>
    <s v="Oct"/>
    <s v="Q4"/>
    <x v="2"/>
    <s v="Tamil Nadu"/>
    <s v="Tamil Nadu Mega Store"/>
    <x v="2"/>
    <x v="2"/>
    <x v="2"/>
    <x v="1"/>
    <n v="1"/>
    <n v="2947"/>
    <x v="0"/>
    <n v="1813"/>
    <n v="2799.65"/>
    <n v="1813"/>
    <n v="986.65000000000009"/>
    <n v="0.35241905238154769"/>
    <x v="0"/>
  </r>
  <r>
    <s v="ORD-101405"/>
    <x v="1009"/>
    <x v="2"/>
    <x v="9"/>
    <s v="Oct"/>
    <s v="Q4"/>
    <x v="1"/>
    <s v="Gujarat"/>
    <s v="Gujarat Mega Store"/>
    <x v="1"/>
    <x v="8"/>
    <x v="2"/>
    <x v="2"/>
    <n v="1"/>
    <n v="2290"/>
    <x v="0"/>
    <n v="1309"/>
    <n v="2175.5"/>
    <n v="1309"/>
    <n v="866.5"/>
    <n v="0.39829924155366581"/>
    <x v="1"/>
  </r>
  <r>
    <s v="ORD-101819"/>
    <x v="1009"/>
    <x v="2"/>
    <x v="9"/>
    <s v="Oct"/>
    <s v="Q4"/>
    <x v="0"/>
    <s v="Bihar"/>
    <s v="Bihar Mega Store"/>
    <x v="1"/>
    <x v="8"/>
    <x v="1"/>
    <x v="0"/>
    <n v="2"/>
    <n v="2084"/>
    <x v="0"/>
    <n v="1216"/>
    <n v="3959.6"/>
    <n v="2432"/>
    <n v="1527.6"/>
    <n v="0.38579654510556621"/>
    <x v="0"/>
  </r>
  <r>
    <s v="ORD-102826"/>
    <x v="1009"/>
    <x v="2"/>
    <x v="9"/>
    <s v="Oct"/>
    <s v="Q4"/>
    <x v="1"/>
    <s v="Rajasthan"/>
    <s v="Rajasthan Mega Store"/>
    <x v="0"/>
    <x v="12"/>
    <x v="0"/>
    <x v="1"/>
    <n v="1"/>
    <n v="16841"/>
    <x v="1"/>
    <n v="13507"/>
    <n v="16841"/>
    <n v="13507"/>
    <n v="3334"/>
    <n v="0.19796924173148864"/>
    <x v="0"/>
  </r>
  <r>
    <s v="ORD-103161"/>
    <x v="1009"/>
    <x v="2"/>
    <x v="9"/>
    <s v="Oct"/>
    <s v="Q4"/>
    <x v="2"/>
    <s v="Tamil Nadu"/>
    <s v="Tamil Nadu Mega Store"/>
    <x v="1"/>
    <x v="8"/>
    <x v="0"/>
    <x v="2"/>
    <n v="1"/>
    <n v="2138"/>
    <x v="1"/>
    <n v="1266"/>
    <n v="2138"/>
    <n v="1266"/>
    <n v="872"/>
    <n v="0.40785781103835361"/>
    <x v="0"/>
  </r>
  <r>
    <s v="ORD-100562"/>
    <x v="1010"/>
    <x v="2"/>
    <x v="10"/>
    <s v="Nov"/>
    <s v="Q4"/>
    <x v="1"/>
    <s v="Maharashtra"/>
    <s v="Maharashtra Mega Store"/>
    <x v="3"/>
    <x v="6"/>
    <x v="1"/>
    <x v="2"/>
    <n v="1"/>
    <n v="6314"/>
    <x v="6"/>
    <n v="3400"/>
    <n v="4419.7999999999993"/>
    <n v="3400"/>
    <n v="1019.7999999999993"/>
    <n v="0.23073442237205291"/>
    <x v="0"/>
  </r>
  <r>
    <s v="ORD-101590"/>
    <x v="1010"/>
    <x v="2"/>
    <x v="10"/>
    <s v="Nov"/>
    <s v="Q4"/>
    <x v="3"/>
    <s v="Uttar Pradesh"/>
    <s v="Uttar Pradesh Mega Store"/>
    <x v="0"/>
    <x v="5"/>
    <x v="1"/>
    <x v="1"/>
    <n v="1"/>
    <n v="11949"/>
    <x v="1"/>
    <n v="9097"/>
    <n v="11949"/>
    <n v="9097"/>
    <n v="2852"/>
    <n v="0.23868106117666751"/>
    <x v="0"/>
  </r>
  <r>
    <s v="ORD-102764"/>
    <x v="1010"/>
    <x v="2"/>
    <x v="10"/>
    <s v="Nov"/>
    <s v="Q4"/>
    <x v="2"/>
    <s v="Andhra Pradesh"/>
    <s v="Andhra Pradesh Mega Store"/>
    <x v="0"/>
    <x v="0"/>
    <x v="0"/>
    <x v="2"/>
    <n v="1"/>
    <n v="52379"/>
    <x v="0"/>
    <n v="44639"/>
    <n v="49760.049999999996"/>
    <n v="44639"/>
    <n v="5121.0499999999956"/>
    <n v="0.1029148885501521"/>
    <x v="0"/>
  </r>
  <r>
    <s v="ORD-103287"/>
    <x v="1010"/>
    <x v="2"/>
    <x v="10"/>
    <s v="Nov"/>
    <s v="Q4"/>
    <x v="2"/>
    <s v="Andhra Pradesh"/>
    <s v="Andhra Pradesh Mega Store"/>
    <x v="3"/>
    <x v="14"/>
    <x v="2"/>
    <x v="2"/>
    <n v="4"/>
    <n v="8665"/>
    <x v="3"/>
    <n v="5309"/>
    <n v="31194"/>
    <n v="21236"/>
    <n v="9958"/>
    <n v="0.31922805667756621"/>
    <x v="0"/>
  </r>
  <r>
    <s v="ORD-103540"/>
    <x v="1010"/>
    <x v="2"/>
    <x v="10"/>
    <s v="Nov"/>
    <s v="Q4"/>
    <x v="2"/>
    <s v="Andhra Pradesh"/>
    <s v="Andhra Pradesh Mega Store"/>
    <x v="1"/>
    <x v="8"/>
    <x v="0"/>
    <x v="1"/>
    <n v="3"/>
    <n v="2262"/>
    <x v="2"/>
    <n v="1323"/>
    <n v="5768.0999999999995"/>
    <n v="3969"/>
    <n v="1799.0999999999995"/>
    <n v="0.31190513340614756"/>
    <x v="0"/>
  </r>
  <r>
    <s v="ORD-100031"/>
    <x v="1011"/>
    <x v="2"/>
    <x v="10"/>
    <s v="Nov"/>
    <s v="Q4"/>
    <x v="2"/>
    <s v="Karnataka"/>
    <s v="Karnataka Mega Store"/>
    <x v="1"/>
    <x v="1"/>
    <x v="0"/>
    <x v="2"/>
    <n v="1"/>
    <n v="446"/>
    <x v="0"/>
    <n v="199"/>
    <n v="423.7"/>
    <n v="199"/>
    <n v="224.7"/>
    <n v="0.53032806230823692"/>
    <x v="0"/>
  </r>
  <r>
    <s v="ORD-100628"/>
    <x v="1011"/>
    <x v="2"/>
    <x v="10"/>
    <s v="Nov"/>
    <s v="Q4"/>
    <x v="1"/>
    <s v="Gujarat"/>
    <s v="Gujarat Mega Store"/>
    <x v="1"/>
    <x v="8"/>
    <x v="0"/>
    <x v="2"/>
    <n v="2"/>
    <n v="2276"/>
    <x v="0"/>
    <n v="1356"/>
    <n v="4324.3999999999996"/>
    <n v="2712"/>
    <n v="1612.3999999999996"/>
    <n v="0.37286097493293863"/>
    <x v="0"/>
  </r>
  <r>
    <s v="ORD-101913"/>
    <x v="1011"/>
    <x v="2"/>
    <x v="10"/>
    <s v="Nov"/>
    <s v="Q4"/>
    <x v="2"/>
    <s v="Andhra Pradesh"/>
    <s v="Andhra Pradesh Mega Store"/>
    <x v="2"/>
    <x v="2"/>
    <x v="1"/>
    <x v="2"/>
    <n v="2"/>
    <n v="2616"/>
    <x v="1"/>
    <n v="1576"/>
    <n v="5232"/>
    <n v="3152"/>
    <n v="2080"/>
    <n v="0.39755351681957185"/>
    <x v="0"/>
  </r>
  <r>
    <s v="ORD-102674"/>
    <x v="1011"/>
    <x v="2"/>
    <x v="10"/>
    <s v="Nov"/>
    <s v="Q4"/>
    <x v="3"/>
    <s v="Uttar Pradesh"/>
    <s v="Uttar Pradesh Mega Store"/>
    <x v="1"/>
    <x v="8"/>
    <x v="2"/>
    <x v="2"/>
    <n v="1"/>
    <n v="2289"/>
    <x v="2"/>
    <n v="1310"/>
    <n v="1945.6499999999999"/>
    <n v="1310"/>
    <n v="635.64999999999986"/>
    <n v="0.32670315832755115"/>
    <x v="0"/>
  </r>
  <r>
    <s v="ORD-100886"/>
    <x v="1012"/>
    <x v="2"/>
    <x v="10"/>
    <s v="Nov"/>
    <s v="Q4"/>
    <x v="0"/>
    <s v="Bihar"/>
    <s v="Bihar Mega Store"/>
    <x v="0"/>
    <x v="11"/>
    <x v="0"/>
    <x v="0"/>
    <n v="1"/>
    <n v="1443"/>
    <x v="2"/>
    <n v="708"/>
    <n v="1226.55"/>
    <n v="708"/>
    <n v="518.54999999999995"/>
    <n v="0.42277118747706982"/>
    <x v="0"/>
  </r>
  <r>
    <s v="ORD-100893"/>
    <x v="1012"/>
    <x v="2"/>
    <x v="10"/>
    <s v="Nov"/>
    <s v="Q4"/>
    <x v="2"/>
    <s v="Tamil Nadu"/>
    <s v="Tamil Nadu Mega Store"/>
    <x v="1"/>
    <x v="4"/>
    <x v="2"/>
    <x v="2"/>
    <n v="3"/>
    <n v="321"/>
    <x v="2"/>
    <n v="129"/>
    <n v="818.55"/>
    <n v="387"/>
    <n v="431.54999999999995"/>
    <n v="0.52721275426058267"/>
    <x v="0"/>
  </r>
  <r>
    <s v="ORD-101208"/>
    <x v="1012"/>
    <x v="2"/>
    <x v="10"/>
    <s v="Nov"/>
    <s v="Q4"/>
    <x v="1"/>
    <s v="Maharashtra"/>
    <s v="Maharashtra Mega Store"/>
    <x v="2"/>
    <x v="2"/>
    <x v="2"/>
    <x v="1"/>
    <n v="1"/>
    <n v="2973"/>
    <x v="0"/>
    <n v="1776"/>
    <n v="2824.35"/>
    <n v="1776"/>
    <n v="1048.3499999999999"/>
    <n v="0.37118275001327738"/>
    <x v="0"/>
  </r>
  <r>
    <s v="ORD-102177"/>
    <x v="1012"/>
    <x v="2"/>
    <x v="10"/>
    <s v="Nov"/>
    <s v="Q4"/>
    <x v="2"/>
    <s v="Andhra Pradesh"/>
    <s v="Andhra Pradesh Mega Store"/>
    <x v="1"/>
    <x v="8"/>
    <x v="0"/>
    <x v="2"/>
    <n v="2"/>
    <n v="2047"/>
    <x v="3"/>
    <n v="1157"/>
    <n v="3684.6"/>
    <n v="2314"/>
    <n v="1370.6"/>
    <n v="0.3719806763285024"/>
    <x v="0"/>
  </r>
  <r>
    <s v="ORD-102910"/>
    <x v="1012"/>
    <x v="2"/>
    <x v="10"/>
    <s v="Nov"/>
    <s v="Q4"/>
    <x v="1"/>
    <s v="Rajasthan"/>
    <s v="Rajasthan Mega Store"/>
    <x v="1"/>
    <x v="1"/>
    <x v="2"/>
    <x v="1"/>
    <n v="1"/>
    <n v="468"/>
    <x v="1"/>
    <n v="214"/>
    <n v="468"/>
    <n v="214"/>
    <n v="254"/>
    <n v="0.54273504273504269"/>
    <x v="0"/>
  </r>
  <r>
    <s v="ORD-103086"/>
    <x v="1012"/>
    <x v="2"/>
    <x v="10"/>
    <s v="Nov"/>
    <s v="Q4"/>
    <x v="3"/>
    <s v="Uttar Pradesh"/>
    <s v="Uttar Pradesh Mega Store"/>
    <x v="0"/>
    <x v="11"/>
    <x v="2"/>
    <x v="1"/>
    <n v="3"/>
    <n v="1420"/>
    <x v="1"/>
    <n v="724"/>
    <n v="4260"/>
    <n v="2172"/>
    <n v="2088"/>
    <n v="0.49014084507042255"/>
    <x v="0"/>
  </r>
  <r>
    <s v="ORD-104279"/>
    <x v="1012"/>
    <x v="2"/>
    <x v="10"/>
    <s v="Nov"/>
    <s v="Q4"/>
    <x v="2"/>
    <s v="Karnataka"/>
    <s v="Karnataka Mega Store"/>
    <x v="2"/>
    <x v="10"/>
    <x v="2"/>
    <x v="0"/>
    <n v="5"/>
    <n v="1820"/>
    <x v="0"/>
    <n v="947"/>
    <n v="8645"/>
    <n v="4735"/>
    <n v="3910"/>
    <n v="0.45228455754771546"/>
    <x v="0"/>
  </r>
  <r>
    <s v="ORD-100471"/>
    <x v="1013"/>
    <x v="2"/>
    <x v="10"/>
    <s v="Nov"/>
    <s v="Q4"/>
    <x v="2"/>
    <s v="Tamil Nadu"/>
    <s v="Tamil Nadu Mega Store"/>
    <x v="0"/>
    <x v="5"/>
    <x v="0"/>
    <x v="2"/>
    <n v="1"/>
    <n v="11509"/>
    <x v="2"/>
    <n v="8289"/>
    <n v="9782.65"/>
    <n v="8289"/>
    <n v="1493.6499999999996"/>
    <n v="0.15268357755822806"/>
    <x v="0"/>
  </r>
  <r>
    <s v="ORD-100874"/>
    <x v="1013"/>
    <x v="2"/>
    <x v="10"/>
    <s v="Nov"/>
    <s v="Q4"/>
    <x v="2"/>
    <s v="Tamil Nadu"/>
    <s v="Tamil Nadu Mega Store"/>
    <x v="1"/>
    <x v="8"/>
    <x v="2"/>
    <x v="2"/>
    <n v="2"/>
    <n v="2175"/>
    <x v="3"/>
    <n v="1271"/>
    <n v="3915"/>
    <n v="2542"/>
    <n v="1373"/>
    <n v="0.35070242656449552"/>
    <x v="0"/>
  </r>
  <r>
    <s v="ORD-102653"/>
    <x v="1013"/>
    <x v="2"/>
    <x v="10"/>
    <s v="Nov"/>
    <s v="Q4"/>
    <x v="0"/>
    <s v="Odisha"/>
    <s v="Odisha Mega Store"/>
    <x v="0"/>
    <x v="5"/>
    <x v="0"/>
    <x v="2"/>
    <n v="3"/>
    <n v="11253"/>
    <x v="1"/>
    <n v="8115"/>
    <n v="33759"/>
    <n v="24345"/>
    <n v="9414"/>
    <n v="0.27885897094108236"/>
    <x v="0"/>
  </r>
  <r>
    <s v="ORD-102813"/>
    <x v="1013"/>
    <x v="2"/>
    <x v="10"/>
    <s v="Nov"/>
    <s v="Q4"/>
    <x v="1"/>
    <s v="Rajasthan"/>
    <s v="Rajasthan Mega Store"/>
    <x v="2"/>
    <x v="10"/>
    <x v="0"/>
    <x v="0"/>
    <n v="4"/>
    <n v="1690"/>
    <x v="5"/>
    <n v="892"/>
    <n v="5408"/>
    <n v="3568"/>
    <n v="1840"/>
    <n v="0.34023668639053256"/>
    <x v="1"/>
  </r>
  <r>
    <s v="ORD-100607"/>
    <x v="1014"/>
    <x v="2"/>
    <x v="10"/>
    <s v="Nov"/>
    <s v="Q4"/>
    <x v="2"/>
    <s v="Karnataka"/>
    <s v="Karnataka Mega Store"/>
    <x v="0"/>
    <x v="12"/>
    <x v="0"/>
    <x v="2"/>
    <n v="2"/>
    <n v="19006"/>
    <x v="1"/>
    <n v="14694"/>
    <n v="38012"/>
    <n v="29388"/>
    <n v="8624"/>
    <n v="0.22687572345575083"/>
    <x v="0"/>
  </r>
  <r>
    <s v="ORD-100746"/>
    <x v="1014"/>
    <x v="2"/>
    <x v="10"/>
    <s v="Nov"/>
    <s v="Q4"/>
    <x v="0"/>
    <s v="Odisha"/>
    <s v="Odisha Mega Store"/>
    <x v="1"/>
    <x v="1"/>
    <x v="1"/>
    <x v="2"/>
    <n v="3"/>
    <n v="446"/>
    <x v="1"/>
    <n v="206"/>
    <n v="1338"/>
    <n v="618"/>
    <n v="720"/>
    <n v="0.53811659192825112"/>
    <x v="0"/>
  </r>
  <r>
    <s v="ORD-103521"/>
    <x v="1014"/>
    <x v="2"/>
    <x v="10"/>
    <s v="Nov"/>
    <s v="Q4"/>
    <x v="3"/>
    <s v="Delhi"/>
    <s v="Delhi Mega Store"/>
    <x v="2"/>
    <x v="2"/>
    <x v="1"/>
    <x v="0"/>
    <n v="3"/>
    <n v="2974"/>
    <x v="0"/>
    <n v="1817"/>
    <n v="8475.9"/>
    <n v="5451"/>
    <n v="3024.8999999999996"/>
    <n v="0.35688245496053511"/>
    <x v="0"/>
  </r>
  <r>
    <s v="ORD-103694"/>
    <x v="1014"/>
    <x v="2"/>
    <x v="10"/>
    <s v="Nov"/>
    <s v="Q4"/>
    <x v="3"/>
    <s v="Delhi"/>
    <s v="Delhi Mega Store"/>
    <x v="1"/>
    <x v="8"/>
    <x v="1"/>
    <x v="2"/>
    <n v="5"/>
    <n v="2080"/>
    <x v="2"/>
    <n v="1221"/>
    <n v="8840"/>
    <n v="6105"/>
    <n v="2735"/>
    <n v="0.30938914027149322"/>
    <x v="0"/>
  </r>
  <r>
    <s v="ORD-100689"/>
    <x v="1015"/>
    <x v="2"/>
    <x v="10"/>
    <s v="Nov"/>
    <s v="Q4"/>
    <x v="2"/>
    <s v="Karnataka"/>
    <s v="Karnataka Mega Store"/>
    <x v="2"/>
    <x v="7"/>
    <x v="2"/>
    <x v="0"/>
    <n v="4"/>
    <n v="2594"/>
    <x v="0"/>
    <n v="1308"/>
    <n v="9857.1999999999989"/>
    <n v="5232"/>
    <n v="4625.1999999999989"/>
    <n v="0.46922046828714031"/>
    <x v="0"/>
  </r>
  <r>
    <s v="ORD-101922"/>
    <x v="1015"/>
    <x v="2"/>
    <x v="10"/>
    <s v="Nov"/>
    <s v="Q4"/>
    <x v="3"/>
    <s v="Delhi"/>
    <s v="Delhi Mega Store"/>
    <x v="3"/>
    <x v="13"/>
    <x v="1"/>
    <x v="0"/>
    <n v="1"/>
    <n v="12903"/>
    <x v="8"/>
    <n v="7829"/>
    <n v="7741.7999999999993"/>
    <n v="7829"/>
    <n v="-87.200000000000728"/>
    <n v="-1.1263530445116217E-2"/>
    <x v="0"/>
  </r>
  <r>
    <s v="ORD-102311"/>
    <x v="1015"/>
    <x v="2"/>
    <x v="10"/>
    <s v="Nov"/>
    <s v="Q4"/>
    <x v="2"/>
    <s v="Andhra Pradesh"/>
    <s v="Andhra Pradesh Mega Store"/>
    <x v="3"/>
    <x v="13"/>
    <x v="1"/>
    <x v="2"/>
    <n v="1"/>
    <n v="14221"/>
    <x v="6"/>
    <n v="8493"/>
    <n v="9954.6999999999989"/>
    <n v="8493"/>
    <n v="1461.6999999999989"/>
    <n v="0.14683516328970225"/>
    <x v="0"/>
  </r>
  <r>
    <s v="ORD-103417"/>
    <x v="1015"/>
    <x v="2"/>
    <x v="10"/>
    <s v="Nov"/>
    <s v="Q4"/>
    <x v="2"/>
    <s v="Andhra Pradesh"/>
    <s v="Andhra Pradesh Mega Store"/>
    <x v="0"/>
    <x v="12"/>
    <x v="0"/>
    <x v="2"/>
    <n v="3"/>
    <n v="17127"/>
    <x v="2"/>
    <n v="13531"/>
    <n v="43673.85"/>
    <n v="40593"/>
    <n v="3080.8499999999985"/>
    <n v="7.0542212330719611E-2"/>
    <x v="0"/>
  </r>
  <r>
    <s v="ORD-100966"/>
    <x v="1016"/>
    <x v="2"/>
    <x v="10"/>
    <s v="Nov"/>
    <s v="Q4"/>
    <x v="3"/>
    <s v="Delhi"/>
    <s v="Delhi Mega Store"/>
    <x v="1"/>
    <x v="3"/>
    <x v="0"/>
    <x v="2"/>
    <n v="2"/>
    <n v="255"/>
    <x v="1"/>
    <n v="106"/>
    <n v="510"/>
    <n v="212"/>
    <n v="298"/>
    <n v="0.58431372549019611"/>
    <x v="0"/>
  </r>
  <r>
    <s v="ORD-102307"/>
    <x v="1016"/>
    <x v="2"/>
    <x v="10"/>
    <s v="Nov"/>
    <s v="Q4"/>
    <x v="3"/>
    <s v="Delhi"/>
    <s v="Delhi Mega Store"/>
    <x v="3"/>
    <x v="13"/>
    <x v="0"/>
    <x v="1"/>
    <n v="1"/>
    <n v="12621"/>
    <x v="6"/>
    <n v="7624"/>
    <n v="8834.6999999999989"/>
    <n v="7624"/>
    <n v="1210.6999999999989"/>
    <n v="0.13703917507102664"/>
    <x v="0"/>
  </r>
  <r>
    <s v="ORD-102532"/>
    <x v="1016"/>
    <x v="2"/>
    <x v="10"/>
    <s v="Nov"/>
    <s v="Q4"/>
    <x v="1"/>
    <s v="Gujarat"/>
    <s v="Gujarat Mega Store"/>
    <x v="0"/>
    <x v="0"/>
    <x v="2"/>
    <x v="1"/>
    <n v="1"/>
    <n v="49690"/>
    <x v="2"/>
    <n v="42024"/>
    <n v="42236.5"/>
    <n v="42024"/>
    <n v="212.5"/>
    <n v="5.0311933990742604E-3"/>
    <x v="0"/>
  </r>
  <r>
    <s v="ORD-102751"/>
    <x v="1016"/>
    <x v="2"/>
    <x v="10"/>
    <s v="Nov"/>
    <s v="Q4"/>
    <x v="2"/>
    <s v="Tamil Nadu"/>
    <s v="Tamil Nadu Mega Store"/>
    <x v="0"/>
    <x v="12"/>
    <x v="2"/>
    <x v="1"/>
    <n v="1"/>
    <n v="19148"/>
    <x v="1"/>
    <n v="14656"/>
    <n v="19148"/>
    <n v="14656"/>
    <n v="4492"/>
    <n v="0.23459369124712764"/>
    <x v="0"/>
  </r>
  <r>
    <s v="ORD-103231"/>
    <x v="1016"/>
    <x v="2"/>
    <x v="10"/>
    <s v="Nov"/>
    <s v="Q4"/>
    <x v="0"/>
    <s v="West Bengal"/>
    <s v="West Bengal Mega Store"/>
    <x v="2"/>
    <x v="10"/>
    <x v="1"/>
    <x v="2"/>
    <n v="2"/>
    <n v="1962"/>
    <x v="0"/>
    <n v="1014"/>
    <n v="3727.7999999999997"/>
    <n v="2028"/>
    <n v="1699.7999999999997"/>
    <n v="0.45597939803637533"/>
    <x v="0"/>
  </r>
  <r>
    <s v="ORD-103927"/>
    <x v="1016"/>
    <x v="2"/>
    <x v="10"/>
    <s v="Nov"/>
    <s v="Q4"/>
    <x v="0"/>
    <s v="Odisha"/>
    <s v="Odisha Mega Store"/>
    <x v="3"/>
    <x v="14"/>
    <x v="2"/>
    <x v="1"/>
    <n v="1"/>
    <n v="8213"/>
    <x v="0"/>
    <n v="5017"/>
    <n v="7802.3499999999995"/>
    <n v="5017"/>
    <n v="2785.3499999999995"/>
    <n v="0.35698859958858542"/>
    <x v="0"/>
  </r>
  <r>
    <s v="ORD-100277"/>
    <x v="1017"/>
    <x v="2"/>
    <x v="10"/>
    <s v="Nov"/>
    <s v="Q4"/>
    <x v="3"/>
    <s v="Delhi"/>
    <s v="Delhi Mega Store"/>
    <x v="0"/>
    <x v="0"/>
    <x v="1"/>
    <x v="0"/>
    <n v="1"/>
    <n v="53830"/>
    <x v="3"/>
    <n v="45803"/>
    <n v="48447"/>
    <n v="45803"/>
    <n v="2644"/>
    <n v="5.4575102689537018E-2"/>
    <x v="0"/>
  </r>
  <r>
    <s v="ORD-100438"/>
    <x v="1017"/>
    <x v="2"/>
    <x v="10"/>
    <s v="Nov"/>
    <s v="Q4"/>
    <x v="1"/>
    <s v="Gujarat"/>
    <s v="Gujarat Mega Store"/>
    <x v="0"/>
    <x v="0"/>
    <x v="2"/>
    <x v="2"/>
    <n v="1"/>
    <n v="47995"/>
    <x v="0"/>
    <n v="40581"/>
    <n v="45595.25"/>
    <n v="40581"/>
    <n v="5014.25"/>
    <n v="0.10997307833601087"/>
    <x v="0"/>
  </r>
  <r>
    <s v="ORD-102125"/>
    <x v="1017"/>
    <x v="2"/>
    <x v="10"/>
    <s v="Nov"/>
    <s v="Q4"/>
    <x v="3"/>
    <s v="Uttar Pradesh"/>
    <s v="Uttar Pradesh Mega Store"/>
    <x v="2"/>
    <x v="7"/>
    <x v="0"/>
    <x v="1"/>
    <n v="1"/>
    <n v="2625"/>
    <x v="0"/>
    <n v="1291"/>
    <n v="2493.75"/>
    <n v="1291"/>
    <n v="1202.75"/>
    <n v="0.48230576441102757"/>
    <x v="0"/>
  </r>
  <r>
    <s v="ORD-102173"/>
    <x v="1017"/>
    <x v="2"/>
    <x v="10"/>
    <s v="Nov"/>
    <s v="Q4"/>
    <x v="2"/>
    <s v="Tamil Nadu"/>
    <s v="Tamil Nadu Mega Store"/>
    <x v="3"/>
    <x v="13"/>
    <x v="1"/>
    <x v="0"/>
    <n v="1"/>
    <n v="13163"/>
    <x v="7"/>
    <n v="8098"/>
    <n v="9872.25"/>
    <n v="8098"/>
    <n v="1774.25"/>
    <n v="0.17972093494390842"/>
    <x v="0"/>
  </r>
  <r>
    <s v="ORD-102871"/>
    <x v="1017"/>
    <x v="2"/>
    <x v="10"/>
    <s v="Nov"/>
    <s v="Q4"/>
    <x v="2"/>
    <s v="Karnataka"/>
    <s v="Karnataka Mega Store"/>
    <x v="2"/>
    <x v="10"/>
    <x v="0"/>
    <x v="2"/>
    <n v="1"/>
    <n v="1753"/>
    <x v="2"/>
    <n v="893"/>
    <n v="1490.05"/>
    <n v="893"/>
    <n v="597.04999999999995"/>
    <n v="0.40069125197141031"/>
    <x v="0"/>
  </r>
  <r>
    <s v="ORD-100598"/>
    <x v="1018"/>
    <x v="2"/>
    <x v="10"/>
    <s v="Nov"/>
    <s v="Q4"/>
    <x v="2"/>
    <s v="Tamil Nadu"/>
    <s v="Tamil Nadu Mega Store"/>
    <x v="2"/>
    <x v="7"/>
    <x v="0"/>
    <x v="0"/>
    <n v="2"/>
    <n v="2172"/>
    <x v="3"/>
    <n v="1094"/>
    <n v="3909.6"/>
    <n v="2188"/>
    <n v="1721.6"/>
    <n v="0.44035195416410883"/>
    <x v="0"/>
  </r>
  <r>
    <s v="ORD-101430"/>
    <x v="1018"/>
    <x v="2"/>
    <x v="10"/>
    <s v="Nov"/>
    <s v="Q4"/>
    <x v="3"/>
    <s v="Uttar Pradesh"/>
    <s v="Uttar Pradesh Mega Store"/>
    <x v="1"/>
    <x v="3"/>
    <x v="0"/>
    <x v="2"/>
    <n v="1"/>
    <n v="240"/>
    <x v="1"/>
    <n v="99"/>
    <n v="240"/>
    <n v="99"/>
    <n v="141"/>
    <n v="0.58750000000000002"/>
    <x v="0"/>
  </r>
  <r>
    <s v="ORD-102378"/>
    <x v="1018"/>
    <x v="2"/>
    <x v="10"/>
    <s v="Nov"/>
    <s v="Q4"/>
    <x v="1"/>
    <s v="Maharashtra"/>
    <s v="Maharashtra Mega Store"/>
    <x v="1"/>
    <x v="8"/>
    <x v="0"/>
    <x v="1"/>
    <n v="1"/>
    <n v="2330"/>
    <x v="2"/>
    <n v="1340"/>
    <n v="1980.5"/>
    <n v="1340"/>
    <n v="640.5"/>
    <n v="0.32340318101489524"/>
    <x v="0"/>
  </r>
  <r>
    <s v="ORD-103194"/>
    <x v="1018"/>
    <x v="2"/>
    <x v="10"/>
    <s v="Nov"/>
    <s v="Q4"/>
    <x v="0"/>
    <s v="Bihar"/>
    <s v="Bihar Mega Store"/>
    <x v="2"/>
    <x v="7"/>
    <x v="0"/>
    <x v="0"/>
    <n v="8"/>
    <n v="2211"/>
    <x v="0"/>
    <n v="1129"/>
    <n v="16803.599999999999"/>
    <n v="9032"/>
    <n v="7771.5999999999985"/>
    <n v="0.4624961317812849"/>
    <x v="0"/>
  </r>
  <r>
    <s v="ORD-104033"/>
    <x v="1018"/>
    <x v="2"/>
    <x v="10"/>
    <s v="Nov"/>
    <s v="Q4"/>
    <x v="1"/>
    <s v="Maharashtra"/>
    <s v="Maharashtra Mega Store"/>
    <x v="2"/>
    <x v="2"/>
    <x v="2"/>
    <x v="1"/>
    <n v="3"/>
    <n v="2974"/>
    <x v="3"/>
    <n v="1815"/>
    <n v="8029.8"/>
    <n v="5445"/>
    <n v="2584.8000000000002"/>
    <n v="0.32190091907644025"/>
    <x v="0"/>
  </r>
  <r>
    <s v="ORD-104452"/>
    <x v="1018"/>
    <x v="2"/>
    <x v="10"/>
    <s v="Nov"/>
    <s v="Q4"/>
    <x v="2"/>
    <s v="Tamil Nadu"/>
    <s v="Tamil Nadu Mega Store"/>
    <x v="1"/>
    <x v="1"/>
    <x v="0"/>
    <x v="2"/>
    <n v="1"/>
    <n v="405"/>
    <x v="2"/>
    <n v="183"/>
    <n v="344.25"/>
    <n v="183"/>
    <n v="161.25"/>
    <n v="0.4684095860566449"/>
    <x v="0"/>
  </r>
  <r>
    <s v="ORD-101098"/>
    <x v="1019"/>
    <x v="2"/>
    <x v="10"/>
    <s v="Nov"/>
    <s v="Q4"/>
    <x v="2"/>
    <s v="Tamil Nadu"/>
    <s v="Tamil Nadu Mega Store"/>
    <x v="1"/>
    <x v="8"/>
    <x v="0"/>
    <x v="2"/>
    <n v="1"/>
    <n v="2405"/>
    <x v="3"/>
    <n v="1360"/>
    <n v="2164.5"/>
    <n v="1360"/>
    <n v="804.5"/>
    <n v="0.37167937167937171"/>
    <x v="0"/>
  </r>
  <r>
    <s v="ORD-103934"/>
    <x v="1019"/>
    <x v="2"/>
    <x v="10"/>
    <s v="Nov"/>
    <s v="Q4"/>
    <x v="3"/>
    <s v="Delhi"/>
    <s v="Delhi Mega Store"/>
    <x v="3"/>
    <x v="6"/>
    <x v="2"/>
    <x v="0"/>
    <n v="2"/>
    <n v="6899"/>
    <x v="2"/>
    <n v="3830"/>
    <n v="11728.3"/>
    <n v="7660"/>
    <n v="4068.2999999999993"/>
    <n v="0.34687891680806249"/>
    <x v="0"/>
  </r>
  <r>
    <s v="ORD-100303"/>
    <x v="1020"/>
    <x v="2"/>
    <x v="10"/>
    <s v="Nov"/>
    <s v="Q4"/>
    <x v="2"/>
    <s v="Tamil Nadu"/>
    <s v="Tamil Nadu Mega Store"/>
    <x v="3"/>
    <x v="6"/>
    <x v="0"/>
    <x v="2"/>
    <n v="2"/>
    <n v="6181"/>
    <x v="1"/>
    <n v="3446"/>
    <n v="12362"/>
    <n v="6892"/>
    <n v="5470"/>
    <n v="0.44248503478401552"/>
    <x v="0"/>
  </r>
  <r>
    <s v="ORD-100402"/>
    <x v="1020"/>
    <x v="2"/>
    <x v="10"/>
    <s v="Nov"/>
    <s v="Q4"/>
    <x v="0"/>
    <s v="Odisha"/>
    <s v="Odisha Mega Store"/>
    <x v="2"/>
    <x v="7"/>
    <x v="0"/>
    <x v="1"/>
    <n v="1"/>
    <n v="2347"/>
    <x v="0"/>
    <n v="1161"/>
    <n v="2229.65"/>
    <n v="1161"/>
    <n v="1068.6500000000001"/>
    <n v="0.47929047159868143"/>
    <x v="0"/>
  </r>
  <r>
    <s v="ORD-100791"/>
    <x v="1020"/>
    <x v="2"/>
    <x v="10"/>
    <s v="Nov"/>
    <s v="Q4"/>
    <x v="3"/>
    <s v="Punjab"/>
    <s v="Punjab Mega Store"/>
    <x v="0"/>
    <x v="5"/>
    <x v="0"/>
    <x v="1"/>
    <n v="3"/>
    <n v="11262"/>
    <x v="0"/>
    <n v="8233"/>
    <n v="32096.699999999997"/>
    <n v="24699"/>
    <n v="7397.6999999999971"/>
    <n v="0.23048163829926435"/>
    <x v="0"/>
  </r>
  <r>
    <s v="ORD-100793"/>
    <x v="1020"/>
    <x v="2"/>
    <x v="10"/>
    <s v="Nov"/>
    <s v="Q4"/>
    <x v="2"/>
    <s v="Andhra Pradesh"/>
    <s v="Andhra Pradesh Mega Store"/>
    <x v="1"/>
    <x v="3"/>
    <x v="0"/>
    <x v="0"/>
    <n v="1"/>
    <n v="231"/>
    <x v="5"/>
    <n v="98"/>
    <n v="184.8"/>
    <n v="98"/>
    <n v="86.800000000000011"/>
    <n v="0.46969696969696972"/>
    <x v="0"/>
  </r>
  <r>
    <s v="ORD-100941"/>
    <x v="1020"/>
    <x v="2"/>
    <x v="10"/>
    <s v="Nov"/>
    <s v="Q4"/>
    <x v="2"/>
    <s v="Andhra Pradesh"/>
    <s v="Andhra Pradesh Mega Store"/>
    <x v="2"/>
    <x v="2"/>
    <x v="1"/>
    <x v="2"/>
    <n v="1"/>
    <n v="2585"/>
    <x v="2"/>
    <n v="1575"/>
    <n v="2197.25"/>
    <n v="1575"/>
    <n v="622.25"/>
    <n v="0.28319490271930825"/>
    <x v="0"/>
  </r>
  <r>
    <s v="ORD-103512"/>
    <x v="1020"/>
    <x v="2"/>
    <x v="10"/>
    <s v="Nov"/>
    <s v="Q4"/>
    <x v="1"/>
    <s v="Rajasthan"/>
    <s v="Rajasthan Mega Store"/>
    <x v="1"/>
    <x v="3"/>
    <x v="1"/>
    <x v="0"/>
    <n v="1"/>
    <n v="247"/>
    <x v="2"/>
    <n v="101"/>
    <n v="209.95"/>
    <n v="101"/>
    <n v="108.94999999999999"/>
    <n v="0.51893307930459631"/>
    <x v="0"/>
  </r>
  <r>
    <s v="ORD-103828"/>
    <x v="1020"/>
    <x v="2"/>
    <x v="10"/>
    <s v="Nov"/>
    <s v="Q4"/>
    <x v="0"/>
    <s v="Odisha"/>
    <s v="Odisha Mega Store"/>
    <x v="3"/>
    <x v="13"/>
    <x v="0"/>
    <x v="2"/>
    <n v="1"/>
    <n v="13376"/>
    <x v="6"/>
    <n v="7869"/>
    <n v="9363.1999999999989"/>
    <n v="7869"/>
    <n v="1494.1999999999989"/>
    <n v="0.15958219412166771"/>
    <x v="0"/>
  </r>
  <r>
    <s v="ORD-103965"/>
    <x v="1020"/>
    <x v="2"/>
    <x v="10"/>
    <s v="Nov"/>
    <s v="Q4"/>
    <x v="1"/>
    <s v="Maharashtra"/>
    <s v="Maharashtra Mega Store"/>
    <x v="1"/>
    <x v="4"/>
    <x v="0"/>
    <x v="1"/>
    <n v="3"/>
    <n v="302"/>
    <x v="0"/>
    <n v="124"/>
    <n v="860.69999999999993"/>
    <n v="372"/>
    <n v="488.69999999999993"/>
    <n v="0.56779365632624601"/>
    <x v="0"/>
  </r>
  <r>
    <s v="ORD-100584"/>
    <x v="1021"/>
    <x v="2"/>
    <x v="10"/>
    <s v="Nov"/>
    <s v="Q4"/>
    <x v="2"/>
    <s v="Karnataka"/>
    <s v="Karnataka Mega Store"/>
    <x v="0"/>
    <x v="12"/>
    <x v="0"/>
    <x v="1"/>
    <n v="5"/>
    <n v="18632"/>
    <x v="2"/>
    <n v="14667"/>
    <n v="79186"/>
    <n v="73335"/>
    <n v="5851"/>
    <n v="7.3889323870381121E-2"/>
    <x v="0"/>
  </r>
  <r>
    <s v="ORD-100613"/>
    <x v="1021"/>
    <x v="2"/>
    <x v="10"/>
    <s v="Nov"/>
    <s v="Q4"/>
    <x v="1"/>
    <s v="Rajasthan"/>
    <s v="Rajasthan Mega Store"/>
    <x v="0"/>
    <x v="5"/>
    <x v="0"/>
    <x v="2"/>
    <n v="1"/>
    <n v="10481"/>
    <x v="1"/>
    <n v="7913"/>
    <n v="10481"/>
    <n v="7913"/>
    <n v="2568"/>
    <n v="0.24501478866520371"/>
    <x v="0"/>
  </r>
  <r>
    <s v="ORD-100978"/>
    <x v="1021"/>
    <x v="2"/>
    <x v="10"/>
    <s v="Nov"/>
    <s v="Q4"/>
    <x v="1"/>
    <s v="Maharashtra"/>
    <s v="Maharashtra Mega Store"/>
    <x v="3"/>
    <x v="14"/>
    <x v="0"/>
    <x v="2"/>
    <n v="3"/>
    <n v="8528"/>
    <x v="4"/>
    <n v="5434"/>
    <n v="16629.600000000002"/>
    <n v="16302"/>
    <n v="327.60000000000218"/>
    <n v="1.9699812382739341E-2"/>
    <x v="0"/>
  </r>
  <r>
    <s v="ORD-101534"/>
    <x v="1021"/>
    <x v="2"/>
    <x v="10"/>
    <s v="Nov"/>
    <s v="Q4"/>
    <x v="3"/>
    <s v="Delhi"/>
    <s v="Delhi Mega Store"/>
    <x v="3"/>
    <x v="6"/>
    <x v="1"/>
    <x v="2"/>
    <n v="2"/>
    <n v="6779"/>
    <x v="2"/>
    <n v="3638"/>
    <n v="11524.3"/>
    <n v="7276"/>
    <n v="4248.2999999999993"/>
    <n v="0.36863844224811915"/>
    <x v="0"/>
  </r>
  <r>
    <s v="ORD-101821"/>
    <x v="1021"/>
    <x v="2"/>
    <x v="10"/>
    <s v="Nov"/>
    <s v="Q4"/>
    <x v="1"/>
    <s v="Gujarat"/>
    <s v="Gujarat Mega Store"/>
    <x v="0"/>
    <x v="12"/>
    <x v="0"/>
    <x v="2"/>
    <n v="3"/>
    <n v="18757"/>
    <x v="0"/>
    <n v="14773"/>
    <n v="53457.45"/>
    <n v="44319"/>
    <n v="9138.4499999999971"/>
    <n v="0.17094810919712777"/>
    <x v="0"/>
  </r>
  <r>
    <s v="ORD-102301"/>
    <x v="1021"/>
    <x v="2"/>
    <x v="10"/>
    <s v="Nov"/>
    <s v="Q4"/>
    <x v="2"/>
    <s v="Tamil Nadu"/>
    <s v="Tamil Nadu Mega Store"/>
    <x v="1"/>
    <x v="4"/>
    <x v="0"/>
    <x v="2"/>
    <n v="1"/>
    <n v="294"/>
    <x v="1"/>
    <n v="114"/>
    <n v="294"/>
    <n v="114"/>
    <n v="180"/>
    <n v="0.61224489795918369"/>
    <x v="0"/>
  </r>
  <r>
    <s v="ORD-102891"/>
    <x v="1021"/>
    <x v="2"/>
    <x v="10"/>
    <s v="Nov"/>
    <s v="Q4"/>
    <x v="2"/>
    <s v="Andhra Pradesh"/>
    <s v="Andhra Pradesh Mega Store"/>
    <x v="0"/>
    <x v="12"/>
    <x v="0"/>
    <x v="2"/>
    <n v="5"/>
    <n v="17171"/>
    <x v="0"/>
    <n v="13002"/>
    <n v="81562.25"/>
    <n v="65010"/>
    <n v="16552.25"/>
    <n v="0.20294008564010924"/>
    <x v="0"/>
  </r>
  <r>
    <s v="ORD-103298"/>
    <x v="1021"/>
    <x v="2"/>
    <x v="10"/>
    <s v="Nov"/>
    <s v="Q4"/>
    <x v="0"/>
    <s v="Odisha"/>
    <s v="Odisha Mega Store"/>
    <x v="1"/>
    <x v="4"/>
    <x v="0"/>
    <x v="1"/>
    <n v="3"/>
    <n v="326"/>
    <x v="0"/>
    <n v="128"/>
    <n v="929.09999999999991"/>
    <n v="384"/>
    <n v="545.09999999999991"/>
    <n v="0.58669680335808838"/>
    <x v="0"/>
  </r>
  <r>
    <s v="ORD-103466"/>
    <x v="1021"/>
    <x v="2"/>
    <x v="10"/>
    <s v="Nov"/>
    <s v="Q4"/>
    <x v="2"/>
    <s v="Andhra Pradesh"/>
    <s v="Andhra Pradesh Mega Store"/>
    <x v="1"/>
    <x v="3"/>
    <x v="0"/>
    <x v="2"/>
    <n v="1"/>
    <n v="260"/>
    <x v="1"/>
    <n v="107"/>
    <n v="260"/>
    <n v="107"/>
    <n v="153"/>
    <n v="0.58846153846153848"/>
    <x v="0"/>
  </r>
  <r>
    <s v="ORD-100913"/>
    <x v="1022"/>
    <x v="2"/>
    <x v="10"/>
    <s v="Nov"/>
    <s v="Q4"/>
    <x v="1"/>
    <s v="Gujarat"/>
    <s v="Gujarat Mega Store"/>
    <x v="1"/>
    <x v="4"/>
    <x v="1"/>
    <x v="0"/>
    <n v="1"/>
    <n v="316"/>
    <x v="5"/>
    <n v="128"/>
    <n v="252.8"/>
    <n v="128"/>
    <n v="124.80000000000001"/>
    <n v="0.49367088607594939"/>
    <x v="0"/>
  </r>
  <r>
    <s v="ORD-101761"/>
    <x v="1022"/>
    <x v="2"/>
    <x v="10"/>
    <s v="Nov"/>
    <s v="Q4"/>
    <x v="1"/>
    <s v="Gujarat"/>
    <s v="Gujarat Mega Store"/>
    <x v="2"/>
    <x v="10"/>
    <x v="0"/>
    <x v="0"/>
    <n v="5"/>
    <n v="1745"/>
    <x v="0"/>
    <n v="918"/>
    <n v="8288.75"/>
    <n v="4590"/>
    <n v="3698.75"/>
    <n v="0.44623736992912078"/>
    <x v="0"/>
  </r>
  <r>
    <s v="ORD-102368"/>
    <x v="1022"/>
    <x v="2"/>
    <x v="10"/>
    <s v="Nov"/>
    <s v="Q4"/>
    <x v="1"/>
    <s v="Rajasthan"/>
    <s v="Rajasthan Mega Store"/>
    <x v="1"/>
    <x v="4"/>
    <x v="0"/>
    <x v="1"/>
    <n v="2"/>
    <n v="296"/>
    <x v="1"/>
    <n v="120"/>
    <n v="592"/>
    <n v="240"/>
    <n v="352"/>
    <n v="0.59459459459459463"/>
    <x v="0"/>
  </r>
  <r>
    <s v="ORD-102482"/>
    <x v="1022"/>
    <x v="2"/>
    <x v="10"/>
    <s v="Nov"/>
    <s v="Q4"/>
    <x v="2"/>
    <s v="Andhra Pradesh"/>
    <s v="Andhra Pradesh Mega Store"/>
    <x v="2"/>
    <x v="10"/>
    <x v="2"/>
    <x v="1"/>
    <n v="4"/>
    <n v="1627"/>
    <x v="2"/>
    <n v="826"/>
    <n v="5531.8"/>
    <n v="3304"/>
    <n v="2227.8000000000002"/>
    <n v="0.40272605661809902"/>
    <x v="0"/>
  </r>
  <r>
    <s v="ORD-103333"/>
    <x v="1022"/>
    <x v="2"/>
    <x v="10"/>
    <s v="Nov"/>
    <s v="Q4"/>
    <x v="1"/>
    <s v="Maharashtra"/>
    <s v="Maharashtra Mega Store"/>
    <x v="3"/>
    <x v="14"/>
    <x v="0"/>
    <x v="2"/>
    <n v="1"/>
    <n v="9383"/>
    <x v="5"/>
    <n v="5757"/>
    <n v="7506.4000000000005"/>
    <n v="5757"/>
    <n v="1749.4000000000005"/>
    <n v="0.23305446019396786"/>
    <x v="0"/>
  </r>
  <r>
    <s v="ORD-103451"/>
    <x v="1022"/>
    <x v="2"/>
    <x v="10"/>
    <s v="Nov"/>
    <s v="Q4"/>
    <x v="3"/>
    <s v="Punjab"/>
    <s v="Punjab Mega Store"/>
    <x v="0"/>
    <x v="12"/>
    <x v="2"/>
    <x v="2"/>
    <n v="1"/>
    <n v="19399"/>
    <x v="0"/>
    <n v="14904"/>
    <n v="18429.05"/>
    <n v="14904"/>
    <n v="3525.0499999999993"/>
    <n v="0.19127681567959279"/>
    <x v="0"/>
  </r>
  <r>
    <s v="ORD-103743"/>
    <x v="1022"/>
    <x v="2"/>
    <x v="10"/>
    <s v="Nov"/>
    <s v="Q4"/>
    <x v="3"/>
    <s v="Delhi"/>
    <s v="Delhi Mega Store"/>
    <x v="1"/>
    <x v="1"/>
    <x v="0"/>
    <x v="1"/>
    <n v="3"/>
    <n v="453"/>
    <x v="1"/>
    <n v="208"/>
    <n v="1359"/>
    <n v="624"/>
    <n v="735"/>
    <n v="0.54083885209713023"/>
    <x v="0"/>
  </r>
  <r>
    <s v="ORD-100666"/>
    <x v="1023"/>
    <x v="2"/>
    <x v="10"/>
    <s v="Nov"/>
    <s v="Q4"/>
    <x v="1"/>
    <s v="Rajasthan"/>
    <s v="Rajasthan Mega Store"/>
    <x v="0"/>
    <x v="11"/>
    <x v="2"/>
    <x v="2"/>
    <n v="1"/>
    <n v="1374"/>
    <x v="1"/>
    <n v="671"/>
    <n v="1374"/>
    <n v="671"/>
    <n v="703"/>
    <n v="0.51164483260553129"/>
    <x v="0"/>
  </r>
  <r>
    <s v="ORD-100967"/>
    <x v="1023"/>
    <x v="2"/>
    <x v="10"/>
    <s v="Nov"/>
    <s v="Q4"/>
    <x v="3"/>
    <s v="Delhi"/>
    <s v="Delhi Mega Store"/>
    <x v="3"/>
    <x v="14"/>
    <x v="2"/>
    <x v="1"/>
    <n v="4"/>
    <n v="9605"/>
    <x v="1"/>
    <n v="6098"/>
    <n v="38420"/>
    <n v="24392"/>
    <n v="14028"/>
    <n v="0.36512233211868816"/>
    <x v="0"/>
  </r>
  <r>
    <s v="ORD-101353"/>
    <x v="1023"/>
    <x v="2"/>
    <x v="10"/>
    <s v="Nov"/>
    <s v="Q4"/>
    <x v="1"/>
    <s v="Maharashtra"/>
    <s v="Maharashtra Mega Store"/>
    <x v="1"/>
    <x v="8"/>
    <x v="2"/>
    <x v="0"/>
    <n v="2"/>
    <n v="2289"/>
    <x v="5"/>
    <n v="1300"/>
    <n v="3662.4"/>
    <n v="2600"/>
    <n v="1062.4000000000001"/>
    <n v="0.29008300567933598"/>
    <x v="0"/>
  </r>
  <r>
    <s v="ORD-102017"/>
    <x v="1023"/>
    <x v="2"/>
    <x v="10"/>
    <s v="Nov"/>
    <s v="Q4"/>
    <x v="1"/>
    <s v="Maharashtra"/>
    <s v="Maharashtra Mega Store"/>
    <x v="3"/>
    <x v="13"/>
    <x v="1"/>
    <x v="2"/>
    <n v="1"/>
    <n v="14512"/>
    <x v="4"/>
    <n v="8893"/>
    <n v="9432.8000000000011"/>
    <n v="8893"/>
    <n v="539.80000000000109"/>
    <n v="5.7225850224747798E-2"/>
    <x v="0"/>
  </r>
  <r>
    <s v="ORD-102584"/>
    <x v="1023"/>
    <x v="2"/>
    <x v="10"/>
    <s v="Nov"/>
    <s v="Q4"/>
    <x v="1"/>
    <s v="Rajasthan"/>
    <s v="Rajasthan Mega Store"/>
    <x v="0"/>
    <x v="12"/>
    <x v="2"/>
    <x v="1"/>
    <n v="1"/>
    <n v="16942"/>
    <x v="3"/>
    <n v="12839"/>
    <n v="15247.800000000001"/>
    <n v="12839"/>
    <n v="2408.8000000000011"/>
    <n v="0.15797688846915628"/>
    <x v="0"/>
  </r>
  <r>
    <s v="ORD-103984"/>
    <x v="1023"/>
    <x v="2"/>
    <x v="10"/>
    <s v="Nov"/>
    <s v="Q4"/>
    <x v="1"/>
    <s v="Rajasthan"/>
    <s v="Rajasthan Mega Store"/>
    <x v="0"/>
    <x v="11"/>
    <x v="0"/>
    <x v="1"/>
    <n v="3"/>
    <n v="1583"/>
    <x v="2"/>
    <n v="810"/>
    <n v="4036.65"/>
    <n v="2430"/>
    <n v="1606.65"/>
    <n v="0.39801568131990639"/>
    <x v="0"/>
  </r>
  <r>
    <s v="ORD-104073"/>
    <x v="1023"/>
    <x v="2"/>
    <x v="10"/>
    <s v="Nov"/>
    <s v="Q4"/>
    <x v="2"/>
    <s v="Andhra Pradesh"/>
    <s v="Andhra Pradesh Mega Store"/>
    <x v="2"/>
    <x v="7"/>
    <x v="2"/>
    <x v="1"/>
    <n v="4"/>
    <n v="2322"/>
    <x v="1"/>
    <n v="1155"/>
    <n v="9288"/>
    <n v="4620"/>
    <n v="4668"/>
    <n v="0.50258397932816534"/>
    <x v="0"/>
  </r>
  <r>
    <s v="ORD-104189"/>
    <x v="1023"/>
    <x v="2"/>
    <x v="10"/>
    <s v="Nov"/>
    <s v="Q4"/>
    <x v="3"/>
    <s v="Punjab"/>
    <s v="Punjab Mega Store"/>
    <x v="1"/>
    <x v="4"/>
    <x v="0"/>
    <x v="0"/>
    <n v="3"/>
    <n v="289"/>
    <x v="5"/>
    <n v="112"/>
    <n v="693.6"/>
    <n v="336"/>
    <n v="357.6"/>
    <n v="0.51557093425605538"/>
    <x v="1"/>
  </r>
  <r>
    <s v="ORD-100162"/>
    <x v="1024"/>
    <x v="2"/>
    <x v="10"/>
    <s v="Nov"/>
    <s v="Q4"/>
    <x v="0"/>
    <s v="Odisha"/>
    <s v="Odisha Mega Store"/>
    <x v="1"/>
    <x v="3"/>
    <x v="2"/>
    <x v="0"/>
    <n v="2"/>
    <n v="257"/>
    <x v="0"/>
    <n v="106"/>
    <n v="488.29999999999995"/>
    <n v="212"/>
    <n v="276.29999999999995"/>
    <n v="0.56584067171820596"/>
    <x v="0"/>
  </r>
  <r>
    <s v="ORD-100493"/>
    <x v="1024"/>
    <x v="2"/>
    <x v="10"/>
    <s v="Nov"/>
    <s v="Q4"/>
    <x v="0"/>
    <s v="West Bengal"/>
    <s v="West Bengal Mega Store"/>
    <x v="3"/>
    <x v="14"/>
    <x v="0"/>
    <x v="1"/>
    <n v="1"/>
    <n v="8516"/>
    <x v="1"/>
    <n v="5413"/>
    <n v="8516"/>
    <n v="5413"/>
    <n v="3103"/>
    <n v="0.36437294504462187"/>
    <x v="0"/>
  </r>
  <r>
    <s v="ORD-101873"/>
    <x v="1024"/>
    <x v="2"/>
    <x v="10"/>
    <s v="Nov"/>
    <s v="Q4"/>
    <x v="0"/>
    <s v="West Bengal"/>
    <s v="West Bengal Mega Store"/>
    <x v="1"/>
    <x v="1"/>
    <x v="2"/>
    <x v="1"/>
    <n v="1"/>
    <n v="493"/>
    <x v="1"/>
    <n v="216"/>
    <n v="493"/>
    <n v="216"/>
    <n v="277"/>
    <n v="0.56186612576064909"/>
    <x v="0"/>
  </r>
  <r>
    <s v="ORD-102529"/>
    <x v="1024"/>
    <x v="2"/>
    <x v="10"/>
    <s v="Nov"/>
    <s v="Q4"/>
    <x v="2"/>
    <s v="Karnataka"/>
    <s v="Karnataka Mega Store"/>
    <x v="0"/>
    <x v="0"/>
    <x v="2"/>
    <x v="2"/>
    <n v="2"/>
    <n v="49534"/>
    <x v="3"/>
    <n v="41174"/>
    <n v="89161.2"/>
    <n v="82348"/>
    <n v="6813.1999999999971"/>
    <n v="7.6414404471900302E-2"/>
    <x v="0"/>
  </r>
  <r>
    <s v="ORD-102921"/>
    <x v="1024"/>
    <x v="2"/>
    <x v="10"/>
    <s v="Nov"/>
    <s v="Q4"/>
    <x v="1"/>
    <s v="Maharashtra"/>
    <s v="Maharashtra Mega Store"/>
    <x v="3"/>
    <x v="6"/>
    <x v="2"/>
    <x v="1"/>
    <n v="2"/>
    <n v="6260"/>
    <x v="5"/>
    <n v="3496"/>
    <n v="10016"/>
    <n v="6992"/>
    <n v="3024"/>
    <n v="0.30191693290734822"/>
    <x v="0"/>
  </r>
  <r>
    <s v="ORD-104200"/>
    <x v="1024"/>
    <x v="2"/>
    <x v="10"/>
    <s v="Nov"/>
    <s v="Q4"/>
    <x v="1"/>
    <s v="Gujarat"/>
    <s v="Gujarat Mega Store"/>
    <x v="2"/>
    <x v="10"/>
    <x v="1"/>
    <x v="2"/>
    <n v="4"/>
    <n v="1946"/>
    <x v="3"/>
    <n v="1024"/>
    <n v="7005.6"/>
    <n v="4096"/>
    <n v="2909.6000000000004"/>
    <n v="0.41532488295078224"/>
    <x v="0"/>
  </r>
  <r>
    <s v="ORD-100320"/>
    <x v="1025"/>
    <x v="2"/>
    <x v="10"/>
    <s v="Nov"/>
    <s v="Q4"/>
    <x v="2"/>
    <s v="Tamil Nadu"/>
    <s v="Tamil Nadu Mega Store"/>
    <x v="1"/>
    <x v="8"/>
    <x v="1"/>
    <x v="1"/>
    <n v="2"/>
    <n v="2375"/>
    <x v="1"/>
    <n v="1357"/>
    <n v="4750"/>
    <n v="2714"/>
    <n v="2036"/>
    <n v="0.42863157894736842"/>
    <x v="0"/>
  </r>
  <r>
    <s v="ORD-101294"/>
    <x v="1025"/>
    <x v="2"/>
    <x v="10"/>
    <s v="Nov"/>
    <s v="Q4"/>
    <x v="0"/>
    <s v="Bihar"/>
    <s v="Bihar Mega Store"/>
    <x v="2"/>
    <x v="7"/>
    <x v="0"/>
    <x v="2"/>
    <n v="5"/>
    <n v="2271"/>
    <x v="0"/>
    <n v="1114"/>
    <n v="10787.25"/>
    <n v="5570"/>
    <n v="5217.25"/>
    <n v="0.48364967901921252"/>
    <x v="1"/>
  </r>
  <r>
    <s v="ORD-101709"/>
    <x v="1025"/>
    <x v="2"/>
    <x v="10"/>
    <s v="Nov"/>
    <s v="Q4"/>
    <x v="2"/>
    <s v="Karnataka"/>
    <s v="Karnataka Mega Store"/>
    <x v="3"/>
    <x v="9"/>
    <x v="0"/>
    <x v="2"/>
    <n v="2"/>
    <n v="31721"/>
    <x v="1"/>
    <n v="21696"/>
    <n v="63442"/>
    <n v="43392"/>
    <n v="20050"/>
    <n v="0.31603669493395542"/>
    <x v="0"/>
  </r>
  <r>
    <s v="ORD-101842"/>
    <x v="1025"/>
    <x v="2"/>
    <x v="10"/>
    <s v="Nov"/>
    <s v="Q4"/>
    <x v="1"/>
    <s v="Maharashtra"/>
    <s v="Maharashtra Mega Store"/>
    <x v="3"/>
    <x v="6"/>
    <x v="2"/>
    <x v="0"/>
    <n v="5"/>
    <n v="6802"/>
    <x v="4"/>
    <n v="3747"/>
    <n v="22106.5"/>
    <n v="18735"/>
    <n v="3371.5"/>
    <n v="0.15251170470223691"/>
    <x v="0"/>
  </r>
  <r>
    <s v="ORD-102682"/>
    <x v="1025"/>
    <x v="2"/>
    <x v="10"/>
    <s v="Nov"/>
    <s v="Q4"/>
    <x v="3"/>
    <s v="Punjab"/>
    <s v="Punjab Mega Store"/>
    <x v="0"/>
    <x v="5"/>
    <x v="2"/>
    <x v="2"/>
    <n v="2"/>
    <n v="11991"/>
    <x v="2"/>
    <n v="8788"/>
    <n v="20384.7"/>
    <n v="17576"/>
    <n v="2808.7000000000007"/>
    <n v="0.1377847110823314"/>
    <x v="0"/>
  </r>
  <r>
    <s v="ORD-102692"/>
    <x v="1025"/>
    <x v="2"/>
    <x v="10"/>
    <s v="Nov"/>
    <s v="Q4"/>
    <x v="1"/>
    <s v="Gujarat"/>
    <s v="Gujarat Mega Store"/>
    <x v="1"/>
    <x v="4"/>
    <x v="2"/>
    <x v="1"/>
    <n v="3"/>
    <n v="308"/>
    <x v="0"/>
    <n v="120"/>
    <n v="877.8"/>
    <n v="360"/>
    <n v="517.79999999999995"/>
    <n v="0.58988380041011623"/>
    <x v="0"/>
  </r>
  <r>
    <s v="ORD-102975"/>
    <x v="1025"/>
    <x v="2"/>
    <x v="10"/>
    <s v="Nov"/>
    <s v="Q4"/>
    <x v="1"/>
    <s v="Gujarat"/>
    <s v="Gujarat Mega Store"/>
    <x v="1"/>
    <x v="8"/>
    <x v="0"/>
    <x v="2"/>
    <n v="4"/>
    <n v="2002"/>
    <x v="0"/>
    <n v="1165"/>
    <n v="7607.5999999999995"/>
    <n v="4660"/>
    <n v="2947.5999999999995"/>
    <n v="0.3874546506125453"/>
    <x v="0"/>
  </r>
  <r>
    <s v="ORD-104018"/>
    <x v="1025"/>
    <x v="2"/>
    <x v="10"/>
    <s v="Nov"/>
    <s v="Q4"/>
    <x v="2"/>
    <s v="Tamil Nadu"/>
    <s v="Tamil Nadu Mega Store"/>
    <x v="2"/>
    <x v="7"/>
    <x v="2"/>
    <x v="0"/>
    <n v="4"/>
    <n v="2286"/>
    <x v="0"/>
    <n v="1170"/>
    <n v="8686.7999999999993"/>
    <n v="4680"/>
    <n v="4006.7999999999993"/>
    <n v="0.46125155408205548"/>
    <x v="0"/>
  </r>
  <r>
    <s v="ORD-100139"/>
    <x v="1026"/>
    <x v="2"/>
    <x v="10"/>
    <s v="Nov"/>
    <s v="Q4"/>
    <x v="1"/>
    <s v="Rajasthan"/>
    <s v="Rajasthan Mega Store"/>
    <x v="2"/>
    <x v="2"/>
    <x v="0"/>
    <x v="1"/>
    <n v="8"/>
    <n v="2787"/>
    <x v="1"/>
    <n v="1665"/>
    <n v="22296"/>
    <n v="13320"/>
    <n v="8976"/>
    <n v="0.40258342303552208"/>
    <x v="0"/>
  </r>
  <r>
    <s v="ORD-102960"/>
    <x v="1026"/>
    <x v="2"/>
    <x v="10"/>
    <s v="Nov"/>
    <s v="Q4"/>
    <x v="1"/>
    <s v="Rajasthan"/>
    <s v="Rajasthan Mega Store"/>
    <x v="1"/>
    <x v="4"/>
    <x v="0"/>
    <x v="0"/>
    <n v="3"/>
    <n v="306"/>
    <x v="2"/>
    <n v="122"/>
    <n v="780.3"/>
    <n v="366"/>
    <n v="414.29999999999995"/>
    <n v="0.5309496347558631"/>
    <x v="0"/>
  </r>
  <r>
    <s v="ORD-103448"/>
    <x v="1026"/>
    <x v="2"/>
    <x v="10"/>
    <s v="Nov"/>
    <s v="Q4"/>
    <x v="0"/>
    <s v="Bihar"/>
    <s v="Bihar Mega Store"/>
    <x v="0"/>
    <x v="12"/>
    <x v="0"/>
    <x v="0"/>
    <n v="4"/>
    <n v="19349"/>
    <x v="0"/>
    <n v="15058"/>
    <n v="73526.2"/>
    <n v="60232"/>
    <n v="13294.199999999997"/>
    <n v="0.18080901773789476"/>
    <x v="0"/>
  </r>
  <r>
    <s v="ORD-104380"/>
    <x v="1026"/>
    <x v="2"/>
    <x v="10"/>
    <s v="Nov"/>
    <s v="Q4"/>
    <x v="3"/>
    <s v="Punjab"/>
    <s v="Punjab Mega Store"/>
    <x v="2"/>
    <x v="2"/>
    <x v="2"/>
    <x v="0"/>
    <n v="5"/>
    <n v="2956"/>
    <x v="2"/>
    <n v="1773"/>
    <n v="12563"/>
    <n v="8865"/>
    <n v="3698"/>
    <n v="0.29435644352463586"/>
    <x v="0"/>
  </r>
  <r>
    <s v="ORD-104391"/>
    <x v="1026"/>
    <x v="2"/>
    <x v="10"/>
    <s v="Nov"/>
    <s v="Q4"/>
    <x v="1"/>
    <s v="Gujarat"/>
    <s v="Gujarat Mega Store"/>
    <x v="0"/>
    <x v="0"/>
    <x v="1"/>
    <x v="2"/>
    <n v="1"/>
    <n v="54987"/>
    <x v="0"/>
    <n v="48094"/>
    <n v="52237.649999999994"/>
    <n v="48094"/>
    <n v="4143.6499999999942"/>
    <n v="7.932305530589516E-2"/>
    <x v="0"/>
  </r>
  <r>
    <s v="ORD-104393"/>
    <x v="1026"/>
    <x v="2"/>
    <x v="10"/>
    <s v="Nov"/>
    <s v="Q4"/>
    <x v="1"/>
    <s v="Gujarat"/>
    <s v="Gujarat Mega Store"/>
    <x v="3"/>
    <x v="14"/>
    <x v="0"/>
    <x v="0"/>
    <n v="2"/>
    <n v="9423"/>
    <x v="7"/>
    <n v="5721"/>
    <n v="14134.5"/>
    <n v="11442"/>
    <n v="2692.5"/>
    <n v="0.19049135094980368"/>
    <x v="0"/>
  </r>
  <r>
    <s v="ORD-104445"/>
    <x v="1026"/>
    <x v="2"/>
    <x v="10"/>
    <s v="Nov"/>
    <s v="Q4"/>
    <x v="2"/>
    <s v="Tamil Nadu"/>
    <s v="Tamil Nadu Mega Store"/>
    <x v="1"/>
    <x v="4"/>
    <x v="1"/>
    <x v="1"/>
    <n v="1"/>
    <n v="328"/>
    <x v="2"/>
    <n v="135"/>
    <n v="278.8"/>
    <n v="135"/>
    <n v="143.80000000000001"/>
    <n v="0.51578192252510757"/>
    <x v="0"/>
  </r>
  <r>
    <s v="ORD-100962"/>
    <x v="1027"/>
    <x v="2"/>
    <x v="10"/>
    <s v="Nov"/>
    <s v="Q4"/>
    <x v="3"/>
    <s v="Uttar Pradesh"/>
    <s v="Uttar Pradesh Mega Store"/>
    <x v="0"/>
    <x v="12"/>
    <x v="0"/>
    <x v="0"/>
    <n v="1"/>
    <n v="17159"/>
    <x v="2"/>
    <n v="13282"/>
    <n v="14585.15"/>
    <n v="13282"/>
    <n v="1303.1499999999996"/>
    <n v="8.9347726968869001E-2"/>
    <x v="0"/>
  </r>
  <r>
    <s v="ORD-101483"/>
    <x v="1027"/>
    <x v="2"/>
    <x v="10"/>
    <s v="Nov"/>
    <s v="Q4"/>
    <x v="0"/>
    <s v="Bihar"/>
    <s v="Bihar Mega Store"/>
    <x v="3"/>
    <x v="13"/>
    <x v="0"/>
    <x v="2"/>
    <n v="1"/>
    <n v="12816"/>
    <x v="5"/>
    <n v="7552"/>
    <n v="10252.800000000001"/>
    <n v="7552"/>
    <n v="2700.8000000000011"/>
    <n v="0.26342072409488149"/>
    <x v="0"/>
  </r>
  <r>
    <s v="ORD-102648"/>
    <x v="1027"/>
    <x v="2"/>
    <x v="10"/>
    <s v="Nov"/>
    <s v="Q4"/>
    <x v="1"/>
    <s v="Gujarat"/>
    <s v="Gujarat Mega Store"/>
    <x v="0"/>
    <x v="11"/>
    <x v="2"/>
    <x v="0"/>
    <n v="4"/>
    <n v="1500"/>
    <x v="2"/>
    <n v="730"/>
    <n v="5100"/>
    <n v="2920"/>
    <n v="2180"/>
    <n v="0.42745098039215684"/>
    <x v="0"/>
  </r>
  <r>
    <s v="ORD-103561"/>
    <x v="1027"/>
    <x v="2"/>
    <x v="10"/>
    <s v="Nov"/>
    <s v="Q4"/>
    <x v="2"/>
    <s v="Andhra Pradesh"/>
    <s v="Andhra Pradesh Mega Store"/>
    <x v="1"/>
    <x v="8"/>
    <x v="1"/>
    <x v="0"/>
    <n v="2"/>
    <n v="2119"/>
    <x v="3"/>
    <n v="1224"/>
    <n v="3814.2000000000003"/>
    <n v="2448"/>
    <n v="1366.2000000000003"/>
    <n v="0.35818782444549319"/>
    <x v="0"/>
  </r>
  <r>
    <s v="ORD-103916"/>
    <x v="1027"/>
    <x v="2"/>
    <x v="10"/>
    <s v="Nov"/>
    <s v="Q4"/>
    <x v="2"/>
    <s v="Tamil Nadu"/>
    <s v="Tamil Nadu Mega Store"/>
    <x v="2"/>
    <x v="7"/>
    <x v="0"/>
    <x v="2"/>
    <n v="1"/>
    <n v="2435"/>
    <x v="2"/>
    <n v="1247"/>
    <n v="2069.75"/>
    <n v="1247"/>
    <n v="822.75"/>
    <n v="0.39751177678463584"/>
    <x v="0"/>
  </r>
  <r>
    <s v="ORD-100609"/>
    <x v="1028"/>
    <x v="2"/>
    <x v="10"/>
    <s v="Nov"/>
    <s v="Q4"/>
    <x v="2"/>
    <s v="Tamil Nadu"/>
    <s v="Tamil Nadu Mega Store"/>
    <x v="0"/>
    <x v="5"/>
    <x v="0"/>
    <x v="1"/>
    <n v="2"/>
    <n v="10762"/>
    <x v="3"/>
    <n v="7950"/>
    <n v="19371.600000000002"/>
    <n v="15900"/>
    <n v="3471.6000000000022"/>
    <n v="0.17921080344421739"/>
    <x v="0"/>
  </r>
  <r>
    <s v="ORD-100940"/>
    <x v="1028"/>
    <x v="2"/>
    <x v="10"/>
    <s v="Nov"/>
    <s v="Q4"/>
    <x v="2"/>
    <s v="Karnataka"/>
    <s v="Karnataka Mega Store"/>
    <x v="0"/>
    <x v="11"/>
    <x v="0"/>
    <x v="0"/>
    <n v="1"/>
    <n v="1440"/>
    <x v="3"/>
    <n v="715"/>
    <n v="1296"/>
    <n v="715"/>
    <n v="581"/>
    <n v="0.44830246913580246"/>
    <x v="0"/>
  </r>
  <r>
    <s v="ORD-101185"/>
    <x v="1028"/>
    <x v="2"/>
    <x v="10"/>
    <s v="Nov"/>
    <s v="Q4"/>
    <x v="3"/>
    <s v="Delhi"/>
    <s v="Delhi Mega Store"/>
    <x v="1"/>
    <x v="4"/>
    <x v="0"/>
    <x v="2"/>
    <n v="4"/>
    <n v="303"/>
    <x v="1"/>
    <n v="121"/>
    <n v="1212"/>
    <n v="484"/>
    <n v="728"/>
    <n v="0.60066006600660071"/>
    <x v="0"/>
  </r>
  <r>
    <s v="ORD-101793"/>
    <x v="1028"/>
    <x v="2"/>
    <x v="10"/>
    <s v="Nov"/>
    <s v="Q4"/>
    <x v="3"/>
    <s v="Punjab"/>
    <s v="Punjab Mega Store"/>
    <x v="1"/>
    <x v="1"/>
    <x v="0"/>
    <x v="0"/>
    <n v="1"/>
    <n v="468"/>
    <x v="0"/>
    <n v="206"/>
    <n v="444.59999999999997"/>
    <n v="206"/>
    <n v="238.59999999999997"/>
    <n v="0.53666216824111557"/>
    <x v="0"/>
  </r>
  <r>
    <s v="ORD-102399"/>
    <x v="1028"/>
    <x v="2"/>
    <x v="10"/>
    <s v="Nov"/>
    <s v="Q4"/>
    <x v="0"/>
    <s v="Odisha"/>
    <s v="Odisha Mega Store"/>
    <x v="2"/>
    <x v="2"/>
    <x v="0"/>
    <x v="0"/>
    <n v="2"/>
    <n v="2637"/>
    <x v="5"/>
    <n v="1569"/>
    <n v="4219.2"/>
    <n v="3138"/>
    <n v="1081.1999999999998"/>
    <n v="0.25625711035267346"/>
    <x v="0"/>
  </r>
  <r>
    <s v="ORD-103421"/>
    <x v="1028"/>
    <x v="2"/>
    <x v="10"/>
    <s v="Nov"/>
    <s v="Q4"/>
    <x v="2"/>
    <s v="Andhra Pradesh"/>
    <s v="Andhra Pradesh Mega Store"/>
    <x v="3"/>
    <x v="14"/>
    <x v="0"/>
    <x v="2"/>
    <n v="1"/>
    <n v="8271"/>
    <x v="0"/>
    <n v="5139"/>
    <n v="7857.45"/>
    <n v="5139"/>
    <n v="2718.45"/>
    <n v="0.34597102113281025"/>
    <x v="0"/>
  </r>
  <r>
    <s v="ORD-103894"/>
    <x v="1028"/>
    <x v="2"/>
    <x v="10"/>
    <s v="Nov"/>
    <s v="Q4"/>
    <x v="1"/>
    <s v="Rajasthan"/>
    <s v="Rajasthan Mega Store"/>
    <x v="2"/>
    <x v="7"/>
    <x v="0"/>
    <x v="2"/>
    <n v="2"/>
    <n v="2280"/>
    <x v="3"/>
    <n v="1135"/>
    <n v="4104"/>
    <n v="2270"/>
    <n v="1834"/>
    <n v="0.44688109161793371"/>
    <x v="0"/>
  </r>
  <r>
    <s v="ORD-104043"/>
    <x v="1028"/>
    <x v="2"/>
    <x v="10"/>
    <s v="Nov"/>
    <s v="Q4"/>
    <x v="2"/>
    <s v="Andhra Pradesh"/>
    <s v="Andhra Pradesh Mega Store"/>
    <x v="0"/>
    <x v="11"/>
    <x v="2"/>
    <x v="0"/>
    <n v="3"/>
    <n v="1627"/>
    <x v="2"/>
    <n v="820"/>
    <n v="4148.8499999999995"/>
    <n v="2460"/>
    <n v="1688.8499999999995"/>
    <n v="0.40706460826494079"/>
    <x v="0"/>
  </r>
  <r>
    <s v="ORD-100884"/>
    <x v="1029"/>
    <x v="2"/>
    <x v="10"/>
    <s v="Nov"/>
    <s v="Q4"/>
    <x v="3"/>
    <s v="Punjab"/>
    <s v="Punjab Mega Store"/>
    <x v="0"/>
    <x v="0"/>
    <x v="0"/>
    <x v="1"/>
    <n v="2"/>
    <n v="55609"/>
    <x v="1"/>
    <n v="46225"/>
    <n v="111218"/>
    <n v="92450"/>
    <n v="18768"/>
    <n v="0.16874966282436296"/>
    <x v="0"/>
  </r>
  <r>
    <s v="ORD-101574"/>
    <x v="1029"/>
    <x v="2"/>
    <x v="10"/>
    <s v="Nov"/>
    <s v="Q4"/>
    <x v="0"/>
    <s v="West Bengal"/>
    <s v="West Bengal Mega Store"/>
    <x v="1"/>
    <x v="8"/>
    <x v="0"/>
    <x v="2"/>
    <n v="1"/>
    <n v="2340"/>
    <x v="3"/>
    <n v="1320"/>
    <n v="2106"/>
    <n v="1320"/>
    <n v="786"/>
    <n v="0.37321937321937321"/>
    <x v="0"/>
  </r>
  <r>
    <s v="ORD-101777"/>
    <x v="1029"/>
    <x v="2"/>
    <x v="10"/>
    <s v="Nov"/>
    <s v="Q4"/>
    <x v="2"/>
    <s v="Karnataka"/>
    <s v="Karnataka Mega Store"/>
    <x v="1"/>
    <x v="4"/>
    <x v="2"/>
    <x v="1"/>
    <n v="2"/>
    <n v="322"/>
    <x v="0"/>
    <n v="132"/>
    <n v="611.79999999999995"/>
    <n v="264"/>
    <n v="347.79999999999995"/>
    <n v="0.56848643347499184"/>
    <x v="0"/>
  </r>
  <r>
    <s v="ORD-101971"/>
    <x v="1029"/>
    <x v="2"/>
    <x v="10"/>
    <s v="Nov"/>
    <s v="Q4"/>
    <x v="0"/>
    <s v="Bihar"/>
    <s v="Bihar Mega Store"/>
    <x v="1"/>
    <x v="4"/>
    <x v="0"/>
    <x v="1"/>
    <n v="2"/>
    <n v="292"/>
    <x v="3"/>
    <n v="117"/>
    <n v="525.6"/>
    <n v="234"/>
    <n v="291.60000000000002"/>
    <n v="0.5547945205479452"/>
    <x v="0"/>
  </r>
  <r>
    <s v="ORD-103247"/>
    <x v="1029"/>
    <x v="2"/>
    <x v="10"/>
    <s v="Nov"/>
    <s v="Q4"/>
    <x v="2"/>
    <s v="Tamil Nadu"/>
    <s v="Tamil Nadu Mega Store"/>
    <x v="3"/>
    <x v="9"/>
    <x v="0"/>
    <x v="0"/>
    <n v="2"/>
    <n v="31187"/>
    <x v="0"/>
    <n v="21384"/>
    <n v="59255.299999999996"/>
    <n v="42768"/>
    <n v="16487.299999999996"/>
    <n v="0.27824177752876111"/>
    <x v="0"/>
  </r>
  <r>
    <s v="ORD-103830"/>
    <x v="1029"/>
    <x v="2"/>
    <x v="10"/>
    <s v="Nov"/>
    <s v="Q4"/>
    <x v="1"/>
    <s v="Maharashtra"/>
    <s v="Maharashtra Mega Store"/>
    <x v="0"/>
    <x v="5"/>
    <x v="2"/>
    <x v="2"/>
    <n v="2"/>
    <n v="10144"/>
    <x v="0"/>
    <n v="7588"/>
    <n v="19273.599999999999"/>
    <n v="15176"/>
    <n v="4097.5999999999985"/>
    <n v="0.21260169350821845"/>
    <x v="0"/>
  </r>
  <r>
    <s v="ORD-104377"/>
    <x v="1029"/>
    <x v="2"/>
    <x v="10"/>
    <s v="Nov"/>
    <s v="Q4"/>
    <x v="1"/>
    <s v="Maharashtra"/>
    <s v="Maharashtra Mega Store"/>
    <x v="1"/>
    <x v="3"/>
    <x v="0"/>
    <x v="1"/>
    <n v="3"/>
    <n v="233"/>
    <x v="2"/>
    <n v="100"/>
    <n v="594.15"/>
    <n v="300"/>
    <n v="294.14999999999998"/>
    <n v="0.49507700075738448"/>
    <x v="0"/>
  </r>
  <r>
    <s v="ORD-100801"/>
    <x v="1030"/>
    <x v="2"/>
    <x v="10"/>
    <s v="Nov"/>
    <s v="Q4"/>
    <x v="3"/>
    <s v="Delhi"/>
    <s v="Delhi Mega Store"/>
    <x v="1"/>
    <x v="8"/>
    <x v="0"/>
    <x v="1"/>
    <n v="3"/>
    <n v="2033"/>
    <x v="3"/>
    <n v="1214"/>
    <n v="5489.1"/>
    <n v="3642"/>
    <n v="1847.1000000000004"/>
    <n v="0.33650325189921848"/>
    <x v="0"/>
  </r>
  <r>
    <s v="ORD-100269"/>
    <x v="1031"/>
    <x v="2"/>
    <x v="10"/>
    <s v="Nov"/>
    <s v="Q4"/>
    <x v="3"/>
    <s v="Punjab"/>
    <s v="Punjab Mega Store"/>
    <x v="1"/>
    <x v="4"/>
    <x v="1"/>
    <x v="2"/>
    <n v="3"/>
    <n v="311"/>
    <x v="3"/>
    <n v="123"/>
    <n v="839.7"/>
    <n v="369"/>
    <n v="470.70000000000005"/>
    <n v="0.56055734190782425"/>
    <x v="0"/>
  </r>
  <r>
    <s v="ORD-100644"/>
    <x v="1031"/>
    <x v="2"/>
    <x v="10"/>
    <s v="Nov"/>
    <s v="Q4"/>
    <x v="1"/>
    <s v="Maharashtra"/>
    <s v="Maharashtra Mega Store"/>
    <x v="3"/>
    <x v="9"/>
    <x v="0"/>
    <x v="2"/>
    <n v="3"/>
    <n v="31449"/>
    <x v="6"/>
    <n v="21020"/>
    <n v="66042.899999999994"/>
    <n v="63060"/>
    <n v="2982.8999999999942"/>
    <n v="4.5166096582675723E-2"/>
    <x v="0"/>
  </r>
  <r>
    <s v="ORD-101281"/>
    <x v="1031"/>
    <x v="2"/>
    <x v="10"/>
    <s v="Nov"/>
    <s v="Q4"/>
    <x v="1"/>
    <s v="Gujarat"/>
    <s v="Gujarat Mega Store"/>
    <x v="0"/>
    <x v="11"/>
    <x v="2"/>
    <x v="2"/>
    <n v="8"/>
    <n v="1603"/>
    <x v="2"/>
    <n v="789"/>
    <n v="10900.4"/>
    <n v="6312"/>
    <n v="4588.3999999999996"/>
    <n v="0.4209386811493156"/>
    <x v="0"/>
  </r>
  <r>
    <s v="ORD-102076"/>
    <x v="1031"/>
    <x v="2"/>
    <x v="10"/>
    <s v="Nov"/>
    <s v="Q4"/>
    <x v="3"/>
    <s v="Punjab"/>
    <s v="Punjab Mega Store"/>
    <x v="1"/>
    <x v="8"/>
    <x v="0"/>
    <x v="1"/>
    <n v="2"/>
    <n v="2306"/>
    <x v="0"/>
    <n v="1304"/>
    <n v="4381.3999999999996"/>
    <n v="2608"/>
    <n v="1773.3999999999996"/>
    <n v="0.40475647053453229"/>
    <x v="0"/>
  </r>
  <r>
    <s v="ORD-103123"/>
    <x v="1031"/>
    <x v="2"/>
    <x v="10"/>
    <s v="Nov"/>
    <s v="Q4"/>
    <x v="2"/>
    <s v="Andhra Pradesh"/>
    <s v="Andhra Pradesh Mega Store"/>
    <x v="1"/>
    <x v="1"/>
    <x v="2"/>
    <x v="1"/>
    <n v="3"/>
    <n v="418"/>
    <x v="0"/>
    <n v="185"/>
    <n v="1191.3"/>
    <n v="555"/>
    <n v="636.29999999999995"/>
    <n v="0.53412238730798289"/>
    <x v="0"/>
  </r>
  <r>
    <s v="ORD-103550"/>
    <x v="1031"/>
    <x v="2"/>
    <x v="10"/>
    <s v="Nov"/>
    <s v="Q4"/>
    <x v="1"/>
    <s v="Maharashtra"/>
    <s v="Maharashtra Mega Store"/>
    <x v="3"/>
    <x v="6"/>
    <x v="2"/>
    <x v="1"/>
    <n v="8"/>
    <n v="6235"/>
    <x v="5"/>
    <n v="3435"/>
    <n v="39904"/>
    <n v="27480"/>
    <n v="12424"/>
    <n v="0.31134723336006415"/>
    <x v="0"/>
  </r>
  <r>
    <s v="ORD-100039"/>
    <x v="1032"/>
    <x v="2"/>
    <x v="10"/>
    <s v="Nov"/>
    <s v="Q4"/>
    <x v="2"/>
    <s v="Karnataka"/>
    <s v="Karnataka Mega Store"/>
    <x v="2"/>
    <x v="2"/>
    <x v="1"/>
    <x v="0"/>
    <n v="1"/>
    <n v="2632"/>
    <x v="0"/>
    <n v="1539"/>
    <n v="2500.4"/>
    <n v="1539"/>
    <n v="961.40000000000009"/>
    <n v="0.38449848024316113"/>
    <x v="0"/>
  </r>
  <r>
    <s v="ORD-100367"/>
    <x v="1032"/>
    <x v="2"/>
    <x v="10"/>
    <s v="Nov"/>
    <s v="Q4"/>
    <x v="3"/>
    <s v="Punjab"/>
    <s v="Punjab Mega Store"/>
    <x v="3"/>
    <x v="6"/>
    <x v="1"/>
    <x v="2"/>
    <n v="4"/>
    <n v="6500"/>
    <x v="1"/>
    <n v="3545"/>
    <n v="26000"/>
    <n v="14180"/>
    <n v="11820"/>
    <n v="0.45461538461538459"/>
    <x v="0"/>
  </r>
  <r>
    <s v="ORD-100510"/>
    <x v="1032"/>
    <x v="2"/>
    <x v="10"/>
    <s v="Nov"/>
    <s v="Q4"/>
    <x v="3"/>
    <s v="Delhi"/>
    <s v="Delhi Mega Store"/>
    <x v="1"/>
    <x v="1"/>
    <x v="2"/>
    <x v="2"/>
    <n v="5"/>
    <n v="427"/>
    <x v="2"/>
    <n v="191"/>
    <n v="1814.75"/>
    <n v="955"/>
    <n v="859.75"/>
    <n v="0.47375671580107453"/>
    <x v="0"/>
  </r>
  <r>
    <s v="ORD-101325"/>
    <x v="1032"/>
    <x v="2"/>
    <x v="10"/>
    <s v="Nov"/>
    <s v="Q4"/>
    <x v="1"/>
    <s v="Gujarat"/>
    <s v="Gujarat Mega Store"/>
    <x v="0"/>
    <x v="5"/>
    <x v="0"/>
    <x v="2"/>
    <n v="1"/>
    <n v="12035"/>
    <x v="2"/>
    <n v="8755"/>
    <n v="10229.75"/>
    <n v="8755"/>
    <n v="1474.75"/>
    <n v="0.14416285832987122"/>
    <x v="0"/>
  </r>
  <r>
    <s v="ORD-102220"/>
    <x v="1032"/>
    <x v="2"/>
    <x v="10"/>
    <s v="Nov"/>
    <s v="Q4"/>
    <x v="2"/>
    <s v="Karnataka"/>
    <s v="Karnataka Mega Store"/>
    <x v="2"/>
    <x v="2"/>
    <x v="2"/>
    <x v="2"/>
    <n v="2"/>
    <n v="2765"/>
    <x v="1"/>
    <n v="1659"/>
    <n v="5530"/>
    <n v="3318"/>
    <n v="2212"/>
    <n v="0.4"/>
    <x v="1"/>
  </r>
  <r>
    <s v="ORD-102869"/>
    <x v="1032"/>
    <x v="2"/>
    <x v="10"/>
    <s v="Nov"/>
    <s v="Q4"/>
    <x v="1"/>
    <s v="Gujarat"/>
    <s v="Gujarat Mega Store"/>
    <x v="1"/>
    <x v="4"/>
    <x v="0"/>
    <x v="1"/>
    <n v="4"/>
    <n v="278"/>
    <x v="1"/>
    <n v="113"/>
    <n v="1112"/>
    <n v="452"/>
    <n v="660"/>
    <n v="0.59352517985611508"/>
    <x v="0"/>
  </r>
  <r>
    <s v="ORD-103641"/>
    <x v="1032"/>
    <x v="2"/>
    <x v="10"/>
    <s v="Nov"/>
    <s v="Q4"/>
    <x v="0"/>
    <s v="Bihar"/>
    <s v="Bihar Mega Store"/>
    <x v="1"/>
    <x v="3"/>
    <x v="2"/>
    <x v="1"/>
    <n v="2"/>
    <n v="273"/>
    <x v="1"/>
    <n v="114"/>
    <n v="546"/>
    <n v="228"/>
    <n v="318"/>
    <n v="0.58241758241758246"/>
    <x v="0"/>
  </r>
  <r>
    <s v="ORD-100019"/>
    <x v="1033"/>
    <x v="2"/>
    <x v="10"/>
    <s v="Nov"/>
    <s v="Q4"/>
    <x v="1"/>
    <s v="Rajasthan"/>
    <s v="Rajasthan Mega Store"/>
    <x v="3"/>
    <x v="13"/>
    <x v="0"/>
    <x v="2"/>
    <n v="1"/>
    <n v="14066"/>
    <x v="5"/>
    <n v="8426"/>
    <n v="11252.800000000001"/>
    <n v="8426"/>
    <n v="2826.8000000000011"/>
    <n v="0.25120858808474344"/>
    <x v="0"/>
  </r>
  <r>
    <s v="ORD-100741"/>
    <x v="1033"/>
    <x v="2"/>
    <x v="10"/>
    <s v="Nov"/>
    <s v="Q4"/>
    <x v="1"/>
    <s v="Rajasthan"/>
    <s v="Rajasthan Mega Store"/>
    <x v="3"/>
    <x v="14"/>
    <x v="0"/>
    <x v="1"/>
    <n v="3"/>
    <n v="8993"/>
    <x v="4"/>
    <n v="5412"/>
    <n v="17536.350000000002"/>
    <n v="16236"/>
    <n v="1300.3500000000022"/>
    <n v="7.4151690631174785E-2"/>
    <x v="0"/>
  </r>
  <r>
    <s v="ORD-101112"/>
    <x v="1033"/>
    <x v="2"/>
    <x v="10"/>
    <s v="Nov"/>
    <s v="Q4"/>
    <x v="0"/>
    <s v="Bihar"/>
    <s v="Bihar Mega Store"/>
    <x v="1"/>
    <x v="8"/>
    <x v="0"/>
    <x v="2"/>
    <n v="1"/>
    <n v="2026"/>
    <x v="1"/>
    <n v="1183"/>
    <n v="2026"/>
    <n v="1183"/>
    <n v="843"/>
    <n v="0.41609081934846986"/>
    <x v="0"/>
  </r>
  <r>
    <s v="ORD-101220"/>
    <x v="1033"/>
    <x v="2"/>
    <x v="10"/>
    <s v="Nov"/>
    <s v="Q4"/>
    <x v="0"/>
    <s v="Odisha"/>
    <s v="Odisha Mega Store"/>
    <x v="0"/>
    <x v="12"/>
    <x v="2"/>
    <x v="2"/>
    <n v="3"/>
    <n v="18821"/>
    <x v="1"/>
    <n v="14671"/>
    <n v="56463"/>
    <n v="44013"/>
    <n v="12450"/>
    <n v="0.22049837946974124"/>
    <x v="0"/>
  </r>
  <r>
    <s v="ORD-101241"/>
    <x v="1033"/>
    <x v="2"/>
    <x v="10"/>
    <s v="Nov"/>
    <s v="Q4"/>
    <x v="3"/>
    <s v="Delhi"/>
    <s v="Delhi Mega Store"/>
    <x v="0"/>
    <x v="5"/>
    <x v="0"/>
    <x v="1"/>
    <n v="4"/>
    <n v="10065"/>
    <x v="3"/>
    <n v="7402"/>
    <n v="36234"/>
    <n v="29608"/>
    <n v="6626"/>
    <n v="0.18286692057183859"/>
    <x v="0"/>
  </r>
  <r>
    <s v="ORD-101935"/>
    <x v="1033"/>
    <x v="2"/>
    <x v="10"/>
    <s v="Nov"/>
    <s v="Q4"/>
    <x v="1"/>
    <s v="Maharashtra"/>
    <s v="Maharashtra Mega Store"/>
    <x v="3"/>
    <x v="6"/>
    <x v="1"/>
    <x v="1"/>
    <n v="1"/>
    <n v="6993"/>
    <x v="6"/>
    <n v="3789"/>
    <n v="4895.0999999999995"/>
    <n v="3789"/>
    <n v="1106.0999999999995"/>
    <n v="0.22596065453208303"/>
    <x v="0"/>
  </r>
  <r>
    <s v="ORD-101953"/>
    <x v="1033"/>
    <x v="2"/>
    <x v="10"/>
    <s v="Nov"/>
    <s v="Q4"/>
    <x v="3"/>
    <s v="Delhi"/>
    <s v="Delhi Mega Store"/>
    <x v="1"/>
    <x v="8"/>
    <x v="0"/>
    <x v="2"/>
    <n v="3"/>
    <n v="2118"/>
    <x v="2"/>
    <n v="1196"/>
    <n v="5400.9"/>
    <n v="3588"/>
    <n v="1812.8999999999996"/>
    <n v="0.33566627784258174"/>
    <x v="0"/>
  </r>
  <r>
    <s v="ORD-102400"/>
    <x v="1033"/>
    <x v="2"/>
    <x v="10"/>
    <s v="Nov"/>
    <s v="Q4"/>
    <x v="2"/>
    <s v="Karnataka"/>
    <s v="Karnataka Mega Store"/>
    <x v="0"/>
    <x v="11"/>
    <x v="0"/>
    <x v="1"/>
    <n v="2"/>
    <n v="1520"/>
    <x v="0"/>
    <n v="771"/>
    <n v="2888"/>
    <n v="1542"/>
    <n v="1346"/>
    <n v="0.46606648199445982"/>
    <x v="0"/>
  </r>
  <r>
    <s v="ORD-102906"/>
    <x v="1033"/>
    <x v="2"/>
    <x v="10"/>
    <s v="Nov"/>
    <s v="Q4"/>
    <x v="3"/>
    <s v="Uttar Pradesh"/>
    <s v="Uttar Pradesh Mega Store"/>
    <x v="2"/>
    <x v="2"/>
    <x v="1"/>
    <x v="0"/>
    <n v="5"/>
    <n v="2814"/>
    <x v="0"/>
    <n v="1702"/>
    <n v="13366.5"/>
    <n v="8510"/>
    <n v="4856.5"/>
    <n v="0.36333370740283544"/>
    <x v="0"/>
  </r>
  <r>
    <s v="ORD-103444"/>
    <x v="1033"/>
    <x v="2"/>
    <x v="10"/>
    <s v="Nov"/>
    <s v="Q4"/>
    <x v="1"/>
    <s v="Gujarat"/>
    <s v="Gujarat Mega Store"/>
    <x v="0"/>
    <x v="12"/>
    <x v="0"/>
    <x v="2"/>
    <n v="1"/>
    <n v="17360"/>
    <x v="1"/>
    <n v="13701"/>
    <n v="17360"/>
    <n v="13701"/>
    <n v="3659"/>
    <n v="0.21077188940092165"/>
    <x v="0"/>
  </r>
  <r>
    <s v="ORD-103472"/>
    <x v="1033"/>
    <x v="2"/>
    <x v="10"/>
    <s v="Nov"/>
    <s v="Q4"/>
    <x v="1"/>
    <s v="Maharashtra"/>
    <s v="Maharashtra Mega Store"/>
    <x v="0"/>
    <x v="0"/>
    <x v="2"/>
    <x v="1"/>
    <n v="1"/>
    <n v="47356"/>
    <x v="2"/>
    <n v="40575"/>
    <n v="40252.6"/>
    <n v="40575"/>
    <n v="-322.40000000000146"/>
    <n v="-8.0094205094826537E-3"/>
    <x v="0"/>
  </r>
  <r>
    <s v="ORD-103591"/>
    <x v="1033"/>
    <x v="2"/>
    <x v="10"/>
    <s v="Nov"/>
    <s v="Q4"/>
    <x v="2"/>
    <s v="Karnataka"/>
    <s v="Karnataka Mega Store"/>
    <x v="3"/>
    <x v="9"/>
    <x v="0"/>
    <x v="0"/>
    <n v="1"/>
    <n v="31866"/>
    <x v="0"/>
    <n v="21647"/>
    <n v="30272.699999999997"/>
    <n v="21647"/>
    <n v="8625.6999999999971"/>
    <n v="0.2849332897296904"/>
    <x v="0"/>
  </r>
  <r>
    <s v="ORD-103681"/>
    <x v="1033"/>
    <x v="2"/>
    <x v="10"/>
    <s v="Nov"/>
    <s v="Q4"/>
    <x v="3"/>
    <s v="Punjab"/>
    <s v="Punjab Mega Store"/>
    <x v="1"/>
    <x v="3"/>
    <x v="1"/>
    <x v="1"/>
    <n v="2"/>
    <n v="242"/>
    <x v="3"/>
    <n v="99"/>
    <n v="435.6"/>
    <n v="198"/>
    <n v="237.60000000000002"/>
    <n v="0.54545454545454553"/>
    <x v="0"/>
  </r>
  <r>
    <s v="ORD-104026"/>
    <x v="1033"/>
    <x v="2"/>
    <x v="10"/>
    <s v="Nov"/>
    <s v="Q4"/>
    <x v="3"/>
    <s v="Punjab"/>
    <s v="Punjab Mega Store"/>
    <x v="2"/>
    <x v="10"/>
    <x v="0"/>
    <x v="1"/>
    <n v="2"/>
    <n v="1824"/>
    <x v="3"/>
    <n v="923"/>
    <n v="3283.2000000000003"/>
    <n v="1846"/>
    <n v="1437.2000000000003"/>
    <n v="0.43774366471734899"/>
    <x v="0"/>
  </r>
  <r>
    <s v="ORD-104048"/>
    <x v="1033"/>
    <x v="2"/>
    <x v="10"/>
    <s v="Nov"/>
    <s v="Q4"/>
    <x v="1"/>
    <s v="Rajasthan"/>
    <s v="Rajasthan Mega Store"/>
    <x v="2"/>
    <x v="7"/>
    <x v="0"/>
    <x v="1"/>
    <n v="5"/>
    <n v="2500"/>
    <x v="1"/>
    <n v="1266"/>
    <n v="12500"/>
    <n v="6330"/>
    <n v="6170"/>
    <n v="0.49359999999999998"/>
    <x v="0"/>
  </r>
  <r>
    <s v="ORD-104320"/>
    <x v="1033"/>
    <x v="2"/>
    <x v="10"/>
    <s v="Nov"/>
    <s v="Q4"/>
    <x v="3"/>
    <s v="Uttar Pradesh"/>
    <s v="Uttar Pradesh Mega Store"/>
    <x v="1"/>
    <x v="4"/>
    <x v="1"/>
    <x v="2"/>
    <n v="2"/>
    <n v="279"/>
    <x v="3"/>
    <n v="113"/>
    <n v="502.2"/>
    <n v="226"/>
    <n v="276.2"/>
    <n v="0.54998008761449624"/>
    <x v="0"/>
  </r>
  <r>
    <s v="ORD-100160"/>
    <x v="1034"/>
    <x v="2"/>
    <x v="10"/>
    <s v="Nov"/>
    <s v="Q4"/>
    <x v="2"/>
    <s v="Tamil Nadu"/>
    <s v="Tamil Nadu Mega Store"/>
    <x v="0"/>
    <x v="0"/>
    <x v="0"/>
    <x v="1"/>
    <n v="1"/>
    <n v="51512"/>
    <x v="1"/>
    <n v="43455"/>
    <n v="51512"/>
    <n v="43455"/>
    <n v="8057"/>
    <n v="0.15641015685665477"/>
    <x v="0"/>
  </r>
  <r>
    <s v="ORD-101318"/>
    <x v="1034"/>
    <x v="2"/>
    <x v="10"/>
    <s v="Nov"/>
    <s v="Q4"/>
    <x v="2"/>
    <s v="Karnataka"/>
    <s v="Karnataka Mega Store"/>
    <x v="1"/>
    <x v="8"/>
    <x v="1"/>
    <x v="1"/>
    <n v="1"/>
    <n v="2156"/>
    <x v="2"/>
    <n v="1247"/>
    <n v="1832.6"/>
    <n v="1247"/>
    <n v="585.59999999999991"/>
    <n v="0.31954600021826907"/>
    <x v="0"/>
  </r>
  <r>
    <s v="ORD-102608"/>
    <x v="1034"/>
    <x v="2"/>
    <x v="10"/>
    <s v="Nov"/>
    <s v="Q4"/>
    <x v="1"/>
    <s v="Maharashtra"/>
    <s v="Maharashtra Mega Store"/>
    <x v="0"/>
    <x v="11"/>
    <x v="2"/>
    <x v="1"/>
    <n v="2"/>
    <n v="1612"/>
    <x v="2"/>
    <n v="810"/>
    <n v="2740.4"/>
    <n v="1620"/>
    <n v="1120.4000000000001"/>
    <n v="0.40884542402568969"/>
    <x v="0"/>
  </r>
  <r>
    <s v="ORD-102744"/>
    <x v="1034"/>
    <x v="2"/>
    <x v="10"/>
    <s v="Nov"/>
    <s v="Q4"/>
    <x v="1"/>
    <s v="Maharashtra"/>
    <s v="Maharashtra Mega Store"/>
    <x v="2"/>
    <x v="10"/>
    <x v="2"/>
    <x v="0"/>
    <n v="3"/>
    <n v="1749"/>
    <x v="0"/>
    <n v="887"/>
    <n v="4984.6499999999996"/>
    <n v="2661"/>
    <n v="2323.6499999999996"/>
    <n v="0.46616111462188914"/>
    <x v="0"/>
  </r>
  <r>
    <s v="ORD-100084"/>
    <x v="1035"/>
    <x v="2"/>
    <x v="10"/>
    <s v="Nov"/>
    <s v="Q4"/>
    <x v="2"/>
    <s v="Karnataka"/>
    <s v="Karnataka Mega Store"/>
    <x v="3"/>
    <x v="6"/>
    <x v="0"/>
    <x v="1"/>
    <n v="1"/>
    <n v="6378"/>
    <x v="1"/>
    <n v="3519"/>
    <n v="6378"/>
    <n v="3519"/>
    <n v="2859"/>
    <n v="0.44825964252116651"/>
    <x v="0"/>
  </r>
  <r>
    <s v="ORD-100156"/>
    <x v="1035"/>
    <x v="2"/>
    <x v="10"/>
    <s v="Nov"/>
    <s v="Q4"/>
    <x v="1"/>
    <s v="Gujarat"/>
    <s v="Gujarat Mega Store"/>
    <x v="0"/>
    <x v="11"/>
    <x v="0"/>
    <x v="2"/>
    <n v="2"/>
    <n v="1474"/>
    <x v="2"/>
    <n v="737"/>
    <n v="2505.7999999999997"/>
    <n v="1474"/>
    <n v="1031.7999999999997"/>
    <n v="0.41176470588235287"/>
    <x v="0"/>
  </r>
  <r>
    <s v="ORD-100501"/>
    <x v="1035"/>
    <x v="2"/>
    <x v="10"/>
    <s v="Nov"/>
    <s v="Q4"/>
    <x v="1"/>
    <s v="Maharashtra"/>
    <s v="Maharashtra Mega Store"/>
    <x v="0"/>
    <x v="12"/>
    <x v="0"/>
    <x v="2"/>
    <n v="1"/>
    <n v="16599"/>
    <x v="2"/>
    <n v="12585"/>
    <n v="14109.15"/>
    <n v="12585"/>
    <n v="1524.1499999999996"/>
    <n v="0.10802564293384079"/>
    <x v="0"/>
  </r>
  <r>
    <s v="ORD-100622"/>
    <x v="1035"/>
    <x v="2"/>
    <x v="10"/>
    <s v="Nov"/>
    <s v="Q4"/>
    <x v="3"/>
    <s v="Punjab"/>
    <s v="Punjab Mega Store"/>
    <x v="1"/>
    <x v="4"/>
    <x v="2"/>
    <x v="2"/>
    <n v="2"/>
    <n v="321"/>
    <x v="2"/>
    <n v="126"/>
    <n v="545.69999999999993"/>
    <n v="252"/>
    <n v="293.69999999999993"/>
    <n v="0.53820780648708078"/>
    <x v="0"/>
  </r>
  <r>
    <s v="ORD-101123"/>
    <x v="1035"/>
    <x v="2"/>
    <x v="10"/>
    <s v="Nov"/>
    <s v="Q4"/>
    <x v="1"/>
    <s v="Rajasthan"/>
    <s v="Rajasthan Mega Store"/>
    <x v="2"/>
    <x v="7"/>
    <x v="1"/>
    <x v="0"/>
    <n v="4"/>
    <n v="2374"/>
    <x v="5"/>
    <n v="1156"/>
    <n v="7596.8"/>
    <n v="4624"/>
    <n v="2972.8"/>
    <n v="0.39132266217354678"/>
    <x v="0"/>
  </r>
  <r>
    <s v="ORD-101849"/>
    <x v="1035"/>
    <x v="2"/>
    <x v="10"/>
    <s v="Nov"/>
    <s v="Q4"/>
    <x v="2"/>
    <s v="Karnataka"/>
    <s v="Karnataka Mega Store"/>
    <x v="0"/>
    <x v="11"/>
    <x v="2"/>
    <x v="2"/>
    <n v="2"/>
    <n v="1574"/>
    <x v="0"/>
    <n v="803"/>
    <n v="2990.6"/>
    <n v="1606"/>
    <n v="1384.6"/>
    <n v="0.46298401658530058"/>
    <x v="0"/>
  </r>
  <r>
    <s v="ORD-102800"/>
    <x v="1035"/>
    <x v="2"/>
    <x v="10"/>
    <s v="Nov"/>
    <s v="Q4"/>
    <x v="2"/>
    <s v="Tamil Nadu"/>
    <s v="Tamil Nadu Mega Store"/>
    <x v="0"/>
    <x v="0"/>
    <x v="0"/>
    <x v="2"/>
    <n v="2"/>
    <n v="56450"/>
    <x v="2"/>
    <n v="47544"/>
    <n v="95965"/>
    <n v="95088"/>
    <n v="877"/>
    <n v="9.1387485020580413E-3"/>
    <x v="0"/>
  </r>
  <r>
    <s v="ORD-103179"/>
    <x v="1035"/>
    <x v="2"/>
    <x v="10"/>
    <s v="Nov"/>
    <s v="Q4"/>
    <x v="3"/>
    <s v="Uttar Pradesh"/>
    <s v="Uttar Pradesh Mega Store"/>
    <x v="2"/>
    <x v="7"/>
    <x v="0"/>
    <x v="1"/>
    <n v="1"/>
    <n v="2391"/>
    <x v="3"/>
    <n v="1184"/>
    <n v="2151.9"/>
    <n v="1184"/>
    <n v="967.90000000000009"/>
    <n v="0.44978855894790654"/>
    <x v="0"/>
  </r>
  <r>
    <s v="ORD-104191"/>
    <x v="1035"/>
    <x v="2"/>
    <x v="10"/>
    <s v="Nov"/>
    <s v="Q4"/>
    <x v="2"/>
    <s v="Andhra Pradesh"/>
    <s v="Andhra Pradesh Mega Store"/>
    <x v="1"/>
    <x v="4"/>
    <x v="0"/>
    <x v="2"/>
    <n v="3"/>
    <n v="300"/>
    <x v="1"/>
    <n v="122"/>
    <n v="900"/>
    <n v="366"/>
    <n v="534"/>
    <n v="0.59333333333333338"/>
    <x v="0"/>
  </r>
  <r>
    <s v="ORD-100347"/>
    <x v="1036"/>
    <x v="2"/>
    <x v="10"/>
    <s v="Nov"/>
    <s v="Q4"/>
    <x v="2"/>
    <s v="Karnataka"/>
    <s v="Karnataka Mega Store"/>
    <x v="2"/>
    <x v="2"/>
    <x v="0"/>
    <x v="2"/>
    <n v="3"/>
    <n v="2647"/>
    <x v="1"/>
    <n v="1595"/>
    <n v="7941"/>
    <n v="4785"/>
    <n v="3156"/>
    <n v="0.39743105402342277"/>
    <x v="0"/>
  </r>
  <r>
    <s v="ORD-100768"/>
    <x v="1036"/>
    <x v="2"/>
    <x v="10"/>
    <s v="Nov"/>
    <s v="Q4"/>
    <x v="2"/>
    <s v="Andhra Pradesh"/>
    <s v="Andhra Pradesh Mega Store"/>
    <x v="3"/>
    <x v="9"/>
    <x v="0"/>
    <x v="0"/>
    <n v="1"/>
    <n v="32752"/>
    <x v="5"/>
    <n v="22569"/>
    <n v="26201.600000000002"/>
    <n v="22569"/>
    <n v="3632.6000000000022"/>
    <n v="0.1386403883732292"/>
    <x v="0"/>
  </r>
  <r>
    <s v="ORD-102149"/>
    <x v="1036"/>
    <x v="2"/>
    <x v="10"/>
    <s v="Nov"/>
    <s v="Q4"/>
    <x v="3"/>
    <s v="Uttar Pradesh"/>
    <s v="Uttar Pradesh Mega Store"/>
    <x v="0"/>
    <x v="5"/>
    <x v="0"/>
    <x v="2"/>
    <n v="8"/>
    <n v="9992"/>
    <x v="1"/>
    <n v="7295"/>
    <n v="79936"/>
    <n v="58360"/>
    <n v="21576"/>
    <n v="0.26991593274619696"/>
    <x v="0"/>
  </r>
  <r>
    <s v="ORD-102838"/>
    <x v="1036"/>
    <x v="2"/>
    <x v="10"/>
    <s v="Nov"/>
    <s v="Q4"/>
    <x v="3"/>
    <s v="Punjab"/>
    <s v="Punjab Mega Store"/>
    <x v="2"/>
    <x v="7"/>
    <x v="0"/>
    <x v="1"/>
    <n v="8"/>
    <n v="2405"/>
    <x v="2"/>
    <n v="1209"/>
    <n v="16354"/>
    <n v="9672"/>
    <n v="6682"/>
    <n v="0.40858505564387915"/>
    <x v="0"/>
  </r>
  <r>
    <s v="ORD-103136"/>
    <x v="1036"/>
    <x v="2"/>
    <x v="10"/>
    <s v="Nov"/>
    <s v="Q4"/>
    <x v="1"/>
    <s v="Rajasthan"/>
    <s v="Rajasthan Mega Store"/>
    <x v="0"/>
    <x v="5"/>
    <x v="1"/>
    <x v="0"/>
    <n v="1"/>
    <n v="10679"/>
    <x v="0"/>
    <n v="8056"/>
    <n v="10145.049999999999"/>
    <n v="8056"/>
    <n v="2089.0499999999993"/>
    <n v="0.20591815713081743"/>
    <x v="0"/>
  </r>
  <r>
    <s v="ORD-103596"/>
    <x v="1036"/>
    <x v="2"/>
    <x v="10"/>
    <s v="Nov"/>
    <s v="Q4"/>
    <x v="0"/>
    <s v="Bihar"/>
    <s v="Bihar Mega Store"/>
    <x v="1"/>
    <x v="8"/>
    <x v="2"/>
    <x v="1"/>
    <n v="1"/>
    <n v="2377"/>
    <x v="2"/>
    <n v="1410"/>
    <n v="2020.45"/>
    <n v="1410"/>
    <n v="610.45000000000005"/>
    <n v="0.30213566284738552"/>
    <x v="0"/>
  </r>
  <r>
    <s v="ORD-104451"/>
    <x v="1036"/>
    <x v="2"/>
    <x v="10"/>
    <s v="Nov"/>
    <s v="Q4"/>
    <x v="1"/>
    <s v="Maharashtra"/>
    <s v="Maharashtra Mega Store"/>
    <x v="1"/>
    <x v="4"/>
    <x v="0"/>
    <x v="1"/>
    <n v="2"/>
    <n v="319"/>
    <x v="0"/>
    <n v="125"/>
    <n v="606.1"/>
    <n v="250"/>
    <n v="356.1"/>
    <n v="0.58752681075730084"/>
    <x v="0"/>
  </r>
  <r>
    <s v="ORD-100286"/>
    <x v="1037"/>
    <x v="2"/>
    <x v="10"/>
    <s v="Nov"/>
    <s v="Q4"/>
    <x v="1"/>
    <s v="Gujarat"/>
    <s v="Gujarat Mega Store"/>
    <x v="3"/>
    <x v="9"/>
    <x v="0"/>
    <x v="1"/>
    <n v="1"/>
    <n v="29657"/>
    <x v="4"/>
    <n v="20546"/>
    <n v="19277.05"/>
    <n v="20546"/>
    <n v="-1268.9500000000007"/>
    <n v="-6.5826980788035561E-2"/>
    <x v="0"/>
  </r>
  <r>
    <s v="ORD-100300"/>
    <x v="1037"/>
    <x v="2"/>
    <x v="10"/>
    <s v="Nov"/>
    <s v="Q4"/>
    <x v="1"/>
    <s v="Maharashtra"/>
    <s v="Maharashtra Mega Store"/>
    <x v="1"/>
    <x v="4"/>
    <x v="1"/>
    <x v="1"/>
    <n v="2"/>
    <n v="287"/>
    <x v="0"/>
    <n v="112"/>
    <n v="545.29999999999995"/>
    <n v="224"/>
    <n v="321.29999999999995"/>
    <n v="0.58921694480102693"/>
    <x v="0"/>
  </r>
  <r>
    <s v="ORD-101142"/>
    <x v="1037"/>
    <x v="2"/>
    <x v="10"/>
    <s v="Nov"/>
    <s v="Q4"/>
    <x v="1"/>
    <s v="Gujarat"/>
    <s v="Gujarat Mega Store"/>
    <x v="2"/>
    <x v="2"/>
    <x v="2"/>
    <x v="0"/>
    <n v="1"/>
    <n v="2880"/>
    <x v="5"/>
    <n v="1763"/>
    <n v="2304"/>
    <n v="1763"/>
    <n v="541"/>
    <n v="0.23480902777777779"/>
    <x v="0"/>
  </r>
  <r>
    <s v="ORD-103843"/>
    <x v="1037"/>
    <x v="2"/>
    <x v="10"/>
    <s v="Nov"/>
    <s v="Q4"/>
    <x v="1"/>
    <s v="Rajasthan"/>
    <s v="Rajasthan Mega Store"/>
    <x v="1"/>
    <x v="8"/>
    <x v="0"/>
    <x v="2"/>
    <n v="1"/>
    <n v="2411"/>
    <x v="0"/>
    <n v="1377"/>
    <n v="2290.4499999999998"/>
    <n v="1377"/>
    <n v="913.44999999999982"/>
    <n v="0.39880809447925075"/>
    <x v="0"/>
  </r>
  <r>
    <s v="ORD-100131"/>
    <x v="1038"/>
    <x v="2"/>
    <x v="10"/>
    <s v="Nov"/>
    <s v="Q4"/>
    <x v="3"/>
    <s v="Delhi"/>
    <s v="Delhi Mega Store"/>
    <x v="2"/>
    <x v="2"/>
    <x v="2"/>
    <x v="1"/>
    <n v="2"/>
    <n v="2792"/>
    <x v="0"/>
    <n v="1720"/>
    <n v="5304.8"/>
    <n v="3440"/>
    <n v="1864.8000000000002"/>
    <n v="0.3515306891871513"/>
    <x v="0"/>
  </r>
  <r>
    <s v="ORD-100836"/>
    <x v="1038"/>
    <x v="2"/>
    <x v="10"/>
    <s v="Nov"/>
    <s v="Q4"/>
    <x v="0"/>
    <s v="Bihar"/>
    <s v="Bihar Mega Store"/>
    <x v="2"/>
    <x v="10"/>
    <x v="1"/>
    <x v="1"/>
    <n v="3"/>
    <n v="1837"/>
    <x v="1"/>
    <n v="952"/>
    <n v="5511"/>
    <n v="2856"/>
    <n v="2655"/>
    <n v="0.4817637452367991"/>
    <x v="0"/>
  </r>
  <r>
    <s v="ORD-100995"/>
    <x v="1038"/>
    <x v="2"/>
    <x v="10"/>
    <s v="Nov"/>
    <s v="Q4"/>
    <x v="1"/>
    <s v="Gujarat"/>
    <s v="Gujarat Mega Store"/>
    <x v="0"/>
    <x v="11"/>
    <x v="0"/>
    <x v="2"/>
    <n v="2"/>
    <n v="1554"/>
    <x v="1"/>
    <n v="781"/>
    <n v="3108"/>
    <n v="1562"/>
    <n v="1546"/>
    <n v="0.49742599742599741"/>
    <x v="0"/>
  </r>
  <r>
    <s v="ORD-101097"/>
    <x v="1038"/>
    <x v="2"/>
    <x v="10"/>
    <s v="Nov"/>
    <s v="Q4"/>
    <x v="3"/>
    <s v="Delhi"/>
    <s v="Delhi Mega Store"/>
    <x v="3"/>
    <x v="9"/>
    <x v="0"/>
    <x v="0"/>
    <n v="1"/>
    <n v="29835"/>
    <x v="5"/>
    <n v="20124"/>
    <n v="23868"/>
    <n v="20124"/>
    <n v="3744"/>
    <n v="0.15686274509803921"/>
    <x v="0"/>
  </r>
  <r>
    <s v="ORD-101389"/>
    <x v="1038"/>
    <x v="2"/>
    <x v="10"/>
    <s v="Nov"/>
    <s v="Q4"/>
    <x v="3"/>
    <s v="Punjab"/>
    <s v="Punjab Mega Store"/>
    <x v="1"/>
    <x v="8"/>
    <x v="2"/>
    <x v="0"/>
    <n v="2"/>
    <n v="2260"/>
    <x v="2"/>
    <n v="1346"/>
    <n v="3842"/>
    <n v="2692"/>
    <n v="1150"/>
    <n v="0.2993232691306611"/>
    <x v="0"/>
  </r>
  <r>
    <s v="ORD-102191"/>
    <x v="1038"/>
    <x v="2"/>
    <x v="10"/>
    <s v="Nov"/>
    <s v="Q4"/>
    <x v="0"/>
    <s v="West Bengal"/>
    <s v="West Bengal Mega Store"/>
    <x v="0"/>
    <x v="12"/>
    <x v="0"/>
    <x v="1"/>
    <n v="3"/>
    <n v="18316"/>
    <x v="3"/>
    <n v="14355"/>
    <n v="49453.200000000004"/>
    <n v="43065"/>
    <n v="6388.2000000000044"/>
    <n v="0.12917667613015951"/>
    <x v="1"/>
  </r>
  <r>
    <s v="ORD-102450"/>
    <x v="1038"/>
    <x v="2"/>
    <x v="10"/>
    <s v="Nov"/>
    <s v="Q4"/>
    <x v="1"/>
    <s v="Rajasthan"/>
    <s v="Rajasthan Mega Store"/>
    <x v="2"/>
    <x v="7"/>
    <x v="1"/>
    <x v="1"/>
    <n v="4"/>
    <n v="2192"/>
    <x v="3"/>
    <n v="1078"/>
    <n v="7891.2"/>
    <n v="4312"/>
    <n v="3579.2"/>
    <n v="0.45356853203568531"/>
    <x v="0"/>
  </r>
  <r>
    <s v="ORD-102658"/>
    <x v="1038"/>
    <x v="2"/>
    <x v="10"/>
    <s v="Nov"/>
    <s v="Q4"/>
    <x v="1"/>
    <s v="Rajasthan"/>
    <s v="Rajasthan Mega Store"/>
    <x v="1"/>
    <x v="3"/>
    <x v="2"/>
    <x v="1"/>
    <n v="3"/>
    <n v="227"/>
    <x v="2"/>
    <n v="98"/>
    <n v="578.85"/>
    <n v="294"/>
    <n v="284.85000000000002"/>
    <n v="0.49209639803057786"/>
    <x v="0"/>
  </r>
  <r>
    <s v="ORD-103841"/>
    <x v="1038"/>
    <x v="2"/>
    <x v="10"/>
    <s v="Nov"/>
    <s v="Q4"/>
    <x v="2"/>
    <s v="Tamil Nadu"/>
    <s v="Tamil Nadu Mega Store"/>
    <x v="0"/>
    <x v="5"/>
    <x v="0"/>
    <x v="1"/>
    <n v="2"/>
    <n v="11034"/>
    <x v="0"/>
    <n v="8074"/>
    <n v="20964.599999999999"/>
    <n v="16148"/>
    <n v="4816.5999999999985"/>
    <n v="0.22974919626417861"/>
    <x v="0"/>
  </r>
  <r>
    <s v="ORD-104019"/>
    <x v="1038"/>
    <x v="2"/>
    <x v="10"/>
    <s v="Nov"/>
    <s v="Q4"/>
    <x v="2"/>
    <s v="Karnataka"/>
    <s v="Karnataka Mega Store"/>
    <x v="1"/>
    <x v="8"/>
    <x v="0"/>
    <x v="2"/>
    <n v="2"/>
    <n v="2408"/>
    <x v="0"/>
    <n v="1399"/>
    <n v="4575.2"/>
    <n v="2798"/>
    <n v="1777.1999999999998"/>
    <n v="0.38844203532086025"/>
    <x v="0"/>
  </r>
  <r>
    <s v="ORD-104223"/>
    <x v="1038"/>
    <x v="2"/>
    <x v="10"/>
    <s v="Nov"/>
    <s v="Q4"/>
    <x v="1"/>
    <s v="Maharashtra"/>
    <s v="Maharashtra Mega Store"/>
    <x v="0"/>
    <x v="0"/>
    <x v="0"/>
    <x v="1"/>
    <n v="4"/>
    <n v="52320"/>
    <x v="1"/>
    <n v="44434"/>
    <n v="209280"/>
    <n v="177736"/>
    <n v="31544"/>
    <n v="0.1507262996941896"/>
    <x v="1"/>
  </r>
  <r>
    <s v="ORD-100430"/>
    <x v="1039"/>
    <x v="2"/>
    <x v="10"/>
    <s v="Nov"/>
    <s v="Q4"/>
    <x v="2"/>
    <s v="Karnataka"/>
    <s v="Karnataka Mega Store"/>
    <x v="3"/>
    <x v="6"/>
    <x v="2"/>
    <x v="1"/>
    <n v="3"/>
    <n v="6223"/>
    <x v="2"/>
    <n v="3353"/>
    <n v="15868.65"/>
    <n v="10059"/>
    <n v="5809.65"/>
    <n v="0.36610864818368288"/>
    <x v="0"/>
  </r>
  <r>
    <s v="ORD-101096"/>
    <x v="1039"/>
    <x v="2"/>
    <x v="10"/>
    <s v="Nov"/>
    <s v="Q4"/>
    <x v="2"/>
    <s v="Tamil Nadu"/>
    <s v="Tamil Nadu Mega Store"/>
    <x v="1"/>
    <x v="8"/>
    <x v="0"/>
    <x v="2"/>
    <n v="4"/>
    <n v="2388"/>
    <x v="2"/>
    <n v="1378"/>
    <n v="8119.2"/>
    <n v="5512"/>
    <n v="2607.1999999999998"/>
    <n v="0.32111538082569707"/>
    <x v="0"/>
  </r>
  <r>
    <s v="ORD-101997"/>
    <x v="1039"/>
    <x v="2"/>
    <x v="10"/>
    <s v="Nov"/>
    <s v="Q4"/>
    <x v="3"/>
    <s v="Uttar Pradesh"/>
    <s v="Uttar Pradesh Mega Store"/>
    <x v="3"/>
    <x v="14"/>
    <x v="2"/>
    <x v="2"/>
    <n v="1"/>
    <n v="8418"/>
    <x v="3"/>
    <n v="5269"/>
    <n v="7576.2"/>
    <n v="5269"/>
    <n v="2307.1999999999998"/>
    <n v="0.30453261529526676"/>
    <x v="0"/>
  </r>
  <r>
    <s v="ORD-103292"/>
    <x v="1039"/>
    <x v="2"/>
    <x v="10"/>
    <s v="Nov"/>
    <s v="Q4"/>
    <x v="2"/>
    <s v="Karnataka"/>
    <s v="Karnataka Mega Store"/>
    <x v="2"/>
    <x v="10"/>
    <x v="2"/>
    <x v="2"/>
    <n v="2"/>
    <n v="1899"/>
    <x v="1"/>
    <n v="972"/>
    <n v="3798"/>
    <n v="1944"/>
    <n v="1854"/>
    <n v="0.4881516587677725"/>
    <x v="0"/>
  </r>
  <r>
    <s v="ORD-103484"/>
    <x v="1039"/>
    <x v="2"/>
    <x v="10"/>
    <s v="Nov"/>
    <s v="Q4"/>
    <x v="1"/>
    <s v="Maharashtra"/>
    <s v="Maharashtra Mega Store"/>
    <x v="3"/>
    <x v="13"/>
    <x v="2"/>
    <x v="2"/>
    <n v="4"/>
    <n v="13411"/>
    <x v="5"/>
    <n v="7825"/>
    <n v="42915.200000000004"/>
    <n v="31300"/>
    <n v="11615.200000000004"/>
    <n v="0.27065468645142055"/>
    <x v="0"/>
  </r>
  <r>
    <s v="ORD-101865"/>
    <x v="1040"/>
    <x v="2"/>
    <x v="11"/>
    <s v="Dec"/>
    <s v="Q4"/>
    <x v="0"/>
    <s v="Bihar"/>
    <s v="Bihar Mega Store"/>
    <x v="3"/>
    <x v="14"/>
    <x v="0"/>
    <x v="0"/>
    <n v="2"/>
    <n v="8442"/>
    <x v="2"/>
    <n v="5257"/>
    <n v="14351.4"/>
    <n v="10514"/>
    <n v="3837.3999999999996"/>
    <n v="0.26738854745878449"/>
    <x v="0"/>
  </r>
  <r>
    <s v="ORD-102821"/>
    <x v="1040"/>
    <x v="2"/>
    <x v="11"/>
    <s v="Dec"/>
    <s v="Q4"/>
    <x v="1"/>
    <s v="Gujarat"/>
    <s v="Gujarat Mega Store"/>
    <x v="1"/>
    <x v="3"/>
    <x v="0"/>
    <x v="0"/>
    <n v="2"/>
    <n v="235"/>
    <x v="0"/>
    <n v="98"/>
    <n v="446.5"/>
    <n v="196"/>
    <n v="250.5"/>
    <n v="0.56103023516237405"/>
    <x v="0"/>
  </r>
  <r>
    <s v="ORD-100634"/>
    <x v="1041"/>
    <x v="2"/>
    <x v="11"/>
    <s v="Dec"/>
    <s v="Q4"/>
    <x v="1"/>
    <s v="Maharashtra"/>
    <s v="Maharashtra Mega Store"/>
    <x v="0"/>
    <x v="12"/>
    <x v="2"/>
    <x v="2"/>
    <n v="2"/>
    <n v="17856"/>
    <x v="1"/>
    <n v="14165"/>
    <n v="35712"/>
    <n v="28330"/>
    <n v="7382"/>
    <n v="0.20670922939068101"/>
    <x v="0"/>
  </r>
  <r>
    <s v="ORD-101218"/>
    <x v="1041"/>
    <x v="2"/>
    <x v="11"/>
    <s v="Dec"/>
    <s v="Q4"/>
    <x v="1"/>
    <s v="Maharashtra"/>
    <s v="Maharashtra Mega Store"/>
    <x v="1"/>
    <x v="1"/>
    <x v="2"/>
    <x v="2"/>
    <n v="2"/>
    <n v="457"/>
    <x v="0"/>
    <n v="205"/>
    <n v="868.3"/>
    <n v="410"/>
    <n v="458.29999999999995"/>
    <n v="0.52781296786824827"/>
    <x v="0"/>
  </r>
  <r>
    <s v="ORD-102299"/>
    <x v="1041"/>
    <x v="2"/>
    <x v="11"/>
    <s v="Dec"/>
    <s v="Q4"/>
    <x v="0"/>
    <s v="Odisha"/>
    <s v="Odisha Mega Store"/>
    <x v="0"/>
    <x v="11"/>
    <x v="1"/>
    <x v="1"/>
    <n v="1"/>
    <n v="1619"/>
    <x v="1"/>
    <n v="791"/>
    <n v="1619"/>
    <n v="791"/>
    <n v="828"/>
    <n v="0.51142680667078444"/>
    <x v="0"/>
  </r>
  <r>
    <s v="ORD-103939"/>
    <x v="1041"/>
    <x v="2"/>
    <x v="11"/>
    <s v="Dec"/>
    <s v="Q4"/>
    <x v="3"/>
    <s v="Uttar Pradesh"/>
    <s v="Uttar Pradesh Mega Store"/>
    <x v="1"/>
    <x v="3"/>
    <x v="2"/>
    <x v="0"/>
    <n v="1"/>
    <n v="234"/>
    <x v="2"/>
    <n v="97"/>
    <n v="198.9"/>
    <n v="97"/>
    <n v="101.9"/>
    <n v="0.51231774761186533"/>
    <x v="0"/>
  </r>
  <r>
    <s v="ORD-101636"/>
    <x v="1042"/>
    <x v="2"/>
    <x v="11"/>
    <s v="Dec"/>
    <s v="Q4"/>
    <x v="0"/>
    <s v="Odisha"/>
    <s v="Odisha Mega Store"/>
    <x v="0"/>
    <x v="5"/>
    <x v="0"/>
    <x v="2"/>
    <n v="3"/>
    <n v="10485"/>
    <x v="0"/>
    <n v="7881"/>
    <n v="29882.25"/>
    <n v="23643"/>
    <n v="6239.25"/>
    <n v="0.20879451848505384"/>
    <x v="0"/>
  </r>
  <r>
    <s v="ORD-102745"/>
    <x v="1042"/>
    <x v="2"/>
    <x v="11"/>
    <s v="Dec"/>
    <s v="Q4"/>
    <x v="1"/>
    <s v="Gujarat"/>
    <s v="Gujarat Mega Store"/>
    <x v="1"/>
    <x v="1"/>
    <x v="2"/>
    <x v="1"/>
    <n v="3"/>
    <n v="450"/>
    <x v="3"/>
    <n v="201"/>
    <n v="1215"/>
    <n v="603"/>
    <n v="612"/>
    <n v="0.50370370370370365"/>
    <x v="0"/>
  </r>
  <r>
    <s v="ORD-103751"/>
    <x v="1042"/>
    <x v="2"/>
    <x v="11"/>
    <s v="Dec"/>
    <s v="Q4"/>
    <x v="3"/>
    <s v="Uttar Pradesh"/>
    <s v="Uttar Pradesh Mega Store"/>
    <x v="0"/>
    <x v="12"/>
    <x v="1"/>
    <x v="0"/>
    <n v="2"/>
    <n v="17813"/>
    <x v="0"/>
    <n v="14058"/>
    <n v="33844.699999999997"/>
    <n v="28116"/>
    <n v="5728.6999999999971"/>
    <n v="0.16926431612630627"/>
    <x v="0"/>
  </r>
  <r>
    <s v="ORD-103800"/>
    <x v="1042"/>
    <x v="2"/>
    <x v="11"/>
    <s v="Dec"/>
    <s v="Q4"/>
    <x v="3"/>
    <s v="Punjab"/>
    <s v="Punjab Mega Store"/>
    <x v="2"/>
    <x v="7"/>
    <x v="1"/>
    <x v="0"/>
    <n v="1"/>
    <n v="2392"/>
    <x v="0"/>
    <n v="1182"/>
    <n v="2272.4"/>
    <n v="1182"/>
    <n v="1090.4000000000001"/>
    <n v="0.47984509769406797"/>
    <x v="0"/>
  </r>
  <r>
    <s v="ORD-100311"/>
    <x v="1043"/>
    <x v="2"/>
    <x v="11"/>
    <s v="Dec"/>
    <s v="Q4"/>
    <x v="1"/>
    <s v="Maharashtra"/>
    <s v="Maharashtra Mega Store"/>
    <x v="3"/>
    <x v="9"/>
    <x v="1"/>
    <x v="2"/>
    <n v="4"/>
    <n v="30498"/>
    <x v="5"/>
    <n v="20902"/>
    <n v="97593.600000000006"/>
    <n v="83608"/>
    <n v="13985.600000000006"/>
    <n v="0.14330447898222839"/>
    <x v="0"/>
  </r>
  <r>
    <s v="ORD-102269"/>
    <x v="1043"/>
    <x v="2"/>
    <x v="11"/>
    <s v="Dec"/>
    <s v="Q4"/>
    <x v="0"/>
    <s v="West Bengal"/>
    <s v="West Bengal Mega Store"/>
    <x v="0"/>
    <x v="0"/>
    <x v="0"/>
    <x v="0"/>
    <n v="1"/>
    <n v="49000"/>
    <x v="2"/>
    <n v="40927"/>
    <n v="41650"/>
    <n v="40927"/>
    <n v="723"/>
    <n v="1.7358943577430973E-2"/>
    <x v="0"/>
  </r>
  <r>
    <s v="ORD-103121"/>
    <x v="1043"/>
    <x v="2"/>
    <x v="11"/>
    <s v="Dec"/>
    <s v="Q4"/>
    <x v="0"/>
    <s v="Odisha"/>
    <s v="Odisha Mega Store"/>
    <x v="2"/>
    <x v="7"/>
    <x v="0"/>
    <x v="1"/>
    <n v="2"/>
    <n v="2258"/>
    <x v="3"/>
    <n v="1136"/>
    <n v="4064.4"/>
    <n v="2272"/>
    <n v="1792.4"/>
    <n v="0.44099990158448971"/>
    <x v="0"/>
  </r>
  <r>
    <s v="ORD-103618"/>
    <x v="1043"/>
    <x v="2"/>
    <x v="11"/>
    <s v="Dec"/>
    <s v="Q4"/>
    <x v="2"/>
    <s v="Andhra Pradesh"/>
    <s v="Andhra Pradesh Mega Store"/>
    <x v="2"/>
    <x v="7"/>
    <x v="1"/>
    <x v="0"/>
    <n v="1"/>
    <n v="2193"/>
    <x v="5"/>
    <n v="1070"/>
    <n v="1754.4"/>
    <n v="1070"/>
    <n v="684.40000000000009"/>
    <n v="0.39010487916096676"/>
    <x v="0"/>
  </r>
  <r>
    <s v="ORD-103725"/>
    <x v="1043"/>
    <x v="2"/>
    <x v="11"/>
    <s v="Dec"/>
    <s v="Q4"/>
    <x v="1"/>
    <s v="Maharashtra"/>
    <s v="Maharashtra Mega Store"/>
    <x v="2"/>
    <x v="10"/>
    <x v="2"/>
    <x v="1"/>
    <n v="1"/>
    <n v="1643"/>
    <x v="1"/>
    <n v="871"/>
    <n v="1643"/>
    <n v="871"/>
    <n v="772"/>
    <n v="0.46987218502738892"/>
    <x v="0"/>
  </r>
  <r>
    <s v="ORD-103726"/>
    <x v="1043"/>
    <x v="2"/>
    <x v="11"/>
    <s v="Dec"/>
    <s v="Q4"/>
    <x v="3"/>
    <s v="Uttar Pradesh"/>
    <s v="Uttar Pradesh Mega Store"/>
    <x v="0"/>
    <x v="5"/>
    <x v="0"/>
    <x v="1"/>
    <n v="2"/>
    <n v="11377"/>
    <x v="1"/>
    <n v="8208"/>
    <n v="22754"/>
    <n v="16416"/>
    <n v="6338"/>
    <n v="0.27854443174826404"/>
    <x v="0"/>
  </r>
  <r>
    <s v="ORD-100831"/>
    <x v="1044"/>
    <x v="2"/>
    <x v="11"/>
    <s v="Dec"/>
    <s v="Q4"/>
    <x v="1"/>
    <s v="Gujarat"/>
    <s v="Gujarat Mega Store"/>
    <x v="3"/>
    <x v="6"/>
    <x v="1"/>
    <x v="2"/>
    <n v="3"/>
    <n v="6435"/>
    <x v="4"/>
    <n v="3569"/>
    <n v="12548.25"/>
    <n v="10707"/>
    <n v="1841.25"/>
    <n v="0.1467336082720698"/>
    <x v="0"/>
  </r>
  <r>
    <s v="ORD-101768"/>
    <x v="1044"/>
    <x v="2"/>
    <x v="11"/>
    <s v="Dec"/>
    <s v="Q4"/>
    <x v="2"/>
    <s v="Tamil Nadu"/>
    <s v="Tamil Nadu Mega Store"/>
    <x v="2"/>
    <x v="7"/>
    <x v="0"/>
    <x v="0"/>
    <n v="2"/>
    <n v="2541"/>
    <x v="0"/>
    <n v="1238"/>
    <n v="4827.8999999999996"/>
    <n v="2476"/>
    <n v="2351.8999999999996"/>
    <n v="0.48714762111891297"/>
    <x v="0"/>
  </r>
  <r>
    <s v="ORD-102546"/>
    <x v="1044"/>
    <x v="2"/>
    <x v="11"/>
    <s v="Dec"/>
    <s v="Q4"/>
    <x v="1"/>
    <s v="Gujarat"/>
    <s v="Gujarat Mega Store"/>
    <x v="0"/>
    <x v="0"/>
    <x v="0"/>
    <x v="2"/>
    <n v="1"/>
    <n v="50235"/>
    <x v="0"/>
    <n v="42908"/>
    <n v="47723.25"/>
    <n v="42908"/>
    <n v="4815.25"/>
    <n v="0.10089945676373675"/>
    <x v="0"/>
  </r>
  <r>
    <s v="ORD-104014"/>
    <x v="1044"/>
    <x v="2"/>
    <x v="11"/>
    <s v="Dec"/>
    <s v="Q4"/>
    <x v="3"/>
    <s v="Uttar Pradesh"/>
    <s v="Uttar Pradesh Mega Store"/>
    <x v="0"/>
    <x v="5"/>
    <x v="1"/>
    <x v="0"/>
    <n v="3"/>
    <n v="11827"/>
    <x v="2"/>
    <n v="8909"/>
    <n v="30158.85"/>
    <n v="26727"/>
    <n v="3431.8499999999985"/>
    <n v="0.11379246887729468"/>
    <x v="1"/>
  </r>
  <r>
    <s v="ORD-104103"/>
    <x v="1044"/>
    <x v="2"/>
    <x v="11"/>
    <s v="Dec"/>
    <s v="Q4"/>
    <x v="3"/>
    <s v="Punjab"/>
    <s v="Punjab Mega Store"/>
    <x v="0"/>
    <x v="5"/>
    <x v="2"/>
    <x v="2"/>
    <n v="1"/>
    <n v="10213"/>
    <x v="3"/>
    <n v="7729"/>
    <n v="9191.7000000000007"/>
    <n v="7729"/>
    <n v="1462.7000000000007"/>
    <n v="0.15913269580164721"/>
    <x v="0"/>
  </r>
  <r>
    <s v="ORD-104313"/>
    <x v="1044"/>
    <x v="2"/>
    <x v="11"/>
    <s v="Dec"/>
    <s v="Q4"/>
    <x v="1"/>
    <s v="Rajasthan"/>
    <s v="Rajasthan Mega Store"/>
    <x v="2"/>
    <x v="10"/>
    <x v="2"/>
    <x v="2"/>
    <n v="1"/>
    <n v="1866"/>
    <x v="1"/>
    <n v="972"/>
    <n v="1866"/>
    <n v="972"/>
    <n v="894"/>
    <n v="0.47909967845659163"/>
    <x v="0"/>
  </r>
  <r>
    <s v="ORD-104363"/>
    <x v="1044"/>
    <x v="2"/>
    <x v="11"/>
    <s v="Dec"/>
    <s v="Q4"/>
    <x v="1"/>
    <s v="Gujarat"/>
    <s v="Gujarat Mega Store"/>
    <x v="1"/>
    <x v="8"/>
    <x v="0"/>
    <x v="1"/>
    <n v="3"/>
    <n v="2051"/>
    <x v="0"/>
    <n v="1188"/>
    <n v="5845.3499999999995"/>
    <n v="3564"/>
    <n v="2281.3499999999995"/>
    <n v="0.39028458518309422"/>
    <x v="0"/>
  </r>
  <r>
    <s v="ORD-100754"/>
    <x v="1045"/>
    <x v="2"/>
    <x v="11"/>
    <s v="Dec"/>
    <s v="Q4"/>
    <x v="0"/>
    <s v="West Bengal"/>
    <s v="West Bengal Mega Store"/>
    <x v="1"/>
    <x v="4"/>
    <x v="2"/>
    <x v="1"/>
    <n v="2"/>
    <n v="285"/>
    <x v="2"/>
    <n v="116"/>
    <n v="484.5"/>
    <n v="232"/>
    <n v="252.5"/>
    <n v="0.52115583075335392"/>
    <x v="1"/>
  </r>
  <r>
    <s v="ORD-101013"/>
    <x v="1045"/>
    <x v="2"/>
    <x v="11"/>
    <s v="Dec"/>
    <s v="Q4"/>
    <x v="2"/>
    <s v="Tamil Nadu"/>
    <s v="Tamil Nadu Mega Store"/>
    <x v="1"/>
    <x v="1"/>
    <x v="2"/>
    <x v="1"/>
    <n v="1"/>
    <n v="410"/>
    <x v="1"/>
    <n v="187"/>
    <n v="410"/>
    <n v="187"/>
    <n v="223"/>
    <n v="0.54390243902439028"/>
    <x v="0"/>
  </r>
  <r>
    <s v="ORD-102611"/>
    <x v="1045"/>
    <x v="2"/>
    <x v="11"/>
    <s v="Dec"/>
    <s v="Q4"/>
    <x v="2"/>
    <s v="Andhra Pradesh"/>
    <s v="Andhra Pradesh Mega Store"/>
    <x v="0"/>
    <x v="12"/>
    <x v="0"/>
    <x v="2"/>
    <n v="3"/>
    <n v="18730"/>
    <x v="3"/>
    <n v="14209"/>
    <n v="50571"/>
    <n v="42627"/>
    <n v="7944"/>
    <n v="0.15708607700065255"/>
    <x v="0"/>
  </r>
  <r>
    <s v="ORD-104120"/>
    <x v="1045"/>
    <x v="2"/>
    <x v="11"/>
    <s v="Dec"/>
    <s v="Q4"/>
    <x v="0"/>
    <s v="Odisha"/>
    <s v="Odisha Mega Store"/>
    <x v="0"/>
    <x v="12"/>
    <x v="1"/>
    <x v="0"/>
    <n v="5"/>
    <n v="17595"/>
    <x v="3"/>
    <n v="13677"/>
    <n v="79177.5"/>
    <n v="68385"/>
    <n v="10792.5"/>
    <n v="0.13630766316188311"/>
    <x v="0"/>
  </r>
  <r>
    <s v="ORD-104461"/>
    <x v="1045"/>
    <x v="2"/>
    <x v="11"/>
    <s v="Dec"/>
    <s v="Q4"/>
    <x v="3"/>
    <s v="Punjab"/>
    <s v="Punjab Mega Store"/>
    <x v="0"/>
    <x v="0"/>
    <x v="1"/>
    <x v="1"/>
    <n v="4"/>
    <n v="56350"/>
    <x v="0"/>
    <n v="47613"/>
    <n v="214130"/>
    <n v="190452"/>
    <n v="23678"/>
    <n v="0.11057768645215524"/>
    <x v="1"/>
  </r>
  <r>
    <s v="ORD-101370"/>
    <x v="1046"/>
    <x v="2"/>
    <x v="11"/>
    <s v="Dec"/>
    <s v="Q4"/>
    <x v="3"/>
    <s v="Delhi"/>
    <s v="Delhi Mega Store"/>
    <x v="2"/>
    <x v="10"/>
    <x v="1"/>
    <x v="1"/>
    <n v="1"/>
    <n v="1942"/>
    <x v="3"/>
    <n v="1030"/>
    <n v="1747.8"/>
    <n v="1030"/>
    <n v="717.8"/>
    <n v="0.41068772170728912"/>
    <x v="0"/>
  </r>
  <r>
    <s v="ORD-103212"/>
    <x v="1046"/>
    <x v="2"/>
    <x v="11"/>
    <s v="Dec"/>
    <s v="Q4"/>
    <x v="1"/>
    <s v="Rajasthan"/>
    <s v="Rajasthan Mega Store"/>
    <x v="3"/>
    <x v="13"/>
    <x v="2"/>
    <x v="1"/>
    <n v="2"/>
    <n v="14184"/>
    <x v="6"/>
    <n v="8440"/>
    <n v="19857.599999999999"/>
    <n v="16880"/>
    <n v="2977.5999999999985"/>
    <n v="0.14994762710498744"/>
    <x v="0"/>
  </r>
  <r>
    <s v="ORD-103565"/>
    <x v="1046"/>
    <x v="2"/>
    <x v="11"/>
    <s v="Dec"/>
    <s v="Q4"/>
    <x v="3"/>
    <s v="Uttar Pradesh"/>
    <s v="Uttar Pradesh Mega Store"/>
    <x v="1"/>
    <x v="1"/>
    <x v="0"/>
    <x v="0"/>
    <n v="2"/>
    <n v="467"/>
    <x v="5"/>
    <n v="209"/>
    <n v="747.2"/>
    <n v="418"/>
    <n v="329.20000000000005"/>
    <n v="0.44057815845824416"/>
    <x v="0"/>
  </r>
  <r>
    <s v="ORD-104097"/>
    <x v="1046"/>
    <x v="2"/>
    <x v="11"/>
    <s v="Dec"/>
    <s v="Q4"/>
    <x v="3"/>
    <s v="Uttar Pradesh"/>
    <s v="Uttar Pradesh Mega Store"/>
    <x v="1"/>
    <x v="1"/>
    <x v="2"/>
    <x v="2"/>
    <n v="1"/>
    <n v="480"/>
    <x v="0"/>
    <n v="217"/>
    <n v="456"/>
    <n v="217"/>
    <n v="239"/>
    <n v="0.52412280701754388"/>
    <x v="0"/>
  </r>
  <r>
    <s v="ORD-104115"/>
    <x v="1046"/>
    <x v="2"/>
    <x v="11"/>
    <s v="Dec"/>
    <s v="Q4"/>
    <x v="2"/>
    <s v="Andhra Pradesh"/>
    <s v="Andhra Pradesh Mega Store"/>
    <x v="1"/>
    <x v="3"/>
    <x v="0"/>
    <x v="0"/>
    <n v="3"/>
    <n v="247"/>
    <x v="2"/>
    <n v="105"/>
    <n v="629.85"/>
    <n v="315"/>
    <n v="314.85000000000002"/>
    <n v="0.49988092402953088"/>
    <x v="0"/>
  </r>
  <r>
    <s v="ORD-102531"/>
    <x v="1047"/>
    <x v="2"/>
    <x v="11"/>
    <s v="Dec"/>
    <s v="Q4"/>
    <x v="1"/>
    <s v="Gujarat"/>
    <s v="Gujarat Mega Store"/>
    <x v="2"/>
    <x v="10"/>
    <x v="2"/>
    <x v="2"/>
    <n v="1"/>
    <n v="1653"/>
    <x v="1"/>
    <n v="880"/>
    <n v="1653"/>
    <n v="880"/>
    <n v="773"/>
    <n v="0.46763460375075622"/>
    <x v="0"/>
  </r>
  <r>
    <s v="ORD-103202"/>
    <x v="1047"/>
    <x v="2"/>
    <x v="11"/>
    <s v="Dec"/>
    <s v="Q4"/>
    <x v="2"/>
    <s v="Karnataka"/>
    <s v="Karnataka Mega Store"/>
    <x v="1"/>
    <x v="8"/>
    <x v="0"/>
    <x v="0"/>
    <n v="1"/>
    <n v="1994"/>
    <x v="0"/>
    <n v="1173"/>
    <n v="1894.3"/>
    <n v="1173"/>
    <n v="721.3"/>
    <n v="0.38077390064931638"/>
    <x v="0"/>
  </r>
  <r>
    <s v="ORD-101567"/>
    <x v="1048"/>
    <x v="2"/>
    <x v="11"/>
    <s v="Dec"/>
    <s v="Q4"/>
    <x v="2"/>
    <s v="Karnataka"/>
    <s v="Karnataka Mega Store"/>
    <x v="2"/>
    <x v="2"/>
    <x v="0"/>
    <x v="1"/>
    <n v="3"/>
    <n v="2966"/>
    <x v="3"/>
    <n v="1733"/>
    <n v="8008.2"/>
    <n v="5199"/>
    <n v="2809.2"/>
    <n v="0.35079043979920582"/>
    <x v="0"/>
  </r>
  <r>
    <s v="ORD-103856"/>
    <x v="1048"/>
    <x v="2"/>
    <x v="11"/>
    <s v="Dec"/>
    <s v="Q4"/>
    <x v="1"/>
    <s v="Rajasthan"/>
    <s v="Rajasthan Mega Store"/>
    <x v="3"/>
    <x v="6"/>
    <x v="0"/>
    <x v="0"/>
    <n v="1"/>
    <n v="6369"/>
    <x v="6"/>
    <n v="3449"/>
    <n v="4458.2999999999993"/>
    <n v="3449"/>
    <n v="1009.2999999999993"/>
    <n v="0.22638673934010708"/>
    <x v="0"/>
  </r>
  <r>
    <s v="ORD-104182"/>
    <x v="1048"/>
    <x v="2"/>
    <x v="11"/>
    <s v="Dec"/>
    <s v="Q4"/>
    <x v="1"/>
    <s v="Rajasthan"/>
    <s v="Rajasthan Mega Store"/>
    <x v="0"/>
    <x v="0"/>
    <x v="2"/>
    <x v="1"/>
    <n v="2"/>
    <n v="47380"/>
    <x v="1"/>
    <n v="39109"/>
    <n v="94760"/>
    <n v="78218"/>
    <n v="16542"/>
    <n v="0.17456732798649219"/>
    <x v="0"/>
  </r>
  <r>
    <s v="ORD-100949"/>
    <x v="1049"/>
    <x v="2"/>
    <x v="11"/>
    <s v="Dec"/>
    <s v="Q4"/>
    <x v="2"/>
    <s v="Karnataka"/>
    <s v="Karnataka Mega Store"/>
    <x v="3"/>
    <x v="6"/>
    <x v="0"/>
    <x v="0"/>
    <n v="3"/>
    <n v="6856"/>
    <x v="3"/>
    <n v="3828"/>
    <n v="18511.2"/>
    <n v="11484"/>
    <n v="7027.2000000000007"/>
    <n v="0.3796188253597822"/>
    <x v="0"/>
  </r>
  <r>
    <s v="ORD-101514"/>
    <x v="1049"/>
    <x v="2"/>
    <x v="11"/>
    <s v="Dec"/>
    <s v="Q4"/>
    <x v="1"/>
    <s v="Gujarat"/>
    <s v="Gujarat Mega Store"/>
    <x v="2"/>
    <x v="7"/>
    <x v="2"/>
    <x v="0"/>
    <n v="2"/>
    <n v="2547"/>
    <x v="0"/>
    <n v="1252"/>
    <n v="4839.3"/>
    <n v="2504"/>
    <n v="2335.3000000000002"/>
    <n v="0.48256979315190213"/>
    <x v="1"/>
  </r>
  <r>
    <s v="ORD-103275"/>
    <x v="1049"/>
    <x v="2"/>
    <x v="11"/>
    <s v="Dec"/>
    <s v="Q4"/>
    <x v="3"/>
    <s v="Uttar Pradesh"/>
    <s v="Uttar Pradesh Mega Store"/>
    <x v="2"/>
    <x v="7"/>
    <x v="2"/>
    <x v="1"/>
    <n v="2"/>
    <n v="2180"/>
    <x v="0"/>
    <n v="1073"/>
    <n v="4142"/>
    <n v="2146"/>
    <n v="1996"/>
    <n v="0.48189280540801543"/>
    <x v="0"/>
  </r>
  <r>
    <s v="ORD-103886"/>
    <x v="1049"/>
    <x v="2"/>
    <x v="11"/>
    <s v="Dec"/>
    <s v="Q4"/>
    <x v="3"/>
    <s v="Delhi"/>
    <s v="Delhi Mega Store"/>
    <x v="1"/>
    <x v="1"/>
    <x v="0"/>
    <x v="1"/>
    <n v="3"/>
    <n v="434"/>
    <x v="3"/>
    <n v="196"/>
    <n v="1171.8"/>
    <n v="588"/>
    <n v="583.79999999999995"/>
    <n v="0.49820788530465948"/>
    <x v="0"/>
  </r>
  <r>
    <s v="ORD-104278"/>
    <x v="1049"/>
    <x v="2"/>
    <x v="11"/>
    <s v="Dec"/>
    <s v="Q4"/>
    <x v="1"/>
    <s v="Maharashtra"/>
    <s v="Maharashtra Mega Store"/>
    <x v="1"/>
    <x v="3"/>
    <x v="0"/>
    <x v="0"/>
    <n v="2"/>
    <n v="257"/>
    <x v="0"/>
    <n v="110"/>
    <n v="488.29999999999995"/>
    <n v="220"/>
    <n v="268.29999999999995"/>
    <n v="0.54945730083964772"/>
    <x v="0"/>
  </r>
  <r>
    <s v="ORD-104328"/>
    <x v="1049"/>
    <x v="2"/>
    <x v="11"/>
    <s v="Dec"/>
    <s v="Q4"/>
    <x v="1"/>
    <s v="Rajasthan"/>
    <s v="Rajasthan Mega Store"/>
    <x v="2"/>
    <x v="10"/>
    <x v="2"/>
    <x v="1"/>
    <n v="2"/>
    <n v="1697"/>
    <x v="0"/>
    <n v="863"/>
    <n v="3224.2999999999997"/>
    <n v="1726"/>
    <n v="1498.2999999999997"/>
    <n v="0.46469001023477957"/>
    <x v="0"/>
  </r>
  <r>
    <s v="ORD-101607"/>
    <x v="1050"/>
    <x v="2"/>
    <x v="11"/>
    <s v="Dec"/>
    <s v="Q4"/>
    <x v="1"/>
    <s v="Rajasthan"/>
    <s v="Rajasthan Mega Store"/>
    <x v="0"/>
    <x v="12"/>
    <x v="2"/>
    <x v="2"/>
    <n v="2"/>
    <n v="16394"/>
    <x v="3"/>
    <n v="12505"/>
    <n v="29509.200000000001"/>
    <n v="25010"/>
    <n v="4499.2000000000007"/>
    <n v="0.15246770498691936"/>
    <x v="0"/>
  </r>
  <r>
    <s v="ORD-102319"/>
    <x v="1050"/>
    <x v="2"/>
    <x v="11"/>
    <s v="Dec"/>
    <s v="Q4"/>
    <x v="1"/>
    <s v="Maharashtra"/>
    <s v="Maharashtra Mega Store"/>
    <x v="3"/>
    <x v="9"/>
    <x v="1"/>
    <x v="1"/>
    <n v="2"/>
    <n v="28956"/>
    <x v="6"/>
    <n v="19671"/>
    <n v="40538.399999999994"/>
    <n v="39342"/>
    <n v="1196.3999999999942"/>
    <n v="2.9512758273636707E-2"/>
    <x v="0"/>
  </r>
  <r>
    <s v="ORD-102728"/>
    <x v="1050"/>
    <x v="2"/>
    <x v="11"/>
    <s v="Dec"/>
    <s v="Q4"/>
    <x v="1"/>
    <s v="Rajasthan"/>
    <s v="Rajasthan Mega Store"/>
    <x v="0"/>
    <x v="5"/>
    <x v="0"/>
    <x v="1"/>
    <n v="1"/>
    <n v="10075"/>
    <x v="3"/>
    <n v="7243"/>
    <n v="9067.5"/>
    <n v="7243"/>
    <n v="1824.5"/>
    <n v="0.20121312379376896"/>
    <x v="0"/>
  </r>
  <r>
    <s v="ORD-103543"/>
    <x v="1050"/>
    <x v="2"/>
    <x v="11"/>
    <s v="Dec"/>
    <s v="Q4"/>
    <x v="1"/>
    <s v="Rajasthan"/>
    <s v="Rajasthan Mega Store"/>
    <x v="1"/>
    <x v="4"/>
    <x v="0"/>
    <x v="0"/>
    <n v="2"/>
    <n v="310"/>
    <x v="0"/>
    <n v="123"/>
    <n v="589"/>
    <n v="246"/>
    <n v="343"/>
    <n v="0.58234295415959259"/>
    <x v="1"/>
  </r>
  <r>
    <s v="ORD-103792"/>
    <x v="1050"/>
    <x v="2"/>
    <x v="11"/>
    <s v="Dec"/>
    <s v="Q4"/>
    <x v="1"/>
    <s v="Rajasthan"/>
    <s v="Rajasthan Mega Store"/>
    <x v="0"/>
    <x v="11"/>
    <x v="2"/>
    <x v="1"/>
    <n v="1"/>
    <n v="1601"/>
    <x v="1"/>
    <n v="797"/>
    <n v="1601"/>
    <n v="797"/>
    <n v="804"/>
    <n v="0.50218613366645848"/>
    <x v="0"/>
  </r>
  <r>
    <s v="ORD-103920"/>
    <x v="1050"/>
    <x v="2"/>
    <x v="11"/>
    <s v="Dec"/>
    <s v="Q4"/>
    <x v="2"/>
    <s v="Tamil Nadu"/>
    <s v="Tamil Nadu Mega Store"/>
    <x v="3"/>
    <x v="9"/>
    <x v="2"/>
    <x v="0"/>
    <n v="2"/>
    <n v="30478"/>
    <x v="0"/>
    <n v="21150"/>
    <n v="57908.2"/>
    <n v="42300"/>
    <n v="15608.199999999997"/>
    <n v="0.26953350302720508"/>
    <x v="0"/>
  </r>
  <r>
    <s v="ORD-104413"/>
    <x v="1050"/>
    <x v="2"/>
    <x v="11"/>
    <s v="Dec"/>
    <s v="Q4"/>
    <x v="3"/>
    <s v="Punjab"/>
    <s v="Punjab Mega Store"/>
    <x v="1"/>
    <x v="4"/>
    <x v="0"/>
    <x v="1"/>
    <n v="2"/>
    <n v="272"/>
    <x v="3"/>
    <n v="106"/>
    <n v="489.6"/>
    <n v="212"/>
    <n v="277.60000000000002"/>
    <n v="0.56699346405228757"/>
    <x v="0"/>
  </r>
  <r>
    <s v="ORD-100115"/>
    <x v="1051"/>
    <x v="2"/>
    <x v="11"/>
    <s v="Dec"/>
    <s v="Q4"/>
    <x v="1"/>
    <s v="Gujarat"/>
    <s v="Gujarat Mega Store"/>
    <x v="0"/>
    <x v="5"/>
    <x v="0"/>
    <x v="1"/>
    <n v="4"/>
    <n v="10453"/>
    <x v="0"/>
    <n v="7691"/>
    <n v="39721.4"/>
    <n v="30764"/>
    <n v="8957.4000000000015"/>
    <n v="0.22550564683017219"/>
    <x v="0"/>
  </r>
  <r>
    <s v="ORD-100148"/>
    <x v="1051"/>
    <x v="2"/>
    <x v="11"/>
    <s v="Dec"/>
    <s v="Q4"/>
    <x v="1"/>
    <s v="Maharashtra"/>
    <s v="Maharashtra Mega Store"/>
    <x v="1"/>
    <x v="8"/>
    <x v="1"/>
    <x v="2"/>
    <n v="4"/>
    <n v="2156"/>
    <x v="2"/>
    <n v="1281"/>
    <n v="7330.4"/>
    <n v="5124"/>
    <n v="2206.3999999999996"/>
    <n v="0.30099312452253624"/>
    <x v="0"/>
  </r>
  <r>
    <s v="ORD-100773"/>
    <x v="1051"/>
    <x v="2"/>
    <x v="11"/>
    <s v="Dec"/>
    <s v="Q4"/>
    <x v="2"/>
    <s v="Andhra Pradesh"/>
    <s v="Andhra Pradesh Mega Store"/>
    <x v="2"/>
    <x v="7"/>
    <x v="2"/>
    <x v="0"/>
    <n v="2"/>
    <n v="2224"/>
    <x v="2"/>
    <n v="1131"/>
    <n v="3780.7999999999997"/>
    <n v="2262"/>
    <n v="1518.7999999999997"/>
    <n v="0.40171392297926362"/>
    <x v="0"/>
  </r>
  <r>
    <s v="ORD-101296"/>
    <x v="1051"/>
    <x v="2"/>
    <x v="11"/>
    <s v="Dec"/>
    <s v="Q4"/>
    <x v="1"/>
    <s v="Rajasthan"/>
    <s v="Rajasthan Mega Store"/>
    <x v="2"/>
    <x v="2"/>
    <x v="1"/>
    <x v="1"/>
    <n v="1"/>
    <n v="3036"/>
    <x v="2"/>
    <n v="1803"/>
    <n v="2580.6"/>
    <n v="1803"/>
    <n v="777.59999999999991"/>
    <n v="0.30132527319228086"/>
    <x v="0"/>
  </r>
  <r>
    <s v="ORD-102324"/>
    <x v="1051"/>
    <x v="2"/>
    <x v="11"/>
    <s v="Dec"/>
    <s v="Q4"/>
    <x v="1"/>
    <s v="Gujarat"/>
    <s v="Gujarat Mega Store"/>
    <x v="1"/>
    <x v="3"/>
    <x v="0"/>
    <x v="2"/>
    <n v="3"/>
    <n v="243"/>
    <x v="1"/>
    <n v="99"/>
    <n v="729"/>
    <n v="297"/>
    <n v="432"/>
    <n v="0.59259259259259256"/>
    <x v="0"/>
  </r>
  <r>
    <s v="ORD-102675"/>
    <x v="1051"/>
    <x v="2"/>
    <x v="11"/>
    <s v="Dec"/>
    <s v="Q4"/>
    <x v="3"/>
    <s v="Punjab"/>
    <s v="Punjab Mega Store"/>
    <x v="0"/>
    <x v="0"/>
    <x v="1"/>
    <x v="1"/>
    <n v="2"/>
    <n v="56275"/>
    <x v="0"/>
    <n v="49258"/>
    <n v="106922.5"/>
    <n v="98516"/>
    <n v="8406.5"/>
    <n v="7.8622366667446042E-2"/>
    <x v="0"/>
  </r>
  <r>
    <s v="ORD-103243"/>
    <x v="1051"/>
    <x v="2"/>
    <x v="11"/>
    <s v="Dec"/>
    <s v="Q4"/>
    <x v="1"/>
    <s v="Rajasthan"/>
    <s v="Rajasthan Mega Store"/>
    <x v="1"/>
    <x v="3"/>
    <x v="2"/>
    <x v="2"/>
    <n v="3"/>
    <n v="256"/>
    <x v="0"/>
    <n v="106"/>
    <n v="729.59999999999991"/>
    <n v="318"/>
    <n v="411.59999999999991"/>
    <n v="0.5641447368421052"/>
    <x v="1"/>
  </r>
  <r>
    <s v="ORD-103890"/>
    <x v="1052"/>
    <x v="2"/>
    <x v="11"/>
    <s v="Dec"/>
    <s v="Q4"/>
    <x v="2"/>
    <s v="Andhra Pradesh"/>
    <s v="Andhra Pradesh Mega Store"/>
    <x v="0"/>
    <x v="12"/>
    <x v="1"/>
    <x v="2"/>
    <n v="1"/>
    <n v="18975"/>
    <x v="0"/>
    <n v="14456"/>
    <n v="18026.25"/>
    <n v="14456"/>
    <n v="3570.25"/>
    <n v="0.19805838707440537"/>
    <x v="0"/>
  </r>
  <r>
    <s v="ORD-100141"/>
    <x v="1053"/>
    <x v="2"/>
    <x v="11"/>
    <s v="Dec"/>
    <s v="Q4"/>
    <x v="2"/>
    <s v="Karnataka"/>
    <s v="Karnataka Mega Store"/>
    <x v="2"/>
    <x v="10"/>
    <x v="0"/>
    <x v="0"/>
    <n v="3"/>
    <n v="1720"/>
    <x v="5"/>
    <n v="906"/>
    <n v="4128"/>
    <n v="2718"/>
    <n v="1410"/>
    <n v="0.34156976744186046"/>
    <x v="0"/>
  </r>
  <r>
    <s v="ORD-101210"/>
    <x v="1053"/>
    <x v="2"/>
    <x v="11"/>
    <s v="Dec"/>
    <s v="Q4"/>
    <x v="2"/>
    <s v="Karnataka"/>
    <s v="Karnataka Mega Store"/>
    <x v="1"/>
    <x v="3"/>
    <x v="2"/>
    <x v="0"/>
    <n v="1"/>
    <n v="240"/>
    <x v="2"/>
    <n v="103"/>
    <n v="204"/>
    <n v="103"/>
    <n v="101"/>
    <n v="0.49509803921568629"/>
    <x v="0"/>
  </r>
  <r>
    <s v="ORD-102880"/>
    <x v="1053"/>
    <x v="2"/>
    <x v="11"/>
    <s v="Dec"/>
    <s v="Q4"/>
    <x v="1"/>
    <s v="Rajasthan"/>
    <s v="Rajasthan Mega Store"/>
    <x v="0"/>
    <x v="12"/>
    <x v="0"/>
    <x v="2"/>
    <n v="1"/>
    <n v="19075"/>
    <x v="0"/>
    <n v="14879"/>
    <n v="18121.25"/>
    <n v="14879"/>
    <n v="3242.25"/>
    <n v="0.17891977650548388"/>
    <x v="0"/>
  </r>
  <r>
    <s v="ORD-103215"/>
    <x v="1053"/>
    <x v="2"/>
    <x v="11"/>
    <s v="Dec"/>
    <s v="Q4"/>
    <x v="3"/>
    <s v="Punjab"/>
    <s v="Punjab Mega Store"/>
    <x v="1"/>
    <x v="8"/>
    <x v="2"/>
    <x v="0"/>
    <n v="2"/>
    <n v="2284"/>
    <x v="3"/>
    <n v="1347"/>
    <n v="4111.2"/>
    <n v="2694"/>
    <n v="1417.1999999999998"/>
    <n v="0.34471687098657322"/>
    <x v="0"/>
  </r>
  <r>
    <s v="ORD-103582"/>
    <x v="1053"/>
    <x v="2"/>
    <x v="11"/>
    <s v="Dec"/>
    <s v="Q4"/>
    <x v="2"/>
    <s v="Tamil Nadu"/>
    <s v="Tamil Nadu Mega Store"/>
    <x v="1"/>
    <x v="4"/>
    <x v="2"/>
    <x v="1"/>
    <n v="2"/>
    <n v="312"/>
    <x v="3"/>
    <n v="122"/>
    <n v="561.6"/>
    <n v="244"/>
    <n v="317.60000000000002"/>
    <n v="0.56552706552706555"/>
    <x v="0"/>
  </r>
  <r>
    <s v="ORD-103686"/>
    <x v="1053"/>
    <x v="2"/>
    <x v="11"/>
    <s v="Dec"/>
    <s v="Q4"/>
    <x v="3"/>
    <s v="Delhi"/>
    <s v="Delhi Mega Store"/>
    <x v="2"/>
    <x v="2"/>
    <x v="2"/>
    <x v="0"/>
    <n v="1"/>
    <n v="2762"/>
    <x v="0"/>
    <n v="1668"/>
    <n v="2623.9"/>
    <n v="1668"/>
    <n v="955.90000000000009"/>
    <n v="0.36430504211288545"/>
    <x v="0"/>
  </r>
  <r>
    <s v="ORD-103862"/>
    <x v="1053"/>
    <x v="2"/>
    <x v="11"/>
    <s v="Dec"/>
    <s v="Q4"/>
    <x v="1"/>
    <s v="Maharashtra"/>
    <s v="Maharashtra Mega Store"/>
    <x v="3"/>
    <x v="14"/>
    <x v="0"/>
    <x v="2"/>
    <n v="4"/>
    <n v="8483"/>
    <x v="5"/>
    <n v="5193"/>
    <n v="27145.600000000002"/>
    <n v="20772"/>
    <n v="6373.6000000000022"/>
    <n v="0.23479311564305086"/>
    <x v="0"/>
  </r>
  <r>
    <s v="ORD-103976"/>
    <x v="1053"/>
    <x v="2"/>
    <x v="11"/>
    <s v="Dec"/>
    <s v="Q4"/>
    <x v="1"/>
    <s v="Maharashtra"/>
    <s v="Maharashtra Mega Store"/>
    <x v="1"/>
    <x v="1"/>
    <x v="0"/>
    <x v="2"/>
    <n v="2"/>
    <n v="426"/>
    <x v="2"/>
    <n v="192"/>
    <n v="724.19999999999993"/>
    <n v="384"/>
    <n v="340.19999999999993"/>
    <n v="0.46975973487986739"/>
    <x v="0"/>
  </r>
  <r>
    <s v="ORD-103742"/>
    <x v="1054"/>
    <x v="2"/>
    <x v="11"/>
    <s v="Dec"/>
    <s v="Q4"/>
    <x v="1"/>
    <s v="Rajasthan"/>
    <s v="Rajasthan Mega Store"/>
    <x v="0"/>
    <x v="12"/>
    <x v="1"/>
    <x v="2"/>
    <n v="5"/>
    <n v="17009"/>
    <x v="1"/>
    <n v="13638"/>
    <n v="85045"/>
    <n v="68190"/>
    <n v="16855"/>
    <n v="0.19818919395614087"/>
    <x v="0"/>
  </r>
  <r>
    <s v="ORD-103884"/>
    <x v="1054"/>
    <x v="2"/>
    <x v="11"/>
    <s v="Dec"/>
    <s v="Q4"/>
    <x v="2"/>
    <s v="Karnataka"/>
    <s v="Karnataka Mega Store"/>
    <x v="0"/>
    <x v="11"/>
    <x v="0"/>
    <x v="1"/>
    <n v="1"/>
    <n v="1447"/>
    <x v="1"/>
    <n v="718"/>
    <n v="1447"/>
    <n v="718"/>
    <n v="729"/>
    <n v="0.50380096751900483"/>
    <x v="0"/>
  </r>
  <r>
    <s v="ORD-104344"/>
    <x v="1054"/>
    <x v="2"/>
    <x v="11"/>
    <s v="Dec"/>
    <s v="Q4"/>
    <x v="1"/>
    <s v="Gujarat"/>
    <s v="Gujarat Mega Store"/>
    <x v="0"/>
    <x v="11"/>
    <x v="2"/>
    <x v="2"/>
    <n v="4"/>
    <n v="1495"/>
    <x v="0"/>
    <n v="763"/>
    <n v="5681"/>
    <n v="3052"/>
    <n v="2629"/>
    <n v="0.46277063897201198"/>
    <x v="0"/>
  </r>
  <r>
    <s v="ORD-100697"/>
    <x v="1055"/>
    <x v="2"/>
    <x v="11"/>
    <s v="Dec"/>
    <s v="Q4"/>
    <x v="1"/>
    <s v="Gujarat"/>
    <s v="Gujarat Mega Store"/>
    <x v="1"/>
    <x v="1"/>
    <x v="2"/>
    <x v="2"/>
    <n v="3"/>
    <n v="422"/>
    <x v="3"/>
    <n v="187"/>
    <n v="1139.4000000000001"/>
    <n v="561"/>
    <n v="578.40000000000009"/>
    <n v="0.50763559768299105"/>
    <x v="0"/>
  </r>
  <r>
    <s v="ORD-101039"/>
    <x v="1055"/>
    <x v="2"/>
    <x v="11"/>
    <s v="Dec"/>
    <s v="Q4"/>
    <x v="0"/>
    <s v="Bihar"/>
    <s v="Bihar Mega Store"/>
    <x v="2"/>
    <x v="10"/>
    <x v="1"/>
    <x v="2"/>
    <n v="3"/>
    <n v="1781"/>
    <x v="0"/>
    <n v="905"/>
    <n v="5075.8499999999995"/>
    <n v="2715"/>
    <n v="2360.8499999999995"/>
    <n v="0.4651142173232069"/>
    <x v="0"/>
  </r>
  <r>
    <s v="ORD-101099"/>
    <x v="1055"/>
    <x v="2"/>
    <x v="11"/>
    <s v="Dec"/>
    <s v="Q4"/>
    <x v="2"/>
    <s v="Tamil Nadu"/>
    <s v="Tamil Nadu Mega Store"/>
    <x v="3"/>
    <x v="6"/>
    <x v="0"/>
    <x v="2"/>
    <n v="4"/>
    <n v="6723"/>
    <x v="2"/>
    <n v="3670"/>
    <n v="22858.2"/>
    <n v="14680"/>
    <n v="8178.2000000000007"/>
    <n v="0.35777970268875064"/>
    <x v="0"/>
  </r>
  <r>
    <s v="ORD-102709"/>
    <x v="1055"/>
    <x v="2"/>
    <x v="11"/>
    <s v="Dec"/>
    <s v="Q4"/>
    <x v="1"/>
    <s v="Rajasthan"/>
    <s v="Rajasthan Mega Store"/>
    <x v="0"/>
    <x v="11"/>
    <x v="1"/>
    <x v="1"/>
    <n v="5"/>
    <n v="1573"/>
    <x v="3"/>
    <n v="775"/>
    <n v="7078.5"/>
    <n v="3875"/>
    <n v="3203.5"/>
    <n v="0.45256763438581621"/>
    <x v="0"/>
  </r>
  <r>
    <s v="ORD-100459"/>
    <x v="1056"/>
    <x v="2"/>
    <x v="11"/>
    <s v="Dec"/>
    <s v="Q4"/>
    <x v="2"/>
    <s v="Karnataka"/>
    <s v="Karnataka Mega Store"/>
    <x v="3"/>
    <x v="6"/>
    <x v="2"/>
    <x v="0"/>
    <n v="1"/>
    <n v="6366"/>
    <x v="0"/>
    <n v="3411"/>
    <n v="6047.7"/>
    <n v="3411"/>
    <n v="2636.7"/>
    <n v="0.43598392777419515"/>
    <x v="0"/>
  </r>
  <r>
    <s v="ORD-101906"/>
    <x v="1056"/>
    <x v="2"/>
    <x v="11"/>
    <s v="Dec"/>
    <s v="Q4"/>
    <x v="3"/>
    <s v="Uttar Pradesh"/>
    <s v="Uttar Pradesh Mega Store"/>
    <x v="2"/>
    <x v="7"/>
    <x v="2"/>
    <x v="2"/>
    <n v="5"/>
    <n v="2569"/>
    <x v="1"/>
    <n v="1256"/>
    <n v="12845"/>
    <n v="6280"/>
    <n v="6565"/>
    <n v="0.51109381082133121"/>
    <x v="0"/>
  </r>
  <r>
    <s v="ORD-103230"/>
    <x v="1056"/>
    <x v="2"/>
    <x v="11"/>
    <s v="Dec"/>
    <s v="Q4"/>
    <x v="3"/>
    <s v="Delhi"/>
    <s v="Delhi Mega Store"/>
    <x v="1"/>
    <x v="3"/>
    <x v="1"/>
    <x v="2"/>
    <n v="5"/>
    <n v="244"/>
    <x v="1"/>
    <n v="104"/>
    <n v="1220"/>
    <n v="520"/>
    <n v="700"/>
    <n v="0.57377049180327866"/>
    <x v="0"/>
  </r>
  <r>
    <s v="ORD-104009"/>
    <x v="1056"/>
    <x v="2"/>
    <x v="11"/>
    <s v="Dec"/>
    <s v="Q4"/>
    <x v="3"/>
    <s v="Punjab"/>
    <s v="Punjab Mega Store"/>
    <x v="1"/>
    <x v="3"/>
    <x v="2"/>
    <x v="1"/>
    <n v="1"/>
    <n v="239"/>
    <x v="0"/>
    <n v="98"/>
    <n v="227.04999999999998"/>
    <n v="98"/>
    <n v="129.04999999999998"/>
    <n v="0.56837700946927983"/>
    <x v="0"/>
  </r>
  <r>
    <s v="ORD-104164"/>
    <x v="1056"/>
    <x v="2"/>
    <x v="11"/>
    <s v="Dec"/>
    <s v="Q4"/>
    <x v="0"/>
    <s v="Odisha"/>
    <s v="Odisha Mega Store"/>
    <x v="1"/>
    <x v="8"/>
    <x v="2"/>
    <x v="0"/>
    <n v="3"/>
    <n v="2207"/>
    <x v="5"/>
    <n v="1263"/>
    <n v="5296.8"/>
    <n v="3789"/>
    <n v="1507.8000000000002"/>
    <n v="0.28466243769823291"/>
    <x v="0"/>
  </r>
  <r>
    <s v="ORD-104390"/>
    <x v="1056"/>
    <x v="2"/>
    <x v="11"/>
    <s v="Dec"/>
    <s v="Q4"/>
    <x v="3"/>
    <s v="Punjab"/>
    <s v="Punjab Mega Store"/>
    <x v="0"/>
    <x v="0"/>
    <x v="2"/>
    <x v="0"/>
    <n v="2"/>
    <n v="50628"/>
    <x v="5"/>
    <n v="42490"/>
    <n v="81004.800000000003"/>
    <n v="84980"/>
    <n v="-3975.1999999999971"/>
    <n v="-4.9073635142608797E-2"/>
    <x v="0"/>
  </r>
  <r>
    <s v="ORD-100215"/>
    <x v="1057"/>
    <x v="2"/>
    <x v="11"/>
    <s v="Dec"/>
    <s v="Q4"/>
    <x v="1"/>
    <s v="Maharashtra"/>
    <s v="Maharashtra Mega Store"/>
    <x v="0"/>
    <x v="5"/>
    <x v="1"/>
    <x v="0"/>
    <n v="2"/>
    <n v="10369"/>
    <x v="2"/>
    <n v="7592"/>
    <n v="17627.3"/>
    <n v="15184"/>
    <n v="2443.2999999999993"/>
    <n v="0.13860886238958883"/>
    <x v="0"/>
  </r>
  <r>
    <s v="ORD-100441"/>
    <x v="1057"/>
    <x v="2"/>
    <x v="11"/>
    <s v="Dec"/>
    <s v="Q4"/>
    <x v="3"/>
    <s v="Delhi"/>
    <s v="Delhi Mega Store"/>
    <x v="2"/>
    <x v="7"/>
    <x v="0"/>
    <x v="2"/>
    <n v="3"/>
    <n v="2348"/>
    <x v="2"/>
    <n v="1185"/>
    <n v="5987.4"/>
    <n v="3555"/>
    <n v="2432.3999999999996"/>
    <n v="0.40625313157631021"/>
    <x v="0"/>
  </r>
  <r>
    <s v="ORD-101591"/>
    <x v="1057"/>
    <x v="2"/>
    <x v="11"/>
    <s v="Dec"/>
    <s v="Q4"/>
    <x v="2"/>
    <s v="Andhra Pradesh"/>
    <s v="Andhra Pradesh Mega Store"/>
    <x v="1"/>
    <x v="1"/>
    <x v="0"/>
    <x v="1"/>
    <n v="3"/>
    <n v="452"/>
    <x v="1"/>
    <n v="202"/>
    <n v="1356"/>
    <n v="606"/>
    <n v="750"/>
    <n v="0.55309734513274333"/>
    <x v="0"/>
  </r>
  <r>
    <s v="ORD-102332"/>
    <x v="1057"/>
    <x v="2"/>
    <x v="11"/>
    <s v="Dec"/>
    <s v="Q4"/>
    <x v="1"/>
    <s v="Maharashtra"/>
    <s v="Maharashtra Mega Store"/>
    <x v="1"/>
    <x v="8"/>
    <x v="0"/>
    <x v="2"/>
    <n v="4"/>
    <n v="2303"/>
    <x v="3"/>
    <n v="1341"/>
    <n v="8290.8000000000011"/>
    <n v="5364"/>
    <n v="2926.8000000000011"/>
    <n v="0.35301780286582729"/>
    <x v="0"/>
  </r>
  <r>
    <s v="ORD-102734"/>
    <x v="1057"/>
    <x v="2"/>
    <x v="11"/>
    <s v="Dec"/>
    <s v="Q4"/>
    <x v="2"/>
    <s v="Andhra Pradesh"/>
    <s v="Andhra Pradesh Mega Store"/>
    <x v="1"/>
    <x v="8"/>
    <x v="2"/>
    <x v="2"/>
    <n v="1"/>
    <n v="2131"/>
    <x v="2"/>
    <n v="1258"/>
    <n v="1811.35"/>
    <n v="1258"/>
    <n v="553.34999999999991"/>
    <n v="0.30549038010323787"/>
    <x v="0"/>
  </r>
  <r>
    <s v="ORD-102789"/>
    <x v="1057"/>
    <x v="2"/>
    <x v="11"/>
    <s v="Dec"/>
    <s v="Q4"/>
    <x v="0"/>
    <s v="Odisha"/>
    <s v="Odisha Mega Store"/>
    <x v="0"/>
    <x v="12"/>
    <x v="1"/>
    <x v="1"/>
    <n v="2"/>
    <n v="16924"/>
    <x v="1"/>
    <n v="13453"/>
    <n v="33848"/>
    <n v="26906"/>
    <n v="6942"/>
    <n v="0.20509335854407942"/>
    <x v="0"/>
  </r>
  <r>
    <s v="ORD-103150"/>
    <x v="1057"/>
    <x v="2"/>
    <x v="11"/>
    <s v="Dec"/>
    <s v="Q4"/>
    <x v="1"/>
    <s v="Rajasthan"/>
    <s v="Rajasthan Mega Store"/>
    <x v="1"/>
    <x v="4"/>
    <x v="1"/>
    <x v="0"/>
    <n v="1"/>
    <n v="279"/>
    <x v="3"/>
    <n v="111"/>
    <n v="251.1"/>
    <n v="111"/>
    <n v="140.1"/>
    <n v="0.55794504181600957"/>
    <x v="0"/>
  </r>
  <r>
    <s v="ORD-103197"/>
    <x v="1057"/>
    <x v="2"/>
    <x v="11"/>
    <s v="Dec"/>
    <s v="Q4"/>
    <x v="1"/>
    <s v="Rajasthan"/>
    <s v="Rajasthan Mega Store"/>
    <x v="1"/>
    <x v="1"/>
    <x v="2"/>
    <x v="1"/>
    <n v="2"/>
    <n v="414"/>
    <x v="2"/>
    <n v="186"/>
    <n v="703.8"/>
    <n v="372"/>
    <n v="331.79999999999995"/>
    <n v="0.4714407502131287"/>
    <x v="0"/>
  </r>
  <r>
    <s v="ORD-103666"/>
    <x v="1057"/>
    <x v="2"/>
    <x v="11"/>
    <s v="Dec"/>
    <s v="Q4"/>
    <x v="0"/>
    <s v="Odisha"/>
    <s v="Odisha Mega Store"/>
    <x v="3"/>
    <x v="9"/>
    <x v="1"/>
    <x v="2"/>
    <n v="2"/>
    <n v="31549"/>
    <x v="1"/>
    <n v="20853"/>
    <n v="63098"/>
    <n v="41706"/>
    <n v="21392"/>
    <n v="0.33902817838917237"/>
    <x v="0"/>
  </r>
  <r>
    <s v="ORD-102280"/>
    <x v="1058"/>
    <x v="2"/>
    <x v="11"/>
    <s v="Dec"/>
    <s v="Q4"/>
    <x v="0"/>
    <s v="West Bengal"/>
    <s v="West Bengal Mega Store"/>
    <x v="0"/>
    <x v="11"/>
    <x v="2"/>
    <x v="2"/>
    <n v="1"/>
    <n v="1366"/>
    <x v="3"/>
    <n v="675"/>
    <n v="1229.4000000000001"/>
    <n v="675"/>
    <n v="554.40000000000009"/>
    <n v="0.45095168374816991"/>
    <x v="0"/>
  </r>
  <r>
    <s v="ORD-100554"/>
    <x v="1059"/>
    <x v="2"/>
    <x v="11"/>
    <s v="Dec"/>
    <s v="Q4"/>
    <x v="1"/>
    <s v="Rajasthan"/>
    <s v="Rajasthan Mega Store"/>
    <x v="1"/>
    <x v="1"/>
    <x v="0"/>
    <x v="0"/>
    <n v="2"/>
    <n v="414"/>
    <x v="2"/>
    <n v="185"/>
    <n v="703.8"/>
    <n v="370"/>
    <n v="333.79999999999995"/>
    <n v="0.47428246660983231"/>
    <x v="0"/>
  </r>
  <r>
    <s v="ORD-101046"/>
    <x v="1059"/>
    <x v="2"/>
    <x v="11"/>
    <s v="Dec"/>
    <s v="Q4"/>
    <x v="2"/>
    <s v="Tamil Nadu"/>
    <s v="Tamil Nadu Mega Store"/>
    <x v="2"/>
    <x v="10"/>
    <x v="2"/>
    <x v="2"/>
    <n v="1"/>
    <n v="1693"/>
    <x v="0"/>
    <n v="866"/>
    <n v="1608.35"/>
    <n v="866"/>
    <n v="742.34999999999991"/>
    <n v="0.46155998383436436"/>
    <x v="0"/>
  </r>
  <r>
    <s v="ORD-102093"/>
    <x v="1059"/>
    <x v="2"/>
    <x v="11"/>
    <s v="Dec"/>
    <s v="Q4"/>
    <x v="1"/>
    <s v="Gujarat"/>
    <s v="Gujarat Mega Store"/>
    <x v="1"/>
    <x v="1"/>
    <x v="1"/>
    <x v="2"/>
    <n v="3"/>
    <n v="486"/>
    <x v="3"/>
    <n v="223"/>
    <n v="1312.2"/>
    <n v="669"/>
    <n v="643.20000000000005"/>
    <n v="0.49016918152720623"/>
    <x v="0"/>
  </r>
  <r>
    <s v="ORD-102605"/>
    <x v="1059"/>
    <x v="2"/>
    <x v="11"/>
    <s v="Dec"/>
    <s v="Q4"/>
    <x v="3"/>
    <s v="Punjab"/>
    <s v="Punjab Mega Store"/>
    <x v="0"/>
    <x v="5"/>
    <x v="0"/>
    <x v="0"/>
    <n v="2"/>
    <n v="10319"/>
    <x v="0"/>
    <n v="7441"/>
    <n v="19606.099999999999"/>
    <n v="14882"/>
    <n v="4724.0999999999985"/>
    <n v="0.2409505205012725"/>
    <x v="0"/>
  </r>
  <r>
    <s v="ORD-104240"/>
    <x v="1059"/>
    <x v="2"/>
    <x v="11"/>
    <s v="Dec"/>
    <s v="Q4"/>
    <x v="0"/>
    <s v="West Bengal"/>
    <s v="West Bengal Mega Store"/>
    <x v="1"/>
    <x v="3"/>
    <x v="1"/>
    <x v="1"/>
    <n v="2"/>
    <n v="270"/>
    <x v="2"/>
    <n v="113"/>
    <n v="459"/>
    <n v="226"/>
    <n v="233"/>
    <n v="0.50762527233115473"/>
    <x v="0"/>
  </r>
  <r>
    <s v="ORD-100338"/>
    <x v="1060"/>
    <x v="2"/>
    <x v="11"/>
    <s v="Dec"/>
    <s v="Q4"/>
    <x v="3"/>
    <s v="Delhi"/>
    <s v="Delhi Mega Store"/>
    <x v="2"/>
    <x v="2"/>
    <x v="0"/>
    <x v="1"/>
    <n v="3"/>
    <n v="2987"/>
    <x v="3"/>
    <n v="1777"/>
    <n v="8064.9000000000005"/>
    <n v="5331"/>
    <n v="2733.9000000000005"/>
    <n v="0.33898746419670428"/>
    <x v="0"/>
  </r>
  <r>
    <s v="ORD-101282"/>
    <x v="1060"/>
    <x v="2"/>
    <x v="11"/>
    <s v="Dec"/>
    <s v="Q4"/>
    <x v="1"/>
    <s v="Gujarat"/>
    <s v="Gujarat Mega Store"/>
    <x v="0"/>
    <x v="11"/>
    <x v="0"/>
    <x v="2"/>
    <n v="1"/>
    <n v="1644"/>
    <x v="1"/>
    <n v="810"/>
    <n v="1644"/>
    <n v="810"/>
    <n v="834"/>
    <n v="0.50729927007299269"/>
    <x v="1"/>
  </r>
  <r>
    <s v="ORD-101315"/>
    <x v="1060"/>
    <x v="2"/>
    <x v="11"/>
    <s v="Dec"/>
    <s v="Q4"/>
    <x v="1"/>
    <s v="Gujarat"/>
    <s v="Gujarat Mega Store"/>
    <x v="2"/>
    <x v="10"/>
    <x v="0"/>
    <x v="0"/>
    <n v="3"/>
    <n v="1832"/>
    <x v="5"/>
    <n v="932"/>
    <n v="4396.8"/>
    <n v="2796"/>
    <n v="1600.8000000000002"/>
    <n v="0.36408296943231444"/>
    <x v="0"/>
  </r>
  <r>
    <s v="ORD-104202"/>
    <x v="1060"/>
    <x v="2"/>
    <x v="11"/>
    <s v="Dec"/>
    <s v="Q4"/>
    <x v="1"/>
    <s v="Rajasthan"/>
    <s v="Rajasthan Mega Store"/>
    <x v="3"/>
    <x v="6"/>
    <x v="0"/>
    <x v="0"/>
    <n v="1"/>
    <n v="6476"/>
    <x v="7"/>
    <n v="3487"/>
    <n v="4857"/>
    <n v="3487"/>
    <n v="1370"/>
    <n v="0.28206711962116532"/>
    <x v="0"/>
  </r>
  <r>
    <s v="ORD-104215"/>
    <x v="1060"/>
    <x v="2"/>
    <x v="11"/>
    <s v="Dec"/>
    <s v="Q4"/>
    <x v="2"/>
    <s v="Andhra Pradesh"/>
    <s v="Andhra Pradesh Mega Store"/>
    <x v="3"/>
    <x v="13"/>
    <x v="1"/>
    <x v="1"/>
    <n v="3"/>
    <n v="12728"/>
    <x v="5"/>
    <n v="7589"/>
    <n v="30547.200000000001"/>
    <n v="22767"/>
    <n v="7780.2000000000007"/>
    <n v="0.25469437460716532"/>
    <x v="0"/>
  </r>
  <r>
    <s v="ORD-104298"/>
    <x v="1060"/>
    <x v="2"/>
    <x v="11"/>
    <s v="Dec"/>
    <s v="Q4"/>
    <x v="3"/>
    <s v="Punjab"/>
    <s v="Punjab Mega Store"/>
    <x v="1"/>
    <x v="8"/>
    <x v="2"/>
    <x v="0"/>
    <n v="5"/>
    <n v="2172"/>
    <x v="3"/>
    <n v="1289"/>
    <n v="9774"/>
    <n v="6445"/>
    <n v="3329"/>
    <n v="0.340597503580929"/>
    <x v="0"/>
  </r>
  <r>
    <s v="ORD-100192"/>
    <x v="1061"/>
    <x v="2"/>
    <x v="11"/>
    <s v="Dec"/>
    <s v="Q4"/>
    <x v="3"/>
    <s v="Delhi"/>
    <s v="Delhi Mega Store"/>
    <x v="0"/>
    <x v="5"/>
    <x v="0"/>
    <x v="2"/>
    <n v="2"/>
    <n v="11421"/>
    <x v="2"/>
    <n v="8409"/>
    <n v="19415.7"/>
    <n v="16818"/>
    <n v="2597.7000000000007"/>
    <n v="0.13379378544167866"/>
    <x v="0"/>
  </r>
  <r>
    <s v="ORD-100867"/>
    <x v="1061"/>
    <x v="2"/>
    <x v="11"/>
    <s v="Dec"/>
    <s v="Q4"/>
    <x v="3"/>
    <s v="Delhi"/>
    <s v="Delhi Mega Store"/>
    <x v="1"/>
    <x v="4"/>
    <x v="1"/>
    <x v="1"/>
    <n v="3"/>
    <n v="284"/>
    <x v="3"/>
    <n v="112"/>
    <n v="766.80000000000007"/>
    <n v="336"/>
    <n v="430.80000000000007"/>
    <n v="0.56181533646322379"/>
    <x v="0"/>
  </r>
  <r>
    <s v="ORD-101100"/>
    <x v="1061"/>
    <x v="2"/>
    <x v="11"/>
    <s v="Dec"/>
    <s v="Q4"/>
    <x v="1"/>
    <s v="Rajasthan"/>
    <s v="Rajasthan Mega Store"/>
    <x v="2"/>
    <x v="10"/>
    <x v="0"/>
    <x v="0"/>
    <n v="2"/>
    <n v="1980"/>
    <x v="3"/>
    <n v="1057"/>
    <n v="3564"/>
    <n v="2114"/>
    <n v="1450"/>
    <n v="0.40684624017957349"/>
    <x v="0"/>
  </r>
  <r>
    <s v="ORD-101620"/>
    <x v="1061"/>
    <x v="2"/>
    <x v="11"/>
    <s v="Dec"/>
    <s v="Q4"/>
    <x v="1"/>
    <s v="Maharashtra"/>
    <s v="Maharashtra Mega Store"/>
    <x v="3"/>
    <x v="6"/>
    <x v="0"/>
    <x v="1"/>
    <n v="1"/>
    <n v="6498"/>
    <x v="7"/>
    <n v="3644"/>
    <n v="4873.5"/>
    <n v="3644"/>
    <n v="1229.5"/>
    <n v="0.25228275366779523"/>
    <x v="0"/>
  </r>
  <r>
    <s v="ORD-102114"/>
    <x v="1061"/>
    <x v="2"/>
    <x v="11"/>
    <s v="Dec"/>
    <s v="Q4"/>
    <x v="1"/>
    <s v="Maharashtra"/>
    <s v="Maharashtra Mega Store"/>
    <x v="1"/>
    <x v="1"/>
    <x v="2"/>
    <x v="2"/>
    <n v="1"/>
    <n v="446"/>
    <x v="1"/>
    <n v="201"/>
    <n v="446"/>
    <n v="201"/>
    <n v="245"/>
    <n v="0.54932735426008972"/>
    <x v="0"/>
  </r>
  <r>
    <s v="ORD-103003"/>
    <x v="1061"/>
    <x v="2"/>
    <x v="11"/>
    <s v="Dec"/>
    <s v="Q4"/>
    <x v="0"/>
    <s v="West Bengal"/>
    <s v="West Bengal Mega Store"/>
    <x v="2"/>
    <x v="7"/>
    <x v="2"/>
    <x v="2"/>
    <n v="1"/>
    <n v="2606"/>
    <x v="2"/>
    <n v="1298"/>
    <n v="2215.1"/>
    <n v="1298"/>
    <n v="917.09999999999991"/>
    <n v="0.41402194031872147"/>
    <x v="0"/>
  </r>
  <r>
    <s v="ORD-100861"/>
    <x v="1062"/>
    <x v="2"/>
    <x v="11"/>
    <s v="Dec"/>
    <s v="Q4"/>
    <x v="2"/>
    <s v="Andhra Pradesh"/>
    <s v="Andhra Pradesh Mega Store"/>
    <x v="1"/>
    <x v="1"/>
    <x v="1"/>
    <x v="0"/>
    <n v="1"/>
    <n v="469"/>
    <x v="0"/>
    <n v="208"/>
    <n v="445.54999999999995"/>
    <n v="208"/>
    <n v="237.54999999999995"/>
    <n v="0.53316126136236108"/>
    <x v="0"/>
  </r>
  <r>
    <s v="ORD-101447"/>
    <x v="1062"/>
    <x v="2"/>
    <x v="11"/>
    <s v="Dec"/>
    <s v="Q4"/>
    <x v="2"/>
    <s v="Tamil Nadu"/>
    <s v="Tamil Nadu Mega Store"/>
    <x v="0"/>
    <x v="0"/>
    <x v="2"/>
    <x v="2"/>
    <n v="2"/>
    <n v="56501"/>
    <x v="1"/>
    <n v="46666"/>
    <n v="113002"/>
    <n v="93332"/>
    <n v="19670"/>
    <n v="0.17406771561565282"/>
    <x v="0"/>
  </r>
  <r>
    <s v="ORD-102181"/>
    <x v="1062"/>
    <x v="2"/>
    <x v="11"/>
    <s v="Dec"/>
    <s v="Q4"/>
    <x v="3"/>
    <s v="Punjab"/>
    <s v="Punjab Mega Store"/>
    <x v="0"/>
    <x v="12"/>
    <x v="0"/>
    <x v="0"/>
    <n v="4"/>
    <n v="19532"/>
    <x v="0"/>
    <n v="15364"/>
    <n v="74221.599999999991"/>
    <n v="61456"/>
    <n v="12765.599999999991"/>
    <n v="0.17199305862444347"/>
    <x v="0"/>
  </r>
  <r>
    <s v="ORD-103127"/>
    <x v="1062"/>
    <x v="2"/>
    <x v="11"/>
    <s v="Dec"/>
    <s v="Q4"/>
    <x v="0"/>
    <s v="Bihar"/>
    <s v="Bihar Mega Store"/>
    <x v="2"/>
    <x v="2"/>
    <x v="0"/>
    <x v="2"/>
    <n v="1"/>
    <n v="2682"/>
    <x v="0"/>
    <n v="1608"/>
    <n v="2547.9"/>
    <n v="1608"/>
    <n v="939.90000000000009"/>
    <n v="0.36889202872954202"/>
    <x v="0"/>
  </r>
  <r>
    <s v="ORD-104491"/>
    <x v="1062"/>
    <x v="2"/>
    <x v="11"/>
    <s v="Dec"/>
    <s v="Q4"/>
    <x v="3"/>
    <s v="Uttar Pradesh"/>
    <s v="Uttar Pradesh Mega Store"/>
    <x v="3"/>
    <x v="14"/>
    <x v="0"/>
    <x v="2"/>
    <n v="1"/>
    <n v="9278"/>
    <x v="1"/>
    <n v="5917"/>
    <n v="9278"/>
    <n v="5917"/>
    <n v="3361"/>
    <n v="0.36225479629230439"/>
    <x v="0"/>
  </r>
  <r>
    <s v="ORD-100281"/>
    <x v="1063"/>
    <x v="2"/>
    <x v="11"/>
    <s v="Dec"/>
    <s v="Q4"/>
    <x v="1"/>
    <s v="Maharashtra"/>
    <s v="Maharashtra Mega Store"/>
    <x v="1"/>
    <x v="4"/>
    <x v="1"/>
    <x v="0"/>
    <n v="2"/>
    <n v="296"/>
    <x v="5"/>
    <n v="117"/>
    <n v="473.6"/>
    <n v="234"/>
    <n v="239.60000000000002"/>
    <n v="0.50591216216216217"/>
    <x v="0"/>
  </r>
  <r>
    <s v="ORD-100410"/>
    <x v="1063"/>
    <x v="2"/>
    <x v="11"/>
    <s v="Dec"/>
    <s v="Q4"/>
    <x v="2"/>
    <s v="Karnataka"/>
    <s v="Karnataka Mega Store"/>
    <x v="3"/>
    <x v="9"/>
    <x v="1"/>
    <x v="0"/>
    <n v="1"/>
    <n v="29853"/>
    <x v="0"/>
    <n v="19959"/>
    <n v="28360.35"/>
    <n v="19959"/>
    <n v="8401.3499999999985"/>
    <n v="0.29623576577863103"/>
    <x v="0"/>
  </r>
  <r>
    <s v="ORD-100880"/>
    <x v="1063"/>
    <x v="2"/>
    <x v="11"/>
    <s v="Dec"/>
    <s v="Q4"/>
    <x v="1"/>
    <s v="Rajasthan"/>
    <s v="Rajasthan Mega Store"/>
    <x v="2"/>
    <x v="7"/>
    <x v="0"/>
    <x v="0"/>
    <n v="1"/>
    <n v="2276"/>
    <x v="5"/>
    <n v="1168"/>
    <n v="1820.8000000000002"/>
    <n v="1168"/>
    <n v="652.80000000000018"/>
    <n v="0.35852372583479797"/>
    <x v="0"/>
  </r>
  <r>
    <s v="ORD-101117"/>
    <x v="1063"/>
    <x v="2"/>
    <x v="11"/>
    <s v="Dec"/>
    <s v="Q4"/>
    <x v="2"/>
    <s v="Tamil Nadu"/>
    <s v="Tamil Nadu Mega Store"/>
    <x v="1"/>
    <x v="1"/>
    <x v="1"/>
    <x v="1"/>
    <n v="2"/>
    <n v="432"/>
    <x v="3"/>
    <n v="195"/>
    <n v="777.6"/>
    <n v="390"/>
    <n v="387.6"/>
    <n v="0.49845679012345678"/>
    <x v="0"/>
  </r>
  <r>
    <s v="ORD-102349"/>
    <x v="1063"/>
    <x v="2"/>
    <x v="11"/>
    <s v="Dec"/>
    <s v="Q4"/>
    <x v="1"/>
    <s v="Maharashtra"/>
    <s v="Maharashtra Mega Store"/>
    <x v="1"/>
    <x v="4"/>
    <x v="0"/>
    <x v="1"/>
    <n v="1"/>
    <n v="291"/>
    <x v="1"/>
    <n v="113"/>
    <n v="291"/>
    <n v="113"/>
    <n v="178"/>
    <n v="0.61168384879725091"/>
    <x v="0"/>
  </r>
  <r>
    <s v="ORD-102995"/>
    <x v="1063"/>
    <x v="2"/>
    <x v="11"/>
    <s v="Dec"/>
    <s v="Q4"/>
    <x v="2"/>
    <s v="Karnataka"/>
    <s v="Karnataka Mega Store"/>
    <x v="3"/>
    <x v="6"/>
    <x v="0"/>
    <x v="2"/>
    <n v="1"/>
    <n v="5878"/>
    <x v="0"/>
    <n v="3162"/>
    <n v="5584.0999999999995"/>
    <n v="3162"/>
    <n v="2422.0999999999995"/>
    <n v="0.43374939560537951"/>
    <x v="0"/>
  </r>
  <r>
    <s v="ORD-103370"/>
    <x v="1063"/>
    <x v="2"/>
    <x v="11"/>
    <s v="Dec"/>
    <s v="Q4"/>
    <x v="2"/>
    <s v="Karnataka"/>
    <s v="Karnataka Mega Store"/>
    <x v="1"/>
    <x v="4"/>
    <x v="2"/>
    <x v="0"/>
    <n v="4"/>
    <n v="301"/>
    <x v="2"/>
    <n v="119"/>
    <n v="1023.4"/>
    <n v="476"/>
    <n v="547.4"/>
    <n v="0.53488372093023251"/>
    <x v="0"/>
  </r>
  <r>
    <s v="ORD-103638"/>
    <x v="1063"/>
    <x v="2"/>
    <x v="11"/>
    <s v="Dec"/>
    <s v="Q4"/>
    <x v="0"/>
    <s v="Bihar"/>
    <s v="Bihar Mega Store"/>
    <x v="2"/>
    <x v="10"/>
    <x v="0"/>
    <x v="2"/>
    <n v="1"/>
    <n v="1941"/>
    <x v="0"/>
    <n v="1026"/>
    <n v="1843.9499999999998"/>
    <n v="1026"/>
    <n v="817.94999999999982"/>
    <n v="0.44358578052550224"/>
    <x v="0"/>
  </r>
  <r>
    <s v="ORD-103782"/>
    <x v="1063"/>
    <x v="2"/>
    <x v="11"/>
    <s v="Dec"/>
    <s v="Q4"/>
    <x v="1"/>
    <s v="Rajasthan"/>
    <s v="Rajasthan Mega Store"/>
    <x v="1"/>
    <x v="4"/>
    <x v="0"/>
    <x v="2"/>
    <n v="4"/>
    <n v="324"/>
    <x v="1"/>
    <n v="131"/>
    <n v="1296"/>
    <n v="524"/>
    <n v="772"/>
    <n v="0.59567901234567899"/>
    <x v="0"/>
  </r>
  <r>
    <s v="ORD-104432"/>
    <x v="1063"/>
    <x v="2"/>
    <x v="11"/>
    <s v="Dec"/>
    <s v="Q4"/>
    <x v="3"/>
    <s v="Delhi"/>
    <s v="Delhi Mega Store"/>
    <x v="0"/>
    <x v="0"/>
    <x v="2"/>
    <x v="2"/>
    <n v="1"/>
    <n v="54395"/>
    <x v="0"/>
    <n v="45070"/>
    <n v="51675.25"/>
    <n v="45070"/>
    <n v="6605.25"/>
    <n v="0.12782231338987232"/>
    <x v="0"/>
  </r>
  <r>
    <s v="ORD-100397"/>
    <x v="1064"/>
    <x v="2"/>
    <x v="11"/>
    <s v="Dec"/>
    <s v="Q4"/>
    <x v="3"/>
    <s v="Uttar Pradesh"/>
    <s v="Uttar Pradesh Mega Store"/>
    <x v="1"/>
    <x v="8"/>
    <x v="0"/>
    <x v="0"/>
    <n v="2"/>
    <n v="2208"/>
    <x v="5"/>
    <n v="1284"/>
    <n v="3532.8"/>
    <n v="2568"/>
    <n v="964.80000000000018"/>
    <n v="0.27309782608695654"/>
    <x v="0"/>
  </r>
  <r>
    <s v="ORD-100409"/>
    <x v="1064"/>
    <x v="2"/>
    <x v="11"/>
    <s v="Dec"/>
    <s v="Q4"/>
    <x v="3"/>
    <s v="Uttar Pradesh"/>
    <s v="Uttar Pradesh Mega Store"/>
    <x v="2"/>
    <x v="7"/>
    <x v="0"/>
    <x v="0"/>
    <n v="2"/>
    <n v="2237"/>
    <x v="0"/>
    <n v="1096"/>
    <n v="4250.3"/>
    <n v="2192"/>
    <n v="2058.3000000000002"/>
    <n v="0.48427169846834345"/>
    <x v="0"/>
  </r>
  <r>
    <s v="ORD-102454"/>
    <x v="1064"/>
    <x v="2"/>
    <x v="11"/>
    <s v="Dec"/>
    <s v="Q4"/>
    <x v="3"/>
    <s v="Uttar Pradesh"/>
    <s v="Uttar Pradesh Mega Store"/>
    <x v="1"/>
    <x v="4"/>
    <x v="0"/>
    <x v="2"/>
    <n v="2"/>
    <n v="317"/>
    <x v="0"/>
    <n v="126"/>
    <n v="602.29999999999995"/>
    <n v="252"/>
    <n v="350.29999999999995"/>
    <n v="0.58160385190104591"/>
    <x v="0"/>
  </r>
  <r>
    <s v="ORD-103085"/>
    <x v="1064"/>
    <x v="2"/>
    <x v="11"/>
    <s v="Dec"/>
    <s v="Q4"/>
    <x v="1"/>
    <s v="Rajasthan"/>
    <s v="Rajasthan Mega Store"/>
    <x v="0"/>
    <x v="0"/>
    <x v="2"/>
    <x v="1"/>
    <n v="1"/>
    <n v="54230"/>
    <x v="1"/>
    <n v="47300"/>
    <n v="54230"/>
    <n v="47300"/>
    <n v="6930"/>
    <n v="0.12778904665314403"/>
    <x v="0"/>
  </r>
  <r>
    <s v="ORD-103539"/>
    <x v="1064"/>
    <x v="2"/>
    <x v="11"/>
    <s v="Dec"/>
    <s v="Q4"/>
    <x v="1"/>
    <s v="Gujarat"/>
    <s v="Gujarat Mega Store"/>
    <x v="3"/>
    <x v="6"/>
    <x v="0"/>
    <x v="2"/>
    <n v="8"/>
    <n v="6743"/>
    <x v="6"/>
    <n v="3805"/>
    <n v="37760.799999999996"/>
    <n v="30440"/>
    <n v="7320.7999999999956"/>
    <n v="0.19387301116501759"/>
    <x v="0"/>
  </r>
  <r>
    <s v="ORD-101173"/>
    <x v="1065"/>
    <x v="2"/>
    <x v="11"/>
    <s v="Dec"/>
    <s v="Q4"/>
    <x v="2"/>
    <s v="Andhra Pradesh"/>
    <s v="Andhra Pradesh Mega Store"/>
    <x v="1"/>
    <x v="3"/>
    <x v="1"/>
    <x v="1"/>
    <n v="2"/>
    <n v="252"/>
    <x v="1"/>
    <n v="107"/>
    <n v="504"/>
    <n v="214"/>
    <n v="290"/>
    <n v="0.57539682539682535"/>
    <x v="0"/>
  </r>
  <r>
    <s v="ORD-103389"/>
    <x v="1065"/>
    <x v="2"/>
    <x v="11"/>
    <s v="Dec"/>
    <s v="Q4"/>
    <x v="1"/>
    <s v="Rajasthan"/>
    <s v="Rajasthan Mega Store"/>
    <x v="3"/>
    <x v="9"/>
    <x v="0"/>
    <x v="1"/>
    <n v="5"/>
    <n v="32861"/>
    <x v="5"/>
    <n v="21711"/>
    <n v="131444"/>
    <n v="108555"/>
    <n v="22889"/>
    <n v="0.1741349928486656"/>
    <x v="1"/>
  </r>
  <r>
    <s v="ORD-103438"/>
    <x v="1065"/>
    <x v="2"/>
    <x v="11"/>
    <s v="Dec"/>
    <s v="Q4"/>
    <x v="1"/>
    <s v="Rajasthan"/>
    <s v="Rajasthan Mega Store"/>
    <x v="0"/>
    <x v="12"/>
    <x v="0"/>
    <x v="0"/>
    <n v="3"/>
    <n v="18612"/>
    <x v="2"/>
    <n v="14195"/>
    <n v="47460.6"/>
    <n v="42585"/>
    <n v="4875.5999999999985"/>
    <n v="0.10272942187835803"/>
    <x v="0"/>
  </r>
  <r>
    <s v="ORD-101211"/>
    <x v="1066"/>
    <x v="2"/>
    <x v="11"/>
    <s v="Dec"/>
    <s v="Q4"/>
    <x v="2"/>
    <s v="Tamil Nadu"/>
    <s v="Tamil Nadu Mega Store"/>
    <x v="0"/>
    <x v="0"/>
    <x v="0"/>
    <x v="2"/>
    <n v="1"/>
    <n v="53592"/>
    <x v="2"/>
    <n v="45626"/>
    <n v="45553.2"/>
    <n v="45626"/>
    <n v="-72.80000000000291"/>
    <n v="-1.5981314155756987E-3"/>
    <x v="0"/>
  </r>
  <r>
    <s v="ORD-101417"/>
    <x v="1066"/>
    <x v="2"/>
    <x v="11"/>
    <s v="Dec"/>
    <s v="Q4"/>
    <x v="3"/>
    <s v="Uttar Pradesh"/>
    <s v="Uttar Pradesh Mega Store"/>
    <x v="3"/>
    <x v="6"/>
    <x v="0"/>
    <x v="2"/>
    <n v="3"/>
    <n v="6495"/>
    <x v="1"/>
    <n v="3507"/>
    <n v="19485"/>
    <n v="10521"/>
    <n v="8964"/>
    <n v="0.46004618937644343"/>
    <x v="0"/>
  </r>
  <r>
    <s v="ORD-101630"/>
    <x v="1066"/>
    <x v="2"/>
    <x v="11"/>
    <s v="Dec"/>
    <s v="Q4"/>
    <x v="1"/>
    <s v="Rajasthan"/>
    <s v="Rajasthan Mega Store"/>
    <x v="1"/>
    <x v="1"/>
    <x v="2"/>
    <x v="2"/>
    <n v="2"/>
    <n v="428"/>
    <x v="3"/>
    <n v="191"/>
    <n v="770.4"/>
    <n v="382"/>
    <n v="388.4"/>
    <n v="0.50415368639667701"/>
    <x v="1"/>
  </r>
  <r>
    <s v="ORD-101797"/>
    <x v="1066"/>
    <x v="2"/>
    <x v="11"/>
    <s v="Dec"/>
    <s v="Q4"/>
    <x v="2"/>
    <s v="Karnataka"/>
    <s v="Karnataka Mega Store"/>
    <x v="0"/>
    <x v="11"/>
    <x v="0"/>
    <x v="1"/>
    <n v="5"/>
    <n v="1452"/>
    <x v="0"/>
    <n v="727"/>
    <n v="6897"/>
    <n v="3635"/>
    <n v="3262"/>
    <n v="0.47295925764825286"/>
    <x v="0"/>
  </r>
  <r>
    <s v="ORD-101911"/>
    <x v="1066"/>
    <x v="2"/>
    <x v="11"/>
    <s v="Dec"/>
    <s v="Q4"/>
    <x v="1"/>
    <s v="Maharashtra"/>
    <s v="Maharashtra Mega Store"/>
    <x v="0"/>
    <x v="5"/>
    <x v="0"/>
    <x v="2"/>
    <n v="2"/>
    <n v="10341"/>
    <x v="1"/>
    <n v="7647"/>
    <n v="20682"/>
    <n v="15294"/>
    <n v="5388"/>
    <n v="0.26051639106469393"/>
    <x v="0"/>
  </r>
  <r>
    <s v="ORD-101980"/>
    <x v="1066"/>
    <x v="2"/>
    <x v="11"/>
    <s v="Dec"/>
    <s v="Q4"/>
    <x v="2"/>
    <s v="Tamil Nadu"/>
    <s v="Tamil Nadu Mega Store"/>
    <x v="1"/>
    <x v="4"/>
    <x v="0"/>
    <x v="0"/>
    <n v="2"/>
    <n v="327"/>
    <x v="2"/>
    <n v="128"/>
    <n v="555.9"/>
    <n v="256"/>
    <n v="299.89999999999998"/>
    <n v="0.53948551897823349"/>
    <x v="0"/>
  </r>
  <r>
    <s v="ORD-102042"/>
    <x v="1066"/>
    <x v="2"/>
    <x v="11"/>
    <s v="Dec"/>
    <s v="Q4"/>
    <x v="3"/>
    <s v="Punjab"/>
    <s v="Punjab Mega Store"/>
    <x v="2"/>
    <x v="7"/>
    <x v="0"/>
    <x v="0"/>
    <n v="4"/>
    <n v="2547"/>
    <x v="2"/>
    <n v="1290"/>
    <n v="8659.7999999999993"/>
    <n v="5160"/>
    <n v="3499.7999999999993"/>
    <n v="0.40414328275479799"/>
    <x v="0"/>
  </r>
  <r>
    <s v="ORD-102511"/>
    <x v="1066"/>
    <x v="2"/>
    <x v="11"/>
    <s v="Dec"/>
    <s v="Q4"/>
    <x v="3"/>
    <s v="Uttar Pradesh"/>
    <s v="Uttar Pradesh Mega Store"/>
    <x v="1"/>
    <x v="3"/>
    <x v="1"/>
    <x v="0"/>
    <n v="1"/>
    <n v="228"/>
    <x v="3"/>
    <n v="96"/>
    <n v="205.20000000000002"/>
    <n v="96"/>
    <n v="109.20000000000002"/>
    <n v="0.53216374269005851"/>
    <x v="0"/>
  </r>
  <r>
    <s v="ORD-103364"/>
    <x v="1066"/>
    <x v="2"/>
    <x v="11"/>
    <s v="Dec"/>
    <s v="Q4"/>
    <x v="1"/>
    <s v="Maharashtra"/>
    <s v="Maharashtra Mega Store"/>
    <x v="3"/>
    <x v="9"/>
    <x v="2"/>
    <x v="0"/>
    <n v="1"/>
    <n v="30031"/>
    <x v="4"/>
    <n v="19822"/>
    <n v="19520.150000000001"/>
    <n v="19822"/>
    <n v="-301.84999999999854"/>
    <n v="-1.5463508220992078E-2"/>
    <x v="0"/>
  </r>
  <r>
    <s v="ORD-103756"/>
    <x v="1066"/>
    <x v="2"/>
    <x v="11"/>
    <s v="Dec"/>
    <s v="Q4"/>
    <x v="0"/>
    <s v="Odisha"/>
    <s v="Odisha Mega Store"/>
    <x v="2"/>
    <x v="7"/>
    <x v="0"/>
    <x v="1"/>
    <n v="1"/>
    <n v="2418"/>
    <x v="1"/>
    <n v="1230"/>
    <n v="2418"/>
    <n v="1230"/>
    <n v="1188"/>
    <n v="0.49131513647642677"/>
    <x v="0"/>
  </r>
  <r>
    <s v="ORD-104016"/>
    <x v="1066"/>
    <x v="2"/>
    <x v="11"/>
    <s v="Dec"/>
    <s v="Q4"/>
    <x v="3"/>
    <s v="Delhi"/>
    <s v="Delhi Mega Store"/>
    <x v="2"/>
    <x v="2"/>
    <x v="0"/>
    <x v="1"/>
    <n v="4"/>
    <n v="2912"/>
    <x v="1"/>
    <n v="1756"/>
    <n v="11648"/>
    <n v="7024"/>
    <n v="4624"/>
    <n v="0.39697802197802196"/>
    <x v="0"/>
  </r>
  <r>
    <s v="ORD-104080"/>
    <x v="1066"/>
    <x v="2"/>
    <x v="11"/>
    <s v="Dec"/>
    <s v="Q4"/>
    <x v="1"/>
    <s v="Gujarat"/>
    <s v="Gujarat Mega Store"/>
    <x v="0"/>
    <x v="5"/>
    <x v="2"/>
    <x v="1"/>
    <n v="1"/>
    <n v="10424"/>
    <x v="2"/>
    <n v="7686"/>
    <n v="8860.4"/>
    <n v="7686"/>
    <n v="1174.3999999999996"/>
    <n v="0.13254480610356187"/>
    <x v="0"/>
  </r>
  <r>
    <s v="ORD-100427"/>
    <x v="1067"/>
    <x v="2"/>
    <x v="11"/>
    <s v="Dec"/>
    <s v="Q4"/>
    <x v="2"/>
    <s v="Karnataka"/>
    <s v="Karnataka Mega Store"/>
    <x v="1"/>
    <x v="3"/>
    <x v="2"/>
    <x v="2"/>
    <n v="1"/>
    <n v="259"/>
    <x v="3"/>
    <n v="111"/>
    <n v="233.1"/>
    <n v="111"/>
    <n v="122.1"/>
    <n v="0.52380952380952384"/>
    <x v="0"/>
  </r>
  <r>
    <s v="ORD-101695"/>
    <x v="1067"/>
    <x v="2"/>
    <x v="11"/>
    <s v="Dec"/>
    <s v="Q4"/>
    <x v="1"/>
    <s v="Maharashtra"/>
    <s v="Maharashtra Mega Store"/>
    <x v="1"/>
    <x v="3"/>
    <x v="0"/>
    <x v="0"/>
    <n v="3"/>
    <n v="234"/>
    <x v="0"/>
    <n v="101"/>
    <n v="666.9"/>
    <n v="303"/>
    <n v="363.9"/>
    <n v="0.5456590193432298"/>
    <x v="0"/>
  </r>
  <r>
    <s v="ORD-103132"/>
    <x v="1067"/>
    <x v="2"/>
    <x v="11"/>
    <s v="Dec"/>
    <s v="Q4"/>
    <x v="1"/>
    <s v="Maharashtra"/>
    <s v="Maharashtra Mega Store"/>
    <x v="0"/>
    <x v="0"/>
    <x v="0"/>
    <x v="2"/>
    <n v="1"/>
    <n v="46922"/>
    <x v="1"/>
    <n v="40595"/>
    <n v="46922"/>
    <n v="40595"/>
    <n v="6327"/>
    <n v="0.13484079962490941"/>
    <x v="0"/>
  </r>
  <r>
    <s v="ORD-100091"/>
    <x v="1068"/>
    <x v="2"/>
    <x v="11"/>
    <s v="Dec"/>
    <s v="Q4"/>
    <x v="3"/>
    <s v="Uttar Pradesh"/>
    <s v="Uttar Pradesh Mega Store"/>
    <x v="2"/>
    <x v="10"/>
    <x v="0"/>
    <x v="1"/>
    <n v="4"/>
    <n v="1709"/>
    <x v="1"/>
    <n v="896"/>
    <n v="6836"/>
    <n v="3584"/>
    <n v="3252"/>
    <n v="0.4757167934464599"/>
    <x v="0"/>
  </r>
  <r>
    <s v="ORD-100730"/>
    <x v="1068"/>
    <x v="2"/>
    <x v="11"/>
    <s v="Dec"/>
    <s v="Q4"/>
    <x v="0"/>
    <s v="Odisha"/>
    <s v="Odisha Mega Store"/>
    <x v="0"/>
    <x v="5"/>
    <x v="1"/>
    <x v="1"/>
    <n v="4"/>
    <n v="10019"/>
    <x v="2"/>
    <n v="7422"/>
    <n v="34064.6"/>
    <n v="29688"/>
    <n v="4376.5999999999985"/>
    <n v="0.12847941851658315"/>
    <x v="0"/>
  </r>
  <r>
    <s v="ORD-101139"/>
    <x v="1068"/>
    <x v="2"/>
    <x v="11"/>
    <s v="Dec"/>
    <s v="Q4"/>
    <x v="0"/>
    <s v="Odisha"/>
    <s v="Odisha Mega Store"/>
    <x v="1"/>
    <x v="1"/>
    <x v="0"/>
    <x v="0"/>
    <n v="4"/>
    <n v="411"/>
    <x v="0"/>
    <n v="180"/>
    <n v="1561.8"/>
    <n v="720"/>
    <n v="841.8"/>
    <n v="0.53899346907414525"/>
    <x v="0"/>
  </r>
  <r>
    <s v="ORD-101852"/>
    <x v="1068"/>
    <x v="2"/>
    <x v="11"/>
    <s v="Dec"/>
    <s v="Q4"/>
    <x v="2"/>
    <s v="Tamil Nadu"/>
    <s v="Tamil Nadu Mega Store"/>
    <x v="1"/>
    <x v="4"/>
    <x v="0"/>
    <x v="0"/>
    <n v="3"/>
    <n v="321"/>
    <x v="5"/>
    <n v="131"/>
    <n v="770.40000000000009"/>
    <n v="393"/>
    <n v="377.40000000000009"/>
    <n v="0.48987538940809977"/>
    <x v="0"/>
  </r>
  <r>
    <s v="ORD-103899"/>
    <x v="1068"/>
    <x v="2"/>
    <x v="11"/>
    <s v="Dec"/>
    <s v="Q4"/>
    <x v="1"/>
    <s v="Gujarat"/>
    <s v="Gujarat Mega Store"/>
    <x v="0"/>
    <x v="12"/>
    <x v="2"/>
    <x v="0"/>
    <n v="1"/>
    <n v="16824"/>
    <x v="5"/>
    <n v="13113"/>
    <n v="13459.2"/>
    <n v="13113"/>
    <n v="346.20000000000073"/>
    <n v="2.5722182596291065E-2"/>
    <x v="0"/>
  </r>
  <r>
    <s v="ORD-104126"/>
    <x v="1068"/>
    <x v="2"/>
    <x v="11"/>
    <s v="Dec"/>
    <s v="Q4"/>
    <x v="2"/>
    <s v="Andhra Pradesh"/>
    <s v="Andhra Pradesh Mega Store"/>
    <x v="1"/>
    <x v="4"/>
    <x v="0"/>
    <x v="0"/>
    <n v="1"/>
    <n v="285"/>
    <x v="2"/>
    <n v="115"/>
    <n v="242.25"/>
    <n v="115"/>
    <n v="127.25"/>
    <n v="0.5252837977296182"/>
    <x v="0"/>
  </r>
  <r>
    <s v="ORD-104481"/>
    <x v="1068"/>
    <x v="2"/>
    <x v="11"/>
    <s v="Dec"/>
    <s v="Q4"/>
    <x v="3"/>
    <s v="Punjab"/>
    <s v="Punjab Mega Store"/>
    <x v="2"/>
    <x v="7"/>
    <x v="2"/>
    <x v="1"/>
    <n v="2"/>
    <n v="2224"/>
    <x v="1"/>
    <n v="1138"/>
    <n v="4448"/>
    <n v="2276"/>
    <n v="2172"/>
    <n v="0.48830935251798563"/>
    <x v="0"/>
  </r>
  <r>
    <s v="ORD-104492"/>
    <x v="1068"/>
    <x v="2"/>
    <x v="11"/>
    <s v="Dec"/>
    <s v="Q4"/>
    <x v="1"/>
    <s v="Rajasthan"/>
    <s v="Rajasthan Mega Store"/>
    <x v="1"/>
    <x v="1"/>
    <x v="2"/>
    <x v="1"/>
    <n v="1"/>
    <n v="421"/>
    <x v="3"/>
    <n v="184"/>
    <n v="378.90000000000003"/>
    <n v="184"/>
    <n v="194.90000000000003"/>
    <n v="0.51438374241224605"/>
    <x v="0"/>
  </r>
  <r>
    <s v="ORD-100825"/>
    <x v="1069"/>
    <x v="2"/>
    <x v="11"/>
    <s v="Dec"/>
    <s v="Q4"/>
    <x v="2"/>
    <s v="Karnataka"/>
    <s v="Karnataka Mega Store"/>
    <x v="1"/>
    <x v="1"/>
    <x v="0"/>
    <x v="0"/>
    <n v="4"/>
    <n v="435"/>
    <x v="3"/>
    <n v="196"/>
    <n v="1566"/>
    <n v="784"/>
    <n v="782"/>
    <n v="0.49936143039591313"/>
    <x v="0"/>
  </r>
  <r>
    <s v="ORD-100944"/>
    <x v="1069"/>
    <x v="2"/>
    <x v="11"/>
    <s v="Dec"/>
    <s v="Q4"/>
    <x v="1"/>
    <s v="Gujarat"/>
    <s v="Gujarat Mega Store"/>
    <x v="2"/>
    <x v="2"/>
    <x v="0"/>
    <x v="2"/>
    <n v="4"/>
    <n v="2672"/>
    <x v="2"/>
    <n v="1602"/>
    <n v="9084.7999999999993"/>
    <n v="6408"/>
    <n v="2676.7999999999993"/>
    <n v="0.29464600211342018"/>
    <x v="1"/>
  </r>
  <r>
    <s v="ORD-100982"/>
    <x v="1069"/>
    <x v="2"/>
    <x v="11"/>
    <s v="Dec"/>
    <s v="Q4"/>
    <x v="2"/>
    <s v="Andhra Pradesh"/>
    <s v="Andhra Pradesh Mega Store"/>
    <x v="3"/>
    <x v="6"/>
    <x v="0"/>
    <x v="1"/>
    <n v="2"/>
    <n v="7030"/>
    <x v="1"/>
    <n v="3969"/>
    <n v="14060"/>
    <n v="7938"/>
    <n v="6122"/>
    <n v="0.43541963015647228"/>
    <x v="0"/>
  </r>
  <r>
    <s v="ORD-101056"/>
    <x v="1069"/>
    <x v="2"/>
    <x v="11"/>
    <s v="Dec"/>
    <s v="Q4"/>
    <x v="3"/>
    <s v="Uttar Pradesh"/>
    <s v="Uttar Pradesh Mega Store"/>
    <x v="0"/>
    <x v="11"/>
    <x v="0"/>
    <x v="2"/>
    <n v="1"/>
    <n v="1567"/>
    <x v="1"/>
    <n v="785"/>
    <n v="1567"/>
    <n v="785"/>
    <n v="782"/>
    <n v="0.49904275686024252"/>
    <x v="0"/>
  </r>
  <r>
    <s v="ORD-101309"/>
    <x v="1069"/>
    <x v="2"/>
    <x v="11"/>
    <s v="Dec"/>
    <s v="Q4"/>
    <x v="0"/>
    <s v="Bihar"/>
    <s v="Bihar Mega Store"/>
    <x v="1"/>
    <x v="4"/>
    <x v="2"/>
    <x v="2"/>
    <n v="1"/>
    <n v="325"/>
    <x v="3"/>
    <n v="129"/>
    <n v="292.5"/>
    <n v="129"/>
    <n v="163.5"/>
    <n v="0.55897435897435899"/>
    <x v="0"/>
  </r>
  <r>
    <s v="ORD-101555"/>
    <x v="1069"/>
    <x v="2"/>
    <x v="11"/>
    <s v="Dec"/>
    <s v="Q4"/>
    <x v="2"/>
    <s v="Tamil Nadu"/>
    <s v="Tamil Nadu Mega Store"/>
    <x v="1"/>
    <x v="8"/>
    <x v="0"/>
    <x v="2"/>
    <n v="1"/>
    <n v="2260"/>
    <x v="3"/>
    <n v="1301"/>
    <n v="2034"/>
    <n v="1301"/>
    <n v="733"/>
    <n v="0.36037364798426746"/>
    <x v="0"/>
  </r>
  <r>
    <s v="ORD-102165"/>
    <x v="1069"/>
    <x v="2"/>
    <x v="11"/>
    <s v="Dec"/>
    <s v="Q4"/>
    <x v="2"/>
    <s v="Tamil Nadu"/>
    <s v="Tamil Nadu Mega Store"/>
    <x v="1"/>
    <x v="1"/>
    <x v="0"/>
    <x v="0"/>
    <n v="2"/>
    <n v="440"/>
    <x v="3"/>
    <n v="196"/>
    <n v="792"/>
    <n v="392"/>
    <n v="400"/>
    <n v="0.50505050505050508"/>
    <x v="0"/>
  </r>
  <r>
    <s v="ORD-102328"/>
    <x v="1069"/>
    <x v="2"/>
    <x v="11"/>
    <s v="Dec"/>
    <s v="Q4"/>
    <x v="1"/>
    <s v="Maharashtra"/>
    <s v="Maharashtra Mega Store"/>
    <x v="1"/>
    <x v="4"/>
    <x v="2"/>
    <x v="1"/>
    <n v="4"/>
    <n v="329"/>
    <x v="0"/>
    <n v="128"/>
    <n v="1250.2"/>
    <n v="512"/>
    <n v="738.2"/>
    <n v="0.59046552551591747"/>
    <x v="1"/>
  </r>
  <r>
    <s v="ORD-102885"/>
    <x v="1069"/>
    <x v="2"/>
    <x v="11"/>
    <s v="Dec"/>
    <s v="Q4"/>
    <x v="3"/>
    <s v="Punjab"/>
    <s v="Punjab Mega Store"/>
    <x v="3"/>
    <x v="14"/>
    <x v="0"/>
    <x v="0"/>
    <n v="1"/>
    <n v="9045"/>
    <x v="3"/>
    <n v="5458"/>
    <n v="8140.5"/>
    <n v="5458"/>
    <n v="2682.5"/>
    <n v="0.32952521343897795"/>
    <x v="0"/>
  </r>
  <r>
    <s v="ORD-103789"/>
    <x v="1069"/>
    <x v="2"/>
    <x v="11"/>
    <s v="Dec"/>
    <s v="Q4"/>
    <x v="3"/>
    <s v="Delhi"/>
    <s v="Delhi Mega Store"/>
    <x v="1"/>
    <x v="4"/>
    <x v="1"/>
    <x v="0"/>
    <n v="1"/>
    <n v="316"/>
    <x v="2"/>
    <n v="126"/>
    <n v="268.59999999999997"/>
    <n v="126"/>
    <n v="142.59999999999997"/>
    <n v="0.53090096798212949"/>
    <x v="0"/>
  </r>
  <r>
    <s v="ORD-103802"/>
    <x v="1069"/>
    <x v="2"/>
    <x v="11"/>
    <s v="Dec"/>
    <s v="Q4"/>
    <x v="1"/>
    <s v="Rajasthan"/>
    <s v="Rajasthan Mega Store"/>
    <x v="1"/>
    <x v="4"/>
    <x v="2"/>
    <x v="1"/>
    <n v="2"/>
    <n v="283"/>
    <x v="2"/>
    <n v="111"/>
    <n v="481.09999999999997"/>
    <n v="222"/>
    <n v="259.09999999999997"/>
    <n v="0.53855747245894825"/>
    <x v="0"/>
  </r>
  <r>
    <s v="ORD-100252"/>
    <x v="1070"/>
    <x v="2"/>
    <x v="11"/>
    <s v="Dec"/>
    <s v="Q4"/>
    <x v="1"/>
    <s v="Maharashtra"/>
    <s v="Maharashtra Mega Store"/>
    <x v="3"/>
    <x v="6"/>
    <x v="2"/>
    <x v="2"/>
    <n v="3"/>
    <n v="6485"/>
    <x v="5"/>
    <n v="3493"/>
    <n v="15564"/>
    <n v="10479"/>
    <n v="5085"/>
    <n v="0.32671549730146493"/>
    <x v="0"/>
  </r>
  <r>
    <s v="ORD-102004"/>
    <x v="1070"/>
    <x v="2"/>
    <x v="11"/>
    <s v="Dec"/>
    <s v="Q4"/>
    <x v="0"/>
    <s v="West Bengal"/>
    <s v="West Bengal Mega Store"/>
    <x v="0"/>
    <x v="11"/>
    <x v="1"/>
    <x v="2"/>
    <n v="2"/>
    <n v="1434"/>
    <x v="1"/>
    <n v="710"/>
    <n v="2868"/>
    <n v="1420"/>
    <n v="1448"/>
    <n v="0.50488145048814503"/>
    <x v="0"/>
  </r>
  <r>
    <s v="ORD-103754"/>
    <x v="1070"/>
    <x v="2"/>
    <x v="11"/>
    <s v="Dec"/>
    <s v="Q4"/>
    <x v="3"/>
    <s v="Uttar Pradesh"/>
    <s v="Uttar Pradesh Mega Store"/>
    <x v="3"/>
    <x v="6"/>
    <x v="1"/>
    <x v="1"/>
    <n v="1"/>
    <n v="5939"/>
    <x v="1"/>
    <n v="3196"/>
    <n v="5939"/>
    <n v="3196"/>
    <n v="2743"/>
    <n v="0.46186226637481059"/>
    <x v="0"/>
  </r>
  <r>
    <s v="ORD-104222"/>
    <x v="1070"/>
    <x v="2"/>
    <x v="11"/>
    <s v="Dec"/>
    <s v="Q4"/>
    <x v="1"/>
    <s v="Maharashtra"/>
    <s v="Maharashtra Mega Store"/>
    <x v="3"/>
    <x v="9"/>
    <x v="0"/>
    <x v="2"/>
    <n v="2"/>
    <n v="29502"/>
    <x v="4"/>
    <n v="20475"/>
    <n v="38352.6"/>
    <n v="40950"/>
    <n v="-2597.4000000000015"/>
    <n v="-6.7724222086638239E-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C8F1CE-643C-437C-9606-37AB28F2ADCB}" name="P3_Region"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L3:O8" firstHeaderRow="0" firstDataRow="1" firstDataCol="1"/>
  <pivotFields count="23">
    <pivotField showAll="0"/>
    <pivotField numFmtId="164" showAll="0">
      <items count="10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showAll="0">
      <items count="4">
        <item x="0"/>
        <item x="1"/>
        <item x="2"/>
        <item t="default"/>
      </items>
    </pivotField>
    <pivotField showAll="0"/>
    <pivotField showAll="0"/>
    <pivotField showAll="0"/>
    <pivotField axis="axisRow" showAll="0" sortType="descending">
      <items count="5">
        <item x="0"/>
        <item x="3"/>
        <item x="2"/>
        <item x="1"/>
        <item t="default"/>
      </items>
      <autoSortScope>
        <pivotArea dataOnly="0" outline="0" fieldPosition="0">
          <references count="1">
            <reference field="4294967294" count="1" selected="0">
              <x v="1"/>
            </reference>
          </references>
        </pivotArea>
      </autoSortScope>
    </pivotField>
    <pivotField showAll="0"/>
    <pivotField showAll="0"/>
    <pivotField showAll="0">
      <items count="5">
        <item x="2"/>
        <item x="3"/>
        <item x="1"/>
        <item x="0"/>
        <item t="default"/>
      </items>
    </pivotField>
    <pivotField showAll="0"/>
    <pivotField showAll="0">
      <items count="4">
        <item x="0"/>
        <item x="2"/>
        <item x="1"/>
        <item t="default"/>
      </items>
    </pivotField>
    <pivotField showAll="0">
      <items count="4">
        <item x="1"/>
        <item x="0"/>
        <item x="2"/>
        <item t="default"/>
      </items>
    </pivotField>
    <pivotField showAll="0"/>
    <pivotField numFmtId="3" showAll="0"/>
    <pivotField numFmtId="9" showAll="0"/>
    <pivotField numFmtId="3" showAll="0"/>
    <pivotField dataField="1" numFmtId="165" showAll="0"/>
    <pivotField numFmtId="165" showAll="0"/>
    <pivotField dataField="1" numFmtId="165" showAll="0"/>
    <pivotField numFmtId="166" showAll="0"/>
    <pivotField showAll="0"/>
    <pivotField dataField="1" dragToRow="0" dragToCol="0" dragToPage="0" showAll="0" defaultSubtotal="0"/>
  </pivotFields>
  <rowFields count="1">
    <field x="6"/>
  </rowFields>
  <rowItems count="5">
    <i>
      <x v="2"/>
    </i>
    <i>
      <x v="3"/>
    </i>
    <i>
      <x v="1"/>
    </i>
    <i>
      <x/>
    </i>
    <i t="grand">
      <x/>
    </i>
  </rowItems>
  <colFields count="1">
    <field x="-2"/>
  </colFields>
  <colItems count="3">
    <i>
      <x/>
    </i>
    <i i="1">
      <x v="1"/>
    </i>
    <i i="2">
      <x v="2"/>
    </i>
  </colItems>
  <dataFields count="3">
    <dataField name="Total Revenue" fld="17" baseField="6" baseItem="2" numFmtId="165"/>
    <dataField name="Total Profit" fld="19" baseField="6" baseItem="2" numFmtId="165"/>
    <dataField name="Margin %" fld="22" baseField="6" baseItem="3" numFmtId="166"/>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C56562-0866-4FDF-99B0-3C9A4338B9E9}" name="P8_Return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R3:AU9" firstHeaderRow="1" firstDataRow="2" firstDataCol="1"/>
  <pivotFields count="23">
    <pivotField dataField="1" showAll="0"/>
    <pivotField numFmtId="164" showAll="0">
      <items count="10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showAll="0">
      <items count="4">
        <item x="0"/>
        <item x="1"/>
        <item x="2"/>
        <item t="default"/>
      </items>
    </pivotField>
    <pivotField showAll="0"/>
    <pivotField showAll="0"/>
    <pivotField showAll="0"/>
    <pivotField showAll="0">
      <items count="5">
        <item x="0"/>
        <item x="3"/>
        <item x="2"/>
        <item x="1"/>
        <item t="default"/>
      </items>
    </pivotField>
    <pivotField showAll="0"/>
    <pivotField showAll="0"/>
    <pivotField axis="axisRow" showAll="0">
      <items count="5">
        <item x="2"/>
        <item x="3"/>
        <item x="1"/>
        <item x="0"/>
        <item t="default"/>
      </items>
    </pivotField>
    <pivotField showAll="0"/>
    <pivotField showAll="0">
      <items count="4">
        <item x="0"/>
        <item x="2"/>
        <item x="1"/>
        <item t="default"/>
      </items>
    </pivotField>
    <pivotField showAll="0">
      <items count="4">
        <item x="1"/>
        <item x="0"/>
        <item x="2"/>
        <item t="default"/>
      </items>
    </pivotField>
    <pivotField showAll="0"/>
    <pivotField numFmtId="3" showAll="0"/>
    <pivotField numFmtId="9" showAll="0"/>
    <pivotField numFmtId="3" showAll="0"/>
    <pivotField numFmtId="165" showAll="0"/>
    <pivotField numFmtId="165" showAll="0"/>
    <pivotField numFmtId="165" showAll="0"/>
    <pivotField numFmtId="166" showAll="0"/>
    <pivotField axis="axisCol" showAll="0">
      <items count="3">
        <item x="0"/>
        <item x="1"/>
        <item t="default"/>
      </items>
    </pivotField>
    <pivotField dragToRow="0" dragToCol="0" dragToPage="0" showAll="0" defaultSubtotal="0"/>
  </pivotFields>
  <rowFields count="1">
    <field x="9"/>
  </rowFields>
  <rowItems count="5">
    <i>
      <x/>
    </i>
    <i>
      <x v="1"/>
    </i>
    <i>
      <x v="2"/>
    </i>
    <i>
      <x v="3"/>
    </i>
    <i t="grand">
      <x/>
    </i>
  </rowItems>
  <colFields count="1">
    <field x="21"/>
  </colFields>
  <colItems count="3">
    <i>
      <x/>
    </i>
    <i>
      <x v="1"/>
    </i>
    <i t="grand">
      <x/>
    </i>
  </colItems>
  <dataFields count="1">
    <dataField name="Orders"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B19B1A-26CF-4804-A629-9CDC82180BA9}" name="P2_trend"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G3:J43" firstHeaderRow="0" firstDataRow="1" firstDataCol="2"/>
  <pivotFields count="23">
    <pivotField compact="0" outline="0" showAll="0"/>
    <pivotField compact="0" numFmtId="164" outline="0" showAll="0">
      <items count="10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axis="axisRow" compact="0" outline="0" showAll="0">
      <items count="4">
        <item x="0"/>
        <item x="1"/>
        <item x="2"/>
        <item t="default"/>
      </items>
    </pivotField>
    <pivotField axis="axisRow"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items count="5">
        <item x="0"/>
        <item x="3"/>
        <item x="2"/>
        <item x="1"/>
        <item t="default"/>
      </items>
    </pivotField>
    <pivotField compact="0" outline="0" showAll="0"/>
    <pivotField compact="0" outline="0" showAll="0"/>
    <pivotField compact="0" outline="0" showAll="0">
      <items count="5">
        <item x="2"/>
        <item x="3"/>
        <item x="1"/>
        <item x="0"/>
        <item t="default"/>
      </items>
    </pivotField>
    <pivotField compact="0" outline="0" showAll="0"/>
    <pivotField compact="0" outline="0" showAll="0">
      <items count="4">
        <item x="0"/>
        <item x="2"/>
        <item x="1"/>
        <item t="default"/>
      </items>
    </pivotField>
    <pivotField compact="0" outline="0" showAll="0">
      <items count="4">
        <item x="1"/>
        <item x="0"/>
        <item x="2"/>
        <item t="default"/>
      </items>
    </pivotField>
    <pivotField compact="0" outline="0" showAll="0"/>
    <pivotField compact="0" numFmtId="3" outline="0" showAll="0"/>
    <pivotField compact="0" numFmtId="9" outline="0" showAll="0"/>
    <pivotField compact="0" numFmtId="3" outline="0" showAll="0"/>
    <pivotField dataField="1" compact="0" numFmtId="165" outline="0" showAll="0"/>
    <pivotField compact="0" numFmtId="165" outline="0" showAll="0"/>
    <pivotField dataField="1" compact="0" numFmtId="165" outline="0" showAll="0"/>
    <pivotField compact="0" numFmtId="166" outline="0" showAll="0"/>
    <pivotField compact="0" outline="0" showAll="0"/>
    <pivotField compact="0" outline="0" dragToRow="0" dragToCol="0" dragToPage="0" showAll="0" defaultSubtotal="0"/>
  </pivotFields>
  <rowFields count="2">
    <field x="2"/>
    <field x="3"/>
  </rowFields>
  <rowItems count="40">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t="grand">
      <x/>
    </i>
  </rowItems>
  <colFields count="1">
    <field x="-2"/>
  </colFields>
  <colItems count="2">
    <i>
      <x/>
    </i>
    <i i="1">
      <x v="1"/>
    </i>
  </colItems>
  <dataFields count="2">
    <dataField name="Total Revenue" fld="17" baseField="3" baseItem="0" numFmtId="165"/>
    <dataField name="Total Profit" fld="19" baseField="3" baseItem="0" numFmtId="165"/>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B7B1CD-7866-45A3-B7F3-3219F858243B}" name="P1_KPI"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4" firstHeaderRow="0" firstDataRow="1" firstDataCol="0"/>
  <pivotFields count="23">
    <pivotField dataField="1" showAll="0"/>
    <pivotField numFmtId="164" showAll="0">
      <items count="10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showAll="0">
      <items count="4">
        <item x="0"/>
        <item x="1"/>
        <item x="2"/>
        <item t="default"/>
      </items>
    </pivotField>
    <pivotField showAll="0"/>
    <pivotField showAll="0"/>
    <pivotField showAll="0"/>
    <pivotField showAll="0">
      <items count="5">
        <item x="0"/>
        <item x="3"/>
        <item x="2"/>
        <item x="1"/>
        <item t="default"/>
      </items>
    </pivotField>
    <pivotField showAll="0"/>
    <pivotField showAll="0"/>
    <pivotField showAll="0">
      <items count="5">
        <item x="2"/>
        <item x="3"/>
        <item x="1"/>
        <item x="0"/>
        <item t="default"/>
      </items>
    </pivotField>
    <pivotField showAll="0"/>
    <pivotField showAll="0">
      <items count="4">
        <item x="0"/>
        <item x="2"/>
        <item x="1"/>
        <item t="default"/>
      </items>
    </pivotField>
    <pivotField showAll="0">
      <items count="4">
        <item x="1"/>
        <item x="0"/>
        <item x="2"/>
        <item t="default"/>
      </items>
    </pivotField>
    <pivotField dataField="1" showAll="0"/>
    <pivotField numFmtId="3" showAll="0"/>
    <pivotField numFmtId="9" showAll="0"/>
    <pivotField numFmtId="3" showAll="0"/>
    <pivotField dataField="1" numFmtId="165" showAll="0"/>
    <pivotField numFmtId="165" showAll="0"/>
    <pivotField dataField="1" numFmtId="165" showAll="0"/>
    <pivotField numFmtId="166" showAll="0"/>
    <pivotField showAll="0"/>
    <pivotField dataField="1" dragToRow="0" dragToCol="0" dragToPage="0" showAll="0" defaultSubtotal="0"/>
  </pivotFields>
  <rowItems count="1">
    <i/>
  </rowItems>
  <colFields count="1">
    <field x="-2"/>
  </colFields>
  <colItems count="5">
    <i>
      <x/>
    </i>
    <i i="1">
      <x v="1"/>
    </i>
    <i i="2">
      <x v="2"/>
    </i>
    <i i="3">
      <x v="3"/>
    </i>
    <i i="4">
      <x v="4"/>
    </i>
  </colItems>
  <dataFields count="5">
    <dataField name="Margin %" fld="22" baseField="0" baseItem="1" numFmtId="166"/>
    <dataField name="Total Revenue" fld="17" baseField="0" baseItem="1" numFmtId="165"/>
    <dataField name="Total Profit" fld="19" baseField="0" baseItem="1" numFmtId="165"/>
    <dataField name="Total Units" fld="13" baseField="0" baseItem="1"/>
    <dataField name="Total Orders" fld="0" subtotal="count"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EB2BCD-30F2-4844-BA0D-23FFC800A405}" name="P7b_Bottom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O3:AP9" firstHeaderRow="1" firstDataRow="1" firstDataCol="1"/>
  <pivotFields count="23">
    <pivotField showAll="0"/>
    <pivotField numFmtId="164" showAll="0">
      <items count="10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showAll="0">
      <items count="4">
        <item x="0"/>
        <item x="1"/>
        <item x="2"/>
        <item t="default"/>
      </items>
    </pivotField>
    <pivotField showAll="0"/>
    <pivotField showAll="0"/>
    <pivotField showAll="0"/>
    <pivotField showAll="0">
      <items count="5">
        <item x="0"/>
        <item x="3"/>
        <item x="2"/>
        <item x="1"/>
        <item t="default"/>
      </items>
    </pivotField>
    <pivotField showAll="0"/>
    <pivotField showAll="0"/>
    <pivotField showAll="0">
      <items count="5">
        <item x="2"/>
        <item x="3"/>
        <item x="1"/>
        <item x="0"/>
        <item t="default"/>
      </items>
    </pivotField>
    <pivotField axis="axisRow" showAll="0" measureFilter="1" sortType="ascending">
      <items count="16">
        <item x="11"/>
        <item x="3"/>
        <item x="4"/>
        <item x="14"/>
        <item x="6"/>
        <item x="2"/>
        <item x="0"/>
        <item x="10"/>
        <item x="1"/>
        <item x="12"/>
        <item x="5"/>
        <item x="9"/>
        <item x="8"/>
        <item x="13"/>
        <item x="7"/>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4">
        <item x="1"/>
        <item x="0"/>
        <item x="2"/>
        <item t="default"/>
      </items>
    </pivotField>
    <pivotField showAll="0"/>
    <pivotField numFmtId="3" showAll="0"/>
    <pivotField numFmtId="9" showAll="0"/>
    <pivotField numFmtId="3" showAll="0"/>
    <pivotField numFmtId="165" showAll="0"/>
    <pivotField numFmtId="165" showAll="0"/>
    <pivotField dataField="1" numFmtId="165" showAll="0"/>
    <pivotField numFmtId="166" showAll="0"/>
    <pivotField showAll="0"/>
    <pivotField dragToRow="0" dragToCol="0" dragToPage="0" showAll="0" defaultSubtotal="0"/>
  </pivotFields>
  <rowFields count="1">
    <field x="10"/>
  </rowFields>
  <rowItems count="6">
    <i>
      <x v="1"/>
    </i>
    <i>
      <x v="2"/>
    </i>
    <i>
      <x v="8"/>
    </i>
    <i>
      <x/>
    </i>
    <i>
      <x v="7"/>
    </i>
    <i t="grand">
      <x/>
    </i>
  </rowItems>
  <colItems count="1">
    <i/>
  </colItems>
  <dataFields count="1">
    <dataField name="Total Profit" fld="19" baseField="1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83CBA5-5B9F-45DC-AEED-3C8699B51C4D}" name="P5_Channel"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Y3:AC8" firstHeaderRow="1" firstDataRow="2" firstDataCol="1"/>
  <pivotFields count="23">
    <pivotField showAll="0"/>
    <pivotField numFmtId="164" showAll="0">
      <items count="10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axis="axisRow" showAll="0">
      <items count="4">
        <item x="0"/>
        <item x="1"/>
        <item x="2"/>
        <item t="default"/>
      </items>
    </pivotField>
    <pivotField showAll="0"/>
    <pivotField showAll="0"/>
    <pivotField showAll="0"/>
    <pivotField showAll="0">
      <items count="5">
        <item x="0"/>
        <item x="3"/>
        <item x="2"/>
        <item x="1"/>
        <item t="default"/>
      </items>
    </pivotField>
    <pivotField showAll="0"/>
    <pivotField showAll="0"/>
    <pivotField showAll="0">
      <items count="5">
        <item x="2"/>
        <item x="3"/>
        <item x="1"/>
        <item x="0"/>
        <item t="default"/>
      </items>
    </pivotField>
    <pivotField showAll="0"/>
    <pivotField showAll="0">
      <items count="4">
        <item x="0"/>
        <item x="2"/>
        <item x="1"/>
        <item t="default"/>
      </items>
    </pivotField>
    <pivotField axis="axisCol" showAll="0">
      <items count="4">
        <item x="1"/>
        <item x="0"/>
        <item x="2"/>
        <item t="default"/>
      </items>
    </pivotField>
    <pivotField showAll="0"/>
    <pivotField numFmtId="3" showAll="0"/>
    <pivotField numFmtId="9" showAll="0"/>
    <pivotField numFmtId="3" showAll="0"/>
    <pivotField dataField="1" numFmtId="165" showAll="0"/>
    <pivotField numFmtId="165" showAll="0"/>
    <pivotField numFmtId="165" showAll="0"/>
    <pivotField numFmtId="166" showAll="0"/>
    <pivotField showAll="0"/>
    <pivotField dragToRow="0" dragToCol="0" dragToPage="0" showAll="0" defaultSubtotal="0"/>
  </pivotFields>
  <rowFields count="1">
    <field x="2"/>
  </rowFields>
  <rowItems count="4">
    <i>
      <x/>
    </i>
    <i>
      <x v="1"/>
    </i>
    <i>
      <x v="2"/>
    </i>
    <i t="grand">
      <x/>
    </i>
  </rowItems>
  <colFields count="1">
    <field x="12"/>
  </colFields>
  <colItems count="4">
    <i>
      <x/>
    </i>
    <i>
      <x v="1"/>
    </i>
    <i>
      <x v="2"/>
    </i>
    <i t="grand">
      <x/>
    </i>
  </colItems>
  <dataFields count="1">
    <dataField name="Total Revenue" fld="17" showDataAs="percentOfRow" baseField="0" baseItem="0" numFmtId="10"/>
  </dataFields>
  <chartFormats count="7">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4" format="6" series="1">
      <pivotArea type="data" outline="0" fieldPosition="0">
        <references count="2">
          <reference field="4294967294" count="1" selected="0">
            <x v="0"/>
          </reference>
          <reference field="12" count="1" selected="0">
            <x v="0"/>
          </reference>
        </references>
      </pivotArea>
    </chartFormat>
    <chartFormat chart="4" format="7"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2"/>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22A153-5537-4740-9A90-D706C54814AF}" name="P7a_Top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L3:AM9" firstHeaderRow="1" firstDataRow="1" firstDataCol="1"/>
  <pivotFields count="23">
    <pivotField showAll="0"/>
    <pivotField numFmtId="164" showAll="0">
      <items count="10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showAll="0">
      <items count="4">
        <item x="0"/>
        <item x="1"/>
        <item x="2"/>
        <item t="default"/>
      </items>
    </pivotField>
    <pivotField showAll="0"/>
    <pivotField showAll="0"/>
    <pivotField showAll="0"/>
    <pivotField showAll="0">
      <items count="5">
        <item x="0"/>
        <item x="3"/>
        <item x="2"/>
        <item x="1"/>
        <item t="default"/>
      </items>
    </pivotField>
    <pivotField showAll="0"/>
    <pivotField showAll="0"/>
    <pivotField showAll="0">
      <items count="5">
        <item x="2"/>
        <item x="3"/>
        <item x="1"/>
        <item x="0"/>
        <item t="default"/>
      </items>
    </pivotField>
    <pivotField axis="axisRow" showAll="0" measureFilter="1" sortType="descending">
      <items count="16">
        <item x="11"/>
        <item x="3"/>
        <item x="4"/>
        <item x="14"/>
        <item x="6"/>
        <item x="2"/>
        <item x="0"/>
        <item x="10"/>
        <item x="1"/>
        <item x="12"/>
        <item x="5"/>
        <item x="9"/>
        <item x="8"/>
        <item x="13"/>
        <item x="7"/>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4">
        <item x="1"/>
        <item x="0"/>
        <item x="2"/>
        <item t="default"/>
      </items>
    </pivotField>
    <pivotField showAll="0"/>
    <pivotField numFmtId="3" showAll="0"/>
    <pivotField numFmtId="9" showAll="0"/>
    <pivotField numFmtId="3" showAll="0"/>
    <pivotField numFmtId="165" showAll="0"/>
    <pivotField numFmtId="165" showAll="0"/>
    <pivotField dataField="1" numFmtId="165" showAll="0"/>
    <pivotField numFmtId="166" showAll="0"/>
    <pivotField showAll="0"/>
    <pivotField dragToRow="0" dragToCol="0" dragToPage="0" showAll="0" defaultSubtotal="0"/>
  </pivotFields>
  <rowFields count="1">
    <field x="10"/>
  </rowFields>
  <rowItems count="6">
    <i>
      <x v="11"/>
    </i>
    <i>
      <x v="6"/>
    </i>
    <i>
      <x v="9"/>
    </i>
    <i>
      <x v="10"/>
    </i>
    <i>
      <x v="3"/>
    </i>
    <i t="grand">
      <x/>
    </i>
  </rowItems>
  <colItems count="1">
    <i/>
  </colItems>
  <dataFields count="1">
    <dataField name="Total Profit" fld="19" baseField="10" baseItem="0" numFmtId="165"/>
  </dataField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F0FBCA-8E22-4D65-97D5-9001385E4C87}" name="P4_Category"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
  <location ref="R3:V23" firstHeaderRow="0" firstDataRow="1" firstDataCol="2"/>
  <pivotFields count="23">
    <pivotField compact="0" outline="0" showAll="0"/>
    <pivotField compact="0" numFmtId="164" outline="0" showAll="0">
      <items count="10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compact="0" outline="0" showAll="0">
      <items count="4">
        <item x="0"/>
        <item x="1"/>
        <item x="2"/>
        <item t="default"/>
      </items>
    </pivotField>
    <pivotField compact="0" outline="0" showAll="0"/>
    <pivotField compact="0" outline="0" showAll="0"/>
    <pivotField compact="0" outline="0" showAll="0"/>
    <pivotField compact="0" outline="0" showAll="0">
      <items count="5">
        <item x="0"/>
        <item x="3"/>
        <item x="2"/>
        <item x="1"/>
        <item t="default"/>
      </items>
    </pivotField>
    <pivotField compact="0" outline="0" showAll="0"/>
    <pivotField compact="0" outline="0" showAll="0"/>
    <pivotField axis="axisRow" compact="0" outline="0" showAll="0">
      <items count="5">
        <item x="2"/>
        <item x="3"/>
        <item x="1"/>
        <item x="0"/>
        <item t="default"/>
      </items>
    </pivotField>
    <pivotField axis="axisRow" compact="0" outline="0" showAll="0" sortType="ascending">
      <items count="16">
        <item x="11"/>
        <item x="3"/>
        <item x="4"/>
        <item x="14"/>
        <item x="6"/>
        <item x="2"/>
        <item x="0"/>
        <item x="10"/>
        <item x="1"/>
        <item x="12"/>
        <item x="5"/>
        <item x="9"/>
        <item x="8"/>
        <item x="13"/>
        <item x="7"/>
        <item t="default"/>
      </items>
      <autoSortScope>
        <pivotArea dataOnly="0" outline="0" fieldPosition="0">
          <references count="1">
            <reference field="4294967294" count="1" selected="0">
              <x v="2"/>
            </reference>
          </references>
        </pivotArea>
      </autoSortScope>
    </pivotField>
    <pivotField compact="0" outline="0" showAll="0">
      <items count="4">
        <item x="0"/>
        <item x="2"/>
        <item x="1"/>
        <item t="default"/>
      </items>
    </pivotField>
    <pivotField compact="0" outline="0" showAll="0">
      <items count="4">
        <item x="1"/>
        <item x="0"/>
        <item x="2"/>
        <item t="default"/>
      </items>
    </pivotField>
    <pivotField compact="0" outline="0" showAll="0"/>
    <pivotField compact="0" numFmtId="3" outline="0" showAll="0"/>
    <pivotField compact="0" numFmtId="9" outline="0" showAll="0"/>
    <pivotField compact="0" numFmtId="3" outline="0" showAll="0"/>
    <pivotField dataField="1" compact="0" numFmtId="165" outline="0" showAll="0"/>
    <pivotField compact="0" numFmtId="165" outline="0" showAll="0"/>
    <pivotField dataField="1" compact="0" numFmtId="165" outline="0" showAll="0"/>
    <pivotField compact="0" numFmtId="166" outline="0" showAll="0"/>
    <pivotField compact="0" outline="0" showAll="0"/>
    <pivotField dataField="1" compact="0" outline="0" dragToRow="0" dragToCol="0" dragToPage="0" showAll="0" defaultSubtotal="0"/>
  </pivotFields>
  <rowFields count="2">
    <field x="9"/>
    <field x="10"/>
  </rowFields>
  <rowItems count="20">
    <i>
      <x/>
      <x v="5"/>
    </i>
    <i r="1">
      <x v="7"/>
    </i>
    <i r="1">
      <x v="14"/>
    </i>
    <i t="default">
      <x/>
    </i>
    <i>
      <x v="1"/>
      <x v="13"/>
    </i>
    <i r="1">
      <x v="11"/>
    </i>
    <i r="1">
      <x v="3"/>
    </i>
    <i r="1">
      <x v="4"/>
    </i>
    <i t="default">
      <x v="1"/>
    </i>
    <i>
      <x v="2"/>
      <x v="12"/>
    </i>
    <i r="1">
      <x v="8"/>
    </i>
    <i r="1">
      <x v="1"/>
    </i>
    <i r="1">
      <x v="2"/>
    </i>
    <i t="default">
      <x v="2"/>
    </i>
    <i>
      <x v="3"/>
      <x v="6"/>
    </i>
    <i r="1">
      <x v="9"/>
    </i>
    <i r="1">
      <x v="10"/>
    </i>
    <i r="1">
      <x/>
    </i>
    <i t="default">
      <x v="3"/>
    </i>
    <i t="grand">
      <x/>
    </i>
  </rowItems>
  <colFields count="1">
    <field x="-2"/>
  </colFields>
  <colItems count="3">
    <i>
      <x/>
    </i>
    <i i="1">
      <x v="1"/>
    </i>
    <i i="2">
      <x v="2"/>
    </i>
  </colItems>
  <dataFields count="3">
    <dataField name="Total Revenue" fld="17" baseField="10" baseItem="5" numFmtId="165"/>
    <dataField name="Total Profit" fld="19" baseField="10" baseItem="5" numFmtId="165"/>
    <dataField name="Margin %" fld="22" baseField="10" baseItem="5" numFmtId="166"/>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BC49EB-8530-4D0C-86A4-A00746A9CE06}" name="P6_Discount"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F3:AH13" firstHeaderRow="0" firstDataRow="1" firstDataCol="1"/>
  <pivotFields count="23">
    <pivotField showAll="0"/>
    <pivotField numFmtId="164" showAll="0">
      <items count="10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showAll="0">
      <items count="4">
        <item x="0"/>
        <item x="1"/>
        <item x="2"/>
        <item t="default"/>
      </items>
    </pivotField>
    <pivotField showAll="0"/>
    <pivotField showAll="0"/>
    <pivotField showAll="0"/>
    <pivotField showAll="0">
      <items count="5">
        <item x="0"/>
        <item x="3"/>
        <item x="2"/>
        <item x="1"/>
        <item t="default"/>
      </items>
    </pivotField>
    <pivotField showAll="0"/>
    <pivotField showAll="0"/>
    <pivotField showAll="0">
      <items count="5">
        <item x="2"/>
        <item x="3"/>
        <item x="1"/>
        <item x="0"/>
        <item t="default"/>
      </items>
    </pivotField>
    <pivotField showAll="0"/>
    <pivotField showAll="0">
      <items count="4">
        <item x="0"/>
        <item x="2"/>
        <item x="1"/>
        <item t="default"/>
      </items>
    </pivotField>
    <pivotField showAll="0">
      <items count="4">
        <item x="1"/>
        <item x="0"/>
        <item x="2"/>
        <item t="default"/>
      </items>
    </pivotField>
    <pivotField showAll="0"/>
    <pivotField numFmtId="3" showAll="0"/>
    <pivotField axis="axisRow" numFmtId="9" showAll="0">
      <items count="10">
        <item x="1"/>
        <item x="0"/>
        <item x="3"/>
        <item x="2"/>
        <item x="5"/>
        <item x="7"/>
        <item x="6"/>
        <item x="4"/>
        <item x="8"/>
        <item t="default"/>
      </items>
    </pivotField>
    <pivotField numFmtId="3" showAll="0"/>
    <pivotField dataField="1" numFmtId="165" showAll="0"/>
    <pivotField numFmtId="165" showAll="0"/>
    <pivotField numFmtId="165" showAll="0"/>
    <pivotField numFmtId="166" showAll="0"/>
    <pivotField showAll="0"/>
    <pivotField dataField="1" dragToRow="0" dragToCol="0" dragToPage="0" showAll="0" defaultSubtotal="0"/>
  </pivotFields>
  <rowFields count="1">
    <field x="15"/>
  </rowFields>
  <rowItems count="10">
    <i>
      <x/>
    </i>
    <i>
      <x v="1"/>
    </i>
    <i>
      <x v="2"/>
    </i>
    <i>
      <x v="3"/>
    </i>
    <i>
      <x v="4"/>
    </i>
    <i>
      <x v="5"/>
    </i>
    <i>
      <x v="6"/>
    </i>
    <i>
      <x v="7"/>
    </i>
    <i>
      <x v="8"/>
    </i>
    <i t="grand">
      <x/>
    </i>
  </rowItems>
  <colFields count="1">
    <field x="-2"/>
  </colFields>
  <colItems count="2">
    <i>
      <x/>
    </i>
    <i i="1">
      <x v="1"/>
    </i>
  </colItems>
  <dataFields count="2">
    <dataField name="Total Revenue" fld="17" baseField="15" baseItem="0" numFmtId="165"/>
    <dataField name="Margin %" fld="22" baseField="15"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71E96A-ED6E-4607-BCC5-3E9D179DFA99}" name="P4_Chart"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X3:AZ23" firstHeaderRow="1" firstDataRow="1" firstDataCol="2"/>
  <pivotFields count="23">
    <pivotField compact="0" outline="0" showAll="0"/>
    <pivotField compact="0" numFmtId="164" outline="0" showAll="0">
      <items count="10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compact="0" outline="0" showAll="0">
      <items count="4">
        <item x="0"/>
        <item x="1"/>
        <item x="2"/>
        <item t="default"/>
      </items>
    </pivotField>
    <pivotField compact="0" outline="0" showAll="0"/>
    <pivotField compact="0" outline="0" showAll="0"/>
    <pivotField compact="0" outline="0" showAll="0"/>
    <pivotField compact="0" outline="0" showAll="0">
      <items count="5">
        <item x="0"/>
        <item x="3"/>
        <item x="2"/>
        <item x="1"/>
        <item t="default"/>
      </items>
    </pivotField>
    <pivotField compact="0" outline="0" showAll="0"/>
    <pivotField compact="0" outline="0" showAll="0"/>
    <pivotField axis="axisRow" compact="0" outline="0" showAll="0">
      <items count="5">
        <item x="2"/>
        <item x="3"/>
        <item x="1"/>
        <item x="0"/>
        <item t="default"/>
      </items>
    </pivotField>
    <pivotField axis="axisRow" compact="0" outline="0" showAll="0" sortType="ascending">
      <items count="16">
        <item x="11"/>
        <item x="3"/>
        <item x="4"/>
        <item x="14"/>
        <item x="6"/>
        <item x="2"/>
        <item x="0"/>
        <item x="10"/>
        <item x="1"/>
        <item x="12"/>
        <item x="5"/>
        <item x="9"/>
        <item x="8"/>
        <item x="13"/>
        <item x="7"/>
        <item t="default"/>
      </items>
      <autoSortScope>
        <pivotArea dataOnly="0" outline="0" fieldPosition="0">
          <references count="1">
            <reference field="4294967294" count="1" selected="0">
              <x v="0"/>
            </reference>
          </references>
        </pivotArea>
      </autoSortScope>
    </pivotField>
    <pivotField compact="0" outline="0" showAll="0">
      <items count="4">
        <item x="0"/>
        <item x="2"/>
        <item x="1"/>
        <item t="default"/>
      </items>
    </pivotField>
    <pivotField compact="0" outline="0" showAll="0">
      <items count="4">
        <item x="1"/>
        <item x="0"/>
        <item x="2"/>
        <item t="default"/>
      </items>
    </pivotField>
    <pivotField compact="0" outline="0" showAll="0"/>
    <pivotField compact="0" numFmtId="3" outline="0" showAll="0"/>
    <pivotField compact="0" numFmtId="9" outline="0" showAll="0"/>
    <pivotField compact="0" numFmtId="3" outline="0" showAll="0"/>
    <pivotField compact="0" numFmtId="165" outline="0" showAll="0"/>
    <pivotField compact="0" numFmtId="165" outline="0" showAll="0"/>
    <pivotField compact="0" numFmtId="165" outline="0" showAll="0"/>
    <pivotField compact="0" numFmtId="166" outline="0" showAll="0"/>
    <pivotField compact="0" outline="0" showAll="0"/>
    <pivotField dataField="1" compact="0" outline="0" dragToRow="0" dragToCol="0" dragToPage="0" showAll="0" defaultSubtotal="0"/>
  </pivotFields>
  <rowFields count="2">
    <field x="9"/>
    <field x="10"/>
  </rowFields>
  <rowItems count="20">
    <i>
      <x/>
      <x v="5"/>
    </i>
    <i r="1">
      <x v="7"/>
    </i>
    <i r="1">
      <x v="14"/>
    </i>
    <i t="default">
      <x/>
    </i>
    <i>
      <x v="1"/>
      <x v="13"/>
    </i>
    <i r="1">
      <x v="11"/>
    </i>
    <i r="1">
      <x v="3"/>
    </i>
    <i r="1">
      <x v="4"/>
    </i>
    <i t="default">
      <x v="1"/>
    </i>
    <i>
      <x v="2"/>
      <x v="12"/>
    </i>
    <i r="1">
      <x v="8"/>
    </i>
    <i r="1">
      <x v="1"/>
    </i>
    <i r="1">
      <x v="2"/>
    </i>
    <i t="default">
      <x v="2"/>
    </i>
    <i>
      <x v="3"/>
      <x v="6"/>
    </i>
    <i r="1">
      <x v="9"/>
    </i>
    <i r="1">
      <x v="10"/>
    </i>
    <i r="1">
      <x/>
    </i>
    <i t="default">
      <x v="3"/>
    </i>
    <i t="grand">
      <x/>
    </i>
  </rowItems>
  <colItems count="1">
    <i/>
  </colItems>
  <dataFields count="1">
    <dataField name="Margin %" fld="22" baseField="10" baseItem="5"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95EF220-8F5F-4978-B6FC-FF7A6B9E9BF9}" sourceName="Year">
  <pivotTables>
    <pivotTable tabId="8" name="P3_Region"/>
    <pivotTable tabId="8" name="P1_KPI"/>
    <pivotTable tabId="8" name="P2_trend"/>
    <pivotTable tabId="8" name="P4_Category"/>
    <pivotTable tabId="8" name="P4_Chart"/>
    <pivotTable tabId="8" name="P5_Channel"/>
    <pivotTable tabId="8" name="P6_Discount"/>
    <pivotTable tabId="8" name="P7a_Top5"/>
    <pivotTable tabId="8" name="P7b_Bottom5"/>
    <pivotTable tabId="8" name="P8_Returns"/>
  </pivotTables>
  <data>
    <tabular pivotCacheId="61336413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AD7116-0297-4A16-A7F7-7A4666EA4805}" sourceName="Region">
  <pivotTables>
    <pivotTable tabId="8" name="P3_Region"/>
    <pivotTable tabId="8" name="P1_KPI"/>
    <pivotTable tabId="8" name="P2_trend"/>
    <pivotTable tabId="8" name="P4_Category"/>
    <pivotTable tabId="8" name="P4_Chart"/>
    <pivotTable tabId="8" name="P5_Channel"/>
    <pivotTable tabId="8" name="P6_Discount"/>
    <pivotTable tabId="8" name="P7a_Top5"/>
    <pivotTable tabId="8" name="P7b_Bottom5"/>
    <pivotTable tabId="8" name="P8_Returns"/>
  </pivotTables>
  <data>
    <tabular pivotCacheId="613364134">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44C91A6-51AD-4FC8-B5D3-7FA21DFC5E54}" sourceName="Category">
  <pivotTables>
    <pivotTable tabId="8" name="P3_Region"/>
    <pivotTable tabId="8" name="P1_KPI"/>
    <pivotTable tabId="8" name="P2_trend"/>
    <pivotTable tabId="8" name="P4_Category"/>
    <pivotTable tabId="8" name="P4_Chart"/>
    <pivotTable tabId="8" name="P5_Channel"/>
    <pivotTable tabId="8" name="P6_Discount"/>
    <pivotTable tabId="8" name="P7a_Top5"/>
    <pivotTable tabId="8" name="P7b_Bottom5"/>
    <pivotTable tabId="8" name="P8_Returns"/>
  </pivotTables>
  <data>
    <tabular pivotCacheId="613364134">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DCEEDFC-D756-4218-897E-9D8991BE57DA}" sourceName="Channel">
  <pivotTables>
    <pivotTable tabId="8" name="P3_Region"/>
    <pivotTable tabId="8" name="P1_KPI"/>
    <pivotTable tabId="8" name="P2_trend"/>
    <pivotTable tabId="8" name="P4_Category"/>
    <pivotTable tabId="8" name="P4_Chart"/>
    <pivotTable tabId="8" name="P5_Channel"/>
    <pivotTable tabId="8" name="P6_Discount"/>
    <pivotTable tabId="8" name="P7a_Top5"/>
    <pivotTable tabId="8" name="P7b_Bottom5"/>
    <pivotTable tabId="8" name="P8_Returns"/>
  </pivotTables>
  <data>
    <tabular pivotCacheId="613364134">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F390974-6D3C-4941-A3D7-5124A9347998}" sourceName="Segment">
  <pivotTables>
    <pivotTable tabId="8" name="P3_Region"/>
    <pivotTable tabId="8" name="P1_KPI"/>
    <pivotTable tabId="8" name="P2_trend"/>
    <pivotTable tabId="8" name="P4_Category"/>
    <pivotTable tabId="8" name="P4_Chart"/>
    <pivotTable tabId="8" name="P5_Channel"/>
    <pivotTable tabId="8" name="P6_Discount"/>
    <pivotTable tabId="8" name="P7a_Top5"/>
    <pivotTable tabId="8" name="P7b_Bottom5"/>
    <pivotTable tabId="8" name="P8_Returns"/>
  </pivotTables>
  <data>
    <tabular pivotCacheId="61336413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E81D80D-CADB-4D65-90B6-6673180ED5B4}" cache="Slicer_Year" caption="Year" style="SlicerStyleLight2" rowHeight="234950"/>
  <slicer name="Region" xr10:uid="{995E9877-C1BC-47BC-BC89-E63641A1E612}" cache="Slicer_Region" caption="Region" rowHeight="234950"/>
  <slicer name="Category" xr10:uid="{B1935C2F-E547-4033-9093-48F7CC2278C7}" cache="Slicer_Category" caption="Category" style="SlicerStyleLight3" rowHeight="234950"/>
  <slicer name="Channel" xr10:uid="{2CEABC5E-B504-43C4-9E82-F398282F2067}" cache="Slicer_Channel" caption="Channel" rowHeight="234950"/>
  <slicer name="Segment" xr10:uid="{3C5E9DEC-C6DE-482D-AD60-E012BB165078}" cache="Slicer_Segment" caption="Segment"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 displayName="tblSales" ref="A1:V4501" totalsRowShown="0">
  <autoFilter ref="A1:V4501" xr:uid="{00000000-0009-0000-0100-000001000000}"/>
  <tableColumns count="22">
    <tableColumn id="1" xr3:uid="{00000000-0010-0000-0000-000001000000}" name="Order ID"/>
    <tableColumn id="2" xr3:uid="{00000000-0010-0000-0000-000002000000}" name="Order Date"/>
    <tableColumn id="3" xr3:uid="{00000000-0010-0000-0000-000003000000}" name="Year"/>
    <tableColumn id="4" xr3:uid="{00000000-0010-0000-0000-000004000000}" name="Month No"/>
    <tableColumn id="5" xr3:uid="{00000000-0010-0000-0000-000005000000}" name="Month"/>
    <tableColumn id="6" xr3:uid="{00000000-0010-0000-0000-000006000000}" name="Quarter"/>
    <tableColumn id="7" xr3:uid="{00000000-0010-0000-0000-000007000000}" name="Region"/>
    <tableColumn id="8" xr3:uid="{00000000-0010-0000-0000-000008000000}" name="State"/>
    <tableColumn id="9" xr3:uid="{00000000-0010-0000-0000-000009000000}" name="Store"/>
    <tableColumn id="10" xr3:uid="{00000000-0010-0000-0000-00000A000000}" name="Category"/>
    <tableColumn id="11" xr3:uid="{00000000-0010-0000-0000-00000B000000}" name="Sub-Category"/>
    <tableColumn id="12" xr3:uid="{00000000-0010-0000-0000-00000C000000}" name="Segment"/>
    <tableColumn id="13" xr3:uid="{00000000-0010-0000-0000-00000D000000}" name="Channel"/>
    <tableColumn id="14" xr3:uid="{00000000-0010-0000-0000-00000E000000}" name="Units"/>
    <tableColumn id="15" xr3:uid="{00000000-0010-0000-0000-00000F000000}" name="List Price"/>
    <tableColumn id="16" xr3:uid="{00000000-0010-0000-0000-000010000000}" name="Discount %"/>
    <tableColumn id="17" xr3:uid="{00000000-0010-0000-0000-000011000000}" name="Unit Cost"/>
    <tableColumn id="18" xr3:uid="{00000000-0010-0000-0000-000012000000}" name="Revenue"/>
    <tableColumn id="19" xr3:uid="{00000000-0010-0000-0000-000013000000}" name="Cost"/>
    <tableColumn id="20" xr3:uid="{00000000-0010-0000-0000-000014000000}" name="Profit"/>
    <tableColumn id="21" xr3:uid="{00000000-0010-0000-0000-000015000000}" name="Profit Margin %"/>
    <tableColumn id="22" xr3:uid="{00000000-0010-0000-0000-000016000000}" name="Returne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19D463-4894-4980-9F18-EA72B1925E2C}" name="Table2" displayName="Table2" ref="A3:V1507" totalsRowShown="0">
  <autoFilter ref="A3:V1507" xr:uid="{2019D463-4894-4980-9F18-EA72B1925E2C}"/>
  <tableColumns count="22">
    <tableColumn id="1" xr3:uid="{3E84A634-7C4D-4744-B424-A93E460F195E}" name="Order ID"/>
    <tableColumn id="2" xr3:uid="{38EBF3D3-15EA-4DF4-A65C-976624376AD6}" name="Order Date" dataDxfId="4"/>
    <tableColumn id="3" xr3:uid="{D3A761CF-742D-499B-9A06-4C72DF213AAC}" name="Year"/>
    <tableColumn id="4" xr3:uid="{39983D50-DFDF-4B2B-90DA-7B13E24B9C9A}" name="Month No"/>
    <tableColumn id="5" xr3:uid="{BBF39EC2-23D8-4A94-A2A8-F8706B2AAC44}" name="Month"/>
    <tableColumn id="6" xr3:uid="{EF7EAB9B-019C-44D1-93BB-2594F6C4E772}" name="Quarter"/>
    <tableColumn id="7" xr3:uid="{2B155A68-3CCA-4B56-8F50-19A6EFEF5BA3}" name="Region"/>
    <tableColumn id="8" xr3:uid="{DDD4641D-85BF-40B1-A1B9-78520734EB18}" name="State"/>
    <tableColumn id="9" xr3:uid="{696D03F0-5338-4C76-A8D7-4333ED821EE6}" name="Store"/>
    <tableColumn id="10" xr3:uid="{F6FED085-FA14-42AB-A42B-ACC45095C3F4}" name="Category"/>
    <tableColumn id="11" xr3:uid="{11CC3146-E4F6-449F-BA01-D8AEB29BDD99}" name="Sub-Category"/>
    <tableColumn id="12" xr3:uid="{9C9E4DF1-A249-4907-BEF2-BF5225DDB248}" name="Segment"/>
    <tableColumn id="13" xr3:uid="{7B9FBB7B-3AB0-44C7-8B44-5E816F7DA498}" name="Channel"/>
    <tableColumn id="14" xr3:uid="{C5179608-93F0-472C-B180-9B578947F728}" name="Units"/>
    <tableColumn id="15" xr3:uid="{95716618-2FD6-443E-987D-A1D2A3E7BFCD}" name="List Price"/>
    <tableColumn id="16" xr3:uid="{E15EA35F-F711-4818-BA1E-707BBF6528AF}" name="Discount %"/>
    <tableColumn id="17" xr3:uid="{2179C6E1-1657-4909-A518-E04EE8B93023}" name="Unit Cost"/>
    <tableColumn id="18" xr3:uid="{D108D268-BD25-4F82-A8E0-A726E9EB643D}" name="Revenue"/>
    <tableColumn id="19" xr3:uid="{6124441B-4AA3-47CA-86A8-5B144D6844C4}" name="Cost"/>
    <tableColumn id="20" xr3:uid="{BBAAE8ED-D7C0-4FCC-B7A7-AB7C76B6384A}" name="Profit"/>
    <tableColumn id="21" xr3:uid="{7B0FF34B-1992-47DB-848A-0C548EC00091}" name="Profit Margin %"/>
    <tableColumn id="22" xr3:uid="{3AD20281-EC2C-4440-8911-19232F4BC916}" name="Return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EF1B075-BDA5-4026-8DB3-59070F4E1285}" sourceName="Order Date">
  <pivotTables>
    <pivotTable tabId="8" name="P3_Region"/>
    <pivotTable tabId="8" name="P1_KPI"/>
    <pivotTable tabId="8" name="P2_trend"/>
    <pivotTable tabId="8" name="P4_Category"/>
    <pivotTable tabId="8" name="P4_Chart"/>
    <pivotTable tabId="8" name="P5_Channel"/>
    <pivotTable tabId="8" name="P6_Discount"/>
    <pivotTable tabId="8" name="P7a_Top5"/>
    <pivotTable tabId="8" name="P7b_Bottom5"/>
    <pivotTable tabId="8" name="P8_Returns"/>
  </pivotTables>
  <state minimalRefreshVersion="6" lastRefreshVersion="6" pivotCacheId="613364134"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E19560F-E360-4FAA-B404-49EACCAA1F0F}" cache="NativeTimeline_Order_Date" caption="Order Date" level="2" selectionLevel="2" scrollPosition="2025-04-27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6399E5C-44E3-4428-A0D2-908504633EAC}" cache="NativeTimeline_Order_Date" caption="Order Date" level="2" selectionLevel="2" scrollPosition="2026-05-19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91BC8-FEDC-48D0-BF0A-BCD10430B885}">
  <sheetPr>
    <pageSetUpPr fitToPage="1"/>
  </sheetPr>
  <dimension ref="A1:AA38"/>
  <sheetViews>
    <sheetView showGridLines="0" tabSelected="1" zoomScale="38" zoomScaleNormal="38" workbookViewId="0">
      <selection activeCell="A2" sqref="A1:AA38"/>
    </sheetView>
  </sheetViews>
  <sheetFormatPr defaultColWidth="9.77734375" defaultRowHeight="30" x14ac:dyDescent="0.5"/>
  <cols>
    <col min="1" max="1" width="2.77734375" customWidth="1"/>
    <col min="2" max="2" width="9.6640625" style="31" customWidth="1"/>
    <col min="6" max="6" width="9.33203125" customWidth="1"/>
  </cols>
  <sheetData>
    <row r="1" spans="1:27" ht="24" customHeight="1" x14ac:dyDescent="0.6">
      <c r="A1" s="30"/>
      <c r="B1" s="35" t="s">
        <v>4614</v>
      </c>
      <c r="C1" s="30"/>
      <c r="D1" s="30"/>
      <c r="E1" s="30"/>
      <c r="F1" s="30"/>
      <c r="G1" s="30"/>
      <c r="H1" s="30"/>
      <c r="I1" s="30"/>
      <c r="J1" s="30"/>
      <c r="K1" s="30"/>
      <c r="L1" s="30"/>
      <c r="M1" s="30"/>
      <c r="N1" s="30"/>
      <c r="O1" s="30"/>
      <c r="P1" s="30"/>
      <c r="Q1" s="30"/>
      <c r="R1" s="30"/>
      <c r="S1" s="30"/>
      <c r="T1" s="30"/>
      <c r="U1" s="30"/>
      <c r="V1" s="30"/>
      <c r="W1" s="30"/>
      <c r="X1" s="30"/>
      <c r="Y1" s="30"/>
      <c r="Z1" s="37"/>
      <c r="AA1" s="37"/>
    </row>
    <row r="2" spans="1:27" ht="24" customHeight="1" x14ac:dyDescent="0.3">
      <c r="A2" s="30"/>
      <c r="B2" s="36" t="s">
        <v>4635</v>
      </c>
      <c r="C2" s="30"/>
      <c r="D2" s="30"/>
      <c r="E2" s="30"/>
      <c r="F2" s="30"/>
      <c r="G2" s="30"/>
      <c r="H2" s="30"/>
      <c r="I2" s="30"/>
      <c r="J2" s="30"/>
      <c r="K2" s="30"/>
      <c r="L2" s="30"/>
      <c r="M2" s="30"/>
      <c r="N2" s="30"/>
      <c r="O2" s="30"/>
      <c r="P2" s="30"/>
      <c r="Q2" s="30"/>
      <c r="R2" s="30"/>
      <c r="S2" s="30"/>
      <c r="T2" s="30"/>
      <c r="U2" s="30"/>
      <c r="V2" s="30"/>
      <c r="W2" s="30"/>
      <c r="X2" s="30"/>
      <c r="Y2" s="30"/>
      <c r="Z2" s="37"/>
      <c r="AA2" s="37"/>
    </row>
    <row r="3" spans="1:27" ht="24" customHeight="1" x14ac:dyDescent="0.5">
      <c r="A3" s="30"/>
      <c r="B3" s="32"/>
      <c r="C3" s="30"/>
      <c r="D3" s="30"/>
      <c r="E3" s="30"/>
      <c r="F3" s="30"/>
      <c r="G3" s="30"/>
      <c r="H3" s="30"/>
      <c r="I3" s="30"/>
      <c r="J3" s="30"/>
      <c r="K3" s="30"/>
      <c r="L3" s="30"/>
      <c r="M3" s="30"/>
      <c r="N3" s="30"/>
      <c r="O3" s="30"/>
      <c r="P3" s="30"/>
      <c r="Q3" s="30"/>
      <c r="R3" s="30"/>
      <c r="S3" s="30"/>
      <c r="T3" s="30"/>
      <c r="U3" s="30"/>
      <c r="V3" s="30"/>
      <c r="W3" s="30"/>
      <c r="X3" s="30"/>
      <c r="Y3" s="30"/>
      <c r="Z3" s="37"/>
      <c r="AA3" s="37"/>
    </row>
    <row r="5" spans="1:27" x14ac:dyDescent="0.5">
      <c r="A5" s="38"/>
      <c r="B5" s="39"/>
      <c r="C5" s="38"/>
      <c r="D5" s="38"/>
      <c r="E5" s="38"/>
      <c r="F5" s="38"/>
      <c r="G5" s="40" t="s">
        <v>4592</v>
      </c>
      <c r="H5" s="41"/>
      <c r="I5" s="42"/>
      <c r="J5" s="38"/>
      <c r="K5" s="40" t="s">
        <v>4593</v>
      </c>
      <c r="L5" s="41"/>
      <c r="M5" s="42"/>
      <c r="N5" s="38"/>
      <c r="O5" s="40" t="s">
        <v>4633</v>
      </c>
      <c r="P5" s="41"/>
      <c r="Q5" s="42"/>
      <c r="R5" s="38"/>
      <c r="S5" s="40" t="s">
        <v>4594</v>
      </c>
      <c r="T5" s="41"/>
      <c r="U5" s="42"/>
      <c r="V5" s="38"/>
      <c r="W5" s="40" t="s">
        <v>4632</v>
      </c>
      <c r="X5" s="41"/>
      <c r="Y5" s="42"/>
      <c r="Z5" s="38"/>
      <c r="AA5" s="38"/>
    </row>
    <row r="6" spans="1:27" x14ac:dyDescent="0.5">
      <c r="A6" s="38"/>
      <c r="B6" s="39"/>
      <c r="C6" s="38"/>
      <c r="D6" s="38"/>
      <c r="E6" s="38"/>
      <c r="F6" s="38"/>
      <c r="G6" s="43">
        <f>GETPIVOTDATA("Total Revenue",Pivots!$A$3)</f>
        <v>82861182.799999997</v>
      </c>
      <c r="H6" s="44"/>
      <c r="I6" s="45"/>
      <c r="J6" s="38"/>
      <c r="K6" s="43">
        <f>GETPIVOTDATA("Total Profit",Pivots!$A$3)</f>
        <v>14823503.799999995</v>
      </c>
      <c r="L6" s="44"/>
      <c r="M6" s="45"/>
      <c r="N6" s="38"/>
      <c r="O6" s="46">
        <f>GETPIVOTDATA("Margin %",Pivots!$A$3)</f>
        <v>0.17889563362592981</v>
      </c>
      <c r="P6" s="47"/>
      <c r="Q6" s="48"/>
      <c r="R6" s="38"/>
      <c r="S6" s="49">
        <f>GETPIVOTDATA("Total Units",Pivots!$A$3)</f>
        <v>10543</v>
      </c>
      <c r="T6" s="50"/>
      <c r="U6" s="51"/>
      <c r="V6" s="38"/>
      <c r="W6" s="49">
        <f>GETPIVOTDATA("Total Orders",Pivots!$A$3)</f>
        <v>4500</v>
      </c>
      <c r="X6" s="50"/>
      <c r="Y6" s="51"/>
      <c r="Z6" s="38"/>
      <c r="AA6" s="38"/>
    </row>
    <row r="7" spans="1:27" x14ac:dyDescent="0.5">
      <c r="A7" s="38"/>
      <c r="B7" s="39"/>
      <c r="C7" s="38"/>
      <c r="D7" s="38"/>
      <c r="E7" s="38"/>
      <c r="F7" s="38"/>
      <c r="G7" s="43"/>
      <c r="H7" s="44"/>
      <c r="I7" s="45"/>
      <c r="J7" s="38"/>
      <c r="K7" s="43"/>
      <c r="L7" s="44"/>
      <c r="M7" s="45"/>
      <c r="N7" s="38"/>
      <c r="O7" s="46"/>
      <c r="P7" s="47"/>
      <c r="Q7" s="48"/>
      <c r="R7" s="38"/>
      <c r="S7" s="49"/>
      <c r="T7" s="50"/>
      <c r="U7" s="51"/>
      <c r="V7" s="38"/>
      <c r="W7" s="49"/>
      <c r="X7" s="50"/>
      <c r="Y7" s="51"/>
      <c r="Z7" s="38"/>
      <c r="AA7" s="38"/>
    </row>
    <row r="8" spans="1:27" x14ac:dyDescent="0.5">
      <c r="A8" s="38"/>
      <c r="B8" s="39"/>
      <c r="C8" s="38"/>
      <c r="D8" s="38"/>
      <c r="E8" s="38"/>
      <c r="F8" s="38"/>
      <c r="G8" s="52"/>
      <c r="H8" s="53"/>
      <c r="I8" s="54"/>
      <c r="J8" s="38"/>
      <c r="K8" s="52"/>
      <c r="L8" s="53"/>
      <c r="M8" s="54"/>
      <c r="N8" s="38"/>
      <c r="O8" s="55"/>
      <c r="P8" s="56"/>
      <c r="Q8" s="57"/>
      <c r="R8" s="38"/>
      <c r="S8" s="58"/>
      <c r="T8" s="59"/>
      <c r="U8" s="60"/>
      <c r="V8" s="38"/>
      <c r="W8" s="58"/>
      <c r="X8" s="59"/>
      <c r="Y8" s="60"/>
      <c r="Z8" s="38"/>
      <c r="AA8" s="38"/>
    </row>
    <row r="9" spans="1:27" x14ac:dyDescent="0.5">
      <c r="A9" s="38"/>
      <c r="B9" s="39"/>
      <c r="C9" s="38"/>
      <c r="D9" s="38"/>
      <c r="E9" s="38"/>
      <c r="F9" s="38"/>
      <c r="G9" s="38"/>
      <c r="H9" s="38"/>
      <c r="I9" s="38"/>
      <c r="J9" s="38"/>
      <c r="K9" s="38"/>
      <c r="L9" s="38"/>
      <c r="M9" s="38"/>
      <c r="N9" s="38"/>
      <c r="O9" s="38"/>
      <c r="P9" s="38"/>
      <c r="Q9" s="38"/>
      <c r="R9" s="38"/>
      <c r="S9" s="38"/>
      <c r="T9" s="38"/>
      <c r="U9" s="38"/>
      <c r="V9" s="38"/>
      <c r="W9" s="38"/>
      <c r="X9" s="38"/>
      <c r="Y9" s="38"/>
      <c r="Z9" s="38"/>
      <c r="AA9" s="38"/>
    </row>
    <row r="10" spans="1:27" x14ac:dyDescent="0.5">
      <c r="A10" s="38"/>
      <c r="B10" s="39"/>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x14ac:dyDescent="0.5">
      <c r="A11" s="38"/>
      <c r="B11" s="39"/>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x14ac:dyDescent="0.5">
      <c r="A12" s="38"/>
      <c r="B12" s="39"/>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x14ac:dyDescent="0.5">
      <c r="A13" s="38"/>
      <c r="B13" s="39"/>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x14ac:dyDescent="0.5">
      <c r="A14" s="38"/>
      <c r="B14" s="39"/>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x14ac:dyDescent="0.5">
      <c r="A15" s="38"/>
      <c r="B15" s="39"/>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x14ac:dyDescent="0.5">
      <c r="A16" s="38"/>
      <c r="B16" s="39"/>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x14ac:dyDescent="0.5">
      <c r="A17" s="38"/>
      <c r="B17" s="39"/>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x14ac:dyDescent="0.5">
      <c r="A18" s="38"/>
      <c r="B18" s="39"/>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x14ac:dyDescent="0.5">
      <c r="A19" s="38"/>
      <c r="B19" s="39"/>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x14ac:dyDescent="0.5">
      <c r="A20" s="38"/>
      <c r="B20" s="39"/>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x14ac:dyDescent="0.5">
      <c r="A21" s="38"/>
      <c r="B21" s="39"/>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x14ac:dyDescent="0.5">
      <c r="A22" s="38"/>
      <c r="B22" s="39"/>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x14ac:dyDescent="0.5">
      <c r="A23" s="38"/>
      <c r="B23" s="39"/>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x14ac:dyDescent="0.5">
      <c r="A24" s="38"/>
      <c r="B24" s="39"/>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x14ac:dyDescent="0.5">
      <c r="A25" s="38"/>
      <c r="B25" s="39"/>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x14ac:dyDescent="0.5">
      <c r="A26" s="38"/>
      <c r="B26" s="39"/>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x14ac:dyDescent="0.5">
      <c r="A27" s="38"/>
      <c r="B27" s="39"/>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x14ac:dyDescent="0.5">
      <c r="A28" s="38"/>
      <c r="B28" s="39"/>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4.4" x14ac:dyDescent="0.3">
      <c r="A29" s="38"/>
      <c r="B29" s="38" t="s">
        <v>4607</v>
      </c>
      <c r="C29" s="61">
        <v>2025</v>
      </c>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x14ac:dyDescent="0.5">
      <c r="A30" s="38"/>
      <c r="B30" s="39"/>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x14ac:dyDescent="0.5">
      <c r="A31" s="38"/>
      <c r="B31" s="39"/>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54" x14ac:dyDescent="0.3">
      <c r="A32" s="38"/>
      <c r="B32" s="66" t="s">
        <v>4612</v>
      </c>
      <c r="C32" s="67" t="s">
        <v>4608</v>
      </c>
      <c r="D32" s="67" t="s">
        <v>4609</v>
      </c>
      <c r="E32" s="67" t="s">
        <v>4610</v>
      </c>
      <c r="F32" s="68" t="s">
        <v>4634</v>
      </c>
      <c r="G32" s="62"/>
      <c r="H32" s="38"/>
      <c r="I32" s="38"/>
      <c r="J32" s="38"/>
      <c r="K32" s="38"/>
      <c r="L32" s="38"/>
      <c r="M32" s="38"/>
      <c r="N32" s="38"/>
      <c r="O32" s="38"/>
      <c r="P32" s="38"/>
      <c r="Q32" s="38"/>
      <c r="R32" s="38"/>
      <c r="S32" s="38"/>
      <c r="T32" s="38"/>
      <c r="U32" s="38"/>
      <c r="V32" s="38"/>
      <c r="W32" s="38"/>
      <c r="X32" s="38"/>
      <c r="Y32" s="38"/>
      <c r="Z32" s="38"/>
      <c r="AA32" s="38"/>
    </row>
    <row r="33" spans="1:27" ht="14.4" x14ac:dyDescent="0.3">
      <c r="A33" s="38"/>
      <c r="B33" s="63" t="s">
        <v>63</v>
      </c>
      <c r="C33" s="64">
        <f>INDEX(Targets!$B$2:$B$5,MATCH(B33,Targets!$A$2:$A$5,0))</f>
        <v>7500000</v>
      </c>
      <c r="D33" s="64">
        <f>SUMIFS(tblSales[Revenue],tblSales[Region],B33,tblSales[Year],Dashboard!$C$29)</f>
        <v>7826480.4000000004</v>
      </c>
      <c r="E33" s="65">
        <f>IF(C33=0,0,D33/C33)</f>
        <v>1.0435307200000001</v>
      </c>
      <c r="F33" s="64">
        <f>D33-C33</f>
        <v>326480.40000000037</v>
      </c>
      <c r="G33" s="38"/>
      <c r="H33" s="38"/>
      <c r="I33" s="38"/>
      <c r="J33" s="38"/>
      <c r="K33" s="38"/>
      <c r="L33" s="38"/>
      <c r="M33" s="38"/>
      <c r="N33" s="38"/>
      <c r="O33" s="38"/>
      <c r="P33" s="38"/>
      <c r="Q33" s="38"/>
      <c r="R33" s="38"/>
      <c r="S33" s="38"/>
      <c r="T33" s="38"/>
      <c r="U33" s="38"/>
      <c r="V33" s="38"/>
      <c r="W33" s="38"/>
      <c r="X33" s="38"/>
      <c r="Y33" s="38"/>
      <c r="Z33" s="38"/>
      <c r="AA33" s="38"/>
    </row>
    <row r="34" spans="1:27" ht="14.4" x14ac:dyDescent="0.3">
      <c r="A34" s="38"/>
      <c r="B34" s="63" t="s">
        <v>58</v>
      </c>
      <c r="C34" s="64">
        <f>INDEX(Targets!$B$2:$B$5,MATCH(B34,Targets!$A$2:$A$5,0))</f>
        <v>9000000</v>
      </c>
      <c r="D34" s="64">
        <f>SUMIFS(tblSales[Revenue],tblSales[Region],B34,tblSales[Year],Dashboard!$C$29)</f>
        <v>8609317.6500000004</v>
      </c>
      <c r="E34" s="65">
        <f>IF(C34=0,0,D34/C34)</f>
        <v>0.95659084999999999</v>
      </c>
      <c r="F34" s="64">
        <f>D34-C34</f>
        <v>-390682.34999999963</v>
      </c>
      <c r="G34" s="38"/>
      <c r="H34" s="38"/>
      <c r="I34" s="38"/>
      <c r="J34" s="38"/>
      <c r="K34" s="38"/>
      <c r="L34" s="38"/>
      <c r="M34" s="38"/>
      <c r="N34" s="38"/>
      <c r="O34" s="38"/>
      <c r="P34" s="38"/>
      <c r="Q34" s="38"/>
      <c r="R34" s="38"/>
      <c r="S34" s="38"/>
      <c r="T34" s="38"/>
      <c r="U34" s="38"/>
      <c r="V34" s="38"/>
      <c r="W34" s="38"/>
      <c r="X34" s="38"/>
      <c r="Y34" s="38"/>
      <c r="Z34" s="38"/>
      <c r="AA34" s="38"/>
    </row>
    <row r="35" spans="1:27" ht="14.4" x14ac:dyDescent="0.3">
      <c r="A35" s="38"/>
      <c r="B35" s="63" t="s">
        <v>35</v>
      </c>
      <c r="C35" s="64">
        <f>INDEX(Targets!$B$2:$B$5,MATCH(B35,Targets!$A$2:$A$5,0))</f>
        <v>5000000</v>
      </c>
      <c r="D35" s="64">
        <f>SUMIFS(tblSales[Revenue],tblSales[Region],B35,tblSales[Year],Dashboard!$C$29)</f>
        <v>4649217.7</v>
      </c>
      <c r="E35" s="65">
        <f>IF(C35=0,0,D35/C35)</f>
        <v>0.92984354000000002</v>
      </c>
      <c r="F35" s="64">
        <f>D35-C35</f>
        <v>-350782.29999999981</v>
      </c>
      <c r="G35" s="38"/>
      <c r="H35" s="38"/>
      <c r="I35" s="38"/>
      <c r="J35" s="38"/>
      <c r="K35" s="38"/>
      <c r="L35" s="38"/>
      <c r="M35" s="38"/>
      <c r="N35" s="38"/>
      <c r="O35" s="38"/>
      <c r="P35" s="38"/>
      <c r="Q35" s="38"/>
      <c r="R35" s="38"/>
      <c r="S35" s="38"/>
      <c r="T35" s="38"/>
      <c r="U35" s="38"/>
      <c r="V35" s="38"/>
      <c r="W35" s="38"/>
      <c r="X35" s="38"/>
      <c r="Y35" s="38"/>
      <c r="Z35" s="38"/>
      <c r="AA35" s="38"/>
    </row>
    <row r="36" spans="1:27" ht="14.4" x14ac:dyDescent="0.3">
      <c r="A36" s="38"/>
      <c r="B36" s="63" t="s">
        <v>51</v>
      </c>
      <c r="C36" s="64">
        <f>INDEX(Targets!$B$2:$B$5,MATCH(B36,Targets!$A$2:$A$5,0))</f>
        <v>9500000</v>
      </c>
      <c r="D36" s="64">
        <f>SUMIFS(tblSales[Revenue],tblSales[Region],B36,tblSales[Year],Dashboard!$C$29)</f>
        <v>8723458.3999999985</v>
      </c>
      <c r="E36" s="65">
        <f>IF(C36=0,0,D36/C36)</f>
        <v>0.91825877894736829</v>
      </c>
      <c r="F36" s="64">
        <f>D36-C36</f>
        <v>-776541.60000000149</v>
      </c>
      <c r="G36" s="38"/>
      <c r="H36" s="38"/>
      <c r="I36" s="38"/>
      <c r="J36" s="38"/>
      <c r="K36" s="38"/>
      <c r="L36" s="38"/>
      <c r="M36" s="38"/>
      <c r="N36" s="38"/>
      <c r="O36" s="38"/>
      <c r="P36" s="38"/>
      <c r="Q36" s="38"/>
      <c r="R36" s="38"/>
      <c r="S36" s="38"/>
      <c r="T36" s="38"/>
      <c r="U36" s="38"/>
      <c r="V36" s="38"/>
      <c r="W36" s="38"/>
      <c r="X36" s="38"/>
      <c r="Y36" s="38"/>
      <c r="Z36" s="38"/>
      <c r="AA36" s="38"/>
    </row>
    <row r="37" spans="1:27" ht="14.4" x14ac:dyDescent="0.3">
      <c r="A37" s="38"/>
      <c r="B37" s="63" t="s">
        <v>4613</v>
      </c>
      <c r="C37" s="64">
        <f>SUM(C33:C36)</f>
        <v>31000000</v>
      </c>
      <c r="D37" s="64">
        <f>SUM(D33:D36)</f>
        <v>29808474.149999999</v>
      </c>
      <c r="E37" s="65">
        <f>IF(C37=0,0,D37/C37)</f>
        <v>0.96156368225806443</v>
      </c>
      <c r="F37" s="64">
        <f>D37-C37</f>
        <v>-1191525.8500000015</v>
      </c>
      <c r="G37" s="38"/>
      <c r="H37" s="38"/>
      <c r="I37" s="38"/>
      <c r="J37" s="38"/>
      <c r="K37" s="38"/>
      <c r="L37" s="38"/>
      <c r="M37" s="38"/>
      <c r="N37" s="38"/>
      <c r="O37" s="38"/>
      <c r="P37" s="38"/>
      <c r="Q37" s="38"/>
      <c r="R37" s="38"/>
      <c r="S37" s="38"/>
      <c r="T37" s="38"/>
      <c r="U37" s="38"/>
      <c r="V37" s="38"/>
      <c r="W37" s="38"/>
      <c r="X37" s="38"/>
      <c r="Y37" s="38"/>
      <c r="Z37" s="38"/>
      <c r="AA37" s="38"/>
    </row>
    <row r="38" spans="1:27" x14ac:dyDescent="0.5">
      <c r="A38" s="38"/>
      <c r="B38" s="39"/>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sheetData>
  <mergeCells count="11">
    <mergeCell ref="Z1:AA3"/>
    <mergeCell ref="S5:U5"/>
    <mergeCell ref="S6:U8"/>
    <mergeCell ref="W5:Y5"/>
    <mergeCell ref="W6:Y8"/>
    <mergeCell ref="G5:I5"/>
    <mergeCell ref="G6:I8"/>
    <mergeCell ref="K5:M5"/>
    <mergeCell ref="K6:M8"/>
    <mergeCell ref="O5:Q5"/>
    <mergeCell ref="O6:Q8"/>
  </mergeCells>
  <conditionalFormatting sqref="E33:E36">
    <cfRule type="cellIs" dxfId="3" priority="1" operator="lessThan">
      <formula>1</formula>
    </cfRule>
    <cfRule type="cellIs" dxfId="2" priority="2" operator="greaterThan">
      <formula>1</formula>
    </cfRule>
  </conditionalFormatting>
  <dataValidations count="1">
    <dataValidation type="list" allowBlank="1" showInputMessage="1" showErrorMessage="1" sqref="C29" xr:uid="{DEA82944-EB18-4349-B58C-42086088A9AB}">
      <formula1>"2023,2024,2025"</formula1>
    </dataValidation>
  </dataValidations>
  <pageMargins left="0.25" right="0.25" top="0.75" bottom="0.75" header="0.3" footer="0.3"/>
  <pageSetup scale="47"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zoomScaleNormal="100" workbookViewId="0"/>
  </sheetViews>
  <sheetFormatPr defaultColWidth="8.6640625" defaultRowHeight="14.4" x14ac:dyDescent="0.3"/>
  <cols>
    <col min="1" max="1" width="130" customWidth="1"/>
  </cols>
  <sheetData>
    <row r="1" spans="1:1" ht="17.399999999999999" x14ac:dyDescent="0.3">
      <c r="A1" s="1" t="s">
        <v>0</v>
      </c>
    </row>
    <row r="2" spans="1:1" x14ac:dyDescent="0.3">
      <c r="A2" s="2" t="s">
        <v>1</v>
      </c>
    </row>
    <row r="3" spans="1:1" x14ac:dyDescent="0.3">
      <c r="A3" s="2"/>
    </row>
    <row r="4" spans="1:1" x14ac:dyDescent="0.3">
      <c r="A4" s="3" t="s">
        <v>2</v>
      </c>
    </row>
    <row r="5" spans="1:1" x14ac:dyDescent="0.3">
      <c r="A5" s="2" t="s">
        <v>3</v>
      </c>
    </row>
    <row r="6" spans="1:1" x14ac:dyDescent="0.3">
      <c r="A6" s="2" t="s">
        <v>4</v>
      </c>
    </row>
    <row r="7" spans="1:1" x14ac:dyDescent="0.3">
      <c r="A7" s="2" t="s">
        <v>5</v>
      </c>
    </row>
    <row r="8" spans="1:1" x14ac:dyDescent="0.3">
      <c r="A8" s="2" t="s">
        <v>6</v>
      </c>
    </row>
    <row r="9" spans="1:1" x14ac:dyDescent="0.3">
      <c r="A9" s="2" t="s">
        <v>7</v>
      </c>
    </row>
    <row r="10" spans="1:1" x14ac:dyDescent="0.3">
      <c r="A10" s="2"/>
    </row>
    <row r="11" spans="1:1" x14ac:dyDescent="0.3">
      <c r="A11" s="3" t="s">
        <v>8</v>
      </c>
    </row>
    <row r="12" spans="1:1" x14ac:dyDescent="0.3">
      <c r="A12" s="2" t="s">
        <v>9</v>
      </c>
    </row>
    <row r="13" spans="1:1" x14ac:dyDescent="0.3">
      <c r="A13" s="2" t="s">
        <v>10</v>
      </c>
    </row>
    <row r="14" spans="1:1" x14ac:dyDescent="0.3">
      <c r="A14" s="2" t="s">
        <v>11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501"/>
  <sheetViews>
    <sheetView zoomScaleNormal="100" workbookViewId="0">
      <pane xSplit="2" ySplit="1" topLeftCell="C2" activePane="bottomRight" state="frozen"/>
      <selection pane="topRight" activeCell="C1" sqref="C1"/>
      <selection pane="bottomLeft" activeCell="A2" sqref="A2"/>
      <selection pane="bottomRight" activeCell="D28" sqref="D28"/>
    </sheetView>
  </sheetViews>
  <sheetFormatPr defaultColWidth="8.6640625" defaultRowHeight="14.4" x14ac:dyDescent="0.3"/>
  <cols>
    <col min="1" max="1" width="12" customWidth="1"/>
    <col min="2" max="2" width="13" customWidth="1"/>
    <col min="3" max="3" width="7" customWidth="1"/>
    <col min="4" max="4" width="9" customWidth="1"/>
    <col min="5" max="6" width="8" customWidth="1"/>
    <col min="7" max="7" width="9" customWidth="1"/>
    <col min="8" max="8" width="15" customWidth="1"/>
    <col min="9" max="9" width="22" customWidth="1"/>
    <col min="10" max="10" width="16" customWidth="1"/>
    <col min="11" max="11" width="14" customWidth="1"/>
    <col min="12" max="12" width="15" customWidth="1"/>
    <col min="13" max="13" width="13" customWidth="1"/>
    <col min="14" max="14" width="7" customWidth="1"/>
    <col min="15" max="17" width="10" customWidth="1"/>
    <col min="18" max="21" width="12" customWidth="1"/>
    <col min="22" max="22" width="9" customWidth="1"/>
  </cols>
  <sheetData>
    <row r="1" spans="1:22" x14ac:dyDescent="0.3">
      <c r="A1" s="4" t="s">
        <v>12</v>
      </c>
      <c r="B1" s="4" t="s">
        <v>13</v>
      </c>
      <c r="C1" s="4" t="s">
        <v>14</v>
      </c>
      <c r="D1" s="4" t="s">
        <v>15</v>
      </c>
      <c r="E1" s="4" t="s">
        <v>16</v>
      </c>
      <c r="F1" s="4" t="s">
        <v>17</v>
      </c>
      <c r="G1" s="4" t="s">
        <v>18</v>
      </c>
      <c r="H1" s="4" t="s">
        <v>19</v>
      </c>
      <c r="I1" s="4" t="s">
        <v>20</v>
      </c>
      <c r="J1" s="4" t="s">
        <v>21</v>
      </c>
      <c r="K1" s="4" t="s">
        <v>22</v>
      </c>
      <c r="L1" s="4" t="s">
        <v>23</v>
      </c>
      <c r="M1" s="4" t="s">
        <v>24</v>
      </c>
      <c r="N1" s="4" t="s">
        <v>25</v>
      </c>
      <c r="O1" s="4" t="s">
        <v>26</v>
      </c>
      <c r="P1" s="4" t="s">
        <v>27</v>
      </c>
      <c r="Q1" s="4" t="s">
        <v>28</v>
      </c>
      <c r="R1" s="4" t="s">
        <v>29</v>
      </c>
      <c r="S1" s="4" t="s">
        <v>30</v>
      </c>
      <c r="T1" s="4" t="s">
        <v>31</v>
      </c>
      <c r="U1" s="4" t="s">
        <v>32</v>
      </c>
      <c r="V1" s="4" t="s">
        <v>33</v>
      </c>
    </row>
    <row r="2" spans="1:22" x14ac:dyDescent="0.3">
      <c r="A2" s="5" t="s">
        <v>34</v>
      </c>
      <c r="B2" s="6">
        <v>44928</v>
      </c>
      <c r="C2" s="5">
        <f t="shared" ref="C2:C65" si="0">YEAR(B2)</f>
        <v>2023</v>
      </c>
      <c r="D2" s="5">
        <f t="shared" ref="D2:D65" si="1">MONTH(B2)</f>
        <v>1</v>
      </c>
      <c r="E2" s="5" t="str">
        <f t="shared" ref="E2:E65" si="2">TEXT(B2,"mmm")</f>
        <v>Jan</v>
      </c>
      <c r="F2" s="5" t="str">
        <f t="shared" ref="F2:F65" si="3">"Q"&amp;ROUNDUP(D2/3,0)</f>
        <v>Q1</v>
      </c>
      <c r="G2" s="5" t="s">
        <v>35</v>
      </c>
      <c r="H2" s="5" t="s">
        <v>36</v>
      </c>
      <c r="I2" s="5" t="s">
        <v>37</v>
      </c>
      <c r="J2" s="5" t="s">
        <v>38</v>
      </c>
      <c r="K2" s="5" t="s">
        <v>39</v>
      </c>
      <c r="L2" s="5" t="s">
        <v>40</v>
      </c>
      <c r="M2" s="5" t="s">
        <v>41</v>
      </c>
      <c r="N2" s="5">
        <v>3</v>
      </c>
      <c r="O2" s="7">
        <v>48013</v>
      </c>
      <c r="P2" s="8">
        <v>0.05</v>
      </c>
      <c r="Q2" s="7">
        <v>40918</v>
      </c>
      <c r="R2" s="9">
        <f t="shared" ref="R2:R65" si="4">N2*O2*(1-P2)</f>
        <v>136837.04999999999</v>
      </c>
      <c r="S2" s="9">
        <f t="shared" ref="S2:S65" si="5">N2*Q2</f>
        <v>122754</v>
      </c>
      <c r="T2" s="9">
        <f t="shared" ref="T2:T65" si="6">R2-S2</f>
        <v>14083.049999999988</v>
      </c>
      <c r="U2" s="10">
        <f t="shared" ref="U2:U65" si="7">IF(R2=0,0,T2/R2)</f>
        <v>0.10291839819697947</v>
      </c>
      <c r="V2" s="5" t="s">
        <v>42</v>
      </c>
    </row>
    <row r="3" spans="1:22" x14ac:dyDescent="0.3">
      <c r="A3" s="5" t="s">
        <v>43</v>
      </c>
      <c r="B3" s="6">
        <v>44928</v>
      </c>
      <c r="C3" s="5">
        <f t="shared" si="0"/>
        <v>2023</v>
      </c>
      <c r="D3" s="5">
        <f t="shared" si="1"/>
        <v>1</v>
      </c>
      <c r="E3" s="5" t="str">
        <f t="shared" si="2"/>
        <v>Jan</v>
      </c>
      <c r="F3" s="5" t="str">
        <f t="shared" si="3"/>
        <v>Q1</v>
      </c>
      <c r="G3" s="5" t="s">
        <v>35</v>
      </c>
      <c r="H3" s="5" t="s">
        <v>44</v>
      </c>
      <c r="I3" s="5" t="s">
        <v>45</v>
      </c>
      <c r="J3" s="5" t="s">
        <v>46</v>
      </c>
      <c r="K3" s="5" t="s">
        <v>47</v>
      </c>
      <c r="L3" s="5" t="s">
        <v>48</v>
      </c>
      <c r="M3" s="5" t="s">
        <v>49</v>
      </c>
      <c r="N3" s="5">
        <v>1</v>
      </c>
      <c r="O3" s="7">
        <v>490</v>
      </c>
      <c r="P3" s="8">
        <v>0</v>
      </c>
      <c r="Q3" s="7">
        <v>221</v>
      </c>
      <c r="R3" s="9">
        <f t="shared" si="4"/>
        <v>490</v>
      </c>
      <c r="S3" s="9">
        <f t="shared" si="5"/>
        <v>221</v>
      </c>
      <c r="T3" s="9">
        <f t="shared" si="6"/>
        <v>269</v>
      </c>
      <c r="U3" s="10">
        <f t="shared" si="7"/>
        <v>0.54897959183673473</v>
      </c>
      <c r="V3" s="5" t="s">
        <v>42</v>
      </c>
    </row>
    <row r="4" spans="1:22" x14ac:dyDescent="0.3">
      <c r="A4" s="5" t="s">
        <v>50</v>
      </c>
      <c r="B4" s="6">
        <v>44928</v>
      </c>
      <c r="C4" s="5">
        <f t="shared" si="0"/>
        <v>2023</v>
      </c>
      <c r="D4" s="5">
        <f t="shared" si="1"/>
        <v>1</v>
      </c>
      <c r="E4" s="5" t="str">
        <f t="shared" si="2"/>
        <v>Jan</v>
      </c>
      <c r="F4" s="5" t="str">
        <f t="shared" si="3"/>
        <v>Q1</v>
      </c>
      <c r="G4" s="5" t="s">
        <v>51</v>
      </c>
      <c r="H4" s="5" t="s">
        <v>52</v>
      </c>
      <c r="I4" s="5" t="s">
        <v>53</v>
      </c>
      <c r="J4" s="5" t="s">
        <v>54</v>
      </c>
      <c r="K4" s="5" t="s">
        <v>55</v>
      </c>
      <c r="L4" s="5" t="s">
        <v>48</v>
      </c>
      <c r="M4" s="5" t="s">
        <v>56</v>
      </c>
      <c r="N4" s="5">
        <v>1</v>
      </c>
      <c r="O4" s="7">
        <v>3000</v>
      </c>
      <c r="P4" s="8">
        <v>0.15</v>
      </c>
      <c r="Q4" s="7">
        <v>1746</v>
      </c>
      <c r="R4" s="9">
        <f t="shared" si="4"/>
        <v>2550</v>
      </c>
      <c r="S4" s="9">
        <f t="shared" si="5"/>
        <v>1746</v>
      </c>
      <c r="T4" s="9">
        <f t="shared" si="6"/>
        <v>804</v>
      </c>
      <c r="U4" s="10">
        <f t="shared" si="7"/>
        <v>0.31529411764705884</v>
      </c>
      <c r="V4" s="5" t="s">
        <v>42</v>
      </c>
    </row>
    <row r="5" spans="1:22" x14ac:dyDescent="0.3">
      <c r="A5" s="5" t="s">
        <v>57</v>
      </c>
      <c r="B5" s="6">
        <v>44928</v>
      </c>
      <c r="C5" s="5">
        <f t="shared" si="0"/>
        <v>2023</v>
      </c>
      <c r="D5" s="5">
        <f t="shared" si="1"/>
        <v>1</v>
      </c>
      <c r="E5" s="5" t="str">
        <f t="shared" si="2"/>
        <v>Jan</v>
      </c>
      <c r="F5" s="5" t="str">
        <f t="shared" si="3"/>
        <v>Q1</v>
      </c>
      <c r="G5" s="5" t="s">
        <v>58</v>
      </c>
      <c r="H5" s="5" t="s">
        <v>59</v>
      </c>
      <c r="I5" s="5" t="s">
        <v>60</v>
      </c>
      <c r="J5" s="5" t="s">
        <v>46</v>
      </c>
      <c r="K5" s="5" t="s">
        <v>61</v>
      </c>
      <c r="L5" s="5" t="s">
        <v>48</v>
      </c>
      <c r="M5" s="5" t="s">
        <v>41</v>
      </c>
      <c r="N5" s="5">
        <v>1</v>
      </c>
      <c r="O5" s="7">
        <v>268</v>
      </c>
      <c r="P5" s="8">
        <v>0.05</v>
      </c>
      <c r="Q5" s="7">
        <v>113</v>
      </c>
      <c r="R5" s="9">
        <f t="shared" si="4"/>
        <v>254.6</v>
      </c>
      <c r="S5" s="9">
        <f t="shared" si="5"/>
        <v>113</v>
      </c>
      <c r="T5" s="9">
        <f t="shared" si="6"/>
        <v>141.6</v>
      </c>
      <c r="U5" s="10">
        <f t="shared" si="7"/>
        <v>0.55616653574234087</v>
      </c>
      <c r="V5" s="5" t="s">
        <v>42</v>
      </c>
    </row>
    <row r="6" spans="1:22" x14ac:dyDescent="0.3">
      <c r="A6" s="5" t="s">
        <v>62</v>
      </c>
      <c r="B6" s="6">
        <v>44928</v>
      </c>
      <c r="C6" s="5">
        <f t="shared" si="0"/>
        <v>2023</v>
      </c>
      <c r="D6" s="5">
        <f t="shared" si="1"/>
        <v>1</v>
      </c>
      <c r="E6" s="5" t="str">
        <f t="shared" si="2"/>
        <v>Jan</v>
      </c>
      <c r="F6" s="5" t="str">
        <f t="shared" si="3"/>
        <v>Q1</v>
      </c>
      <c r="G6" s="5" t="s">
        <v>63</v>
      </c>
      <c r="H6" s="5" t="s">
        <v>64</v>
      </c>
      <c r="I6" s="5" t="s">
        <v>65</v>
      </c>
      <c r="J6" s="5" t="s">
        <v>46</v>
      </c>
      <c r="K6" s="5" t="s">
        <v>66</v>
      </c>
      <c r="L6" s="5" t="s">
        <v>48</v>
      </c>
      <c r="M6" s="5" t="s">
        <v>41</v>
      </c>
      <c r="N6" s="5">
        <v>2</v>
      </c>
      <c r="O6" s="7">
        <v>311</v>
      </c>
      <c r="P6" s="8">
        <v>0.05</v>
      </c>
      <c r="Q6" s="7">
        <v>121</v>
      </c>
      <c r="R6" s="9">
        <f t="shared" si="4"/>
        <v>590.9</v>
      </c>
      <c r="S6" s="9">
        <f t="shared" si="5"/>
        <v>242</v>
      </c>
      <c r="T6" s="9">
        <f t="shared" si="6"/>
        <v>348.9</v>
      </c>
      <c r="U6" s="10">
        <f t="shared" si="7"/>
        <v>0.59045523777288877</v>
      </c>
      <c r="V6" s="5" t="s">
        <v>42</v>
      </c>
    </row>
    <row r="7" spans="1:22" x14ac:dyDescent="0.3">
      <c r="A7" s="5" t="s">
        <v>67</v>
      </c>
      <c r="B7" s="6">
        <v>44928</v>
      </c>
      <c r="C7" s="5">
        <f t="shared" si="0"/>
        <v>2023</v>
      </c>
      <c r="D7" s="5">
        <f t="shared" si="1"/>
        <v>1</v>
      </c>
      <c r="E7" s="5" t="str">
        <f t="shared" si="2"/>
        <v>Jan</v>
      </c>
      <c r="F7" s="5" t="str">
        <f t="shared" si="3"/>
        <v>Q1</v>
      </c>
      <c r="G7" s="5" t="s">
        <v>58</v>
      </c>
      <c r="H7" s="5" t="s">
        <v>68</v>
      </c>
      <c r="I7" s="5" t="s">
        <v>69</v>
      </c>
      <c r="J7" s="5" t="s">
        <v>46</v>
      </c>
      <c r="K7" s="5" t="s">
        <v>47</v>
      </c>
      <c r="L7" s="5" t="s">
        <v>48</v>
      </c>
      <c r="M7" s="5" t="s">
        <v>49</v>
      </c>
      <c r="N7" s="5">
        <v>5</v>
      </c>
      <c r="O7" s="7">
        <v>422</v>
      </c>
      <c r="P7" s="8">
        <v>0.05</v>
      </c>
      <c r="Q7" s="7">
        <v>185</v>
      </c>
      <c r="R7" s="9">
        <f t="shared" si="4"/>
        <v>2004.5</v>
      </c>
      <c r="S7" s="9">
        <f t="shared" si="5"/>
        <v>925</v>
      </c>
      <c r="T7" s="9">
        <f t="shared" si="6"/>
        <v>1079.5</v>
      </c>
      <c r="U7" s="10">
        <f t="shared" si="7"/>
        <v>0.53853828885008725</v>
      </c>
      <c r="V7" s="5" t="s">
        <v>42</v>
      </c>
    </row>
    <row r="8" spans="1:22" x14ac:dyDescent="0.3">
      <c r="A8" s="5" t="s">
        <v>70</v>
      </c>
      <c r="B8" s="6">
        <v>44929</v>
      </c>
      <c r="C8" s="5">
        <f t="shared" si="0"/>
        <v>2023</v>
      </c>
      <c r="D8" s="5">
        <f t="shared" si="1"/>
        <v>1</v>
      </c>
      <c r="E8" s="5" t="str">
        <f t="shared" si="2"/>
        <v>Jan</v>
      </c>
      <c r="F8" s="5" t="str">
        <f t="shared" si="3"/>
        <v>Q1</v>
      </c>
      <c r="G8" s="5" t="s">
        <v>63</v>
      </c>
      <c r="H8" s="5" t="s">
        <v>64</v>
      </c>
      <c r="I8" s="5" t="s">
        <v>65</v>
      </c>
      <c r="J8" s="5" t="s">
        <v>46</v>
      </c>
      <c r="K8" s="5" t="s">
        <v>47</v>
      </c>
      <c r="L8" s="5" t="s">
        <v>40</v>
      </c>
      <c r="M8" s="5" t="s">
        <v>49</v>
      </c>
      <c r="N8" s="5">
        <v>4</v>
      </c>
      <c r="O8" s="7">
        <v>435</v>
      </c>
      <c r="P8" s="8">
        <v>0.15</v>
      </c>
      <c r="Q8" s="7">
        <v>193</v>
      </c>
      <c r="R8" s="9">
        <f t="shared" si="4"/>
        <v>1479</v>
      </c>
      <c r="S8" s="9">
        <f t="shared" si="5"/>
        <v>772</v>
      </c>
      <c r="T8" s="9">
        <f t="shared" si="6"/>
        <v>707</v>
      </c>
      <c r="U8" s="10">
        <f t="shared" si="7"/>
        <v>0.47802569303583503</v>
      </c>
      <c r="V8" s="5" t="s">
        <v>42</v>
      </c>
    </row>
    <row r="9" spans="1:22" x14ac:dyDescent="0.3">
      <c r="A9" s="5" t="s">
        <v>71</v>
      </c>
      <c r="B9" s="6">
        <v>44929</v>
      </c>
      <c r="C9" s="5">
        <f t="shared" si="0"/>
        <v>2023</v>
      </c>
      <c r="D9" s="5">
        <f t="shared" si="1"/>
        <v>1</v>
      </c>
      <c r="E9" s="5" t="str">
        <f t="shared" si="2"/>
        <v>Jan</v>
      </c>
      <c r="F9" s="5" t="str">
        <f t="shared" si="3"/>
        <v>Q1</v>
      </c>
      <c r="G9" s="5" t="s">
        <v>58</v>
      </c>
      <c r="H9" s="5" t="s">
        <v>72</v>
      </c>
      <c r="I9" s="5" t="s">
        <v>73</v>
      </c>
      <c r="J9" s="5" t="s">
        <v>46</v>
      </c>
      <c r="K9" s="5" t="s">
        <v>66</v>
      </c>
      <c r="L9" s="5" t="s">
        <v>40</v>
      </c>
      <c r="M9" s="5" t="s">
        <v>56</v>
      </c>
      <c r="N9" s="5">
        <v>2</v>
      </c>
      <c r="O9" s="7">
        <v>288</v>
      </c>
      <c r="P9" s="8">
        <v>0.05</v>
      </c>
      <c r="Q9" s="7">
        <v>117</v>
      </c>
      <c r="R9" s="9">
        <f t="shared" si="4"/>
        <v>547.19999999999993</v>
      </c>
      <c r="S9" s="9">
        <f t="shared" si="5"/>
        <v>234</v>
      </c>
      <c r="T9" s="9">
        <f t="shared" si="6"/>
        <v>313.19999999999993</v>
      </c>
      <c r="U9" s="10">
        <f t="shared" si="7"/>
        <v>0.57236842105263153</v>
      </c>
      <c r="V9" s="5" t="s">
        <v>42</v>
      </c>
    </row>
    <row r="10" spans="1:22" x14ac:dyDescent="0.3">
      <c r="A10" s="5" t="s">
        <v>74</v>
      </c>
      <c r="B10" s="6">
        <v>44929</v>
      </c>
      <c r="C10" s="5">
        <f t="shared" si="0"/>
        <v>2023</v>
      </c>
      <c r="D10" s="5">
        <f t="shared" si="1"/>
        <v>1</v>
      </c>
      <c r="E10" s="5" t="str">
        <f t="shared" si="2"/>
        <v>Jan</v>
      </c>
      <c r="F10" s="5" t="str">
        <f t="shared" si="3"/>
        <v>Q1</v>
      </c>
      <c r="G10" s="5" t="s">
        <v>63</v>
      </c>
      <c r="H10" s="5" t="s">
        <v>64</v>
      </c>
      <c r="I10" s="5" t="s">
        <v>65</v>
      </c>
      <c r="J10" s="5" t="s">
        <v>38</v>
      </c>
      <c r="K10" s="5" t="s">
        <v>75</v>
      </c>
      <c r="L10" s="5" t="s">
        <v>76</v>
      </c>
      <c r="M10" s="5" t="s">
        <v>49</v>
      </c>
      <c r="N10" s="5">
        <v>3</v>
      </c>
      <c r="O10" s="7">
        <v>10213</v>
      </c>
      <c r="P10" s="8">
        <v>0.1</v>
      </c>
      <c r="Q10" s="7">
        <v>7618</v>
      </c>
      <c r="R10" s="9">
        <f t="shared" si="4"/>
        <v>27575.100000000002</v>
      </c>
      <c r="S10" s="9">
        <f t="shared" si="5"/>
        <v>22854</v>
      </c>
      <c r="T10" s="9">
        <f t="shared" si="6"/>
        <v>4721.1000000000022</v>
      </c>
      <c r="U10" s="10">
        <f t="shared" si="7"/>
        <v>0.17120880794629945</v>
      </c>
      <c r="V10" s="5" t="s">
        <v>42</v>
      </c>
    </row>
    <row r="11" spans="1:22" x14ac:dyDescent="0.3">
      <c r="A11" s="5" t="s">
        <v>77</v>
      </c>
      <c r="B11" s="6">
        <v>44929</v>
      </c>
      <c r="C11" s="5">
        <f t="shared" si="0"/>
        <v>2023</v>
      </c>
      <c r="D11" s="5">
        <f t="shared" si="1"/>
        <v>1</v>
      </c>
      <c r="E11" s="5" t="str">
        <f t="shared" si="2"/>
        <v>Jan</v>
      </c>
      <c r="F11" s="5" t="str">
        <f t="shared" si="3"/>
        <v>Q1</v>
      </c>
      <c r="G11" s="5" t="s">
        <v>35</v>
      </c>
      <c r="H11" s="5" t="s">
        <v>36</v>
      </c>
      <c r="I11" s="5" t="s">
        <v>37</v>
      </c>
      <c r="J11" s="5" t="s">
        <v>46</v>
      </c>
      <c r="K11" s="5" t="s">
        <v>61</v>
      </c>
      <c r="L11" s="5" t="s">
        <v>48</v>
      </c>
      <c r="M11" s="5" t="s">
        <v>49</v>
      </c>
      <c r="N11" s="5">
        <v>3</v>
      </c>
      <c r="O11" s="7">
        <v>260</v>
      </c>
      <c r="P11" s="8">
        <v>0</v>
      </c>
      <c r="Q11" s="7">
        <v>110</v>
      </c>
      <c r="R11" s="9">
        <f t="shared" si="4"/>
        <v>780</v>
      </c>
      <c r="S11" s="9">
        <f t="shared" si="5"/>
        <v>330</v>
      </c>
      <c r="T11" s="9">
        <f t="shared" si="6"/>
        <v>450</v>
      </c>
      <c r="U11" s="10">
        <f t="shared" si="7"/>
        <v>0.57692307692307687</v>
      </c>
      <c r="V11" s="5" t="s">
        <v>42</v>
      </c>
    </row>
    <row r="12" spans="1:22" x14ac:dyDescent="0.3">
      <c r="A12" s="5" t="s">
        <v>78</v>
      </c>
      <c r="B12" s="6">
        <v>44929</v>
      </c>
      <c r="C12" s="5">
        <f t="shared" si="0"/>
        <v>2023</v>
      </c>
      <c r="D12" s="5">
        <f t="shared" si="1"/>
        <v>1</v>
      </c>
      <c r="E12" s="5" t="str">
        <f t="shared" si="2"/>
        <v>Jan</v>
      </c>
      <c r="F12" s="5" t="str">
        <f t="shared" si="3"/>
        <v>Q1</v>
      </c>
      <c r="G12" s="5" t="s">
        <v>51</v>
      </c>
      <c r="H12" s="5" t="s">
        <v>79</v>
      </c>
      <c r="I12" s="5" t="s">
        <v>80</v>
      </c>
      <c r="J12" s="5" t="s">
        <v>81</v>
      </c>
      <c r="K12" s="5" t="s">
        <v>82</v>
      </c>
      <c r="L12" s="5" t="s">
        <v>40</v>
      </c>
      <c r="M12" s="5" t="s">
        <v>41</v>
      </c>
      <c r="N12" s="5">
        <v>3</v>
      </c>
      <c r="O12" s="7">
        <v>6854</v>
      </c>
      <c r="P12" s="8">
        <v>0.35</v>
      </c>
      <c r="Q12" s="7">
        <v>3711</v>
      </c>
      <c r="R12" s="9">
        <f t="shared" si="4"/>
        <v>13365.300000000001</v>
      </c>
      <c r="S12" s="9">
        <f t="shared" si="5"/>
        <v>11133</v>
      </c>
      <c r="T12" s="9">
        <f t="shared" si="6"/>
        <v>2232.3000000000011</v>
      </c>
      <c r="U12" s="10">
        <f t="shared" si="7"/>
        <v>0.16702206460012128</v>
      </c>
      <c r="V12" s="5" t="s">
        <v>42</v>
      </c>
    </row>
    <row r="13" spans="1:22" x14ac:dyDescent="0.3">
      <c r="A13" s="5" t="s">
        <v>83</v>
      </c>
      <c r="B13" s="6">
        <v>44930</v>
      </c>
      <c r="C13" s="5">
        <f t="shared" si="0"/>
        <v>2023</v>
      </c>
      <c r="D13" s="5">
        <f t="shared" si="1"/>
        <v>1</v>
      </c>
      <c r="E13" s="5" t="str">
        <f t="shared" si="2"/>
        <v>Jan</v>
      </c>
      <c r="F13" s="5" t="str">
        <f t="shared" si="3"/>
        <v>Q1</v>
      </c>
      <c r="G13" s="5" t="s">
        <v>51</v>
      </c>
      <c r="H13" s="5" t="s">
        <v>52</v>
      </c>
      <c r="I13" s="5" t="s">
        <v>53</v>
      </c>
      <c r="J13" s="5" t="s">
        <v>54</v>
      </c>
      <c r="K13" s="5" t="s">
        <v>84</v>
      </c>
      <c r="L13" s="5" t="s">
        <v>76</v>
      </c>
      <c r="M13" s="5" t="s">
        <v>56</v>
      </c>
      <c r="N13" s="5">
        <v>5</v>
      </c>
      <c r="O13" s="7">
        <v>2590</v>
      </c>
      <c r="P13" s="8">
        <v>0.05</v>
      </c>
      <c r="Q13" s="7">
        <v>1302</v>
      </c>
      <c r="R13" s="9">
        <f t="shared" si="4"/>
        <v>12302.5</v>
      </c>
      <c r="S13" s="9">
        <f t="shared" si="5"/>
        <v>6510</v>
      </c>
      <c r="T13" s="9">
        <f t="shared" si="6"/>
        <v>5792.5</v>
      </c>
      <c r="U13" s="10">
        <f t="shared" si="7"/>
        <v>0.47083926031294454</v>
      </c>
      <c r="V13" s="5" t="s">
        <v>42</v>
      </c>
    </row>
    <row r="14" spans="1:22" x14ac:dyDescent="0.3">
      <c r="A14" s="5" t="s">
        <v>85</v>
      </c>
      <c r="B14" s="6">
        <v>44931</v>
      </c>
      <c r="C14" s="5">
        <f t="shared" si="0"/>
        <v>2023</v>
      </c>
      <c r="D14" s="5">
        <f t="shared" si="1"/>
        <v>1</v>
      </c>
      <c r="E14" s="5" t="str">
        <f t="shared" si="2"/>
        <v>Jan</v>
      </c>
      <c r="F14" s="5" t="str">
        <f t="shared" si="3"/>
        <v>Q1</v>
      </c>
      <c r="G14" s="5" t="s">
        <v>63</v>
      </c>
      <c r="H14" s="5" t="s">
        <v>86</v>
      </c>
      <c r="I14" s="5" t="s">
        <v>87</v>
      </c>
      <c r="J14" s="5" t="s">
        <v>46</v>
      </c>
      <c r="K14" s="5" t="s">
        <v>61</v>
      </c>
      <c r="L14" s="5" t="s">
        <v>40</v>
      </c>
      <c r="M14" s="5" t="s">
        <v>56</v>
      </c>
      <c r="N14" s="5">
        <v>2</v>
      </c>
      <c r="O14" s="7">
        <v>247</v>
      </c>
      <c r="P14" s="8">
        <v>0.1</v>
      </c>
      <c r="Q14" s="7">
        <v>104</v>
      </c>
      <c r="R14" s="9">
        <f t="shared" si="4"/>
        <v>444.6</v>
      </c>
      <c r="S14" s="9">
        <f t="shared" si="5"/>
        <v>208</v>
      </c>
      <c r="T14" s="9">
        <f t="shared" si="6"/>
        <v>236.60000000000002</v>
      </c>
      <c r="U14" s="10">
        <f t="shared" si="7"/>
        <v>0.53216374269005851</v>
      </c>
      <c r="V14" s="5" t="s">
        <v>42</v>
      </c>
    </row>
    <row r="15" spans="1:22" x14ac:dyDescent="0.3">
      <c r="A15" s="5" t="s">
        <v>88</v>
      </c>
      <c r="B15" s="6">
        <v>44931</v>
      </c>
      <c r="C15" s="5">
        <f t="shared" si="0"/>
        <v>2023</v>
      </c>
      <c r="D15" s="5">
        <f t="shared" si="1"/>
        <v>1</v>
      </c>
      <c r="E15" s="5" t="str">
        <f t="shared" si="2"/>
        <v>Jan</v>
      </c>
      <c r="F15" s="5" t="str">
        <f t="shared" si="3"/>
        <v>Q1</v>
      </c>
      <c r="G15" s="5" t="s">
        <v>35</v>
      </c>
      <c r="H15" s="5" t="s">
        <v>44</v>
      </c>
      <c r="I15" s="5" t="s">
        <v>45</v>
      </c>
      <c r="J15" s="5" t="s">
        <v>46</v>
      </c>
      <c r="K15" s="5" t="s">
        <v>89</v>
      </c>
      <c r="L15" s="5" t="s">
        <v>40</v>
      </c>
      <c r="M15" s="5" t="s">
        <v>41</v>
      </c>
      <c r="N15" s="5">
        <v>1</v>
      </c>
      <c r="O15" s="7">
        <v>2291</v>
      </c>
      <c r="P15" s="8">
        <v>0.15</v>
      </c>
      <c r="Q15" s="7">
        <v>1305</v>
      </c>
      <c r="R15" s="9">
        <f t="shared" si="4"/>
        <v>1947.35</v>
      </c>
      <c r="S15" s="9">
        <f t="shared" si="5"/>
        <v>1305</v>
      </c>
      <c r="T15" s="9">
        <f t="shared" si="6"/>
        <v>642.34999999999991</v>
      </c>
      <c r="U15" s="10">
        <f t="shared" si="7"/>
        <v>0.32985852568875651</v>
      </c>
      <c r="V15" s="5" t="s">
        <v>42</v>
      </c>
    </row>
    <row r="16" spans="1:22" x14ac:dyDescent="0.3">
      <c r="A16" s="5" t="s">
        <v>90</v>
      </c>
      <c r="B16" s="6">
        <v>44931</v>
      </c>
      <c r="C16" s="5">
        <f t="shared" si="0"/>
        <v>2023</v>
      </c>
      <c r="D16" s="5">
        <f t="shared" si="1"/>
        <v>1</v>
      </c>
      <c r="E16" s="5" t="str">
        <f t="shared" si="2"/>
        <v>Jan</v>
      </c>
      <c r="F16" s="5" t="str">
        <f t="shared" si="3"/>
        <v>Q1</v>
      </c>
      <c r="G16" s="5" t="s">
        <v>35</v>
      </c>
      <c r="H16" s="5" t="s">
        <v>91</v>
      </c>
      <c r="I16" s="5" t="s">
        <v>92</v>
      </c>
      <c r="J16" s="5" t="s">
        <v>46</v>
      </c>
      <c r="K16" s="5" t="s">
        <v>66</v>
      </c>
      <c r="L16" s="5" t="s">
        <v>48</v>
      </c>
      <c r="M16" s="5" t="s">
        <v>56</v>
      </c>
      <c r="N16" s="5">
        <v>4</v>
      </c>
      <c r="O16" s="7">
        <v>325</v>
      </c>
      <c r="P16" s="8">
        <v>0.05</v>
      </c>
      <c r="Q16" s="7">
        <v>130</v>
      </c>
      <c r="R16" s="9">
        <f t="shared" si="4"/>
        <v>1235</v>
      </c>
      <c r="S16" s="9">
        <f t="shared" si="5"/>
        <v>520</v>
      </c>
      <c r="T16" s="9">
        <f t="shared" si="6"/>
        <v>715</v>
      </c>
      <c r="U16" s="10">
        <f t="shared" si="7"/>
        <v>0.57894736842105265</v>
      </c>
      <c r="V16" s="5" t="s">
        <v>42</v>
      </c>
    </row>
    <row r="17" spans="1:22" x14ac:dyDescent="0.3">
      <c r="A17" s="5" t="s">
        <v>93</v>
      </c>
      <c r="B17" s="6">
        <v>44931</v>
      </c>
      <c r="C17" s="5">
        <f t="shared" si="0"/>
        <v>2023</v>
      </c>
      <c r="D17" s="5">
        <f t="shared" si="1"/>
        <v>1</v>
      </c>
      <c r="E17" s="5" t="str">
        <f t="shared" si="2"/>
        <v>Jan</v>
      </c>
      <c r="F17" s="5" t="str">
        <f t="shared" si="3"/>
        <v>Q1</v>
      </c>
      <c r="G17" s="5" t="s">
        <v>35</v>
      </c>
      <c r="H17" s="5" t="s">
        <v>91</v>
      </c>
      <c r="I17" s="5" t="s">
        <v>92</v>
      </c>
      <c r="J17" s="5" t="s">
        <v>81</v>
      </c>
      <c r="K17" s="5" t="s">
        <v>94</v>
      </c>
      <c r="L17" s="5" t="s">
        <v>40</v>
      </c>
      <c r="M17" s="5" t="s">
        <v>49</v>
      </c>
      <c r="N17" s="5">
        <v>5</v>
      </c>
      <c r="O17" s="7">
        <v>35013</v>
      </c>
      <c r="P17" s="8">
        <v>0.1</v>
      </c>
      <c r="Q17" s="7">
        <v>24477</v>
      </c>
      <c r="R17" s="9">
        <f t="shared" si="4"/>
        <v>157558.5</v>
      </c>
      <c r="S17" s="9">
        <f t="shared" si="5"/>
        <v>122385</v>
      </c>
      <c r="T17" s="9">
        <f t="shared" si="6"/>
        <v>35173.5</v>
      </c>
      <c r="U17" s="10">
        <f t="shared" si="7"/>
        <v>0.22324089147840326</v>
      </c>
      <c r="V17" s="5" t="s">
        <v>42</v>
      </c>
    </row>
    <row r="18" spans="1:22" x14ac:dyDescent="0.3">
      <c r="A18" s="5" t="s">
        <v>95</v>
      </c>
      <c r="B18" s="6">
        <v>44932</v>
      </c>
      <c r="C18" s="5">
        <f t="shared" si="0"/>
        <v>2023</v>
      </c>
      <c r="D18" s="5">
        <f t="shared" si="1"/>
        <v>1</v>
      </c>
      <c r="E18" s="5" t="str">
        <f t="shared" si="2"/>
        <v>Jan</v>
      </c>
      <c r="F18" s="5" t="str">
        <f t="shared" si="3"/>
        <v>Q1</v>
      </c>
      <c r="G18" s="5" t="s">
        <v>58</v>
      </c>
      <c r="H18" s="5" t="s">
        <v>59</v>
      </c>
      <c r="I18" s="5" t="s">
        <v>60</v>
      </c>
      <c r="J18" s="5" t="s">
        <v>46</v>
      </c>
      <c r="K18" s="5" t="s">
        <v>89</v>
      </c>
      <c r="L18" s="5" t="s">
        <v>40</v>
      </c>
      <c r="M18" s="5" t="s">
        <v>49</v>
      </c>
      <c r="N18" s="5">
        <v>1</v>
      </c>
      <c r="O18" s="7">
        <v>2157</v>
      </c>
      <c r="P18" s="8">
        <v>0</v>
      </c>
      <c r="Q18" s="7">
        <v>1266</v>
      </c>
      <c r="R18" s="9">
        <f t="shared" si="4"/>
        <v>2157</v>
      </c>
      <c r="S18" s="9">
        <f t="shared" si="5"/>
        <v>1266</v>
      </c>
      <c r="T18" s="9">
        <f t="shared" si="6"/>
        <v>891</v>
      </c>
      <c r="U18" s="10">
        <f t="shared" si="7"/>
        <v>0.41307371349095967</v>
      </c>
      <c r="V18" s="5" t="s">
        <v>42</v>
      </c>
    </row>
    <row r="19" spans="1:22" x14ac:dyDescent="0.3">
      <c r="A19" s="5" t="s">
        <v>96</v>
      </c>
      <c r="B19" s="6">
        <v>44932</v>
      </c>
      <c r="C19" s="5">
        <f t="shared" si="0"/>
        <v>2023</v>
      </c>
      <c r="D19" s="5">
        <f t="shared" si="1"/>
        <v>1</v>
      </c>
      <c r="E19" s="5" t="str">
        <f t="shared" si="2"/>
        <v>Jan</v>
      </c>
      <c r="F19" s="5" t="str">
        <f t="shared" si="3"/>
        <v>Q1</v>
      </c>
      <c r="G19" s="5" t="s">
        <v>51</v>
      </c>
      <c r="H19" s="5" t="s">
        <v>52</v>
      </c>
      <c r="I19" s="5" t="s">
        <v>53</v>
      </c>
      <c r="J19" s="5" t="s">
        <v>46</v>
      </c>
      <c r="K19" s="5" t="s">
        <v>61</v>
      </c>
      <c r="L19" s="5" t="s">
        <v>48</v>
      </c>
      <c r="M19" s="5" t="s">
        <v>56</v>
      </c>
      <c r="N19" s="5">
        <v>1</v>
      </c>
      <c r="O19" s="7">
        <v>245</v>
      </c>
      <c r="P19" s="8">
        <v>0</v>
      </c>
      <c r="Q19" s="7">
        <v>105</v>
      </c>
      <c r="R19" s="9">
        <f t="shared" si="4"/>
        <v>245</v>
      </c>
      <c r="S19" s="9">
        <f t="shared" si="5"/>
        <v>105</v>
      </c>
      <c r="T19" s="9">
        <f t="shared" si="6"/>
        <v>140</v>
      </c>
      <c r="U19" s="10">
        <f t="shared" si="7"/>
        <v>0.5714285714285714</v>
      </c>
      <c r="V19" s="5" t="s">
        <v>42</v>
      </c>
    </row>
    <row r="20" spans="1:22" x14ac:dyDescent="0.3">
      <c r="A20" s="5" t="s">
        <v>97</v>
      </c>
      <c r="B20" s="6">
        <v>44932</v>
      </c>
      <c r="C20" s="5">
        <f t="shared" si="0"/>
        <v>2023</v>
      </c>
      <c r="D20" s="5">
        <f t="shared" si="1"/>
        <v>1</v>
      </c>
      <c r="E20" s="5" t="str">
        <f t="shared" si="2"/>
        <v>Jan</v>
      </c>
      <c r="F20" s="5" t="str">
        <f t="shared" si="3"/>
        <v>Q1</v>
      </c>
      <c r="G20" s="5" t="s">
        <v>51</v>
      </c>
      <c r="H20" s="5" t="s">
        <v>79</v>
      </c>
      <c r="I20" s="5" t="s">
        <v>80</v>
      </c>
      <c r="J20" s="5" t="s">
        <v>46</v>
      </c>
      <c r="K20" s="5" t="s">
        <v>61</v>
      </c>
      <c r="L20" s="5" t="s">
        <v>76</v>
      </c>
      <c r="M20" s="5" t="s">
        <v>56</v>
      </c>
      <c r="N20" s="5">
        <v>1</v>
      </c>
      <c r="O20" s="7">
        <v>247</v>
      </c>
      <c r="P20" s="8">
        <v>0</v>
      </c>
      <c r="Q20" s="7">
        <v>104</v>
      </c>
      <c r="R20" s="9">
        <f t="shared" si="4"/>
        <v>247</v>
      </c>
      <c r="S20" s="9">
        <f t="shared" si="5"/>
        <v>104</v>
      </c>
      <c r="T20" s="9">
        <f t="shared" si="6"/>
        <v>143</v>
      </c>
      <c r="U20" s="10">
        <f t="shared" si="7"/>
        <v>0.57894736842105265</v>
      </c>
      <c r="V20" s="5" t="s">
        <v>42</v>
      </c>
    </row>
    <row r="21" spans="1:22" x14ac:dyDescent="0.3">
      <c r="A21" s="5" t="s">
        <v>98</v>
      </c>
      <c r="B21" s="6">
        <v>44933</v>
      </c>
      <c r="C21" s="5">
        <f t="shared" si="0"/>
        <v>2023</v>
      </c>
      <c r="D21" s="5">
        <f t="shared" si="1"/>
        <v>1</v>
      </c>
      <c r="E21" s="5" t="str">
        <f t="shared" si="2"/>
        <v>Jan</v>
      </c>
      <c r="F21" s="5" t="str">
        <f t="shared" si="3"/>
        <v>Q1</v>
      </c>
      <c r="G21" s="5" t="s">
        <v>63</v>
      </c>
      <c r="H21" s="5" t="s">
        <v>86</v>
      </c>
      <c r="I21" s="5" t="s">
        <v>87</v>
      </c>
      <c r="J21" s="5" t="s">
        <v>54</v>
      </c>
      <c r="K21" s="5" t="s">
        <v>99</v>
      </c>
      <c r="L21" s="5" t="s">
        <v>40</v>
      </c>
      <c r="M21" s="5" t="s">
        <v>56</v>
      </c>
      <c r="N21" s="5">
        <v>4</v>
      </c>
      <c r="O21" s="7">
        <v>1857</v>
      </c>
      <c r="P21" s="8">
        <v>0.05</v>
      </c>
      <c r="Q21" s="7">
        <v>986</v>
      </c>
      <c r="R21" s="9">
        <f t="shared" si="4"/>
        <v>7056.5999999999995</v>
      </c>
      <c r="S21" s="9">
        <f t="shared" si="5"/>
        <v>3944</v>
      </c>
      <c r="T21" s="9">
        <f t="shared" si="6"/>
        <v>3112.5999999999995</v>
      </c>
      <c r="U21" s="10">
        <f t="shared" si="7"/>
        <v>0.44109061020888241</v>
      </c>
      <c r="V21" s="5" t="s">
        <v>42</v>
      </c>
    </row>
    <row r="22" spans="1:22" x14ac:dyDescent="0.3">
      <c r="A22" s="5" t="s">
        <v>100</v>
      </c>
      <c r="B22" s="6">
        <v>44933</v>
      </c>
      <c r="C22" s="5">
        <f t="shared" si="0"/>
        <v>2023</v>
      </c>
      <c r="D22" s="5">
        <f t="shared" si="1"/>
        <v>1</v>
      </c>
      <c r="E22" s="5" t="str">
        <f t="shared" si="2"/>
        <v>Jan</v>
      </c>
      <c r="F22" s="5" t="str">
        <f t="shared" si="3"/>
        <v>Q1</v>
      </c>
      <c r="G22" s="5" t="s">
        <v>51</v>
      </c>
      <c r="H22" s="5" t="s">
        <v>79</v>
      </c>
      <c r="I22" s="5" t="s">
        <v>80</v>
      </c>
      <c r="J22" s="5" t="s">
        <v>54</v>
      </c>
      <c r="K22" s="5" t="s">
        <v>99</v>
      </c>
      <c r="L22" s="5" t="s">
        <v>76</v>
      </c>
      <c r="M22" s="5" t="s">
        <v>41</v>
      </c>
      <c r="N22" s="5">
        <v>2</v>
      </c>
      <c r="O22" s="7">
        <v>1799</v>
      </c>
      <c r="P22" s="8">
        <v>0.05</v>
      </c>
      <c r="Q22" s="7">
        <v>915</v>
      </c>
      <c r="R22" s="9">
        <f t="shared" si="4"/>
        <v>3418.1</v>
      </c>
      <c r="S22" s="9">
        <f t="shared" si="5"/>
        <v>1830</v>
      </c>
      <c r="T22" s="9">
        <f t="shared" si="6"/>
        <v>1588.1</v>
      </c>
      <c r="U22" s="10">
        <f t="shared" si="7"/>
        <v>0.46461484450425672</v>
      </c>
      <c r="V22" s="5" t="s">
        <v>42</v>
      </c>
    </row>
    <row r="23" spans="1:22" x14ac:dyDescent="0.3">
      <c r="A23" s="5" t="s">
        <v>101</v>
      </c>
      <c r="B23" s="6">
        <v>44933</v>
      </c>
      <c r="C23" s="5">
        <f t="shared" si="0"/>
        <v>2023</v>
      </c>
      <c r="D23" s="5">
        <f t="shared" si="1"/>
        <v>1</v>
      </c>
      <c r="E23" s="5" t="str">
        <f t="shared" si="2"/>
        <v>Jan</v>
      </c>
      <c r="F23" s="5" t="str">
        <f t="shared" si="3"/>
        <v>Q1</v>
      </c>
      <c r="G23" s="5" t="s">
        <v>58</v>
      </c>
      <c r="H23" s="5" t="s">
        <v>72</v>
      </c>
      <c r="I23" s="5" t="s">
        <v>73</v>
      </c>
      <c r="J23" s="5" t="s">
        <v>81</v>
      </c>
      <c r="K23" s="5" t="s">
        <v>94</v>
      </c>
      <c r="L23" s="5" t="s">
        <v>48</v>
      </c>
      <c r="M23" s="5" t="s">
        <v>56</v>
      </c>
      <c r="N23" s="5">
        <v>1</v>
      </c>
      <c r="O23" s="7">
        <v>32627</v>
      </c>
      <c r="P23" s="8">
        <v>0.05</v>
      </c>
      <c r="Q23" s="7">
        <v>22818</v>
      </c>
      <c r="R23" s="9">
        <f t="shared" si="4"/>
        <v>30995.649999999998</v>
      </c>
      <c r="S23" s="9">
        <f t="shared" si="5"/>
        <v>22818</v>
      </c>
      <c r="T23" s="9">
        <f t="shared" si="6"/>
        <v>8177.6499999999978</v>
      </c>
      <c r="U23" s="10">
        <f t="shared" si="7"/>
        <v>0.26383218290308474</v>
      </c>
      <c r="V23" s="5" t="s">
        <v>42</v>
      </c>
    </row>
    <row r="24" spans="1:22" x14ac:dyDescent="0.3">
      <c r="A24" s="5" t="s">
        <v>102</v>
      </c>
      <c r="B24" s="6">
        <v>44933</v>
      </c>
      <c r="C24" s="5">
        <f t="shared" si="0"/>
        <v>2023</v>
      </c>
      <c r="D24" s="5">
        <f t="shared" si="1"/>
        <v>1</v>
      </c>
      <c r="E24" s="5" t="str">
        <f t="shared" si="2"/>
        <v>Jan</v>
      </c>
      <c r="F24" s="5" t="str">
        <f t="shared" si="3"/>
        <v>Q1</v>
      </c>
      <c r="G24" s="5" t="s">
        <v>63</v>
      </c>
      <c r="H24" s="5" t="s">
        <v>64</v>
      </c>
      <c r="I24" s="5" t="s">
        <v>65</v>
      </c>
      <c r="J24" s="5" t="s">
        <v>46</v>
      </c>
      <c r="K24" s="5" t="s">
        <v>89</v>
      </c>
      <c r="L24" s="5" t="s">
        <v>40</v>
      </c>
      <c r="M24" s="5" t="s">
        <v>49</v>
      </c>
      <c r="N24" s="5">
        <v>1</v>
      </c>
      <c r="O24" s="7">
        <v>2330</v>
      </c>
      <c r="P24" s="8">
        <v>0</v>
      </c>
      <c r="Q24" s="7">
        <v>1392</v>
      </c>
      <c r="R24" s="9">
        <f t="shared" si="4"/>
        <v>2330</v>
      </c>
      <c r="S24" s="9">
        <f t="shared" si="5"/>
        <v>1392</v>
      </c>
      <c r="T24" s="9">
        <f t="shared" si="6"/>
        <v>938</v>
      </c>
      <c r="U24" s="10">
        <f t="shared" si="7"/>
        <v>0.40257510729613732</v>
      </c>
      <c r="V24" s="5" t="s">
        <v>42</v>
      </c>
    </row>
    <row r="25" spans="1:22" x14ac:dyDescent="0.3">
      <c r="A25" s="5" t="s">
        <v>103</v>
      </c>
      <c r="B25" s="6">
        <v>44933</v>
      </c>
      <c r="C25" s="5">
        <f t="shared" si="0"/>
        <v>2023</v>
      </c>
      <c r="D25" s="5">
        <f t="shared" si="1"/>
        <v>1</v>
      </c>
      <c r="E25" s="5" t="str">
        <f t="shared" si="2"/>
        <v>Jan</v>
      </c>
      <c r="F25" s="5" t="str">
        <f t="shared" si="3"/>
        <v>Q1</v>
      </c>
      <c r="G25" s="5" t="s">
        <v>51</v>
      </c>
      <c r="H25" s="5" t="s">
        <v>79</v>
      </c>
      <c r="I25" s="5" t="s">
        <v>80</v>
      </c>
      <c r="J25" s="5" t="s">
        <v>38</v>
      </c>
      <c r="K25" s="5" t="s">
        <v>104</v>
      </c>
      <c r="L25" s="5" t="s">
        <v>40</v>
      </c>
      <c r="M25" s="5" t="s">
        <v>49</v>
      </c>
      <c r="N25" s="5">
        <v>3</v>
      </c>
      <c r="O25" s="7">
        <v>1426</v>
      </c>
      <c r="P25" s="8">
        <v>0</v>
      </c>
      <c r="Q25" s="7">
        <v>715</v>
      </c>
      <c r="R25" s="9">
        <f t="shared" si="4"/>
        <v>4278</v>
      </c>
      <c r="S25" s="9">
        <f t="shared" si="5"/>
        <v>2145</v>
      </c>
      <c r="T25" s="9">
        <f t="shared" si="6"/>
        <v>2133</v>
      </c>
      <c r="U25" s="10">
        <f t="shared" si="7"/>
        <v>0.49859747545582045</v>
      </c>
      <c r="V25" s="5" t="s">
        <v>42</v>
      </c>
    </row>
    <row r="26" spans="1:22" x14ac:dyDescent="0.3">
      <c r="A26" s="5" t="s">
        <v>105</v>
      </c>
      <c r="B26" s="6">
        <v>44933</v>
      </c>
      <c r="C26" s="5">
        <f t="shared" si="0"/>
        <v>2023</v>
      </c>
      <c r="D26" s="5">
        <f t="shared" si="1"/>
        <v>1</v>
      </c>
      <c r="E26" s="5" t="str">
        <f t="shared" si="2"/>
        <v>Jan</v>
      </c>
      <c r="F26" s="5" t="str">
        <f t="shared" si="3"/>
        <v>Q1</v>
      </c>
      <c r="G26" s="5" t="s">
        <v>51</v>
      </c>
      <c r="H26" s="5" t="s">
        <v>106</v>
      </c>
      <c r="I26" s="5" t="s">
        <v>107</v>
      </c>
      <c r="J26" s="5" t="s">
        <v>38</v>
      </c>
      <c r="K26" s="5" t="s">
        <v>75</v>
      </c>
      <c r="L26" s="5" t="s">
        <v>76</v>
      </c>
      <c r="M26" s="5" t="s">
        <v>49</v>
      </c>
      <c r="N26" s="5">
        <v>4</v>
      </c>
      <c r="O26" s="7">
        <v>10503</v>
      </c>
      <c r="P26" s="8">
        <v>0</v>
      </c>
      <c r="Q26" s="7">
        <v>7642</v>
      </c>
      <c r="R26" s="9">
        <f t="shared" si="4"/>
        <v>42012</v>
      </c>
      <c r="S26" s="9">
        <f t="shared" si="5"/>
        <v>30568</v>
      </c>
      <c r="T26" s="9">
        <f t="shared" si="6"/>
        <v>11444</v>
      </c>
      <c r="U26" s="10">
        <f t="shared" si="7"/>
        <v>0.27239836237265541</v>
      </c>
      <c r="V26" s="5" t="s">
        <v>42</v>
      </c>
    </row>
    <row r="27" spans="1:22" x14ac:dyDescent="0.3">
      <c r="A27" s="5" t="s">
        <v>108</v>
      </c>
      <c r="B27" s="6">
        <v>44933</v>
      </c>
      <c r="C27" s="5">
        <f t="shared" si="0"/>
        <v>2023</v>
      </c>
      <c r="D27" s="5">
        <f t="shared" si="1"/>
        <v>1</v>
      </c>
      <c r="E27" s="5" t="str">
        <f t="shared" si="2"/>
        <v>Jan</v>
      </c>
      <c r="F27" s="5" t="str">
        <f t="shared" si="3"/>
        <v>Q1</v>
      </c>
      <c r="G27" s="5" t="s">
        <v>63</v>
      </c>
      <c r="H27" s="5" t="s">
        <v>109</v>
      </c>
      <c r="I27" s="5" t="s">
        <v>110</v>
      </c>
      <c r="J27" s="5" t="s">
        <v>46</v>
      </c>
      <c r="K27" s="5" t="s">
        <v>89</v>
      </c>
      <c r="L27" s="5" t="s">
        <v>40</v>
      </c>
      <c r="M27" s="5" t="s">
        <v>56</v>
      </c>
      <c r="N27" s="5">
        <v>3</v>
      </c>
      <c r="O27" s="7">
        <v>2180</v>
      </c>
      <c r="P27" s="8">
        <v>0.05</v>
      </c>
      <c r="Q27" s="7">
        <v>1279</v>
      </c>
      <c r="R27" s="9">
        <f t="shared" si="4"/>
        <v>6213</v>
      </c>
      <c r="S27" s="9">
        <f t="shared" si="5"/>
        <v>3837</v>
      </c>
      <c r="T27" s="9">
        <f t="shared" si="6"/>
        <v>2376</v>
      </c>
      <c r="U27" s="10">
        <f t="shared" si="7"/>
        <v>0.38242394978271366</v>
      </c>
      <c r="V27" s="5" t="s">
        <v>42</v>
      </c>
    </row>
    <row r="28" spans="1:22" x14ac:dyDescent="0.3">
      <c r="A28" s="5" t="s">
        <v>111</v>
      </c>
      <c r="B28" s="6">
        <v>44934</v>
      </c>
      <c r="C28" s="5">
        <f t="shared" si="0"/>
        <v>2023</v>
      </c>
      <c r="D28" s="5">
        <f t="shared" si="1"/>
        <v>1</v>
      </c>
      <c r="E28" s="5" t="str">
        <f t="shared" si="2"/>
        <v>Jan</v>
      </c>
      <c r="F28" s="5" t="str">
        <f t="shared" si="3"/>
        <v>Q1</v>
      </c>
      <c r="G28" s="5" t="s">
        <v>58</v>
      </c>
      <c r="H28" s="5" t="s">
        <v>59</v>
      </c>
      <c r="I28" s="5" t="s">
        <v>60</v>
      </c>
      <c r="J28" s="5" t="s">
        <v>46</v>
      </c>
      <c r="K28" s="5" t="s">
        <v>47</v>
      </c>
      <c r="L28" s="5" t="s">
        <v>40</v>
      </c>
      <c r="M28" s="5" t="s">
        <v>49</v>
      </c>
      <c r="N28" s="5">
        <v>1</v>
      </c>
      <c r="O28" s="7">
        <v>487</v>
      </c>
      <c r="P28" s="8">
        <v>0</v>
      </c>
      <c r="Q28" s="7">
        <v>216</v>
      </c>
      <c r="R28" s="9">
        <f t="shared" si="4"/>
        <v>487</v>
      </c>
      <c r="S28" s="9">
        <f t="shared" si="5"/>
        <v>216</v>
      </c>
      <c r="T28" s="9">
        <f t="shared" si="6"/>
        <v>271</v>
      </c>
      <c r="U28" s="10">
        <f t="shared" si="7"/>
        <v>0.55646817248459957</v>
      </c>
      <c r="V28" s="5" t="s">
        <v>42</v>
      </c>
    </row>
    <row r="29" spans="1:22" x14ac:dyDescent="0.3">
      <c r="A29" s="5" t="s">
        <v>112</v>
      </c>
      <c r="B29" s="6">
        <v>44934</v>
      </c>
      <c r="C29" s="5">
        <f t="shared" si="0"/>
        <v>2023</v>
      </c>
      <c r="D29" s="5">
        <f t="shared" si="1"/>
        <v>1</v>
      </c>
      <c r="E29" s="5" t="str">
        <f t="shared" si="2"/>
        <v>Jan</v>
      </c>
      <c r="F29" s="5" t="str">
        <f t="shared" si="3"/>
        <v>Q1</v>
      </c>
      <c r="G29" s="5" t="s">
        <v>58</v>
      </c>
      <c r="H29" s="5" t="s">
        <v>59</v>
      </c>
      <c r="I29" s="5" t="s">
        <v>60</v>
      </c>
      <c r="J29" s="5" t="s">
        <v>46</v>
      </c>
      <c r="K29" s="5" t="s">
        <v>89</v>
      </c>
      <c r="L29" s="5" t="s">
        <v>76</v>
      </c>
      <c r="M29" s="5" t="s">
        <v>49</v>
      </c>
      <c r="N29" s="5">
        <v>5</v>
      </c>
      <c r="O29" s="7">
        <v>2277</v>
      </c>
      <c r="P29" s="8">
        <v>0.05</v>
      </c>
      <c r="Q29" s="7">
        <v>1337</v>
      </c>
      <c r="R29" s="9">
        <f t="shared" si="4"/>
        <v>10815.75</v>
      </c>
      <c r="S29" s="9">
        <f t="shared" si="5"/>
        <v>6685</v>
      </c>
      <c r="T29" s="9">
        <f t="shared" si="6"/>
        <v>4130.75</v>
      </c>
      <c r="U29" s="10">
        <f t="shared" si="7"/>
        <v>0.38191988535237964</v>
      </c>
      <c r="V29" s="5" t="s">
        <v>42</v>
      </c>
    </row>
    <row r="30" spans="1:22" x14ac:dyDescent="0.3">
      <c r="A30" s="5" t="s">
        <v>113</v>
      </c>
      <c r="B30" s="6">
        <v>44935</v>
      </c>
      <c r="C30" s="5">
        <f t="shared" si="0"/>
        <v>2023</v>
      </c>
      <c r="D30" s="5">
        <f t="shared" si="1"/>
        <v>1</v>
      </c>
      <c r="E30" s="5" t="str">
        <f t="shared" si="2"/>
        <v>Jan</v>
      </c>
      <c r="F30" s="5" t="str">
        <f t="shared" si="3"/>
        <v>Q1</v>
      </c>
      <c r="G30" s="5" t="s">
        <v>63</v>
      </c>
      <c r="H30" s="5" t="s">
        <v>86</v>
      </c>
      <c r="I30" s="5" t="s">
        <v>87</v>
      </c>
      <c r="J30" s="5" t="s">
        <v>46</v>
      </c>
      <c r="K30" s="5" t="s">
        <v>66</v>
      </c>
      <c r="L30" s="5" t="s">
        <v>40</v>
      </c>
      <c r="M30" s="5" t="s">
        <v>41</v>
      </c>
      <c r="N30" s="5">
        <v>1</v>
      </c>
      <c r="O30" s="7">
        <v>271</v>
      </c>
      <c r="P30" s="8">
        <v>0.05</v>
      </c>
      <c r="Q30" s="7">
        <v>107</v>
      </c>
      <c r="R30" s="9">
        <f t="shared" si="4"/>
        <v>257.45</v>
      </c>
      <c r="S30" s="9">
        <f t="shared" si="5"/>
        <v>107</v>
      </c>
      <c r="T30" s="9">
        <f t="shared" si="6"/>
        <v>150.44999999999999</v>
      </c>
      <c r="U30" s="10">
        <f t="shared" si="7"/>
        <v>0.58438531753738587</v>
      </c>
      <c r="V30" s="5" t="s">
        <v>42</v>
      </c>
    </row>
    <row r="31" spans="1:22" x14ac:dyDescent="0.3">
      <c r="A31" s="5" t="s">
        <v>114</v>
      </c>
      <c r="B31" s="6">
        <v>44935</v>
      </c>
      <c r="C31" s="5">
        <f t="shared" si="0"/>
        <v>2023</v>
      </c>
      <c r="D31" s="5">
        <f t="shared" si="1"/>
        <v>1</v>
      </c>
      <c r="E31" s="5" t="str">
        <f t="shared" si="2"/>
        <v>Jan</v>
      </c>
      <c r="F31" s="5" t="str">
        <f t="shared" si="3"/>
        <v>Q1</v>
      </c>
      <c r="G31" s="5" t="s">
        <v>58</v>
      </c>
      <c r="H31" s="5" t="s">
        <v>68</v>
      </c>
      <c r="I31" s="5" t="s">
        <v>69</v>
      </c>
      <c r="J31" s="5" t="s">
        <v>38</v>
      </c>
      <c r="K31" s="5" t="s">
        <v>104</v>
      </c>
      <c r="L31" s="5" t="s">
        <v>40</v>
      </c>
      <c r="M31" s="5" t="s">
        <v>56</v>
      </c>
      <c r="N31" s="5">
        <v>1</v>
      </c>
      <c r="O31" s="7">
        <v>1524</v>
      </c>
      <c r="P31" s="8">
        <v>0.15</v>
      </c>
      <c r="Q31" s="7">
        <v>762</v>
      </c>
      <c r="R31" s="9">
        <f t="shared" si="4"/>
        <v>1295.3999999999999</v>
      </c>
      <c r="S31" s="9">
        <f t="shared" si="5"/>
        <v>762</v>
      </c>
      <c r="T31" s="9">
        <f t="shared" si="6"/>
        <v>533.39999999999986</v>
      </c>
      <c r="U31" s="10">
        <f t="shared" si="7"/>
        <v>0.41176470588235287</v>
      </c>
      <c r="V31" s="5" t="s">
        <v>42</v>
      </c>
    </row>
    <row r="32" spans="1:22" x14ac:dyDescent="0.3">
      <c r="A32" s="5" t="s">
        <v>115</v>
      </c>
      <c r="B32" s="6">
        <v>44935</v>
      </c>
      <c r="C32" s="5">
        <f t="shared" si="0"/>
        <v>2023</v>
      </c>
      <c r="D32" s="5">
        <f t="shared" si="1"/>
        <v>1</v>
      </c>
      <c r="E32" s="5" t="str">
        <f t="shared" si="2"/>
        <v>Jan</v>
      </c>
      <c r="F32" s="5" t="str">
        <f t="shared" si="3"/>
        <v>Q1</v>
      </c>
      <c r="G32" s="5" t="s">
        <v>58</v>
      </c>
      <c r="H32" s="5" t="s">
        <v>72</v>
      </c>
      <c r="I32" s="5" t="s">
        <v>73</v>
      </c>
      <c r="J32" s="5" t="s">
        <v>81</v>
      </c>
      <c r="K32" s="5" t="s">
        <v>94</v>
      </c>
      <c r="L32" s="5" t="s">
        <v>48</v>
      </c>
      <c r="M32" s="5" t="s">
        <v>56</v>
      </c>
      <c r="N32" s="5">
        <v>1</v>
      </c>
      <c r="O32" s="7">
        <v>31239</v>
      </c>
      <c r="P32" s="8">
        <v>0.1</v>
      </c>
      <c r="Q32" s="7">
        <v>21221</v>
      </c>
      <c r="R32" s="9">
        <f t="shared" si="4"/>
        <v>28115.100000000002</v>
      </c>
      <c r="S32" s="9">
        <f t="shared" si="5"/>
        <v>21221</v>
      </c>
      <c r="T32" s="9">
        <f t="shared" si="6"/>
        <v>6894.1000000000022</v>
      </c>
      <c r="U32" s="10">
        <f t="shared" si="7"/>
        <v>0.24520986942959483</v>
      </c>
      <c r="V32" s="5" t="s">
        <v>42</v>
      </c>
    </row>
    <row r="33" spans="1:22" x14ac:dyDescent="0.3">
      <c r="A33" s="5" t="s">
        <v>116</v>
      </c>
      <c r="B33" s="6">
        <v>44935</v>
      </c>
      <c r="C33" s="5">
        <f t="shared" si="0"/>
        <v>2023</v>
      </c>
      <c r="D33" s="5">
        <f t="shared" si="1"/>
        <v>1</v>
      </c>
      <c r="E33" s="5" t="str">
        <f t="shared" si="2"/>
        <v>Jan</v>
      </c>
      <c r="F33" s="5" t="str">
        <f t="shared" si="3"/>
        <v>Q1</v>
      </c>
      <c r="G33" s="5" t="s">
        <v>51</v>
      </c>
      <c r="H33" s="5" t="s">
        <v>79</v>
      </c>
      <c r="I33" s="5" t="s">
        <v>80</v>
      </c>
      <c r="J33" s="5" t="s">
        <v>46</v>
      </c>
      <c r="K33" s="5" t="s">
        <v>61</v>
      </c>
      <c r="L33" s="5" t="s">
        <v>48</v>
      </c>
      <c r="M33" s="5" t="s">
        <v>49</v>
      </c>
      <c r="N33" s="5">
        <v>4</v>
      </c>
      <c r="O33" s="7">
        <v>256</v>
      </c>
      <c r="P33" s="8">
        <v>0.05</v>
      </c>
      <c r="Q33" s="7">
        <v>106</v>
      </c>
      <c r="R33" s="9">
        <f t="shared" si="4"/>
        <v>972.8</v>
      </c>
      <c r="S33" s="9">
        <f t="shared" si="5"/>
        <v>424</v>
      </c>
      <c r="T33" s="9">
        <f t="shared" si="6"/>
        <v>548.79999999999995</v>
      </c>
      <c r="U33" s="10">
        <f t="shared" si="7"/>
        <v>0.5641447368421052</v>
      </c>
      <c r="V33" s="5" t="s">
        <v>42</v>
      </c>
    </row>
    <row r="34" spans="1:22" x14ac:dyDescent="0.3">
      <c r="A34" s="5" t="s">
        <v>117</v>
      </c>
      <c r="B34" s="6">
        <v>44935</v>
      </c>
      <c r="C34" s="5">
        <f t="shared" si="0"/>
        <v>2023</v>
      </c>
      <c r="D34" s="5">
        <f t="shared" si="1"/>
        <v>1</v>
      </c>
      <c r="E34" s="5" t="str">
        <f t="shared" si="2"/>
        <v>Jan</v>
      </c>
      <c r="F34" s="5" t="str">
        <f t="shared" si="3"/>
        <v>Q1</v>
      </c>
      <c r="G34" s="5" t="s">
        <v>58</v>
      </c>
      <c r="H34" s="5" t="s">
        <v>59</v>
      </c>
      <c r="I34" s="5" t="s">
        <v>60</v>
      </c>
      <c r="J34" s="5" t="s">
        <v>38</v>
      </c>
      <c r="K34" s="5" t="s">
        <v>118</v>
      </c>
      <c r="L34" s="5" t="s">
        <v>40</v>
      </c>
      <c r="M34" s="5" t="s">
        <v>49</v>
      </c>
      <c r="N34" s="5">
        <v>2</v>
      </c>
      <c r="O34" s="7">
        <v>18621</v>
      </c>
      <c r="P34" s="8">
        <v>0.15</v>
      </c>
      <c r="Q34" s="7">
        <v>14169</v>
      </c>
      <c r="R34" s="9">
        <f t="shared" si="4"/>
        <v>31655.7</v>
      </c>
      <c r="S34" s="9">
        <f t="shared" si="5"/>
        <v>28338</v>
      </c>
      <c r="T34" s="9">
        <f t="shared" si="6"/>
        <v>3317.7000000000007</v>
      </c>
      <c r="U34" s="10">
        <f t="shared" si="7"/>
        <v>0.10480576957704302</v>
      </c>
      <c r="V34" s="5" t="s">
        <v>42</v>
      </c>
    </row>
    <row r="35" spans="1:22" x14ac:dyDescent="0.3">
      <c r="A35" s="5" t="s">
        <v>119</v>
      </c>
      <c r="B35" s="6">
        <v>44936</v>
      </c>
      <c r="C35" s="5">
        <f t="shared" si="0"/>
        <v>2023</v>
      </c>
      <c r="D35" s="5">
        <f t="shared" si="1"/>
        <v>1</v>
      </c>
      <c r="E35" s="5" t="str">
        <f t="shared" si="2"/>
        <v>Jan</v>
      </c>
      <c r="F35" s="5" t="str">
        <f t="shared" si="3"/>
        <v>Q1</v>
      </c>
      <c r="G35" s="5" t="s">
        <v>58</v>
      </c>
      <c r="H35" s="5" t="s">
        <v>59</v>
      </c>
      <c r="I35" s="5" t="s">
        <v>60</v>
      </c>
      <c r="J35" s="5" t="s">
        <v>54</v>
      </c>
      <c r="K35" s="5" t="s">
        <v>99</v>
      </c>
      <c r="L35" s="5" t="s">
        <v>76</v>
      </c>
      <c r="M35" s="5" t="s">
        <v>41</v>
      </c>
      <c r="N35" s="5">
        <v>1</v>
      </c>
      <c r="O35" s="7">
        <v>1662</v>
      </c>
      <c r="P35" s="8">
        <v>0.2</v>
      </c>
      <c r="Q35" s="7">
        <v>888</v>
      </c>
      <c r="R35" s="9">
        <f t="shared" si="4"/>
        <v>1329.6000000000001</v>
      </c>
      <c r="S35" s="9">
        <f t="shared" si="5"/>
        <v>888</v>
      </c>
      <c r="T35" s="9">
        <f t="shared" si="6"/>
        <v>441.60000000000014</v>
      </c>
      <c r="U35" s="10">
        <f t="shared" si="7"/>
        <v>0.33212996389891702</v>
      </c>
      <c r="V35" s="5" t="s">
        <v>120</v>
      </c>
    </row>
    <row r="36" spans="1:22" x14ac:dyDescent="0.3">
      <c r="A36" s="5" t="s">
        <v>121</v>
      </c>
      <c r="B36" s="6">
        <v>44936</v>
      </c>
      <c r="C36" s="5">
        <f t="shared" si="0"/>
        <v>2023</v>
      </c>
      <c r="D36" s="5">
        <f t="shared" si="1"/>
        <v>1</v>
      </c>
      <c r="E36" s="5" t="str">
        <f t="shared" si="2"/>
        <v>Jan</v>
      </c>
      <c r="F36" s="5" t="str">
        <f t="shared" si="3"/>
        <v>Q1</v>
      </c>
      <c r="G36" s="5" t="s">
        <v>58</v>
      </c>
      <c r="H36" s="5" t="s">
        <v>59</v>
      </c>
      <c r="I36" s="5" t="s">
        <v>60</v>
      </c>
      <c r="J36" s="5" t="s">
        <v>81</v>
      </c>
      <c r="K36" s="5" t="s">
        <v>94</v>
      </c>
      <c r="L36" s="5" t="s">
        <v>76</v>
      </c>
      <c r="M36" s="5" t="s">
        <v>49</v>
      </c>
      <c r="N36" s="5">
        <v>1</v>
      </c>
      <c r="O36" s="7">
        <v>32299</v>
      </c>
      <c r="P36" s="8">
        <v>0.15</v>
      </c>
      <c r="Q36" s="7">
        <v>21747</v>
      </c>
      <c r="R36" s="9">
        <f t="shared" si="4"/>
        <v>27454.149999999998</v>
      </c>
      <c r="S36" s="9">
        <f t="shared" si="5"/>
        <v>21747</v>
      </c>
      <c r="T36" s="9">
        <f t="shared" si="6"/>
        <v>5707.1499999999978</v>
      </c>
      <c r="U36" s="10">
        <f t="shared" si="7"/>
        <v>0.20787931879151234</v>
      </c>
      <c r="V36" s="5" t="s">
        <v>42</v>
      </c>
    </row>
    <row r="37" spans="1:22" x14ac:dyDescent="0.3">
      <c r="A37" s="5" t="s">
        <v>122</v>
      </c>
      <c r="B37" s="6">
        <v>44936</v>
      </c>
      <c r="C37" s="5">
        <f t="shared" si="0"/>
        <v>2023</v>
      </c>
      <c r="D37" s="5">
        <f t="shared" si="1"/>
        <v>1</v>
      </c>
      <c r="E37" s="5" t="str">
        <f t="shared" si="2"/>
        <v>Jan</v>
      </c>
      <c r="F37" s="5" t="str">
        <f t="shared" si="3"/>
        <v>Q1</v>
      </c>
      <c r="G37" s="5" t="s">
        <v>58</v>
      </c>
      <c r="H37" s="5" t="s">
        <v>59</v>
      </c>
      <c r="I37" s="5" t="s">
        <v>60</v>
      </c>
      <c r="J37" s="5" t="s">
        <v>46</v>
      </c>
      <c r="K37" s="5" t="s">
        <v>61</v>
      </c>
      <c r="L37" s="5" t="s">
        <v>48</v>
      </c>
      <c r="M37" s="5" t="s">
        <v>56</v>
      </c>
      <c r="N37" s="5">
        <v>1</v>
      </c>
      <c r="O37" s="7">
        <v>226</v>
      </c>
      <c r="P37" s="8">
        <v>0</v>
      </c>
      <c r="Q37" s="7">
        <v>92</v>
      </c>
      <c r="R37" s="9">
        <f t="shared" si="4"/>
        <v>226</v>
      </c>
      <c r="S37" s="9">
        <f t="shared" si="5"/>
        <v>92</v>
      </c>
      <c r="T37" s="9">
        <f t="shared" si="6"/>
        <v>134</v>
      </c>
      <c r="U37" s="10">
        <f t="shared" si="7"/>
        <v>0.59292035398230092</v>
      </c>
      <c r="V37" s="5" t="s">
        <v>42</v>
      </c>
    </row>
    <row r="38" spans="1:22" x14ac:dyDescent="0.3">
      <c r="A38" s="5" t="s">
        <v>123</v>
      </c>
      <c r="B38" s="6">
        <v>44937</v>
      </c>
      <c r="C38" s="5">
        <f t="shared" si="0"/>
        <v>2023</v>
      </c>
      <c r="D38" s="5">
        <f t="shared" si="1"/>
        <v>1</v>
      </c>
      <c r="E38" s="5" t="str">
        <f t="shared" si="2"/>
        <v>Jan</v>
      </c>
      <c r="F38" s="5" t="str">
        <f t="shared" si="3"/>
        <v>Q1</v>
      </c>
      <c r="G38" s="5" t="s">
        <v>35</v>
      </c>
      <c r="H38" s="5" t="s">
        <v>91</v>
      </c>
      <c r="I38" s="5" t="s">
        <v>92</v>
      </c>
      <c r="J38" s="5" t="s">
        <v>46</v>
      </c>
      <c r="K38" s="5" t="s">
        <v>61</v>
      </c>
      <c r="L38" s="5" t="s">
        <v>48</v>
      </c>
      <c r="M38" s="5" t="s">
        <v>56</v>
      </c>
      <c r="N38" s="5">
        <v>4</v>
      </c>
      <c r="O38" s="7">
        <v>275</v>
      </c>
      <c r="P38" s="8">
        <v>0</v>
      </c>
      <c r="Q38" s="7">
        <v>117</v>
      </c>
      <c r="R38" s="9">
        <f t="shared" si="4"/>
        <v>1100</v>
      </c>
      <c r="S38" s="9">
        <f t="shared" si="5"/>
        <v>468</v>
      </c>
      <c r="T38" s="9">
        <f t="shared" si="6"/>
        <v>632</v>
      </c>
      <c r="U38" s="10">
        <f t="shared" si="7"/>
        <v>0.57454545454545458</v>
      </c>
      <c r="V38" s="5" t="s">
        <v>42</v>
      </c>
    </row>
    <row r="39" spans="1:22" x14ac:dyDescent="0.3">
      <c r="A39" s="5" t="s">
        <v>124</v>
      </c>
      <c r="B39" s="6">
        <v>44937</v>
      </c>
      <c r="C39" s="5">
        <f t="shared" si="0"/>
        <v>2023</v>
      </c>
      <c r="D39" s="5">
        <f t="shared" si="1"/>
        <v>1</v>
      </c>
      <c r="E39" s="5" t="str">
        <f t="shared" si="2"/>
        <v>Jan</v>
      </c>
      <c r="F39" s="5" t="str">
        <f t="shared" si="3"/>
        <v>Q1</v>
      </c>
      <c r="G39" s="5" t="s">
        <v>35</v>
      </c>
      <c r="H39" s="5" t="s">
        <v>91</v>
      </c>
      <c r="I39" s="5" t="s">
        <v>92</v>
      </c>
      <c r="J39" s="5" t="s">
        <v>46</v>
      </c>
      <c r="K39" s="5" t="s">
        <v>47</v>
      </c>
      <c r="L39" s="5" t="s">
        <v>40</v>
      </c>
      <c r="M39" s="5" t="s">
        <v>49</v>
      </c>
      <c r="N39" s="5">
        <v>3</v>
      </c>
      <c r="O39" s="7">
        <v>452</v>
      </c>
      <c r="P39" s="8">
        <v>0</v>
      </c>
      <c r="Q39" s="7">
        <v>208</v>
      </c>
      <c r="R39" s="9">
        <f t="shared" si="4"/>
        <v>1356</v>
      </c>
      <c r="S39" s="9">
        <f t="shared" si="5"/>
        <v>624</v>
      </c>
      <c r="T39" s="9">
        <f t="shared" si="6"/>
        <v>732</v>
      </c>
      <c r="U39" s="10">
        <f t="shared" si="7"/>
        <v>0.53982300884955747</v>
      </c>
      <c r="V39" s="5" t="s">
        <v>42</v>
      </c>
    </row>
    <row r="40" spans="1:22" x14ac:dyDescent="0.3">
      <c r="A40" s="5" t="s">
        <v>125</v>
      </c>
      <c r="B40" s="6">
        <v>44937</v>
      </c>
      <c r="C40" s="5">
        <f t="shared" si="0"/>
        <v>2023</v>
      </c>
      <c r="D40" s="5">
        <f t="shared" si="1"/>
        <v>1</v>
      </c>
      <c r="E40" s="5" t="str">
        <f t="shared" si="2"/>
        <v>Jan</v>
      </c>
      <c r="F40" s="5" t="str">
        <f t="shared" si="3"/>
        <v>Q1</v>
      </c>
      <c r="G40" s="5" t="s">
        <v>58</v>
      </c>
      <c r="H40" s="5" t="s">
        <v>59</v>
      </c>
      <c r="I40" s="5" t="s">
        <v>60</v>
      </c>
      <c r="J40" s="5" t="s">
        <v>46</v>
      </c>
      <c r="K40" s="5" t="s">
        <v>89</v>
      </c>
      <c r="L40" s="5" t="s">
        <v>48</v>
      </c>
      <c r="M40" s="5" t="s">
        <v>49</v>
      </c>
      <c r="N40" s="5">
        <v>8</v>
      </c>
      <c r="O40" s="7">
        <v>2011</v>
      </c>
      <c r="P40" s="8">
        <v>0</v>
      </c>
      <c r="Q40" s="7">
        <v>1158</v>
      </c>
      <c r="R40" s="9">
        <f t="shared" si="4"/>
        <v>16088</v>
      </c>
      <c r="S40" s="9">
        <f t="shared" si="5"/>
        <v>9264</v>
      </c>
      <c r="T40" s="9">
        <f t="shared" si="6"/>
        <v>6824</v>
      </c>
      <c r="U40" s="10">
        <f t="shared" si="7"/>
        <v>0.42416708105420187</v>
      </c>
      <c r="V40" s="5" t="s">
        <v>42</v>
      </c>
    </row>
    <row r="41" spans="1:22" x14ac:dyDescent="0.3">
      <c r="A41" s="5" t="s">
        <v>126</v>
      </c>
      <c r="B41" s="6">
        <v>44937</v>
      </c>
      <c r="C41" s="5">
        <f t="shared" si="0"/>
        <v>2023</v>
      </c>
      <c r="D41" s="5">
        <f t="shared" si="1"/>
        <v>1</v>
      </c>
      <c r="E41" s="5" t="str">
        <f t="shared" si="2"/>
        <v>Jan</v>
      </c>
      <c r="F41" s="5" t="str">
        <f t="shared" si="3"/>
        <v>Q1</v>
      </c>
      <c r="G41" s="5" t="s">
        <v>51</v>
      </c>
      <c r="H41" s="5" t="s">
        <v>106</v>
      </c>
      <c r="I41" s="5" t="s">
        <v>107</v>
      </c>
      <c r="J41" s="5" t="s">
        <v>54</v>
      </c>
      <c r="K41" s="5" t="s">
        <v>84</v>
      </c>
      <c r="L41" s="5" t="s">
        <v>40</v>
      </c>
      <c r="M41" s="5" t="s">
        <v>49</v>
      </c>
      <c r="N41" s="5">
        <v>3</v>
      </c>
      <c r="O41" s="7">
        <v>2194</v>
      </c>
      <c r="P41" s="8">
        <v>0.05</v>
      </c>
      <c r="Q41" s="7">
        <v>1073</v>
      </c>
      <c r="R41" s="9">
        <f t="shared" si="4"/>
        <v>6252.9</v>
      </c>
      <c r="S41" s="9">
        <f t="shared" si="5"/>
        <v>3219</v>
      </c>
      <c r="T41" s="9">
        <f t="shared" si="6"/>
        <v>3033.8999999999996</v>
      </c>
      <c r="U41" s="10">
        <f t="shared" si="7"/>
        <v>0.4851988677253754</v>
      </c>
      <c r="V41" s="5" t="s">
        <v>42</v>
      </c>
    </row>
    <row r="42" spans="1:22" x14ac:dyDescent="0.3">
      <c r="A42" s="5" t="s">
        <v>127</v>
      </c>
      <c r="B42" s="6">
        <v>44938</v>
      </c>
      <c r="C42" s="5">
        <f t="shared" si="0"/>
        <v>2023</v>
      </c>
      <c r="D42" s="5">
        <f t="shared" si="1"/>
        <v>1</v>
      </c>
      <c r="E42" s="5" t="str">
        <f t="shared" si="2"/>
        <v>Jan</v>
      </c>
      <c r="F42" s="5" t="str">
        <f t="shared" si="3"/>
        <v>Q1</v>
      </c>
      <c r="G42" s="5" t="s">
        <v>58</v>
      </c>
      <c r="H42" s="5" t="s">
        <v>59</v>
      </c>
      <c r="I42" s="5" t="s">
        <v>60</v>
      </c>
      <c r="J42" s="5" t="s">
        <v>38</v>
      </c>
      <c r="K42" s="5" t="s">
        <v>39</v>
      </c>
      <c r="L42" s="5" t="s">
        <v>76</v>
      </c>
      <c r="M42" s="5" t="s">
        <v>56</v>
      </c>
      <c r="N42" s="5">
        <v>2</v>
      </c>
      <c r="O42" s="7">
        <v>49764</v>
      </c>
      <c r="P42" s="8">
        <v>0.05</v>
      </c>
      <c r="Q42" s="7">
        <v>41546</v>
      </c>
      <c r="R42" s="9">
        <f t="shared" si="4"/>
        <v>94551.599999999991</v>
      </c>
      <c r="S42" s="9">
        <f t="shared" si="5"/>
        <v>83092</v>
      </c>
      <c r="T42" s="9">
        <f t="shared" si="6"/>
        <v>11459.599999999991</v>
      </c>
      <c r="U42" s="10">
        <f t="shared" si="7"/>
        <v>0.1211994297293752</v>
      </c>
      <c r="V42" s="5" t="s">
        <v>42</v>
      </c>
    </row>
    <row r="43" spans="1:22" x14ac:dyDescent="0.3">
      <c r="A43" s="5" t="s">
        <v>128</v>
      </c>
      <c r="B43" s="6">
        <v>44938</v>
      </c>
      <c r="C43" s="5">
        <f t="shared" si="0"/>
        <v>2023</v>
      </c>
      <c r="D43" s="5">
        <f t="shared" si="1"/>
        <v>1</v>
      </c>
      <c r="E43" s="5" t="str">
        <f t="shared" si="2"/>
        <v>Jan</v>
      </c>
      <c r="F43" s="5" t="str">
        <f t="shared" si="3"/>
        <v>Q1</v>
      </c>
      <c r="G43" s="5" t="s">
        <v>58</v>
      </c>
      <c r="H43" s="5" t="s">
        <v>68</v>
      </c>
      <c r="I43" s="5" t="s">
        <v>69</v>
      </c>
      <c r="J43" s="5" t="s">
        <v>46</v>
      </c>
      <c r="K43" s="5" t="s">
        <v>66</v>
      </c>
      <c r="L43" s="5" t="s">
        <v>76</v>
      </c>
      <c r="M43" s="5" t="s">
        <v>41</v>
      </c>
      <c r="N43" s="5">
        <v>1</v>
      </c>
      <c r="O43" s="7">
        <v>303</v>
      </c>
      <c r="P43" s="8">
        <v>0.05</v>
      </c>
      <c r="Q43" s="7">
        <v>120</v>
      </c>
      <c r="R43" s="9">
        <f t="shared" si="4"/>
        <v>287.84999999999997</v>
      </c>
      <c r="S43" s="9">
        <f t="shared" si="5"/>
        <v>120</v>
      </c>
      <c r="T43" s="9">
        <f t="shared" si="6"/>
        <v>167.84999999999997</v>
      </c>
      <c r="U43" s="10">
        <f t="shared" si="7"/>
        <v>0.58311620635747785</v>
      </c>
      <c r="V43" s="5" t="s">
        <v>42</v>
      </c>
    </row>
    <row r="44" spans="1:22" x14ac:dyDescent="0.3">
      <c r="A44" s="5" t="s">
        <v>129</v>
      </c>
      <c r="B44" s="6">
        <v>44938</v>
      </c>
      <c r="C44" s="5">
        <f t="shared" si="0"/>
        <v>2023</v>
      </c>
      <c r="D44" s="5">
        <f t="shared" si="1"/>
        <v>1</v>
      </c>
      <c r="E44" s="5" t="str">
        <f t="shared" si="2"/>
        <v>Jan</v>
      </c>
      <c r="F44" s="5" t="str">
        <f t="shared" si="3"/>
        <v>Q1</v>
      </c>
      <c r="G44" s="5" t="s">
        <v>51</v>
      </c>
      <c r="H44" s="5" t="s">
        <v>52</v>
      </c>
      <c r="I44" s="5" t="s">
        <v>53</v>
      </c>
      <c r="J44" s="5" t="s">
        <v>81</v>
      </c>
      <c r="K44" s="5" t="s">
        <v>130</v>
      </c>
      <c r="L44" s="5" t="s">
        <v>40</v>
      </c>
      <c r="M44" s="5" t="s">
        <v>49</v>
      </c>
      <c r="N44" s="5">
        <v>2</v>
      </c>
      <c r="O44" s="7">
        <v>14969</v>
      </c>
      <c r="P44" s="8">
        <v>0.35</v>
      </c>
      <c r="Q44" s="7">
        <v>9071</v>
      </c>
      <c r="R44" s="9">
        <f t="shared" si="4"/>
        <v>19459.7</v>
      </c>
      <c r="S44" s="9">
        <f t="shared" si="5"/>
        <v>18142</v>
      </c>
      <c r="T44" s="9">
        <f t="shared" si="6"/>
        <v>1317.7000000000007</v>
      </c>
      <c r="U44" s="10">
        <f t="shared" si="7"/>
        <v>6.7714301864879756E-2</v>
      </c>
      <c r="V44" s="5" t="s">
        <v>42</v>
      </c>
    </row>
    <row r="45" spans="1:22" x14ac:dyDescent="0.3">
      <c r="A45" s="5" t="s">
        <v>131</v>
      </c>
      <c r="B45" s="6">
        <v>44939</v>
      </c>
      <c r="C45" s="5">
        <f t="shared" si="0"/>
        <v>2023</v>
      </c>
      <c r="D45" s="5">
        <f t="shared" si="1"/>
        <v>1</v>
      </c>
      <c r="E45" s="5" t="str">
        <f t="shared" si="2"/>
        <v>Jan</v>
      </c>
      <c r="F45" s="5" t="str">
        <f t="shared" si="3"/>
        <v>Q1</v>
      </c>
      <c r="G45" s="5" t="s">
        <v>63</v>
      </c>
      <c r="H45" s="5" t="s">
        <v>64</v>
      </c>
      <c r="I45" s="5" t="s">
        <v>65</v>
      </c>
      <c r="J45" s="5" t="s">
        <v>54</v>
      </c>
      <c r="K45" s="5" t="s">
        <v>84</v>
      </c>
      <c r="L45" s="5" t="s">
        <v>40</v>
      </c>
      <c r="M45" s="5" t="s">
        <v>56</v>
      </c>
      <c r="N45" s="5">
        <v>1</v>
      </c>
      <c r="O45" s="7">
        <v>2437</v>
      </c>
      <c r="P45" s="8">
        <v>0</v>
      </c>
      <c r="Q45" s="7">
        <v>1222</v>
      </c>
      <c r="R45" s="9">
        <f t="shared" si="4"/>
        <v>2437</v>
      </c>
      <c r="S45" s="9">
        <f t="shared" si="5"/>
        <v>1222</v>
      </c>
      <c r="T45" s="9">
        <f t="shared" si="6"/>
        <v>1215</v>
      </c>
      <c r="U45" s="10">
        <f t="shared" si="7"/>
        <v>0.49856380796060729</v>
      </c>
      <c r="V45" s="5" t="s">
        <v>42</v>
      </c>
    </row>
    <row r="46" spans="1:22" x14ac:dyDescent="0.3">
      <c r="A46" s="5" t="s">
        <v>132</v>
      </c>
      <c r="B46" s="6">
        <v>44939</v>
      </c>
      <c r="C46" s="5">
        <f t="shared" si="0"/>
        <v>2023</v>
      </c>
      <c r="D46" s="5">
        <f t="shared" si="1"/>
        <v>1</v>
      </c>
      <c r="E46" s="5" t="str">
        <f t="shared" si="2"/>
        <v>Jan</v>
      </c>
      <c r="F46" s="5" t="str">
        <f t="shared" si="3"/>
        <v>Q1</v>
      </c>
      <c r="G46" s="5" t="s">
        <v>35</v>
      </c>
      <c r="H46" s="5" t="s">
        <v>44</v>
      </c>
      <c r="I46" s="5" t="s">
        <v>45</v>
      </c>
      <c r="J46" s="5" t="s">
        <v>81</v>
      </c>
      <c r="K46" s="5" t="s">
        <v>130</v>
      </c>
      <c r="L46" s="5" t="s">
        <v>40</v>
      </c>
      <c r="M46" s="5" t="s">
        <v>49</v>
      </c>
      <c r="N46" s="5">
        <v>1</v>
      </c>
      <c r="O46" s="7">
        <v>13158</v>
      </c>
      <c r="P46" s="8">
        <v>0.3</v>
      </c>
      <c r="Q46" s="7">
        <v>7803</v>
      </c>
      <c r="R46" s="9">
        <f t="shared" si="4"/>
        <v>9210.5999999999985</v>
      </c>
      <c r="S46" s="9">
        <f t="shared" si="5"/>
        <v>7803</v>
      </c>
      <c r="T46" s="9">
        <f t="shared" si="6"/>
        <v>1407.5999999999985</v>
      </c>
      <c r="U46" s="10">
        <f t="shared" si="7"/>
        <v>0.15282392026578059</v>
      </c>
      <c r="V46" s="5" t="s">
        <v>42</v>
      </c>
    </row>
    <row r="47" spans="1:22" x14ac:dyDescent="0.3">
      <c r="A47" s="5" t="s">
        <v>133</v>
      </c>
      <c r="B47" s="6">
        <v>44939</v>
      </c>
      <c r="C47" s="5">
        <f t="shared" si="0"/>
        <v>2023</v>
      </c>
      <c r="D47" s="5">
        <f t="shared" si="1"/>
        <v>1</v>
      </c>
      <c r="E47" s="5" t="str">
        <f t="shared" si="2"/>
        <v>Jan</v>
      </c>
      <c r="F47" s="5" t="str">
        <f t="shared" si="3"/>
        <v>Q1</v>
      </c>
      <c r="G47" s="5" t="s">
        <v>51</v>
      </c>
      <c r="H47" s="5" t="s">
        <v>106</v>
      </c>
      <c r="I47" s="5" t="s">
        <v>107</v>
      </c>
      <c r="J47" s="5" t="s">
        <v>81</v>
      </c>
      <c r="K47" s="5" t="s">
        <v>94</v>
      </c>
      <c r="L47" s="5" t="s">
        <v>76</v>
      </c>
      <c r="M47" s="5" t="s">
        <v>49</v>
      </c>
      <c r="N47" s="5">
        <v>1</v>
      </c>
      <c r="O47" s="7">
        <v>33779</v>
      </c>
      <c r="P47" s="8">
        <v>0.25</v>
      </c>
      <c r="Q47" s="7">
        <v>22962</v>
      </c>
      <c r="R47" s="9">
        <f t="shared" si="4"/>
        <v>25334.25</v>
      </c>
      <c r="S47" s="9">
        <f t="shared" si="5"/>
        <v>22962</v>
      </c>
      <c r="T47" s="9">
        <f t="shared" si="6"/>
        <v>2372.25</v>
      </c>
      <c r="U47" s="10">
        <f t="shared" si="7"/>
        <v>9.3638059149175529E-2</v>
      </c>
      <c r="V47" s="5" t="s">
        <v>42</v>
      </c>
    </row>
    <row r="48" spans="1:22" x14ac:dyDescent="0.3">
      <c r="A48" s="5" t="s">
        <v>134</v>
      </c>
      <c r="B48" s="6">
        <v>44940</v>
      </c>
      <c r="C48" s="5">
        <f t="shared" si="0"/>
        <v>2023</v>
      </c>
      <c r="D48" s="5">
        <f t="shared" si="1"/>
        <v>1</v>
      </c>
      <c r="E48" s="5" t="str">
        <f t="shared" si="2"/>
        <v>Jan</v>
      </c>
      <c r="F48" s="5" t="str">
        <f t="shared" si="3"/>
        <v>Q1</v>
      </c>
      <c r="G48" s="5" t="s">
        <v>58</v>
      </c>
      <c r="H48" s="5" t="s">
        <v>72</v>
      </c>
      <c r="I48" s="5" t="s">
        <v>73</v>
      </c>
      <c r="J48" s="5" t="s">
        <v>81</v>
      </c>
      <c r="K48" s="5" t="s">
        <v>94</v>
      </c>
      <c r="L48" s="5" t="s">
        <v>48</v>
      </c>
      <c r="M48" s="5" t="s">
        <v>49</v>
      </c>
      <c r="N48" s="5">
        <v>1</v>
      </c>
      <c r="O48" s="7">
        <v>29923</v>
      </c>
      <c r="P48" s="8">
        <v>0</v>
      </c>
      <c r="Q48" s="7">
        <v>20825</v>
      </c>
      <c r="R48" s="9">
        <f t="shared" si="4"/>
        <v>29923</v>
      </c>
      <c r="S48" s="9">
        <f t="shared" si="5"/>
        <v>20825</v>
      </c>
      <c r="T48" s="9">
        <f t="shared" si="6"/>
        <v>9098</v>
      </c>
      <c r="U48" s="10">
        <f t="shared" si="7"/>
        <v>0.30404705410553756</v>
      </c>
      <c r="V48" s="5" t="s">
        <v>42</v>
      </c>
    </row>
    <row r="49" spans="1:22" x14ac:dyDescent="0.3">
      <c r="A49" s="5" t="s">
        <v>135</v>
      </c>
      <c r="B49" s="6">
        <v>44940</v>
      </c>
      <c r="C49" s="5">
        <f t="shared" si="0"/>
        <v>2023</v>
      </c>
      <c r="D49" s="5">
        <f t="shared" si="1"/>
        <v>1</v>
      </c>
      <c r="E49" s="5" t="str">
        <f t="shared" si="2"/>
        <v>Jan</v>
      </c>
      <c r="F49" s="5" t="str">
        <f t="shared" si="3"/>
        <v>Q1</v>
      </c>
      <c r="G49" s="5" t="s">
        <v>58</v>
      </c>
      <c r="H49" s="5" t="s">
        <v>68</v>
      </c>
      <c r="I49" s="5" t="s">
        <v>69</v>
      </c>
      <c r="J49" s="5" t="s">
        <v>46</v>
      </c>
      <c r="K49" s="5" t="s">
        <v>89</v>
      </c>
      <c r="L49" s="5" t="s">
        <v>40</v>
      </c>
      <c r="M49" s="5" t="s">
        <v>49</v>
      </c>
      <c r="N49" s="5">
        <v>1</v>
      </c>
      <c r="O49" s="7">
        <v>2350</v>
      </c>
      <c r="P49" s="8">
        <v>0</v>
      </c>
      <c r="Q49" s="7">
        <v>1352</v>
      </c>
      <c r="R49" s="9">
        <f t="shared" si="4"/>
        <v>2350</v>
      </c>
      <c r="S49" s="9">
        <f t="shared" si="5"/>
        <v>1352</v>
      </c>
      <c r="T49" s="9">
        <f t="shared" si="6"/>
        <v>998</v>
      </c>
      <c r="U49" s="10">
        <f t="shared" si="7"/>
        <v>0.4246808510638298</v>
      </c>
      <c r="V49" s="5" t="s">
        <v>42</v>
      </c>
    </row>
    <row r="50" spans="1:22" x14ac:dyDescent="0.3">
      <c r="A50" s="5" t="s">
        <v>136</v>
      </c>
      <c r="B50" s="6">
        <v>44940</v>
      </c>
      <c r="C50" s="5">
        <f t="shared" si="0"/>
        <v>2023</v>
      </c>
      <c r="D50" s="5">
        <f t="shared" si="1"/>
        <v>1</v>
      </c>
      <c r="E50" s="5" t="str">
        <f t="shared" si="2"/>
        <v>Jan</v>
      </c>
      <c r="F50" s="5" t="str">
        <f t="shared" si="3"/>
        <v>Q1</v>
      </c>
      <c r="G50" s="5" t="s">
        <v>58</v>
      </c>
      <c r="H50" s="5" t="s">
        <v>72</v>
      </c>
      <c r="I50" s="5" t="s">
        <v>73</v>
      </c>
      <c r="J50" s="5" t="s">
        <v>46</v>
      </c>
      <c r="K50" s="5" t="s">
        <v>61</v>
      </c>
      <c r="L50" s="5" t="s">
        <v>76</v>
      </c>
      <c r="M50" s="5" t="s">
        <v>41</v>
      </c>
      <c r="N50" s="5">
        <v>4</v>
      </c>
      <c r="O50" s="7">
        <v>233</v>
      </c>
      <c r="P50" s="8">
        <v>0.1</v>
      </c>
      <c r="Q50" s="7">
        <v>100</v>
      </c>
      <c r="R50" s="9">
        <f t="shared" si="4"/>
        <v>838.80000000000007</v>
      </c>
      <c r="S50" s="9">
        <f t="shared" si="5"/>
        <v>400</v>
      </c>
      <c r="T50" s="9">
        <f t="shared" si="6"/>
        <v>438.80000000000007</v>
      </c>
      <c r="U50" s="10">
        <f t="shared" si="7"/>
        <v>0.52312827849308541</v>
      </c>
      <c r="V50" s="5" t="s">
        <v>42</v>
      </c>
    </row>
    <row r="51" spans="1:22" x14ac:dyDescent="0.3">
      <c r="A51" s="5" t="s">
        <v>137</v>
      </c>
      <c r="B51" s="6">
        <v>44940</v>
      </c>
      <c r="C51" s="5">
        <f t="shared" si="0"/>
        <v>2023</v>
      </c>
      <c r="D51" s="5">
        <f t="shared" si="1"/>
        <v>1</v>
      </c>
      <c r="E51" s="5" t="str">
        <f t="shared" si="2"/>
        <v>Jan</v>
      </c>
      <c r="F51" s="5" t="str">
        <f t="shared" si="3"/>
        <v>Q1</v>
      </c>
      <c r="G51" s="5" t="s">
        <v>63</v>
      </c>
      <c r="H51" s="5" t="s">
        <v>86</v>
      </c>
      <c r="I51" s="5" t="s">
        <v>87</v>
      </c>
      <c r="J51" s="5" t="s">
        <v>46</v>
      </c>
      <c r="K51" s="5" t="s">
        <v>66</v>
      </c>
      <c r="L51" s="5" t="s">
        <v>40</v>
      </c>
      <c r="M51" s="5" t="s">
        <v>49</v>
      </c>
      <c r="N51" s="5">
        <v>2</v>
      </c>
      <c r="O51" s="7">
        <v>296</v>
      </c>
      <c r="P51" s="8">
        <v>0</v>
      </c>
      <c r="Q51" s="7">
        <v>119</v>
      </c>
      <c r="R51" s="9">
        <f t="shared" si="4"/>
        <v>592</v>
      </c>
      <c r="S51" s="9">
        <f t="shared" si="5"/>
        <v>238</v>
      </c>
      <c r="T51" s="9">
        <f t="shared" si="6"/>
        <v>354</v>
      </c>
      <c r="U51" s="10">
        <f t="shared" si="7"/>
        <v>0.59797297297297303</v>
      </c>
      <c r="V51" s="5" t="s">
        <v>42</v>
      </c>
    </row>
    <row r="52" spans="1:22" x14ac:dyDescent="0.3">
      <c r="A52" s="5" t="s">
        <v>138</v>
      </c>
      <c r="B52" s="6">
        <v>44940</v>
      </c>
      <c r="C52" s="5">
        <f t="shared" si="0"/>
        <v>2023</v>
      </c>
      <c r="D52" s="5">
        <f t="shared" si="1"/>
        <v>1</v>
      </c>
      <c r="E52" s="5" t="str">
        <f t="shared" si="2"/>
        <v>Jan</v>
      </c>
      <c r="F52" s="5" t="str">
        <f t="shared" si="3"/>
        <v>Q1</v>
      </c>
      <c r="G52" s="5" t="s">
        <v>58</v>
      </c>
      <c r="H52" s="5" t="s">
        <v>59</v>
      </c>
      <c r="I52" s="5" t="s">
        <v>60</v>
      </c>
      <c r="J52" s="5" t="s">
        <v>38</v>
      </c>
      <c r="K52" s="5" t="s">
        <v>104</v>
      </c>
      <c r="L52" s="5" t="s">
        <v>40</v>
      </c>
      <c r="M52" s="5" t="s">
        <v>49</v>
      </c>
      <c r="N52" s="5">
        <v>1</v>
      </c>
      <c r="O52" s="7">
        <v>1538</v>
      </c>
      <c r="P52" s="8">
        <v>0.15</v>
      </c>
      <c r="Q52" s="7">
        <v>758</v>
      </c>
      <c r="R52" s="9">
        <f t="shared" si="4"/>
        <v>1307.3</v>
      </c>
      <c r="S52" s="9">
        <f t="shared" si="5"/>
        <v>758</v>
      </c>
      <c r="T52" s="9">
        <f t="shared" si="6"/>
        <v>549.29999999999995</v>
      </c>
      <c r="U52" s="10">
        <f t="shared" si="7"/>
        <v>0.42017899487493304</v>
      </c>
      <c r="V52" s="5" t="s">
        <v>42</v>
      </c>
    </row>
    <row r="53" spans="1:22" x14ac:dyDescent="0.3">
      <c r="A53" s="5" t="s">
        <v>139</v>
      </c>
      <c r="B53" s="6">
        <v>44941</v>
      </c>
      <c r="C53" s="5">
        <f t="shared" si="0"/>
        <v>2023</v>
      </c>
      <c r="D53" s="5">
        <f t="shared" si="1"/>
        <v>1</v>
      </c>
      <c r="E53" s="5" t="str">
        <f t="shared" si="2"/>
        <v>Jan</v>
      </c>
      <c r="F53" s="5" t="str">
        <f t="shared" si="3"/>
        <v>Q1</v>
      </c>
      <c r="G53" s="5" t="s">
        <v>51</v>
      </c>
      <c r="H53" s="5" t="s">
        <v>52</v>
      </c>
      <c r="I53" s="5" t="s">
        <v>53</v>
      </c>
      <c r="J53" s="5" t="s">
        <v>38</v>
      </c>
      <c r="K53" s="5" t="s">
        <v>104</v>
      </c>
      <c r="L53" s="5" t="s">
        <v>40</v>
      </c>
      <c r="M53" s="5" t="s">
        <v>41</v>
      </c>
      <c r="N53" s="5">
        <v>1</v>
      </c>
      <c r="O53" s="7">
        <v>1493</v>
      </c>
      <c r="P53" s="8">
        <v>0.05</v>
      </c>
      <c r="Q53" s="7">
        <v>728</v>
      </c>
      <c r="R53" s="9">
        <f t="shared" si="4"/>
        <v>1418.35</v>
      </c>
      <c r="S53" s="9">
        <f t="shared" si="5"/>
        <v>728</v>
      </c>
      <c r="T53" s="9">
        <f t="shared" si="6"/>
        <v>690.34999999999991</v>
      </c>
      <c r="U53" s="10">
        <f t="shared" si="7"/>
        <v>0.4867275355166214</v>
      </c>
      <c r="V53" s="5" t="s">
        <v>42</v>
      </c>
    </row>
    <row r="54" spans="1:22" x14ac:dyDescent="0.3">
      <c r="A54" s="5" t="s">
        <v>140</v>
      </c>
      <c r="B54" s="6">
        <v>44941</v>
      </c>
      <c r="C54" s="5">
        <f t="shared" si="0"/>
        <v>2023</v>
      </c>
      <c r="D54" s="5">
        <f t="shared" si="1"/>
        <v>1</v>
      </c>
      <c r="E54" s="5" t="str">
        <f t="shared" si="2"/>
        <v>Jan</v>
      </c>
      <c r="F54" s="5" t="str">
        <f t="shared" si="3"/>
        <v>Q1</v>
      </c>
      <c r="G54" s="5" t="s">
        <v>58</v>
      </c>
      <c r="H54" s="5" t="s">
        <v>72</v>
      </c>
      <c r="I54" s="5" t="s">
        <v>73</v>
      </c>
      <c r="J54" s="5" t="s">
        <v>46</v>
      </c>
      <c r="K54" s="5" t="s">
        <v>89</v>
      </c>
      <c r="L54" s="5" t="s">
        <v>40</v>
      </c>
      <c r="M54" s="5" t="s">
        <v>49</v>
      </c>
      <c r="N54" s="5">
        <v>3</v>
      </c>
      <c r="O54" s="7">
        <v>2328</v>
      </c>
      <c r="P54" s="8">
        <v>0</v>
      </c>
      <c r="Q54" s="7">
        <v>1358</v>
      </c>
      <c r="R54" s="9">
        <f t="shared" si="4"/>
        <v>6984</v>
      </c>
      <c r="S54" s="9">
        <f t="shared" si="5"/>
        <v>4074</v>
      </c>
      <c r="T54" s="9">
        <f t="shared" si="6"/>
        <v>2910</v>
      </c>
      <c r="U54" s="10">
        <f t="shared" si="7"/>
        <v>0.41666666666666669</v>
      </c>
      <c r="V54" s="5" t="s">
        <v>42</v>
      </c>
    </row>
    <row r="55" spans="1:22" x14ac:dyDescent="0.3">
      <c r="A55" s="5" t="s">
        <v>141</v>
      </c>
      <c r="B55" s="6">
        <v>44941</v>
      </c>
      <c r="C55" s="5">
        <f t="shared" si="0"/>
        <v>2023</v>
      </c>
      <c r="D55" s="5">
        <f t="shared" si="1"/>
        <v>1</v>
      </c>
      <c r="E55" s="5" t="str">
        <f t="shared" si="2"/>
        <v>Jan</v>
      </c>
      <c r="F55" s="5" t="str">
        <f t="shared" si="3"/>
        <v>Q1</v>
      </c>
      <c r="G55" s="5" t="s">
        <v>58</v>
      </c>
      <c r="H55" s="5" t="s">
        <v>59</v>
      </c>
      <c r="I55" s="5" t="s">
        <v>60</v>
      </c>
      <c r="J55" s="5" t="s">
        <v>81</v>
      </c>
      <c r="K55" s="5" t="s">
        <v>130</v>
      </c>
      <c r="L55" s="5" t="s">
        <v>40</v>
      </c>
      <c r="M55" s="5" t="s">
        <v>56</v>
      </c>
      <c r="N55" s="5">
        <v>3</v>
      </c>
      <c r="O55" s="7">
        <v>12640</v>
      </c>
      <c r="P55" s="8">
        <v>0.3</v>
      </c>
      <c r="Q55" s="7">
        <v>7428</v>
      </c>
      <c r="R55" s="9">
        <f t="shared" si="4"/>
        <v>26544</v>
      </c>
      <c r="S55" s="9">
        <f t="shared" si="5"/>
        <v>22284</v>
      </c>
      <c r="T55" s="9">
        <f t="shared" si="6"/>
        <v>4260</v>
      </c>
      <c r="U55" s="10">
        <f t="shared" si="7"/>
        <v>0.16048824593128391</v>
      </c>
      <c r="V55" s="5" t="s">
        <v>42</v>
      </c>
    </row>
    <row r="56" spans="1:22" x14ac:dyDescent="0.3">
      <c r="A56" s="5" t="s">
        <v>142</v>
      </c>
      <c r="B56" s="6">
        <v>44941</v>
      </c>
      <c r="C56" s="5">
        <f t="shared" si="0"/>
        <v>2023</v>
      </c>
      <c r="D56" s="5">
        <f t="shared" si="1"/>
        <v>1</v>
      </c>
      <c r="E56" s="5" t="str">
        <f t="shared" si="2"/>
        <v>Jan</v>
      </c>
      <c r="F56" s="5" t="str">
        <f t="shared" si="3"/>
        <v>Q1</v>
      </c>
      <c r="G56" s="5" t="s">
        <v>58</v>
      </c>
      <c r="H56" s="5" t="s">
        <v>72</v>
      </c>
      <c r="I56" s="5" t="s">
        <v>73</v>
      </c>
      <c r="J56" s="5" t="s">
        <v>46</v>
      </c>
      <c r="K56" s="5" t="s">
        <v>61</v>
      </c>
      <c r="L56" s="5" t="s">
        <v>40</v>
      </c>
      <c r="M56" s="5" t="s">
        <v>41</v>
      </c>
      <c r="N56" s="5">
        <v>1</v>
      </c>
      <c r="O56" s="7">
        <v>262</v>
      </c>
      <c r="P56" s="8">
        <v>0.05</v>
      </c>
      <c r="Q56" s="7">
        <v>107</v>
      </c>
      <c r="R56" s="9">
        <f t="shared" si="4"/>
        <v>248.89999999999998</v>
      </c>
      <c r="S56" s="9">
        <f t="shared" si="5"/>
        <v>107</v>
      </c>
      <c r="T56" s="9">
        <f t="shared" si="6"/>
        <v>141.89999999999998</v>
      </c>
      <c r="U56" s="10">
        <f t="shared" si="7"/>
        <v>0.57010847730012049</v>
      </c>
      <c r="V56" s="5" t="s">
        <v>42</v>
      </c>
    </row>
    <row r="57" spans="1:22" x14ac:dyDescent="0.3">
      <c r="A57" s="5" t="s">
        <v>143</v>
      </c>
      <c r="B57" s="6">
        <v>44941</v>
      </c>
      <c r="C57" s="5">
        <f t="shared" si="0"/>
        <v>2023</v>
      </c>
      <c r="D57" s="5">
        <f t="shared" si="1"/>
        <v>1</v>
      </c>
      <c r="E57" s="5" t="str">
        <f t="shared" si="2"/>
        <v>Jan</v>
      </c>
      <c r="F57" s="5" t="str">
        <f t="shared" si="3"/>
        <v>Q1</v>
      </c>
      <c r="G57" s="5" t="s">
        <v>63</v>
      </c>
      <c r="H57" s="5" t="s">
        <v>64</v>
      </c>
      <c r="I57" s="5" t="s">
        <v>65</v>
      </c>
      <c r="J57" s="5" t="s">
        <v>46</v>
      </c>
      <c r="K57" s="5" t="s">
        <v>89</v>
      </c>
      <c r="L57" s="5" t="s">
        <v>40</v>
      </c>
      <c r="M57" s="5" t="s">
        <v>56</v>
      </c>
      <c r="N57" s="5">
        <v>5</v>
      </c>
      <c r="O57" s="7">
        <v>2233</v>
      </c>
      <c r="P57" s="8">
        <v>0.15</v>
      </c>
      <c r="Q57" s="7">
        <v>1316</v>
      </c>
      <c r="R57" s="9">
        <f t="shared" si="4"/>
        <v>9490.25</v>
      </c>
      <c r="S57" s="9">
        <f t="shared" si="5"/>
        <v>6580</v>
      </c>
      <c r="T57" s="9">
        <f t="shared" si="6"/>
        <v>2910.25</v>
      </c>
      <c r="U57" s="10">
        <f t="shared" si="7"/>
        <v>0.30665683201180161</v>
      </c>
      <c r="V57" s="5" t="s">
        <v>42</v>
      </c>
    </row>
    <row r="58" spans="1:22" x14ac:dyDescent="0.3">
      <c r="A58" s="5" t="s">
        <v>144</v>
      </c>
      <c r="B58" s="6">
        <v>44941</v>
      </c>
      <c r="C58" s="5">
        <f t="shared" si="0"/>
        <v>2023</v>
      </c>
      <c r="D58" s="5">
        <f t="shared" si="1"/>
        <v>1</v>
      </c>
      <c r="E58" s="5" t="str">
        <f t="shared" si="2"/>
        <v>Jan</v>
      </c>
      <c r="F58" s="5" t="str">
        <f t="shared" si="3"/>
        <v>Q1</v>
      </c>
      <c r="G58" s="5" t="s">
        <v>51</v>
      </c>
      <c r="H58" s="5" t="s">
        <v>79</v>
      </c>
      <c r="I58" s="5" t="s">
        <v>80</v>
      </c>
      <c r="J58" s="5" t="s">
        <v>38</v>
      </c>
      <c r="K58" s="5" t="s">
        <v>104</v>
      </c>
      <c r="L58" s="5" t="s">
        <v>48</v>
      </c>
      <c r="M58" s="5" t="s">
        <v>56</v>
      </c>
      <c r="N58" s="5">
        <v>1</v>
      </c>
      <c r="O58" s="7">
        <v>1457</v>
      </c>
      <c r="P58" s="8">
        <v>0.1</v>
      </c>
      <c r="Q58" s="7">
        <v>731</v>
      </c>
      <c r="R58" s="9">
        <f t="shared" si="4"/>
        <v>1311.3</v>
      </c>
      <c r="S58" s="9">
        <f t="shared" si="5"/>
        <v>731</v>
      </c>
      <c r="T58" s="9">
        <f t="shared" si="6"/>
        <v>580.29999999999995</v>
      </c>
      <c r="U58" s="10">
        <f t="shared" si="7"/>
        <v>0.44253793944940134</v>
      </c>
      <c r="V58" s="5" t="s">
        <v>42</v>
      </c>
    </row>
    <row r="59" spans="1:22" x14ac:dyDescent="0.3">
      <c r="A59" s="5" t="s">
        <v>145</v>
      </c>
      <c r="B59" s="6">
        <v>44941</v>
      </c>
      <c r="C59" s="5">
        <f t="shared" si="0"/>
        <v>2023</v>
      </c>
      <c r="D59" s="5">
        <f t="shared" si="1"/>
        <v>1</v>
      </c>
      <c r="E59" s="5" t="str">
        <f t="shared" si="2"/>
        <v>Jan</v>
      </c>
      <c r="F59" s="5" t="str">
        <f t="shared" si="3"/>
        <v>Q1</v>
      </c>
      <c r="G59" s="5" t="s">
        <v>51</v>
      </c>
      <c r="H59" s="5" t="s">
        <v>52</v>
      </c>
      <c r="I59" s="5" t="s">
        <v>53</v>
      </c>
      <c r="J59" s="5" t="s">
        <v>81</v>
      </c>
      <c r="K59" s="5" t="s">
        <v>146</v>
      </c>
      <c r="L59" s="5" t="s">
        <v>48</v>
      </c>
      <c r="M59" s="5" t="s">
        <v>49</v>
      </c>
      <c r="N59" s="5">
        <v>2</v>
      </c>
      <c r="O59" s="7">
        <v>8757</v>
      </c>
      <c r="P59" s="8">
        <v>0.35</v>
      </c>
      <c r="Q59" s="7">
        <v>5464</v>
      </c>
      <c r="R59" s="9">
        <f t="shared" si="4"/>
        <v>11384.1</v>
      </c>
      <c r="S59" s="9">
        <f t="shared" si="5"/>
        <v>10928</v>
      </c>
      <c r="T59" s="9">
        <f t="shared" si="6"/>
        <v>456.10000000000036</v>
      </c>
      <c r="U59" s="10">
        <f t="shared" si="7"/>
        <v>4.0064651575442971E-2</v>
      </c>
      <c r="V59" s="5" t="s">
        <v>42</v>
      </c>
    </row>
    <row r="60" spans="1:22" x14ac:dyDescent="0.3">
      <c r="A60" s="5" t="s">
        <v>147</v>
      </c>
      <c r="B60" s="6">
        <v>44941</v>
      </c>
      <c r="C60" s="5">
        <f t="shared" si="0"/>
        <v>2023</v>
      </c>
      <c r="D60" s="5">
        <f t="shared" si="1"/>
        <v>1</v>
      </c>
      <c r="E60" s="5" t="str">
        <f t="shared" si="2"/>
        <v>Jan</v>
      </c>
      <c r="F60" s="5" t="str">
        <f t="shared" si="3"/>
        <v>Q1</v>
      </c>
      <c r="G60" s="5" t="s">
        <v>58</v>
      </c>
      <c r="H60" s="5" t="s">
        <v>59</v>
      </c>
      <c r="I60" s="5" t="s">
        <v>60</v>
      </c>
      <c r="J60" s="5" t="s">
        <v>38</v>
      </c>
      <c r="K60" s="5" t="s">
        <v>39</v>
      </c>
      <c r="L60" s="5" t="s">
        <v>40</v>
      </c>
      <c r="M60" s="5" t="s">
        <v>56</v>
      </c>
      <c r="N60" s="5">
        <v>5</v>
      </c>
      <c r="O60" s="7">
        <v>56599</v>
      </c>
      <c r="P60" s="8">
        <v>0</v>
      </c>
      <c r="Q60" s="7">
        <v>47986</v>
      </c>
      <c r="R60" s="9">
        <f t="shared" si="4"/>
        <v>282995</v>
      </c>
      <c r="S60" s="9">
        <f t="shared" si="5"/>
        <v>239930</v>
      </c>
      <c r="T60" s="9">
        <f t="shared" si="6"/>
        <v>43065</v>
      </c>
      <c r="U60" s="10">
        <f t="shared" si="7"/>
        <v>0.15217583349529143</v>
      </c>
      <c r="V60" s="5" t="s">
        <v>42</v>
      </c>
    </row>
    <row r="61" spans="1:22" x14ac:dyDescent="0.3">
      <c r="A61" s="5" t="s">
        <v>148</v>
      </c>
      <c r="B61" s="6">
        <v>44942</v>
      </c>
      <c r="C61" s="5">
        <f t="shared" si="0"/>
        <v>2023</v>
      </c>
      <c r="D61" s="5">
        <f t="shared" si="1"/>
        <v>1</v>
      </c>
      <c r="E61" s="5" t="str">
        <f t="shared" si="2"/>
        <v>Jan</v>
      </c>
      <c r="F61" s="5" t="str">
        <f t="shared" si="3"/>
        <v>Q1</v>
      </c>
      <c r="G61" s="5" t="s">
        <v>51</v>
      </c>
      <c r="H61" s="5" t="s">
        <v>79</v>
      </c>
      <c r="I61" s="5" t="s">
        <v>80</v>
      </c>
      <c r="J61" s="5" t="s">
        <v>54</v>
      </c>
      <c r="K61" s="5" t="s">
        <v>99</v>
      </c>
      <c r="L61" s="5" t="s">
        <v>40</v>
      </c>
      <c r="M61" s="5" t="s">
        <v>49</v>
      </c>
      <c r="N61" s="5">
        <v>1</v>
      </c>
      <c r="O61" s="7">
        <v>1841</v>
      </c>
      <c r="P61" s="8">
        <v>0.1</v>
      </c>
      <c r="Q61" s="7">
        <v>956</v>
      </c>
      <c r="R61" s="9">
        <f t="shared" si="4"/>
        <v>1656.9</v>
      </c>
      <c r="S61" s="9">
        <f t="shared" si="5"/>
        <v>956</v>
      </c>
      <c r="T61" s="9">
        <f t="shared" si="6"/>
        <v>700.90000000000009</v>
      </c>
      <c r="U61" s="10">
        <f t="shared" si="7"/>
        <v>0.42301889069949911</v>
      </c>
      <c r="V61" s="5" t="s">
        <v>42</v>
      </c>
    </row>
    <row r="62" spans="1:22" x14ac:dyDescent="0.3">
      <c r="A62" s="5" t="s">
        <v>149</v>
      </c>
      <c r="B62" s="6">
        <v>44942</v>
      </c>
      <c r="C62" s="5">
        <f t="shared" si="0"/>
        <v>2023</v>
      </c>
      <c r="D62" s="5">
        <f t="shared" si="1"/>
        <v>1</v>
      </c>
      <c r="E62" s="5" t="str">
        <f t="shared" si="2"/>
        <v>Jan</v>
      </c>
      <c r="F62" s="5" t="str">
        <f t="shared" si="3"/>
        <v>Q1</v>
      </c>
      <c r="G62" s="5" t="s">
        <v>58</v>
      </c>
      <c r="H62" s="5" t="s">
        <v>68</v>
      </c>
      <c r="I62" s="5" t="s">
        <v>69</v>
      </c>
      <c r="J62" s="5" t="s">
        <v>46</v>
      </c>
      <c r="K62" s="5" t="s">
        <v>66</v>
      </c>
      <c r="L62" s="5" t="s">
        <v>40</v>
      </c>
      <c r="M62" s="5" t="s">
        <v>56</v>
      </c>
      <c r="N62" s="5">
        <v>3</v>
      </c>
      <c r="O62" s="7">
        <v>310</v>
      </c>
      <c r="P62" s="8">
        <v>0.15</v>
      </c>
      <c r="Q62" s="7">
        <v>127</v>
      </c>
      <c r="R62" s="9">
        <f t="shared" si="4"/>
        <v>790.5</v>
      </c>
      <c r="S62" s="9">
        <f t="shared" si="5"/>
        <v>381</v>
      </c>
      <c r="T62" s="9">
        <f t="shared" si="6"/>
        <v>409.5</v>
      </c>
      <c r="U62" s="10">
        <f t="shared" si="7"/>
        <v>0.51802656546489567</v>
      </c>
      <c r="V62" s="5" t="s">
        <v>42</v>
      </c>
    </row>
    <row r="63" spans="1:22" x14ac:dyDescent="0.3">
      <c r="A63" s="5" t="s">
        <v>150</v>
      </c>
      <c r="B63" s="6">
        <v>44942</v>
      </c>
      <c r="C63" s="5">
        <f t="shared" si="0"/>
        <v>2023</v>
      </c>
      <c r="D63" s="5">
        <f t="shared" si="1"/>
        <v>1</v>
      </c>
      <c r="E63" s="5" t="str">
        <f t="shared" si="2"/>
        <v>Jan</v>
      </c>
      <c r="F63" s="5" t="str">
        <f t="shared" si="3"/>
        <v>Q1</v>
      </c>
      <c r="G63" s="5" t="s">
        <v>51</v>
      </c>
      <c r="H63" s="5" t="s">
        <v>106</v>
      </c>
      <c r="I63" s="5" t="s">
        <v>107</v>
      </c>
      <c r="J63" s="5" t="s">
        <v>46</v>
      </c>
      <c r="K63" s="5" t="s">
        <v>89</v>
      </c>
      <c r="L63" s="5" t="s">
        <v>48</v>
      </c>
      <c r="M63" s="5" t="s">
        <v>41</v>
      </c>
      <c r="N63" s="5">
        <v>2</v>
      </c>
      <c r="O63" s="7">
        <v>2007</v>
      </c>
      <c r="P63" s="8">
        <v>0.2</v>
      </c>
      <c r="Q63" s="7">
        <v>1136</v>
      </c>
      <c r="R63" s="9">
        <f t="shared" si="4"/>
        <v>3211.2000000000003</v>
      </c>
      <c r="S63" s="9">
        <f t="shared" si="5"/>
        <v>2272</v>
      </c>
      <c r="T63" s="9">
        <f t="shared" si="6"/>
        <v>939.20000000000027</v>
      </c>
      <c r="U63" s="10">
        <f t="shared" si="7"/>
        <v>0.29247633283507729</v>
      </c>
      <c r="V63" s="5" t="s">
        <v>42</v>
      </c>
    </row>
    <row r="64" spans="1:22" x14ac:dyDescent="0.3">
      <c r="A64" s="5" t="s">
        <v>151</v>
      </c>
      <c r="B64" s="6">
        <v>44942</v>
      </c>
      <c r="C64" s="5">
        <f t="shared" si="0"/>
        <v>2023</v>
      </c>
      <c r="D64" s="5">
        <f t="shared" si="1"/>
        <v>1</v>
      </c>
      <c r="E64" s="5" t="str">
        <f t="shared" si="2"/>
        <v>Jan</v>
      </c>
      <c r="F64" s="5" t="str">
        <f t="shared" si="3"/>
        <v>Q1</v>
      </c>
      <c r="G64" s="5" t="s">
        <v>35</v>
      </c>
      <c r="H64" s="5" t="s">
        <v>36</v>
      </c>
      <c r="I64" s="5" t="s">
        <v>37</v>
      </c>
      <c r="J64" s="5" t="s">
        <v>81</v>
      </c>
      <c r="K64" s="5" t="s">
        <v>130</v>
      </c>
      <c r="L64" s="5" t="s">
        <v>76</v>
      </c>
      <c r="M64" s="5" t="s">
        <v>41</v>
      </c>
      <c r="N64" s="5">
        <v>3</v>
      </c>
      <c r="O64" s="7">
        <v>13601</v>
      </c>
      <c r="P64" s="8">
        <v>0.4</v>
      </c>
      <c r="Q64" s="7">
        <v>8329</v>
      </c>
      <c r="R64" s="9">
        <f t="shared" si="4"/>
        <v>24481.8</v>
      </c>
      <c r="S64" s="9">
        <f t="shared" si="5"/>
        <v>24987</v>
      </c>
      <c r="T64" s="9">
        <f t="shared" si="6"/>
        <v>-505.20000000000073</v>
      </c>
      <c r="U64" s="10">
        <f t="shared" si="7"/>
        <v>-2.0635737568316086E-2</v>
      </c>
      <c r="V64" s="5" t="s">
        <v>42</v>
      </c>
    </row>
    <row r="65" spans="1:22" x14ac:dyDescent="0.3">
      <c r="A65" s="5" t="s">
        <v>152</v>
      </c>
      <c r="B65" s="6">
        <v>44942</v>
      </c>
      <c r="C65" s="5">
        <f t="shared" si="0"/>
        <v>2023</v>
      </c>
      <c r="D65" s="5">
        <f t="shared" si="1"/>
        <v>1</v>
      </c>
      <c r="E65" s="5" t="str">
        <f t="shared" si="2"/>
        <v>Jan</v>
      </c>
      <c r="F65" s="5" t="str">
        <f t="shared" si="3"/>
        <v>Q1</v>
      </c>
      <c r="G65" s="5" t="s">
        <v>51</v>
      </c>
      <c r="H65" s="5" t="s">
        <v>106</v>
      </c>
      <c r="I65" s="5" t="s">
        <v>107</v>
      </c>
      <c r="J65" s="5" t="s">
        <v>54</v>
      </c>
      <c r="K65" s="5" t="s">
        <v>84</v>
      </c>
      <c r="L65" s="5" t="s">
        <v>40</v>
      </c>
      <c r="M65" s="5" t="s">
        <v>49</v>
      </c>
      <c r="N65" s="5">
        <v>1</v>
      </c>
      <c r="O65" s="7">
        <v>2350</v>
      </c>
      <c r="P65" s="8">
        <v>0</v>
      </c>
      <c r="Q65" s="7">
        <v>1166</v>
      </c>
      <c r="R65" s="9">
        <f t="shared" si="4"/>
        <v>2350</v>
      </c>
      <c r="S65" s="9">
        <f t="shared" si="5"/>
        <v>1166</v>
      </c>
      <c r="T65" s="9">
        <f t="shared" si="6"/>
        <v>1184</v>
      </c>
      <c r="U65" s="10">
        <f t="shared" si="7"/>
        <v>0.50382978723404259</v>
      </c>
      <c r="V65" s="5" t="s">
        <v>42</v>
      </c>
    </row>
    <row r="66" spans="1:22" x14ac:dyDescent="0.3">
      <c r="A66" s="5" t="s">
        <v>153</v>
      </c>
      <c r="B66" s="6">
        <v>44943</v>
      </c>
      <c r="C66" s="5">
        <f t="shared" ref="C66:C129" si="8">YEAR(B66)</f>
        <v>2023</v>
      </c>
      <c r="D66" s="5">
        <f t="shared" ref="D66:D129" si="9">MONTH(B66)</f>
        <v>1</v>
      </c>
      <c r="E66" s="5" t="str">
        <f t="shared" ref="E66:E129" si="10">TEXT(B66,"mmm")</f>
        <v>Jan</v>
      </c>
      <c r="F66" s="5" t="str">
        <f t="shared" ref="F66:F129" si="11">"Q"&amp;ROUNDUP(D66/3,0)</f>
        <v>Q1</v>
      </c>
      <c r="G66" s="5" t="s">
        <v>51</v>
      </c>
      <c r="H66" s="5" t="s">
        <v>52</v>
      </c>
      <c r="I66" s="5" t="s">
        <v>53</v>
      </c>
      <c r="J66" s="5" t="s">
        <v>81</v>
      </c>
      <c r="K66" s="5" t="s">
        <v>146</v>
      </c>
      <c r="L66" s="5" t="s">
        <v>48</v>
      </c>
      <c r="M66" s="5" t="s">
        <v>49</v>
      </c>
      <c r="N66" s="5">
        <v>1</v>
      </c>
      <c r="O66" s="7">
        <v>8805</v>
      </c>
      <c r="P66" s="8">
        <v>0.35</v>
      </c>
      <c r="Q66" s="7">
        <v>5395</v>
      </c>
      <c r="R66" s="9">
        <f t="shared" ref="R66:R129" si="12">N66*O66*(1-P66)</f>
        <v>5723.25</v>
      </c>
      <c r="S66" s="9">
        <f t="shared" ref="S66:S129" si="13">N66*Q66</f>
        <v>5395</v>
      </c>
      <c r="T66" s="9">
        <f t="shared" ref="T66:T129" si="14">R66-S66</f>
        <v>328.25</v>
      </c>
      <c r="U66" s="10">
        <f t="shared" ref="U66:U129" si="15">IF(R66=0,0,T66/R66)</f>
        <v>5.7353776263486658E-2</v>
      </c>
      <c r="V66" s="5" t="s">
        <v>120</v>
      </c>
    </row>
    <row r="67" spans="1:22" x14ac:dyDescent="0.3">
      <c r="A67" s="5" t="s">
        <v>154</v>
      </c>
      <c r="B67" s="6">
        <v>44943</v>
      </c>
      <c r="C67" s="5">
        <f t="shared" si="8"/>
        <v>2023</v>
      </c>
      <c r="D67" s="5">
        <f t="shared" si="9"/>
        <v>1</v>
      </c>
      <c r="E67" s="5" t="str">
        <f t="shared" si="10"/>
        <v>Jan</v>
      </c>
      <c r="F67" s="5" t="str">
        <f t="shared" si="11"/>
        <v>Q1</v>
      </c>
      <c r="G67" s="5" t="s">
        <v>58</v>
      </c>
      <c r="H67" s="5" t="s">
        <v>59</v>
      </c>
      <c r="I67" s="5" t="s">
        <v>60</v>
      </c>
      <c r="J67" s="5" t="s">
        <v>81</v>
      </c>
      <c r="K67" s="5" t="s">
        <v>82</v>
      </c>
      <c r="L67" s="5" t="s">
        <v>40</v>
      </c>
      <c r="M67" s="5" t="s">
        <v>49</v>
      </c>
      <c r="N67" s="5">
        <v>2</v>
      </c>
      <c r="O67" s="7">
        <v>6956</v>
      </c>
      <c r="P67" s="8">
        <v>0.05</v>
      </c>
      <c r="Q67" s="7">
        <v>3915</v>
      </c>
      <c r="R67" s="9">
        <f t="shared" si="12"/>
        <v>13216.4</v>
      </c>
      <c r="S67" s="9">
        <f t="shared" si="13"/>
        <v>7830</v>
      </c>
      <c r="T67" s="9">
        <f t="shared" si="14"/>
        <v>5386.4</v>
      </c>
      <c r="U67" s="10">
        <f t="shared" si="15"/>
        <v>0.40755425077933477</v>
      </c>
      <c r="V67" s="5" t="s">
        <v>42</v>
      </c>
    </row>
    <row r="68" spans="1:22" x14ac:dyDescent="0.3">
      <c r="A68" s="5" t="s">
        <v>155</v>
      </c>
      <c r="B68" s="6">
        <v>44943</v>
      </c>
      <c r="C68" s="5">
        <f t="shared" si="8"/>
        <v>2023</v>
      </c>
      <c r="D68" s="5">
        <f t="shared" si="9"/>
        <v>1</v>
      </c>
      <c r="E68" s="5" t="str">
        <f t="shared" si="10"/>
        <v>Jan</v>
      </c>
      <c r="F68" s="5" t="str">
        <f t="shared" si="11"/>
        <v>Q1</v>
      </c>
      <c r="G68" s="5" t="s">
        <v>51</v>
      </c>
      <c r="H68" s="5" t="s">
        <v>79</v>
      </c>
      <c r="I68" s="5" t="s">
        <v>80</v>
      </c>
      <c r="J68" s="5" t="s">
        <v>46</v>
      </c>
      <c r="K68" s="5" t="s">
        <v>66</v>
      </c>
      <c r="L68" s="5" t="s">
        <v>40</v>
      </c>
      <c r="M68" s="5" t="s">
        <v>56</v>
      </c>
      <c r="N68" s="5">
        <v>1</v>
      </c>
      <c r="O68" s="7">
        <v>275</v>
      </c>
      <c r="P68" s="8">
        <v>0.15</v>
      </c>
      <c r="Q68" s="7">
        <v>109</v>
      </c>
      <c r="R68" s="9">
        <f t="shared" si="12"/>
        <v>233.75</v>
      </c>
      <c r="S68" s="9">
        <f t="shared" si="13"/>
        <v>109</v>
      </c>
      <c r="T68" s="9">
        <f t="shared" si="14"/>
        <v>124.75</v>
      </c>
      <c r="U68" s="10">
        <f t="shared" si="15"/>
        <v>0.53368983957219251</v>
      </c>
      <c r="V68" s="5" t="s">
        <v>42</v>
      </c>
    </row>
    <row r="69" spans="1:22" x14ac:dyDescent="0.3">
      <c r="A69" s="5" t="s">
        <v>156</v>
      </c>
      <c r="B69" s="6">
        <v>44943</v>
      </c>
      <c r="C69" s="5">
        <f t="shared" si="8"/>
        <v>2023</v>
      </c>
      <c r="D69" s="5">
        <f t="shared" si="9"/>
        <v>1</v>
      </c>
      <c r="E69" s="5" t="str">
        <f t="shared" si="10"/>
        <v>Jan</v>
      </c>
      <c r="F69" s="5" t="str">
        <f t="shared" si="11"/>
        <v>Q1</v>
      </c>
      <c r="G69" s="5" t="s">
        <v>51</v>
      </c>
      <c r="H69" s="5" t="s">
        <v>52</v>
      </c>
      <c r="I69" s="5" t="s">
        <v>53</v>
      </c>
      <c r="J69" s="5" t="s">
        <v>38</v>
      </c>
      <c r="K69" s="5" t="s">
        <v>104</v>
      </c>
      <c r="L69" s="5" t="s">
        <v>76</v>
      </c>
      <c r="M69" s="5" t="s">
        <v>49</v>
      </c>
      <c r="N69" s="5">
        <v>4</v>
      </c>
      <c r="O69" s="7">
        <v>1604</v>
      </c>
      <c r="P69" s="8">
        <v>0.15</v>
      </c>
      <c r="Q69" s="7">
        <v>824</v>
      </c>
      <c r="R69" s="9">
        <f t="shared" si="12"/>
        <v>5453.5999999999995</v>
      </c>
      <c r="S69" s="9">
        <f t="shared" si="13"/>
        <v>3296</v>
      </c>
      <c r="T69" s="9">
        <f t="shared" si="14"/>
        <v>2157.5999999999995</v>
      </c>
      <c r="U69" s="10">
        <f t="shared" si="15"/>
        <v>0.39562857561977405</v>
      </c>
      <c r="V69" s="5" t="s">
        <v>42</v>
      </c>
    </row>
    <row r="70" spans="1:22" x14ac:dyDescent="0.3">
      <c r="A70" s="5" t="s">
        <v>157</v>
      </c>
      <c r="B70" s="6">
        <v>44943</v>
      </c>
      <c r="C70" s="5">
        <f t="shared" si="8"/>
        <v>2023</v>
      </c>
      <c r="D70" s="5">
        <f t="shared" si="9"/>
        <v>1</v>
      </c>
      <c r="E70" s="5" t="str">
        <f t="shared" si="10"/>
        <v>Jan</v>
      </c>
      <c r="F70" s="5" t="str">
        <f t="shared" si="11"/>
        <v>Q1</v>
      </c>
      <c r="G70" s="5" t="s">
        <v>35</v>
      </c>
      <c r="H70" s="5" t="s">
        <v>36</v>
      </c>
      <c r="I70" s="5" t="s">
        <v>37</v>
      </c>
      <c r="J70" s="5" t="s">
        <v>46</v>
      </c>
      <c r="K70" s="5" t="s">
        <v>66</v>
      </c>
      <c r="L70" s="5" t="s">
        <v>76</v>
      </c>
      <c r="M70" s="5" t="s">
        <v>49</v>
      </c>
      <c r="N70" s="5">
        <v>1</v>
      </c>
      <c r="O70" s="7">
        <v>322</v>
      </c>
      <c r="P70" s="8">
        <v>0.05</v>
      </c>
      <c r="Q70" s="7">
        <v>127</v>
      </c>
      <c r="R70" s="9">
        <f t="shared" si="12"/>
        <v>305.89999999999998</v>
      </c>
      <c r="S70" s="9">
        <f t="shared" si="13"/>
        <v>127</v>
      </c>
      <c r="T70" s="9">
        <f t="shared" si="14"/>
        <v>178.89999999999998</v>
      </c>
      <c r="U70" s="10">
        <f t="shared" si="15"/>
        <v>0.58483164432821177</v>
      </c>
      <c r="V70" s="5" t="s">
        <v>42</v>
      </c>
    </row>
    <row r="71" spans="1:22" x14ac:dyDescent="0.3">
      <c r="A71" s="5" t="s">
        <v>158</v>
      </c>
      <c r="B71" s="6">
        <v>44943</v>
      </c>
      <c r="C71" s="5">
        <f t="shared" si="8"/>
        <v>2023</v>
      </c>
      <c r="D71" s="5">
        <f t="shared" si="9"/>
        <v>1</v>
      </c>
      <c r="E71" s="5" t="str">
        <f t="shared" si="10"/>
        <v>Jan</v>
      </c>
      <c r="F71" s="5" t="str">
        <f t="shared" si="11"/>
        <v>Q1</v>
      </c>
      <c r="G71" s="5" t="s">
        <v>51</v>
      </c>
      <c r="H71" s="5" t="s">
        <v>52</v>
      </c>
      <c r="I71" s="5" t="s">
        <v>53</v>
      </c>
      <c r="J71" s="5" t="s">
        <v>38</v>
      </c>
      <c r="K71" s="5" t="s">
        <v>104</v>
      </c>
      <c r="L71" s="5" t="s">
        <v>76</v>
      </c>
      <c r="M71" s="5" t="s">
        <v>49</v>
      </c>
      <c r="N71" s="5">
        <v>2</v>
      </c>
      <c r="O71" s="7">
        <v>1469</v>
      </c>
      <c r="P71" s="8">
        <v>0</v>
      </c>
      <c r="Q71" s="7">
        <v>725</v>
      </c>
      <c r="R71" s="9">
        <f t="shared" si="12"/>
        <v>2938</v>
      </c>
      <c r="S71" s="9">
        <f t="shared" si="13"/>
        <v>1450</v>
      </c>
      <c r="T71" s="9">
        <f t="shared" si="14"/>
        <v>1488</v>
      </c>
      <c r="U71" s="10">
        <f t="shared" si="15"/>
        <v>0.50646698434309056</v>
      </c>
      <c r="V71" s="5" t="s">
        <v>42</v>
      </c>
    </row>
    <row r="72" spans="1:22" x14ac:dyDescent="0.3">
      <c r="A72" s="5" t="s">
        <v>159</v>
      </c>
      <c r="B72" s="6">
        <v>44944</v>
      </c>
      <c r="C72" s="5">
        <f t="shared" si="8"/>
        <v>2023</v>
      </c>
      <c r="D72" s="5">
        <f t="shared" si="9"/>
        <v>1</v>
      </c>
      <c r="E72" s="5" t="str">
        <f t="shared" si="10"/>
        <v>Jan</v>
      </c>
      <c r="F72" s="5" t="str">
        <f t="shared" si="11"/>
        <v>Q1</v>
      </c>
      <c r="G72" s="5" t="s">
        <v>63</v>
      </c>
      <c r="H72" s="5" t="s">
        <v>64</v>
      </c>
      <c r="I72" s="5" t="s">
        <v>65</v>
      </c>
      <c r="J72" s="5" t="s">
        <v>46</v>
      </c>
      <c r="K72" s="5" t="s">
        <v>61</v>
      </c>
      <c r="L72" s="5" t="s">
        <v>40</v>
      </c>
      <c r="M72" s="5" t="s">
        <v>49</v>
      </c>
      <c r="N72" s="5">
        <v>4</v>
      </c>
      <c r="O72" s="7">
        <v>254</v>
      </c>
      <c r="P72" s="8">
        <v>0.05</v>
      </c>
      <c r="Q72" s="7">
        <v>108</v>
      </c>
      <c r="R72" s="9">
        <f t="shared" si="12"/>
        <v>965.19999999999993</v>
      </c>
      <c r="S72" s="9">
        <f t="shared" si="13"/>
        <v>432</v>
      </c>
      <c r="T72" s="9">
        <f t="shared" si="14"/>
        <v>533.19999999999993</v>
      </c>
      <c r="U72" s="10">
        <f t="shared" si="15"/>
        <v>0.55242436800663075</v>
      </c>
      <c r="V72" s="5" t="s">
        <v>42</v>
      </c>
    </row>
    <row r="73" spans="1:22" x14ac:dyDescent="0.3">
      <c r="A73" s="5" t="s">
        <v>160</v>
      </c>
      <c r="B73" s="6">
        <v>44944</v>
      </c>
      <c r="C73" s="5">
        <f t="shared" si="8"/>
        <v>2023</v>
      </c>
      <c r="D73" s="5">
        <f t="shared" si="9"/>
        <v>1</v>
      </c>
      <c r="E73" s="5" t="str">
        <f t="shared" si="10"/>
        <v>Jan</v>
      </c>
      <c r="F73" s="5" t="str">
        <f t="shared" si="11"/>
        <v>Q1</v>
      </c>
      <c r="G73" s="5" t="s">
        <v>51</v>
      </c>
      <c r="H73" s="5" t="s">
        <v>79</v>
      </c>
      <c r="I73" s="5" t="s">
        <v>80</v>
      </c>
      <c r="J73" s="5" t="s">
        <v>54</v>
      </c>
      <c r="K73" s="5" t="s">
        <v>84</v>
      </c>
      <c r="L73" s="5" t="s">
        <v>40</v>
      </c>
      <c r="M73" s="5" t="s">
        <v>49</v>
      </c>
      <c r="N73" s="5">
        <v>3</v>
      </c>
      <c r="O73" s="7">
        <v>2186</v>
      </c>
      <c r="P73" s="8">
        <v>0.1</v>
      </c>
      <c r="Q73" s="7">
        <v>1089</v>
      </c>
      <c r="R73" s="9">
        <f t="shared" si="12"/>
        <v>5902.2</v>
      </c>
      <c r="S73" s="9">
        <f t="shared" si="13"/>
        <v>3267</v>
      </c>
      <c r="T73" s="9">
        <f t="shared" si="14"/>
        <v>2635.2</v>
      </c>
      <c r="U73" s="10">
        <f t="shared" si="15"/>
        <v>0.44647758462946019</v>
      </c>
      <c r="V73" s="5" t="s">
        <v>42</v>
      </c>
    </row>
    <row r="74" spans="1:22" x14ac:dyDescent="0.3">
      <c r="A74" s="5" t="s">
        <v>161</v>
      </c>
      <c r="B74" s="6">
        <v>44944</v>
      </c>
      <c r="C74" s="5">
        <f t="shared" si="8"/>
        <v>2023</v>
      </c>
      <c r="D74" s="5">
        <f t="shared" si="9"/>
        <v>1</v>
      </c>
      <c r="E74" s="5" t="str">
        <f t="shared" si="10"/>
        <v>Jan</v>
      </c>
      <c r="F74" s="5" t="str">
        <f t="shared" si="11"/>
        <v>Q1</v>
      </c>
      <c r="G74" s="5" t="s">
        <v>35</v>
      </c>
      <c r="H74" s="5" t="s">
        <v>36</v>
      </c>
      <c r="I74" s="5" t="s">
        <v>37</v>
      </c>
      <c r="J74" s="5" t="s">
        <v>46</v>
      </c>
      <c r="K74" s="5" t="s">
        <v>61</v>
      </c>
      <c r="L74" s="5" t="s">
        <v>76</v>
      </c>
      <c r="M74" s="5" t="s">
        <v>49</v>
      </c>
      <c r="N74" s="5">
        <v>3</v>
      </c>
      <c r="O74" s="7">
        <v>251</v>
      </c>
      <c r="P74" s="8">
        <v>0.1</v>
      </c>
      <c r="Q74" s="7">
        <v>106</v>
      </c>
      <c r="R74" s="9">
        <f t="shared" si="12"/>
        <v>677.7</v>
      </c>
      <c r="S74" s="9">
        <f t="shared" si="13"/>
        <v>318</v>
      </c>
      <c r="T74" s="9">
        <f t="shared" si="14"/>
        <v>359.70000000000005</v>
      </c>
      <c r="U74" s="10">
        <f t="shared" si="15"/>
        <v>0.53076582558654273</v>
      </c>
      <c r="V74" s="5" t="s">
        <v>42</v>
      </c>
    </row>
    <row r="75" spans="1:22" x14ac:dyDescent="0.3">
      <c r="A75" s="5" t="s">
        <v>162</v>
      </c>
      <c r="B75" s="6">
        <v>44944</v>
      </c>
      <c r="C75" s="5">
        <f t="shared" si="8"/>
        <v>2023</v>
      </c>
      <c r="D75" s="5">
        <f t="shared" si="9"/>
        <v>1</v>
      </c>
      <c r="E75" s="5" t="str">
        <f t="shared" si="10"/>
        <v>Jan</v>
      </c>
      <c r="F75" s="5" t="str">
        <f t="shared" si="11"/>
        <v>Q1</v>
      </c>
      <c r="G75" s="5" t="s">
        <v>51</v>
      </c>
      <c r="H75" s="5" t="s">
        <v>52</v>
      </c>
      <c r="I75" s="5" t="s">
        <v>53</v>
      </c>
      <c r="J75" s="5" t="s">
        <v>54</v>
      </c>
      <c r="K75" s="5" t="s">
        <v>55</v>
      </c>
      <c r="L75" s="5" t="s">
        <v>48</v>
      </c>
      <c r="M75" s="5" t="s">
        <v>56</v>
      </c>
      <c r="N75" s="5">
        <v>1</v>
      </c>
      <c r="O75" s="7">
        <v>2752</v>
      </c>
      <c r="P75" s="8">
        <v>0.15</v>
      </c>
      <c r="Q75" s="7">
        <v>1689</v>
      </c>
      <c r="R75" s="9">
        <f t="shared" si="12"/>
        <v>2339.1999999999998</v>
      </c>
      <c r="S75" s="9">
        <f t="shared" si="13"/>
        <v>1689</v>
      </c>
      <c r="T75" s="9">
        <f t="shared" si="14"/>
        <v>650.19999999999982</v>
      </c>
      <c r="U75" s="10">
        <f t="shared" si="15"/>
        <v>0.27795827633378928</v>
      </c>
      <c r="V75" s="5" t="s">
        <v>42</v>
      </c>
    </row>
    <row r="76" spans="1:22" x14ac:dyDescent="0.3">
      <c r="A76" s="5" t="s">
        <v>163</v>
      </c>
      <c r="B76" s="6">
        <v>44945</v>
      </c>
      <c r="C76" s="5">
        <f t="shared" si="8"/>
        <v>2023</v>
      </c>
      <c r="D76" s="5">
        <f t="shared" si="9"/>
        <v>1</v>
      </c>
      <c r="E76" s="5" t="str">
        <f t="shared" si="10"/>
        <v>Jan</v>
      </c>
      <c r="F76" s="5" t="str">
        <f t="shared" si="11"/>
        <v>Q1</v>
      </c>
      <c r="G76" s="5" t="s">
        <v>58</v>
      </c>
      <c r="H76" s="5" t="s">
        <v>59</v>
      </c>
      <c r="I76" s="5" t="s">
        <v>60</v>
      </c>
      <c r="J76" s="5" t="s">
        <v>38</v>
      </c>
      <c r="K76" s="5" t="s">
        <v>118</v>
      </c>
      <c r="L76" s="5" t="s">
        <v>40</v>
      </c>
      <c r="M76" s="5" t="s">
        <v>49</v>
      </c>
      <c r="N76" s="5">
        <v>1</v>
      </c>
      <c r="O76" s="7">
        <v>17119</v>
      </c>
      <c r="P76" s="8">
        <v>0</v>
      </c>
      <c r="Q76" s="7">
        <v>13544</v>
      </c>
      <c r="R76" s="9">
        <f t="shared" si="12"/>
        <v>17119</v>
      </c>
      <c r="S76" s="9">
        <f t="shared" si="13"/>
        <v>13544</v>
      </c>
      <c r="T76" s="9">
        <f t="shared" si="14"/>
        <v>3575</v>
      </c>
      <c r="U76" s="10">
        <f t="shared" si="15"/>
        <v>0.20883229160581809</v>
      </c>
      <c r="V76" s="5" t="s">
        <v>42</v>
      </c>
    </row>
    <row r="77" spans="1:22" x14ac:dyDescent="0.3">
      <c r="A77" s="5" t="s">
        <v>164</v>
      </c>
      <c r="B77" s="6">
        <v>44945</v>
      </c>
      <c r="C77" s="5">
        <f t="shared" si="8"/>
        <v>2023</v>
      </c>
      <c r="D77" s="5">
        <f t="shared" si="9"/>
        <v>1</v>
      </c>
      <c r="E77" s="5" t="str">
        <f t="shared" si="10"/>
        <v>Jan</v>
      </c>
      <c r="F77" s="5" t="str">
        <f t="shared" si="11"/>
        <v>Q1</v>
      </c>
      <c r="G77" s="5" t="s">
        <v>63</v>
      </c>
      <c r="H77" s="5" t="s">
        <v>86</v>
      </c>
      <c r="I77" s="5" t="s">
        <v>87</v>
      </c>
      <c r="J77" s="5" t="s">
        <v>46</v>
      </c>
      <c r="K77" s="5" t="s">
        <v>47</v>
      </c>
      <c r="L77" s="5" t="s">
        <v>40</v>
      </c>
      <c r="M77" s="5" t="s">
        <v>49</v>
      </c>
      <c r="N77" s="5">
        <v>1</v>
      </c>
      <c r="O77" s="7">
        <v>418</v>
      </c>
      <c r="P77" s="8">
        <v>0</v>
      </c>
      <c r="Q77" s="7">
        <v>185</v>
      </c>
      <c r="R77" s="9">
        <f t="shared" si="12"/>
        <v>418</v>
      </c>
      <c r="S77" s="9">
        <f t="shared" si="13"/>
        <v>185</v>
      </c>
      <c r="T77" s="9">
        <f t="shared" si="14"/>
        <v>233</v>
      </c>
      <c r="U77" s="10">
        <f t="shared" si="15"/>
        <v>0.5574162679425837</v>
      </c>
      <c r="V77" s="5" t="s">
        <v>42</v>
      </c>
    </row>
    <row r="78" spans="1:22" x14ac:dyDescent="0.3">
      <c r="A78" s="5" t="s">
        <v>165</v>
      </c>
      <c r="B78" s="6">
        <v>44946</v>
      </c>
      <c r="C78" s="5">
        <f t="shared" si="8"/>
        <v>2023</v>
      </c>
      <c r="D78" s="5">
        <f t="shared" si="9"/>
        <v>1</v>
      </c>
      <c r="E78" s="5" t="str">
        <f t="shared" si="10"/>
        <v>Jan</v>
      </c>
      <c r="F78" s="5" t="str">
        <f t="shared" si="11"/>
        <v>Q1</v>
      </c>
      <c r="G78" s="5" t="s">
        <v>63</v>
      </c>
      <c r="H78" s="5" t="s">
        <v>86</v>
      </c>
      <c r="I78" s="5" t="s">
        <v>87</v>
      </c>
      <c r="J78" s="5" t="s">
        <v>38</v>
      </c>
      <c r="K78" s="5" t="s">
        <v>75</v>
      </c>
      <c r="L78" s="5" t="s">
        <v>40</v>
      </c>
      <c r="M78" s="5" t="s">
        <v>49</v>
      </c>
      <c r="N78" s="5">
        <v>4</v>
      </c>
      <c r="O78" s="7">
        <v>11708</v>
      </c>
      <c r="P78" s="8">
        <v>0.1</v>
      </c>
      <c r="Q78" s="7">
        <v>8759</v>
      </c>
      <c r="R78" s="9">
        <f t="shared" si="12"/>
        <v>42148.800000000003</v>
      </c>
      <c r="S78" s="9">
        <f t="shared" si="13"/>
        <v>35036</v>
      </c>
      <c r="T78" s="9">
        <f t="shared" si="14"/>
        <v>7112.8000000000029</v>
      </c>
      <c r="U78" s="10">
        <f t="shared" si="15"/>
        <v>0.16875450783889465</v>
      </c>
      <c r="V78" s="5" t="s">
        <v>42</v>
      </c>
    </row>
    <row r="79" spans="1:22" x14ac:dyDescent="0.3">
      <c r="A79" s="5" t="s">
        <v>166</v>
      </c>
      <c r="B79" s="6">
        <v>44946</v>
      </c>
      <c r="C79" s="5">
        <f t="shared" si="8"/>
        <v>2023</v>
      </c>
      <c r="D79" s="5">
        <f t="shared" si="9"/>
        <v>1</v>
      </c>
      <c r="E79" s="5" t="str">
        <f t="shared" si="10"/>
        <v>Jan</v>
      </c>
      <c r="F79" s="5" t="str">
        <f t="shared" si="11"/>
        <v>Q1</v>
      </c>
      <c r="G79" s="5" t="s">
        <v>35</v>
      </c>
      <c r="H79" s="5" t="s">
        <v>91</v>
      </c>
      <c r="I79" s="5" t="s">
        <v>92</v>
      </c>
      <c r="J79" s="5" t="s">
        <v>46</v>
      </c>
      <c r="K79" s="5" t="s">
        <v>66</v>
      </c>
      <c r="L79" s="5" t="s">
        <v>48</v>
      </c>
      <c r="M79" s="5" t="s">
        <v>49</v>
      </c>
      <c r="N79" s="5">
        <v>3</v>
      </c>
      <c r="O79" s="7">
        <v>315</v>
      </c>
      <c r="P79" s="8">
        <v>0.15</v>
      </c>
      <c r="Q79" s="7">
        <v>128</v>
      </c>
      <c r="R79" s="9">
        <f t="shared" si="12"/>
        <v>803.25</v>
      </c>
      <c r="S79" s="9">
        <f t="shared" si="13"/>
        <v>384</v>
      </c>
      <c r="T79" s="9">
        <f t="shared" si="14"/>
        <v>419.25</v>
      </c>
      <c r="U79" s="10">
        <f t="shared" si="15"/>
        <v>0.52194211017740433</v>
      </c>
      <c r="V79" s="5" t="s">
        <v>42</v>
      </c>
    </row>
    <row r="80" spans="1:22" x14ac:dyDescent="0.3">
      <c r="A80" s="5" t="s">
        <v>167</v>
      </c>
      <c r="B80" s="6">
        <v>44946</v>
      </c>
      <c r="C80" s="5">
        <f t="shared" si="8"/>
        <v>2023</v>
      </c>
      <c r="D80" s="5">
        <f t="shared" si="9"/>
        <v>1</v>
      </c>
      <c r="E80" s="5" t="str">
        <f t="shared" si="10"/>
        <v>Jan</v>
      </c>
      <c r="F80" s="5" t="str">
        <f t="shared" si="11"/>
        <v>Q1</v>
      </c>
      <c r="G80" s="5" t="s">
        <v>58</v>
      </c>
      <c r="H80" s="5" t="s">
        <v>59</v>
      </c>
      <c r="I80" s="5" t="s">
        <v>60</v>
      </c>
      <c r="J80" s="5" t="s">
        <v>46</v>
      </c>
      <c r="K80" s="5" t="s">
        <v>47</v>
      </c>
      <c r="L80" s="5" t="s">
        <v>76</v>
      </c>
      <c r="M80" s="5" t="s">
        <v>49</v>
      </c>
      <c r="N80" s="5">
        <v>2</v>
      </c>
      <c r="O80" s="7">
        <v>409</v>
      </c>
      <c r="P80" s="8">
        <v>0</v>
      </c>
      <c r="Q80" s="7">
        <v>179</v>
      </c>
      <c r="R80" s="9">
        <f t="shared" si="12"/>
        <v>818</v>
      </c>
      <c r="S80" s="9">
        <f t="shared" si="13"/>
        <v>358</v>
      </c>
      <c r="T80" s="9">
        <f t="shared" si="14"/>
        <v>460</v>
      </c>
      <c r="U80" s="10">
        <f t="shared" si="15"/>
        <v>0.56234718826405872</v>
      </c>
      <c r="V80" s="5" t="s">
        <v>42</v>
      </c>
    </row>
    <row r="81" spans="1:22" x14ac:dyDescent="0.3">
      <c r="A81" s="5" t="s">
        <v>168</v>
      </c>
      <c r="B81" s="6">
        <v>44948</v>
      </c>
      <c r="C81" s="5">
        <f t="shared" si="8"/>
        <v>2023</v>
      </c>
      <c r="D81" s="5">
        <f t="shared" si="9"/>
        <v>1</v>
      </c>
      <c r="E81" s="5" t="str">
        <f t="shared" si="10"/>
        <v>Jan</v>
      </c>
      <c r="F81" s="5" t="str">
        <f t="shared" si="11"/>
        <v>Q1</v>
      </c>
      <c r="G81" s="5" t="s">
        <v>58</v>
      </c>
      <c r="H81" s="5" t="s">
        <v>72</v>
      </c>
      <c r="I81" s="5" t="s">
        <v>73</v>
      </c>
      <c r="J81" s="5" t="s">
        <v>46</v>
      </c>
      <c r="K81" s="5" t="s">
        <v>66</v>
      </c>
      <c r="L81" s="5" t="s">
        <v>40</v>
      </c>
      <c r="M81" s="5" t="s">
        <v>41</v>
      </c>
      <c r="N81" s="5">
        <v>4</v>
      </c>
      <c r="O81" s="7">
        <v>306</v>
      </c>
      <c r="P81" s="8">
        <v>0.15</v>
      </c>
      <c r="Q81" s="7">
        <v>121</v>
      </c>
      <c r="R81" s="9">
        <f t="shared" si="12"/>
        <v>1040.3999999999999</v>
      </c>
      <c r="S81" s="9">
        <f t="shared" si="13"/>
        <v>484</v>
      </c>
      <c r="T81" s="9">
        <f t="shared" si="14"/>
        <v>556.39999999999986</v>
      </c>
      <c r="U81" s="10">
        <f t="shared" si="15"/>
        <v>0.534794309880815</v>
      </c>
      <c r="V81" s="5" t="s">
        <v>42</v>
      </c>
    </row>
    <row r="82" spans="1:22" x14ac:dyDescent="0.3">
      <c r="A82" s="5" t="s">
        <v>169</v>
      </c>
      <c r="B82" s="6">
        <v>44948</v>
      </c>
      <c r="C82" s="5">
        <f t="shared" si="8"/>
        <v>2023</v>
      </c>
      <c r="D82" s="5">
        <f t="shared" si="9"/>
        <v>1</v>
      </c>
      <c r="E82" s="5" t="str">
        <f t="shared" si="10"/>
        <v>Jan</v>
      </c>
      <c r="F82" s="5" t="str">
        <f t="shared" si="11"/>
        <v>Q1</v>
      </c>
      <c r="G82" s="5" t="s">
        <v>51</v>
      </c>
      <c r="H82" s="5" t="s">
        <v>52</v>
      </c>
      <c r="I82" s="5" t="s">
        <v>53</v>
      </c>
      <c r="J82" s="5" t="s">
        <v>81</v>
      </c>
      <c r="K82" s="5" t="s">
        <v>94</v>
      </c>
      <c r="L82" s="5" t="s">
        <v>40</v>
      </c>
      <c r="M82" s="5" t="s">
        <v>41</v>
      </c>
      <c r="N82" s="5">
        <v>1</v>
      </c>
      <c r="O82" s="7">
        <v>32382</v>
      </c>
      <c r="P82" s="8">
        <v>0.4</v>
      </c>
      <c r="Q82" s="7">
        <v>21957</v>
      </c>
      <c r="R82" s="9">
        <f t="shared" si="12"/>
        <v>19429.2</v>
      </c>
      <c r="S82" s="9">
        <f t="shared" si="13"/>
        <v>21957</v>
      </c>
      <c r="T82" s="9">
        <f t="shared" si="14"/>
        <v>-2527.7999999999993</v>
      </c>
      <c r="U82" s="10">
        <f t="shared" si="15"/>
        <v>-0.13010314372182072</v>
      </c>
      <c r="V82" s="5" t="s">
        <v>42</v>
      </c>
    </row>
    <row r="83" spans="1:22" x14ac:dyDescent="0.3">
      <c r="A83" s="5" t="s">
        <v>170</v>
      </c>
      <c r="B83" s="6">
        <v>44948</v>
      </c>
      <c r="C83" s="5">
        <f t="shared" si="8"/>
        <v>2023</v>
      </c>
      <c r="D83" s="5">
        <f t="shared" si="9"/>
        <v>1</v>
      </c>
      <c r="E83" s="5" t="str">
        <f t="shared" si="10"/>
        <v>Jan</v>
      </c>
      <c r="F83" s="5" t="str">
        <f t="shared" si="11"/>
        <v>Q1</v>
      </c>
      <c r="G83" s="5" t="s">
        <v>58</v>
      </c>
      <c r="H83" s="5" t="s">
        <v>68</v>
      </c>
      <c r="I83" s="5" t="s">
        <v>69</v>
      </c>
      <c r="J83" s="5" t="s">
        <v>38</v>
      </c>
      <c r="K83" s="5" t="s">
        <v>104</v>
      </c>
      <c r="L83" s="5" t="s">
        <v>40</v>
      </c>
      <c r="M83" s="5" t="s">
        <v>49</v>
      </c>
      <c r="N83" s="5">
        <v>1</v>
      </c>
      <c r="O83" s="7">
        <v>1481</v>
      </c>
      <c r="P83" s="8">
        <v>0.05</v>
      </c>
      <c r="Q83" s="7">
        <v>761</v>
      </c>
      <c r="R83" s="9">
        <f t="shared" si="12"/>
        <v>1406.95</v>
      </c>
      <c r="S83" s="9">
        <f t="shared" si="13"/>
        <v>761</v>
      </c>
      <c r="T83" s="9">
        <f t="shared" si="14"/>
        <v>645.95000000000005</v>
      </c>
      <c r="U83" s="10">
        <f t="shared" si="15"/>
        <v>0.45911368563204097</v>
      </c>
      <c r="V83" s="5" t="s">
        <v>42</v>
      </c>
    </row>
    <row r="84" spans="1:22" x14ac:dyDescent="0.3">
      <c r="A84" s="5" t="s">
        <v>171</v>
      </c>
      <c r="B84" s="6">
        <v>44948</v>
      </c>
      <c r="C84" s="5">
        <f t="shared" si="8"/>
        <v>2023</v>
      </c>
      <c r="D84" s="5">
        <f t="shared" si="9"/>
        <v>1</v>
      </c>
      <c r="E84" s="5" t="str">
        <f t="shared" si="10"/>
        <v>Jan</v>
      </c>
      <c r="F84" s="5" t="str">
        <f t="shared" si="11"/>
        <v>Q1</v>
      </c>
      <c r="G84" s="5" t="s">
        <v>58</v>
      </c>
      <c r="H84" s="5" t="s">
        <v>72</v>
      </c>
      <c r="I84" s="5" t="s">
        <v>73</v>
      </c>
      <c r="J84" s="5" t="s">
        <v>46</v>
      </c>
      <c r="K84" s="5" t="s">
        <v>61</v>
      </c>
      <c r="L84" s="5" t="s">
        <v>40</v>
      </c>
      <c r="M84" s="5" t="s">
        <v>41</v>
      </c>
      <c r="N84" s="5">
        <v>1</v>
      </c>
      <c r="O84" s="7">
        <v>234</v>
      </c>
      <c r="P84" s="8">
        <v>0.15</v>
      </c>
      <c r="Q84" s="7">
        <v>97</v>
      </c>
      <c r="R84" s="9">
        <f t="shared" si="12"/>
        <v>198.9</v>
      </c>
      <c r="S84" s="9">
        <f t="shared" si="13"/>
        <v>97</v>
      </c>
      <c r="T84" s="9">
        <f t="shared" si="14"/>
        <v>101.9</v>
      </c>
      <c r="U84" s="10">
        <f t="shared" si="15"/>
        <v>0.51231774761186533</v>
      </c>
      <c r="V84" s="5" t="s">
        <v>42</v>
      </c>
    </row>
    <row r="85" spans="1:22" x14ac:dyDescent="0.3">
      <c r="A85" s="5" t="s">
        <v>172</v>
      </c>
      <c r="B85" s="6">
        <v>44948</v>
      </c>
      <c r="C85" s="5">
        <f t="shared" si="8"/>
        <v>2023</v>
      </c>
      <c r="D85" s="5">
        <f t="shared" si="9"/>
        <v>1</v>
      </c>
      <c r="E85" s="5" t="str">
        <f t="shared" si="10"/>
        <v>Jan</v>
      </c>
      <c r="F85" s="5" t="str">
        <f t="shared" si="11"/>
        <v>Q1</v>
      </c>
      <c r="G85" s="5" t="s">
        <v>51</v>
      </c>
      <c r="H85" s="5" t="s">
        <v>106</v>
      </c>
      <c r="I85" s="5" t="s">
        <v>107</v>
      </c>
      <c r="J85" s="5" t="s">
        <v>81</v>
      </c>
      <c r="K85" s="5" t="s">
        <v>130</v>
      </c>
      <c r="L85" s="5" t="s">
        <v>40</v>
      </c>
      <c r="M85" s="5" t="s">
        <v>56</v>
      </c>
      <c r="N85" s="5">
        <v>1</v>
      </c>
      <c r="O85" s="7">
        <v>12693</v>
      </c>
      <c r="P85" s="8">
        <v>0.35</v>
      </c>
      <c r="Q85" s="7">
        <v>7412</v>
      </c>
      <c r="R85" s="9">
        <f t="shared" si="12"/>
        <v>8250.4500000000007</v>
      </c>
      <c r="S85" s="9">
        <f t="shared" si="13"/>
        <v>7412</v>
      </c>
      <c r="T85" s="9">
        <f t="shared" si="14"/>
        <v>838.45000000000073</v>
      </c>
      <c r="U85" s="10">
        <f t="shared" si="15"/>
        <v>0.10162475986158338</v>
      </c>
      <c r="V85" s="5" t="s">
        <v>42</v>
      </c>
    </row>
    <row r="86" spans="1:22" x14ac:dyDescent="0.3">
      <c r="A86" s="5" t="s">
        <v>173</v>
      </c>
      <c r="B86" s="6">
        <v>44949</v>
      </c>
      <c r="C86" s="5">
        <f t="shared" si="8"/>
        <v>2023</v>
      </c>
      <c r="D86" s="5">
        <f t="shared" si="9"/>
        <v>1</v>
      </c>
      <c r="E86" s="5" t="str">
        <f t="shared" si="10"/>
        <v>Jan</v>
      </c>
      <c r="F86" s="5" t="str">
        <f t="shared" si="11"/>
        <v>Q1</v>
      </c>
      <c r="G86" s="5" t="s">
        <v>58</v>
      </c>
      <c r="H86" s="5" t="s">
        <v>68</v>
      </c>
      <c r="I86" s="5" t="s">
        <v>69</v>
      </c>
      <c r="J86" s="5" t="s">
        <v>46</v>
      </c>
      <c r="K86" s="5" t="s">
        <v>61</v>
      </c>
      <c r="L86" s="5" t="s">
        <v>40</v>
      </c>
      <c r="M86" s="5" t="s">
        <v>41</v>
      </c>
      <c r="N86" s="5">
        <v>1</v>
      </c>
      <c r="O86" s="7">
        <v>239</v>
      </c>
      <c r="P86" s="8">
        <v>0.05</v>
      </c>
      <c r="Q86" s="7">
        <v>102</v>
      </c>
      <c r="R86" s="9">
        <f t="shared" si="12"/>
        <v>227.04999999999998</v>
      </c>
      <c r="S86" s="9">
        <f t="shared" si="13"/>
        <v>102</v>
      </c>
      <c r="T86" s="9">
        <f t="shared" si="14"/>
        <v>125.04999999999998</v>
      </c>
      <c r="U86" s="10">
        <f t="shared" si="15"/>
        <v>0.55075974454965859</v>
      </c>
      <c r="V86" s="5" t="s">
        <v>42</v>
      </c>
    </row>
    <row r="87" spans="1:22" x14ac:dyDescent="0.3">
      <c r="A87" s="5" t="s">
        <v>174</v>
      </c>
      <c r="B87" s="6">
        <v>44949</v>
      </c>
      <c r="C87" s="5">
        <f t="shared" si="8"/>
        <v>2023</v>
      </c>
      <c r="D87" s="5">
        <f t="shared" si="9"/>
        <v>1</v>
      </c>
      <c r="E87" s="5" t="str">
        <f t="shared" si="10"/>
        <v>Jan</v>
      </c>
      <c r="F87" s="5" t="str">
        <f t="shared" si="11"/>
        <v>Q1</v>
      </c>
      <c r="G87" s="5" t="s">
        <v>35</v>
      </c>
      <c r="H87" s="5" t="s">
        <v>91</v>
      </c>
      <c r="I87" s="5" t="s">
        <v>92</v>
      </c>
      <c r="J87" s="5" t="s">
        <v>38</v>
      </c>
      <c r="K87" s="5" t="s">
        <v>39</v>
      </c>
      <c r="L87" s="5" t="s">
        <v>76</v>
      </c>
      <c r="M87" s="5" t="s">
        <v>49</v>
      </c>
      <c r="N87" s="5">
        <v>1</v>
      </c>
      <c r="O87" s="7">
        <v>48666</v>
      </c>
      <c r="P87" s="8">
        <v>0.1</v>
      </c>
      <c r="Q87" s="7">
        <v>40988</v>
      </c>
      <c r="R87" s="9">
        <f t="shared" si="12"/>
        <v>43799.4</v>
      </c>
      <c r="S87" s="9">
        <f t="shared" si="13"/>
        <v>40988</v>
      </c>
      <c r="T87" s="9">
        <f t="shared" si="14"/>
        <v>2811.4000000000015</v>
      </c>
      <c r="U87" s="10">
        <f t="shared" si="15"/>
        <v>6.4188093900829718E-2</v>
      </c>
      <c r="V87" s="5" t="s">
        <v>42</v>
      </c>
    </row>
    <row r="88" spans="1:22" x14ac:dyDescent="0.3">
      <c r="A88" s="5" t="s">
        <v>175</v>
      </c>
      <c r="B88" s="6">
        <v>44949</v>
      </c>
      <c r="C88" s="5">
        <f t="shared" si="8"/>
        <v>2023</v>
      </c>
      <c r="D88" s="5">
        <f t="shared" si="9"/>
        <v>1</v>
      </c>
      <c r="E88" s="5" t="str">
        <f t="shared" si="10"/>
        <v>Jan</v>
      </c>
      <c r="F88" s="5" t="str">
        <f t="shared" si="11"/>
        <v>Q1</v>
      </c>
      <c r="G88" s="5" t="s">
        <v>35</v>
      </c>
      <c r="H88" s="5" t="s">
        <v>44</v>
      </c>
      <c r="I88" s="5" t="s">
        <v>45</v>
      </c>
      <c r="J88" s="5" t="s">
        <v>46</v>
      </c>
      <c r="K88" s="5" t="s">
        <v>66</v>
      </c>
      <c r="L88" s="5" t="s">
        <v>48</v>
      </c>
      <c r="M88" s="5" t="s">
        <v>49</v>
      </c>
      <c r="N88" s="5">
        <v>1</v>
      </c>
      <c r="O88" s="7">
        <v>302</v>
      </c>
      <c r="P88" s="8">
        <v>0.05</v>
      </c>
      <c r="Q88" s="7">
        <v>118</v>
      </c>
      <c r="R88" s="9">
        <f t="shared" si="12"/>
        <v>286.89999999999998</v>
      </c>
      <c r="S88" s="9">
        <f t="shared" si="13"/>
        <v>118</v>
      </c>
      <c r="T88" s="9">
        <f t="shared" si="14"/>
        <v>168.89999999999998</v>
      </c>
      <c r="U88" s="10">
        <f t="shared" si="15"/>
        <v>0.58870686650400839</v>
      </c>
      <c r="V88" s="5" t="s">
        <v>42</v>
      </c>
    </row>
    <row r="89" spans="1:22" x14ac:dyDescent="0.3">
      <c r="A89" s="5" t="s">
        <v>176</v>
      </c>
      <c r="B89" s="6">
        <v>44949</v>
      </c>
      <c r="C89" s="5">
        <f t="shared" si="8"/>
        <v>2023</v>
      </c>
      <c r="D89" s="5">
        <f t="shared" si="9"/>
        <v>1</v>
      </c>
      <c r="E89" s="5" t="str">
        <f t="shared" si="10"/>
        <v>Jan</v>
      </c>
      <c r="F89" s="5" t="str">
        <f t="shared" si="11"/>
        <v>Q1</v>
      </c>
      <c r="G89" s="5" t="s">
        <v>63</v>
      </c>
      <c r="H89" s="5" t="s">
        <v>64</v>
      </c>
      <c r="I89" s="5" t="s">
        <v>65</v>
      </c>
      <c r="J89" s="5" t="s">
        <v>38</v>
      </c>
      <c r="K89" s="5" t="s">
        <v>39</v>
      </c>
      <c r="L89" s="5" t="s">
        <v>76</v>
      </c>
      <c r="M89" s="5" t="s">
        <v>56</v>
      </c>
      <c r="N89" s="5">
        <v>5</v>
      </c>
      <c r="O89" s="7">
        <v>50841</v>
      </c>
      <c r="P89" s="8">
        <v>0.05</v>
      </c>
      <c r="Q89" s="7">
        <v>43501</v>
      </c>
      <c r="R89" s="9">
        <f t="shared" si="12"/>
        <v>241494.75</v>
      </c>
      <c r="S89" s="9">
        <f t="shared" si="13"/>
        <v>217505</v>
      </c>
      <c r="T89" s="9">
        <f t="shared" si="14"/>
        <v>23989.75</v>
      </c>
      <c r="U89" s="10">
        <f t="shared" si="15"/>
        <v>9.9338598458144536E-2</v>
      </c>
      <c r="V89" s="5" t="s">
        <v>42</v>
      </c>
    </row>
    <row r="90" spans="1:22" x14ac:dyDescent="0.3">
      <c r="A90" s="5" t="s">
        <v>177</v>
      </c>
      <c r="B90" s="6">
        <v>44949</v>
      </c>
      <c r="C90" s="5">
        <f t="shared" si="8"/>
        <v>2023</v>
      </c>
      <c r="D90" s="5">
        <f t="shared" si="9"/>
        <v>1</v>
      </c>
      <c r="E90" s="5" t="str">
        <f t="shared" si="10"/>
        <v>Jan</v>
      </c>
      <c r="F90" s="5" t="str">
        <f t="shared" si="11"/>
        <v>Q1</v>
      </c>
      <c r="G90" s="5" t="s">
        <v>63</v>
      </c>
      <c r="H90" s="5" t="s">
        <v>109</v>
      </c>
      <c r="I90" s="5" t="s">
        <v>110</v>
      </c>
      <c r="J90" s="5" t="s">
        <v>54</v>
      </c>
      <c r="K90" s="5" t="s">
        <v>55</v>
      </c>
      <c r="L90" s="5" t="s">
        <v>76</v>
      </c>
      <c r="M90" s="5" t="s">
        <v>41</v>
      </c>
      <c r="N90" s="5">
        <v>2</v>
      </c>
      <c r="O90" s="7">
        <v>2899</v>
      </c>
      <c r="P90" s="8">
        <v>0.05</v>
      </c>
      <c r="Q90" s="7">
        <v>1692</v>
      </c>
      <c r="R90" s="9">
        <f t="shared" si="12"/>
        <v>5508.0999999999995</v>
      </c>
      <c r="S90" s="9">
        <f t="shared" si="13"/>
        <v>3384</v>
      </c>
      <c r="T90" s="9">
        <f t="shared" si="14"/>
        <v>2124.0999999999995</v>
      </c>
      <c r="U90" s="10">
        <f t="shared" si="15"/>
        <v>0.38563206913454723</v>
      </c>
      <c r="V90" s="5" t="s">
        <v>42</v>
      </c>
    </row>
    <row r="91" spans="1:22" x14ac:dyDescent="0.3">
      <c r="A91" s="5" t="s">
        <v>178</v>
      </c>
      <c r="B91" s="6">
        <v>44949</v>
      </c>
      <c r="C91" s="5">
        <f t="shared" si="8"/>
        <v>2023</v>
      </c>
      <c r="D91" s="5">
        <f t="shared" si="9"/>
        <v>1</v>
      </c>
      <c r="E91" s="5" t="str">
        <f t="shared" si="10"/>
        <v>Jan</v>
      </c>
      <c r="F91" s="5" t="str">
        <f t="shared" si="11"/>
        <v>Q1</v>
      </c>
      <c r="G91" s="5" t="s">
        <v>35</v>
      </c>
      <c r="H91" s="5" t="s">
        <v>36</v>
      </c>
      <c r="I91" s="5" t="s">
        <v>37</v>
      </c>
      <c r="J91" s="5" t="s">
        <v>46</v>
      </c>
      <c r="K91" s="5" t="s">
        <v>61</v>
      </c>
      <c r="L91" s="5" t="s">
        <v>40</v>
      </c>
      <c r="M91" s="5" t="s">
        <v>41</v>
      </c>
      <c r="N91" s="5">
        <v>5</v>
      </c>
      <c r="O91" s="7">
        <v>268</v>
      </c>
      <c r="P91" s="8">
        <v>0.05</v>
      </c>
      <c r="Q91" s="7">
        <v>114</v>
      </c>
      <c r="R91" s="9">
        <f t="shared" si="12"/>
        <v>1273</v>
      </c>
      <c r="S91" s="9">
        <f t="shared" si="13"/>
        <v>570</v>
      </c>
      <c r="T91" s="9">
        <f t="shared" si="14"/>
        <v>703</v>
      </c>
      <c r="U91" s="10">
        <f t="shared" si="15"/>
        <v>0.55223880597014929</v>
      </c>
      <c r="V91" s="5" t="s">
        <v>42</v>
      </c>
    </row>
    <row r="92" spans="1:22" x14ac:dyDescent="0.3">
      <c r="A92" s="5" t="s">
        <v>179</v>
      </c>
      <c r="B92" s="6">
        <v>44950</v>
      </c>
      <c r="C92" s="5">
        <f t="shared" si="8"/>
        <v>2023</v>
      </c>
      <c r="D92" s="5">
        <f t="shared" si="9"/>
        <v>1</v>
      </c>
      <c r="E92" s="5" t="str">
        <f t="shared" si="10"/>
        <v>Jan</v>
      </c>
      <c r="F92" s="5" t="str">
        <f t="shared" si="11"/>
        <v>Q1</v>
      </c>
      <c r="G92" s="5" t="s">
        <v>51</v>
      </c>
      <c r="H92" s="5" t="s">
        <v>79</v>
      </c>
      <c r="I92" s="5" t="s">
        <v>80</v>
      </c>
      <c r="J92" s="5" t="s">
        <v>54</v>
      </c>
      <c r="K92" s="5" t="s">
        <v>99</v>
      </c>
      <c r="L92" s="5" t="s">
        <v>40</v>
      </c>
      <c r="M92" s="5" t="s">
        <v>56</v>
      </c>
      <c r="N92" s="5">
        <v>2</v>
      </c>
      <c r="O92" s="7">
        <v>1760</v>
      </c>
      <c r="P92" s="8">
        <v>0.1</v>
      </c>
      <c r="Q92" s="7">
        <v>905</v>
      </c>
      <c r="R92" s="9">
        <f t="shared" si="12"/>
        <v>3168</v>
      </c>
      <c r="S92" s="9">
        <f t="shared" si="13"/>
        <v>1810</v>
      </c>
      <c r="T92" s="9">
        <f t="shared" si="14"/>
        <v>1358</v>
      </c>
      <c r="U92" s="10">
        <f t="shared" si="15"/>
        <v>0.42866161616161619</v>
      </c>
      <c r="V92" s="5" t="s">
        <v>42</v>
      </c>
    </row>
    <row r="93" spans="1:22" x14ac:dyDescent="0.3">
      <c r="A93" s="5" t="s">
        <v>180</v>
      </c>
      <c r="B93" s="6">
        <v>44950</v>
      </c>
      <c r="C93" s="5">
        <f t="shared" si="8"/>
        <v>2023</v>
      </c>
      <c r="D93" s="5">
        <f t="shared" si="9"/>
        <v>1</v>
      </c>
      <c r="E93" s="5" t="str">
        <f t="shared" si="10"/>
        <v>Jan</v>
      </c>
      <c r="F93" s="5" t="str">
        <f t="shared" si="11"/>
        <v>Q1</v>
      </c>
      <c r="G93" s="5" t="s">
        <v>51</v>
      </c>
      <c r="H93" s="5" t="s">
        <v>52</v>
      </c>
      <c r="I93" s="5" t="s">
        <v>53</v>
      </c>
      <c r="J93" s="5" t="s">
        <v>38</v>
      </c>
      <c r="K93" s="5" t="s">
        <v>104</v>
      </c>
      <c r="L93" s="5" t="s">
        <v>40</v>
      </c>
      <c r="M93" s="5" t="s">
        <v>49</v>
      </c>
      <c r="N93" s="5">
        <v>5</v>
      </c>
      <c r="O93" s="7">
        <v>1355</v>
      </c>
      <c r="P93" s="8">
        <v>0.05</v>
      </c>
      <c r="Q93" s="7">
        <v>662</v>
      </c>
      <c r="R93" s="9">
        <f t="shared" si="12"/>
        <v>6436.25</v>
      </c>
      <c r="S93" s="9">
        <f t="shared" si="13"/>
        <v>3310</v>
      </c>
      <c r="T93" s="9">
        <f t="shared" si="14"/>
        <v>3126.25</v>
      </c>
      <c r="U93" s="10">
        <f t="shared" si="15"/>
        <v>0.48572538356962519</v>
      </c>
      <c r="V93" s="5" t="s">
        <v>42</v>
      </c>
    </row>
    <row r="94" spans="1:22" x14ac:dyDescent="0.3">
      <c r="A94" s="5" t="s">
        <v>181</v>
      </c>
      <c r="B94" s="6">
        <v>44950</v>
      </c>
      <c r="C94" s="5">
        <f t="shared" si="8"/>
        <v>2023</v>
      </c>
      <c r="D94" s="5">
        <f t="shared" si="9"/>
        <v>1</v>
      </c>
      <c r="E94" s="5" t="str">
        <f t="shared" si="10"/>
        <v>Jan</v>
      </c>
      <c r="F94" s="5" t="str">
        <f t="shared" si="11"/>
        <v>Q1</v>
      </c>
      <c r="G94" s="5" t="s">
        <v>35</v>
      </c>
      <c r="H94" s="5" t="s">
        <v>44</v>
      </c>
      <c r="I94" s="5" t="s">
        <v>45</v>
      </c>
      <c r="J94" s="5" t="s">
        <v>46</v>
      </c>
      <c r="K94" s="5" t="s">
        <v>47</v>
      </c>
      <c r="L94" s="5" t="s">
        <v>40</v>
      </c>
      <c r="M94" s="5" t="s">
        <v>49</v>
      </c>
      <c r="N94" s="5">
        <v>4</v>
      </c>
      <c r="O94" s="7">
        <v>482</v>
      </c>
      <c r="P94" s="8">
        <v>0.15</v>
      </c>
      <c r="Q94" s="7">
        <v>215</v>
      </c>
      <c r="R94" s="9">
        <f t="shared" si="12"/>
        <v>1638.8</v>
      </c>
      <c r="S94" s="9">
        <f t="shared" si="13"/>
        <v>860</v>
      </c>
      <c r="T94" s="9">
        <f t="shared" si="14"/>
        <v>778.8</v>
      </c>
      <c r="U94" s="10">
        <f t="shared" si="15"/>
        <v>0.4752257749572858</v>
      </c>
      <c r="V94" s="5" t="s">
        <v>120</v>
      </c>
    </row>
    <row r="95" spans="1:22" x14ac:dyDescent="0.3">
      <c r="A95" s="5" t="s">
        <v>182</v>
      </c>
      <c r="B95" s="6">
        <v>44950</v>
      </c>
      <c r="C95" s="5">
        <f t="shared" si="8"/>
        <v>2023</v>
      </c>
      <c r="D95" s="5">
        <f t="shared" si="9"/>
        <v>1</v>
      </c>
      <c r="E95" s="5" t="str">
        <f t="shared" si="10"/>
        <v>Jan</v>
      </c>
      <c r="F95" s="5" t="str">
        <f t="shared" si="11"/>
        <v>Q1</v>
      </c>
      <c r="G95" s="5" t="s">
        <v>35</v>
      </c>
      <c r="H95" s="5" t="s">
        <v>36</v>
      </c>
      <c r="I95" s="5" t="s">
        <v>37</v>
      </c>
      <c r="J95" s="5" t="s">
        <v>54</v>
      </c>
      <c r="K95" s="5" t="s">
        <v>99</v>
      </c>
      <c r="L95" s="5" t="s">
        <v>40</v>
      </c>
      <c r="M95" s="5" t="s">
        <v>49</v>
      </c>
      <c r="N95" s="5">
        <v>1</v>
      </c>
      <c r="O95" s="7">
        <v>1791</v>
      </c>
      <c r="P95" s="8">
        <v>0.05</v>
      </c>
      <c r="Q95" s="7">
        <v>935</v>
      </c>
      <c r="R95" s="9">
        <f t="shared" si="12"/>
        <v>1701.4499999999998</v>
      </c>
      <c r="S95" s="9">
        <f t="shared" si="13"/>
        <v>935</v>
      </c>
      <c r="T95" s="9">
        <f t="shared" si="14"/>
        <v>766.44999999999982</v>
      </c>
      <c r="U95" s="10">
        <f t="shared" si="15"/>
        <v>0.45046871785829729</v>
      </c>
      <c r="V95" s="5" t="s">
        <v>42</v>
      </c>
    </row>
    <row r="96" spans="1:22" x14ac:dyDescent="0.3">
      <c r="A96" s="5" t="s">
        <v>183</v>
      </c>
      <c r="B96" s="6">
        <v>44951</v>
      </c>
      <c r="C96" s="5">
        <f t="shared" si="8"/>
        <v>2023</v>
      </c>
      <c r="D96" s="5">
        <f t="shared" si="9"/>
        <v>1</v>
      </c>
      <c r="E96" s="5" t="str">
        <f t="shared" si="10"/>
        <v>Jan</v>
      </c>
      <c r="F96" s="5" t="str">
        <f t="shared" si="11"/>
        <v>Q1</v>
      </c>
      <c r="G96" s="5" t="s">
        <v>63</v>
      </c>
      <c r="H96" s="5" t="s">
        <v>64</v>
      </c>
      <c r="I96" s="5" t="s">
        <v>65</v>
      </c>
      <c r="J96" s="5" t="s">
        <v>54</v>
      </c>
      <c r="K96" s="5" t="s">
        <v>84</v>
      </c>
      <c r="L96" s="5" t="s">
        <v>40</v>
      </c>
      <c r="M96" s="5" t="s">
        <v>56</v>
      </c>
      <c r="N96" s="5">
        <v>1</v>
      </c>
      <c r="O96" s="7">
        <v>2601</v>
      </c>
      <c r="P96" s="8">
        <v>0.1</v>
      </c>
      <c r="Q96" s="7">
        <v>1266</v>
      </c>
      <c r="R96" s="9">
        <f t="shared" si="12"/>
        <v>2340.9</v>
      </c>
      <c r="S96" s="9">
        <f t="shared" si="13"/>
        <v>1266</v>
      </c>
      <c r="T96" s="9">
        <f t="shared" si="14"/>
        <v>1074.9000000000001</v>
      </c>
      <c r="U96" s="10">
        <f t="shared" si="15"/>
        <v>0.45918236575676025</v>
      </c>
      <c r="V96" s="5" t="s">
        <v>120</v>
      </c>
    </row>
    <row r="97" spans="1:22" x14ac:dyDescent="0.3">
      <c r="A97" s="5" t="s">
        <v>184</v>
      </c>
      <c r="B97" s="6">
        <v>44951</v>
      </c>
      <c r="C97" s="5">
        <f t="shared" si="8"/>
        <v>2023</v>
      </c>
      <c r="D97" s="5">
        <f t="shared" si="9"/>
        <v>1</v>
      </c>
      <c r="E97" s="5" t="str">
        <f t="shared" si="10"/>
        <v>Jan</v>
      </c>
      <c r="F97" s="5" t="str">
        <f t="shared" si="11"/>
        <v>Q1</v>
      </c>
      <c r="G97" s="5" t="s">
        <v>58</v>
      </c>
      <c r="H97" s="5" t="s">
        <v>68</v>
      </c>
      <c r="I97" s="5" t="s">
        <v>69</v>
      </c>
      <c r="J97" s="5" t="s">
        <v>46</v>
      </c>
      <c r="K97" s="5" t="s">
        <v>61</v>
      </c>
      <c r="L97" s="5" t="s">
        <v>40</v>
      </c>
      <c r="M97" s="5" t="s">
        <v>41</v>
      </c>
      <c r="N97" s="5">
        <v>5</v>
      </c>
      <c r="O97" s="7">
        <v>238</v>
      </c>
      <c r="P97" s="8">
        <v>0.1</v>
      </c>
      <c r="Q97" s="7">
        <v>99</v>
      </c>
      <c r="R97" s="9">
        <f t="shared" si="12"/>
        <v>1071</v>
      </c>
      <c r="S97" s="9">
        <f t="shared" si="13"/>
        <v>495</v>
      </c>
      <c r="T97" s="9">
        <f t="shared" si="14"/>
        <v>576</v>
      </c>
      <c r="U97" s="10">
        <f t="shared" si="15"/>
        <v>0.53781512605042014</v>
      </c>
      <c r="V97" s="5" t="s">
        <v>42</v>
      </c>
    </row>
    <row r="98" spans="1:22" x14ac:dyDescent="0.3">
      <c r="A98" s="5" t="s">
        <v>185</v>
      </c>
      <c r="B98" s="6">
        <v>44951</v>
      </c>
      <c r="C98" s="5">
        <f t="shared" si="8"/>
        <v>2023</v>
      </c>
      <c r="D98" s="5">
        <f t="shared" si="9"/>
        <v>1</v>
      </c>
      <c r="E98" s="5" t="str">
        <f t="shared" si="10"/>
        <v>Jan</v>
      </c>
      <c r="F98" s="5" t="str">
        <f t="shared" si="11"/>
        <v>Q1</v>
      </c>
      <c r="G98" s="5" t="s">
        <v>58</v>
      </c>
      <c r="H98" s="5" t="s">
        <v>72</v>
      </c>
      <c r="I98" s="5" t="s">
        <v>73</v>
      </c>
      <c r="J98" s="5" t="s">
        <v>38</v>
      </c>
      <c r="K98" s="5" t="s">
        <v>118</v>
      </c>
      <c r="L98" s="5" t="s">
        <v>76</v>
      </c>
      <c r="M98" s="5" t="s">
        <v>49</v>
      </c>
      <c r="N98" s="5">
        <v>3</v>
      </c>
      <c r="O98" s="7">
        <v>16760</v>
      </c>
      <c r="P98" s="8">
        <v>0.1</v>
      </c>
      <c r="Q98" s="7">
        <v>13122</v>
      </c>
      <c r="R98" s="9">
        <f t="shared" si="12"/>
        <v>45252</v>
      </c>
      <c r="S98" s="9">
        <f t="shared" si="13"/>
        <v>39366</v>
      </c>
      <c r="T98" s="9">
        <f t="shared" si="14"/>
        <v>5886</v>
      </c>
      <c r="U98" s="10">
        <f t="shared" si="15"/>
        <v>0.13007159904534607</v>
      </c>
      <c r="V98" s="5" t="s">
        <v>120</v>
      </c>
    </row>
    <row r="99" spans="1:22" x14ac:dyDescent="0.3">
      <c r="A99" s="5" t="s">
        <v>186</v>
      </c>
      <c r="B99" s="6">
        <v>44952</v>
      </c>
      <c r="C99" s="5">
        <f t="shared" si="8"/>
        <v>2023</v>
      </c>
      <c r="D99" s="5">
        <f t="shared" si="9"/>
        <v>1</v>
      </c>
      <c r="E99" s="5" t="str">
        <f t="shared" si="10"/>
        <v>Jan</v>
      </c>
      <c r="F99" s="5" t="str">
        <f t="shared" si="11"/>
        <v>Q1</v>
      </c>
      <c r="G99" s="5" t="s">
        <v>63</v>
      </c>
      <c r="H99" s="5" t="s">
        <v>64</v>
      </c>
      <c r="I99" s="5" t="s">
        <v>65</v>
      </c>
      <c r="J99" s="5" t="s">
        <v>54</v>
      </c>
      <c r="K99" s="5" t="s">
        <v>84</v>
      </c>
      <c r="L99" s="5" t="s">
        <v>76</v>
      </c>
      <c r="M99" s="5" t="s">
        <v>49</v>
      </c>
      <c r="N99" s="5">
        <v>1</v>
      </c>
      <c r="O99" s="7">
        <v>2255</v>
      </c>
      <c r="P99" s="8">
        <v>0</v>
      </c>
      <c r="Q99" s="7">
        <v>1124</v>
      </c>
      <c r="R99" s="9">
        <f t="shared" si="12"/>
        <v>2255</v>
      </c>
      <c r="S99" s="9">
        <f t="shared" si="13"/>
        <v>1124</v>
      </c>
      <c r="T99" s="9">
        <f t="shared" si="14"/>
        <v>1131</v>
      </c>
      <c r="U99" s="10">
        <f t="shared" si="15"/>
        <v>0.50155210643015524</v>
      </c>
      <c r="V99" s="5" t="s">
        <v>42</v>
      </c>
    </row>
    <row r="100" spans="1:22" x14ac:dyDescent="0.3">
      <c r="A100" s="5" t="s">
        <v>187</v>
      </c>
      <c r="B100" s="6">
        <v>44952</v>
      </c>
      <c r="C100" s="5">
        <f t="shared" si="8"/>
        <v>2023</v>
      </c>
      <c r="D100" s="5">
        <f t="shared" si="9"/>
        <v>1</v>
      </c>
      <c r="E100" s="5" t="str">
        <f t="shared" si="10"/>
        <v>Jan</v>
      </c>
      <c r="F100" s="5" t="str">
        <f t="shared" si="11"/>
        <v>Q1</v>
      </c>
      <c r="G100" s="5" t="s">
        <v>63</v>
      </c>
      <c r="H100" s="5" t="s">
        <v>86</v>
      </c>
      <c r="I100" s="5" t="s">
        <v>87</v>
      </c>
      <c r="J100" s="5" t="s">
        <v>46</v>
      </c>
      <c r="K100" s="5" t="s">
        <v>66</v>
      </c>
      <c r="L100" s="5" t="s">
        <v>40</v>
      </c>
      <c r="M100" s="5" t="s">
        <v>41</v>
      </c>
      <c r="N100" s="5">
        <v>8</v>
      </c>
      <c r="O100" s="7">
        <v>280</v>
      </c>
      <c r="P100" s="8">
        <v>0.15</v>
      </c>
      <c r="Q100" s="7">
        <v>113</v>
      </c>
      <c r="R100" s="9">
        <f t="shared" si="12"/>
        <v>1904</v>
      </c>
      <c r="S100" s="9">
        <f t="shared" si="13"/>
        <v>904</v>
      </c>
      <c r="T100" s="9">
        <f t="shared" si="14"/>
        <v>1000</v>
      </c>
      <c r="U100" s="10">
        <f t="shared" si="15"/>
        <v>0.52521008403361347</v>
      </c>
      <c r="V100" s="5" t="s">
        <v>42</v>
      </c>
    </row>
    <row r="101" spans="1:22" x14ac:dyDescent="0.3">
      <c r="A101" s="5" t="s">
        <v>188</v>
      </c>
      <c r="B101" s="6">
        <v>44952</v>
      </c>
      <c r="C101" s="5">
        <f t="shared" si="8"/>
        <v>2023</v>
      </c>
      <c r="D101" s="5">
        <f t="shared" si="9"/>
        <v>1</v>
      </c>
      <c r="E101" s="5" t="str">
        <f t="shared" si="10"/>
        <v>Jan</v>
      </c>
      <c r="F101" s="5" t="str">
        <f t="shared" si="11"/>
        <v>Q1</v>
      </c>
      <c r="G101" s="5" t="s">
        <v>58</v>
      </c>
      <c r="H101" s="5" t="s">
        <v>59</v>
      </c>
      <c r="I101" s="5" t="s">
        <v>60</v>
      </c>
      <c r="J101" s="5" t="s">
        <v>81</v>
      </c>
      <c r="K101" s="5" t="s">
        <v>82</v>
      </c>
      <c r="L101" s="5" t="s">
        <v>76</v>
      </c>
      <c r="M101" s="5" t="s">
        <v>49</v>
      </c>
      <c r="N101" s="5">
        <v>2</v>
      </c>
      <c r="O101" s="7">
        <v>5859</v>
      </c>
      <c r="P101" s="8">
        <v>0</v>
      </c>
      <c r="Q101" s="7">
        <v>3166</v>
      </c>
      <c r="R101" s="9">
        <f t="shared" si="12"/>
        <v>11718</v>
      </c>
      <c r="S101" s="9">
        <f t="shared" si="13"/>
        <v>6332</v>
      </c>
      <c r="T101" s="9">
        <f t="shared" si="14"/>
        <v>5386</v>
      </c>
      <c r="U101" s="10">
        <f t="shared" si="15"/>
        <v>0.45963474995733061</v>
      </c>
      <c r="V101" s="5" t="s">
        <v>42</v>
      </c>
    </row>
    <row r="102" spans="1:22" x14ac:dyDescent="0.3">
      <c r="A102" s="5" t="s">
        <v>189</v>
      </c>
      <c r="B102" s="6">
        <v>44952</v>
      </c>
      <c r="C102" s="5">
        <f t="shared" si="8"/>
        <v>2023</v>
      </c>
      <c r="D102" s="5">
        <f t="shared" si="9"/>
        <v>1</v>
      </c>
      <c r="E102" s="5" t="str">
        <f t="shared" si="10"/>
        <v>Jan</v>
      </c>
      <c r="F102" s="5" t="str">
        <f t="shared" si="11"/>
        <v>Q1</v>
      </c>
      <c r="G102" s="5" t="s">
        <v>58</v>
      </c>
      <c r="H102" s="5" t="s">
        <v>72</v>
      </c>
      <c r="I102" s="5" t="s">
        <v>73</v>
      </c>
      <c r="J102" s="5" t="s">
        <v>81</v>
      </c>
      <c r="K102" s="5" t="s">
        <v>94</v>
      </c>
      <c r="L102" s="5" t="s">
        <v>40</v>
      </c>
      <c r="M102" s="5" t="s">
        <v>49</v>
      </c>
      <c r="N102" s="5">
        <v>5</v>
      </c>
      <c r="O102" s="7">
        <v>32633</v>
      </c>
      <c r="P102" s="8">
        <v>0</v>
      </c>
      <c r="Q102" s="7">
        <v>22352</v>
      </c>
      <c r="R102" s="9">
        <f t="shared" si="12"/>
        <v>163165</v>
      </c>
      <c r="S102" s="9">
        <f t="shared" si="13"/>
        <v>111760</v>
      </c>
      <c r="T102" s="9">
        <f t="shared" si="14"/>
        <v>51405</v>
      </c>
      <c r="U102" s="10">
        <f t="shared" si="15"/>
        <v>0.31504918334201576</v>
      </c>
      <c r="V102" s="5" t="s">
        <v>42</v>
      </c>
    </row>
    <row r="103" spans="1:22" x14ac:dyDescent="0.3">
      <c r="A103" s="5" t="s">
        <v>190</v>
      </c>
      <c r="B103" s="6">
        <v>44953</v>
      </c>
      <c r="C103" s="5">
        <f t="shared" si="8"/>
        <v>2023</v>
      </c>
      <c r="D103" s="5">
        <f t="shared" si="9"/>
        <v>1</v>
      </c>
      <c r="E103" s="5" t="str">
        <f t="shared" si="10"/>
        <v>Jan</v>
      </c>
      <c r="F103" s="5" t="str">
        <f t="shared" si="11"/>
        <v>Q1</v>
      </c>
      <c r="G103" s="5" t="s">
        <v>35</v>
      </c>
      <c r="H103" s="5" t="s">
        <v>36</v>
      </c>
      <c r="I103" s="5" t="s">
        <v>37</v>
      </c>
      <c r="J103" s="5" t="s">
        <v>54</v>
      </c>
      <c r="K103" s="5" t="s">
        <v>84</v>
      </c>
      <c r="L103" s="5" t="s">
        <v>40</v>
      </c>
      <c r="M103" s="5" t="s">
        <v>49</v>
      </c>
      <c r="N103" s="5">
        <v>1</v>
      </c>
      <c r="O103" s="7">
        <v>2276</v>
      </c>
      <c r="P103" s="8">
        <v>0.15</v>
      </c>
      <c r="Q103" s="7">
        <v>1108</v>
      </c>
      <c r="R103" s="9">
        <f t="shared" si="12"/>
        <v>1934.6</v>
      </c>
      <c r="S103" s="9">
        <f t="shared" si="13"/>
        <v>1108</v>
      </c>
      <c r="T103" s="9">
        <f t="shared" si="14"/>
        <v>826.59999999999991</v>
      </c>
      <c r="U103" s="10">
        <f t="shared" si="15"/>
        <v>0.42727178744960198</v>
      </c>
      <c r="V103" s="5" t="s">
        <v>42</v>
      </c>
    </row>
    <row r="104" spans="1:22" x14ac:dyDescent="0.3">
      <c r="A104" s="5" t="s">
        <v>191</v>
      </c>
      <c r="B104" s="6">
        <v>44953</v>
      </c>
      <c r="C104" s="5">
        <f t="shared" si="8"/>
        <v>2023</v>
      </c>
      <c r="D104" s="5">
        <f t="shared" si="9"/>
        <v>1</v>
      </c>
      <c r="E104" s="5" t="str">
        <f t="shared" si="10"/>
        <v>Jan</v>
      </c>
      <c r="F104" s="5" t="str">
        <f t="shared" si="11"/>
        <v>Q1</v>
      </c>
      <c r="G104" s="5" t="s">
        <v>58</v>
      </c>
      <c r="H104" s="5" t="s">
        <v>59</v>
      </c>
      <c r="I104" s="5" t="s">
        <v>60</v>
      </c>
      <c r="J104" s="5" t="s">
        <v>46</v>
      </c>
      <c r="K104" s="5" t="s">
        <v>89</v>
      </c>
      <c r="L104" s="5" t="s">
        <v>40</v>
      </c>
      <c r="M104" s="5" t="s">
        <v>41</v>
      </c>
      <c r="N104" s="5">
        <v>1</v>
      </c>
      <c r="O104" s="7">
        <v>2375</v>
      </c>
      <c r="P104" s="8">
        <v>0.1</v>
      </c>
      <c r="Q104" s="7">
        <v>1379</v>
      </c>
      <c r="R104" s="9">
        <f t="shared" si="12"/>
        <v>2137.5</v>
      </c>
      <c r="S104" s="9">
        <f t="shared" si="13"/>
        <v>1379</v>
      </c>
      <c r="T104" s="9">
        <f t="shared" si="14"/>
        <v>758.5</v>
      </c>
      <c r="U104" s="10">
        <f t="shared" si="15"/>
        <v>0.35485380116959064</v>
      </c>
      <c r="V104" s="5" t="s">
        <v>42</v>
      </c>
    </row>
    <row r="105" spans="1:22" x14ac:dyDescent="0.3">
      <c r="A105" s="5" t="s">
        <v>192</v>
      </c>
      <c r="B105" s="6">
        <v>44953</v>
      </c>
      <c r="C105" s="5">
        <f t="shared" si="8"/>
        <v>2023</v>
      </c>
      <c r="D105" s="5">
        <f t="shared" si="9"/>
        <v>1</v>
      </c>
      <c r="E105" s="5" t="str">
        <f t="shared" si="10"/>
        <v>Jan</v>
      </c>
      <c r="F105" s="5" t="str">
        <f t="shared" si="11"/>
        <v>Q1</v>
      </c>
      <c r="G105" s="5" t="s">
        <v>63</v>
      </c>
      <c r="H105" s="5" t="s">
        <v>86</v>
      </c>
      <c r="I105" s="5" t="s">
        <v>87</v>
      </c>
      <c r="J105" s="5" t="s">
        <v>46</v>
      </c>
      <c r="K105" s="5" t="s">
        <v>61</v>
      </c>
      <c r="L105" s="5" t="s">
        <v>40</v>
      </c>
      <c r="M105" s="5" t="s">
        <v>56</v>
      </c>
      <c r="N105" s="5">
        <v>3</v>
      </c>
      <c r="O105" s="7">
        <v>263</v>
      </c>
      <c r="P105" s="8">
        <v>0</v>
      </c>
      <c r="Q105" s="7">
        <v>111</v>
      </c>
      <c r="R105" s="9">
        <f t="shared" si="12"/>
        <v>789</v>
      </c>
      <c r="S105" s="9">
        <f t="shared" si="13"/>
        <v>333</v>
      </c>
      <c r="T105" s="9">
        <f t="shared" si="14"/>
        <v>456</v>
      </c>
      <c r="U105" s="10">
        <f t="shared" si="15"/>
        <v>0.57794676806083645</v>
      </c>
      <c r="V105" s="5" t="s">
        <v>42</v>
      </c>
    </row>
    <row r="106" spans="1:22" x14ac:dyDescent="0.3">
      <c r="A106" s="5" t="s">
        <v>193</v>
      </c>
      <c r="B106" s="6">
        <v>44953</v>
      </c>
      <c r="C106" s="5">
        <f t="shared" si="8"/>
        <v>2023</v>
      </c>
      <c r="D106" s="5">
        <f t="shared" si="9"/>
        <v>1</v>
      </c>
      <c r="E106" s="5" t="str">
        <f t="shared" si="10"/>
        <v>Jan</v>
      </c>
      <c r="F106" s="5" t="str">
        <f t="shared" si="11"/>
        <v>Q1</v>
      </c>
      <c r="G106" s="5" t="s">
        <v>51</v>
      </c>
      <c r="H106" s="5" t="s">
        <v>106</v>
      </c>
      <c r="I106" s="5" t="s">
        <v>107</v>
      </c>
      <c r="J106" s="5" t="s">
        <v>81</v>
      </c>
      <c r="K106" s="5" t="s">
        <v>130</v>
      </c>
      <c r="L106" s="5" t="s">
        <v>76</v>
      </c>
      <c r="M106" s="5" t="s">
        <v>41</v>
      </c>
      <c r="N106" s="5">
        <v>2</v>
      </c>
      <c r="O106" s="7">
        <v>13354</v>
      </c>
      <c r="P106" s="8">
        <v>0.35</v>
      </c>
      <c r="Q106" s="7">
        <v>7962</v>
      </c>
      <c r="R106" s="9">
        <f t="shared" si="12"/>
        <v>17360.2</v>
      </c>
      <c r="S106" s="9">
        <f t="shared" si="13"/>
        <v>15924</v>
      </c>
      <c r="T106" s="9">
        <f t="shared" si="14"/>
        <v>1436.2000000000007</v>
      </c>
      <c r="U106" s="10">
        <f t="shared" si="15"/>
        <v>8.272946164214702E-2</v>
      </c>
      <c r="V106" s="5" t="s">
        <v>42</v>
      </c>
    </row>
    <row r="107" spans="1:22" x14ac:dyDescent="0.3">
      <c r="A107" s="5" t="s">
        <v>194</v>
      </c>
      <c r="B107" s="6">
        <v>44953</v>
      </c>
      <c r="C107" s="5">
        <f t="shared" si="8"/>
        <v>2023</v>
      </c>
      <c r="D107" s="5">
        <f t="shared" si="9"/>
        <v>1</v>
      </c>
      <c r="E107" s="5" t="str">
        <f t="shared" si="10"/>
        <v>Jan</v>
      </c>
      <c r="F107" s="5" t="str">
        <f t="shared" si="11"/>
        <v>Q1</v>
      </c>
      <c r="G107" s="5" t="s">
        <v>58</v>
      </c>
      <c r="H107" s="5" t="s">
        <v>59</v>
      </c>
      <c r="I107" s="5" t="s">
        <v>60</v>
      </c>
      <c r="J107" s="5" t="s">
        <v>38</v>
      </c>
      <c r="K107" s="5" t="s">
        <v>104</v>
      </c>
      <c r="L107" s="5" t="s">
        <v>76</v>
      </c>
      <c r="M107" s="5" t="s">
        <v>56</v>
      </c>
      <c r="N107" s="5">
        <v>8</v>
      </c>
      <c r="O107" s="7">
        <v>1648</v>
      </c>
      <c r="P107" s="8">
        <v>0</v>
      </c>
      <c r="Q107" s="7">
        <v>819</v>
      </c>
      <c r="R107" s="9">
        <f t="shared" si="12"/>
        <v>13184</v>
      </c>
      <c r="S107" s="9">
        <f t="shared" si="13"/>
        <v>6552</v>
      </c>
      <c r="T107" s="9">
        <f t="shared" si="14"/>
        <v>6632</v>
      </c>
      <c r="U107" s="10">
        <f t="shared" si="15"/>
        <v>0.50303398058252424</v>
      </c>
      <c r="V107" s="5" t="s">
        <v>42</v>
      </c>
    </row>
    <row r="108" spans="1:22" x14ac:dyDescent="0.3">
      <c r="A108" s="5" t="s">
        <v>195</v>
      </c>
      <c r="B108" s="6">
        <v>44953</v>
      </c>
      <c r="C108" s="5">
        <f t="shared" si="8"/>
        <v>2023</v>
      </c>
      <c r="D108" s="5">
        <f t="shared" si="9"/>
        <v>1</v>
      </c>
      <c r="E108" s="5" t="str">
        <f t="shared" si="10"/>
        <v>Jan</v>
      </c>
      <c r="F108" s="5" t="str">
        <f t="shared" si="11"/>
        <v>Q1</v>
      </c>
      <c r="G108" s="5" t="s">
        <v>63</v>
      </c>
      <c r="H108" s="5" t="s">
        <v>86</v>
      </c>
      <c r="I108" s="5" t="s">
        <v>87</v>
      </c>
      <c r="J108" s="5" t="s">
        <v>46</v>
      </c>
      <c r="K108" s="5" t="s">
        <v>89</v>
      </c>
      <c r="L108" s="5" t="s">
        <v>40</v>
      </c>
      <c r="M108" s="5" t="s">
        <v>49</v>
      </c>
      <c r="N108" s="5">
        <v>2</v>
      </c>
      <c r="O108" s="7">
        <v>2182</v>
      </c>
      <c r="P108" s="8">
        <v>0.15</v>
      </c>
      <c r="Q108" s="7">
        <v>1288</v>
      </c>
      <c r="R108" s="9">
        <f t="shared" si="12"/>
        <v>3709.4</v>
      </c>
      <c r="S108" s="9">
        <f t="shared" si="13"/>
        <v>2576</v>
      </c>
      <c r="T108" s="9">
        <f t="shared" si="14"/>
        <v>1133.4000000000001</v>
      </c>
      <c r="U108" s="10">
        <f t="shared" si="15"/>
        <v>0.30554806707284199</v>
      </c>
      <c r="V108" s="5" t="s">
        <v>42</v>
      </c>
    </row>
    <row r="109" spans="1:22" x14ac:dyDescent="0.3">
      <c r="A109" s="5" t="s">
        <v>196</v>
      </c>
      <c r="B109" s="6">
        <v>44953</v>
      </c>
      <c r="C109" s="5">
        <f t="shared" si="8"/>
        <v>2023</v>
      </c>
      <c r="D109" s="5">
        <f t="shared" si="9"/>
        <v>1</v>
      </c>
      <c r="E109" s="5" t="str">
        <f t="shared" si="10"/>
        <v>Jan</v>
      </c>
      <c r="F109" s="5" t="str">
        <f t="shared" si="11"/>
        <v>Q1</v>
      </c>
      <c r="G109" s="5" t="s">
        <v>63</v>
      </c>
      <c r="H109" s="5" t="s">
        <v>64</v>
      </c>
      <c r="I109" s="5" t="s">
        <v>65</v>
      </c>
      <c r="J109" s="5" t="s">
        <v>54</v>
      </c>
      <c r="K109" s="5" t="s">
        <v>55</v>
      </c>
      <c r="L109" s="5" t="s">
        <v>40</v>
      </c>
      <c r="M109" s="5" t="s">
        <v>49</v>
      </c>
      <c r="N109" s="5">
        <v>8</v>
      </c>
      <c r="O109" s="7">
        <v>2764</v>
      </c>
      <c r="P109" s="8">
        <v>0.05</v>
      </c>
      <c r="Q109" s="7">
        <v>1698</v>
      </c>
      <c r="R109" s="9">
        <f t="shared" si="12"/>
        <v>21006.399999999998</v>
      </c>
      <c r="S109" s="9">
        <f t="shared" si="13"/>
        <v>13584</v>
      </c>
      <c r="T109" s="9">
        <f t="shared" si="14"/>
        <v>7422.3999999999978</v>
      </c>
      <c r="U109" s="10">
        <f t="shared" si="15"/>
        <v>0.35333993449615347</v>
      </c>
      <c r="V109" s="5" t="s">
        <v>120</v>
      </c>
    </row>
    <row r="110" spans="1:22" x14ac:dyDescent="0.3">
      <c r="A110" s="5" t="s">
        <v>197</v>
      </c>
      <c r="B110" s="6">
        <v>44954</v>
      </c>
      <c r="C110" s="5">
        <f t="shared" si="8"/>
        <v>2023</v>
      </c>
      <c r="D110" s="5">
        <f t="shared" si="9"/>
        <v>1</v>
      </c>
      <c r="E110" s="5" t="str">
        <f t="shared" si="10"/>
        <v>Jan</v>
      </c>
      <c r="F110" s="5" t="str">
        <f t="shared" si="11"/>
        <v>Q1</v>
      </c>
      <c r="G110" s="5" t="s">
        <v>58</v>
      </c>
      <c r="H110" s="5" t="s">
        <v>59</v>
      </c>
      <c r="I110" s="5" t="s">
        <v>60</v>
      </c>
      <c r="J110" s="5" t="s">
        <v>46</v>
      </c>
      <c r="K110" s="5" t="s">
        <v>47</v>
      </c>
      <c r="L110" s="5" t="s">
        <v>76</v>
      </c>
      <c r="M110" s="5" t="s">
        <v>49</v>
      </c>
      <c r="N110" s="5">
        <v>2</v>
      </c>
      <c r="O110" s="7">
        <v>460</v>
      </c>
      <c r="P110" s="8">
        <v>0.1</v>
      </c>
      <c r="Q110" s="7">
        <v>211</v>
      </c>
      <c r="R110" s="9">
        <f t="shared" si="12"/>
        <v>828</v>
      </c>
      <c r="S110" s="9">
        <f t="shared" si="13"/>
        <v>422</v>
      </c>
      <c r="T110" s="9">
        <f t="shared" si="14"/>
        <v>406</v>
      </c>
      <c r="U110" s="10">
        <f t="shared" si="15"/>
        <v>0.49033816425120774</v>
      </c>
      <c r="V110" s="5" t="s">
        <v>42</v>
      </c>
    </row>
    <row r="111" spans="1:22" x14ac:dyDescent="0.3">
      <c r="A111" s="5" t="s">
        <v>198</v>
      </c>
      <c r="B111" s="6">
        <v>44954</v>
      </c>
      <c r="C111" s="5">
        <f t="shared" si="8"/>
        <v>2023</v>
      </c>
      <c r="D111" s="5">
        <f t="shared" si="9"/>
        <v>1</v>
      </c>
      <c r="E111" s="5" t="str">
        <f t="shared" si="10"/>
        <v>Jan</v>
      </c>
      <c r="F111" s="5" t="str">
        <f t="shared" si="11"/>
        <v>Q1</v>
      </c>
      <c r="G111" s="5" t="s">
        <v>51</v>
      </c>
      <c r="H111" s="5" t="s">
        <v>52</v>
      </c>
      <c r="I111" s="5" t="s">
        <v>53</v>
      </c>
      <c r="J111" s="5" t="s">
        <v>54</v>
      </c>
      <c r="K111" s="5" t="s">
        <v>99</v>
      </c>
      <c r="L111" s="5" t="s">
        <v>48</v>
      </c>
      <c r="M111" s="5" t="s">
        <v>56</v>
      </c>
      <c r="N111" s="5">
        <v>1</v>
      </c>
      <c r="O111" s="7">
        <v>1868</v>
      </c>
      <c r="P111" s="8">
        <v>0.05</v>
      </c>
      <c r="Q111" s="7">
        <v>947</v>
      </c>
      <c r="R111" s="9">
        <f t="shared" si="12"/>
        <v>1774.6</v>
      </c>
      <c r="S111" s="9">
        <f t="shared" si="13"/>
        <v>947</v>
      </c>
      <c r="T111" s="9">
        <f t="shared" si="14"/>
        <v>827.59999999999991</v>
      </c>
      <c r="U111" s="10">
        <f t="shared" si="15"/>
        <v>0.4663586160261467</v>
      </c>
      <c r="V111" s="5" t="s">
        <v>42</v>
      </c>
    </row>
    <row r="112" spans="1:22" x14ac:dyDescent="0.3">
      <c r="A112" s="5" t="s">
        <v>199</v>
      </c>
      <c r="B112" s="6">
        <v>44954</v>
      </c>
      <c r="C112" s="5">
        <f t="shared" si="8"/>
        <v>2023</v>
      </c>
      <c r="D112" s="5">
        <f t="shared" si="9"/>
        <v>1</v>
      </c>
      <c r="E112" s="5" t="str">
        <f t="shared" si="10"/>
        <v>Jan</v>
      </c>
      <c r="F112" s="5" t="str">
        <f t="shared" si="11"/>
        <v>Q1</v>
      </c>
      <c r="G112" s="5" t="s">
        <v>63</v>
      </c>
      <c r="H112" s="5" t="s">
        <v>86</v>
      </c>
      <c r="I112" s="5" t="s">
        <v>87</v>
      </c>
      <c r="J112" s="5" t="s">
        <v>38</v>
      </c>
      <c r="K112" s="5" t="s">
        <v>75</v>
      </c>
      <c r="L112" s="5" t="s">
        <v>76</v>
      </c>
      <c r="M112" s="5" t="s">
        <v>49</v>
      </c>
      <c r="N112" s="5">
        <v>1</v>
      </c>
      <c r="O112" s="7">
        <v>10671</v>
      </c>
      <c r="P112" s="8">
        <v>0.15</v>
      </c>
      <c r="Q112" s="7">
        <v>7879</v>
      </c>
      <c r="R112" s="9">
        <f t="shared" si="12"/>
        <v>9070.35</v>
      </c>
      <c r="S112" s="9">
        <f t="shared" si="13"/>
        <v>7879</v>
      </c>
      <c r="T112" s="9">
        <f t="shared" si="14"/>
        <v>1191.3500000000004</v>
      </c>
      <c r="U112" s="10">
        <f t="shared" si="15"/>
        <v>0.13134553793403786</v>
      </c>
      <c r="V112" s="5" t="s">
        <v>42</v>
      </c>
    </row>
    <row r="113" spans="1:22" x14ac:dyDescent="0.3">
      <c r="A113" s="5" t="s">
        <v>200</v>
      </c>
      <c r="B113" s="6">
        <v>44955</v>
      </c>
      <c r="C113" s="5">
        <f t="shared" si="8"/>
        <v>2023</v>
      </c>
      <c r="D113" s="5">
        <f t="shared" si="9"/>
        <v>1</v>
      </c>
      <c r="E113" s="5" t="str">
        <f t="shared" si="10"/>
        <v>Jan</v>
      </c>
      <c r="F113" s="5" t="str">
        <f t="shared" si="11"/>
        <v>Q1</v>
      </c>
      <c r="G113" s="5" t="s">
        <v>51</v>
      </c>
      <c r="H113" s="5" t="s">
        <v>106</v>
      </c>
      <c r="I113" s="5" t="s">
        <v>107</v>
      </c>
      <c r="J113" s="5" t="s">
        <v>46</v>
      </c>
      <c r="K113" s="5" t="s">
        <v>47</v>
      </c>
      <c r="L113" s="5" t="s">
        <v>40</v>
      </c>
      <c r="M113" s="5" t="s">
        <v>49</v>
      </c>
      <c r="N113" s="5">
        <v>1</v>
      </c>
      <c r="O113" s="7">
        <v>477</v>
      </c>
      <c r="P113" s="8">
        <v>0.15</v>
      </c>
      <c r="Q113" s="7">
        <v>214</v>
      </c>
      <c r="R113" s="9">
        <f t="shared" si="12"/>
        <v>405.45</v>
      </c>
      <c r="S113" s="9">
        <f t="shared" si="13"/>
        <v>214</v>
      </c>
      <c r="T113" s="9">
        <f t="shared" si="14"/>
        <v>191.45</v>
      </c>
      <c r="U113" s="10">
        <f t="shared" si="15"/>
        <v>0.47219139228018248</v>
      </c>
      <c r="V113" s="5" t="s">
        <v>42</v>
      </c>
    </row>
    <row r="114" spans="1:22" x14ac:dyDescent="0.3">
      <c r="A114" s="5" t="s">
        <v>201</v>
      </c>
      <c r="B114" s="6">
        <v>44955</v>
      </c>
      <c r="C114" s="5">
        <f t="shared" si="8"/>
        <v>2023</v>
      </c>
      <c r="D114" s="5">
        <f t="shared" si="9"/>
        <v>1</v>
      </c>
      <c r="E114" s="5" t="str">
        <f t="shared" si="10"/>
        <v>Jan</v>
      </c>
      <c r="F114" s="5" t="str">
        <f t="shared" si="11"/>
        <v>Q1</v>
      </c>
      <c r="G114" s="5" t="s">
        <v>58</v>
      </c>
      <c r="H114" s="5" t="s">
        <v>72</v>
      </c>
      <c r="I114" s="5" t="s">
        <v>73</v>
      </c>
      <c r="J114" s="5" t="s">
        <v>46</v>
      </c>
      <c r="K114" s="5" t="s">
        <v>66</v>
      </c>
      <c r="L114" s="5" t="s">
        <v>76</v>
      </c>
      <c r="M114" s="5" t="s">
        <v>41</v>
      </c>
      <c r="N114" s="5">
        <v>3</v>
      </c>
      <c r="O114" s="7">
        <v>306</v>
      </c>
      <c r="P114" s="8">
        <v>0.1</v>
      </c>
      <c r="Q114" s="7">
        <v>121</v>
      </c>
      <c r="R114" s="9">
        <f t="shared" si="12"/>
        <v>826.2</v>
      </c>
      <c r="S114" s="9">
        <f t="shared" si="13"/>
        <v>363</v>
      </c>
      <c r="T114" s="9">
        <f t="shared" si="14"/>
        <v>463.20000000000005</v>
      </c>
      <c r="U114" s="10">
        <f t="shared" si="15"/>
        <v>0.56063907044299199</v>
      </c>
      <c r="V114" s="5" t="s">
        <v>120</v>
      </c>
    </row>
    <row r="115" spans="1:22" x14ac:dyDescent="0.3">
      <c r="A115" s="5" t="s">
        <v>202</v>
      </c>
      <c r="B115" s="6">
        <v>44955</v>
      </c>
      <c r="C115" s="5">
        <f t="shared" si="8"/>
        <v>2023</v>
      </c>
      <c r="D115" s="5">
        <f t="shared" si="9"/>
        <v>1</v>
      </c>
      <c r="E115" s="5" t="str">
        <f t="shared" si="10"/>
        <v>Jan</v>
      </c>
      <c r="F115" s="5" t="str">
        <f t="shared" si="11"/>
        <v>Q1</v>
      </c>
      <c r="G115" s="5" t="s">
        <v>51</v>
      </c>
      <c r="H115" s="5" t="s">
        <v>52</v>
      </c>
      <c r="I115" s="5" t="s">
        <v>53</v>
      </c>
      <c r="J115" s="5" t="s">
        <v>46</v>
      </c>
      <c r="K115" s="5" t="s">
        <v>66</v>
      </c>
      <c r="L115" s="5" t="s">
        <v>48</v>
      </c>
      <c r="M115" s="5" t="s">
        <v>49</v>
      </c>
      <c r="N115" s="5">
        <v>2</v>
      </c>
      <c r="O115" s="7">
        <v>276</v>
      </c>
      <c r="P115" s="8">
        <v>0</v>
      </c>
      <c r="Q115" s="7">
        <v>109</v>
      </c>
      <c r="R115" s="9">
        <f t="shared" si="12"/>
        <v>552</v>
      </c>
      <c r="S115" s="9">
        <f t="shared" si="13"/>
        <v>218</v>
      </c>
      <c r="T115" s="9">
        <f t="shared" si="14"/>
        <v>334</v>
      </c>
      <c r="U115" s="10">
        <f t="shared" si="15"/>
        <v>0.60507246376811596</v>
      </c>
      <c r="V115" s="5" t="s">
        <v>42</v>
      </c>
    </row>
    <row r="116" spans="1:22" x14ac:dyDescent="0.3">
      <c r="A116" s="5" t="s">
        <v>203</v>
      </c>
      <c r="B116" s="6">
        <v>44957</v>
      </c>
      <c r="C116" s="5">
        <f t="shared" si="8"/>
        <v>2023</v>
      </c>
      <c r="D116" s="5">
        <f t="shared" si="9"/>
        <v>1</v>
      </c>
      <c r="E116" s="5" t="str">
        <f t="shared" si="10"/>
        <v>Jan</v>
      </c>
      <c r="F116" s="5" t="str">
        <f t="shared" si="11"/>
        <v>Q1</v>
      </c>
      <c r="G116" s="5" t="s">
        <v>51</v>
      </c>
      <c r="H116" s="5" t="s">
        <v>106</v>
      </c>
      <c r="I116" s="5" t="s">
        <v>107</v>
      </c>
      <c r="J116" s="5" t="s">
        <v>81</v>
      </c>
      <c r="K116" s="5" t="s">
        <v>130</v>
      </c>
      <c r="L116" s="5" t="s">
        <v>40</v>
      </c>
      <c r="M116" s="5" t="s">
        <v>49</v>
      </c>
      <c r="N116" s="5">
        <v>8</v>
      </c>
      <c r="O116" s="7">
        <v>15377</v>
      </c>
      <c r="P116" s="8">
        <v>0.25</v>
      </c>
      <c r="Q116" s="7">
        <v>9212</v>
      </c>
      <c r="R116" s="9">
        <f t="shared" si="12"/>
        <v>92262</v>
      </c>
      <c r="S116" s="9">
        <f t="shared" si="13"/>
        <v>73696</v>
      </c>
      <c r="T116" s="9">
        <f t="shared" si="14"/>
        <v>18566</v>
      </c>
      <c r="U116" s="10">
        <f t="shared" si="15"/>
        <v>0.20123127614836012</v>
      </c>
      <c r="V116" s="5" t="s">
        <v>42</v>
      </c>
    </row>
    <row r="117" spans="1:22" x14ac:dyDescent="0.3">
      <c r="A117" s="5" t="s">
        <v>204</v>
      </c>
      <c r="B117" s="6">
        <v>44957</v>
      </c>
      <c r="C117" s="5">
        <f t="shared" si="8"/>
        <v>2023</v>
      </c>
      <c r="D117" s="5">
        <f t="shared" si="9"/>
        <v>1</v>
      </c>
      <c r="E117" s="5" t="str">
        <f t="shared" si="10"/>
        <v>Jan</v>
      </c>
      <c r="F117" s="5" t="str">
        <f t="shared" si="11"/>
        <v>Q1</v>
      </c>
      <c r="G117" s="5" t="s">
        <v>51</v>
      </c>
      <c r="H117" s="5" t="s">
        <v>106</v>
      </c>
      <c r="I117" s="5" t="s">
        <v>107</v>
      </c>
      <c r="J117" s="5" t="s">
        <v>38</v>
      </c>
      <c r="K117" s="5" t="s">
        <v>104</v>
      </c>
      <c r="L117" s="5" t="s">
        <v>40</v>
      </c>
      <c r="M117" s="5" t="s">
        <v>56</v>
      </c>
      <c r="N117" s="5">
        <v>5</v>
      </c>
      <c r="O117" s="7">
        <v>1504</v>
      </c>
      <c r="P117" s="8">
        <v>0.15</v>
      </c>
      <c r="Q117" s="7">
        <v>755</v>
      </c>
      <c r="R117" s="9">
        <f t="shared" si="12"/>
        <v>6392</v>
      </c>
      <c r="S117" s="9">
        <f t="shared" si="13"/>
        <v>3775</v>
      </c>
      <c r="T117" s="9">
        <f t="shared" si="14"/>
        <v>2617</v>
      </c>
      <c r="U117" s="10">
        <f t="shared" si="15"/>
        <v>0.40941802252816017</v>
      </c>
      <c r="V117" s="5" t="s">
        <v>42</v>
      </c>
    </row>
    <row r="118" spans="1:22" x14ac:dyDescent="0.3">
      <c r="A118" s="5" t="s">
        <v>205</v>
      </c>
      <c r="B118" s="6">
        <v>44957</v>
      </c>
      <c r="C118" s="5">
        <f t="shared" si="8"/>
        <v>2023</v>
      </c>
      <c r="D118" s="5">
        <f t="shared" si="9"/>
        <v>1</v>
      </c>
      <c r="E118" s="5" t="str">
        <f t="shared" si="10"/>
        <v>Jan</v>
      </c>
      <c r="F118" s="5" t="str">
        <f t="shared" si="11"/>
        <v>Q1</v>
      </c>
      <c r="G118" s="5" t="s">
        <v>51</v>
      </c>
      <c r="H118" s="5" t="s">
        <v>52</v>
      </c>
      <c r="I118" s="5" t="s">
        <v>53</v>
      </c>
      <c r="J118" s="5" t="s">
        <v>81</v>
      </c>
      <c r="K118" s="5" t="s">
        <v>94</v>
      </c>
      <c r="L118" s="5" t="s">
        <v>40</v>
      </c>
      <c r="M118" s="5" t="s">
        <v>41</v>
      </c>
      <c r="N118" s="5">
        <v>1</v>
      </c>
      <c r="O118" s="7">
        <v>31014</v>
      </c>
      <c r="P118" s="8">
        <v>0.35</v>
      </c>
      <c r="Q118" s="7">
        <v>21690</v>
      </c>
      <c r="R118" s="9">
        <f t="shared" si="12"/>
        <v>20159.100000000002</v>
      </c>
      <c r="S118" s="9">
        <f t="shared" si="13"/>
        <v>21690</v>
      </c>
      <c r="T118" s="9">
        <f t="shared" si="14"/>
        <v>-1530.8999999999978</v>
      </c>
      <c r="U118" s="10">
        <f t="shared" si="15"/>
        <v>-7.5940890218313198E-2</v>
      </c>
      <c r="V118" s="5" t="s">
        <v>42</v>
      </c>
    </row>
    <row r="119" spans="1:22" x14ac:dyDescent="0.3">
      <c r="A119" s="5" t="s">
        <v>206</v>
      </c>
      <c r="B119" s="6">
        <v>44957</v>
      </c>
      <c r="C119" s="5">
        <f t="shared" si="8"/>
        <v>2023</v>
      </c>
      <c r="D119" s="5">
        <f t="shared" si="9"/>
        <v>1</v>
      </c>
      <c r="E119" s="5" t="str">
        <f t="shared" si="10"/>
        <v>Jan</v>
      </c>
      <c r="F119" s="5" t="str">
        <f t="shared" si="11"/>
        <v>Q1</v>
      </c>
      <c r="G119" s="5" t="s">
        <v>63</v>
      </c>
      <c r="H119" s="5" t="s">
        <v>86</v>
      </c>
      <c r="I119" s="5" t="s">
        <v>87</v>
      </c>
      <c r="J119" s="5" t="s">
        <v>46</v>
      </c>
      <c r="K119" s="5" t="s">
        <v>66</v>
      </c>
      <c r="L119" s="5" t="s">
        <v>40</v>
      </c>
      <c r="M119" s="5" t="s">
        <v>49</v>
      </c>
      <c r="N119" s="5">
        <v>3</v>
      </c>
      <c r="O119" s="7">
        <v>323</v>
      </c>
      <c r="P119" s="8">
        <v>0.05</v>
      </c>
      <c r="Q119" s="7">
        <v>126</v>
      </c>
      <c r="R119" s="9">
        <f t="shared" si="12"/>
        <v>920.55</v>
      </c>
      <c r="S119" s="9">
        <f t="shared" si="13"/>
        <v>378</v>
      </c>
      <c r="T119" s="9">
        <f t="shared" si="14"/>
        <v>542.54999999999995</v>
      </c>
      <c r="U119" s="10">
        <f t="shared" si="15"/>
        <v>0.58937591657161481</v>
      </c>
      <c r="V119" s="5" t="s">
        <v>42</v>
      </c>
    </row>
    <row r="120" spans="1:22" x14ac:dyDescent="0.3">
      <c r="A120" s="5" t="s">
        <v>207</v>
      </c>
      <c r="B120" s="6">
        <v>44958</v>
      </c>
      <c r="C120" s="5">
        <f t="shared" si="8"/>
        <v>2023</v>
      </c>
      <c r="D120" s="5">
        <f t="shared" si="9"/>
        <v>2</v>
      </c>
      <c r="E120" s="5" t="str">
        <f t="shared" si="10"/>
        <v>Feb</v>
      </c>
      <c r="F120" s="5" t="str">
        <f t="shared" si="11"/>
        <v>Q1</v>
      </c>
      <c r="G120" s="5" t="s">
        <v>63</v>
      </c>
      <c r="H120" s="5" t="s">
        <v>64</v>
      </c>
      <c r="I120" s="5" t="s">
        <v>65</v>
      </c>
      <c r="J120" s="5" t="s">
        <v>81</v>
      </c>
      <c r="K120" s="5" t="s">
        <v>82</v>
      </c>
      <c r="L120" s="5" t="s">
        <v>76</v>
      </c>
      <c r="M120" s="5" t="s">
        <v>49</v>
      </c>
      <c r="N120" s="5">
        <v>1</v>
      </c>
      <c r="O120" s="7">
        <v>6381</v>
      </c>
      <c r="P120" s="8">
        <v>0</v>
      </c>
      <c r="Q120" s="7">
        <v>3413</v>
      </c>
      <c r="R120" s="9">
        <f t="shared" si="12"/>
        <v>6381</v>
      </c>
      <c r="S120" s="9">
        <f t="shared" si="13"/>
        <v>3413</v>
      </c>
      <c r="T120" s="9">
        <f t="shared" si="14"/>
        <v>2968</v>
      </c>
      <c r="U120" s="10">
        <f t="shared" si="15"/>
        <v>0.46513085723240871</v>
      </c>
      <c r="V120" s="5" t="s">
        <v>42</v>
      </c>
    </row>
    <row r="121" spans="1:22" x14ac:dyDescent="0.3">
      <c r="A121" s="5" t="s">
        <v>208</v>
      </c>
      <c r="B121" s="6">
        <v>44958</v>
      </c>
      <c r="C121" s="5">
        <f t="shared" si="8"/>
        <v>2023</v>
      </c>
      <c r="D121" s="5">
        <f t="shared" si="9"/>
        <v>2</v>
      </c>
      <c r="E121" s="5" t="str">
        <f t="shared" si="10"/>
        <v>Feb</v>
      </c>
      <c r="F121" s="5" t="str">
        <f t="shared" si="11"/>
        <v>Q1</v>
      </c>
      <c r="G121" s="5" t="s">
        <v>51</v>
      </c>
      <c r="H121" s="5" t="s">
        <v>52</v>
      </c>
      <c r="I121" s="5" t="s">
        <v>53</v>
      </c>
      <c r="J121" s="5" t="s">
        <v>38</v>
      </c>
      <c r="K121" s="5" t="s">
        <v>104</v>
      </c>
      <c r="L121" s="5" t="s">
        <v>40</v>
      </c>
      <c r="M121" s="5" t="s">
        <v>56</v>
      </c>
      <c r="N121" s="5">
        <v>3</v>
      </c>
      <c r="O121" s="7">
        <v>1470</v>
      </c>
      <c r="P121" s="8">
        <v>0.05</v>
      </c>
      <c r="Q121" s="7">
        <v>718</v>
      </c>
      <c r="R121" s="9">
        <f t="shared" si="12"/>
        <v>4189.5</v>
      </c>
      <c r="S121" s="9">
        <f t="shared" si="13"/>
        <v>2154</v>
      </c>
      <c r="T121" s="9">
        <f t="shared" si="14"/>
        <v>2035.5</v>
      </c>
      <c r="U121" s="10">
        <f t="shared" si="15"/>
        <v>0.48585750089509488</v>
      </c>
      <c r="V121" s="5" t="s">
        <v>42</v>
      </c>
    </row>
    <row r="122" spans="1:22" x14ac:dyDescent="0.3">
      <c r="A122" s="5" t="s">
        <v>209</v>
      </c>
      <c r="B122" s="6">
        <v>44958</v>
      </c>
      <c r="C122" s="5">
        <f t="shared" si="8"/>
        <v>2023</v>
      </c>
      <c r="D122" s="5">
        <f t="shared" si="9"/>
        <v>2</v>
      </c>
      <c r="E122" s="5" t="str">
        <f t="shared" si="10"/>
        <v>Feb</v>
      </c>
      <c r="F122" s="5" t="str">
        <f t="shared" si="11"/>
        <v>Q1</v>
      </c>
      <c r="G122" s="5" t="s">
        <v>63</v>
      </c>
      <c r="H122" s="5" t="s">
        <v>109</v>
      </c>
      <c r="I122" s="5" t="s">
        <v>110</v>
      </c>
      <c r="J122" s="5" t="s">
        <v>38</v>
      </c>
      <c r="K122" s="5" t="s">
        <v>118</v>
      </c>
      <c r="L122" s="5" t="s">
        <v>48</v>
      </c>
      <c r="M122" s="5" t="s">
        <v>49</v>
      </c>
      <c r="N122" s="5">
        <v>1</v>
      </c>
      <c r="O122" s="7">
        <v>18336</v>
      </c>
      <c r="P122" s="8">
        <v>0</v>
      </c>
      <c r="Q122" s="7">
        <v>14177</v>
      </c>
      <c r="R122" s="9">
        <f t="shared" si="12"/>
        <v>18336</v>
      </c>
      <c r="S122" s="9">
        <f t="shared" si="13"/>
        <v>14177</v>
      </c>
      <c r="T122" s="9">
        <f t="shared" si="14"/>
        <v>4159</v>
      </c>
      <c r="U122" s="10">
        <f t="shared" si="15"/>
        <v>0.2268215532286213</v>
      </c>
      <c r="V122" s="5" t="s">
        <v>42</v>
      </c>
    </row>
    <row r="123" spans="1:22" x14ac:dyDescent="0.3">
      <c r="A123" s="5" t="s">
        <v>210</v>
      </c>
      <c r="B123" s="6">
        <v>44958</v>
      </c>
      <c r="C123" s="5">
        <f t="shared" si="8"/>
        <v>2023</v>
      </c>
      <c r="D123" s="5">
        <f t="shared" si="9"/>
        <v>2</v>
      </c>
      <c r="E123" s="5" t="str">
        <f t="shared" si="10"/>
        <v>Feb</v>
      </c>
      <c r="F123" s="5" t="str">
        <f t="shared" si="11"/>
        <v>Q1</v>
      </c>
      <c r="G123" s="5" t="s">
        <v>58</v>
      </c>
      <c r="H123" s="5" t="s">
        <v>72</v>
      </c>
      <c r="I123" s="5" t="s">
        <v>73</v>
      </c>
      <c r="J123" s="5" t="s">
        <v>38</v>
      </c>
      <c r="K123" s="5" t="s">
        <v>118</v>
      </c>
      <c r="L123" s="5" t="s">
        <v>40</v>
      </c>
      <c r="M123" s="5" t="s">
        <v>49</v>
      </c>
      <c r="N123" s="5">
        <v>1</v>
      </c>
      <c r="O123" s="7">
        <v>18044</v>
      </c>
      <c r="P123" s="8">
        <v>0.15</v>
      </c>
      <c r="Q123" s="7">
        <v>14342</v>
      </c>
      <c r="R123" s="9">
        <f t="shared" si="12"/>
        <v>15337.4</v>
      </c>
      <c r="S123" s="9">
        <f t="shared" si="13"/>
        <v>14342</v>
      </c>
      <c r="T123" s="9">
        <f t="shared" si="14"/>
        <v>995.39999999999964</v>
      </c>
      <c r="U123" s="10">
        <f t="shared" si="15"/>
        <v>6.4900178648271523E-2</v>
      </c>
      <c r="V123" s="5" t="s">
        <v>42</v>
      </c>
    </row>
    <row r="124" spans="1:22" x14ac:dyDescent="0.3">
      <c r="A124" s="5" t="s">
        <v>211</v>
      </c>
      <c r="B124" s="6">
        <v>44959</v>
      </c>
      <c r="C124" s="5">
        <f t="shared" si="8"/>
        <v>2023</v>
      </c>
      <c r="D124" s="5">
        <f t="shared" si="9"/>
        <v>2</v>
      </c>
      <c r="E124" s="5" t="str">
        <f t="shared" si="10"/>
        <v>Feb</v>
      </c>
      <c r="F124" s="5" t="str">
        <f t="shared" si="11"/>
        <v>Q1</v>
      </c>
      <c r="G124" s="5" t="s">
        <v>63</v>
      </c>
      <c r="H124" s="5" t="s">
        <v>64</v>
      </c>
      <c r="I124" s="5" t="s">
        <v>65</v>
      </c>
      <c r="J124" s="5" t="s">
        <v>54</v>
      </c>
      <c r="K124" s="5" t="s">
        <v>55</v>
      </c>
      <c r="L124" s="5" t="s">
        <v>76</v>
      </c>
      <c r="M124" s="5" t="s">
        <v>49</v>
      </c>
      <c r="N124" s="5">
        <v>2</v>
      </c>
      <c r="O124" s="7">
        <v>2924</v>
      </c>
      <c r="P124" s="8">
        <v>0.05</v>
      </c>
      <c r="Q124" s="7">
        <v>1761</v>
      </c>
      <c r="R124" s="9">
        <f t="shared" si="12"/>
        <v>5555.5999999999995</v>
      </c>
      <c r="S124" s="9">
        <f t="shared" si="13"/>
        <v>3522</v>
      </c>
      <c r="T124" s="9">
        <f t="shared" si="14"/>
        <v>2033.5999999999995</v>
      </c>
      <c r="U124" s="10">
        <f t="shared" si="15"/>
        <v>0.36604507163942684</v>
      </c>
      <c r="V124" s="5" t="s">
        <v>42</v>
      </c>
    </row>
    <row r="125" spans="1:22" x14ac:dyDescent="0.3">
      <c r="A125" s="5" t="s">
        <v>212</v>
      </c>
      <c r="B125" s="6">
        <v>44959</v>
      </c>
      <c r="C125" s="5">
        <f t="shared" si="8"/>
        <v>2023</v>
      </c>
      <c r="D125" s="5">
        <f t="shared" si="9"/>
        <v>2</v>
      </c>
      <c r="E125" s="5" t="str">
        <f t="shared" si="10"/>
        <v>Feb</v>
      </c>
      <c r="F125" s="5" t="str">
        <f t="shared" si="11"/>
        <v>Q1</v>
      </c>
      <c r="G125" s="5" t="s">
        <v>51</v>
      </c>
      <c r="H125" s="5" t="s">
        <v>106</v>
      </c>
      <c r="I125" s="5" t="s">
        <v>107</v>
      </c>
      <c r="J125" s="5" t="s">
        <v>46</v>
      </c>
      <c r="K125" s="5" t="s">
        <v>89</v>
      </c>
      <c r="L125" s="5" t="s">
        <v>76</v>
      </c>
      <c r="M125" s="5" t="s">
        <v>56</v>
      </c>
      <c r="N125" s="5">
        <v>8</v>
      </c>
      <c r="O125" s="7">
        <v>1983</v>
      </c>
      <c r="P125" s="8">
        <v>0</v>
      </c>
      <c r="Q125" s="7">
        <v>1126</v>
      </c>
      <c r="R125" s="9">
        <f t="shared" si="12"/>
        <v>15864</v>
      </c>
      <c r="S125" s="9">
        <f t="shared" si="13"/>
        <v>9008</v>
      </c>
      <c r="T125" s="9">
        <f t="shared" si="14"/>
        <v>6856</v>
      </c>
      <c r="U125" s="10">
        <f t="shared" si="15"/>
        <v>0.43217347453353505</v>
      </c>
      <c r="V125" s="5" t="s">
        <v>42</v>
      </c>
    </row>
    <row r="126" spans="1:22" x14ac:dyDescent="0.3">
      <c r="A126" s="5" t="s">
        <v>213</v>
      </c>
      <c r="B126" s="6">
        <v>44959</v>
      </c>
      <c r="C126" s="5">
        <f t="shared" si="8"/>
        <v>2023</v>
      </c>
      <c r="D126" s="5">
        <f t="shared" si="9"/>
        <v>2</v>
      </c>
      <c r="E126" s="5" t="str">
        <f t="shared" si="10"/>
        <v>Feb</v>
      </c>
      <c r="F126" s="5" t="str">
        <f t="shared" si="11"/>
        <v>Q1</v>
      </c>
      <c r="G126" s="5" t="s">
        <v>58</v>
      </c>
      <c r="H126" s="5" t="s">
        <v>68</v>
      </c>
      <c r="I126" s="5" t="s">
        <v>69</v>
      </c>
      <c r="J126" s="5" t="s">
        <v>38</v>
      </c>
      <c r="K126" s="5" t="s">
        <v>75</v>
      </c>
      <c r="L126" s="5" t="s">
        <v>40</v>
      </c>
      <c r="M126" s="5" t="s">
        <v>56</v>
      </c>
      <c r="N126" s="5">
        <v>2</v>
      </c>
      <c r="O126" s="7">
        <v>11741</v>
      </c>
      <c r="P126" s="8">
        <v>0.05</v>
      </c>
      <c r="Q126" s="7">
        <v>8792</v>
      </c>
      <c r="R126" s="9">
        <f t="shared" si="12"/>
        <v>22307.899999999998</v>
      </c>
      <c r="S126" s="9">
        <f t="shared" si="13"/>
        <v>17584</v>
      </c>
      <c r="T126" s="9">
        <f t="shared" si="14"/>
        <v>4723.8999999999978</v>
      </c>
      <c r="U126" s="10">
        <f t="shared" si="15"/>
        <v>0.21175906293286229</v>
      </c>
      <c r="V126" s="5" t="s">
        <v>120</v>
      </c>
    </row>
    <row r="127" spans="1:22" x14ac:dyDescent="0.3">
      <c r="A127" s="5" t="s">
        <v>214</v>
      </c>
      <c r="B127" s="6">
        <v>44959</v>
      </c>
      <c r="C127" s="5">
        <f t="shared" si="8"/>
        <v>2023</v>
      </c>
      <c r="D127" s="5">
        <f t="shared" si="9"/>
        <v>2</v>
      </c>
      <c r="E127" s="5" t="str">
        <f t="shared" si="10"/>
        <v>Feb</v>
      </c>
      <c r="F127" s="5" t="str">
        <f t="shared" si="11"/>
        <v>Q1</v>
      </c>
      <c r="G127" s="5" t="s">
        <v>35</v>
      </c>
      <c r="H127" s="5" t="s">
        <v>36</v>
      </c>
      <c r="I127" s="5" t="s">
        <v>37</v>
      </c>
      <c r="J127" s="5" t="s">
        <v>38</v>
      </c>
      <c r="K127" s="5" t="s">
        <v>104</v>
      </c>
      <c r="L127" s="5" t="s">
        <v>48</v>
      </c>
      <c r="M127" s="5" t="s">
        <v>49</v>
      </c>
      <c r="N127" s="5">
        <v>5</v>
      </c>
      <c r="O127" s="7">
        <v>1598</v>
      </c>
      <c r="P127" s="8">
        <v>0.15</v>
      </c>
      <c r="Q127" s="7">
        <v>800</v>
      </c>
      <c r="R127" s="9">
        <f t="shared" si="12"/>
        <v>6791.5</v>
      </c>
      <c r="S127" s="9">
        <f t="shared" si="13"/>
        <v>4000</v>
      </c>
      <c r="T127" s="9">
        <f t="shared" si="14"/>
        <v>2791.5</v>
      </c>
      <c r="U127" s="10">
        <f t="shared" si="15"/>
        <v>0.41102849149672382</v>
      </c>
      <c r="V127" s="5" t="s">
        <v>42</v>
      </c>
    </row>
    <row r="128" spans="1:22" x14ac:dyDescent="0.3">
      <c r="A128" s="5" t="s">
        <v>215</v>
      </c>
      <c r="B128" s="6">
        <v>44960</v>
      </c>
      <c r="C128" s="5">
        <f t="shared" si="8"/>
        <v>2023</v>
      </c>
      <c r="D128" s="5">
        <f t="shared" si="9"/>
        <v>2</v>
      </c>
      <c r="E128" s="5" t="str">
        <f t="shared" si="10"/>
        <v>Feb</v>
      </c>
      <c r="F128" s="5" t="str">
        <f t="shared" si="11"/>
        <v>Q1</v>
      </c>
      <c r="G128" s="5" t="s">
        <v>63</v>
      </c>
      <c r="H128" s="5" t="s">
        <v>109</v>
      </c>
      <c r="I128" s="5" t="s">
        <v>110</v>
      </c>
      <c r="J128" s="5" t="s">
        <v>54</v>
      </c>
      <c r="K128" s="5" t="s">
        <v>84</v>
      </c>
      <c r="L128" s="5" t="s">
        <v>40</v>
      </c>
      <c r="M128" s="5" t="s">
        <v>56</v>
      </c>
      <c r="N128" s="5">
        <v>1</v>
      </c>
      <c r="O128" s="7">
        <v>2519</v>
      </c>
      <c r="P128" s="8">
        <v>0</v>
      </c>
      <c r="Q128" s="7">
        <v>1234</v>
      </c>
      <c r="R128" s="9">
        <f t="shared" si="12"/>
        <v>2519</v>
      </c>
      <c r="S128" s="9">
        <f t="shared" si="13"/>
        <v>1234</v>
      </c>
      <c r="T128" s="9">
        <f t="shared" si="14"/>
        <v>1285</v>
      </c>
      <c r="U128" s="10">
        <f t="shared" si="15"/>
        <v>0.51012306470821756</v>
      </c>
      <c r="V128" s="5" t="s">
        <v>42</v>
      </c>
    </row>
    <row r="129" spans="1:22" x14ac:dyDescent="0.3">
      <c r="A129" s="5" t="s">
        <v>216</v>
      </c>
      <c r="B129" s="6">
        <v>44960</v>
      </c>
      <c r="C129" s="5">
        <f t="shared" si="8"/>
        <v>2023</v>
      </c>
      <c r="D129" s="5">
        <f t="shared" si="9"/>
        <v>2</v>
      </c>
      <c r="E129" s="5" t="str">
        <f t="shared" si="10"/>
        <v>Feb</v>
      </c>
      <c r="F129" s="5" t="str">
        <f t="shared" si="11"/>
        <v>Q1</v>
      </c>
      <c r="G129" s="5" t="s">
        <v>63</v>
      </c>
      <c r="H129" s="5" t="s">
        <v>109</v>
      </c>
      <c r="I129" s="5" t="s">
        <v>110</v>
      </c>
      <c r="J129" s="5" t="s">
        <v>54</v>
      </c>
      <c r="K129" s="5" t="s">
        <v>55</v>
      </c>
      <c r="L129" s="5" t="s">
        <v>76</v>
      </c>
      <c r="M129" s="5" t="s">
        <v>41</v>
      </c>
      <c r="N129" s="5">
        <v>2</v>
      </c>
      <c r="O129" s="7">
        <v>2803</v>
      </c>
      <c r="P129" s="8">
        <v>0.15</v>
      </c>
      <c r="Q129" s="7">
        <v>1723</v>
      </c>
      <c r="R129" s="9">
        <f t="shared" si="12"/>
        <v>4765.0999999999995</v>
      </c>
      <c r="S129" s="9">
        <f t="shared" si="13"/>
        <v>3446</v>
      </c>
      <c r="T129" s="9">
        <f t="shared" si="14"/>
        <v>1319.0999999999995</v>
      </c>
      <c r="U129" s="10">
        <f t="shared" si="15"/>
        <v>0.27682525025707744</v>
      </c>
      <c r="V129" s="5" t="s">
        <v>120</v>
      </c>
    </row>
    <row r="130" spans="1:22" x14ac:dyDescent="0.3">
      <c r="A130" s="5" t="s">
        <v>217</v>
      </c>
      <c r="B130" s="6">
        <v>44960</v>
      </c>
      <c r="C130" s="5">
        <f t="shared" ref="C130:C193" si="16">YEAR(B130)</f>
        <v>2023</v>
      </c>
      <c r="D130" s="5">
        <f t="shared" ref="D130:D193" si="17">MONTH(B130)</f>
        <v>2</v>
      </c>
      <c r="E130" s="5" t="str">
        <f t="shared" ref="E130:E193" si="18">TEXT(B130,"mmm")</f>
        <v>Feb</v>
      </c>
      <c r="F130" s="5" t="str">
        <f t="shared" ref="F130:F193" si="19">"Q"&amp;ROUNDUP(D130/3,0)</f>
        <v>Q1</v>
      </c>
      <c r="G130" s="5" t="s">
        <v>35</v>
      </c>
      <c r="H130" s="5" t="s">
        <v>91</v>
      </c>
      <c r="I130" s="5" t="s">
        <v>92</v>
      </c>
      <c r="J130" s="5" t="s">
        <v>38</v>
      </c>
      <c r="K130" s="5" t="s">
        <v>39</v>
      </c>
      <c r="L130" s="5" t="s">
        <v>40</v>
      </c>
      <c r="M130" s="5" t="s">
        <v>49</v>
      </c>
      <c r="N130" s="5">
        <v>1</v>
      </c>
      <c r="O130" s="7">
        <v>48425</v>
      </c>
      <c r="P130" s="8">
        <v>0.15</v>
      </c>
      <c r="Q130" s="7">
        <v>40299</v>
      </c>
      <c r="R130" s="9">
        <f t="shared" ref="R130:R193" si="20">N130*O130*(1-P130)</f>
        <v>41161.25</v>
      </c>
      <c r="S130" s="9">
        <f t="shared" ref="S130:S193" si="21">N130*Q130</f>
        <v>40299</v>
      </c>
      <c r="T130" s="9">
        <f t="shared" ref="T130:T193" si="22">R130-S130</f>
        <v>862.25</v>
      </c>
      <c r="U130" s="10">
        <f t="shared" ref="U130:U193" si="23">IF(R130=0,0,T130/R130)</f>
        <v>2.0948100458562362E-2</v>
      </c>
      <c r="V130" s="5" t="s">
        <v>42</v>
      </c>
    </row>
    <row r="131" spans="1:22" x14ac:dyDescent="0.3">
      <c r="A131" s="5" t="s">
        <v>218</v>
      </c>
      <c r="B131" s="6">
        <v>44960</v>
      </c>
      <c r="C131" s="5">
        <f t="shared" si="16"/>
        <v>2023</v>
      </c>
      <c r="D131" s="5">
        <f t="shared" si="17"/>
        <v>2</v>
      </c>
      <c r="E131" s="5" t="str">
        <f t="shared" si="18"/>
        <v>Feb</v>
      </c>
      <c r="F131" s="5" t="str">
        <f t="shared" si="19"/>
        <v>Q1</v>
      </c>
      <c r="G131" s="5" t="s">
        <v>58</v>
      </c>
      <c r="H131" s="5" t="s">
        <v>59</v>
      </c>
      <c r="I131" s="5" t="s">
        <v>60</v>
      </c>
      <c r="J131" s="5" t="s">
        <v>46</v>
      </c>
      <c r="K131" s="5" t="s">
        <v>47</v>
      </c>
      <c r="L131" s="5" t="s">
        <v>40</v>
      </c>
      <c r="M131" s="5" t="s">
        <v>49</v>
      </c>
      <c r="N131" s="5">
        <v>1</v>
      </c>
      <c r="O131" s="7">
        <v>455</v>
      </c>
      <c r="P131" s="8">
        <v>0</v>
      </c>
      <c r="Q131" s="7">
        <v>201</v>
      </c>
      <c r="R131" s="9">
        <f t="shared" si="20"/>
        <v>455</v>
      </c>
      <c r="S131" s="9">
        <f t="shared" si="21"/>
        <v>201</v>
      </c>
      <c r="T131" s="9">
        <f t="shared" si="22"/>
        <v>254</v>
      </c>
      <c r="U131" s="10">
        <f t="shared" si="23"/>
        <v>0.55824175824175826</v>
      </c>
      <c r="V131" s="5" t="s">
        <v>42</v>
      </c>
    </row>
    <row r="132" spans="1:22" x14ac:dyDescent="0.3">
      <c r="A132" s="5" t="s">
        <v>219</v>
      </c>
      <c r="B132" s="6">
        <v>44960</v>
      </c>
      <c r="C132" s="5">
        <f t="shared" si="16"/>
        <v>2023</v>
      </c>
      <c r="D132" s="5">
        <f t="shared" si="17"/>
        <v>2</v>
      </c>
      <c r="E132" s="5" t="str">
        <f t="shared" si="18"/>
        <v>Feb</v>
      </c>
      <c r="F132" s="5" t="str">
        <f t="shared" si="19"/>
        <v>Q1</v>
      </c>
      <c r="G132" s="5" t="s">
        <v>58</v>
      </c>
      <c r="H132" s="5" t="s">
        <v>59</v>
      </c>
      <c r="I132" s="5" t="s">
        <v>60</v>
      </c>
      <c r="J132" s="5" t="s">
        <v>81</v>
      </c>
      <c r="K132" s="5" t="s">
        <v>82</v>
      </c>
      <c r="L132" s="5" t="s">
        <v>48</v>
      </c>
      <c r="M132" s="5" t="s">
        <v>49</v>
      </c>
      <c r="N132" s="5">
        <v>4</v>
      </c>
      <c r="O132" s="7">
        <v>6430</v>
      </c>
      <c r="P132" s="8">
        <v>0.15</v>
      </c>
      <c r="Q132" s="7">
        <v>3596</v>
      </c>
      <c r="R132" s="9">
        <f t="shared" si="20"/>
        <v>21862</v>
      </c>
      <c r="S132" s="9">
        <f t="shared" si="21"/>
        <v>14384</v>
      </c>
      <c r="T132" s="9">
        <f t="shared" si="22"/>
        <v>7478</v>
      </c>
      <c r="U132" s="10">
        <f t="shared" si="23"/>
        <v>0.34205470679718231</v>
      </c>
      <c r="V132" s="5" t="s">
        <v>42</v>
      </c>
    </row>
    <row r="133" spans="1:22" x14ac:dyDescent="0.3">
      <c r="A133" s="5" t="s">
        <v>220</v>
      </c>
      <c r="B133" s="6">
        <v>44961</v>
      </c>
      <c r="C133" s="5">
        <f t="shared" si="16"/>
        <v>2023</v>
      </c>
      <c r="D133" s="5">
        <f t="shared" si="17"/>
        <v>2</v>
      </c>
      <c r="E133" s="5" t="str">
        <f t="shared" si="18"/>
        <v>Feb</v>
      </c>
      <c r="F133" s="5" t="str">
        <f t="shared" si="19"/>
        <v>Q1</v>
      </c>
      <c r="G133" s="5" t="s">
        <v>58</v>
      </c>
      <c r="H133" s="5" t="s">
        <v>72</v>
      </c>
      <c r="I133" s="5" t="s">
        <v>73</v>
      </c>
      <c r="J133" s="5" t="s">
        <v>54</v>
      </c>
      <c r="K133" s="5" t="s">
        <v>55</v>
      </c>
      <c r="L133" s="5" t="s">
        <v>40</v>
      </c>
      <c r="M133" s="5" t="s">
        <v>49</v>
      </c>
      <c r="N133" s="5">
        <v>1</v>
      </c>
      <c r="O133" s="7">
        <v>2822</v>
      </c>
      <c r="P133" s="8">
        <v>0.1</v>
      </c>
      <c r="Q133" s="7">
        <v>1712</v>
      </c>
      <c r="R133" s="9">
        <f t="shared" si="20"/>
        <v>2539.8000000000002</v>
      </c>
      <c r="S133" s="9">
        <f t="shared" si="21"/>
        <v>1712</v>
      </c>
      <c r="T133" s="9">
        <f t="shared" si="22"/>
        <v>827.80000000000018</v>
      </c>
      <c r="U133" s="10">
        <f t="shared" si="23"/>
        <v>0.32593117568312469</v>
      </c>
      <c r="V133" s="5" t="s">
        <v>120</v>
      </c>
    </row>
    <row r="134" spans="1:22" x14ac:dyDescent="0.3">
      <c r="A134" s="5" t="s">
        <v>221</v>
      </c>
      <c r="B134" s="6">
        <v>44961</v>
      </c>
      <c r="C134" s="5">
        <f t="shared" si="16"/>
        <v>2023</v>
      </c>
      <c r="D134" s="5">
        <f t="shared" si="17"/>
        <v>2</v>
      </c>
      <c r="E134" s="5" t="str">
        <f t="shared" si="18"/>
        <v>Feb</v>
      </c>
      <c r="F134" s="5" t="str">
        <f t="shared" si="19"/>
        <v>Q1</v>
      </c>
      <c r="G134" s="5" t="s">
        <v>63</v>
      </c>
      <c r="H134" s="5" t="s">
        <v>109</v>
      </c>
      <c r="I134" s="5" t="s">
        <v>110</v>
      </c>
      <c r="J134" s="5" t="s">
        <v>38</v>
      </c>
      <c r="K134" s="5" t="s">
        <v>75</v>
      </c>
      <c r="L134" s="5" t="s">
        <v>76</v>
      </c>
      <c r="M134" s="5" t="s">
        <v>56</v>
      </c>
      <c r="N134" s="5">
        <v>4</v>
      </c>
      <c r="O134" s="7">
        <v>12016</v>
      </c>
      <c r="P134" s="8">
        <v>0.05</v>
      </c>
      <c r="Q134" s="7">
        <v>8747</v>
      </c>
      <c r="R134" s="9">
        <f t="shared" si="20"/>
        <v>45660.799999999996</v>
      </c>
      <c r="S134" s="9">
        <f t="shared" si="21"/>
        <v>34988</v>
      </c>
      <c r="T134" s="9">
        <f t="shared" si="22"/>
        <v>10672.799999999996</v>
      </c>
      <c r="U134" s="10">
        <f t="shared" si="23"/>
        <v>0.23374097694302326</v>
      </c>
      <c r="V134" s="5" t="s">
        <v>42</v>
      </c>
    </row>
    <row r="135" spans="1:22" x14ac:dyDescent="0.3">
      <c r="A135" s="5" t="s">
        <v>222</v>
      </c>
      <c r="B135" s="6">
        <v>44961</v>
      </c>
      <c r="C135" s="5">
        <f t="shared" si="16"/>
        <v>2023</v>
      </c>
      <c r="D135" s="5">
        <f t="shared" si="17"/>
        <v>2</v>
      </c>
      <c r="E135" s="5" t="str">
        <f t="shared" si="18"/>
        <v>Feb</v>
      </c>
      <c r="F135" s="5" t="str">
        <f t="shared" si="19"/>
        <v>Q1</v>
      </c>
      <c r="G135" s="5" t="s">
        <v>63</v>
      </c>
      <c r="H135" s="5" t="s">
        <v>109</v>
      </c>
      <c r="I135" s="5" t="s">
        <v>110</v>
      </c>
      <c r="J135" s="5" t="s">
        <v>38</v>
      </c>
      <c r="K135" s="5" t="s">
        <v>118</v>
      </c>
      <c r="L135" s="5" t="s">
        <v>40</v>
      </c>
      <c r="M135" s="5" t="s">
        <v>49</v>
      </c>
      <c r="N135" s="5">
        <v>5</v>
      </c>
      <c r="O135" s="7">
        <v>17521</v>
      </c>
      <c r="P135" s="8">
        <v>0</v>
      </c>
      <c r="Q135" s="7">
        <v>13491</v>
      </c>
      <c r="R135" s="9">
        <f t="shared" si="20"/>
        <v>87605</v>
      </c>
      <c r="S135" s="9">
        <f t="shared" si="21"/>
        <v>67455</v>
      </c>
      <c r="T135" s="9">
        <f t="shared" si="22"/>
        <v>20150</v>
      </c>
      <c r="U135" s="10">
        <f t="shared" si="23"/>
        <v>0.23000970264254322</v>
      </c>
      <c r="V135" s="5" t="s">
        <v>42</v>
      </c>
    </row>
    <row r="136" spans="1:22" x14ac:dyDescent="0.3">
      <c r="A136" s="5" t="s">
        <v>223</v>
      </c>
      <c r="B136" s="6">
        <v>44961</v>
      </c>
      <c r="C136" s="5">
        <f t="shared" si="16"/>
        <v>2023</v>
      </c>
      <c r="D136" s="5">
        <f t="shared" si="17"/>
        <v>2</v>
      </c>
      <c r="E136" s="5" t="str">
        <f t="shared" si="18"/>
        <v>Feb</v>
      </c>
      <c r="F136" s="5" t="str">
        <f t="shared" si="19"/>
        <v>Q1</v>
      </c>
      <c r="G136" s="5" t="s">
        <v>63</v>
      </c>
      <c r="H136" s="5" t="s">
        <v>64</v>
      </c>
      <c r="I136" s="5" t="s">
        <v>65</v>
      </c>
      <c r="J136" s="5" t="s">
        <v>38</v>
      </c>
      <c r="K136" s="5" t="s">
        <v>118</v>
      </c>
      <c r="L136" s="5" t="s">
        <v>40</v>
      </c>
      <c r="M136" s="5" t="s">
        <v>49</v>
      </c>
      <c r="N136" s="5">
        <v>2</v>
      </c>
      <c r="O136" s="7">
        <v>18940</v>
      </c>
      <c r="P136" s="8">
        <v>0.1</v>
      </c>
      <c r="Q136" s="7">
        <v>14397</v>
      </c>
      <c r="R136" s="9">
        <f t="shared" si="20"/>
        <v>34092</v>
      </c>
      <c r="S136" s="9">
        <f t="shared" si="21"/>
        <v>28794</v>
      </c>
      <c r="T136" s="9">
        <f t="shared" si="22"/>
        <v>5298</v>
      </c>
      <c r="U136" s="10">
        <f t="shared" si="23"/>
        <v>0.1554030271031327</v>
      </c>
      <c r="V136" s="5" t="s">
        <v>42</v>
      </c>
    </row>
    <row r="137" spans="1:22" x14ac:dyDescent="0.3">
      <c r="A137" s="5" t="s">
        <v>224</v>
      </c>
      <c r="B137" s="6">
        <v>44961</v>
      </c>
      <c r="C137" s="5">
        <f t="shared" si="16"/>
        <v>2023</v>
      </c>
      <c r="D137" s="5">
        <f t="shared" si="17"/>
        <v>2</v>
      </c>
      <c r="E137" s="5" t="str">
        <f t="shared" si="18"/>
        <v>Feb</v>
      </c>
      <c r="F137" s="5" t="str">
        <f t="shared" si="19"/>
        <v>Q1</v>
      </c>
      <c r="G137" s="5" t="s">
        <v>51</v>
      </c>
      <c r="H137" s="5" t="s">
        <v>79</v>
      </c>
      <c r="I137" s="5" t="s">
        <v>80</v>
      </c>
      <c r="J137" s="5" t="s">
        <v>46</v>
      </c>
      <c r="K137" s="5" t="s">
        <v>66</v>
      </c>
      <c r="L137" s="5" t="s">
        <v>76</v>
      </c>
      <c r="M137" s="5" t="s">
        <v>56</v>
      </c>
      <c r="N137" s="5">
        <v>2</v>
      </c>
      <c r="O137" s="7">
        <v>327</v>
      </c>
      <c r="P137" s="8">
        <v>0</v>
      </c>
      <c r="Q137" s="7">
        <v>135</v>
      </c>
      <c r="R137" s="9">
        <f t="shared" si="20"/>
        <v>654</v>
      </c>
      <c r="S137" s="9">
        <f t="shared" si="21"/>
        <v>270</v>
      </c>
      <c r="T137" s="9">
        <f t="shared" si="22"/>
        <v>384</v>
      </c>
      <c r="U137" s="10">
        <f t="shared" si="23"/>
        <v>0.58715596330275233</v>
      </c>
      <c r="V137" s="5" t="s">
        <v>42</v>
      </c>
    </row>
    <row r="138" spans="1:22" x14ac:dyDescent="0.3">
      <c r="A138" s="5" t="s">
        <v>225</v>
      </c>
      <c r="B138" s="6">
        <v>44961</v>
      </c>
      <c r="C138" s="5">
        <f t="shared" si="16"/>
        <v>2023</v>
      </c>
      <c r="D138" s="5">
        <f t="shared" si="17"/>
        <v>2</v>
      </c>
      <c r="E138" s="5" t="str">
        <f t="shared" si="18"/>
        <v>Feb</v>
      </c>
      <c r="F138" s="5" t="str">
        <f t="shared" si="19"/>
        <v>Q1</v>
      </c>
      <c r="G138" s="5" t="s">
        <v>35</v>
      </c>
      <c r="H138" s="5" t="s">
        <v>36</v>
      </c>
      <c r="I138" s="5" t="s">
        <v>37</v>
      </c>
      <c r="J138" s="5" t="s">
        <v>46</v>
      </c>
      <c r="K138" s="5" t="s">
        <v>61</v>
      </c>
      <c r="L138" s="5" t="s">
        <v>40</v>
      </c>
      <c r="M138" s="5" t="s">
        <v>56</v>
      </c>
      <c r="N138" s="5">
        <v>1</v>
      </c>
      <c r="O138" s="7">
        <v>257</v>
      </c>
      <c r="P138" s="8">
        <v>0</v>
      </c>
      <c r="Q138" s="7">
        <v>106</v>
      </c>
      <c r="R138" s="9">
        <f t="shared" si="20"/>
        <v>257</v>
      </c>
      <c r="S138" s="9">
        <f t="shared" si="21"/>
        <v>106</v>
      </c>
      <c r="T138" s="9">
        <f t="shared" si="22"/>
        <v>151</v>
      </c>
      <c r="U138" s="10">
        <f t="shared" si="23"/>
        <v>0.58754863813229574</v>
      </c>
      <c r="V138" s="5" t="s">
        <v>42</v>
      </c>
    </row>
    <row r="139" spans="1:22" x14ac:dyDescent="0.3">
      <c r="A139" s="5" t="s">
        <v>226</v>
      </c>
      <c r="B139" s="6">
        <v>44962</v>
      </c>
      <c r="C139" s="5">
        <f t="shared" si="16"/>
        <v>2023</v>
      </c>
      <c r="D139" s="5">
        <f t="shared" si="17"/>
        <v>2</v>
      </c>
      <c r="E139" s="5" t="str">
        <f t="shared" si="18"/>
        <v>Feb</v>
      </c>
      <c r="F139" s="5" t="str">
        <f t="shared" si="19"/>
        <v>Q1</v>
      </c>
      <c r="G139" s="5" t="s">
        <v>58</v>
      </c>
      <c r="H139" s="5" t="s">
        <v>59</v>
      </c>
      <c r="I139" s="5" t="s">
        <v>60</v>
      </c>
      <c r="J139" s="5" t="s">
        <v>54</v>
      </c>
      <c r="K139" s="5" t="s">
        <v>99</v>
      </c>
      <c r="L139" s="5" t="s">
        <v>40</v>
      </c>
      <c r="M139" s="5" t="s">
        <v>41</v>
      </c>
      <c r="N139" s="5">
        <v>2</v>
      </c>
      <c r="O139" s="7">
        <v>1773</v>
      </c>
      <c r="P139" s="8">
        <v>0.1</v>
      </c>
      <c r="Q139" s="7">
        <v>928</v>
      </c>
      <c r="R139" s="9">
        <f t="shared" si="20"/>
        <v>3191.4</v>
      </c>
      <c r="S139" s="9">
        <f t="shared" si="21"/>
        <v>1856</v>
      </c>
      <c r="T139" s="9">
        <f t="shared" si="22"/>
        <v>1335.4</v>
      </c>
      <c r="U139" s="10">
        <f t="shared" si="23"/>
        <v>0.41843704957072131</v>
      </c>
      <c r="V139" s="5" t="s">
        <v>42</v>
      </c>
    </row>
    <row r="140" spans="1:22" x14ac:dyDescent="0.3">
      <c r="A140" s="5" t="s">
        <v>227</v>
      </c>
      <c r="B140" s="6">
        <v>44962</v>
      </c>
      <c r="C140" s="5">
        <f t="shared" si="16"/>
        <v>2023</v>
      </c>
      <c r="D140" s="5">
        <f t="shared" si="17"/>
        <v>2</v>
      </c>
      <c r="E140" s="5" t="str">
        <f t="shared" si="18"/>
        <v>Feb</v>
      </c>
      <c r="F140" s="5" t="str">
        <f t="shared" si="19"/>
        <v>Q1</v>
      </c>
      <c r="G140" s="5" t="s">
        <v>35</v>
      </c>
      <c r="H140" s="5" t="s">
        <v>44</v>
      </c>
      <c r="I140" s="5" t="s">
        <v>45</v>
      </c>
      <c r="J140" s="5" t="s">
        <v>46</v>
      </c>
      <c r="K140" s="5" t="s">
        <v>89</v>
      </c>
      <c r="L140" s="5" t="s">
        <v>40</v>
      </c>
      <c r="M140" s="5" t="s">
        <v>41</v>
      </c>
      <c r="N140" s="5">
        <v>1</v>
      </c>
      <c r="O140" s="7">
        <v>2222</v>
      </c>
      <c r="P140" s="8">
        <v>0.05</v>
      </c>
      <c r="Q140" s="7">
        <v>1300</v>
      </c>
      <c r="R140" s="9">
        <f t="shared" si="20"/>
        <v>2110.9</v>
      </c>
      <c r="S140" s="9">
        <f t="shared" si="21"/>
        <v>1300</v>
      </c>
      <c r="T140" s="9">
        <f t="shared" si="22"/>
        <v>810.90000000000009</v>
      </c>
      <c r="U140" s="10">
        <f t="shared" si="23"/>
        <v>0.3841489412099105</v>
      </c>
      <c r="V140" s="5" t="s">
        <v>42</v>
      </c>
    </row>
    <row r="141" spans="1:22" x14ac:dyDescent="0.3">
      <c r="A141" s="5" t="s">
        <v>228</v>
      </c>
      <c r="B141" s="6">
        <v>44962</v>
      </c>
      <c r="C141" s="5">
        <f t="shared" si="16"/>
        <v>2023</v>
      </c>
      <c r="D141" s="5">
        <f t="shared" si="17"/>
        <v>2</v>
      </c>
      <c r="E141" s="5" t="str">
        <f t="shared" si="18"/>
        <v>Feb</v>
      </c>
      <c r="F141" s="5" t="str">
        <f t="shared" si="19"/>
        <v>Q1</v>
      </c>
      <c r="G141" s="5" t="s">
        <v>51</v>
      </c>
      <c r="H141" s="5" t="s">
        <v>52</v>
      </c>
      <c r="I141" s="5" t="s">
        <v>53</v>
      </c>
      <c r="J141" s="5" t="s">
        <v>38</v>
      </c>
      <c r="K141" s="5" t="s">
        <v>39</v>
      </c>
      <c r="L141" s="5" t="s">
        <v>76</v>
      </c>
      <c r="M141" s="5" t="s">
        <v>49</v>
      </c>
      <c r="N141" s="5">
        <v>3</v>
      </c>
      <c r="O141" s="7">
        <v>48048</v>
      </c>
      <c r="P141" s="8">
        <v>0.15</v>
      </c>
      <c r="Q141" s="7">
        <v>40350</v>
      </c>
      <c r="R141" s="9">
        <f t="shared" si="20"/>
        <v>122522.4</v>
      </c>
      <c r="S141" s="9">
        <f t="shared" si="21"/>
        <v>121050</v>
      </c>
      <c r="T141" s="9">
        <f t="shared" si="22"/>
        <v>1472.3999999999942</v>
      </c>
      <c r="U141" s="10">
        <f t="shared" si="23"/>
        <v>1.2017394370335499E-2</v>
      </c>
      <c r="V141" s="5" t="s">
        <v>42</v>
      </c>
    </row>
    <row r="142" spans="1:22" x14ac:dyDescent="0.3">
      <c r="A142" s="5" t="s">
        <v>229</v>
      </c>
      <c r="B142" s="6">
        <v>44962</v>
      </c>
      <c r="C142" s="5">
        <f t="shared" si="16"/>
        <v>2023</v>
      </c>
      <c r="D142" s="5">
        <f t="shared" si="17"/>
        <v>2</v>
      </c>
      <c r="E142" s="5" t="str">
        <f t="shared" si="18"/>
        <v>Feb</v>
      </c>
      <c r="F142" s="5" t="str">
        <f t="shared" si="19"/>
        <v>Q1</v>
      </c>
      <c r="G142" s="5" t="s">
        <v>51</v>
      </c>
      <c r="H142" s="5" t="s">
        <v>106</v>
      </c>
      <c r="I142" s="5" t="s">
        <v>107</v>
      </c>
      <c r="J142" s="5" t="s">
        <v>38</v>
      </c>
      <c r="K142" s="5" t="s">
        <v>118</v>
      </c>
      <c r="L142" s="5" t="s">
        <v>40</v>
      </c>
      <c r="M142" s="5" t="s">
        <v>41</v>
      </c>
      <c r="N142" s="5">
        <v>1</v>
      </c>
      <c r="O142" s="7">
        <v>16529</v>
      </c>
      <c r="P142" s="8">
        <v>0.05</v>
      </c>
      <c r="Q142" s="7">
        <v>12931</v>
      </c>
      <c r="R142" s="9">
        <f t="shared" si="20"/>
        <v>15702.55</v>
      </c>
      <c r="S142" s="9">
        <f t="shared" si="21"/>
        <v>12931</v>
      </c>
      <c r="T142" s="9">
        <f t="shared" si="22"/>
        <v>2771.5499999999993</v>
      </c>
      <c r="U142" s="10">
        <f t="shared" si="23"/>
        <v>0.17650317941990309</v>
      </c>
      <c r="V142" s="5" t="s">
        <v>42</v>
      </c>
    </row>
    <row r="143" spans="1:22" x14ac:dyDescent="0.3">
      <c r="A143" s="5" t="s">
        <v>230</v>
      </c>
      <c r="B143" s="6">
        <v>44963</v>
      </c>
      <c r="C143" s="5">
        <f t="shared" si="16"/>
        <v>2023</v>
      </c>
      <c r="D143" s="5">
        <f t="shared" si="17"/>
        <v>2</v>
      </c>
      <c r="E143" s="5" t="str">
        <f t="shared" si="18"/>
        <v>Feb</v>
      </c>
      <c r="F143" s="5" t="str">
        <f t="shared" si="19"/>
        <v>Q1</v>
      </c>
      <c r="G143" s="5" t="s">
        <v>51</v>
      </c>
      <c r="H143" s="5" t="s">
        <v>106</v>
      </c>
      <c r="I143" s="5" t="s">
        <v>107</v>
      </c>
      <c r="J143" s="5" t="s">
        <v>54</v>
      </c>
      <c r="K143" s="5" t="s">
        <v>99</v>
      </c>
      <c r="L143" s="5" t="s">
        <v>48</v>
      </c>
      <c r="M143" s="5" t="s">
        <v>56</v>
      </c>
      <c r="N143" s="5">
        <v>4</v>
      </c>
      <c r="O143" s="7">
        <v>1809</v>
      </c>
      <c r="P143" s="8">
        <v>0.1</v>
      </c>
      <c r="Q143" s="7">
        <v>957</v>
      </c>
      <c r="R143" s="9">
        <f t="shared" si="20"/>
        <v>6512.4000000000005</v>
      </c>
      <c r="S143" s="9">
        <f t="shared" si="21"/>
        <v>3828</v>
      </c>
      <c r="T143" s="9">
        <f t="shared" si="22"/>
        <v>2684.4000000000005</v>
      </c>
      <c r="U143" s="10">
        <f t="shared" si="23"/>
        <v>0.41219826791966102</v>
      </c>
      <c r="V143" s="5" t="s">
        <v>42</v>
      </c>
    </row>
    <row r="144" spans="1:22" x14ac:dyDescent="0.3">
      <c r="A144" s="5" t="s">
        <v>231</v>
      </c>
      <c r="B144" s="6">
        <v>44963</v>
      </c>
      <c r="C144" s="5">
        <f t="shared" si="16"/>
        <v>2023</v>
      </c>
      <c r="D144" s="5">
        <f t="shared" si="17"/>
        <v>2</v>
      </c>
      <c r="E144" s="5" t="str">
        <f t="shared" si="18"/>
        <v>Feb</v>
      </c>
      <c r="F144" s="5" t="str">
        <f t="shared" si="19"/>
        <v>Q1</v>
      </c>
      <c r="G144" s="5" t="s">
        <v>58</v>
      </c>
      <c r="H144" s="5" t="s">
        <v>72</v>
      </c>
      <c r="I144" s="5" t="s">
        <v>73</v>
      </c>
      <c r="J144" s="5" t="s">
        <v>38</v>
      </c>
      <c r="K144" s="5" t="s">
        <v>104</v>
      </c>
      <c r="L144" s="5" t="s">
        <v>76</v>
      </c>
      <c r="M144" s="5" t="s">
        <v>56</v>
      </c>
      <c r="N144" s="5">
        <v>1</v>
      </c>
      <c r="O144" s="7">
        <v>1612</v>
      </c>
      <c r="P144" s="8">
        <v>0.15</v>
      </c>
      <c r="Q144" s="7">
        <v>820</v>
      </c>
      <c r="R144" s="9">
        <f t="shared" si="20"/>
        <v>1370.2</v>
      </c>
      <c r="S144" s="9">
        <f t="shared" si="21"/>
        <v>820</v>
      </c>
      <c r="T144" s="9">
        <f t="shared" si="22"/>
        <v>550.20000000000005</v>
      </c>
      <c r="U144" s="10">
        <f t="shared" si="23"/>
        <v>0.40154721938403154</v>
      </c>
      <c r="V144" s="5" t="s">
        <v>42</v>
      </c>
    </row>
    <row r="145" spans="1:22" x14ac:dyDescent="0.3">
      <c r="A145" s="5" t="s">
        <v>232</v>
      </c>
      <c r="B145" s="6">
        <v>44963</v>
      </c>
      <c r="C145" s="5">
        <f t="shared" si="16"/>
        <v>2023</v>
      </c>
      <c r="D145" s="5">
        <f t="shared" si="17"/>
        <v>2</v>
      </c>
      <c r="E145" s="5" t="str">
        <f t="shared" si="18"/>
        <v>Feb</v>
      </c>
      <c r="F145" s="5" t="str">
        <f t="shared" si="19"/>
        <v>Q1</v>
      </c>
      <c r="G145" s="5" t="s">
        <v>35</v>
      </c>
      <c r="H145" s="5" t="s">
        <v>36</v>
      </c>
      <c r="I145" s="5" t="s">
        <v>37</v>
      </c>
      <c r="J145" s="5" t="s">
        <v>46</v>
      </c>
      <c r="K145" s="5" t="s">
        <v>89</v>
      </c>
      <c r="L145" s="5" t="s">
        <v>76</v>
      </c>
      <c r="M145" s="5" t="s">
        <v>56</v>
      </c>
      <c r="N145" s="5">
        <v>5</v>
      </c>
      <c r="O145" s="7">
        <v>2018</v>
      </c>
      <c r="P145" s="8">
        <v>0.05</v>
      </c>
      <c r="Q145" s="7">
        <v>1140</v>
      </c>
      <c r="R145" s="9">
        <f t="shared" si="20"/>
        <v>9585.5</v>
      </c>
      <c r="S145" s="9">
        <f t="shared" si="21"/>
        <v>5700</v>
      </c>
      <c r="T145" s="9">
        <f t="shared" si="22"/>
        <v>3885.5</v>
      </c>
      <c r="U145" s="10">
        <f t="shared" si="23"/>
        <v>0.40535183349851339</v>
      </c>
      <c r="V145" s="5" t="s">
        <v>42</v>
      </c>
    </row>
    <row r="146" spans="1:22" x14ac:dyDescent="0.3">
      <c r="A146" s="5" t="s">
        <v>233</v>
      </c>
      <c r="B146" s="6">
        <v>44963</v>
      </c>
      <c r="C146" s="5">
        <f t="shared" si="16"/>
        <v>2023</v>
      </c>
      <c r="D146" s="5">
        <f t="shared" si="17"/>
        <v>2</v>
      </c>
      <c r="E146" s="5" t="str">
        <f t="shared" si="18"/>
        <v>Feb</v>
      </c>
      <c r="F146" s="5" t="str">
        <f t="shared" si="19"/>
        <v>Q1</v>
      </c>
      <c r="G146" s="5" t="s">
        <v>51</v>
      </c>
      <c r="H146" s="5" t="s">
        <v>106</v>
      </c>
      <c r="I146" s="5" t="s">
        <v>107</v>
      </c>
      <c r="J146" s="5" t="s">
        <v>46</v>
      </c>
      <c r="K146" s="5" t="s">
        <v>66</v>
      </c>
      <c r="L146" s="5" t="s">
        <v>40</v>
      </c>
      <c r="M146" s="5" t="s">
        <v>49</v>
      </c>
      <c r="N146" s="5">
        <v>1</v>
      </c>
      <c r="O146" s="7">
        <v>274</v>
      </c>
      <c r="P146" s="8">
        <v>0</v>
      </c>
      <c r="Q146" s="7">
        <v>109</v>
      </c>
      <c r="R146" s="9">
        <f t="shared" si="20"/>
        <v>274</v>
      </c>
      <c r="S146" s="9">
        <f t="shared" si="21"/>
        <v>109</v>
      </c>
      <c r="T146" s="9">
        <f t="shared" si="22"/>
        <v>165</v>
      </c>
      <c r="U146" s="10">
        <f t="shared" si="23"/>
        <v>0.6021897810218978</v>
      </c>
      <c r="V146" s="5" t="s">
        <v>42</v>
      </c>
    </row>
    <row r="147" spans="1:22" x14ac:dyDescent="0.3">
      <c r="A147" s="5" t="s">
        <v>234</v>
      </c>
      <c r="B147" s="6">
        <v>44963</v>
      </c>
      <c r="C147" s="5">
        <f t="shared" si="16"/>
        <v>2023</v>
      </c>
      <c r="D147" s="5">
        <f t="shared" si="17"/>
        <v>2</v>
      </c>
      <c r="E147" s="5" t="str">
        <f t="shared" si="18"/>
        <v>Feb</v>
      </c>
      <c r="F147" s="5" t="str">
        <f t="shared" si="19"/>
        <v>Q1</v>
      </c>
      <c r="G147" s="5" t="s">
        <v>63</v>
      </c>
      <c r="H147" s="5" t="s">
        <v>109</v>
      </c>
      <c r="I147" s="5" t="s">
        <v>110</v>
      </c>
      <c r="J147" s="5" t="s">
        <v>46</v>
      </c>
      <c r="K147" s="5" t="s">
        <v>66</v>
      </c>
      <c r="L147" s="5" t="s">
        <v>76</v>
      </c>
      <c r="M147" s="5" t="s">
        <v>41</v>
      </c>
      <c r="N147" s="5">
        <v>3</v>
      </c>
      <c r="O147" s="7">
        <v>307</v>
      </c>
      <c r="P147" s="8">
        <v>0.05</v>
      </c>
      <c r="Q147" s="7">
        <v>120</v>
      </c>
      <c r="R147" s="9">
        <f t="shared" si="20"/>
        <v>874.94999999999993</v>
      </c>
      <c r="S147" s="9">
        <f t="shared" si="21"/>
        <v>360</v>
      </c>
      <c r="T147" s="9">
        <f t="shared" si="22"/>
        <v>514.94999999999993</v>
      </c>
      <c r="U147" s="10">
        <f t="shared" si="23"/>
        <v>0.58854791702382991</v>
      </c>
      <c r="V147" s="5" t="s">
        <v>42</v>
      </c>
    </row>
    <row r="148" spans="1:22" x14ac:dyDescent="0.3">
      <c r="A148" s="5" t="s">
        <v>235</v>
      </c>
      <c r="B148" s="6">
        <v>44964</v>
      </c>
      <c r="C148" s="5">
        <f t="shared" si="16"/>
        <v>2023</v>
      </c>
      <c r="D148" s="5">
        <f t="shared" si="17"/>
        <v>2</v>
      </c>
      <c r="E148" s="5" t="str">
        <f t="shared" si="18"/>
        <v>Feb</v>
      </c>
      <c r="F148" s="5" t="str">
        <f t="shared" si="19"/>
        <v>Q1</v>
      </c>
      <c r="G148" s="5" t="s">
        <v>51</v>
      </c>
      <c r="H148" s="5" t="s">
        <v>106</v>
      </c>
      <c r="I148" s="5" t="s">
        <v>107</v>
      </c>
      <c r="J148" s="5" t="s">
        <v>38</v>
      </c>
      <c r="K148" s="5" t="s">
        <v>75</v>
      </c>
      <c r="L148" s="5" t="s">
        <v>48</v>
      </c>
      <c r="M148" s="5" t="s">
        <v>49</v>
      </c>
      <c r="N148" s="5">
        <v>2</v>
      </c>
      <c r="O148" s="7">
        <v>10608</v>
      </c>
      <c r="P148" s="8">
        <v>0</v>
      </c>
      <c r="Q148" s="7">
        <v>7978</v>
      </c>
      <c r="R148" s="9">
        <f t="shared" si="20"/>
        <v>21216</v>
      </c>
      <c r="S148" s="9">
        <f t="shared" si="21"/>
        <v>15956</v>
      </c>
      <c r="T148" s="9">
        <f t="shared" si="22"/>
        <v>5260</v>
      </c>
      <c r="U148" s="10">
        <f t="shared" si="23"/>
        <v>0.24792609351432882</v>
      </c>
      <c r="V148" s="5" t="s">
        <v>42</v>
      </c>
    </row>
    <row r="149" spans="1:22" x14ac:dyDescent="0.3">
      <c r="A149" s="5" t="s">
        <v>236</v>
      </c>
      <c r="B149" s="6">
        <v>44965</v>
      </c>
      <c r="C149" s="5">
        <f t="shared" si="16"/>
        <v>2023</v>
      </c>
      <c r="D149" s="5">
        <f t="shared" si="17"/>
        <v>2</v>
      </c>
      <c r="E149" s="5" t="str">
        <f t="shared" si="18"/>
        <v>Feb</v>
      </c>
      <c r="F149" s="5" t="str">
        <f t="shared" si="19"/>
        <v>Q1</v>
      </c>
      <c r="G149" s="5" t="s">
        <v>63</v>
      </c>
      <c r="H149" s="5" t="s">
        <v>64</v>
      </c>
      <c r="I149" s="5" t="s">
        <v>65</v>
      </c>
      <c r="J149" s="5" t="s">
        <v>38</v>
      </c>
      <c r="K149" s="5" t="s">
        <v>75</v>
      </c>
      <c r="L149" s="5" t="s">
        <v>76</v>
      </c>
      <c r="M149" s="5" t="s">
        <v>56</v>
      </c>
      <c r="N149" s="5">
        <v>4</v>
      </c>
      <c r="O149" s="7">
        <v>11725</v>
      </c>
      <c r="P149" s="8">
        <v>0.15</v>
      </c>
      <c r="Q149" s="7">
        <v>8531</v>
      </c>
      <c r="R149" s="9">
        <f t="shared" si="20"/>
        <v>39865</v>
      </c>
      <c r="S149" s="9">
        <f t="shared" si="21"/>
        <v>34124</v>
      </c>
      <c r="T149" s="9">
        <f t="shared" si="22"/>
        <v>5741</v>
      </c>
      <c r="U149" s="10">
        <f t="shared" si="23"/>
        <v>0.14401103725072117</v>
      </c>
      <c r="V149" s="5" t="s">
        <v>42</v>
      </c>
    </row>
    <row r="150" spans="1:22" x14ac:dyDescent="0.3">
      <c r="A150" s="5" t="s">
        <v>237</v>
      </c>
      <c r="B150" s="6">
        <v>44966</v>
      </c>
      <c r="C150" s="5">
        <f t="shared" si="16"/>
        <v>2023</v>
      </c>
      <c r="D150" s="5">
        <f t="shared" si="17"/>
        <v>2</v>
      </c>
      <c r="E150" s="5" t="str">
        <f t="shared" si="18"/>
        <v>Feb</v>
      </c>
      <c r="F150" s="5" t="str">
        <f t="shared" si="19"/>
        <v>Q1</v>
      </c>
      <c r="G150" s="5" t="s">
        <v>63</v>
      </c>
      <c r="H150" s="5" t="s">
        <v>86</v>
      </c>
      <c r="I150" s="5" t="s">
        <v>87</v>
      </c>
      <c r="J150" s="5" t="s">
        <v>38</v>
      </c>
      <c r="K150" s="5" t="s">
        <v>75</v>
      </c>
      <c r="L150" s="5" t="s">
        <v>76</v>
      </c>
      <c r="M150" s="5" t="s">
        <v>56</v>
      </c>
      <c r="N150" s="5">
        <v>1</v>
      </c>
      <c r="O150" s="7">
        <v>11438</v>
      </c>
      <c r="P150" s="8">
        <v>0.15</v>
      </c>
      <c r="Q150" s="7">
        <v>8455</v>
      </c>
      <c r="R150" s="9">
        <f t="shared" si="20"/>
        <v>9722.2999999999993</v>
      </c>
      <c r="S150" s="9">
        <f t="shared" si="21"/>
        <v>8455</v>
      </c>
      <c r="T150" s="9">
        <f t="shared" si="22"/>
        <v>1267.2999999999993</v>
      </c>
      <c r="U150" s="10">
        <f t="shared" si="23"/>
        <v>0.13034981434434231</v>
      </c>
      <c r="V150" s="5" t="s">
        <v>42</v>
      </c>
    </row>
    <row r="151" spans="1:22" x14ac:dyDescent="0.3">
      <c r="A151" s="5" t="s">
        <v>238</v>
      </c>
      <c r="B151" s="6">
        <v>44966</v>
      </c>
      <c r="C151" s="5">
        <f t="shared" si="16"/>
        <v>2023</v>
      </c>
      <c r="D151" s="5">
        <f t="shared" si="17"/>
        <v>2</v>
      </c>
      <c r="E151" s="5" t="str">
        <f t="shared" si="18"/>
        <v>Feb</v>
      </c>
      <c r="F151" s="5" t="str">
        <f t="shared" si="19"/>
        <v>Q1</v>
      </c>
      <c r="G151" s="5" t="s">
        <v>58</v>
      </c>
      <c r="H151" s="5" t="s">
        <v>59</v>
      </c>
      <c r="I151" s="5" t="s">
        <v>60</v>
      </c>
      <c r="J151" s="5" t="s">
        <v>54</v>
      </c>
      <c r="K151" s="5" t="s">
        <v>84</v>
      </c>
      <c r="L151" s="5" t="s">
        <v>40</v>
      </c>
      <c r="M151" s="5" t="s">
        <v>49</v>
      </c>
      <c r="N151" s="5">
        <v>1</v>
      </c>
      <c r="O151" s="7">
        <v>2436</v>
      </c>
      <c r="P151" s="8">
        <v>0</v>
      </c>
      <c r="Q151" s="7">
        <v>1238</v>
      </c>
      <c r="R151" s="9">
        <f t="shared" si="20"/>
        <v>2436</v>
      </c>
      <c r="S151" s="9">
        <f t="shared" si="21"/>
        <v>1238</v>
      </c>
      <c r="T151" s="9">
        <f t="shared" si="22"/>
        <v>1198</v>
      </c>
      <c r="U151" s="10">
        <f t="shared" si="23"/>
        <v>0.49178981937602628</v>
      </c>
      <c r="V151" s="5" t="s">
        <v>42</v>
      </c>
    </row>
    <row r="152" spans="1:22" x14ac:dyDescent="0.3">
      <c r="A152" s="5" t="s">
        <v>239</v>
      </c>
      <c r="B152" s="6">
        <v>44966</v>
      </c>
      <c r="C152" s="5">
        <f t="shared" si="16"/>
        <v>2023</v>
      </c>
      <c r="D152" s="5">
        <f t="shared" si="17"/>
        <v>2</v>
      </c>
      <c r="E152" s="5" t="str">
        <f t="shared" si="18"/>
        <v>Feb</v>
      </c>
      <c r="F152" s="5" t="str">
        <f t="shared" si="19"/>
        <v>Q1</v>
      </c>
      <c r="G152" s="5" t="s">
        <v>51</v>
      </c>
      <c r="H152" s="5" t="s">
        <v>52</v>
      </c>
      <c r="I152" s="5" t="s">
        <v>53</v>
      </c>
      <c r="J152" s="5" t="s">
        <v>46</v>
      </c>
      <c r="K152" s="5" t="s">
        <v>61</v>
      </c>
      <c r="L152" s="5" t="s">
        <v>40</v>
      </c>
      <c r="M152" s="5" t="s">
        <v>49</v>
      </c>
      <c r="N152" s="5">
        <v>3</v>
      </c>
      <c r="O152" s="7">
        <v>242</v>
      </c>
      <c r="P152" s="8">
        <v>0</v>
      </c>
      <c r="Q152" s="7">
        <v>100</v>
      </c>
      <c r="R152" s="9">
        <f t="shared" si="20"/>
        <v>726</v>
      </c>
      <c r="S152" s="9">
        <f t="shared" si="21"/>
        <v>300</v>
      </c>
      <c r="T152" s="9">
        <f t="shared" si="22"/>
        <v>426</v>
      </c>
      <c r="U152" s="10">
        <f t="shared" si="23"/>
        <v>0.58677685950413228</v>
      </c>
      <c r="V152" s="5" t="s">
        <v>42</v>
      </c>
    </row>
    <row r="153" spans="1:22" x14ac:dyDescent="0.3">
      <c r="A153" s="5" t="s">
        <v>240</v>
      </c>
      <c r="B153" s="6">
        <v>44966</v>
      </c>
      <c r="C153" s="5">
        <f t="shared" si="16"/>
        <v>2023</v>
      </c>
      <c r="D153" s="5">
        <f t="shared" si="17"/>
        <v>2</v>
      </c>
      <c r="E153" s="5" t="str">
        <f t="shared" si="18"/>
        <v>Feb</v>
      </c>
      <c r="F153" s="5" t="str">
        <f t="shared" si="19"/>
        <v>Q1</v>
      </c>
      <c r="G153" s="5" t="s">
        <v>63</v>
      </c>
      <c r="H153" s="5" t="s">
        <v>86</v>
      </c>
      <c r="I153" s="5" t="s">
        <v>87</v>
      </c>
      <c r="J153" s="5" t="s">
        <v>46</v>
      </c>
      <c r="K153" s="5" t="s">
        <v>66</v>
      </c>
      <c r="L153" s="5" t="s">
        <v>76</v>
      </c>
      <c r="M153" s="5" t="s">
        <v>49</v>
      </c>
      <c r="N153" s="5">
        <v>2</v>
      </c>
      <c r="O153" s="7">
        <v>292</v>
      </c>
      <c r="P153" s="8">
        <v>0</v>
      </c>
      <c r="Q153" s="7">
        <v>113</v>
      </c>
      <c r="R153" s="9">
        <f t="shared" si="20"/>
        <v>584</v>
      </c>
      <c r="S153" s="9">
        <f t="shared" si="21"/>
        <v>226</v>
      </c>
      <c r="T153" s="9">
        <f t="shared" si="22"/>
        <v>358</v>
      </c>
      <c r="U153" s="10">
        <f t="shared" si="23"/>
        <v>0.61301369863013699</v>
      </c>
      <c r="V153" s="5" t="s">
        <v>42</v>
      </c>
    </row>
    <row r="154" spans="1:22" x14ac:dyDescent="0.3">
      <c r="A154" s="5" t="s">
        <v>241</v>
      </c>
      <c r="B154" s="6">
        <v>44966</v>
      </c>
      <c r="C154" s="5">
        <f t="shared" si="16"/>
        <v>2023</v>
      </c>
      <c r="D154" s="5">
        <f t="shared" si="17"/>
        <v>2</v>
      </c>
      <c r="E154" s="5" t="str">
        <f t="shared" si="18"/>
        <v>Feb</v>
      </c>
      <c r="F154" s="5" t="str">
        <f t="shared" si="19"/>
        <v>Q1</v>
      </c>
      <c r="G154" s="5" t="s">
        <v>63</v>
      </c>
      <c r="H154" s="5" t="s">
        <v>64</v>
      </c>
      <c r="I154" s="5" t="s">
        <v>65</v>
      </c>
      <c r="J154" s="5" t="s">
        <v>46</v>
      </c>
      <c r="K154" s="5" t="s">
        <v>61</v>
      </c>
      <c r="L154" s="5" t="s">
        <v>76</v>
      </c>
      <c r="M154" s="5" t="s">
        <v>49</v>
      </c>
      <c r="N154" s="5">
        <v>3</v>
      </c>
      <c r="O154" s="7">
        <v>273</v>
      </c>
      <c r="P154" s="8">
        <v>0</v>
      </c>
      <c r="Q154" s="7">
        <v>114</v>
      </c>
      <c r="R154" s="9">
        <f t="shared" si="20"/>
        <v>819</v>
      </c>
      <c r="S154" s="9">
        <f t="shared" si="21"/>
        <v>342</v>
      </c>
      <c r="T154" s="9">
        <f t="shared" si="22"/>
        <v>477</v>
      </c>
      <c r="U154" s="10">
        <f t="shared" si="23"/>
        <v>0.58241758241758246</v>
      </c>
      <c r="V154" s="5" t="s">
        <v>42</v>
      </c>
    </row>
    <row r="155" spans="1:22" x14ac:dyDescent="0.3">
      <c r="A155" s="5" t="s">
        <v>242</v>
      </c>
      <c r="B155" s="6">
        <v>44967</v>
      </c>
      <c r="C155" s="5">
        <f t="shared" si="16"/>
        <v>2023</v>
      </c>
      <c r="D155" s="5">
        <f t="shared" si="17"/>
        <v>2</v>
      </c>
      <c r="E155" s="5" t="str">
        <f t="shared" si="18"/>
        <v>Feb</v>
      </c>
      <c r="F155" s="5" t="str">
        <f t="shared" si="19"/>
        <v>Q1</v>
      </c>
      <c r="G155" s="5" t="s">
        <v>51</v>
      </c>
      <c r="H155" s="5" t="s">
        <v>106</v>
      </c>
      <c r="I155" s="5" t="s">
        <v>107</v>
      </c>
      <c r="J155" s="5" t="s">
        <v>46</v>
      </c>
      <c r="K155" s="5" t="s">
        <v>89</v>
      </c>
      <c r="L155" s="5" t="s">
        <v>76</v>
      </c>
      <c r="M155" s="5" t="s">
        <v>49</v>
      </c>
      <c r="N155" s="5">
        <v>1</v>
      </c>
      <c r="O155" s="7">
        <v>2341</v>
      </c>
      <c r="P155" s="8">
        <v>0</v>
      </c>
      <c r="Q155" s="7">
        <v>1325</v>
      </c>
      <c r="R155" s="9">
        <f t="shared" si="20"/>
        <v>2341</v>
      </c>
      <c r="S155" s="9">
        <f t="shared" si="21"/>
        <v>1325</v>
      </c>
      <c r="T155" s="9">
        <f t="shared" si="22"/>
        <v>1016</v>
      </c>
      <c r="U155" s="10">
        <f t="shared" si="23"/>
        <v>0.43400256300726187</v>
      </c>
      <c r="V155" s="5" t="s">
        <v>42</v>
      </c>
    </row>
    <row r="156" spans="1:22" x14ac:dyDescent="0.3">
      <c r="A156" s="5" t="s">
        <v>243</v>
      </c>
      <c r="B156" s="6">
        <v>44967</v>
      </c>
      <c r="C156" s="5">
        <f t="shared" si="16"/>
        <v>2023</v>
      </c>
      <c r="D156" s="5">
        <f t="shared" si="17"/>
        <v>2</v>
      </c>
      <c r="E156" s="5" t="str">
        <f t="shared" si="18"/>
        <v>Feb</v>
      </c>
      <c r="F156" s="5" t="str">
        <f t="shared" si="19"/>
        <v>Q1</v>
      </c>
      <c r="G156" s="5" t="s">
        <v>58</v>
      </c>
      <c r="H156" s="5" t="s">
        <v>68</v>
      </c>
      <c r="I156" s="5" t="s">
        <v>69</v>
      </c>
      <c r="J156" s="5" t="s">
        <v>38</v>
      </c>
      <c r="K156" s="5" t="s">
        <v>104</v>
      </c>
      <c r="L156" s="5" t="s">
        <v>76</v>
      </c>
      <c r="M156" s="5" t="s">
        <v>49</v>
      </c>
      <c r="N156" s="5">
        <v>1</v>
      </c>
      <c r="O156" s="7">
        <v>1370</v>
      </c>
      <c r="P156" s="8">
        <v>0</v>
      </c>
      <c r="Q156" s="7">
        <v>680</v>
      </c>
      <c r="R156" s="9">
        <f t="shared" si="20"/>
        <v>1370</v>
      </c>
      <c r="S156" s="9">
        <f t="shared" si="21"/>
        <v>680</v>
      </c>
      <c r="T156" s="9">
        <f t="shared" si="22"/>
        <v>690</v>
      </c>
      <c r="U156" s="10">
        <f t="shared" si="23"/>
        <v>0.5036496350364964</v>
      </c>
      <c r="V156" s="5" t="s">
        <v>42</v>
      </c>
    </row>
    <row r="157" spans="1:22" x14ac:dyDescent="0.3">
      <c r="A157" s="5" t="s">
        <v>244</v>
      </c>
      <c r="B157" s="6">
        <v>44967</v>
      </c>
      <c r="C157" s="5">
        <f t="shared" si="16"/>
        <v>2023</v>
      </c>
      <c r="D157" s="5">
        <f t="shared" si="17"/>
        <v>2</v>
      </c>
      <c r="E157" s="5" t="str">
        <f t="shared" si="18"/>
        <v>Feb</v>
      </c>
      <c r="F157" s="5" t="str">
        <f t="shared" si="19"/>
        <v>Q1</v>
      </c>
      <c r="G157" s="5" t="s">
        <v>58</v>
      </c>
      <c r="H157" s="5" t="s">
        <v>59</v>
      </c>
      <c r="I157" s="5" t="s">
        <v>60</v>
      </c>
      <c r="J157" s="5" t="s">
        <v>81</v>
      </c>
      <c r="K157" s="5" t="s">
        <v>94</v>
      </c>
      <c r="L157" s="5" t="s">
        <v>76</v>
      </c>
      <c r="M157" s="5" t="s">
        <v>49</v>
      </c>
      <c r="N157" s="5">
        <v>2</v>
      </c>
      <c r="O157" s="7">
        <v>30449</v>
      </c>
      <c r="P157" s="8">
        <v>0.15</v>
      </c>
      <c r="Q157" s="7">
        <v>20268</v>
      </c>
      <c r="R157" s="9">
        <f t="shared" si="20"/>
        <v>51763.299999999996</v>
      </c>
      <c r="S157" s="9">
        <f t="shared" si="21"/>
        <v>40536</v>
      </c>
      <c r="T157" s="9">
        <f t="shared" si="22"/>
        <v>11227.299999999996</v>
      </c>
      <c r="U157" s="10">
        <f t="shared" si="23"/>
        <v>0.21689691345026296</v>
      </c>
      <c r="V157" s="5" t="s">
        <v>42</v>
      </c>
    </row>
    <row r="158" spans="1:22" x14ac:dyDescent="0.3">
      <c r="A158" s="5" t="s">
        <v>245</v>
      </c>
      <c r="B158" s="6">
        <v>44968</v>
      </c>
      <c r="C158" s="5">
        <f t="shared" si="16"/>
        <v>2023</v>
      </c>
      <c r="D158" s="5">
        <f t="shared" si="17"/>
        <v>2</v>
      </c>
      <c r="E158" s="5" t="str">
        <f t="shared" si="18"/>
        <v>Feb</v>
      </c>
      <c r="F158" s="5" t="str">
        <f t="shared" si="19"/>
        <v>Q1</v>
      </c>
      <c r="G158" s="5" t="s">
        <v>51</v>
      </c>
      <c r="H158" s="5" t="s">
        <v>106</v>
      </c>
      <c r="I158" s="5" t="s">
        <v>107</v>
      </c>
      <c r="J158" s="5" t="s">
        <v>46</v>
      </c>
      <c r="K158" s="5" t="s">
        <v>47</v>
      </c>
      <c r="L158" s="5" t="s">
        <v>40</v>
      </c>
      <c r="M158" s="5" t="s">
        <v>41</v>
      </c>
      <c r="N158" s="5">
        <v>8</v>
      </c>
      <c r="O158" s="7">
        <v>449</v>
      </c>
      <c r="P158" s="8">
        <v>0.05</v>
      </c>
      <c r="Q158" s="7">
        <v>202</v>
      </c>
      <c r="R158" s="9">
        <f t="shared" si="20"/>
        <v>3412.3999999999996</v>
      </c>
      <c r="S158" s="9">
        <f t="shared" si="21"/>
        <v>1616</v>
      </c>
      <c r="T158" s="9">
        <f t="shared" si="22"/>
        <v>1796.3999999999996</v>
      </c>
      <c r="U158" s="10">
        <f t="shared" si="23"/>
        <v>0.52643300902590551</v>
      </c>
      <c r="V158" s="5" t="s">
        <v>42</v>
      </c>
    </row>
    <row r="159" spans="1:22" x14ac:dyDescent="0.3">
      <c r="A159" s="5" t="s">
        <v>246</v>
      </c>
      <c r="B159" s="6">
        <v>44968</v>
      </c>
      <c r="C159" s="5">
        <f t="shared" si="16"/>
        <v>2023</v>
      </c>
      <c r="D159" s="5">
        <f t="shared" si="17"/>
        <v>2</v>
      </c>
      <c r="E159" s="5" t="str">
        <f t="shared" si="18"/>
        <v>Feb</v>
      </c>
      <c r="F159" s="5" t="str">
        <f t="shared" si="19"/>
        <v>Q1</v>
      </c>
      <c r="G159" s="5" t="s">
        <v>63</v>
      </c>
      <c r="H159" s="5" t="s">
        <v>109</v>
      </c>
      <c r="I159" s="5" t="s">
        <v>110</v>
      </c>
      <c r="J159" s="5" t="s">
        <v>38</v>
      </c>
      <c r="K159" s="5" t="s">
        <v>75</v>
      </c>
      <c r="L159" s="5" t="s">
        <v>40</v>
      </c>
      <c r="M159" s="5" t="s">
        <v>41</v>
      </c>
      <c r="N159" s="5">
        <v>2</v>
      </c>
      <c r="O159" s="7">
        <v>10200</v>
      </c>
      <c r="P159" s="8">
        <v>0.05</v>
      </c>
      <c r="Q159" s="7">
        <v>7537</v>
      </c>
      <c r="R159" s="9">
        <f t="shared" si="20"/>
        <v>19380</v>
      </c>
      <c r="S159" s="9">
        <f t="shared" si="21"/>
        <v>15074</v>
      </c>
      <c r="T159" s="9">
        <f t="shared" si="22"/>
        <v>4306</v>
      </c>
      <c r="U159" s="10">
        <f t="shared" si="23"/>
        <v>0.22218782249742003</v>
      </c>
      <c r="V159" s="5" t="s">
        <v>42</v>
      </c>
    </row>
    <row r="160" spans="1:22" x14ac:dyDescent="0.3">
      <c r="A160" s="5" t="s">
        <v>247</v>
      </c>
      <c r="B160" s="6">
        <v>44969</v>
      </c>
      <c r="C160" s="5">
        <f t="shared" si="16"/>
        <v>2023</v>
      </c>
      <c r="D160" s="5">
        <f t="shared" si="17"/>
        <v>2</v>
      </c>
      <c r="E160" s="5" t="str">
        <f t="shared" si="18"/>
        <v>Feb</v>
      </c>
      <c r="F160" s="5" t="str">
        <f t="shared" si="19"/>
        <v>Q1</v>
      </c>
      <c r="G160" s="5" t="s">
        <v>35</v>
      </c>
      <c r="H160" s="5" t="s">
        <v>91</v>
      </c>
      <c r="I160" s="5" t="s">
        <v>92</v>
      </c>
      <c r="J160" s="5" t="s">
        <v>54</v>
      </c>
      <c r="K160" s="5" t="s">
        <v>84</v>
      </c>
      <c r="L160" s="5" t="s">
        <v>76</v>
      </c>
      <c r="M160" s="5" t="s">
        <v>49</v>
      </c>
      <c r="N160" s="5">
        <v>3</v>
      </c>
      <c r="O160" s="7">
        <v>2161</v>
      </c>
      <c r="P160" s="8">
        <v>0.05</v>
      </c>
      <c r="Q160" s="7">
        <v>1083</v>
      </c>
      <c r="R160" s="9">
        <f t="shared" si="20"/>
        <v>6158.8499999999995</v>
      </c>
      <c r="S160" s="9">
        <f t="shared" si="21"/>
        <v>3249</v>
      </c>
      <c r="T160" s="9">
        <f t="shared" si="22"/>
        <v>2909.8499999999995</v>
      </c>
      <c r="U160" s="10">
        <f t="shared" si="23"/>
        <v>0.47246645071726046</v>
      </c>
      <c r="V160" s="5" t="s">
        <v>120</v>
      </c>
    </row>
    <row r="161" spans="1:22" x14ac:dyDescent="0.3">
      <c r="A161" s="5" t="s">
        <v>248</v>
      </c>
      <c r="B161" s="6">
        <v>44969</v>
      </c>
      <c r="C161" s="5">
        <f t="shared" si="16"/>
        <v>2023</v>
      </c>
      <c r="D161" s="5">
        <f t="shared" si="17"/>
        <v>2</v>
      </c>
      <c r="E161" s="5" t="str">
        <f t="shared" si="18"/>
        <v>Feb</v>
      </c>
      <c r="F161" s="5" t="str">
        <f t="shared" si="19"/>
        <v>Q1</v>
      </c>
      <c r="G161" s="5" t="s">
        <v>51</v>
      </c>
      <c r="H161" s="5" t="s">
        <v>106</v>
      </c>
      <c r="I161" s="5" t="s">
        <v>107</v>
      </c>
      <c r="J161" s="5" t="s">
        <v>46</v>
      </c>
      <c r="K161" s="5" t="s">
        <v>89</v>
      </c>
      <c r="L161" s="5" t="s">
        <v>76</v>
      </c>
      <c r="M161" s="5" t="s">
        <v>49</v>
      </c>
      <c r="N161" s="5">
        <v>5</v>
      </c>
      <c r="O161" s="7">
        <v>2164</v>
      </c>
      <c r="P161" s="8">
        <v>0</v>
      </c>
      <c r="Q161" s="7">
        <v>1276</v>
      </c>
      <c r="R161" s="9">
        <f t="shared" si="20"/>
        <v>10820</v>
      </c>
      <c r="S161" s="9">
        <f t="shared" si="21"/>
        <v>6380</v>
      </c>
      <c r="T161" s="9">
        <f t="shared" si="22"/>
        <v>4440</v>
      </c>
      <c r="U161" s="10">
        <f t="shared" si="23"/>
        <v>0.41035120147874304</v>
      </c>
      <c r="V161" s="5" t="s">
        <v>42</v>
      </c>
    </row>
    <row r="162" spans="1:22" x14ac:dyDescent="0.3">
      <c r="A162" s="5" t="s">
        <v>249</v>
      </c>
      <c r="B162" s="6">
        <v>44969</v>
      </c>
      <c r="C162" s="5">
        <f t="shared" si="16"/>
        <v>2023</v>
      </c>
      <c r="D162" s="5">
        <f t="shared" si="17"/>
        <v>2</v>
      </c>
      <c r="E162" s="5" t="str">
        <f t="shared" si="18"/>
        <v>Feb</v>
      </c>
      <c r="F162" s="5" t="str">
        <f t="shared" si="19"/>
        <v>Q1</v>
      </c>
      <c r="G162" s="5" t="s">
        <v>58</v>
      </c>
      <c r="H162" s="5" t="s">
        <v>72</v>
      </c>
      <c r="I162" s="5" t="s">
        <v>73</v>
      </c>
      <c r="J162" s="5" t="s">
        <v>81</v>
      </c>
      <c r="K162" s="5" t="s">
        <v>146</v>
      </c>
      <c r="L162" s="5" t="s">
        <v>40</v>
      </c>
      <c r="M162" s="5" t="s">
        <v>49</v>
      </c>
      <c r="N162" s="5">
        <v>4</v>
      </c>
      <c r="O162" s="7">
        <v>9057</v>
      </c>
      <c r="P162" s="8">
        <v>0.1</v>
      </c>
      <c r="Q162" s="7">
        <v>5727</v>
      </c>
      <c r="R162" s="9">
        <f t="shared" si="20"/>
        <v>32605.200000000001</v>
      </c>
      <c r="S162" s="9">
        <f t="shared" si="21"/>
        <v>22908</v>
      </c>
      <c r="T162" s="9">
        <f t="shared" si="22"/>
        <v>9697.2000000000007</v>
      </c>
      <c r="U162" s="10">
        <f t="shared" si="23"/>
        <v>0.29741268263957898</v>
      </c>
      <c r="V162" s="5" t="s">
        <v>42</v>
      </c>
    </row>
    <row r="163" spans="1:22" x14ac:dyDescent="0.3">
      <c r="A163" s="5" t="s">
        <v>250</v>
      </c>
      <c r="B163" s="6">
        <v>44969</v>
      </c>
      <c r="C163" s="5">
        <f t="shared" si="16"/>
        <v>2023</v>
      </c>
      <c r="D163" s="5">
        <f t="shared" si="17"/>
        <v>2</v>
      </c>
      <c r="E163" s="5" t="str">
        <f t="shared" si="18"/>
        <v>Feb</v>
      </c>
      <c r="F163" s="5" t="str">
        <f t="shared" si="19"/>
        <v>Q1</v>
      </c>
      <c r="G163" s="5" t="s">
        <v>63</v>
      </c>
      <c r="H163" s="5" t="s">
        <v>109</v>
      </c>
      <c r="I163" s="5" t="s">
        <v>110</v>
      </c>
      <c r="J163" s="5" t="s">
        <v>38</v>
      </c>
      <c r="K163" s="5" t="s">
        <v>118</v>
      </c>
      <c r="L163" s="5" t="s">
        <v>48</v>
      </c>
      <c r="M163" s="5" t="s">
        <v>41</v>
      </c>
      <c r="N163" s="5">
        <v>3</v>
      </c>
      <c r="O163" s="7">
        <v>17932</v>
      </c>
      <c r="P163" s="8">
        <v>0.15</v>
      </c>
      <c r="Q163" s="7">
        <v>14166</v>
      </c>
      <c r="R163" s="9">
        <f t="shared" si="20"/>
        <v>45726.6</v>
      </c>
      <c r="S163" s="9">
        <f t="shared" si="21"/>
        <v>42498</v>
      </c>
      <c r="T163" s="9">
        <f t="shared" si="22"/>
        <v>3228.5999999999985</v>
      </c>
      <c r="U163" s="10">
        <f t="shared" si="23"/>
        <v>7.060660534568497E-2</v>
      </c>
      <c r="V163" s="5" t="s">
        <v>42</v>
      </c>
    </row>
    <row r="164" spans="1:22" x14ac:dyDescent="0.3">
      <c r="A164" s="5" t="s">
        <v>251</v>
      </c>
      <c r="B164" s="6">
        <v>44970</v>
      </c>
      <c r="C164" s="5">
        <f t="shared" si="16"/>
        <v>2023</v>
      </c>
      <c r="D164" s="5">
        <f t="shared" si="17"/>
        <v>2</v>
      </c>
      <c r="E164" s="5" t="str">
        <f t="shared" si="18"/>
        <v>Feb</v>
      </c>
      <c r="F164" s="5" t="str">
        <f t="shared" si="19"/>
        <v>Q1</v>
      </c>
      <c r="G164" s="5" t="s">
        <v>51</v>
      </c>
      <c r="H164" s="5" t="s">
        <v>52</v>
      </c>
      <c r="I164" s="5" t="s">
        <v>53</v>
      </c>
      <c r="J164" s="5" t="s">
        <v>81</v>
      </c>
      <c r="K164" s="5" t="s">
        <v>130</v>
      </c>
      <c r="L164" s="5" t="s">
        <v>48</v>
      </c>
      <c r="M164" s="5" t="s">
        <v>41</v>
      </c>
      <c r="N164" s="5">
        <v>2</v>
      </c>
      <c r="O164" s="7">
        <v>13904</v>
      </c>
      <c r="P164" s="8">
        <v>0.4</v>
      </c>
      <c r="Q164" s="7">
        <v>8577</v>
      </c>
      <c r="R164" s="9">
        <f t="shared" si="20"/>
        <v>16684.8</v>
      </c>
      <c r="S164" s="9">
        <f t="shared" si="21"/>
        <v>17154</v>
      </c>
      <c r="T164" s="9">
        <f t="shared" si="22"/>
        <v>-469.20000000000073</v>
      </c>
      <c r="U164" s="10">
        <f t="shared" si="23"/>
        <v>-2.8121403912543197E-2</v>
      </c>
      <c r="V164" s="5" t="s">
        <v>42</v>
      </c>
    </row>
    <row r="165" spans="1:22" x14ac:dyDescent="0.3">
      <c r="A165" s="5" t="s">
        <v>252</v>
      </c>
      <c r="B165" s="6">
        <v>44970</v>
      </c>
      <c r="C165" s="5">
        <f t="shared" si="16"/>
        <v>2023</v>
      </c>
      <c r="D165" s="5">
        <f t="shared" si="17"/>
        <v>2</v>
      </c>
      <c r="E165" s="5" t="str">
        <f t="shared" si="18"/>
        <v>Feb</v>
      </c>
      <c r="F165" s="5" t="str">
        <f t="shared" si="19"/>
        <v>Q1</v>
      </c>
      <c r="G165" s="5" t="s">
        <v>63</v>
      </c>
      <c r="H165" s="5" t="s">
        <v>109</v>
      </c>
      <c r="I165" s="5" t="s">
        <v>110</v>
      </c>
      <c r="J165" s="5" t="s">
        <v>46</v>
      </c>
      <c r="K165" s="5" t="s">
        <v>61</v>
      </c>
      <c r="L165" s="5" t="s">
        <v>48</v>
      </c>
      <c r="M165" s="5" t="s">
        <v>49</v>
      </c>
      <c r="N165" s="5">
        <v>5</v>
      </c>
      <c r="O165" s="7">
        <v>274</v>
      </c>
      <c r="P165" s="8">
        <v>0</v>
      </c>
      <c r="Q165" s="7">
        <v>112</v>
      </c>
      <c r="R165" s="9">
        <f t="shared" si="20"/>
        <v>1370</v>
      </c>
      <c r="S165" s="9">
        <f t="shared" si="21"/>
        <v>560</v>
      </c>
      <c r="T165" s="9">
        <f t="shared" si="22"/>
        <v>810</v>
      </c>
      <c r="U165" s="10">
        <f t="shared" si="23"/>
        <v>0.59124087591240881</v>
      </c>
      <c r="V165" s="5" t="s">
        <v>42</v>
      </c>
    </row>
    <row r="166" spans="1:22" x14ac:dyDescent="0.3">
      <c r="A166" s="5" t="s">
        <v>253</v>
      </c>
      <c r="B166" s="6">
        <v>44970</v>
      </c>
      <c r="C166" s="5">
        <f t="shared" si="16"/>
        <v>2023</v>
      </c>
      <c r="D166" s="5">
        <f t="shared" si="17"/>
        <v>2</v>
      </c>
      <c r="E166" s="5" t="str">
        <f t="shared" si="18"/>
        <v>Feb</v>
      </c>
      <c r="F166" s="5" t="str">
        <f t="shared" si="19"/>
        <v>Q1</v>
      </c>
      <c r="G166" s="5" t="s">
        <v>63</v>
      </c>
      <c r="H166" s="5" t="s">
        <v>64</v>
      </c>
      <c r="I166" s="5" t="s">
        <v>65</v>
      </c>
      <c r="J166" s="5" t="s">
        <v>54</v>
      </c>
      <c r="K166" s="5" t="s">
        <v>99</v>
      </c>
      <c r="L166" s="5" t="s">
        <v>40</v>
      </c>
      <c r="M166" s="5" t="s">
        <v>49</v>
      </c>
      <c r="N166" s="5">
        <v>1</v>
      </c>
      <c r="O166" s="7">
        <v>1845</v>
      </c>
      <c r="P166" s="8">
        <v>0.1</v>
      </c>
      <c r="Q166" s="7">
        <v>935</v>
      </c>
      <c r="R166" s="9">
        <f t="shared" si="20"/>
        <v>1660.5</v>
      </c>
      <c r="S166" s="9">
        <f t="shared" si="21"/>
        <v>935</v>
      </c>
      <c r="T166" s="9">
        <f t="shared" si="22"/>
        <v>725.5</v>
      </c>
      <c r="U166" s="10">
        <f t="shared" si="23"/>
        <v>0.4369165913881361</v>
      </c>
      <c r="V166" s="5" t="s">
        <v>42</v>
      </c>
    </row>
    <row r="167" spans="1:22" x14ac:dyDescent="0.3">
      <c r="A167" s="5" t="s">
        <v>254</v>
      </c>
      <c r="B167" s="6">
        <v>44970</v>
      </c>
      <c r="C167" s="5">
        <f t="shared" si="16"/>
        <v>2023</v>
      </c>
      <c r="D167" s="5">
        <f t="shared" si="17"/>
        <v>2</v>
      </c>
      <c r="E167" s="5" t="str">
        <f t="shared" si="18"/>
        <v>Feb</v>
      </c>
      <c r="F167" s="5" t="str">
        <f t="shared" si="19"/>
        <v>Q1</v>
      </c>
      <c r="G167" s="5" t="s">
        <v>51</v>
      </c>
      <c r="H167" s="5" t="s">
        <v>79</v>
      </c>
      <c r="I167" s="5" t="s">
        <v>80</v>
      </c>
      <c r="J167" s="5" t="s">
        <v>81</v>
      </c>
      <c r="K167" s="5" t="s">
        <v>82</v>
      </c>
      <c r="L167" s="5" t="s">
        <v>76</v>
      </c>
      <c r="M167" s="5" t="s">
        <v>56</v>
      </c>
      <c r="N167" s="5">
        <v>1</v>
      </c>
      <c r="O167" s="7">
        <v>6470</v>
      </c>
      <c r="P167" s="8">
        <v>0.3</v>
      </c>
      <c r="Q167" s="7">
        <v>3656</v>
      </c>
      <c r="R167" s="9">
        <f t="shared" si="20"/>
        <v>4529</v>
      </c>
      <c r="S167" s="9">
        <f t="shared" si="21"/>
        <v>3656</v>
      </c>
      <c r="T167" s="9">
        <f t="shared" si="22"/>
        <v>873</v>
      </c>
      <c r="U167" s="10">
        <f t="shared" si="23"/>
        <v>0.19275778317509384</v>
      </c>
      <c r="V167" s="5" t="s">
        <v>42</v>
      </c>
    </row>
    <row r="168" spans="1:22" x14ac:dyDescent="0.3">
      <c r="A168" s="5" t="s">
        <v>255</v>
      </c>
      <c r="B168" s="6">
        <v>44971</v>
      </c>
      <c r="C168" s="5">
        <f t="shared" si="16"/>
        <v>2023</v>
      </c>
      <c r="D168" s="5">
        <f t="shared" si="17"/>
        <v>2</v>
      </c>
      <c r="E168" s="5" t="str">
        <f t="shared" si="18"/>
        <v>Feb</v>
      </c>
      <c r="F168" s="5" t="str">
        <f t="shared" si="19"/>
        <v>Q1</v>
      </c>
      <c r="G168" s="5" t="s">
        <v>35</v>
      </c>
      <c r="H168" s="5" t="s">
        <v>36</v>
      </c>
      <c r="I168" s="5" t="s">
        <v>37</v>
      </c>
      <c r="J168" s="5" t="s">
        <v>81</v>
      </c>
      <c r="K168" s="5" t="s">
        <v>82</v>
      </c>
      <c r="L168" s="5" t="s">
        <v>48</v>
      </c>
      <c r="M168" s="5" t="s">
        <v>41</v>
      </c>
      <c r="N168" s="5">
        <v>1</v>
      </c>
      <c r="O168" s="7">
        <v>6125</v>
      </c>
      <c r="P168" s="8">
        <v>0.05</v>
      </c>
      <c r="Q168" s="7">
        <v>3405</v>
      </c>
      <c r="R168" s="9">
        <f t="shared" si="20"/>
        <v>5818.75</v>
      </c>
      <c r="S168" s="9">
        <f t="shared" si="21"/>
        <v>3405</v>
      </c>
      <c r="T168" s="9">
        <f t="shared" si="22"/>
        <v>2413.75</v>
      </c>
      <c r="U168" s="10">
        <f t="shared" si="23"/>
        <v>0.41482277121374866</v>
      </c>
      <c r="V168" s="5" t="s">
        <v>42</v>
      </c>
    </row>
    <row r="169" spans="1:22" x14ac:dyDescent="0.3">
      <c r="A169" s="5" t="s">
        <v>256</v>
      </c>
      <c r="B169" s="6">
        <v>44972</v>
      </c>
      <c r="C169" s="5">
        <f t="shared" si="16"/>
        <v>2023</v>
      </c>
      <c r="D169" s="5">
        <f t="shared" si="17"/>
        <v>2</v>
      </c>
      <c r="E169" s="5" t="str">
        <f t="shared" si="18"/>
        <v>Feb</v>
      </c>
      <c r="F169" s="5" t="str">
        <f t="shared" si="19"/>
        <v>Q1</v>
      </c>
      <c r="G169" s="5" t="s">
        <v>51</v>
      </c>
      <c r="H169" s="5" t="s">
        <v>52</v>
      </c>
      <c r="I169" s="5" t="s">
        <v>53</v>
      </c>
      <c r="J169" s="5" t="s">
        <v>81</v>
      </c>
      <c r="K169" s="5" t="s">
        <v>82</v>
      </c>
      <c r="L169" s="5" t="s">
        <v>48</v>
      </c>
      <c r="M169" s="5" t="s">
        <v>49</v>
      </c>
      <c r="N169" s="5">
        <v>5</v>
      </c>
      <c r="O169" s="7">
        <v>6147</v>
      </c>
      <c r="P169" s="8">
        <v>0.35</v>
      </c>
      <c r="Q169" s="7">
        <v>3326</v>
      </c>
      <c r="R169" s="9">
        <f t="shared" si="20"/>
        <v>19977.75</v>
      </c>
      <c r="S169" s="9">
        <f t="shared" si="21"/>
        <v>16630</v>
      </c>
      <c r="T169" s="9">
        <f t="shared" si="22"/>
        <v>3347.75</v>
      </c>
      <c r="U169" s="10">
        <f t="shared" si="23"/>
        <v>0.16757392599266685</v>
      </c>
      <c r="V169" s="5" t="s">
        <v>42</v>
      </c>
    </row>
    <row r="170" spans="1:22" x14ac:dyDescent="0.3">
      <c r="A170" s="5" t="s">
        <v>257</v>
      </c>
      <c r="B170" s="6">
        <v>44972</v>
      </c>
      <c r="C170" s="5">
        <f t="shared" si="16"/>
        <v>2023</v>
      </c>
      <c r="D170" s="5">
        <f t="shared" si="17"/>
        <v>2</v>
      </c>
      <c r="E170" s="5" t="str">
        <f t="shared" si="18"/>
        <v>Feb</v>
      </c>
      <c r="F170" s="5" t="str">
        <f t="shared" si="19"/>
        <v>Q1</v>
      </c>
      <c r="G170" s="5" t="s">
        <v>58</v>
      </c>
      <c r="H170" s="5" t="s">
        <v>68</v>
      </c>
      <c r="I170" s="5" t="s">
        <v>69</v>
      </c>
      <c r="J170" s="5" t="s">
        <v>46</v>
      </c>
      <c r="K170" s="5" t="s">
        <v>66</v>
      </c>
      <c r="L170" s="5" t="s">
        <v>76</v>
      </c>
      <c r="M170" s="5" t="s">
        <v>56</v>
      </c>
      <c r="N170" s="5">
        <v>2</v>
      </c>
      <c r="O170" s="7">
        <v>321</v>
      </c>
      <c r="P170" s="8">
        <v>0.1</v>
      </c>
      <c r="Q170" s="7">
        <v>130</v>
      </c>
      <c r="R170" s="9">
        <f t="shared" si="20"/>
        <v>577.80000000000007</v>
      </c>
      <c r="S170" s="9">
        <f t="shared" si="21"/>
        <v>260</v>
      </c>
      <c r="T170" s="9">
        <f t="shared" si="22"/>
        <v>317.80000000000007</v>
      </c>
      <c r="U170" s="10">
        <f t="shared" si="23"/>
        <v>0.55001730702665286</v>
      </c>
      <c r="V170" s="5" t="s">
        <v>42</v>
      </c>
    </row>
    <row r="171" spans="1:22" x14ac:dyDescent="0.3">
      <c r="A171" s="5" t="s">
        <v>258</v>
      </c>
      <c r="B171" s="6">
        <v>44972</v>
      </c>
      <c r="C171" s="5">
        <f t="shared" si="16"/>
        <v>2023</v>
      </c>
      <c r="D171" s="5">
        <f t="shared" si="17"/>
        <v>2</v>
      </c>
      <c r="E171" s="5" t="str">
        <f t="shared" si="18"/>
        <v>Feb</v>
      </c>
      <c r="F171" s="5" t="str">
        <f t="shared" si="19"/>
        <v>Q1</v>
      </c>
      <c r="G171" s="5" t="s">
        <v>63</v>
      </c>
      <c r="H171" s="5" t="s">
        <v>86</v>
      </c>
      <c r="I171" s="5" t="s">
        <v>87</v>
      </c>
      <c r="J171" s="5" t="s">
        <v>46</v>
      </c>
      <c r="K171" s="5" t="s">
        <v>89</v>
      </c>
      <c r="L171" s="5" t="s">
        <v>40</v>
      </c>
      <c r="M171" s="5" t="s">
        <v>56</v>
      </c>
      <c r="N171" s="5">
        <v>3</v>
      </c>
      <c r="O171" s="7">
        <v>2154</v>
      </c>
      <c r="P171" s="8">
        <v>0</v>
      </c>
      <c r="Q171" s="7">
        <v>1240</v>
      </c>
      <c r="R171" s="9">
        <f t="shared" si="20"/>
        <v>6462</v>
      </c>
      <c r="S171" s="9">
        <f t="shared" si="21"/>
        <v>3720</v>
      </c>
      <c r="T171" s="9">
        <f t="shared" si="22"/>
        <v>2742</v>
      </c>
      <c r="U171" s="10">
        <f t="shared" si="23"/>
        <v>0.4243268337975859</v>
      </c>
      <c r="V171" s="5" t="s">
        <v>42</v>
      </c>
    </row>
    <row r="172" spans="1:22" x14ac:dyDescent="0.3">
      <c r="A172" s="5" t="s">
        <v>259</v>
      </c>
      <c r="B172" s="6">
        <v>44972</v>
      </c>
      <c r="C172" s="5">
        <f t="shared" si="16"/>
        <v>2023</v>
      </c>
      <c r="D172" s="5">
        <f t="shared" si="17"/>
        <v>2</v>
      </c>
      <c r="E172" s="5" t="str">
        <f t="shared" si="18"/>
        <v>Feb</v>
      </c>
      <c r="F172" s="5" t="str">
        <f t="shared" si="19"/>
        <v>Q1</v>
      </c>
      <c r="G172" s="5" t="s">
        <v>35</v>
      </c>
      <c r="H172" s="5" t="s">
        <v>91</v>
      </c>
      <c r="I172" s="5" t="s">
        <v>92</v>
      </c>
      <c r="J172" s="5" t="s">
        <v>81</v>
      </c>
      <c r="K172" s="5" t="s">
        <v>94</v>
      </c>
      <c r="L172" s="5" t="s">
        <v>40</v>
      </c>
      <c r="M172" s="5" t="s">
        <v>56</v>
      </c>
      <c r="N172" s="5">
        <v>3</v>
      </c>
      <c r="O172" s="7">
        <v>31457</v>
      </c>
      <c r="P172" s="8">
        <v>0.05</v>
      </c>
      <c r="Q172" s="7">
        <v>21536</v>
      </c>
      <c r="R172" s="9">
        <f t="shared" si="20"/>
        <v>89652.45</v>
      </c>
      <c r="S172" s="9">
        <f t="shared" si="21"/>
        <v>64608</v>
      </c>
      <c r="T172" s="9">
        <f t="shared" si="22"/>
        <v>25044.449999999997</v>
      </c>
      <c r="U172" s="10">
        <f t="shared" si="23"/>
        <v>0.27935042489078654</v>
      </c>
      <c r="V172" s="5" t="s">
        <v>42</v>
      </c>
    </row>
    <row r="173" spans="1:22" x14ac:dyDescent="0.3">
      <c r="A173" s="5" t="s">
        <v>260</v>
      </c>
      <c r="B173" s="6">
        <v>44972</v>
      </c>
      <c r="C173" s="5">
        <f t="shared" si="16"/>
        <v>2023</v>
      </c>
      <c r="D173" s="5">
        <f t="shared" si="17"/>
        <v>2</v>
      </c>
      <c r="E173" s="5" t="str">
        <f t="shared" si="18"/>
        <v>Feb</v>
      </c>
      <c r="F173" s="5" t="str">
        <f t="shared" si="19"/>
        <v>Q1</v>
      </c>
      <c r="G173" s="5" t="s">
        <v>63</v>
      </c>
      <c r="H173" s="5" t="s">
        <v>109</v>
      </c>
      <c r="I173" s="5" t="s">
        <v>110</v>
      </c>
      <c r="J173" s="5" t="s">
        <v>46</v>
      </c>
      <c r="K173" s="5" t="s">
        <v>89</v>
      </c>
      <c r="L173" s="5" t="s">
        <v>48</v>
      </c>
      <c r="M173" s="5" t="s">
        <v>56</v>
      </c>
      <c r="N173" s="5">
        <v>3</v>
      </c>
      <c r="O173" s="7">
        <v>2372</v>
      </c>
      <c r="P173" s="8">
        <v>0.05</v>
      </c>
      <c r="Q173" s="7">
        <v>1348</v>
      </c>
      <c r="R173" s="9">
        <f t="shared" si="20"/>
        <v>6760.2</v>
      </c>
      <c r="S173" s="9">
        <f t="shared" si="21"/>
        <v>4044</v>
      </c>
      <c r="T173" s="9">
        <f t="shared" si="22"/>
        <v>2716.2</v>
      </c>
      <c r="U173" s="10">
        <f t="shared" si="23"/>
        <v>0.40179284636549212</v>
      </c>
      <c r="V173" s="5" t="s">
        <v>42</v>
      </c>
    </row>
    <row r="174" spans="1:22" x14ac:dyDescent="0.3">
      <c r="A174" s="5" t="s">
        <v>261</v>
      </c>
      <c r="B174" s="6">
        <v>44972</v>
      </c>
      <c r="C174" s="5">
        <f t="shared" si="16"/>
        <v>2023</v>
      </c>
      <c r="D174" s="5">
        <f t="shared" si="17"/>
        <v>2</v>
      </c>
      <c r="E174" s="5" t="str">
        <f t="shared" si="18"/>
        <v>Feb</v>
      </c>
      <c r="F174" s="5" t="str">
        <f t="shared" si="19"/>
        <v>Q1</v>
      </c>
      <c r="G174" s="5" t="s">
        <v>58</v>
      </c>
      <c r="H174" s="5" t="s">
        <v>59</v>
      </c>
      <c r="I174" s="5" t="s">
        <v>60</v>
      </c>
      <c r="J174" s="5" t="s">
        <v>46</v>
      </c>
      <c r="K174" s="5" t="s">
        <v>66</v>
      </c>
      <c r="L174" s="5" t="s">
        <v>48</v>
      </c>
      <c r="M174" s="5" t="s">
        <v>41</v>
      </c>
      <c r="N174" s="5">
        <v>4</v>
      </c>
      <c r="O174" s="7">
        <v>311</v>
      </c>
      <c r="P174" s="8">
        <v>0.05</v>
      </c>
      <c r="Q174" s="7">
        <v>121</v>
      </c>
      <c r="R174" s="9">
        <f t="shared" si="20"/>
        <v>1181.8</v>
      </c>
      <c r="S174" s="9">
        <f t="shared" si="21"/>
        <v>484</v>
      </c>
      <c r="T174" s="9">
        <f t="shared" si="22"/>
        <v>697.8</v>
      </c>
      <c r="U174" s="10">
        <f t="shared" si="23"/>
        <v>0.59045523777288877</v>
      </c>
      <c r="V174" s="5" t="s">
        <v>120</v>
      </c>
    </row>
    <row r="175" spans="1:22" x14ac:dyDescent="0.3">
      <c r="A175" s="5" t="s">
        <v>262</v>
      </c>
      <c r="B175" s="6">
        <v>44973</v>
      </c>
      <c r="C175" s="5">
        <f t="shared" si="16"/>
        <v>2023</v>
      </c>
      <c r="D175" s="5">
        <f t="shared" si="17"/>
        <v>2</v>
      </c>
      <c r="E175" s="5" t="str">
        <f t="shared" si="18"/>
        <v>Feb</v>
      </c>
      <c r="F175" s="5" t="str">
        <f t="shared" si="19"/>
        <v>Q1</v>
      </c>
      <c r="G175" s="5" t="s">
        <v>58</v>
      </c>
      <c r="H175" s="5" t="s">
        <v>59</v>
      </c>
      <c r="I175" s="5" t="s">
        <v>60</v>
      </c>
      <c r="J175" s="5" t="s">
        <v>54</v>
      </c>
      <c r="K175" s="5" t="s">
        <v>55</v>
      </c>
      <c r="L175" s="5" t="s">
        <v>76</v>
      </c>
      <c r="M175" s="5" t="s">
        <v>41</v>
      </c>
      <c r="N175" s="5">
        <v>8</v>
      </c>
      <c r="O175" s="7">
        <v>2951</v>
      </c>
      <c r="P175" s="8">
        <v>0.1</v>
      </c>
      <c r="Q175" s="7">
        <v>1724</v>
      </c>
      <c r="R175" s="9">
        <f t="shared" si="20"/>
        <v>21247.200000000001</v>
      </c>
      <c r="S175" s="9">
        <f t="shared" si="21"/>
        <v>13792</v>
      </c>
      <c r="T175" s="9">
        <f t="shared" si="22"/>
        <v>7455.2000000000007</v>
      </c>
      <c r="U175" s="10">
        <f t="shared" si="23"/>
        <v>0.35087917466772095</v>
      </c>
      <c r="V175" s="5" t="s">
        <v>42</v>
      </c>
    </row>
    <row r="176" spans="1:22" x14ac:dyDescent="0.3">
      <c r="A176" s="5" t="s">
        <v>263</v>
      </c>
      <c r="B176" s="6">
        <v>44973</v>
      </c>
      <c r="C176" s="5">
        <f t="shared" si="16"/>
        <v>2023</v>
      </c>
      <c r="D176" s="5">
        <f t="shared" si="17"/>
        <v>2</v>
      </c>
      <c r="E176" s="5" t="str">
        <f t="shared" si="18"/>
        <v>Feb</v>
      </c>
      <c r="F176" s="5" t="str">
        <f t="shared" si="19"/>
        <v>Q1</v>
      </c>
      <c r="G176" s="5" t="s">
        <v>58</v>
      </c>
      <c r="H176" s="5" t="s">
        <v>68</v>
      </c>
      <c r="I176" s="5" t="s">
        <v>69</v>
      </c>
      <c r="J176" s="5" t="s">
        <v>38</v>
      </c>
      <c r="K176" s="5" t="s">
        <v>39</v>
      </c>
      <c r="L176" s="5" t="s">
        <v>76</v>
      </c>
      <c r="M176" s="5" t="s">
        <v>49</v>
      </c>
      <c r="N176" s="5">
        <v>1</v>
      </c>
      <c r="O176" s="7">
        <v>54278</v>
      </c>
      <c r="P176" s="8">
        <v>0</v>
      </c>
      <c r="Q176" s="7">
        <v>45684</v>
      </c>
      <c r="R176" s="9">
        <f t="shared" si="20"/>
        <v>54278</v>
      </c>
      <c r="S176" s="9">
        <f t="shared" si="21"/>
        <v>45684</v>
      </c>
      <c r="T176" s="9">
        <f t="shared" si="22"/>
        <v>8594</v>
      </c>
      <c r="U176" s="10">
        <f t="shared" si="23"/>
        <v>0.15833302627215445</v>
      </c>
      <c r="V176" s="5" t="s">
        <v>42</v>
      </c>
    </row>
    <row r="177" spans="1:22" x14ac:dyDescent="0.3">
      <c r="A177" s="5" t="s">
        <v>264</v>
      </c>
      <c r="B177" s="6">
        <v>44974</v>
      </c>
      <c r="C177" s="5">
        <f t="shared" si="16"/>
        <v>2023</v>
      </c>
      <c r="D177" s="5">
        <f t="shared" si="17"/>
        <v>2</v>
      </c>
      <c r="E177" s="5" t="str">
        <f t="shared" si="18"/>
        <v>Feb</v>
      </c>
      <c r="F177" s="5" t="str">
        <f t="shared" si="19"/>
        <v>Q1</v>
      </c>
      <c r="G177" s="5" t="s">
        <v>51</v>
      </c>
      <c r="H177" s="5" t="s">
        <v>106</v>
      </c>
      <c r="I177" s="5" t="s">
        <v>107</v>
      </c>
      <c r="J177" s="5" t="s">
        <v>46</v>
      </c>
      <c r="K177" s="5" t="s">
        <v>89</v>
      </c>
      <c r="L177" s="5" t="s">
        <v>40</v>
      </c>
      <c r="M177" s="5" t="s">
        <v>56</v>
      </c>
      <c r="N177" s="5">
        <v>3</v>
      </c>
      <c r="O177" s="7">
        <v>2365</v>
      </c>
      <c r="P177" s="8">
        <v>0</v>
      </c>
      <c r="Q177" s="7">
        <v>1352</v>
      </c>
      <c r="R177" s="9">
        <f t="shared" si="20"/>
        <v>7095</v>
      </c>
      <c r="S177" s="9">
        <f t="shared" si="21"/>
        <v>4056</v>
      </c>
      <c r="T177" s="9">
        <f t="shared" si="22"/>
        <v>3039</v>
      </c>
      <c r="U177" s="10">
        <f t="shared" si="23"/>
        <v>0.42832980972515855</v>
      </c>
      <c r="V177" s="5" t="s">
        <v>42</v>
      </c>
    </row>
    <row r="178" spans="1:22" x14ac:dyDescent="0.3">
      <c r="A178" s="5" t="s">
        <v>265</v>
      </c>
      <c r="B178" s="6">
        <v>44974</v>
      </c>
      <c r="C178" s="5">
        <f t="shared" si="16"/>
        <v>2023</v>
      </c>
      <c r="D178" s="5">
        <f t="shared" si="17"/>
        <v>2</v>
      </c>
      <c r="E178" s="5" t="str">
        <f t="shared" si="18"/>
        <v>Feb</v>
      </c>
      <c r="F178" s="5" t="str">
        <f t="shared" si="19"/>
        <v>Q1</v>
      </c>
      <c r="G178" s="5" t="s">
        <v>63</v>
      </c>
      <c r="H178" s="5" t="s">
        <v>109</v>
      </c>
      <c r="I178" s="5" t="s">
        <v>110</v>
      </c>
      <c r="J178" s="5" t="s">
        <v>38</v>
      </c>
      <c r="K178" s="5" t="s">
        <v>75</v>
      </c>
      <c r="L178" s="5" t="s">
        <v>48</v>
      </c>
      <c r="M178" s="5" t="s">
        <v>49</v>
      </c>
      <c r="N178" s="5">
        <v>2</v>
      </c>
      <c r="O178" s="7">
        <v>10069</v>
      </c>
      <c r="P178" s="8">
        <v>0</v>
      </c>
      <c r="Q178" s="7">
        <v>7324</v>
      </c>
      <c r="R178" s="9">
        <f t="shared" si="20"/>
        <v>20138</v>
      </c>
      <c r="S178" s="9">
        <f t="shared" si="21"/>
        <v>14648</v>
      </c>
      <c r="T178" s="9">
        <f t="shared" si="22"/>
        <v>5490</v>
      </c>
      <c r="U178" s="10">
        <f t="shared" si="23"/>
        <v>0.27261892938722815</v>
      </c>
      <c r="V178" s="5" t="s">
        <v>42</v>
      </c>
    </row>
    <row r="179" spans="1:22" x14ac:dyDescent="0.3">
      <c r="A179" s="5" t="s">
        <v>266</v>
      </c>
      <c r="B179" s="6">
        <v>44975</v>
      </c>
      <c r="C179" s="5">
        <f t="shared" si="16"/>
        <v>2023</v>
      </c>
      <c r="D179" s="5">
        <f t="shared" si="17"/>
        <v>2</v>
      </c>
      <c r="E179" s="5" t="str">
        <f t="shared" si="18"/>
        <v>Feb</v>
      </c>
      <c r="F179" s="5" t="str">
        <f t="shared" si="19"/>
        <v>Q1</v>
      </c>
      <c r="G179" s="5" t="s">
        <v>58</v>
      </c>
      <c r="H179" s="5" t="s">
        <v>68</v>
      </c>
      <c r="I179" s="5" t="s">
        <v>69</v>
      </c>
      <c r="J179" s="5" t="s">
        <v>46</v>
      </c>
      <c r="K179" s="5" t="s">
        <v>61</v>
      </c>
      <c r="L179" s="5" t="s">
        <v>48</v>
      </c>
      <c r="M179" s="5" t="s">
        <v>49</v>
      </c>
      <c r="N179" s="5">
        <v>8</v>
      </c>
      <c r="O179" s="7">
        <v>256</v>
      </c>
      <c r="P179" s="8">
        <v>0.05</v>
      </c>
      <c r="Q179" s="7">
        <v>110</v>
      </c>
      <c r="R179" s="9">
        <f t="shared" si="20"/>
        <v>1945.6</v>
      </c>
      <c r="S179" s="9">
        <f t="shared" si="21"/>
        <v>880</v>
      </c>
      <c r="T179" s="9">
        <f t="shared" si="22"/>
        <v>1065.5999999999999</v>
      </c>
      <c r="U179" s="10">
        <f t="shared" si="23"/>
        <v>0.54769736842105265</v>
      </c>
      <c r="V179" s="5" t="s">
        <v>42</v>
      </c>
    </row>
    <row r="180" spans="1:22" x14ac:dyDescent="0.3">
      <c r="A180" s="5" t="s">
        <v>267</v>
      </c>
      <c r="B180" s="6">
        <v>44975</v>
      </c>
      <c r="C180" s="5">
        <f t="shared" si="16"/>
        <v>2023</v>
      </c>
      <c r="D180" s="5">
        <f t="shared" si="17"/>
        <v>2</v>
      </c>
      <c r="E180" s="5" t="str">
        <f t="shared" si="18"/>
        <v>Feb</v>
      </c>
      <c r="F180" s="5" t="str">
        <f t="shared" si="19"/>
        <v>Q1</v>
      </c>
      <c r="G180" s="5" t="s">
        <v>35</v>
      </c>
      <c r="H180" s="5" t="s">
        <v>91</v>
      </c>
      <c r="I180" s="5" t="s">
        <v>92</v>
      </c>
      <c r="J180" s="5" t="s">
        <v>54</v>
      </c>
      <c r="K180" s="5" t="s">
        <v>84</v>
      </c>
      <c r="L180" s="5" t="s">
        <v>48</v>
      </c>
      <c r="M180" s="5" t="s">
        <v>41</v>
      </c>
      <c r="N180" s="5">
        <v>1</v>
      </c>
      <c r="O180" s="7">
        <v>2290</v>
      </c>
      <c r="P180" s="8">
        <v>0.05</v>
      </c>
      <c r="Q180" s="7">
        <v>1157</v>
      </c>
      <c r="R180" s="9">
        <f t="shared" si="20"/>
        <v>2175.5</v>
      </c>
      <c r="S180" s="9">
        <f t="shared" si="21"/>
        <v>1157</v>
      </c>
      <c r="T180" s="9">
        <f t="shared" si="22"/>
        <v>1018.5</v>
      </c>
      <c r="U180" s="10">
        <f t="shared" si="23"/>
        <v>0.46816823718685358</v>
      </c>
      <c r="V180" s="5" t="s">
        <v>42</v>
      </c>
    </row>
    <row r="181" spans="1:22" x14ac:dyDescent="0.3">
      <c r="A181" s="5" t="s">
        <v>268</v>
      </c>
      <c r="B181" s="6">
        <v>44975</v>
      </c>
      <c r="C181" s="5">
        <f t="shared" si="16"/>
        <v>2023</v>
      </c>
      <c r="D181" s="5">
        <f t="shared" si="17"/>
        <v>2</v>
      </c>
      <c r="E181" s="5" t="str">
        <f t="shared" si="18"/>
        <v>Feb</v>
      </c>
      <c r="F181" s="5" t="str">
        <f t="shared" si="19"/>
        <v>Q1</v>
      </c>
      <c r="G181" s="5" t="s">
        <v>51</v>
      </c>
      <c r="H181" s="5" t="s">
        <v>106</v>
      </c>
      <c r="I181" s="5" t="s">
        <v>107</v>
      </c>
      <c r="J181" s="5" t="s">
        <v>46</v>
      </c>
      <c r="K181" s="5" t="s">
        <v>61</v>
      </c>
      <c r="L181" s="5" t="s">
        <v>40</v>
      </c>
      <c r="M181" s="5" t="s">
        <v>41</v>
      </c>
      <c r="N181" s="5">
        <v>1</v>
      </c>
      <c r="O181" s="7">
        <v>255</v>
      </c>
      <c r="P181" s="8">
        <v>0.2</v>
      </c>
      <c r="Q181" s="7">
        <v>110</v>
      </c>
      <c r="R181" s="9">
        <f t="shared" si="20"/>
        <v>204</v>
      </c>
      <c r="S181" s="9">
        <f t="shared" si="21"/>
        <v>110</v>
      </c>
      <c r="T181" s="9">
        <f t="shared" si="22"/>
        <v>94</v>
      </c>
      <c r="U181" s="10">
        <f t="shared" si="23"/>
        <v>0.46078431372549017</v>
      </c>
      <c r="V181" s="5" t="s">
        <v>42</v>
      </c>
    </row>
    <row r="182" spans="1:22" x14ac:dyDescent="0.3">
      <c r="A182" s="5" t="s">
        <v>269</v>
      </c>
      <c r="B182" s="6">
        <v>44975</v>
      </c>
      <c r="C182" s="5">
        <f t="shared" si="16"/>
        <v>2023</v>
      </c>
      <c r="D182" s="5">
        <f t="shared" si="17"/>
        <v>2</v>
      </c>
      <c r="E182" s="5" t="str">
        <f t="shared" si="18"/>
        <v>Feb</v>
      </c>
      <c r="F182" s="5" t="str">
        <f t="shared" si="19"/>
        <v>Q1</v>
      </c>
      <c r="G182" s="5" t="s">
        <v>51</v>
      </c>
      <c r="H182" s="5" t="s">
        <v>52</v>
      </c>
      <c r="I182" s="5" t="s">
        <v>53</v>
      </c>
      <c r="J182" s="5" t="s">
        <v>46</v>
      </c>
      <c r="K182" s="5" t="s">
        <v>89</v>
      </c>
      <c r="L182" s="5" t="s">
        <v>40</v>
      </c>
      <c r="M182" s="5" t="s">
        <v>49</v>
      </c>
      <c r="N182" s="5">
        <v>5</v>
      </c>
      <c r="O182" s="7">
        <v>2396</v>
      </c>
      <c r="P182" s="8">
        <v>0.15</v>
      </c>
      <c r="Q182" s="7">
        <v>1352</v>
      </c>
      <c r="R182" s="9">
        <f t="shared" si="20"/>
        <v>10183</v>
      </c>
      <c r="S182" s="9">
        <f t="shared" si="21"/>
        <v>6760</v>
      </c>
      <c r="T182" s="9">
        <f t="shared" si="22"/>
        <v>3423</v>
      </c>
      <c r="U182" s="10">
        <f t="shared" si="23"/>
        <v>0.33614848276539327</v>
      </c>
      <c r="V182" s="5" t="s">
        <v>42</v>
      </c>
    </row>
    <row r="183" spans="1:22" x14ac:dyDescent="0.3">
      <c r="A183" s="5" t="s">
        <v>270</v>
      </c>
      <c r="B183" s="6">
        <v>44976</v>
      </c>
      <c r="C183" s="5">
        <f t="shared" si="16"/>
        <v>2023</v>
      </c>
      <c r="D183" s="5">
        <f t="shared" si="17"/>
        <v>2</v>
      </c>
      <c r="E183" s="5" t="str">
        <f t="shared" si="18"/>
        <v>Feb</v>
      </c>
      <c r="F183" s="5" t="str">
        <f t="shared" si="19"/>
        <v>Q1</v>
      </c>
      <c r="G183" s="5" t="s">
        <v>63</v>
      </c>
      <c r="H183" s="5" t="s">
        <v>86</v>
      </c>
      <c r="I183" s="5" t="s">
        <v>87</v>
      </c>
      <c r="J183" s="5" t="s">
        <v>38</v>
      </c>
      <c r="K183" s="5" t="s">
        <v>75</v>
      </c>
      <c r="L183" s="5" t="s">
        <v>48</v>
      </c>
      <c r="M183" s="5" t="s">
        <v>41</v>
      </c>
      <c r="N183" s="5">
        <v>4</v>
      </c>
      <c r="O183" s="7">
        <v>9920</v>
      </c>
      <c r="P183" s="8">
        <v>0.1</v>
      </c>
      <c r="Q183" s="7">
        <v>7177</v>
      </c>
      <c r="R183" s="9">
        <f t="shared" si="20"/>
        <v>35712</v>
      </c>
      <c r="S183" s="9">
        <f t="shared" si="21"/>
        <v>28708</v>
      </c>
      <c r="T183" s="9">
        <f t="shared" si="22"/>
        <v>7004</v>
      </c>
      <c r="U183" s="10">
        <f t="shared" si="23"/>
        <v>0.19612455197132617</v>
      </c>
      <c r="V183" s="5" t="s">
        <v>42</v>
      </c>
    </row>
    <row r="184" spans="1:22" x14ac:dyDescent="0.3">
      <c r="A184" s="5" t="s">
        <v>271</v>
      </c>
      <c r="B184" s="6">
        <v>44976</v>
      </c>
      <c r="C184" s="5">
        <f t="shared" si="16"/>
        <v>2023</v>
      </c>
      <c r="D184" s="5">
        <f t="shared" si="17"/>
        <v>2</v>
      </c>
      <c r="E184" s="5" t="str">
        <f t="shared" si="18"/>
        <v>Feb</v>
      </c>
      <c r="F184" s="5" t="str">
        <f t="shared" si="19"/>
        <v>Q1</v>
      </c>
      <c r="G184" s="5" t="s">
        <v>63</v>
      </c>
      <c r="H184" s="5" t="s">
        <v>109</v>
      </c>
      <c r="I184" s="5" t="s">
        <v>110</v>
      </c>
      <c r="J184" s="5" t="s">
        <v>46</v>
      </c>
      <c r="K184" s="5" t="s">
        <v>61</v>
      </c>
      <c r="L184" s="5" t="s">
        <v>40</v>
      </c>
      <c r="M184" s="5" t="s">
        <v>49</v>
      </c>
      <c r="N184" s="5">
        <v>1</v>
      </c>
      <c r="O184" s="7">
        <v>232</v>
      </c>
      <c r="P184" s="8">
        <v>0.1</v>
      </c>
      <c r="Q184" s="7">
        <v>95</v>
      </c>
      <c r="R184" s="9">
        <f t="shared" si="20"/>
        <v>208.8</v>
      </c>
      <c r="S184" s="9">
        <f t="shared" si="21"/>
        <v>95</v>
      </c>
      <c r="T184" s="9">
        <f t="shared" si="22"/>
        <v>113.80000000000001</v>
      </c>
      <c r="U184" s="10">
        <f t="shared" si="23"/>
        <v>0.54501915708812265</v>
      </c>
      <c r="V184" s="5" t="s">
        <v>42</v>
      </c>
    </row>
    <row r="185" spans="1:22" x14ac:dyDescent="0.3">
      <c r="A185" s="5" t="s">
        <v>272</v>
      </c>
      <c r="B185" s="6">
        <v>44976</v>
      </c>
      <c r="C185" s="5">
        <f t="shared" si="16"/>
        <v>2023</v>
      </c>
      <c r="D185" s="5">
        <f t="shared" si="17"/>
        <v>2</v>
      </c>
      <c r="E185" s="5" t="str">
        <f t="shared" si="18"/>
        <v>Feb</v>
      </c>
      <c r="F185" s="5" t="str">
        <f t="shared" si="19"/>
        <v>Q1</v>
      </c>
      <c r="G185" s="5" t="s">
        <v>51</v>
      </c>
      <c r="H185" s="5" t="s">
        <v>52</v>
      </c>
      <c r="I185" s="5" t="s">
        <v>53</v>
      </c>
      <c r="J185" s="5" t="s">
        <v>46</v>
      </c>
      <c r="K185" s="5" t="s">
        <v>89</v>
      </c>
      <c r="L185" s="5" t="s">
        <v>40</v>
      </c>
      <c r="M185" s="5" t="s">
        <v>49</v>
      </c>
      <c r="N185" s="5">
        <v>3</v>
      </c>
      <c r="O185" s="7">
        <v>2299</v>
      </c>
      <c r="P185" s="8">
        <v>0.05</v>
      </c>
      <c r="Q185" s="7">
        <v>1296</v>
      </c>
      <c r="R185" s="9">
        <f t="shared" si="20"/>
        <v>6552.15</v>
      </c>
      <c r="S185" s="9">
        <f t="shared" si="21"/>
        <v>3888</v>
      </c>
      <c r="T185" s="9">
        <f t="shared" si="22"/>
        <v>2664.1499999999996</v>
      </c>
      <c r="U185" s="10">
        <f t="shared" si="23"/>
        <v>0.40660699159817765</v>
      </c>
      <c r="V185" s="5" t="s">
        <v>42</v>
      </c>
    </row>
    <row r="186" spans="1:22" x14ac:dyDescent="0.3">
      <c r="A186" s="5" t="s">
        <v>273</v>
      </c>
      <c r="B186" s="6">
        <v>44977</v>
      </c>
      <c r="C186" s="5">
        <f t="shared" si="16"/>
        <v>2023</v>
      </c>
      <c r="D186" s="5">
        <f t="shared" si="17"/>
        <v>2</v>
      </c>
      <c r="E186" s="5" t="str">
        <f t="shared" si="18"/>
        <v>Feb</v>
      </c>
      <c r="F186" s="5" t="str">
        <f t="shared" si="19"/>
        <v>Q1</v>
      </c>
      <c r="G186" s="5" t="s">
        <v>58</v>
      </c>
      <c r="H186" s="5" t="s">
        <v>59</v>
      </c>
      <c r="I186" s="5" t="s">
        <v>60</v>
      </c>
      <c r="J186" s="5" t="s">
        <v>46</v>
      </c>
      <c r="K186" s="5" t="s">
        <v>61</v>
      </c>
      <c r="L186" s="5" t="s">
        <v>40</v>
      </c>
      <c r="M186" s="5" t="s">
        <v>49</v>
      </c>
      <c r="N186" s="5">
        <v>2</v>
      </c>
      <c r="O186" s="7">
        <v>251</v>
      </c>
      <c r="P186" s="8">
        <v>0</v>
      </c>
      <c r="Q186" s="7">
        <v>103</v>
      </c>
      <c r="R186" s="9">
        <f t="shared" si="20"/>
        <v>502</v>
      </c>
      <c r="S186" s="9">
        <f t="shared" si="21"/>
        <v>206</v>
      </c>
      <c r="T186" s="9">
        <f t="shared" si="22"/>
        <v>296</v>
      </c>
      <c r="U186" s="10">
        <f t="shared" si="23"/>
        <v>0.58964143426294824</v>
      </c>
      <c r="V186" s="5" t="s">
        <v>42</v>
      </c>
    </row>
    <row r="187" spans="1:22" x14ac:dyDescent="0.3">
      <c r="A187" s="5" t="s">
        <v>274</v>
      </c>
      <c r="B187" s="6">
        <v>44977</v>
      </c>
      <c r="C187" s="5">
        <f t="shared" si="16"/>
        <v>2023</v>
      </c>
      <c r="D187" s="5">
        <f t="shared" si="17"/>
        <v>2</v>
      </c>
      <c r="E187" s="5" t="str">
        <f t="shared" si="18"/>
        <v>Feb</v>
      </c>
      <c r="F187" s="5" t="str">
        <f t="shared" si="19"/>
        <v>Q1</v>
      </c>
      <c r="G187" s="5" t="s">
        <v>63</v>
      </c>
      <c r="H187" s="5" t="s">
        <v>64</v>
      </c>
      <c r="I187" s="5" t="s">
        <v>65</v>
      </c>
      <c r="J187" s="5" t="s">
        <v>38</v>
      </c>
      <c r="K187" s="5" t="s">
        <v>75</v>
      </c>
      <c r="L187" s="5" t="s">
        <v>40</v>
      </c>
      <c r="M187" s="5" t="s">
        <v>41</v>
      </c>
      <c r="N187" s="5">
        <v>1</v>
      </c>
      <c r="O187" s="7">
        <v>10896</v>
      </c>
      <c r="P187" s="8">
        <v>0.15</v>
      </c>
      <c r="Q187" s="7">
        <v>7841</v>
      </c>
      <c r="R187" s="9">
        <f t="shared" si="20"/>
        <v>9261.6</v>
      </c>
      <c r="S187" s="9">
        <f t="shared" si="21"/>
        <v>7841</v>
      </c>
      <c r="T187" s="9">
        <f t="shared" si="22"/>
        <v>1420.6000000000004</v>
      </c>
      <c r="U187" s="10">
        <f t="shared" si="23"/>
        <v>0.15338602401312951</v>
      </c>
      <c r="V187" s="5" t="s">
        <v>42</v>
      </c>
    </row>
    <row r="188" spans="1:22" x14ac:dyDescent="0.3">
      <c r="A188" s="5" t="s">
        <v>275</v>
      </c>
      <c r="B188" s="6">
        <v>44977</v>
      </c>
      <c r="C188" s="5">
        <f t="shared" si="16"/>
        <v>2023</v>
      </c>
      <c r="D188" s="5">
        <f t="shared" si="17"/>
        <v>2</v>
      </c>
      <c r="E188" s="5" t="str">
        <f t="shared" si="18"/>
        <v>Feb</v>
      </c>
      <c r="F188" s="5" t="str">
        <f t="shared" si="19"/>
        <v>Q1</v>
      </c>
      <c r="G188" s="5" t="s">
        <v>51</v>
      </c>
      <c r="H188" s="5" t="s">
        <v>52</v>
      </c>
      <c r="I188" s="5" t="s">
        <v>53</v>
      </c>
      <c r="J188" s="5" t="s">
        <v>38</v>
      </c>
      <c r="K188" s="5" t="s">
        <v>104</v>
      </c>
      <c r="L188" s="5" t="s">
        <v>40</v>
      </c>
      <c r="M188" s="5" t="s">
        <v>56</v>
      </c>
      <c r="N188" s="5">
        <v>5</v>
      </c>
      <c r="O188" s="7">
        <v>1645</v>
      </c>
      <c r="P188" s="8">
        <v>0.1</v>
      </c>
      <c r="Q188" s="7">
        <v>802</v>
      </c>
      <c r="R188" s="9">
        <f t="shared" si="20"/>
        <v>7402.5</v>
      </c>
      <c r="S188" s="9">
        <f t="shared" si="21"/>
        <v>4010</v>
      </c>
      <c r="T188" s="9">
        <f t="shared" si="22"/>
        <v>3392.5</v>
      </c>
      <c r="U188" s="10">
        <f t="shared" si="23"/>
        <v>0.45829111786558596</v>
      </c>
      <c r="V188" s="5" t="s">
        <v>42</v>
      </c>
    </row>
    <row r="189" spans="1:22" x14ac:dyDescent="0.3">
      <c r="A189" s="5" t="s">
        <v>276</v>
      </c>
      <c r="B189" s="6">
        <v>44978</v>
      </c>
      <c r="C189" s="5">
        <f t="shared" si="16"/>
        <v>2023</v>
      </c>
      <c r="D189" s="5">
        <f t="shared" si="17"/>
        <v>2</v>
      </c>
      <c r="E189" s="5" t="str">
        <f t="shared" si="18"/>
        <v>Feb</v>
      </c>
      <c r="F189" s="5" t="str">
        <f t="shared" si="19"/>
        <v>Q1</v>
      </c>
      <c r="G189" s="5" t="s">
        <v>51</v>
      </c>
      <c r="H189" s="5" t="s">
        <v>52</v>
      </c>
      <c r="I189" s="5" t="s">
        <v>53</v>
      </c>
      <c r="J189" s="5" t="s">
        <v>46</v>
      </c>
      <c r="K189" s="5" t="s">
        <v>61</v>
      </c>
      <c r="L189" s="5" t="s">
        <v>40</v>
      </c>
      <c r="M189" s="5" t="s">
        <v>56</v>
      </c>
      <c r="N189" s="5">
        <v>1</v>
      </c>
      <c r="O189" s="7">
        <v>245</v>
      </c>
      <c r="P189" s="8">
        <v>0.1</v>
      </c>
      <c r="Q189" s="7">
        <v>104</v>
      </c>
      <c r="R189" s="9">
        <f t="shared" si="20"/>
        <v>220.5</v>
      </c>
      <c r="S189" s="9">
        <f t="shared" si="21"/>
        <v>104</v>
      </c>
      <c r="T189" s="9">
        <f t="shared" si="22"/>
        <v>116.5</v>
      </c>
      <c r="U189" s="10">
        <f t="shared" si="23"/>
        <v>0.52834467120181405</v>
      </c>
      <c r="V189" s="5" t="s">
        <v>120</v>
      </c>
    </row>
    <row r="190" spans="1:22" x14ac:dyDescent="0.3">
      <c r="A190" s="5" t="s">
        <v>277</v>
      </c>
      <c r="B190" s="6">
        <v>44978</v>
      </c>
      <c r="C190" s="5">
        <f t="shared" si="16"/>
        <v>2023</v>
      </c>
      <c r="D190" s="5">
        <f t="shared" si="17"/>
        <v>2</v>
      </c>
      <c r="E190" s="5" t="str">
        <f t="shared" si="18"/>
        <v>Feb</v>
      </c>
      <c r="F190" s="5" t="str">
        <f t="shared" si="19"/>
        <v>Q1</v>
      </c>
      <c r="G190" s="5" t="s">
        <v>51</v>
      </c>
      <c r="H190" s="5" t="s">
        <v>52</v>
      </c>
      <c r="I190" s="5" t="s">
        <v>53</v>
      </c>
      <c r="J190" s="5" t="s">
        <v>81</v>
      </c>
      <c r="K190" s="5" t="s">
        <v>130</v>
      </c>
      <c r="L190" s="5" t="s">
        <v>76</v>
      </c>
      <c r="M190" s="5" t="s">
        <v>49</v>
      </c>
      <c r="N190" s="5">
        <v>3</v>
      </c>
      <c r="O190" s="7">
        <v>13945</v>
      </c>
      <c r="P190" s="8">
        <v>0.35</v>
      </c>
      <c r="Q190" s="7">
        <v>8561</v>
      </c>
      <c r="R190" s="9">
        <f t="shared" si="20"/>
        <v>27192.75</v>
      </c>
      <c r="S190" s="9">
        <f t="shared" si="21"/>
        <v>25683</v>
      </c>
      <c r="T190" s="9">
        <f t="shared" si="22"/>
        <v>1509.75</v>
      </c>
      <c r="U190" s="10">
        <f t="shared" si="23"/>
        <v>5.5520313318807406E-2</v>
      </c>
      <c r="V190" s="5" t="s">
        <v>42</v>
      </c>
    </row>
    <row r="191" spans="1:22" x14ac:dyDescent="0.3">
      <c r="A191" s="5" t="s">
        <v>278</v>
      </c>
      <c r="B191" s="6">
        <v>44979</v>
      </c>
      <c r="C191" s="5">
        <f t="shared" si="16"/>
        <v>2023</v>
      </c>
      <c r="D191" s="5">
        <f t="shared" si="17"/>
        <v>2</v>
      </c>
      <c r="E191" s="5" t="str">
        <f t="shared" si="18"/>
        <v>Feb</v>
      </c>
      <c r="F191" s="5" t="str">
        <f t="shared" si="19"/>
        <v>Q1</v>
      </c>
      <c r="G191" s="5" t="s">
        <v>35</v>
      </c>
      <c r="H191" s="5" t="s">
        <v>91</v>
      </c>
      <c r="I191" s="5" t="s">
        <v>92</v>
      </c>
      <c r="J191" s="5" t="s">
        <v>46</v>
      </c>
      <c r="K191" s="5" t="s">
        <v>61</v>
      </c>
      <c r="L191" s="5" t="s">
        <v>40</v>
      </c>
      <c r="M191" s="5" t="s">
        <v>41</v>
      </c>
      <c r="N191" s="5">
        <v>1</v>
      </c>
      <c r="O191" s="7">
        <v>246</v>
      </c>
      <c r="P191" s="8">
        <v>0.15</v>
      </c>
      <c r="Q191" s="7">
        <v>101</v>
      </c>
      <c r="R191" s="9">
        <f t="shared" si="20"/>
        <v>209.1</v>
      </c>
      <c r="S191" s="9">
        <f t="shared" si="21"/>
        <v>101</v>
      </c>
      <c r="T191" s="9">
        <f t="shared" si="22"/>
        <v>108.1</v>
      </c>
      <c r="U191" s="10">
        <f t="shared" si="23"/>
        <v>0.51697752271640363</v>
      </c>
      <c r="V191" s="5" t="s">
        <v>42</v>
      </c>
    </row>
    <row r="192" spans="1:22" x14ac:dyDescent="0.3">
      <c r="A192" s="5" t="s">
        <v>279</v>
      </c>
      <c r="B192" s="6">
        <v>44979</v>
      </c>
      <c r="C192" s="5">
        <f t="shared" si="16"/>
        <v>2023</v>
      </c>
      <c r="D192" s="5">
        <f t="shared" si="17"/>
        <v>2</v>
      </c>
      <c r="E192" s="5" t="str">
        <f t="shared" si="18"/>
        <v>Feb</v>
      </c>
      <c r="F192" s="5" t="str">
        <f t="shared" si="19"/>
        <v>Q1</v>
      </c>
      <c r="G192" s="5" t="s">
        <v>63</v>
      </c>
      <c r="H192" s="5" t="s">
        <v>64</v>
      </c>
      <c r="I192" s="5" t="s">
        <v>65</v>
      </c>
      <c r="J192" s="5" t="s">
        <v>46</v>
      </c>
      <c r="K192" s="5" t="s">
        <v>61</v>
      </c>
      <c r="L192" s="5" t="s">
        <v>40</v>
      </c>
      <c r="M192" s="5" t="s">
        <v>41</v>
      </c>
      <c r="N192" s="5">
        <v>3</v>
      </c>
      <c r="O192" s="7">
        <v>264</v>
      </c>
      <c r="P192" s="8">
        <v>0.05</v>
      </c>
      <c r="Q192" s="7">
        <v>113</v>
      </c>
      <c r="R192" s="9">
        <f t="shared" si="20"/>
        <v>752.4</v>
      </c>
      <c r="S192" s="9">
        <f t="shared" si="21"/>
        <v>339</v>
      </c>
      <c r="T192" s="9">
        <f t="shared" si="22"/>
        <v>413.4</v>
      </c>
      <c r="U192" s="10">
        <f t="shared" si="23"/>
        <v>0.54944178628389151</v>
      </c>
      <c r="V192" s="5" t="s">
        <v>42</v>
      </c>
    </row>
    <row r="193" spans="1:22" x14ac:dyDescent="0.3">
      <c r="A193" s="5" t="s">
        <v>280</v>
      </c>
      <c r="B193" s="6">
        <v>44979</v>
      </c>
      <c r="C193" s="5">
        <f t="shared" si="16"/>
        <v>2023</v>
      </c>
      <c r="D193" s="5">
        <f t="shared" si="17"/>
        <v>2</v>
      </c>
      <c r="E193" s="5" t="str">
        <f t="shared" si="18"/>
        <v>Feb</v>
      </c>
      <c r="F193" s="5" t="str">
        <f t="shared" si="19"/>
        <v>Q1</v>
      </c>
      <c r="G193" s="5" t="s">
        <v>51</v>
      </c>
      <c r="H193" s="5" t="s">
        <v>52</v>
      </c>
      <c r="I193" s="5" t="s">
        <v>53</v>
      </c>
      <c r="J193" s="5" t="s">
        <v>81</v>
      </c>
      <c r="K193" s="5" t="s">
        <v>94</v>
      </c>
      <c r="L193" s="5" t="s">
        <v>40</v>
      </c>
      <c r="M193" s="5" t="s">
        <v>41</v>
      </c>
      <c r="N193" s="5">
        <v>2</v>
      </c>
      <c r="O193" s="7">
        <v>30042</v>
      </c>
      <c r="P193" s="8">
        <v>0.3</v>
      </c>
      <c r="Q193" s="7">
        <v>20902</v>
      </c>
      <c r="R193" s="9">
        <f t="shared" si="20"/>
        <v>42058.799999999996</v>
      </c>
      <c r="S193" s="9">
        <f t="shared" si="21"/>
        <v>41804</v>
      </c>
      <c r="T193" s="9">
        <f t="shared" si="22"/>
        <v>254.79999999999563</v>
      </c>
      <c r="U193" s="10">
        <f t="shared" si="23"/>
        <v>6.0581852073762366E-3</v>
      </c>
      <c r="V193" s="5" t="s">
        <v>120</v>
      </c>
    </row>
    <row r="194" spans="1:22" x14ac:dyDescent="0.3">
      <c r="A194" s="5" t="s">
        <v>281</v>
      </c>
      <c r="B194" s="6">
        <v>44980</v>
      </c>
      <c r="C194" s="5">
        <f t="shared" ref="C194:C257" si="24">YEAR(B194)</f>
        <v>2023</v>
      </c>
      <c r="D194" s="5">
        <f t="shared" ref="D194:D257" si="25">MONTH(B194)</f>
        <v>2</v>
      </c>
      <c r="E194" s="5" t="str">
        <f t="shared" ref="E194:E257" si="26">TEXT(B194,"mmm")</f>
        <v>Feb</v>
      </c>
      <c r="F194" s="5" t="str">
        <f t="shared" ref="F194:F257" si="27">"Q"&amp;ROUNDUP(D194/3,0)</f>
        <v>Q1</v>
      </c>
      <c r="G194" s="5" t="s">
        <v>58</v>
      </c>
      <c r="H194" s="5" t="s">
        <v>59</v>
      </c>
      <c r="I194" s="5" t="s">
        <v>60</v>
      </c>
      <c r="J194" s="5" t="s">
        <v>81</v>
      </c>
      <c r="K194" s="5" t="s">
        <v>82</v>
      </c>
      <c r="L194" s="5" t="s">
        <v>76</v>
      </c>
      <c r="M194" s="5" t="s">
        <v>56</v>
      </c>
      <c r="N194" s="5">
        <v>5</v>
      </c>
      <c r="O194" s="7">
        <v>5916</v>
      </c>
      <c r="P194" s="8">
        <v>0.05</v>
      </c>
      <c r="Q194" s="7">
        <v>3333</v>
      </c>
      <c r="R194" s="9">
        <f t="shared" ref="R194:R257" si="28">N194*O194*(1-P194)</f>
        <v>28101</v>
      </c>
      <c r="S194" s="9">
        <f t="shared" ref="S194:S257" si="29">N194*Q194</f>
        <v>16665</v>
      </c>
      <c r="T194" s="9">
        <f t="shared" ref="T194:T257" si="30">R194-S194</f>
        <v>11436</v>
      </c>
      <c r="U194" s="10">
        <f t="shared" ref="U194:U257" si="31">IF(R194=0,0,T194/R194)</f>
        <v>0.40696060638411446</v>
      </c>
      <c r="V194" s="5" t="s">
        <v>42</v>
      </c>
    </row>
    <row r="195" spans="1:22" x14ac:dyDescent="0.3">
      <c r="A195" s="5" t="s">
        <v>282</v>
      </c>
      <c r="B195" s="6">
        <v>44980</v>
      </c>
      <c r="C195" s="5">
        <f t="shared" si="24"/>
        <v>2023</v>
      </c>
      <c r="D195" s="5">
        <f t="shared" si="25"/>
        <v>2</v>
      </c>
      <c r="E195" s="5" t="str">
        <f t="shared" si="26"/>
        <v>Feb</v>
      </c>
      <c r="F195" s="5" t="str">
        <f t="shared" si="27"/>
        <v>Q1</v>
      </c>
      <c r="G195" s="5" t="s">
        <v>63</v>
      </c>
      <c r="H195" s="5" t="s">
        <v>64</v>
      </c>
      <c r="I195" s="5" t="s">
        <v>65</v>
      </c>
      <c r="J195" s="5" t="s">
        <v>38</v>
      </c>
      <c r="K195" s="5" t="s">
        <v>118</v>
      </c>
      <c r="L195" s="5" t="s">
        <v>76</v>
      </c>
      <c r="M195" s="5" t="s">
        <v>49</v>
      </c>
      <c r="N195" s="5">
        <v>1</v>
      </c>
      <c r="O195" s="7">
        <v>16448</v>
      </c>
      <c r="P195" s="8">
        <v>0</v>
      </c>
      <c r="Q195" s="7">
        <v>13180</v>
      </c>
      <c r="R195" s="9">
        <f t="shared" si="28"/>
        <v>16448</v>
      </c>
      <c r="S195" s="9">
        <f t="shared" si="29"/>
        <v>13180</v>
      </c>
      <c r="T195" s="9">
        <f t="shared" si="30"/>
        <v>3268</v>
      </c>
      <c r="U195" s="10">
        <f t="shared" si="31"/>
        <v>0.19868677042801555</v>
      </c>
      <c r="V195" s="5" t="s">
        <v>42</v>
      </c>
    </row>
    <row r="196" spans="1:22" x14ac:dyDescent="0.3">
      <c r="A196" s="5" t="s">
        <v>283</v>
      </c>
      <c r="B196" s="6">
        <v>44980</v>
      </c>
      <c r="C196" s="5">
        <f t="shared" si="24"/>
        <v>2023</v>
      </c>
      <c r="D196" s="5">
        <f t="shared" si="25"/>
        <v>2</v>
      </c>
      <c r="E196" s="5" t="str">
        <f t="shared" si="26"/>
        <v>Feb</v>
      </c>
      <c r="F196" s="5" t="str">
        <f t="shared" si="27"/>
        <v>Q1</v>
      </c>
      <c r="G196" s="5" t="s">
        <v>51</v>
      </c>
      <c r="H196" s="5" t="s">
        <v>79</v>
      </c>
      <c r="I196" s="5" t="s">
        <v>80</v>
      </c>
      <c r="J196" s="5" t="s">
        <v>46</v>
      </c>
      <c r="K196" s="5" t="s">
        <v>66</v>
      </c>
      <c r="L196" s="5" t="s">
        <v>48</v>
      </c>
      <c r="M196" s="5" t="s">
        <v>41</v>
      </c>
      <c r="N196" s="5">
        <v>1</v>
      </c>
      <c r="O196" s="7">
        <v>312</v>
      </c>
      <c r="P196" s="8">
        <v>0.2</v>
      </c>
      <c r="Q196" s="7">
        <v>124</v>
      </c>
      <c r="R196" s="9">
        <f t="shared" si="28"/>
        <v>249.60000000000002</v>
      </c>
      <c r="S196" s="9">
        <f t="shared" si="29"/>
        <v>124</v>
      </c>
      <c r="T196" s="9">
        <f t="shared" si="30"/>
        <v>125.60000000000002</v>
      </c>
      <c r="U196" s="10">
        <f t="shared" si="31"/>
        <v>0.5032051282051283</v>
      </c>
      <c r="V196" s="5" t="s">
        <v>120</v>
      </c>
    </row>
    <row r="197" spans="1:22" x14ac:dyDescent="0.3">
      <c r="A197" s="5" t="s">
        <v>284</v>
      </c>
      <c r="B197" s="6">
        <v>44981</v>
      </c>
      <c r="C197" s="5">
        <f t="shared" si="24"/>
        <v>2023</v>
      </c>
      <c r="D197" s="5">
        <f t="shared" si="25"/>
        <v>2</v>
      </c>
      <c r="E197" s="5" t="str">
        <f t="shared" si="26"/>
        <v>Feb</v>
      </c>
      <c r="F197" s="5" t="str">
        <f t="shared" si="27"/>
        <v>Q1</v>
      </c>
      <c r="G197" s="5" t="s">
        <v>35</v>
      </c>
      <c r="H197" s="5" t="s">
        <v>44</v>
      </c>
      <c r="I197" s="5" t="s">
        <v>45</v>
      </c>
      <c r="J197" s="5" t="s">
        <v>54</v>
      </c>
      <c r="K197" s="5" t="s">
        <v>84</v>
      </c>
      <c r="L197" s="5" t="s">
        <v>76</v>
      </c>
      <c r="M197" s="5" t="s">
        <v>56</v>
      </c>
      <c r="N197" s="5">
        <v>1</v>
      </c>
      <c r="O197" s="7">
        <v>2206</v>
      </c>
      <c r="P197" s="8">
        <v>0.15</v>
      </c>
      <c r="Q197" s="7">
        <v>1092</v>
      </c>
      <c r="R197" s="9">
        <f t="shared" si="28"/>
        <v>1875.1</v>
      </c>
      <c r="S197" s="9">
        <f t="shared" si="29"/>
        <v>1092</v>
      </c>
      <c r="T197" s="9">
        <f t="shared" si="30"/>
        <v>783.09999999999991</v>
      </c>
      <c r="U197" s="10">
        <f t="shared" si="31"/>
        <v>0.41763105967681718</v>
      </c>
      <c r="V197" s="5" t="s">
        <v>42</v>
      </c>
    </row>
    <row r="198" spans="1:22" x14ac:dyDescent="0.3">
      <c r="A198" s="5" t="s">
        <v>285</v>
      </c>
      <c r="B198" s="6">
        <v>44981</v>
      </c>
      <c r="C198" s="5">
        <f t="shared" si="24"/>
        <v>2023</v>
      </c>
      <c r="D198" s="5">
        <f t="shared" si="25"/>
        <v>2</v>
      </c>
      <c r="E198" s="5" t="str">
        <f t="shared" si="26"/>
        <v>Feb</v>
      </c>
      <c r="F198" s="5" t="str">
        <f t="shared" si="27"/>
        <v>Q1</v>
      </c>
      <c r="G198" s="5" t="s">
        <v>58</v>
      </c>
      <c r="H198" s="5" t="s">
        <v>59</v>
      </c>
      <c r="I198" s="5" t="s">
        <v>60</v>
      </c>
      <c r="J198" s="5" t="s">
        <v>54</v>
      </c>
      <c r="K198" s="5" t="s">
        <v>55</v>
      </c>
      <c r="L198" s="5" t="s">
        <v>76</v>
      </c>
      <c r="M198" s="5" t="s">
        <v>49</v>
      </c>
      <c r="N198" s="5">
        <v>5</v>
      </c>
      <c r="O198" s="7">
        <v>2829</v>
      </c>
      <c r="P198" s="8">
        <v>0.1</v>
      </c>
      <c r="Q198" s="7">
        <v>1692</v>
      </c>
      <c r="R198" s="9">
        <f t="shared" si="28"/>
        <v>12730.5</v>
      </c>
      <c r="S198" s="9">
        <f t="shared" si="29"/>
        <v>8460</v>
      </c>
      <c r="T198" s="9">
        <f t="shared" si="30"/>
        <v>4270.5</v>
      </c>
      <c r="U198" s="10">
        <f t="shared" si="31"/>
        <v>0.33545422410745845</v>
      </c>
      <c r="V198" s="5" t="s">
        <v>42</v>
      </c>
    </row>
    <row r="199" spans="1:22" x14ac:dyDescent="0.3">
      <c r="A199" s="5" t="s">
        <v>286</v>
      </c>
      <c r="B199" s="6">
        <v>44981</v>
      </c>
      <c r="C199" s="5">
        <f t="shared" si="24"/>
        <v>2023</v>
      </c>
      <c r="D199" s="5">
        <f t="shared" si="25"/>
        <v>2</v>
      </c>
      <c r="E199" s="5" t="str">
        <f t="shared" si="26"/>
        <v>Feb</v>
      </c>
      <c r="F199" s="5" t="str">
        <f t="shared" si="27"/>
        <v>Q1</v>
      </c>
      <c r="G199" s="5" t="s">
        <v>63</v>
      </c>
      <c r="H199" s="5" t="s">
        <v>64</v>
      </c>
      <c r="I199" s="5" t="s">
        <v>65</v>
      </c>
      <c r="J199" s="5" t="s">
        <v>46</v>
      </c>
      <c r="K199" s="5" t="s">
        <v>89</v>
      </c>
      <c r="L199" s="5" t="s">
        <v>40</v>
      </c>
      <c r="M199" s="5" t="s">
        <v>56</v>
      </c>
      <c r="N199" s="5">
        <v>1</v>
      </c>
      <c r="O199" s="7">
        <v>2361</v>
      </c>
      <c r="P199" s="8">
        <v>0.05</v>
      </c>
      <c r="Q199" s="7">
        <v>1369</v>
      </c>
      <c r="R199" s="9">
        <f t="shared" si="28"/>
        <v>2242.9499999999998</v>
      </c>
      <c r="S199" s="9">
        <f t="shared" si="29"/>
        <v>1369</v>
      </c>
      <c r="T199" s="9">
        <f t="shared" si="30"/>
        <v>873.94999999999982</v>
      </c>
      <c r="U199" s="10">
        <f t="shared" si="31"/>
        <v>0.38964310394792567</v>
      </c>
      <c r="V199" s="5" t="s">
        <v>42</v>
      </c>
    </row>
    <row r="200" spans="1:22" x14ac:dyDescent="0.3">
      <c r="A200" s="5" t="s">
        <v>287</v>
      </c>
      <c r="B200" s="6">
        <v>44981</v>
      </c>
      <c r="C200" s="5">
        <f t="shared" si="24"/>
        <v>2023</v>
      </c>
      <c r="D200" s="5">
        <f t="shared" si="25"/>
        <v>2</v>
      </c>
      <c r="E200" s="5" t="str">
        <f t="shared" si="26"/>
        <v>Feb</v>
      </c>
      <c r="F200" s="5" t="str">
        <f t="shared" si="27"/>
        <v>Q1</v>
      </c>
      <c r="G200" s="5" t="s">
        <v>35</v>
      </c>
      <c r="H200" s="5" t="s">
        <v>91</v>
      </c>
      <c r="I200" s="5" t="s">
        <v>92</v>
      </c>
      <c r="J200" s="5" t="s">
        <v>46</v>
      </c>
      <c r="K200" s="5" t="s">
        <v>61</v>
      </c>
      <c r="L200" s="5" t="s">
        <v>48</v>
      </c>
      <c r="M200" s="5" t="s">
        <v>49</v>
      </c>
      <c r="N200" s="5">
        <v>1</v>
      </c>
      <c r="O200" s="7">
        <v>253</v>
      </c>
      <c r="P200" s="8">
        <v>0</v>
      </c>
      <c r="Q200" s="7">
        <v>107</v>
      </c>
      <c r="R200" s="9">
        <f t="shared" si="28"/>
        <v>253</v>
      </c>
      <c r="S200" s="9">
        <f t="shared" si="29"/>
        <v>107</v>
      </c>
      <c r="T200" s="9">
        <f t="shared" si="30"/>
        <v>146</v>
      </c>
      <c r="U200" s="10">
        <f t="shared" si="31"/>
        <v>0.57707509881422925</v>
      </c>
      <c r="V200" s="5" t="s">
        <v>42</v>
      </c>
    </row>
    <row r="201" spans="1:22" x14ac:dyDescent="0.3">
      <c r="A201" s="5" t="s">
        <v>288</v>
      </c>
      <c r="B201" s="6">
        <v>44981</v>
      </c>
      <c r="C201" s="5">
        <f t="shared" si="24"/>
        <v>2023</v>
      </c>
      <c r="D201" s="5">
        <f t="shared" si="25"/>
        <v>2</v>
      </c>
      <c r="E201" s="5" t="str">
        <f t="shared" si="26"/>
        <v>Feb</v>
      </c>
      <c r="F201" s="5" t="str">
        <f t="shared" si="27"/>
        <v>Q1</v>
      </c>
      <c r="G201" s="5" t="s">
        <v>51</v>
      </c>
      <c r="H201" s="5" t="s">
        <v>52</v>
      </c>
      <c r="I201" s="5" t="s">
        <v>53</v>
      </c>
      <c r="J201" s="5" t="s">
        <v>38</v>
      </c>
      <c r="K201" s="5" t="s">
        <v>39</v>
      </c>
      <c r="L201" s="5" t="s">
        <v>40</v>
      </c>
      <c r="M201" s="5" t="s">
        <v>49</v>
      </c>
      <c r="N201" s="5">
        <v>2</v>
      </c>
      <c r="O201" s="7">
        <v>48392</v>
      </c>
      <c r="P201" s="8">
        <v>0</v>
      </c>
      <c r="Q201" s="7">
        <v>41578</v>
      </c>
      <c r="R201" s="9">
        <f t="shared" si="28"/>
        <v>96784</v>
      </c>
      <c r="S201" s="9">
        <f t="shared" si="29"/>
        <v>83156</v>
      </c>
      <c r="T201" s="9">
        <f t="shared" si="30"/>
        <v>13628</v>
      </c>
      <c r="U201" s="10">
        <f t="shared" si="31"/>
        <v>0.14080839808232765</v>
      </c>
      <c r="V201" s="5" t="s">
        <v>42</v>
      </c>
    </row>
    <row r="202" spans="1:22" x14ac:dyDescent="0.3">
      <c r="A202" s="5" t="s">
        <v>289</v>
      </c>
      <c r="B202" s="6">
        <v>44981</v>
      </c>
      <c r="C202" s="5">
        <f t="shared" si="24"/>
        <v>2023</v>
      </c>
      <c r="D202" s="5">
        <f t="shared" si="25"/>
        <v>2</v>
      </c>
      <c r="E202" s="5" t="str">
        <f t="shared" si="26"/>
        <v>Feb</v>
      </c>
      <c r="F202" s="5" t="str">
        <f t="shared" si="27"/>
        <v>Q1</v>
      </c>
      <c r="G202" s="5" t="s">
        <v>63</v>
      </c>
      <c r="H202" s="5" t="s">
        <v>109</v>
      </c>
      <c r="I202" s="5" t="s">
        <v>110</v>
      </c>
      <c r="J202" s="5" t="s">
        <v>81</v>
      </c>
      <c r="K202" s="5" t="s">
        <v>94</v>
      </c>
      <c r="L202" s="5" t="s">
        <v>40</v>
      </c>
      <c r="M202" s="5" t="s">
        <v>49</v>
      </c>
      <c r="N202" s="5">
        <v>4</v>
      </c>
      <c r="O202" s="7">
        <v>32338</v>
      </c>
      <c r="P202" s="8">
        <v>0.1</v>
      </c>
      <c r="Q202" s="7">
        <v>21460</v>
      </c>
      <c r="R202" s="9">
        <f t="shared" si="28"/>
        <v>116416.8</v>
      </c>
      <c r="S202" s="9">
        <f t="shared" si="29"/>
        <v>85840</v>
      </c>
      <c r="T202" s="9">
        <f t="shared" si="30"/>
        <v>30576.800000000003</v>
      </c>
      <c r="U202" s="10">
        <f t="shared" si="31"/>
        <v>0.26264937706585306</v>
      </c>
      <c r="V202" s="5" t="s">
        <v>42</v>
      </c>
    </row>
    <row r="203" spans="1:22" x14ac:dyDescent="0.3">
      <c r="A203" s="5" t="s">
        <v>290</v>
      </c>
      <c r="B203" s="6">
        <v>44981</v>
      </c>
      <c r="C203" s="5">
        <f t="shared" si="24"/>
        <v>2023</v>
      </c>
      <c r="D203" s="5">
        <f t="shared" si="25"/>
        <v>2</v>
      </c>
      <c r="E203" s="5" t="str">
        <f t="shared" si="26"/>
        <v>Feb</v>
      </c>
      <c r="F203" s="5" t="str">
        <f t="shared" si="27"/>
        <v>Q1</v>
      </c>
      <c r="G203" s="5" t="s">
        <v>51</v>
      </c>
      <c r="H203" s="5" t="s">
        <v>79</v>
      </c>
      <c r="I203" s="5" t="s">
        <v>80</v>
      </c>
      <c r="J203" s="5" t="s">
        <v>81</v>
      </c>
      <c r="K203" s="5" t="s">
        <v>130</v>
      </c>
      <c r="L203" s="5" t="s">
        <v>40</v>
      </c>
      <c r="M203" s="5" t="s">
        <v>49</v>
      </c>
      <c r="N203" s="5">
        <v>1</v>
      </c>
      <c r="O203" s="7">
        <v>12611</v>
      </c>
      <c r="P203" s="8">
        <v>0.35</v>
      </c>
      <c r="Q203" s="7">
        <v>7751</v>
      </c>
      <c r="R203" s="9">
        <f t="shared" si="28"/>
        <v>8197.15</v>
      </c>
      <c r="S203" s="9">
        <f t="shared" si="29"/>
        <v>7751</v>
      </c>
      <c r="T203" s="9">
        <f t="shared" si="30"/>
        <v>446.14999999999964</v>
      </c>
      <c r="U203" s="10">
        <f t="shared" si="31"/>
        <v>5.4427453444184828E-2</v>
      </c>
      <c r="V203" s="5" t="s">
        <v>120</v>
      </c>
    </row>
    <row r="204" spans="1:22" x14ac:dyDescent="0.3">
      <c r="A204" s="5" t="s">
        <v>291</v>
      </c>
      <c r="B204" s="6">
        <v>44982</v>
      </c>
      <c r="C204" s="5">
        <f t="shared" si="24"/>
        <v>2023</v>
      </c>
      <c r="D204" s="5">
        <f t="shared" si="25"/>
        <v>2</v>
      </c>
      <c r="E204" s="5" t="str">
        <f t="shared" si="26"/>
        <v>Feb</v>
      </c>
      <c r="F204" s="5" t="str">
        <f t="shared" si="27"/>
        <v>Q1</v>
      </c>
      <c r="G204" s="5" t="s">
        <v>58</v>
      </c>
      <c r="H204" s="5" t="s">
        <v>68</v>
      </c>
      <c r="I204" s="5" t="s">
        <v>69</v>
      </c>
      <c r="J204" s="5" t="s">
        <v>38</v>
      </c>
      <c r="K204" s="5" t="s">
        <v>104</v>
      </c>
      <c r="L204" s="5" t="s">
        <v>76</v>
      </c>
      <c r="M204" s="5" t="s">
        <v>41</v>
      </c>
      <c r="N204" s="5">
        <v>1</v>
      </c>
      <c r="O204" s="7">
        <v>1392</v>
      </c>
      <c r="P204" s="8">
        <v>0.05</v>
      </c>
      <c r="Q204" s="7">
        <v>692</v>
      </c>
      <c r="R204" s="9">
        <f t="shared" si="28"/>
        <v>1322.3999999999999</v>
      </c>
      <c r="S204" s="9">
        <f t="shared" si="29"/>
        <v>692</v>
      </c>
      <c r="T204" s="9">
        <f t="shared" si="30"/>
        <v>630.39999999999986</v>
      </c>
      <c r="U204" s="10">
        <f t="shared" si="31"/>
        <v>0.47670901391409554</v>
      </c>
      <c r="V204" s="5" t="s">
        <v>42</v>
      </c>
    </row>
    <row r="205" spans="1:22" x14ac:dyDescent="0.3">
      <c r="A205" s="5" t="s">
        <v>292</v>
      </c>
      <c r="B205" s="6">
        <v>44982</v>
      </c>
      <c r="C205" s="5">
        <f t="shared" si="24"/>
        <v>2023</v>
      </c>
      <c r="D205" s="5">
        <f t="shared" si="25"/>
        <v>2</v>
      </c>
      <c r="E205" s="5" t="str">
        <f t="shared" si="26"/>
        <v>Feb</v>
      </c>
      <c r="F205" s="5" t="str">
        <f t="shared" si="27"/>
        <v>Q1</v>
      </c>
      <c r="G205" s="5" t="s">
        <v>51</v>
      </c>
      <c r="H205" s="5" t="s">
        <v>79</v>
      </c>
      <c r="I205" s="5" t="s">
        <v>80</v>
      </c>
      <c r="J205" s="5" t="s">
        <v>81</v>
      </c>
      <c r="K205" s="5" t="s">
        <v>94</v>
      </c>
      <c r="L205" s="5" t="s">
        <v>76</v>
      </c>
      <c r="M205" s="5" t="s">
        <v>49</v>
      </c>
      <c r="N205" s="5">
        <v>2</v>
      </c>
      <c r="O205" s="7">
        <v>33177</v>
      </c>
      <c r="P205" s="8">
        <v>0.3</v>
      </c>
      <c r="Q205" s="7">
        <v>22734</v>
      </c>
      <c r="R205" s="9">
        <f t="shared" si="28"/>
        <v>46447.799999999996</v>
      </c>
      <c r="S205" s="9">
        <f t="shared" si="29"/>
        <v>45468</v>
      </c>
      <c r="T205" s="9">
        <f t="shared" si="30"/>
        <v>979.79999999999563</v>
      </c>
      <c r="U205" s="10">
        <f t="shared" si="31"/>
        <v>2.109464818570515E-2</v>
      </c>
      <c r="V205" s="5" t="s">
        <v>42</v>
      </c>
    </row>
    <row r="206" spans="1:22" x14ac:dyDescent="0.3">
      <c r="A206" s="5" t="s">
        <v>293</v>
      </c>
      <c r="B206" s="6">
        <v>44983</v>
      </c>
      <c r="C206" s="5">
        <f t="shared" si="24"/>
        <v>2023</v>
      </c>
      <c r="D206" s="5">
        <f t="shared" si="25"/>
        <v>2</v>
      </c>
      <c r="E206" s="5" t="str">
        <f t="shared" si="26"/>
        <v>Feb</v>
      </c>
      <c r="F206" s="5" t="str">
        <f t="shared" si="27"/>
        <v>Q1</v>
      </c>
      <c r="G206" s="5" t="s">
        <v>35</v>
      </c>
      <c r="H206" s="5" t="s">
        <v>91</v>
      </c>
      <c r="I206" s="5" t="s">
        <v>92</v>
      </c>
      <c r="J206" s="5" t="s">
        <v>81</v>
      </c>
      <c r="K206" s="5" t="s">
        <v>82</v>
      </c>
      <c r="L206" s="5" t="s">
        <v>76</v>
      </c>
      <c r="M206" s="5" t="s">
        <v>49</v>
      </c>
      <c r="N206" s="5">
        <v>1</v>
      </c>
      <c r="O206" s="7">
        <v>6140</v>
      </c>
      <c r="P206" s="8">
        <v>0.05</v>
      </c>
      <c r="Q206" s="7">
        <v>3285</v>
      </c>
      <c r="R206" s="9">
        <f t="shared" si="28"/>
        <v>5833</v>
      </c>
      <c r="S206" s="9">
        <f t="shared" si="29"/>
        <v>3285</v>
      </c>
      <c r="T206" s="9">
        <f t="shared" si="30"/>
        <v>2548</v>
      </c>
      <c r="U206" s="10">
        <f t="shared" si="31"/>
        <v>0.43682496142636723</v>
      </c>
      <c r="V206" s="5" t="s">
        <v>42</v>
      </c>
    </row>
    <row r="207" spans="1:22" x14ac:dyDescent="0.3">
      <c r="A207" s="5" t="s">
        <v>294</v>
      </c>
      <c r="B207" s="6">
        <v>44983</v>
      </c>
      <c r="C207" s="5">
        <f t="shared" si="24"/>
        <v>2023</v>
      </c>
      <c r="D207" s="5">
        <f t="shared" si="25"/>
        <v>2</v>
      </c>
      <c r="E207" s="5" t="str">
        <f t="shared" si="26"/>
        <v>Feb</v>
      </c>
      <c r="F207" s="5" t="str">
        <f t="shared" si="27"/>
        <v>Q1</v>
      </c>
      <c r="G207" s="5" t="s">
        <v>63</v>
      </c>
      <c r="H207" s="5" t="s">
        <v>64</v>
      </c>
      <c r="I207" s="5" t="s">
        <v>65</v>
      </c>
      <c r="J207" s="5" t="s">
        <v>81</v>
      </c>
      <c r="K207" s="5" t="s">
        <v>94</v>
      </c>
      <c r="L207" s="5" t="s">
        <v>48</v>
      </c>
      <c r="M207" s="5" t="s">
        <v>56</v>
      </c>
      <c r="N207" s="5">
        <v>1</v>
      </c>
      <c r="O207" s="7">
        <v>31925</v>
      </c>
      <c r="P207" s="8">
        <v>0.1</v>
      </c>
      <c r="Q207" s="7">
        <v>22300</v>
      </c>
      <c r="R207" s="9">
        <f t="shared" si="28"/>
        <v>28732.5</v>
      </c>
      <c r="S207" s="9">
        <f t="shared" si="29"/>
        <v>22300</v>
      </c>
      <c r="T207" s="9">
        <f t="shared" si="30"/>
        <v>6432.5</v>
      </c>
      <c r="U207" s="10">
        <f t="shared" si="31"/>
        <v>0.22387540241886367</v>
      </c>
      <c r="V207" s="5" t="s">
        <v>42</v>
      </c>
    </row>
    <row r="208" spans="1:22" x14ac:dyDescent="0.3">
      <c r="A208" s="5" t="s">
        <v>295</v>
      </c>
      <c r="B208" s="6">
        <v>44983</v>
      </c>
      <c r="C208" s="5">
        <f t="shared" si="24"/>
        <v>2023</v>
      </c>
      <c r="D208" s="5">
        <f t="shared" si="25"/>
        <v>2</v>
      </c>
      <c r="E208" s="5" t="str">
        <f t="shared" si="26"/>
        <v>Feb</v>
      </c>
      <c r="F208" s="5" t="str">
        <f t="shared" si="27"/>
        <v>Q1</v>
      </c>
      <c r="G208" s="5" t="s">
        <v>51</v>
      </c>
      <c r="H208" s="5" t="s">
        <v>52</v>
      </c>
      <c r="I208" s="5" t="s">
        <v>53</v>
      </c>
      <c r="J208" s="5" t="s">
        <v>81</v>
      </c>
      <c r="K208" s="5" t="s">
        <v>130</v>
      </c>
      <c r="L208" s="5" t="s">
        <v>40</v>
      </c>
      <c r="M208" s="5" t="s">
        <v>49</v>
      </c>
      <c r="N208" s="5">
        <v>1</v>
      </c>
      <c r="O208" s="7">
        <v>13513</v>
      </c>
      <c r="P208" s="8">
        <v>0.35</v>
      </c>
      <c r="Q208" s="7">
        <v>8014</v>
      </c>
      <c r="R208" s="9">
        <f t="shared" si="28"/>
        <v>8783.4500000000007</v>
      </c>
      <c r="S208" s="9">
        <f t="shared" si="29"/>
        <v>8014</v>
      </c>
      <c r="T208" s="9">
        <f t="shared" si="30"/>
        <v>769.45000000000073</v>
      </c>
      <c r="U208" s="10">
        <f t="shared" si="31"/>
        <v>8.7602251962497726E-2</v>
      </c>
      <c r="V208" s="5" t="s">
        <v>42</v>
      </c>
    </row>
    <row r="209" spans="1:22" x14ac:dyDescent="0.3">
      <c r="A209" s="5" t="s">
        <v>296</v>
      </c>
      <c r="B209" s="6">
        <v>44984</v>
      </c>
      <c r="C209" s="5">
        <f t="shared" si="24"/>
        <v>2023</v>
      </c>
      <c r="D209" s="5">
        <f t="shared" si="25"/>
        <v>2</v>
      </c>
      <c r="E209" s="5" t="str">
        <f t="shared" si="26"/>
        <v>Feb</v>
      </c>
      <c r="F209" s="5" t="str">
        <f t="shared" si="27"/>
        <v>Q1</v>
      </c>
      <c r="G209" s="5" t="s">
        <v>58</v>
      </c>
      <c r="H209" s="5" t="s">
        <v>59</v>
      </c>
      <c r="I209" s="5" t="s">
        <v>60</v>
      </c>
      <c r="J209" s="5" t="s">
        <v>46</v>
      </c>
      <c r="K209" s="5" t="s">
        <v>66</v>
      </c>
      <c r="L209" s="5" t="s">
        <v>48</v>
      </c>
      <c r="M209" s="5" t="s">
        <v>49</v>
      </c>
      <c r="N209" s="5">
        <v>1</v>
      </c>
      <c r="O209" s="7">
        <v>275</v>
      </c>
      <c r="P209" s="8">
        <v>0</v>
      </c>
      <c r="Q209" s="7">
        <v>112</v>
      </c>
      <c r="R209" s="9">
        <f t="shared" si="28"/>
        <v>275</v>
      </c>
      <c r="S209" s="9">
        <f t="shared" si="29"/>
        <v>112</v>
      </c>
      <c r="T209" s="9">
        <f t="shared" si="30"/>
        <v>163</v>
      </c>
      <c r="U209" s="10">
        <f t="shared" si="31"/>
        <v>0.59272727272727277</v>
      </c>
      <c r="V209" s="5" t="s">
        <v>42</v>
      </c>
    </row>
    <row r="210" spans="1:22" x14ac:dyDescent="0.3">
      <c r="A210" s="5" t="s">
        <v>297</v>
      </c>
      <c r="B210" s="6">
        <v>44985</v>
      </c>
      <c r="C210" s="5">
        <f t="shared" si="24"/>
        <v>2023</v>
      </c>
      <c r="D210" s="5">
        <f t="shared" si="25"/>
        <v>2</v>
      </c>
      <c r="E210" s="5" t="str">
        <f t="shared" si="26"/>
        <v>Feb</v>
      </c>
      <c r="F210" s="5" t="str">
        <f t="shared" si="27"/>
        <v>Q1</v>
      </c>
      <c r="G210" s="5" t="s">
        <v>58</v>
      </c>
      <c r="H210" s="5" t="s">
        <v>72</v>
      </c>
      <c r="I210" s="5" t="s">
        <v>73</v>
      </c>
      <c r="J210" s="5" t="s">
        <v>46</v>
      </c>
      <c r="K210" s="5" t="s">
        <v>89</v>
      </c>
      <c r="L210" s="5" t="s">
        <v>48</v>
      </c>
      <c r="M210" s="5" t="s">
        <v>56</v>
      </c>
      <c r="N210" s="5">
        <v>2</v>
      </c>
      <c r="O210" s="7">
        <v>2228</v>
      </c>
      <c r="P210" s="8">
        <v>0.05</v>
      </c>
      <c r="Q210" s="7">
        <v>1326</v>
      </c>
      <c r="R210" s="9">
        <f t="shared" si="28"/>
        <v>4233.2</v>
      </c>
      <c r="S210" s="9">
        <f t="shared" si="29"/>
        <v>2652</v>
      </c>
      <c r="T210" s="9">
        <f t="shared" si="30"/>
        <v>1581.1999999999998</v>
      </c>
      <c r="U210" s="10">
        <f t="shared" si="31"/>
        <v>0.37352357554568644</v>
      </c>
      <c r="V210" s="5" t="s">
        <v>42</v>
      </c>
    </row>
    <row r="211" spans="1:22" x14ac:dyDescent="0.3">
      <c r="A211" s="5" t="s">
        <v>298</v>
      </c>
      <c r="B211" s="6">
        <v>44985</v>
      </c>
      <c r="C211" s="5">
        <f t="shared" si="24"/>
        <v>2023</v>
      </c>
      <c r="D211" s="5">
        <f t="shared" si="25"/>
        <v>2</v>
      </c>
      <c r="E211" s="5" t="str">
        <f t="shared" si="26"/>
        <v>Feb</v>
      </c>
      <c r="F211" s="5" t="str">
        <f t="shared" si="27"/>
        <v>Q1</v>
      </c>
      <c r="G211" s="5" t="s">
        <v>51</v>
      </c>
      <c r="H211" s="5" t="s">
        <v>79</v>
      </c>
      <c r="I211" s="5" t="s">
        <v>80</v>
      </c>
      <c r="J211" s="5" t="s">
        <v>81</v>
      </c>
      <c r="K211" s="5" t="s">
        <v>130</v>
      </c>
      <c r="L211" s="5" t="s">
        <v>40</v>
      </c>
      <c r="M211" s="5" t="s">
        <v>56</v>
      </c>
      <c r="N211" s="5">
        <v>2</v>
      </c>
      <c r="O211" s="7">
        <v>13958</v>
      </c>
      <c r="P211" s="8">
        <v>0.3</v>
      </c>
      <c r="Q211" s="7">
        <v>8166</v>
      </c>
      <c r="R211" s="9">
        <f t="shared" si="28"/>
        <v>19541.199999999997</v>
      </c>
      <c r="S211" s="9">
        <f t="shared" si="29"/>
        <v>16332</v>
      </c>
      <c r="T211" s="9">
        <f t="shared" si="30"/>
        <v>3209.1999999999971</v>
      </c>
      <c r="U211" s="10">
        <f t="shared" si="31"/>
        <v>0.16422737600556761</v>
      </c>
      <c r="V211" s="5" t="s">
        <v>42</v>
      </c>
    </row>
    <row r="212" spans="1:22" x14ac:dyDescent="0.3">
      <c r="A212" s="5" t="s">
        <v>299</v>
      </c>
      <c r="B212" s="6">
        <v>44985</v>
      </c>
      <c r="C212" s="5">
        <f t="shared" si="24"/>
        <v>2023</v>
      </c>
      <c r="D212" s="5">
        <f t="shared" si="25"/>
        <v>2</v>
      </c>
      <c r="E212" s="5" t="str">
        <f t="shared" si="26"/>
        <v>Feb</v>
      </c>
      <c r="F212" s="5" t="str">
        <f t="shared" si="27"/>
        <v>Q1</v>
      </c>
      <c r="G212" s="5" t="s">
        <v>35</v>
      </c>
      <c r="H212" s="5" t="s">
        <v>44</v>
      </c>
      <c r="I212" s="5" t="s">
        <v>45</v>
      </c>
      <c r="J212" s="5" t="s">
        <v>46</v>
      </c>
      <c r="K212" s="5" t="s">
        <v>89</v>
      </c>
      <c r="L212" s="5" t="s">
        <v>76</v>
      </c>
      <c r="M212" s="5" t="s">
        <v>49</v>
      </c>
      <c r="N212" s="5">
        <v>1</v>
      </c>
      <c r="O212" s="7">
        <v>2309</v>
      </c>
      <c r="P212" s="8">
        <v>0</v>
      </c>
      <c r="Q212" s="7">
        <v>1340</v>
      </c>
      <c r="R212" s="9">
        <f t="shared" si="28"/>
        <v>2309</v>
      </c>
      <c r="S212" s="9">
        <f t="shared" si="29"/>
        <v>1340</v>
      </c>
      <c r="T212" s="9">
        <f t="shared" si="30"/>
        <v>969</v>
      </c>
      <c r="U212" s="10">
        <f t="shared" si="31"/>
        <v>0.41966219142485922</v>
      </c>
      <c r="V212" s="5" t="s">
        <v>42</v>
      </c>
    </row>
    <row r="213" spans="1:22" x14ac:dyDescent="0.3">
      <c r="A213" s="5" t="s">
        <v>300</v>
      </c>
      <c r="B213" s="6">
        <v>44985</v>
      </c>
      <c r="C213" s="5">
        <f t="shared" si="24"/>
        <v>2023</v>
      </c>
      <c r="D213" s="5">
        <f t="shared" si="25"/>
        <v>2</v>
      </c>
      <c r="E213" s="5" t="str">
        <f t="shared" si="26"/>
        <v>Feb</v>
      </c>
      <c r="F213" s="5" t="str">
        <f t="shared" si="27"/>
        <v>Q1</v>
      </c>
      <c r="G213" s="5" t="s">
        <v>35</v>
      </c>
      <c r="H213" s="5" t="s">
        <v>36</v>
      </c>
      <c r="I213" s="5" t="s">
        <v>37</v>
      </c>
      <c r="J213" s="5" t="s">
        <v>38</v>
      </c>
      <c r="K213" s="5" t="s">
        <v>75</v>
      </c>
      <c r="L213" s="5" t="s">
        <v>40</v>
      </c>
      <c r="M213" s="5" t="s">
        <v>49</v>
      </c>
      <c r="N213" s="5">
        <v>2</v>
      </c>
      <c r="O213" s="7">
        <v>10563</v>
      </c>
      <c r="P213" s="8">
        <v>0.15</v>
      </c>
      <c r="Q213" s="7">
        <v>7756</v>
      </c>
      <c r="R213" s="9">
        <f t="shared" si="28"/>
        <v>17957.099999999999</v>
      </c>
      <c r="S213" s="9">
        <f t="shared" si="29"/>
        <v>15512</v>
      </c>
      <c r="T213" s="9">
        <f t="shared" si="30"/>
        <v>2445.0999999999985</v>
      </c>
      <c r="U213" s="10">
        <f t="shared" si="31"/>
        <v>0.13616341168674223</v>
      </c>
      <c r="V213" s="5" t="s">
        <v>42</v>
      </c>
    </row>
    <row r="214" spans="1:22" x14ac:dyDescent="0.3">
      <c r="A214" s="5" t="s">
        <v>301</v>
      </c>
      <c r="B214" s="6">
        <v>44985</v>
      </c>
      <c r="C214" s="5">
        <f t="shared" si="24"/>
        <v>2023</v>
      </c>
      <c r="D214" s="5">
        <f t="shared" si="25"/>
        <v>2</v>
      </c>
      <c r="E214" s="5" t="str">
        <f t="shared" si="26"/>
        <v>Feb</v>
      </c>
      <c r="F214" s="5" t="str">
        <f t="shared" si="27"/>
        <v>Q1</v>
      </c>
      <c r="G214" s="5" t="s">
        <v>58</v>
      </c>
      <c r="H214" s="5" t="s">
        <v>68</v>
      </c>
      <c r="I214" s="5" t="s">
        <v>69</v>
      </c>
      <c r="J214" s="5" t="s">
        <v>81</v>
      </c>
      <c r="K214" s="5" t="s">
        <v>94</v>
      </c>
      <c r="L214" s="5" t="s">
        <v>40</v>
      </c>
      <c r="M214" s="5" t="s">
        <v>49</v>
      </c>
      <c r="N214" s="5">
        <v>5</v>
      </c>
      <c r="O214" s="7">
        <v>31158</v>
      </c>
      <c r="P214" s="8">
        <v>0.15</v>
      </c>
      <c r="Q214" s="7">
        <v>21777</v>
      </c>
      <c r="R214" s="9">
        <f t="shared" si="28"/>
        <v>132421.5</v>
      </c>
      <c r="S214" s="9">
        <f t="shared" si="29"/>
        <v>108885</v>
      </c>
      <c r="T214" s="9">
        <f t="shared" si="30"/>
        <v>23536.5</v>
      </c>
      <c r="U214" s="10">
        <f t="shared" si="31"/>
        <v>0.17773926439437704</v>
      </c>
      <c r="V214" s="5" t="s">
        <v>42</v>
      </c>
    </row>
    <row r="215" spans="1:22" x14ac:dyDescent="0.3">
      <c r="A215" s="5" t="s">
        <v>302</v>
      </c>
      <c r="B215" s="6">
        <v>44986</v>
      </c>
      <c r="C215" s="5">
        <f t="shared" si="24"/>
        <v>2023</v>
      </c>
      <c r="D215" s="5">
        <f t="shared" si="25"/>
        <v>3</v>
      </c>
      <c r="E215" s="5" t="str">
        <f t="shared" si="26"/>
        <v>Mar</v>
      </c>
      <c r="F215" s="5" t="str">
        <f t="shared" si="27"/>
        <v>Q1</v>
      </c>
      <c r="G215" s="5" t="s">
        <v>51</v>
      </c>
      <c r="H215" s="5" t="s">
        <v>79</v>
      </c>
      <c r="I215" s="5" t="s">
        <v>80</v>
      </c>
      <c r="J215" s="5" t="s">
        <v>46</v>
      </c>
      <c r="K215" s="5" t="s">
        <v>66</v>
      </c>
      <c r="L215" s="5" t="s">
        <v>40</v>
      </c>
      <c r="M215" s="5" t="s">
        <v>56</v>
      </c>
      <c r="N215" s="5">
        <v>1</v>
      </c>
      <c r="O215" s="7">
        <v>307</v>
      </c>
      <c r="P215" s="8">
        <v>0.15</v>
      </c>
      <c r="Q215" s="7">
        <v>121</v>
      </c>
      <c r="R215" s="9">
        <f t="shared" si="28"/>
        <v>260.95</v>
      </c>
      <c r="S215" s="9">
        <f t="shared" si="29"/>
        <v>121</v>
      </c>
      <c r="T215" s="9">
        <f t="shared" si="30"/>
        <v>139.94999999999999</v>
      </c>
      <c r="U215" s="10">
        <f t="shared" si="31"/>
        <v>0.53630963786165931</v>
      </c>
      <c r="V215" s="5" t="s">
        <v>42</v>
      </c>
    </row>
    <row r="216" spans="1:22" x14ac:dyDescent="0.3">
      <c r="A216" s="5" t="s">
        <v>303</v>
      </c>
      <c r="B216" s="6">
        <v>44986</v>
      </c>
      <c r="C216" s="5">
        <f t="shared" si="24"/>
        <v>2023</v>
      </c>
      <c r="D216" s="5">
        <f t="shared" si="25"/>
        <v>3</v>
      </c>
      <c r="E216" s="5" t="str">
        <f t="shared" si="26"/>
        <v>Mar</v>
      </c>
      <c r="F216" s="5" t="str">
        <f t="shared" si="27"/>
        <v>Q1</v>
      </c>
      <c r="G216" s="5" t="s">
        <v>58</v>
      </c>
      <c r="H216" s="5" t="s">
        <v>68</v>
      </c>
      <c r="I216" s="5" t="s">
        <v>69</v>
      </c>
      <c r="J216" s="5" t="s">
        <v>38</v>
      </c>
      <c r="K216" s="5" t="s">
        <v>104</v>
      </c>
      <c r="L216" s="5" t="s">
        <v>40</v>
      </c>
      <c r="M216" s="5" t="s">
        <v>41</v>
      </c>
      <c r="N216" s="5">
        <v>3</v>
      </c>
      <c r="O216" s="7">
        <v>1440</v>
      </c>
      <c r="P216" s="8">
        <v>0.05</v>
      </c>
      <c r="Q216" s="7">
        <v>713</v>
      </c>
      <c r="R216" s="9">
        <f t="shared" si="28"/>
        <v>4104</v>
      </c>
      <c r="S216" s="9">
        <f t="shared" si="29"/>
        <v>2139</v>
      </c>
      <c r="T216" s="9">
        <f t="shared" si="30"/>
        <v>1965</v>
      </c>
      <c r="U216" s="10">
        <f t="shared" si="31"/>
        <v>0.47880116959064328</v>
      </c>
      <c r="V216" s="5" t="s">
        <v>42</v>
      </c>
    </row>
    <row r="217" spans="1:22" x14ac:dyDescent="0.3">
      <c r="A217" s="5" t="s">
        <v>304</v>
      </c>
      <c r="B217" s="6">
        <v>44986</v>
      </c>
      <c r="C217" s="5">
        <f t="shared" si="24"/>
        <v>2023</v>
      </c>
      <c r="D217" s="5">
        <f t="shared" si="25"/>
        <v>3</v>
      </c>
      <c r="E217" s="5" t="str">
        <f t="shared" si="26"/>
        <v>Mar</v>
      </c>
      <c r="F217" s="5" t="str">
        <f t="shared" si="27"/>
        <v>Q1</v>
      </c>
      <c r="G217" s="5" t="s">
        <v>51</v>
      </c>
      <c r="H217" s="5" t="s">
        <v>52</v>
      </c>
      <c r="I217" s="5" t="s">
        <v>53</v>
      </c>
      <c r="J217" s="5" t="s">
        <v>54</v>
      </c>
      <c r="K217" s="5" t="s">
        <v>55</v>
      </c>
      <c r="L217" s="5" t="s">
        <v>40</v>
      </c>
      <c r="M217" s="5" t="s">
        <v>56</v>
      </c>
      <c r="N217" s="5">
        <v>2</v>
      </c>
      <c r="O217" s="7">
        <v>2966</v>
      </c>
      <c r="P217" s="8">
        <v>0</v>
      </c>
      <c r="Q217" s="7">
        <v>1820</v>
      </c>
      <c r="R217" s="9">
        <f t="shared" si="28"/>
        <v>5932</v>
      </c>
      <c r="S217" s="9">
        <f t="shared" si="29"/>
        <v>3640</v>
      </c>
      <c r="T217" s="9">
        <f t="shared" si="30"/>
        <v>2292</v>
      </c>
      <c r="U217" s="10">
        <f t="shared" si="31"/>
        <v>0.38637896156439649</v>
      </c>
      <c r="V217" s="5" t="s">
        <v>42</v>
      </c>
    </row>
    <row r="218" spans="1:22" x14ac:dyDescent="0.3">
      <c r="A218" s="5" t="s">
        <v>305</v>
      </c>
      <c r="B218" s="6">
        <v>44986</v>
      </c>
      <c r="C218" s="5">
        <f t="shared" si="24"/>
        <v>2023</v>
      </c>
      <c r="D218" s="5">
        <f t="shared" si="25"/>
        <v>3</v>
      </c>
      <c r="E218" s="5" t="str">
        <f t="shared" si="26"/>
        <v>Mar</v>
      </c>
      <c r="F218" s="5" t="str">
        <f t="shared" si="27"/>
        <v>Q1</v>
      </c>
      <c r="G218" s="5" t="s">
        <v>35</v>
      </c>
      <c r="H218" s="5" t="s">
        <v>91</v>
      </c>
      <c r="I218" s="5" t="s">
        <v>92</v>
      </c>
      <c r="J218" s="5" t="s">
        <v>54</v>
      </c>
      <c r="K218" s="5" t="s">
        <v>99</v>
      </c>
      <c r="L218" s="5" t="s">
        <v>48</v>
      </c>
      <c r="M218" s="5" t="s">
        <v>56</v>
      </c>
      <c r="N218" s="5">
        <v>4</v>
      </c>
      <c r="O218" s="7">
        <v>1788</v>
      </c>
      <c r="P218" s="8">
        <v>0.05</v>
      </c>
      <c r="Q218" s="7">
        <v>904</v>
      </c>
      <c r="R218" s="9">
        <f t="shared" si="28"/>
        <v>6794.4</v>
      </c>
      <c r="S218" s="9">
        <f t="shared" si="29"/>
        <v>3616</v>
      </c>
      <c r="T218" s="9">
        <f t="shared" si="30"/>
        <v>3178.3999999999996</v>
      </c>
      <c r="U218" s="10">
        <f t="shared" si="31"/>
        <v>0.46779700930177792</v>
      </c>
      <c r="V218" s="5" t="s">
        <v>42</v>
      </c>
    </row>
    <row r="219" spans="1:22" x14ac:dyDescent="0.3">
      <c r="A219" s="5" t="s">
        <v>306</v>
      </c>
      <c r="B219" s="6">
        <v>44986</v>
      </c>
      <c r="C219" s="5">
        <f t="shared" si="24"/>
        <v>2023</v>
      </c>
      <c r="D219" s="5">
        <f t="shared" si="25"/>
        <v>3</v>
      </c>
      <c r="E219" s="5" t="str">
        <f t="shared" si="26"/>
        <v>Mar</v>
      </c>
      <c r="F219" s="5" t="str">
        <f t="shared" si="27"/>
        <v>Q1</v>
      </c>
      <c r="G219" s="5" t="s">
        <v>63</v>
      </c>
      <c r="H219" s="5" t="s">
        <v>86</v>
      </c>
      <c r="I219" s="5" t="s">
        <v>87</v>
      </c>
      <c r="J219" s="5" t="s">
        <v>46</v>
      </c>
      <c r="K219" s="5" t="s">
        <v>66</v>
      </c>
      <c r="L219" s="5" t="s">
        <v>40</v>
      </c>
      <c r="M219" s="5" t="s">
        <v>56</v>
      </c>
      <c r="N219" s="5">
        <v>2</v>
      </c>
      <c r="O219" s="7">
        <v>308</v>
      </c>
      <c r="P219" s="8">
        <v>0</v>
      </c>
      <c r="Q219" s="7">
        <v>122</v>
      </c>
      <c r="R219" s="9">
        <f t="shared" si="28"/>
        <v>616</v>
      </c>
      <c r="S219" s="9">
        <f t="shared" si="29"/>
        <v>244</v>
      </c>
      <c r="T219" s="9">
        <f t="shared" si="30"/>
        <v>372</v>
      </c>
      <c r="U219" s="10">
        <f t="shared" si="31"/>
        <v>0.60389610389610393</v>
      </c>
      <c r="V219" s="5" t="s">
        <v>42</v>
      </c>
    </row>
    <row r="220" spans="1:22" x14ac:dyDescent="0.3">
      <c r="A220" s="5" t="s">
        <v>307</v>
      </c>
      <c r="B220" s="6">
        <v>44987</v>
      </c>
      <c r="C220" s="5">
        <f t="shared" si="24"/>
        <v>2023</v>
      </c>
      <c r="D220" s="5">
        <f t="shared" si="25"/>
        <v>3</v>
      </c>
      <c r="E220" s="5" t="str">
        <f t="shared" si="26"/>
        <v>Mar</v>
      </c>
      <c r="F220" s="5" t="str">
        <f t="shared" si="27"/>
        <v>Q1</v>
      </c>
      <c r="G220" s="5" t="s">
        <v>51</v>
      </c>
      <c r="H220" s="5" t="s">
        <v>79</v>
      </c>
      <c r="I220" s="5" t="s">
        <v>80</v>
      </c>
      <c r="J220" s="5" t="s">
        <v>46</v>
      </c>
      <c r="K220" s="5" t="s">
        <v>89</v>
      </c>
      <c r="L220" s="5" t="s">
        <v>40</v>
      </c>
      <c r="M220" s="5" t="s">
        <v>56</v>
      </c>
      <c r="N220" s="5">
        <v>3</v>
      </c>
      <c r="O220" s="7">
        <v>2199</v>
      </c>
      <c r="P220" s="8">
        <v>0.15</v>
      </c>
      <c r="Q220" s="7">
        <v>1275</v>
      </c>
      <c r="R220" s="9">
        <f t="shared" si="28"/>
        <v>5607.45</v>
      </c>
      <c r="S220" s="9">
        <f t="shared" si="29"/>
        <v>3825</v>
      </c>
      <c r="T220" s="9">
        <f t="shared" si="30"/>
        <v>1782.4499999999998</v>
      </c>
      <c r="U220" s="10">
        <f t="shared" si="31"/>
        <v>0.31787175989085947</v>
      </c>
      <c r="V220" s="5" t="s">
        <v>120</v>
      </c>
    </row>
    <row r="221" spans="1:22" x14ac:dyDescent="0.3">
      <c r="A221" s="5" t="s">
        <v>308</v>
      </c>
      <c r="B221" s="6">
        <v>44987</v>
      </c>
      <c r="C221" s="5">
        <f t="shared" si="24"/>
        <v>2023</v>
      </c>
      <c r="D221" s="5">
        <f t="shared" si="25"/>
        <v>3</v>
      </c>
      <c r="E221" s="5" t="str">
        <f t="shared" si="26"/>
        <v>Mar</v>
      </c>
      <c r="F221" s="5" t="str">
        <f t="shared" si="27"/>
        <v>Q1</v>
      </c>
      <c r="G221" s="5" t="s">
        <v>51</v>
      </c>
      <c r="H221" s="5" t="s">
        <v>52</v>
      </c>
      <c r="I221" s="5" t="s">
        <v>53</v>
      </c>
      <c r="J221" s="5" t="s">
        <v>46</v>
      </c>
      <c r="K221" s="5" t="s">
        <v>89</v>
      </c>
      <c r="L221" s="5" t="s">
        <v>40</v>
      </c>
      <c r="M221" s="5" t="s">
        <v>49</v>
      </c>
      <c r="N221" s="5">
        <v>1</v>
      </c>
      <c r="O221" s="7">
        <v>2401</v>
      </c>
      <c r="P221" s="8">
        <v>0</v>
      </c>
      <c r="Q221" s="7">
        <v>1428</v>
      </c>
      <c r="R221" s="9">
        <f t="shared" si="28"/>
        <v>2401</v>
      </c>
      <c r="S221" s="9">
        <f t="shared" si="29"/>
        <v>1428</v>
      </c>
      <c r="T221" s="9">
        <f t="shared" si="30"/>
        <v>973</v>
      </c>
      <c r="U221" s="10">
        <f t="shared" si="31"/>
        <v>0.40524781341107874</v>
      </c>
      <c r="V221" s="5" t="s">
        <v>42</v>
      </c>
    </row>
    <row r="222" spans="1:22" x14ac:dyDescent="0.3">
      <c r="A222" s="5" t="s">
        <v>309</v>
      </c>
      <c r="B222" s="6">
        <v>44987</v>
      </c>
      <c r="C222" s="5">
        <f t="shared" si="24"/>
        <v>2023</v>
      </c>
      <c r="D222" s="5">
        <f t="shared" si="25"/>
        <v>3</v>
      </c>
      <c r="E222" s="5" t="str">
        <f t="shared" si="26"/>
        <v>Mar</v>
      </c>
      <c r="F222" s="5" t="str">
        <f t="shared" si="27"/>
        <v>Q1</v>
      </c>
      <c r="G222" s="5" t="s">
        <v>51</v>
      </c>
      <c r="H222" s="5" t="s">
        <v>79</v>
      </c>
      <c r="I222" s="5" t="s">
        <v>80</v>
      </c>
      <c r="J222" s="5" t="s">
        <v>81</v>
      </c>
      <c r="K222" s="5" t="s">
        <v>82</v>
      </c>
      <c r="L222" s="5" t="s">
        <v>40</v>
      </c>
      <c r="M222" s="5" t="s">
        <v>49</v>
      </c>
      <c r="N222" s="5">
        <v>3</v>
      </c>
      <c r="O222" s="7">
        <v>5916</v>
      </c>
      <c r="P222" s="8">
        <v>0.2</v>
      </c>
      <c r="Q222" s="7">
        <v>3223</v>
      </c>
      <c r="R222" s="9">
        <f t="shared" si="28"/>
        <v>14198.400000000001</v>
      </c>
      <c r="S222" s="9">
        <f t="shared" si="29"/>
        <v>9669</v>
      </c>
      <c r="T222" s="9">
        <f t="shared" si="30"/>
        <v>4529.4000000000015</v>
      </c>
      <c r="U222" s="10">
        <f t="shared" si="31"/>
        <v>0.31900777552400278</v>
      </c>
      <c r="V222" s="5" t="s">
        <v>120</v>
      </c>
    </row>
    <row r="223" spans="1:22" x14ac:dyDescent="0.3">
      <c r="A223" s="5" t="s">
        <v>310</v>
      </c>
      <c r="B223" s="6">
        <v>44988</v>
      </c>
      <c r="C223" s="5">
        <f t="shared" si="24"/>
        <v>2023</v>
      </c>
      <c r="D223" s="5">
        <f t="shared" si="25"/>
        <v>3</v>
      </c>
      <c r="E223" s="5" t="str">
        <f t="shared" si="26"/>
        <v>Mar</v>
      </c>
      <c r="F223" s="5" t="str">
        <f t="shared" si="27"/>
        <v>Q1</v>
      </c>
      <c r="G223" s="5" t="s">
        <v>51</v>
      </c>
      <c r="H223" s="5" t="s">
        <v>79</v>
      </c>
      <c r="I223" s="5" t="s">
        <v>80</v>
      </c>
      <c r="J223" s="5" t="s">
        <v>38</v>
      </c>
      <c r="K223" s="5" t="s">
        <v>39</v>
      </c>
      <c r="L223" s="5" t="s">
        <v>76</v>
      </c>
      <c r="M223" s="5" t="s">
        <v>56</v>
      </c>
      <c r="N223" s="5">
        <v>2</v>
      </c>
      <c r="O223" s="7">
        <v>57148</v>
      </c>
      <c r="P223" s="8">
        <v>0</v>
      </c>
      <c r="Q223" s="7">
        <v>47999</v>
      </c>
      <c r="R223" s="9">
        <f t="shared" si="28"/>
        <v>114296</v>
      </c>
      <c r="S223" s="9">
        <f t="shared" si="29"/>
        <v>95998</v>
      </c>
      <c r="T223" s="9">
        <f t="shared" si="30"/>
        <v>18298</v>
      </c>
      <c r="U223" s="10">
        <f t="shared" si="31"/>
        <v>0.16009309162175403</v>
      </c>
      <c r="V223" s="5" t="s">
        <v>42</v>
      </c>
    </row>
    <row r="224" spans="1:22" x14ac:dyDescent="0.3">
      <c r="A224" s="5" t="s">
        <v>311</v>
      </c>
      <c r="B224" s="6">
        <v>44988</v>
      </c>
      <c r="C224" s="5">
        <f t="shared" si="24"/>
        <v>2023</v>
      </c>
      <c r="D224" s="5">
        <f t="shared" si="25"/>
        <v>3</v>
      </c>
      <c r="E224" s="5" t="str">
        <f t="shared" si="26"/>
        <v>Mar</v>
      </c>
      <c r="F224" s="5" t="str">
        <f t="shared" si="27"/>
        <v>Q1</v>
      </c>
      <c r="G224" s="5" t="s">
        <v>58</v>
      </c>
      <c r="H224" s="5" t="s">
        <v>72</v>
      </c>
      <c r="I224" s="5" t="s">
        <v>73</v>
      </c>
      <c r="J224" s="5" t="s">
        <v>46</v>
      </c>
      <c r="K224" s="5" t="s">
        <v>61</v>
      </c>
      <c r="L224" s="5" t="s">
        <v>40</v>
      </c>
      <c r="M224" s="5" t="s">
        <v>56</v>
      </c>
      <c r="N224" s="5">
        <v>1</v>
      </c>
      <c r="O224" s="7">
        <v>228</v>
      </c>
      <c r="P224" s="8">
        <v>0.1</v>
      </c>
      <c r="Q224" s="7">
        <v>95</v>
      </c>
      <c r="R224" s="9">
        <f t="shared" si="28"/>
        <v>205.20000000000002</v>
      </c>
      <c r="S224" s="9">
        <f t="shared" si="29"/>
        <v>95</v>
      </c>
      <c r="T224" s="9">
        <f t="shared" si="30"/>
        <v>110.20000000000002</v>
      </c>
      <c r="U224" s="10">
        <f t="shared" si="31"/>
        <v>0.53703703703703709</v>
      </c>
      <c r="V224" s="5" t="s">
        <v>42</v>
      </c>
    </row>
    <row r="225" spans="1:22" x14ac:dyDescent="0.3">
      <c r="A225" s="5" t="s">
        <v>312</v>
      </c>
      <c r="B225" s="6">
        <v>44988</v>
      </c>
      <c r="C225" s="5">
        <f t="shared" si="24"/>
        <v>2023</v>
      </c>
      <c r="D225" s="5">
        <f t="shared" si="25"/>
        <v>3</v>
      </c>
      <c r="E225" s="5" t="str">
        <f t="shared" si="26"/>
        <v>Mar</v>
      </c>
      <c r="F225" s="5" t="str">
        <f t="shared" si="27"/>
        <v>Q1</v>
      </c>
      <c r="G225" s="5" t="s">
        <v>58</v>
      </c>
      <c r="H225" s="5" t="s">
        <v>68</v>
      </c>
      <c r="I225" s="5" t="s">
        <v>69</v>
      </c>
      <c r="J225" s="5" t="s">
        <v>81</v>
      </c>
      <c r="K225" s="5" t="s">
        <v>82</v>
      </c>
      <c r="L225" s="5" t="s">
        <v>40</v>
      </c>
      <c r="M225" s="5" t="s">
        <v>49</v>
      </c>
      <c r="N225" s="5">
        <v>8</v>
      </c>
      <c r="O225" s="7">
        <v>6121</v>
      </c>
      <c r="P225" s="8">
        <v>0</v>
      </c>
      <c r="Q225" s="7">
        <v>3314</v>
      </c>
      <c r="R225" s="9">
        <f t="shared" si="28"/>
        <v>48968</v>
      </c>
      <c r="S225" s="9">
        <f t="shared" si="29"/>
        <v>26512</v>
      </c>
      <c r="T225" s="9">
        <f t="shared" si="30"/>
        <v>22456</v>
      </c>
      <c r="U225" s="10">
        <f t="shared" si="31"/>
        <v>0.4585851984969776</v>
      </c>
      <c r="V225" s="5" t="s">
        <v>42</v>
      </c>
    </row>
    <row r="226" spans="1:22" x14ac:dyDescent="0.3">
      <c r="A226" s="5" t="s">
        <v>313</v>
      </c>
      <c r="B226" s="6">
        <v>44989</v>
      </c>
      <c r="C226" s="5">
        <f t="shared" si="24"/>
        <v>2023</v>
      </c>
      <c r="D226" s="5">
        <f t="shared" si="25"/>
        <v>3</v>
      </c>
      <c r="E226" s="5" t="str">
        <f t="shared" si="26"/>
        <v>Mar</v>
      </c>
      <c r="F226" s="5" t="str">
        <f t="shared" si="27"/>
        <v>Q1</v>
      </c>
      <c r="G226" s="5" t="s">
        <v>51</v>
      </c>
      <c r="H226" s="5" t="s">
        <v>106</v>
      </c>
      <c r="I226" s="5" t="s">
        <v>107</v>
      </c>
      <c r="J226" s="5" t="s">
        <v>46</v>
      </c>
      <c r="K226" s="5" t="s">
        <v>66</v>
      </c>
      <c r="L226" s="5" t="s">
        <v>40</v>
      </c>
      <c r="M226" s="5" t="s">
        <v>56</v>
      </c>
      <c r="N226" s="5">
        <v>1</v>
      </c>
      <c r="O226" s="7">
        <v>321</v>
      </c>
      <c r="P226" s="8">
        <v>0</v>
      </c>
      <c r="Q226" s="7">
        <v>126</v>
      </c>
      <c r="R226" s="9">
        <f t="shared" si="28"/>
        <v>321</v>
      </c>
      <c r="S226" s="9">
        <f t="shared" si="29"/>
        <v>126</v>
      </c>
      <c r="T226" s="9">
        <f t="shared" si="30"/>
        <v>195</v>
      </c>
      <c r="U226" s="10">
        <f t="shared" si="31"/>
        <v>0.60747663551401865</v>
      </c>
      <c r="V226" s="5" t="s">
        <v>42</v>
      </c>
    </row>
    <row r="227" spans="1:22" x14ac:dyDescent="0.3">
      <c r="A227" s="5" t="s">
        <v>314</v>
      </c>
      <c r="B227" s="6">
        <v>44990</v>
      </c>
      <c r="C227" s="5">
        <f t="shared" si="24"/>
        <v>2023</v>
      </c>
      <c r="D227" s="5">
        <f t="shared" si="25"/>
        <v>3</v>
      </c>
      <c r="E227" s="5" t="str">
        <f t="shared" si="26"/>
        <v>Mar</v>
      </c>
      <c r="F227" s="5" t="str">
        <f t="shared" si="27"/>
        <v>Q1</v>
      </c>
      <c r="G227" s="5" t="s">
        <v>35</v>
      </c>
      <c r="H227" s="5" t="s">
        <v>36</v>
      </c>
      <c r="I227" s="5" t="s">
        <v>37</v>
      </c>
      <c r="J227" s="5" t="s">
        <v>38</v>
      </c>
      <c r="K227" s="5" t="s">
        <v>118</v>
      </c>
      <c r="L227" s="5" t="s">
        <v>76</v>
      </c>
      <c r="M227" s="5" t="s">
        <v>49</v>
      </c>
      <c r="N227" s="5">
        <v>3</v>
      </c>
      <c r="O227" s="7">
        <v>16504</v>
      </c>
      <c r="P227" s="8">
        <v>0.15</v>
      </c>
      <c r="Q227" s="7">
        <v>12883</v>
      </c>
      <c r="R227" s="9">
        <f t="shared" si="28"/>
        <v>42085.2</v>
      </c>
      <c r="S227" s="9">
        <f t="shared" si="29"/>
        <v>38649</v>
      </c>
      <c r="T227" s="9">
        <f t="shared" si="30"/>
        <v>3436.1999999999971</v>
      </c>
      <c r="U227" s="10">
        <f t="shared" si="31"/>
        <v>8.1648655584385901E-2</v>
      </c>
      <c r="V227" s="5" t="s">
        <v>42</v>
      </c>
    </row>
    <row r="228" spans="1:22" x14ac:dyDescent="0.3">
      <c r="A228" s="5" t="s">
        <v>315</v>
      </c>
      <c r="B228" s="6">
        <v>44990</v>
      </c>
      <c r="C228" s="5">
        <f t="shared" si="24"/>
        <v>2023</v>
      </c>
      <c r="D228" s="5">
        <f t="shared" si="25"/>
        <v>3</v>
      </c>
      <c r="E228" s="5" t="str">
        <f t="shared" si="26"/>
        <v>Mar</v>
      </c>
      <c r="F228" s="5" t="str">
        <f t="shared" si="27"/>
        <v>Q1</v>
      </c>
      <c r="G228" s="5" t="s">
        <v>63</v>
      </c>
      <c r="H228" s="5" t="s">
        <v>64</v>
      </c>
      <c r="I228" s="5" t="s">
        <v>65</v>
      </c>
      <c r="J228" s="5" t="s">
        <v>81</v>
      </c>
      <c r="K228" s="5" t="s">
        <v>146</v>
      </c>
      <c r="L228" s="5" t="s">
        <v>48</v>
      </c>
      <c r="M228" s="5" t="s">
        <v>49</v>
      </c>
      <c r="N228" s="5">
        <v>2</v>
      </c>
      <c r="O228" s="7">
        <v>8511</v>
      </c>
      <c r="P228" s="8">
        <v>0.15</v>
      </c>
      <c r="Q228" s="7">
        <v>5397</v>
      </c>
      <c r="R228" s="9">
        <f t="shared" si="28"/>
        <v>14468.699999999999</v>
      </c>
      <c r="S228" s="9">
        <f t="shared" si="29"/>
        <v>10794</v>
      </c>
      <c r="T228" s="9">
        <f t="shared" si="30"/>
        <v>3674.6999999999989</v>
      </c>
      <c r="U228" s="10">
        <f t="shared" si="31"/>
        <v>0.25397582367455263</v>
      </c>
      <c r="V228" s="5" t="s">
        <v>42</v>
      </c>
    </row>
    <row r="229" spans="1:22" x14ac:dyDescent="0.3">
      <c r="A229" s="5" t="s">
        <v>316</v>
      </c>
      <c r="B229" s="6">
        <v>44990</v>
      </c>
      <c r="C229" s="5">
        <f t="shared" si="24"/>
        <v>2023</v>
      </c>
      <c r="D229" s="5">
        <f t="shared" si="25"/>
        <v>3</v>
      </c>
      <c r="E229" s="5" t="str">
        <f t="shared" si="26"/>
        <v>Mar</v>
      </c>
      <c r="F229" s="5" t="str">
        <f t="shared" si="27"/>
        <v>Q1</v>
      </c>
      <c r="G229" s="5" t="s">
        <v>58</v>
      </c>
      <c r="H229" s="5" t="s">
        <v>68</v>
      </c>
      <c r="I229" s="5" t="s">
        <v>69</v>
      </c>
      <c r="J229" s="5" t="s">
        <v>46</v>
      </c>
      <c r="K229" s="5" t="s">
        <v>89</v>
      </c>
      <c r="L229" s="5" t="s">
        <v>40</v>
      </c>
      <c r="M229" s="5" t="s">
        <v>41</v>
      </c>
      <c r="N229" s="5">
        <v>1</v>
      </c>
      <c r="O229" s="7">
        <v>2304</v>
      </c>
      <c r="P229" s="8">
        <v>0.05</v>
      </c>
      <c r="Q229" s="7">
        <v>1325</v>
      </c>
      <c r="R229" s="9">
        <f t="shared" si="28"/>
        <v>2188.7999999999997</v>
      </c>
      <c r="S229" s="9">
        <f t="shared" si="29"/>
        <v>1325</v>
      </c>
      <c r="T229" s="9">
        <f t="shared" si="30"/>
        <v>863.79999999999973</v>
      </c>
      <c r="U229" s="10">
        <f t="shared" si="31"/>
        <v>0.39464546783625726</v>
      </c>
      <c r="V229" s="5" t="s">
        <v>42</v>
      </c>
    </row>
    <row r="230" spans="1:22" x14ac:dyDescent="0.3">
      <c r="A230" s="5" t="s">
        <v>317</v>
      </c>
      <c r="B230" s="6">
        <v>44990</v>
      </c>
      <c r="C230" s="5">
        <f t="shared" si="24"/>
        <v>2023</v>
      </c>
      <c r="D230" s="5">
        <f t="shared" si="25"/>
        <v>3</v>
      </c>
      <c r="E230" s="5" t="str">
        <f t="shared" si="26"/>
        <v>Mar</v>
      </c>
      <c r="F230" s="5" t="str">
        <f t="shared" si="27"/>
        <v>Q1</v>
      </c>
      <c r="G230" s="5" t="s">
        <v>63</v>
      </c>
      <c r="H230" s="5" t="s">
        <v>109</v>
      </c>
      <c r="I230" s="5" t="s">
        <v>110</v>
      </c>
      <c r="J230" s="5" t="s">
        <v>81</v>
      </c>
      <c r="K230" s="5" t="s">
        <v>146</v>
      </c>
      <c r="L230" s="5" t="s">
        <v>40</v>
      </c>
      <c r="M230" s="5" t="s">
        <v>49</v>
      </c>
      <c r="N230" s="5">
        <v>1</v>
      </c>
      <c r="O230" s="7">
        <v>8635</v>
      </c>
      <c r="P230" s="8">
        <v>0</v>
      </c>
      <c r="Q230" s="7">
        <v>5387</v>
      </c>
      <c r="R230" s="9">
        <f t="shared" si="28"/>
        <v>8635</v>
      </c>
      <c r="S230" s="9">
        <f t="shared" si="29"/>
        <v>5387</v>
      </c>
      <c r="T230" s="9">
        <f t="shared" si="30"/>
        <v>3248</v>
      </c>
      <c r="U230" s="10">
        <f t="shared" si="31"/>
        <v>0.37614360162130861</v>
      </c>
      <c r="V230" s="5" t="s">
        <v>42</v>
      </c>
    </row>
    <row r="231" spans="1:22" x14ac:dyDescent="0.3">
      <c r="A231" s="5" t="s">
        <v>318</v>
      </c>
      <c r="B231" s="6">
        <v>44991</v>
      </c>
      <c r="C231" s="5">
        <f t="shared" si="24"/>
        <v>2023</v>
      </c>
      <c r="D231" s="5">
        <f t="shared" si="25"/>
        <v>3</v>
      </c>
      <c r="E231" s="5" t="str">
        <f t="shared" si="26"/>
        <v>Mar</v>
      </c>
      <c r="F231" s="5" t="str">
        <f t="shared" si="27"/>
        <v>Q1</v>
      </c>
      <c r="G231" s="5" t="s">
        <v>63</v>
      </c>
      <c r="H231" s="5" t="s">
        <v>86</v>
      </c>
      <c r="I231" s="5" t="s">
        <v>87</v>
      </c>
      <c r="J231" s="5" t="s">
        <v>54</v>
      </c>
      <c r="K231" s="5" t="s">
        <v>84</v>
      </c>
      <c r="L231" s="5" t="s">
        <v>48</v>
      </c>
      <c r="M231" s="5" t="s">
        <v>41</v>
      </c>
      <c r="N231" s="5">
        <v>1</v>
      </c>
      <c r="O231" s="7">
        <v>2309</v>
      </c>
      <c r="P231" s="8">
        <v>0.15</v>
      </c>
      <c r="Q231" s="7">
        <v>1160</v>
      </c>
      <c r="R231" s="9">
        <f t="shared" si="28"/>
        <v>1962.6499999999999</v>
      </c>
      <c r="S231" s="9">
        <f t="shared" si="29"/>
        <v>1160</v>
      </c>
      <c r="T231" s="9">
        <f t="shared" si="30"/>
        <v>802.64999999999986</v>
      </c>
      <c r="U231" s="10">
        <f t="shared" si="31"/>
        <v>0.4089623723027539</v>
      </c>
      <c r="V231" s="5" t="s">
        <v>42</v>
      </c>
    </row>
    <row r="232" spans="1:22" x14ac:dyDescent="0.3">
      <c r="A232" s="5" t="s">
        <v>319</v>
      </c>
      <c r="B232" s="6">
        <v>44992</v>
      </c>
      <c r="C232" s="5">
        <f t="shared" si="24"/>
        <v>2023</v>
      </c>
      <c r="D232" s="5">
        <f t="shared" si="25"/>
        <v>3</v>
      </c>
      <c r="E232" s="5" t="str">
        <f t="shared" si="26"/>
        <v>Mar</v>
      </c>
      <c r="F232" s="5" t="str">
        <f t="shared" si="27"/>
        <v>Q1</v>
      </c>
      <c r="G232" s="5" t="s">
        <v>58</v>
      </c>
      <c r="H232" s="5" t="s">
        <v>59</v>
      </c>
      <c r="I232" s="5" t="s">
        <v>60</v>
      </c>
      <c r="J232" s="5" t="s">
        <v>54</v>
      </c>
      <c r="K232" s="5" t="s">
        <v>55</v>
      </c>
      <c r="L232" s="5" t="s">
        <v>40</v>
      </c>
      <c r="M232" s="5" t="s">
        <v>56</v>
      </c>
      <c r="N232" s="5">
        <v>4</v>
      </c>
      <c r="O232" s="7">
        <v>2837</v>
      </c>
      <c r="P232" s="8">
        <v>0.15</v>
      </c>
      <c r="Q232" s="7">
        <v>1738</v>
      </c>
      <c r="R232" s="9">
        <f t="shared" si="28"/>
        <v>9645.7999999999993</v>
      </c>
      <c r="S232" s="9">
        <f t="shared" si="29"/>
        <v>6952</v>
      </c>
      <c r="T232" s="9">
        <f t="shared" si="30"/>
        <v>2693.7999999999993</v>
      </c>
      <c r="U232" s="10">
        <f t="shared" si="31"/>
        <v>0.27927180741877289</v>
      </c>
      <c r="V232" s="5" t="s">
        <v>42</v>
      </c>
    </row>
    <row r="233" spans="1:22" x14ac:dyDescent="0.3">
      <c r="A233" s="5" t="s">
        <v>320</v>
      </c>
      <c r="B233" s="6">
        <v>44992</v>
      </c>
      <c r="C233" s="5">
        <f t="shared" si="24"/>
        <v>2023</v>
      </c>
      <c r="D233" s="5">
        <f t="shared" si="25"/>
        <v>3</v>
      </c>
      <c r="E233" s="5" t="str">
        <f t="shared" si="26"/>
        <v>Mar</v>
      </c>
      <c r="F233" s="5" t="str">
        <f t="shared" si="27"/>
        <v>Q1</v>
      </c>
      <c r="G233" s="5" t="s">
        <v>58</v>
      </c>
      <c r="H233" s="5" t="s">
        <v>68</v>
      </c>
      <c r="I233" s="5" t="s">
        <v>69</v>
      </c>
      <c r="J233" s="5" t="s">
        <v>38</v>
      </c>
      <c r="K233" s="5" t="s">
        <v>104</v>
      </c>
      <c r="L233" s="5" t="s">
        <v>76</v>
      </c>
      <c r="M233" s="5" t="s">
        <v>56</v>
      </c>
      <c r="N233" s="5">
        <v>2</v>
      </c>
      <c r="O233" s="7">
        <v>1390</v>
      </c>
      <c r="P233" s="8">
        <v>0.1</v>
      </c>
      <c r="Q233" s="7">
        <v>701</v>
      </c>
      <c r="R233" s="9">
        <f t="shared" si="28"/>
        <v>2502</v>
      </c>
      <c r="S233" s="9">
        <f t="shared" si="29"/>
        <v>1402</v>
      </c>
      <c r="T233" s="9">
        <f t="shared" si="30"/>
        <v>1100</v>
      </c>
      <c r="U233" s="10">
        <f t="shared" si="31"/>
        <v>0.43964828137490009</v>
      </c>
      <c r="V233" s="5" t="s">
        <v>42</v>
      </c>
    </row>
    <row r="234" spans="1:22" x14ac:dyDescent="0.3">
      <c r="A234" s="5" t="s">
        <v>321</v>
      </c>
      <c r="B234" s="6">
        <v>44992</v>
      </c>
      <c r="C234" s="5">
        <f t="shared" si="24"/>
        <v>2023</v>
      </c>
      <c r="D234" s="5">
        <f t="shared" si="25"/>
        <v>3</v>
      </c>
      <c r="E234" s="5" t="str">
        <f t="shared" si="26"/>
        <v>Mar</v>
      </c>
      <c r="F234" s="5" t="str">
        <f t="shared" si="27"/>
        <v>Q1</v>
      </c>
      <c r="G234" s="5" t="s">
        <v>35</v>
      </c>
      <c r="H234" s="5" t="s">
        <v>91</v>
      </c>
      <c r="I234" s="5" t="s">
        <v>92</v>
      </c>
      <c r="J234" s="5" t="s">
        <v>38</v>
      </c>
      <c r="K234" s="5" t="s">
        <v>39</v>
      </c>
      <c r="L234" s="5" t="s">
        <v>40</v>
      </c>
      <c r="M234" s="5" t="s">
        <v>49</v>
      </c>
      <c r="N234" s="5">
        <v>4</v>
      </c>
      <c r="O234" s="7">
        <v>49898</v>
      </c>
      <c r="P234" s="8">
        <v>0.05</v>
      </c>
      <c r="Q234" s="7">
        <v>42205</v>
      </c>
      <c r="R234" s="9">
        <f t="shared" si="28"/>
        <v>189612.4</v>
      </c>
      <c r="S234" s="9">
        <f t="shared" si="29"/>
        <v>168820</v>
      </c>
      <c r="T234" s="9">
        <f t="shared" si="30"/>
        <v>20792.399999999994</v>
      </c>
      <c r="U234" s="10">
        <f t="shared" si="31"/>
        <v>0.10965738527649033</v>
      </c>
      <c r="V234" s="5" t="s">
        <v>42</v>
      </c>
    </row>
    <row r="235" spans="1:22" x14ac:dyDescent="0.3">
      <c r="A235" s="5" t="s">
        <v>322</v>
      </c>
      <c r="B235" s="6">
        <v>44993</v>
      </c>
      <c r="C235" s="5">
        <f t="shared" si="24"/>
        <v>2023</v>
      </c>
      <c r="D235" s="5">
        <f t="shared" si="25"/>
        <v>3</v>
      </c>
      <c r="E235" s="5" t="str">
        <f t="shared" si="26"/>
        <v>Mar</v>
      </c>
      <c r="F235" s="5" t="str">
        <f t="shared" si="27"/>
        <v>Q1</v>
      </c>
      <c r="G235" s="5" t="s">
        <v>58</v>
      </c>
      <c r="H235" s="5" t="s">
        <v>68</v>
      </c>
      <c r="I235" s="5" t="s">
        <v>69</v>
      </c>
      <c r="J235" s="5" t="s">
        <v>46</v>
      </c>
      <c r="K235" s="5" t="s">
        <v>66</v>
      </c>
      <c r="L235" s="5" t="s">
        <v>40</v>
      </c>
      <c r="M235" s="5" t="s">
        <v>49</v>
      </c>
      <c r="N235" s="5">
        <v>5</v>
      </c>
      <c r="O235" s="7">
        <v>279</v>
      </c>
      <c r="P235" s="8">
        <v>0</v>
      </c>
      <c r="Q235" s="7">
        <v>113</v>
      </c>
      <c r="R235" s="9">
        <f t="shared" si="28"/>
        <v>1395</v>
      </c>
      <c r="S235" s="9">
        <f t="shared" si="29"/>
        <v>565</v>
      </c>
      <c r="T235" s="9">
        <f t="shared" si="30"/>
        <v>830</v>
      </c>
      <c r="U235" s="10">
        <f t="shared" si="31"/>
        <v>0.59498207885304655</v>
      </c>
      <c r="V235" s="5" t="s">
        <v>42</v>
      </c>
    </row>
    <row r="236" spans="1:22" x14ac:dyDescent="0.3">
      <c r="A236" s="5" t="s">
        <v>323</v>
      </c>
      <c r="B236" s="6">
        <v>44994</v>
      </c>
      <c r="C236" s="5">
        <f t="shared" si="24"/>
        <v>2023</v>
      </c>
      <c r="D236" s="5">
        <f t="shared" si="25"/>
        <v>3</v>
      </c>
      <c r="E236" s="5" t="str">
        <f t="shared" si="26"/>
        <v>Mar</v>
      </c>
      <c r="F236" s="5" t="str">
        <f t="shared" si="27"/>
        <v>Q1</v>
      </c>
      <c r="G236" s="5" t="s">
        <v>63</v>
      </c>
      <c r="H236" s="5" t="s">
        <v>86</v>
      </c>
      <c r="I236" s="5" t="s">
        <v>87</v>
      </c>
      <c r="J236" s="5" t="s">
        <v>46</v>
      </c>
      <c r="K236" s="5" t="s">
        <v>47</v>
      </c>
      <c r="L236" s="5" t="s">
        <v>76</v>
      </c>
      <c r="M236" s="5" t="s">
        <v>56</v>
      </c>
      <c r="N236" s="5">
        <v>3</v>
      </c>
      <c r="O236" s="7">
        <v>417</v>
      </c>
      <c r="P236" s="8">
        <v>0</v>
      </c>
      <c r="Q236" s="7">
        <v>183</v>
      </c>
      <c r="R236" s="9">
        <f t="shared" si="28"/>
        <v>1251</v>
      </c>
      <c r="S236" s="9">
        <f t="shared" si="29"/>
        <v>549</v>
      </c>
      <c r="T236" s="9">
        <f t="shared" si="30"/>
        <v>702</v>
      </c>
      <c r="U236" s="10">
        <f t="shared" si="31"/>
        <v>0.5611510791366906</v>
      </c>
      <c r="V236" s="5" t="s">
        <v>42</v>
      </c>
    </row>
    <row r="237" spans="1:22" x14ac:dyDescent="0.3">
      <c r="A237" s="5" t="s">
        <v>324</v>
      </c>
      <c r="B237" s="6">
        <v>44994</v>
      </c>
      <c r="C237" s="5">
        <f t="shared" si="24"/>
        <v>2023</v>
      </c>
      <c r="D237" s="5">
        <f t="shared" si="25"/>
        <v>3</v>
      </c>
      <c r="E237" s="5" t="str">
        <f t="shared" si="26"/>
        <v>Mar</v>
      </c>
      <c r="F237" s="5" t="str">
        <f t="shared" si="27"/>
        <v>Q1</v>
      </c>
      <c r="G237" s="5" t="s">
        <v>51</v>
      </c>
      <c r="H237" s="5" t="s">
        <v>79</v>
      </c>
      <c r="I237" s="5" t="s">
        <v>80</v>
      </c>
      <c r="J237" s="5" t="s">
        <v>54</v>
      </c>
      <c r="K237" s="5" t="s">
        <v>55</v>
      </c>
      <c r="L237" s="5" t="s">
        <v>76</v>
      </c>
      <c r="M237" s="5" t="s">
        <v>49</v>
      </c>
      <c r="N237" s="5">
        <v>1</v>
      </c>
      <c r="O237" s="7">
        <v>2756</v>
      </c>
      <c r="P237" s="8">
        <v>0</v>
      </c>
      <c r="Q237" s="7">
        <v>1672</v>
      </c>
      <c r="R237" s="9">
        <f t="shared" si="28"/>
        <v>2756</v>
      </c>
      <c r="S237" s="9">
        <f t="shared" si="29"/>
        <v>1672</v>
      </c>
      <c r="T237" s="9">
        <f t="shared" si="30"/>
        <v>1084</v>
      </c>
      <c r="U237" s="10">
        <f t="shared" si="31"/>
        <v>0.39332365747460085</v>
      </c>
      <c r="V237" s="5" t="s">
        <v>42</v>
      </c>
    </row>
    <row r="238" spans="1:22" x14ac:dyDescent="0.3">
      <c r="A238" s="5" t="s">
        <v>325</v>
      </c>
      <c r="B238" s="6">
        <v>44996</v>
      </c>
      <c r="C238" s="5">
        <f t="shared" si="24"/>
        <v>2023</v>
      </c>
      <c r="D238" s="5">
        <f t="shared" si="25"/>
        <v>3</v>
      </c>
      <c r="E238" s="5" t="str">
        <f t="shared" si="26"/>
        <v>Mar</v>
      </c>
      <c r="F238" s="5" t="str">
        <f t="shared" si="27"/>
        <v>Q1</v>
      </c>
      <c r="G238" s="5" t="s">
        <v>35</v>
      </c>
      <c r="H238" s="5" t="s">
        <v>44</v>
      </c>
      <c r="I238" s="5" t="s">
        <v>45</v>
      </c>
      <c r="J238" s="5" t="s">
        <v>38</v>
      </c>
      <c r="K238" s="5" t="s">
        <v>39</v>
      </c>
      <c r="L238" s="5" t="s">
        <v>40</v>
      </c>
      <c r="M238" s="5" t="s">
        <v>56</v>
      </c>
      <c r="N238" s="5">
        <v>1</v>
      </c>
      <c r="O238" s="7">
        <v>55909</v>
      </c>
      <c r="P238" s="8">
        <v>0.15</v>
      </c>
      <c r="Q238" s="7">
        <v>48715</v>
      </c>
      <c r="R238" s="9">
        <f t="shared" si="28"/>
        <v>47522.65</v>
      </c>
      <c r="S238" s="9">
        <f t="shared" si="29"/>
        <v>48715</v>
      </c>
      <c r="T238" s="9">
        <f t="shared" si="30"/>
        <v>-1192.3499999999985</v>
      </c>
      <c r="U238" s="10">
        <f t="shared" si="31"/>
        <v>-2.5090141227393642E-2</v>
      </c>
      <c r="V238" s="5" t="s">
        <v>42</v>
      </c>
    </row>
    <row r="239" spans="1:22" x14ac:dyDescent="0.3">
      <c r="A239" s="5" t="s">
        <v>326</v>
      </c>
      <c r="B239" s="6">
        <v>44996</v>
      </c>
      <c r="C239" s="5">
        <f t="shared" si="24"/>
        <v>2023</v>
      </c>
      <c r="D239" s="5">
        <f t="shared" si="25"/>
        <v>3</v>
      </c>
      <c r="E239" s="5" t="str">
        <f t="shared" si="26"/>
        <v>Mar</v>
      </c>
      <c r="F239" s="5" t="str">
        <f t="shared" si="27"/>
        <v>Q1</v>
      </c>
      <c r="G239" s="5" t="s">
        <v>63</v>
      </c>
      <c r="H239" s="5" t="s">
        <v>109</v>
      </c>
      <c r="I239" s="5" t="s">
        <v>110</v>
      </c>
      <c r="J239" s="5" t="s">
        <v>54</v>
      </c>
      <c r="K239" s="5" t="s">
        <v>84</v>
      </c>
      <c r="L239" s="5" t="s">
        <v>40</v>
      </c>
      <c r="M239" s="5" t="s">
        <v>56</v>
      </c>
      <c r="N239" s="5">
        <v>4</v>
      </c>
      <c r="O239" s="7">
        <v>2307</v>
      </c>
      <c r="P239" s="8">
        <v>0</v>
      </c>
      <c r="Q239" s="7">
        <v>1181</v>
      </c>
      <c r="R239" s="9">
        <f t="shared" si="28"/>
        <v>9228</v>
      </c>
      <c r="S239" s="9">
        <f t="shared" si="29"/>
        <v>4724</v>
      </c>
      <c r="T239" s="9">
        <f t="shared" si="30"/>
        <v>4504</v>
      </c>
      <c r="U239" s="10">
        <f t="shared" si="31"/>
        <v>0.4880797572605115</v>
      </c>
      <c r="V239" s="5" t="s">
        <v>42</v>
      </c>
    </row>
    <row r="240" spans="1:22" x14ac:dyDescent="0.3">
      <c r="A240" s="5" t="s">
        <v>327</v>
      </c>
      <c r="B240" s="6">
        <v>44997</v>
      </c>
      <c r="C240" s="5">
        <f t="shared" si="24"/>
        <v>2023</v>
      </c>
      <c r="D240" s="5">
        <f t="shared" si="25"/>
        <v>3</v>
      </c>
      <c r="E240" s="5" t="str">
        <f t="shared" si="26"/>
        <v>Mar</v>
      </c>
      <c r="F240" s="5" t="str">
        <f t="shared" si="27"/>
        <v>Q1</v>
      </c>
      <c r="G240" s="5" t="s">
        <v>51</v>
      </c>
      <c r="H240" s="5" t="s">
        <v>106</v>
      </c>
      <c r="I240" s="5" t="s">
        <v>107</v>
      </c>
      <c r="J240" s="5" t="s">
        <v>38</v>
      </c>
      <c r="K240" s="5" t="s">
        <v>39</v>
      </c>
      <c r="L240" s="5" t="s">
        <v>40</v>
      </c>
      <c r="M240" s="5" t="s">
        <v>56</v>
      </c>
      <c r="N240" s="5">
        <v>5</v>
      </c>
      <c r="O240" s="7">
        <v>51424</v>
      </c>
      <c r="P240" s="8">
        <v>0.05</v>
      </c>
      <c r="Q240" s="7">
        <v>44087</v>
      </c>
      <c r="R240" s="9">
        <f t="shared" si="28"/>
        <v>244264</v>
      </c>
      <c r="S240" s="9">
        <f t="shared" si="29"/>
        <v>220435</v>
      </c>
      <c r="T240" s="9">
        <f t="shared" si="30"/>
        <v>23829</v>
      </c>
      <c r="U240" s="10">
        <f t="shared" si="31"/>
        <v>9.7554285527134577E-2</v>
      </c>
      <c r="V240" s="5" t="s">
        <v>42</v>
      </c>
    </row>
    <row r="241" spans="1:22" x14ac:dyDescent="0.3">
      <c r="A241" s="5" t="s">
        <v>328</v>
      </c>
      <c r="B241" s="6">
        <v>44997</v>
      </c>
      <c r="C241" s="5">
        <f t="shared" si="24"/>
        <v>2023</v>
      </c>
      <c r="D241" s="5">
        <f t="shared" si="25"/>
        <v>3</v>
      </c>
      <c r="E241" s="5" t="str">
        <f t="shared" si="26"/>
        <v>Mar</v>
      </c>
      <c r="F241" s="5" t="str">
        <f t="shared" si="27"/>
        <v>Q1</v>
      </c>
      <c r="G241" s="5" t="s">
        <v>51</v>
      </c>
      <c r="H241" s="5" t="s">
        <v>106</v>
      </c>
      <c r="I241" s="5" t="s">
        <v>107</v>
      </c>
      <c r="J241" s="5" t="s">
        <v>81</v>
      </c>
      <c r="K241" s="5" t="s">
        <v>130</v>
      </c>
      <c r="L241" s="5" t="s">
        <v>48</v>
      </c>
      <c r="M241" s="5" t="s">
        <v>49</v>
      </c>
      <c r="N241" s="5">
        <v>2</v>
      </c>
      <c r="O241" s="7">
        <v>12942</v>
      </c>
      <c r="P241" s="8">
        <v>0.25</v>
      </c>
      <c r="Q241" s="7">
        <v>7893</v>
      </c>
      <c r="R241" s="9">
        <f t="shared" si="28"/>
        <v>19413</v>
      </c>
      <c r="S241" s="9">
        <f t="shared" si="29"/>
        <v>15786</v>
      </c>
      <c r="T241" s="9">
        <f t="shared" si="30"/>
        <v>3627</v>
      </c>
      <c r="U241" s="10">
        <f t="shared" si="31"/>
        <v>0.18683356513676402</v>
      </c>
      <c r="V241" s="5" t="s">
        <v>42</v>
      </c>
    </row>
    <row r="242" spans="1:22" x14ac:dyDescent="0.3">
      <c r="A242" s="5" t="s">
        <v>329</v>
      </c>
      <c r="B242" s="6">
        <v>44997</v>
      </c>
      <c r="C242" s="5">
        <f t="shared" si="24"/>
        <v>2023</v>
      </c>
      <c r="D242" s="5">
        <f t="shared" si="25"/>
        <v>3</v>
      </c>
      <c r="E242" s="5" t="str">
        <f t="shared" si="26"/>
        <v>Mar</v>
      </c>
      <c r="F242" s="5" t="str">
        <f t="shared" si="27"/>
        <v>Q1</v>
      </c>
      <c r="G242" s="5" t="s">
        <v>51</v>
      </c>
      <c r="H242" s="5" t="s">
        <v>52</v>
      </c>
      <c r="I242" s="5" t="s">
        <v>53</v>
      </c>
      <c r="J242" s="5" t="s">
        <v>46</v>
      </c>
      <c r="K242" s="5" t="s">
        <v>47</v>
      </c>
      <c r="L242" s="5" t="s">
        <v>76</v>
      </c>
      <c r="M242" s="5" t="s">
        <v>41</v>
      </c>
      <c r="N242" s="5">
        <v>5</v>
      </c>
      <c r="O242" s="7">
        <v>431</v>
      </c>
      <c r="P242" s="8">
        <v>0.1</v>
      </c>
      <c r="Q242" s="7">
        <v>197</v>
      </c>
      <c r="R242" s="9">
        <f t="shared" si="28"/>
        <v>1939.5</v>
      </c>
      <c r="S242" s="9">
        <f t="shared" si="29"/>
        <v>985</v>
      </c>
      <c r="T242" s="9">
        <f t="shared" si="30"/>
        <v>954.5</v>
      </c>
      <c r="U242" s="10">
        <f t="shared" si="31"/>
        <v>0.49213714874967773</v>
      </c>
      <c r="V242" s="5" t="s">
        <v>42</v>
      </c>
    </row>
    <row r="243" spans="1:22" x14ac:dyDescent="0.3">
      <c r="A243" s="5" t="s">
        <v>330</v>
      </c>
      <c r="B243" s="6">
        <v>44998</v>
      </c>
      <c r="C243" s="5">
        <f t="shared" si="24"/>
        <v>2023</v>
      </c>
      <c r="D243" s="5">
        <f t="shared" si="25"/>
        <v>3</v>
      </c>
      <c r="E243" s="5" t="str">
        <f t="shared" si="26"/>
        <v>Mar</v>
      </c>
      <c r="F243" s="5" t="str">
        <f t="shared" si="27"/>
        <v>Q1</v>
      </c>
      <c r="G243" s="5" t="s">
        <v>63</v>
      </c>
      <c r="H243" s="5" t="s">
        <v>109</v>
      </c>
      <c r="I243" s="5" t="s">
        <v>110</v>
      </c>
      <c r="J243" s="5" t="s">
        <v>54</v>
      </c>
      <c r="K243" s="5" t="s">
        <v>55</v>
      </c>
      <c r="L243" s="5" t="s">
        <v>40</v>
      </c>
      <c r="M243" s="5" t="s">
        <v>49</v>
      </c>
      <c r="N243" s="5">
        <v>2</v>
      </c>
      <c r="O243" s="7">
        <v>2876</v>
      </c>
      <c r="P243" s="8">
        <v>0</v>
      </c>
      <c r="Q243" s="7">
        <v>1759</v>
      </c>
      <c r="R243" s="9">
        <f t="shared" si="28"/>
        <v>5752</v>
      </c>
      <c r="S243" s="9">
        <f t="shared" si="29"/>
        <v>3518</v>
      </c>
      <c r="T243" s="9">
        <f t="shared" si="30"/>
        <v>2234</v>
      </c>
      <c r="U243" s="10">
        <f t="shared" si="31"/>
        <v>0.38838664812239221</v>
      </c>
      <c r="V243" s="5" t="s">
        <v>42</v>
      </c>
    </row>
    <row r="244" spans="1:22" x14ac:dyDescent="0.3">
      <c r="A244" s="5" t="s">
        <v>331</v>
      </c>
      <c r="B244" s="6">
        <v>44998</v>
      </c>
      <c r="C244" s="5">
        <f t="shared" si="24"/>
        <v>2023</v>
      </c>
      <c r="D244" s="5">
        <f t="shared" si="25"/>
        <v>3</v>
      </c>
      <c r="E244" s="5" t="str">
        <f t="shared" si="26"/>
        <v>Mar</v>
      </c>
      <c r="F244" s="5" t="str">
        <f t="shared" si="27"/>
        <v>Q1</v>
      </c>
      <c r="G244" s="5" t="s">
        <v>63</v>
      </c>
      <c r="H244" s="5" t="s">
        <v>109</v>
      </c>
      <c r="I244" s="5" t="s">
        <v>110</v>
      </c>
      <c r="J244" s="5" t="s">
        <v>54</v>
      </c>
      <c r="K244" s="5" t="s">
        <v>99</v>
      </c>
      <c r="L244" s="5" t="s">
        <v>76</v>
      </c>
      <c r="M244" s="5" t="s">
        <v>49</v>
      </c>
      <c r="N244" s="5">
        <v>2</v>
      </c>
      <c r="O244" s="7">
        <v>1782</v>
      </c>
      <c r="P244" s="8">
        <v>0.1</v>
      </c>
      <c r="Q244" s="7">
        <v>940</v>
      </c>
      <c r="R244" s="9">
        <f t="shared" si="28"/>
        <v>3207.6</v>
      </c>
      <c r="S244" s="9">
        <f t="shared" si="29"/>
        <v>1880</v>
      </c>
      <c r="T244" s="9">
        <f t="shared" si="30"/>
        <v>1327.6</v>
      </c>
      <c r="U244" s="10">
        <f t="shared" si="31"/>
        <v>0.41389200648459906</v>
      </c>
      <c r="V244" s="5" t="s">
        <v>42</v>
      </c>
    </row>
    <row r="245" spans="1:22" x14ac:dyDescent="0.3">
      <c r="A245" s="5" t="s">
        <v>332</v>
      </c>
      <c r="B245" s="6">
        <v>44998</v>
      </c>
      <c r="C245" s="5">
        <f t="shared" si="24"/>
        <v>2023</v>
      </c>
      <c r="D245" s="5">
        <f t="shared" si="25"/>
        <v>3</v>
      </c>
      <c r="E245" s="5" t="str">
        <f t="shared" si="26"/>
        <v>Mar</v>
      </c>
      <c r="F245" s="5" t="str">
        <f t="shared" si="27"/>
        <v>Q1</v>
      </c>
      <c r="G245" s="5" t="s">
        <v>63</v>
      </c>
      <c r="H245" s="5" t="s">
        <v>86</v>
      </c>
      <c r="I245" s="5" t="s">
        <v>87</v>
      </c>
      <c r="J245" s="5" t="s">
        <v>46</v>
      </c>
      <c r="K245" s="5" t="s">
        <v>61</v>
      </c>
      <c r="L245" s="5" t="s">
        <v>48</v>
      </c>
      <c r="M245" s="5" t="s">
        <v>49</v>
      </c>
      <c r="N245" s="5">
        <v>2</v>
      </c>
      <c r="O245" s="7">
        <v>239</v>
      </c>
      <c r="P245" s="8">
        <v>0.15</v>
      </c>
      <c r="Q245" s="7">
        <v>97</v>
      </c>
      <c r="R245" s="9">
        <f t="shared" si="28"/>
        <v>406.3</v>
      </c>
      <c r="S245" s="9">
        <f t="shared" si="29"/>
        <v>194</v>
      </c>
      <c r="T245" s="9">
        <f t="shared" si="30"/>
        <v>212.3</v>
      </c>
      <c r="U245" s="10">
        <f t="shared" si="31"/>
        <v>0.52252030519320702</v>
      </c>
      <c r="V245" s="5" t="s">
        <v>42</v>
      </c>
    </row>
    <row r="246" spans="1:22" x14ac:dyDescent="0.3">
      <c r="A246" s="5" t="s">
        <v>333</v>
      </c>
      <c r="B246" s="6">
        <v>44998</v>
      </c>
      <c r="C246" s="5">
        <f t="shared" si="24"/>
        <v>2023</v>
      </c>
      <c r="D246" s="5">
        <f t="shared" si="25"/>
        <v>3</v>
      </c>
      <c r="E246" s="5" t="str">
        <f t="shared" si="26"/>
        <v>Mar</v>
      </c>
      <c r="F246" s="5" t="str">
        <f t="shared" si="27"/>
        <v>Q1</v>
      </c>
      <c r="G246" s="5" t="s">
        <v>51</v>
      </c>
      <c r="H246" s="5" t="s">
        <v>106</v>
      </c>
      <c r="I246" s="5" t="s">
        <v>107</v>
      </c>
      <c r="J246" s="5" t="s">
        <v>38</v>
      </c>
      <c r="K246" s="5" t="s">
        <v>75</v>
      </c>
      <c r="L246" s="5" t="s">
        <v>48</v>
      </c>
      <c r="M246" s="5" t="s">
        <v>41</v>
      </c>
      <c r="N246" s="5">
        <v>2</v>
      </c>
      <c r="O246" s="7">
        <v>11318</v>
      </c>
      <c r="P246" s="8">
        <v>0.15</v>
      </c>
      <c r="Q246" s="7">
        <v>8424</v>
      </c>
      <c r="R246" s="9">
        <f t="shared" si="28"/>
        <v>19240.599999999999</v>
      </c>
      <c r="S246" s="9">
        <f t="shared" si="29"/>
        <v>16848</v>
      </c>
      <c r="T246" s="9">
        <f t="shared" si="30"/>
        <v>2392.5999999999985</v>
      </c>
      <c r="U246" s="10">
        <f t="shared" si="31"/>
        <v>0.12435163144600474</v>
      </c>
      <c r="V246" s="5" t="s">
        <v>42</v>
      </c>
    </row>
    <row r="247" spans="1:22" x14ac:dyDescent="0.3">
      <c r="A247" s="5" t="s">
        <v>334</v>
      </c>
      <c r="B247" s="6">
        <v>44999</v>
      </c>
      <c r="C247" s="5">
        <f t="shared" si="24"/>
        <v>2023</v>
      </c>
      <c r="D247" s="5">
        <f t="shared" si="25"/>
        <v>3</v>
      </c>
      <c r="E247" s="5" t="str">
        <f t="shared" si="26"/>
        <v>Mar</v>
      </c>
      <c r="F247" s="5" t="str">
        <f t="shared" si="27"/>
        <v>Q1</v>
      </c>
      <c r="G247" s="5" t="s">
        <v>51</v>
      </c>
      <c r="H247" s="5" t="s">
        <v>79</v>
      </c>
      <c r="I247" s="5" t="s">
        <v>80</v>
      </c>
      <c r="J247" s="5" t="s">
        <v>38</v>
      </c>
      <c r="K247" s="5" t="s">
        <v>39</v>
      </c>
      <c r="L247" s="5" t="s">
        <v>48</v>
      </c>
      <c r="M247" s="5" t="s">
        <v>41</v>
      </c>
      <c r="N247" s="5">
        <v>1</v>
      </c>
      <c r="O247" s="7">
        <v>54135</v>
      </c>
      <c r="P247" s="8">
        <v>0.1</v>
      </c>
      <c r="Q247" s="7">
        <v>47106</v>
      </c>
      <c r="R247" s="9">
        <f t="shared" si="28"/>
        <v>48721.5</v>
      </c>
      <c r="S247" s="9">
        <f t="shared" si="29"/>
        <v>47106</v>
      </c>
      <c r="T247" s="9">
        <f t="shared" si="30"/>
        <v>1615.5</v>
      </c>
      <c r="U247" s="10">
        <f t="shared" si="31"/>
        <v>3.3157846125427173E-2</v>
      </c>
      <c r="V247" s="5" t="s">
        <v>42</v>
      </c>
    </row>
    <row r="248" spans="1:22" x14ac:dyDescent="0.3">
      <c r="A248" s="5" t="s">
        <v>335</v>
      </c>
      <c r="B248" s="6">
        <v>44999</v>
      </c>
      <c r="C248" s="5">
        <f t="shared" si="24"/>
        <v>2023</v>
      </c>
      <c r="D248" s="5">
        <f t="shared" si="25"/>
        <v>3</v>
      </c>
      <c r="E248" s="5" t="str">
        <f t="shared" si="26"/>
        <v>Mar</v>
      </c>
      <c r="F248" s="5" t="str">
        <f t="shared" si="27"/>
        <v>Q1</v>
      </c>
      <c r="G248" s="5" t="s">
        <v>63</v>
      </c>
      <c r="H248" s="5" t="s">
        <v>64</v>
      </c>
      <c r="I248" s="5" t="s">
        <v>65</v>
      </c>
      <c r="J248" s="5" t="s">
        <v>38</v>
      </c>
      <c r="K248" s="5" t="s">
        <v>104</v>
      </c>
      <c r="L248" s="5" t="s">
        <v>40</v>
      </c>
      <c r="M248" s="5" t="s">
        <v>49</v>
      </c>
      <c r="N248" s="5">
        <v>3</v>
      </c>
      <c r="O248" s="7">
        <v>1547</v>
      </c>
      <c r="P248" s="8">
        <v>0</v>
      </c>
      <c r="Q248" s="7">
        <v>756</v>
      </c>
      <c r="R248" s="9">
        <f t="shared" si="28"/>
        <v>4641</v>
      </c>
      <c r="S248" s="9">
        <f t="shared" si="29"/>
        <v>2268</v>
      </c>
      <c r="T248" s="9">
        <f t="shared" si="30"/>
        <v>2373</v>
      </c>
      <c r="U248" s="10">
        <f t="shared" si="31"/>
        <v>0.5113122171945701</v>
      </c>
      <c r="V248" s="5" t="s">
        <v>42</v>
      </c>
    </row>
    <row r="249" spans="1:22" x14ac:dyDescent="0.3">
      <c r="A249" s="5" t="s">
        <v>336</v>
      </c>
      <c r="B249" s="6">
        <v>45000</v>
      </c>
      <c r="C249" s="5">
        <f t="shared" si="24"/>
        <v>2023</v>
      </c>
      <c r="D249" s="5">
        <f t="shared" si="25"/>
        <v>3</v>
      </c>
      <c r="E249" s="5" t="str">
        <f t="shared" si="26"/>
        <v>Mar</v>
      </c>
      <c r="F249" s="5" t="str">
        <f t="shared" si="27"/>
        <v>Q1</v>
      </c>
      <c r="G249" s="5" t="s">
        <v>35</v>
      </c>
      <c r="H249" s="5" t="s">
        <v>91</v>
      </c>
      <c r="I249" s="5" t="s">
        <v>92</v>
      </c>
      <c r="J249" s="5" t="s">
        <v>38</v>
      </c>
      <c r="K249" s="5" t="s">
        <v>104</v>
      </c>
      <c r="L249" s="5" t="s">
        <v>40</v>
      </c>
      <c r="M249" s="5" t="s">
        <v>56</v>
      </c>
      <c r="N249" s="5">
        <v>1</v>
      </c>
      <c r="O249" s="7">
        <v>1520</v>
      </c>
      <c r="P249" s="8">
        <v>0</v>
      </c>
      <c r="Q249" s="7">
        <v>746</v>
      </c>
      <c r="R249" s="9">
        <f t="shared" si="28"/>
        <v>1520</v>
      </c>
      <c r="S249" s="9">
        <f t="shared" si="29"/>
        <v>746</v>
      </c>
      <c r="T249" s="9">
        <f t="shared" si="30"/>
        <v>774</v>
      </c>
      <c r="U249" s="10">
        <f t="shared" si="31"/>
        <v>0.50921052631578945</v>
      </c>
      <c r="V249" s="5" t="s">
        <v>42</v>
      </c>
    </row>
    <row r="250" spans="1:22" x14ac:dyDescent="0.3">
      <c r="A250" s="5" t="s">
        <v>337</v>
      </c>
      <c r="B250" s="6">
        <v>45000</v>
      </c>
      <c r="C250" s="5">
        <f t="shared" si="24"/>
        <v>2023</v>
      </c>
      <c r="D250" s="5">
        <f t="shared" si="25"/>
        <v>3</v>
      </c>
      <c r="E250" s="5" t="str">
        <f t="shared" si="26"/>
        <v>Mar</v>
      </c>
      <c r="F250" s="5" t="str">
        <f t="shared" si="27"/>
        <v>Q1</v>
      </c>
      <c r="G250" s="5" t="s">
        <v>58</v>
      </c>
      <c r="H250" s="5" t="s">
        <v>72</v>
      </c>
      <c r="I250" s="5" t="s">
        <v>73</v>
      </c>
      <c r="J250" s="5" t="s">
        <v>38</v>
      </c>
      <c r="K250" s="5" t="s">
        <v>75</v>
      </c>
      <c r="L250" s="5" t="s">
        <v>40</v>
      </c>
      <c r="M250" s="5" t="s">
        <v>56</v>
      </c>
      <c r="N250" s="5">
        <v>5</v>
      </c>
      <c r="O250" s="7">
        <v>11198</v>
      </c>
      <c r="P250" s="8">
        <v>0.15</v>
      </c>
      <c r="Q250" s="7">
        <v>8164</v>
      </c>
      <c r="R250" s="9">
        <f t="shared" si="28"/>
        <v>47591.5</v>
      </c>
      <c r="S250" s="9">
        <f t="shared" si="29"/>
        <v>40820</v>
      </c>
      <c r="T250" s="9">
        <f t="shared" si="30"/>
        <v>6771.5</v>
      </c>
      <c r="U250" s="10">
        <f t="shared" si="31"/>
        <v>0.1422838111847704</v>
      </c>
      <c r="V250" s="5" t="s">
        <v>42</v>
      </c>
    </row>
    <row r="251" spans="1:22" x14ac:dyDescent="0.3">
      <c r="A251" s="5" t="s">
        <v>338</v>
      </c>
      <c r="B251" s="6">
        <v>45000</v>
      </c>
      <c r="C251" s="5">
        <f t="shared" si="24"/>
        <v>2023</v>
      </c>
      <c r="D251" s="5">
        <f t="shared" si="25"/>
        <v>3</v>
      </c>
      <c r="E251" s="5" t="str">
        <f t="shared" si="26"/>
        <v>Mar</v>
      </c>
      <c r="F251" s="5" t="str">
        <f t="shared" si="27"/>
        <v>Q1</v>
      </c>
      <c r="G251" s="5" t="s">
        <v>63</v>
      </c>
      <c r="H251" s="5" t="s">
        <v>64</v>
      </c>
      <c r="I251" s="5" t="s">
        <v>65</v>
      </c>
      <c r="J251" s="5" t="s">
        <v>54</v>
      </c>
      <c r="K251" s="5" t="s">
        <v>55</v>
      </c>
      <c r="L251" s="5" t="s">
        <v>40</v>
      </c>
      <c r="M251" s="5" t="s">
        <v>56</v>
      </c>
      <c r="N251" s="5">
        <v>8</v>
      </c>
      <c r="O251" s="7">
        <v>2768</v>
      </c>
      <c r="P251" s="8">
        <v>0.1</v>
      </c>
      <c r="Q251" s="7">
        <v>1676</v>
      </c>
      <c r="R251" s="9">
        <f t="shared" si="28"/>
        <v>19929.600000000002</v>
      </c>
      <c r="S251" s="9">
        <f t="shared" si="29"/>
        <v>13408</v>
      </c>
      <c r="T251" s="9">
        <f t="shared" si="30"/>
        <v>6521.6000000000022</v>
      </c>
      <c r="U251" s="10">
        <f t="shared" si="31"/>
        <v>0.32723185613359029</v>
      </c>
      <c r="V251" s="5" t="s">
        <v>42</v>
      </c>
    </row>
    <row r="252" spans="1:22" x14ac:dyDescent="0.3">
      <c r="A252" s="5" t="s">
        <v>339</v>
      </c>
      <c r="B252" s="6">
        <v>45000</v>
      </c>
      <c r="C252" s="5">
        <f t="shared" si="24"/>
        <v>2023</v>
      </c>
      <c r="D252" s="5">
        <f t="shared" si="25"/>
        <v>3</v>
      </c>
      <c r="E252" s="5" t="str">
        <f t="shared" si="26"/>
        <v>Mar</v>
      </c>
      <c r="F252" s="5" t="str">
        <f t="shared" si="27"/>
        <v>Q1</v>
      </c>
      <c r="G252" s="5" t="s">
        <v>63</v>
      </c>
      <c r="H252" s="5" t="s">
        <v>109</v>
      </c>
      <c r="I252" s="5" t="s">
        <v>110</v>
      </c>
      <c r="J252" s="5" t="s">
        <v>81</v>
      </c>
      <c r="K252" s="5" t="s">
        <v>130</v>
      </c>
      <c r="L252" s="5" t="s">
        <v>76</v>
      </c>
      <c r="M252" s="5" t="s">
        <v>56</v>
      </c>
      <c r="N252" s="5">
        <v>5</v>
      </c>
      <c r="O252" s="7">
        <v>13496</v>
      </c>
      <c r="P252" s="8">
        <v>0.3</v>
      </c>
      <c r="Q252" s="7">
        <v>8311</v>
      </c>
      <c r="R252" s="9">
        <f t="shared" si="28"/>
        <v>47236</v>
      </c>
      <c r="S252" s="9">
        <f t="shared" si="29"/>
        <v>41555</v>
      </c>
      <c r="T252" s="9">
        <f t="shared" si="30"/>
        <v>5681</v>
      </c>
      <c r="U252" s="10">
        <f t="shared" si="31"/>
        <v>0.12026843932593785</v>
      </c>
      <c r="V252" s="5" t="s">
        <v>42</v>
      </c>
    </row>
    <row r="253" spans="1:22" x14ac:dyDescent="0.3">
      <c r="A253" s="5" t="s">
        <v>340</v>
      </c>
      <c r="B253" s="6">
        <v>45001</v>
      </c>
      <c r="C253" s="5">
        <f t="shared" si="24"/>
        <v>2023</v>
      </c>
      <c r="D253" s="5">
        <f t="shared" si="25"/>
        <v>3</v>
      </c>
      <c r="E253" s="5" t="str">
        <f t="shared" si="26"/>
        <v>Mar</v>
      </c>
      <c r="F253" s="5" t="str">
        <f t="shared" si="27"/>
        <v>Q1</v>
      </c>
      <c r="G253" s="5" t="s">
        <v>63</v>
      </c>
      <c r="H253" s="5" t="s">
        <v>64</v>
      </c>
      <c r="I253" s="5" t="s">
        <v>65</v>
      </c>
      <c r="J253" s="5" t="s">
        <v>54</v>
      </c>
      <c r="K253" s="5" t="s">
        <v>99</v>
      </c>
      <c r="L253" s="5" t="s">
        <v>76</v>
      </c>
      <c r="M253" s="5" t="s">
        <v>41</v>
      </c>
      <c r="N253" s="5">
        <v>2</v>
      </c>
      <c r="O253" s="7">
        <v>1857</v>
      </c>
      <c r="P253" s="8">
        <v>0.2</v>
      </c>
      <c r="Q253" s="7">
        <v>938</v>
      </c>
      <c r="R253" s="9">
        <f t="shared" si="28"/>
        <v>2971.2000000000003</v>
      </c>
      <c r="S253" s="9">
        <f t="shared" si="29"/>
        <v>1876</v>
      </c>
      <c r="T253" s="9">
        <f t="shared" si="30"/>
        <v>1095.2000000000003</v>
      </c>
      <c r="U253" s="10">
        <f t="shared" si="31"/>
        <v>0.36860527732902537</v>
      </c>
      <c r="V253" s="5" t="s">
        <v>42</v>
      </c>
    </row>
    <row r="254" spans="1:22" x14ac:dyDescent="0.3">
      <c r="A254" s="5" t="s">
        <v>341</v>
      </c>
      <c r="B254" s="6">
        <v>45002</v>
      </c>
      <c r="C254" s="5">
        <f t="shared" si="24"/>
        <v>2023</v>
      </c>
      <c r="D254" s="5">
        <f t="shared" si="25"/>
        <v>3</v>
      </c>
      <c r="E254" s="5" t="str">
        <f t="shared" si="26"/>
        <v>Mar</v>
      </c>
      <c r="F254" s="5" t="str">
        <f t="shared" si="27"/>
        <v>Q1</v>
      </c>
      <c r="G254" s="5" t="s">
        <v>63</v>
      </c>
      <c r="H254" s="5" t="s">
        <v>109</v>
      </c>
      <c r="I254" s="5" t="s">
        <v>110</v>
      </c>
      <c r="J254" s="5" t="s">
        <v>46</v>
      </c>
      <c r="K254" s="5" t="s">
        <v>66</v>
      </c>
      <c r="L254" s="5" t="s">
        <v>48</v>
      </c>
      <c r="M254" s="5" t="s">
        <v>41</v>
      </c>
      <c r="N254" s="5">
        <v>2</v>
      </c>
      <c r="O254" s="7">
        <v>321</v>
      </c>
      <c r="P254" s="8">
        <v>0.2</v>
      </c>
      <c r="Q254" s="7">
        <v>129</v>
      </c>
      <c r="R254" s="9">
        <f t="shared" si="28"/>
        <v>513.6</v>
      </c>
      <c r="S254" s="9">
        <f t="shared" si="29"/>
        <v>258</v>
      </c>
      <c r="T254" s="9">
        <f t="shared" si="30"/>
        <v>255.60000000000002</v>
      </c>
      <c r="U254" s="10">
        <f t="shared" si="31"/>
        <v>0.49766355140186919</v>
      </c>
      <c r="V254" s="5" t="s">
        <v>42</v>
      </c>
    </row>
    <row r="255" spans="1:22" x14ac:dyDescent="0.3">
      <c r="A255" s="5" t="s">
        <v>342</v>
      </c>
      <c r="B255" s="6">
        <v>45002</v>
      </c>
      <c r="C255" s="5">
        <f t="shared" si="24"/>
        <v>2023</v>
      </c>
      <c r="D255" s="5">
        <f t="shared" si="25"/>
        <v>3</v>
      </c>
      <c r="E255" s="5" t="str">
        <f t="shared" si="26"/>
        <v>Mar</v>
      </c>
      <c r="F255" s="5" t="str">
        <f t="shared" si="27"/>
        <v>Q1</v>
      </c>
      <c r="G255" s="5" t="s">
        <v>51</v>
      </c>
      <c r="H255" s="5" t="s">
        <v>79</v>
      </c>
      <c r="I255" s="5" t="s">
        <v>80</v>
      </c>
      <c r="J255" s="5" t="s">
        <v>46</v>
      </c>
      <c r="K255" s="5" t="s">
        <v>66</v>
      </c>
      <c r="L255" s="5" t="s">
        <v>48</v>
      </c>
      <c r="M255" s="5" t="s">
        <v>49</v>
      </c>
      <c r="N255" s="5">
        <v>1</v>
      </c>
      <c r="O255" s="7">
        <v>284</v>
      </c>
      <c r="P255" s="8">
        <v>0.15</v>
      </c>
      <c r="Q255" s="7">
        <v>112</v>
      </c>
      <c r="R255" s="9">
        <f t="shared" si="28"/>
        <v>241.4</v>
      </c>
      <c r="S255" s="9">
        <f t="shared" si="29"/>
        <v>112</v>
      </c>
      <c r="T255" s="9">
        <f t="shared" si="30"/>
        <v>129.4</v>
      </c>
      <c r="U255" s="10">
        <f t="shared" si="31"/>
        <v>0.53603976801988407</v>
      </c>
      <c r="V255" s="5" t="s">
        <v>42</v>
      </c>
    </row>
    <row r="256" spans="1:22" x14ac:dyDescent="0.3">
      <c r="A256" s="5" t="s">
        <v>343</v>
      </c>
      <c r="B256" s="6">
        <v>45002</v>
      </c>
      <c r="C256" s="5">
        <f t="shared" si="24"/>
        <v>2023</v>
      </c>
      <c r="D256" s="5">
        <f t="shared" si="25"/>
        <v>3</v>
      </c>
      <c r="E256" s="5" t="str">
        <f t="shared" si="26"/>
        <v>Mar</v>
      </c>
      <c r="F256" s="5" t="str">
        <f t="shared" si="27"/>
        <v>Q1</v>
      </c>
      <c r="G256" s="5" t="s">
        <v>63</v>
      </c>
      <c r="H256" s="5" t="s">
        <v>86</v>
      </c>
      <c r="I256" s="5" t="s">
        <v>87</v>
      </c>
      <c r="J256" s="5" t="s">
        <v>54</v>
      </c>
      <c r="K256" s="5" t="s">
        <v>99</v>
      </c>
      <c r="L256" s="5" t="s">
        <v>48</v>
      </c>
      <c r="M256" s="5" t="s">
        <v>56</v>
      </c>
      <c r="N256" s="5">
        <v>5</v>
      </c>
      <c r="O256" s="7">
        <v>1913</v>
      </c>
      <c r="P256" s="8">
        <v>0.15</v>
      </c>
      <c r="Q256" s="7">
        <v>995</v>
      </c>
      <c r="R256" s="9">
        <f t="shared" si="28"/>
        <v>8130.25</v>
      </c>
      <c r="S256" s="9">
        <f t="shared" si="29"/>
        <v>4975</v>
      </c>
      <c r="T256" s="9">
        <f t="shared" si="30"/>
        <v>3155.25</v>
      </c>
      <c r="U256" s="10">
        <f t="shared" si="31"/>
        <v>0.38808769718028352</v>
      </c>
      <c r="V256" s="5" t="s">
        <v>42</v>
      </c>
    </row>
    <row r="257" spans="1:22" x14ac:dyDescent="0.3">
      <c r="A257" s="5" t="s">
        <v>344</v>
      </c>
      <c r="B257" s="6">
        <v>45002</v>
      </c>
      <c r="C257" s="5">
        <f t="shared" si="24"/>
        <v>2023</v>
      </c>
      <c r="D257" s="5">
        <f t="shared" si="25"/>
        <v>3</v>
      </c>
      <c r="E257" s="5" t="str">
        <f t="shared" si="26"/>
        <v>Mar</v>
      </c>
      <c r="F257" s="5" t="str">
        <f t="shared" si="27"/>
        <v>Q1</v>
      </c>
      <c r="G257" s="5" t="s">
        <v>58</v>
      </c>
      <c r="H257" s="5" t="s">
        <v>59</v>
      </c>
      <c r="I257" s="5" t="s">
        <v>60</v>
      </c>
      <c r="J257" s="5" t="s">
        <v>38</v>
      </c>
      <c r="K257" s="5" t="s">
        <v>104</v>
      </c>
      <c r="L257" s="5" t="s">
        <v>48</v>
      </c>
      <c r="M257" s="5" t="s">
        <v>49</v>
      </c>
      <c r="N257" s="5">
        <v>3</v>
      </c>
      <c r="O257" s="7">
        <v>1445</v>
      </c>
      <c r="P257" s="8">
        <v>0</v>
      </c>
      <c r="Q257" s="7">
        <v>736</v>
      </c>
      <c r="R257" s="9">
        <f t="shared" si="28"/>
        <v>4335</v>
      </c>
      <c r="S257" s="9">
        <f t="shared" si="29"/>
        <v>2208</v>
      </c>
      <c r="T257" s="9">
        <f t="shared" si="30"/>
        <v>2127</v>
      </c>
      <c r="U257" s="10">
        <f t="shared" si="31"/>
        <v>0.49065743944636681</v>
      </c>
      <c r="V257" s="5" t="s">
        <v>42</v>
      </c>
    </row>
    <row r="258" spans="1:22" x14ac:dyDescent="0.3">
      <c r="A258" s="5" t="s">
        <v>345</v>
      </c>
      <c r="B258" s="6">
        <v>45003</v>
      </c>
      <c r="C258" s="5">
        <f t="shared" ref="C258:C321" si="32">YEAR(B258)</f>
        <v>2023</v>
      </c>
      <c r="D258" s="5">
        <f t="shared" ref="D258:D321" si="33">MONTH(B258)</f>
        <v>3</v>
      </c>
      <c r="E258" s="5" t="str">
        <f t="shared" ref="E258:E321" si="34">TEXT(B258,"mmm")</f>
        <v>Mar</v>
      </c>
      <c r="F258" s="5" t="str">
        <f t="shared" ref="F258:F321" si="35">"Q"&amp;ROUNDUP(D258/3,0)</f>
        <v>Q1</v>
      </c>
      <c r="G258" s="5" t="s">
        <v>51</v>
      </c>
      <c r="H258" s="5" t="s">
        <v>79</v>
      </c>
      <c r="I258" s="5" t="s">
        <v>80</v>
      </c>
      <c r="J258" s="5" t="s">
        <v>46</v>
      </c>
      <c r="K258" s="5" t="s">
        <v>61</v>
      </c>
      <c r="L258" s="5" t="s">
        <v>40</v>
      </c>
      <c r="M258" s="5" t="s">
        <v>56</v>
      </c>
      <c r="N258" s="5">
        <v>3</v>
      </c>
      <c r="O258" s="7">
        <v>260</v>
      </c>
      <c r="P258" s="8">
        <v>0</v>
      </c>
      <c r="Q258" s="7">
        <v>106</v>
      </c>
      <c r="R258" s="9">
        <f t="shared" ref="R258:R321" si="36">N258*O258*(1-P258)</f>
        <v>780</v>
      </c>
      <c r="S258" s="9">
        <f t="shared" ref="S258:S321" si="37">N258*Q258</f>
        <v>318</v>
      </c>
      <c r="T258" s="9">
        <f t="shared" ref="T258:T321" si="38">R258-S258</f>
        <v>462</v>
      </c>
      <c r="U258" s="10">
        <f t="shared" ref="U258:U321" si="39">IF(R258=0,0,T258/R258)</f>
        <v>0.59230769230769231</v>
      </c>
      <c r="V258" s="5" t="s">
        <v>42</v>
      </c>
    </row>
    <row r="259" spans="1:22" x14ac:dyDescent="0.3">
      <c r="A259" s="5" t="s">
        <v>346</v>
      </c>
      <c r="B259" s="6">
        <v>45003</v>
      </c>
      <c r="C259" s="5">
        <f t="shared" si="32"/>
        <v>2023</v>
      </c>
      <c r="D259" s="5">
        <f t="shared" si="33"/>
        <v>3</v>
      </c>
      <c r="E259" s="5" t="str">
        <f t="shared" si="34"/>
        <v>Mar</v>
      </c>
      <c r="F259" s="5" t="str">
        <f t="shared" si="35"/>
        <v>Q1</v>
      </c>
      <c r="G259" s="5" t="s">
        <v>63</v>
      </c>
      <c r="H259" s="5" t="s">
        <v>64</v>
      </c>
      <c r="I259" s="5" t="s">
        <v>65</v>
      </c>
      <c r="J259" s="5" t="s">
        <v>46</v>
      </c>
      <c r="K259" s="5" t="s">
        <v>47</v>
      </c>
      <c r="L259" s="5" t="s">
        <v>40</v>
      </c>
      <c r="M259" s="5" t="s">
        <v>49</v>
      </c>
      <c r="N259" s="5">
        <v>5</v>
      </c>
      <c r="O259" s="7">
        <v>439</v>
      </c>
      <c r="P259" s="8">
        <v>0.1</v>
      </c>
      <c r="Q259" s="7">
        <v>198</v>
      </c>
      <c r="R259" s="9">
        <f t="shared" si="36"/>
        <v>1975.5</v>
      </c>
      <c r="S259" s="9">
        <f t="shared" si="37"/>
        <v>990</v>
      </c>
      <c r="T259" s="9">
        <f t="shared" si="38"/>
        <v>985.5</v>
      </c>
      <c r="U259" s="10">
        <f t="shared" si="39"/>
        <v>0.49886104783599089</v>
      </c>
      <c r="V259" s="5" t="s">
        <v>42</v>
      </c>
    </row>
    <row r="260" spans="1:22" x14ac:dyDescent="0.3">
      <c r="A260" s="5" t="s">
        <v>347</v>
      </c>
      <c r="B260" s="6">
        <v>45004</v>
      </c>
      <c r="C260" s="5">
        <f t="shared" si="32"/>
        <v>2023</v>
      </c>
      <c r="D260" s="5">
        <f t="shared" si="33"/>
        <v>3</v>
      </c>
      <c r="E260" s="5" t="str">
        <f t="shared" si="34"/>
        <v>Mar</v>
      </c>
      <c r="F260" s="5" t="str">
        <f t="shared" si="35"/>
        <v>Q1</v>
      </c>
      <c r="G260" s="5" t="s">
        <v>35</v>
      </c>
      <c r="H260" s="5" t="s">
        <v>91</v>
      </c>
      <c r="I260" s="5" t="s">
        <v>92</v>
      </c>
      <c r="J260" s="5" t="s">
        <v>46</v>
      </c>
      <c r="K260" s="5" t="s">
        <v>61</v>
      </c>
      <c r="L260" s="5" t="s">
        <v>40</v>
      </c>
      <c r="M260" s="5" t="s">
        <v>56</v>
      </c>
      <c r="N260" s="5">
        <v>2</v>
      </c>
      <c r="O260" s="7">
        <v>226</v>
      </c>
      <c r="P260" s="8">
        <v>0</v>
      </c>
      <c r="Q260" s="7">
        <v>97</v>
      </c>
      <c r="R260" s="9">
        <f t="shared" si="36"/>
        <v>452</v>
      </c>
      <c r="S260" s="9">
        <f t="shared" si="37"/>
        <v>194</v>
      </c>
      <c r="T260" s="9">
        <f t="shared" si="38"/>
        <v>258</v>
      </c>
      <c r="U260" s="10">
        <f t="shared" si="39"/>
        <v>0.57079646017699115</v>
      </c>
      <c r="V260" s="5" t="s">
        <v>42</v>
      </c>
    </row>
    <row r="261" spans="1:22" x14ac:dyDescent="0.3">
      <c r="A261" s="5" t="s">
        <v>348</v>
      </c>
      <c r="B261" s="6">
        <v>45004</v>
      </c>
      <c r="C261" s="5">
        <f t="shared" si="32"/>
        <v>2023</v>
      </c>
      <c r="D261" s="5">
        <f t="shared" si="33"/>
        <v>3</v>
      </c>
      <c r="E261" s="5" t="str">
        <f t="shared" si="34"/>
        <v>Mar</v>
      </c>
      <c r="F261" s="5" t="str">
        <f t="shared" si="35"/>
        <v>Q1</v>
      </c>
      <c r="G261" s="5" t="s">
        <v>51</v>
      </c>
      <c r="H261" s="5" t="s">
        <v>79</v>
      </c>
      <c r="I261" s="5" t="s">
        <v>80</v>
      </c>
      <c r="J261" s="5" t="s">
        <v>81</v>
      </c>
      <c r="K261" s="5" t="s">
        <v>82</v>
      </c>
      <c r="L261" s="5" t="s">
        <v>76</v>
      </c>
      <c r="M261" s="5" t="s">
        <v>41</v>
      </c>
      <c r="N261" s="5">
        <v>1</v>
      </c>
      <c r="O261" s="7">
        <v>6621</v>
      </c>
      <c r="P261" s="8">
        <v>0.4</v>
      </c>
      <c r="Q261" s="7">
        <v>3602</v>
      </c>
      <c r="R261" s="9">
        <f t="shared" si="36"/>
        <v>3972.6</v>
      </c>
      <c r="S261" s="9">
        <f t="shared" si="37"/>
        <v>3602</v>
      </c>
      <c r="T261" s="9">
        <f t="shared" si="38"/>
        <v>370.59999999999991</v>
      </c>
      <c r="U261" s="10">
        <f t="shared" si="39"/>
        <v>9.3289029854503325E-2</v>
      </c>
      <c r="V261" s="5" t="s">
        <v>42</v>
      </c>
    </row>
    <row r="262" spans="1:22" x14ac:dyDescent="0.3">
      <c r="A262" s="5" t="s">
        <v>349</v>
      </c>
      <c r="B262" s="6">
        <v>45004</v>
      </c>
      <c r="C262" s="5">
        <f t="shared" si="32"/>
        <v>2023</v>
      </c>
      <c r="D262" s="5">
        <f t="shared" si="33"/>
        <v>3</v>
      </c>
      <c r="E262" s="5" t="str">
        <f t="shared" si="34"/>
        <v>Mar</v>
      </c>
      <c r="F262" s="5" t="str">
        <f t="shared" si="35"/>
        <v>Q1</v>
      </c>
      <c r="G262" s="5" t="s">
        <v>51</v>
      </c>
      <c r="H262" s="5" t="s">
        <v>52</v>
      </c>
      <c r="I262" s="5" t="s">
        <v>53</v>
      </c>
      <c r="J262" s="5" t="s">
        <v>38</v>
      </c>
      <c r="K262" s="5" t="s">
        <v>104</v>
      </c>
      <c r="L262" s="5" t="s">
        <v>76</v>
      </c>
      <c r="M262" s="5" t="s">
        <v>49</v>
      </c>
      <c r="N262" s="5">
        <v>2</v>
      </c>
      <c r="O262" s="7">
        <v>1406</v>
      </c>
      <c r="P262" s="8">
        <v>0</v>
      </c>
      <c r="Q262" s="7">
        <v>709</v>
      </c>
      <c r="R262" s="9">
        <f t="shared" si="36"/>
        <v>2812</v>
      </c>
      <c r="S262" s="9">
        <f t="shared" si="37"/>
        <v>1418</v>
      </c>
      <c r="T262" s="9">
        <f t="shared" si="38"/>
        <v>1394</v>
      </c>
      <c r="U262" s="10">
        <f t="shared" si="39"/>
        <v>0.49573257467994308</v>
      </c>
      <c r="V262" s="5" t="s">
        <v>42</v>
      </c>
    </row>
    <row r="263" spans="1:22" x14ac:dyDescent="0.3">
      <c r="A263" s="5" t="s">
        <v>350</v>
      </c>
      <c r="B263" s="6">
        <v>45004</v>
      </c>
      <c r="C263" s="5">
        <f t="shared" si="32"/>
        <v>2023</v>
      </c>
      <c r="D263" s="5">
        <f t="shared" si="33"/>
        <v>3</v>
      </c>
      <c r="E263" s="5" t="str">
        <f t="shared" si="34"/>
        <v>Mar</v>
      </c>
      <c r="F263" s="5" t="str">
        <f t="shared" si="35"/>
        <v>Q1</v>
      </c>
      <c r="G263" s="5" t="s">
        <v>63</v>
      </c>
      <c r="H263" s="5" t="s">
        <v>86</v>
      </c>
      <c r="I263" s="5" t="s">
        <v>87</v>
      </c>
      <c r="J263" s="5" t="s">
        <v>46</v>
      </c>
      <c r="K263" s="5" t="s">
        <v>89</v>
      </c>
      <c r="L263" s="5" t="s">
        <v>40</v>
      </c>
      <c r="M263" s="5" t="s">
        <v>49</v>
      </c>
      <c r="N263" s="5">
        <v>4</v>
      </c>
      <c r="O263" s="7">
        <v>2381</v>
      </c>
      <c r="P263" s="8">
        <v>0.1</v>
      </c>
      <c r="Q263" s="7">
        <v>1370</v>
      </c>
      <c r="R263" s="9">
        <f t="shared" si="36"/>
        <v>8571.6</v>
      </c>
      <c r="S263" s="9">
        <f t="shared" si="37"/>
        <v>5480</v>
      </c>
      <c r="T263" s="9">
        <f t="shared" si="38"/>
        <v>3091.6000000000004</v>
      </c>
      <c r="U263" s="10">
        <f t="shared" si="39"/>
        <v>0.36067945307760513</v>
      </c>
      <c r="V263" s="5" t="s">
        <v>42</v>
      </c>
    </row>
    <row r="264" spans="1:22" x14ac:dyDescent="0.3">
      <c r="A264" s="5" t="s">
        <v>351</v>
      </c>
      <c r="B264" s="6">
        <v>45004</v>
      </c>
      <c r="C264" s="5">
        <f t="shared" si="32"/>
        <v>2023</v>
      </c>
      <c r="D264" s="5">
        <f t="shared" si="33"/>
        <v>3</v>
      </c>
      <c r="E264" s="5" t="str">
        <f t="shared" si="34"/>
        <v>Mar</v>
      </c>
      <c r="F264" s="5" t="str">
        <f t="shared" si="35"/>
        <v>Q1</v>
      </c>
      <c r="G264" s="5" t="s">
        <v>58</v>
      </c>
      <c r="H264" s="5" t="s">
        <v>59</v>
      </c>
      <c r="I264" s="5" t="s">
        <v>60</v>
      </c>
      <c r="J264" s="5" t="s">
        <v>46</v>
      </c>
      <c r="K264" s="5" t="s">
        <v>61</v>
      </c>
      <c r="L264" s="5" t="s">
        <v>40</v>
      </c>
      <c r="M264" s="5" t="s">
        <v>56</v>
      </c>
      <c r="N264" s="5">
        <v>8</v>
      </c>
      <c r="O264" s="7">
        <v>264</v>
      </c>
      <c r="P264" s="8">
        <v>0</v>
      </c>
      <c r="Q264" s="7">
        <v>109</v>
      </c>
      <c r="R264" s="9">
        <f t="shared" si="36"/>
        <v>2112</v>
      </c>
      <c r="S264" s="9">
        <f t="shared" si="37"/>
        <v>872</v>
      </c>
      <c r="T264" s="9">
        <f t="shared" si="38"/>
        <v>1240</v>
      </c>
      <c r="U264" s="10">
        <f t="shared" si="39"/>
        <v>0.58712121212121215</v>
      </c>
      <c r="V264" s="5" t="s">
        <v>42</v>
      </c>
    </row>
    <row r="265" spans="1:22" x14ac:dyDescent="0.3">
      <c r="A265" s="5" t="s">
        <v>352</v>
      </c>
      <c r="B265" s="6">
        <v>45004</v>
      </c>
      <c r="C265" s="5">
        <f t="shared" si="32"/>
        <v>2023</v>
      </c>
      <c r="D265" s="5">
        <f t="shared" si="33"/>
        <v>3</v>
      </c>
      <c r="E265" s="5" t="str">
        <f t="shared" si="34"/>
        <v>Mar</v>
      </c>
      <c r="F265" s="5" t="str">
        <f t="shared" si="35"/>
        <v>Q1</v>
      </c>
      <c r="G265" s="5" t="s">
        <v>51</v>
      </c>
      <c r="H265" s="5" t="s">
        <v>79</v>
      </c>
      <c r="I265" s="5" t="s">
        <v>80</v>
      </c>
      <c r="J265" s="5" t="s">
        <v>54</v>
      </c>
      <c r="K265" s="5" t="s">
        <v>99</v>
      </c>
      <c r="L265" s="5" t="s">
        <v>76</v>
      </c>
      <c r="M265" s="5" t="s">
        <v>49</v>
      </c>
      <c r="N265" s="5">
        <v>8</v>
      </c>
      <c r="O265" s="7">
        <v>1725</v>
      </c>
      <c r="P265" s="8">
        <v>0.15</v>
      </c>
      <c r="Q265" s="7">
        <v>879</v>
      </c>
      <c r="R265" s="9">
        <f t="shared" si="36"/>
        <v>11730</v>
      </c>
      <c r="S265" s="9">
        <f t="shared" si="37"/>
        <v>7032</v>
      </c>
      <c r="T265" s="9">
        <f t="shared" si="38"/>
        <v>4698</v>
      </c>
      <c r="U265" s="10">
        <f t="shared" si="39"/>
        <v>0.40051150895140664</v>
      </c>
      <c r="V265" s="5" t="s">
        <v>42</v>
      </c>
    </row>
    <row r="266" spans="1:22" x14ac:dyDescent="0.3">
      <c r="A266" s="5" t="s">
        <v>353</v>
      </c>
      <c r="B266" s="6">
        <v>45005</v>
      </c>
      <c r="C266" s="5">
        <f t="shared" si="32"/>
        <v>2023</v>
      </c>
      <c r="D266" s="5">
        <f t="shared" si="33"/>
        <v>3</v>
      </c>
      <c r="E266" s="5" t="str">
        <f t="shared" si="34"/>
        <v>Mar</v>
      </c>
      <c r="F266" s="5" t="str">
        <f t="shared" si="35"/>
        <v>Q1</v>
      </c>
      <c r="G266" s="5" t="s">
        <v>58</v>
      </c>
      <c r="H266" s="5" t="s">
        <v>72</v>
      </c>
      <c r="I266" s="5" t="s">
        <v>73</v>
      </c>
      <c r="J266" s="5" t="s">
        <v>81</v>
      </c>
      <c r="K266" s="5" t="s">
        <v>130</v>
      </c>
      <c r="L266" s="5" t="s">
        <v>40</v>
      </c>
      <c r="M266" s="5" t="s">
        <v>49</v>
      </c>
      <c r="N266" s="5">
        <v>4</v>
      </c>
      <c r="O266" s="7">
        <v>13601</v>
      </c>
      <c r="P266" s="8">
        <v>0.3</v>
      </c>
      <c r="Q266" s="7">
        <v>8321</v>
      </c>
      <c r="R266" s="9">
        <f t="shared" si="36"/>
        <v>38082.799999999996</v>
      </c>
      <c r="S266" s="9">
        <f t="shared" si="37"/>
        <v>33284</v>
      </c>
      <c r="T266" s="9">
        <f t="shared" si="38"/>
        <v>4798.7999999999956</v>
      </c>
      <c r="U266" s="10">
        <f t="shared" si="39"/>
        <v>0.12600964214816127</v>
      </c>
      <c r="V266" s="5" t="s">
        <v>42</v>
      </c>
    </row>
    <row r="267" spans="1:22" x14ac:dyDescent="0.3">
      <c r="A267" s="5" t="s">
        <v>354</v>
      </c>
      <c r="B267" s="6">
        <v>45006</v>
      </c>
      <c r="C267" s="5">
        <f t="shared" si="32"/>
        <v>2023</v>
      </c>
      <c r="D267" s="5">
        <f t="shared" si="33"/>
        <v>3</v>
      </c>
      <c r="E267" s="5" t="str">
        <f t="shared" si="34"/>
        <v>Mar</v>
      </c>
      <c r="F267" s="5" t="str">
        <f t="shared" si="35"/>
        <v>Q1</v>
      </c>
      <c r="G267" s="5" t="s">
        <v>35</v>
      </c>
      <c r="H267" s="5" t="s">
        <v>44</v>
      </c>
      <c r="I267" s="5" t="s">
        <v>45</v>
      </c>
      <c r="J267" s="5" t="s">
        <v>54</v>
      </c>
      <c r="K267" s="5" t="s">
        <v>84</v>
      </c>
      <c r="L267" s="5" t="s">
        <v>40</v>
      </c>
      <c r="M267" s="5" t="s">
        <v>49</v>
      </c>
      <c r="N267" s="5">
        <v>1</v>
      </c>
      <c r="O267" s="7">
        <v>2527</v>
      </c>
      <c r="P267" s="8">
        <v>0</v>
      </c>
      <c r="Q267" s="7">
        <v>1297</v>
      </c>
      <c r="R267" s="9">
        <f t="shared" si="36"/>
        <v>2527</v>
      </c>
      <c r="S267" s="9">
        <f t="shared" si="37"/>
        <v>1297</v>
      </c>
      <c r="T267" s="9">
        <f t="shared" si="38"/>
        <v>1230</v>
      </c>
      <c r="U267" s="10">
        <f t="shared" si="39"/>
        <v>0.48674317372378312</v>
      </c>
      <c r="V267" s="5" t="s">
        <v>120</v>
      </c>
    </row>
    <row r="268" spans="1:22" x14ac:dyDescent="0.3">
      <c r="A268" s="5" t="s">
        <v>355</v>
      </c>
      <c r="B268" s="6">
        <v>45007</v>
      </c>
      <c r="C268" s="5">
        <f t="shared" si="32"/>
        <v>2023</v>
      </c>
      <c r="D268" s="5">
        <f t="shared" si="33"/>
        <v>3</v>
      </c>
      <c r="E268" s="5" t="str">
        <f t="shared" si="34"/>
        <v>Mar</v>
      </c>
      <c r="F268" s="5" t="str">
        <f t="shared" si="35"/>
        <v>Q1</v>
      </c>
      <c r="G268" s="5" t="s">
        <v>51</v>
      </c>
      <c r="H268" s="5" t="s">
        <v>79</v>
      </c>
      <c r="I268" s="5" t="s">
        <v>80</v>
      </c>
      <c r="J268" s="5" t="s">
        <v>38</v>
      </c>
      <c r="K268" s="5" t="s">
        <v>118</v>
      </c>
      <c r="L268" s="5" t="s">
        <v>40</v>
      </c>
      <c r="M268" s="5" t="s">
        <v>49</v>
      </c>
      <c r="N268" s="5">
        <v>3</v>
      </c>
      <c r="O268" s="7">
        <v>17038</v>
      </c>
      <c r="P268" s="8">
        <v>0.15</v>
      </c>
      <c r="Q268" s="7">
        <v>13198</v>
      </c>
      <c r="R268" s="9">
        <f t="shared" si="36"/>
        <v>43446.9</v>
      </c>
      <c r="S268" s="9">
        <f t="shared" si="37"/>
        <v>39594</v>
      </c>
      <c r="T268" s="9">
        <f t="shared" si="38"/>
        <v>3852.9000000000015</v>
      </c>
      <c r="U268" s="10">
        <f t="shared" si="39"/>
        <v>8.8680665363927033E-2</v>
      </c>
      <c r="V268" s="5" t="s">
        <v>42</v>
      </c>
    </row>
    <row r="269" spans="1:22" x14ac:dyDescent="0.3">
      <c r="A269" s="5" t="s">
        <v>356</v>
      </c>
      <c r="B269" s="6">
        <v>45007</v>
      </c>
      <c r="C269" s="5">
        <f t="shared" si="32"/>
        <v>2023</v>
      </c>
      <c r="D269" s="5">
        <f t="shared" si="33"/>
        <v>3</v>
      </c>
      <c r="E269" s="5" t="str">
        <f t="shared" si="34"/>
        <v>Mar</v>
      </c>
      <c r="F269" s="5" t="str">
        <f t="shared" si="35"/>
        <v>Q1</v>
      </c>
      <c r="G269" s="5" t="s">
        <v>51</v>
      </c>
      <c r="H269" s="5" t="s">
        <v>52</v>
      </c>
      <c r="I269" s="5" t="s">
        <v>53</v>
      </c>
      <c r="J269" s="5" t="s">
        <v>46</v>
      </c>
      <c r="K269" s="5" t="s">
        <v>61</v>
      </c>
      <c r="L269" s="5" t="s">
        <v>40</v>
      </c>
      <c r="M269" s="5" t="s">
        <v>41</v>
      </c>
      <c r="N269" s="5">
        <v>4</v>
      </c>
      <c r="O269" s="7">
        <v>231</v>
      </c>
      <c r="P269" s="8">
        <v>0.05</v>
      </c>
      <c r="Q269" s="7">
        <v>99</v>
      </c>
      <c r="R269" s="9">
        <f t="shared" si="36"/>
        <v>877.8</v>
      </c>
      <c r="S269" s="9">
        <f t="shared" si="37"/>
        <v>396</v>
      </c>
      <c r="T269" s="9">
        <f t="shared" si="38"/>
        <v>481.79999999999995</v>
      </c>
      <c r="U269" s="10">
        <f t="shared" si="39"/>
        <v>0.54887218045112784</v>
      </c>
      <c r="V269" s="5" t="s">
        <v>42</v>
      </c>
    </row>
    <row r="270" spans="1:22" x14ac:dyDescent="0.3">
      <c r="A270" s="5" t="s">
        <v>357</v>
      </c>
      <c r="B270" s="6">
        <v>45007</v>
      </c>
      <c r="C270" s="5">
        <f t="shared" si="32"/>
        <v>2023</v>
      </c>
      <c r="D270" s="5">
        <f t="shared" si="33"/>
        <v>3</v>
      </c>
      <c r="E270" s="5" t="str">
        <f t="shared" si="34"/>
        <v>Mar</v>
      </c>
      <c r="F270" s="5" t="str">
        <f t="shared" si="35"/>
        <v>Q1</v>
      </c>
      <c r="G270" s="5" t="s">
        <v>35</v>
      </c>
      <c r="H270" s="5" t="s">
        <v>91</v>
      </c>
      <c r="I270" s="5" t="s">
        <v>92</v>
      </c>
      <c r="J270" s="5" t="s">
        <v>46</v>
      </c>
      <c r="K270" s="5" t="s">
        <v>89</v>
      </c>
      <c r="L270" s="5" t="s">
        <v>40</v>
      </c>
      <c r="M270" s="5" t="s">
        <v>49</v>
      </c>
      <c r="N270" s="5">
        <v>5</v>
      </c>
      <c r="O270" s="7">
        <v>2235</v>
      </c>
      <c r="P270" s="8">
        <v>0</v>
      </c>
      <c r="Q270" s="7">
        <v>1316</v>
      </c>
      <c r="R270" s="9">
        <f t="shared" si="36"/>
        <v>11175</v>
      </c>
      <c r="S270" s="9">
        <f t="shared" si="37"/>
        <v>6580</v>
      </c>
      <c r="T270" s="9">
        <f t="shared" si="38"/>
        <v>4595</v>
      </c>
      <c r="U270" s="10">
        <f t="shared" si="39"/>
        <v>0.41118568232662195</v>
      </c>
      <c r="V270" s="5" t="s">
        <v>42</v>
      </c>
    </row>
    <row r="271" spans="1:22" x14ac:dyDescent="0.3">
      <c r="A271" s="5" t="s">
        <v>358</v>
      </c>
      <c r="B271" s="6">
        <v>45008</v>
      </c>
      <c r="C271" s="5">
        <f t="shared" si="32"/>
        <v>2023</v>
      </c>
      <c r="D271" s="5">
        <f t="shared" si="33"/>
        <v>3</v>
      </c>
      <c r="E271" s="5" t="str">
        <f t="shared" si="34"/>
        <v>Mar</v>
      </c>
      <c r="F271" s="5" t="str">
        <f t="shared" si="35"/>
        <v>Q1</v>
      </c>
      <c r="G271" s="5" t="s">
        <v>63</v>
      </c>
      <c r="H271" s="5" t="s">
        <v>86</v>
      </c>
      <c r="I271" s="5" t="s">
        <v>87</v>
      </c>
      <c r="J271" s="5" t="s">
        <v>46</v>
      </c>
      <c r="K271" s="5" t="s">
        <v>61</v>
      </c>
      <c r="L271" s="5" t="s">
        <v>76</v>
      </c>
      <c r="M271" s="5" t="s">
        <v>49</v>
      </c>
      <c r="N271" s="5">
        <v>1</v>
      </c>
      <c r="O271" s="7">
        <v>270</v>
      </c>
      <c r="P271" s="8">
        <v>0</v>
      </c>
      <c r="Q271" s="7">
        <v>114</v>
      </c>
      <c r="R271" s="9">
        <f t="shared" si="36"/>
        <v>270</v>
      </c>
      <c r="S271" s="9">
        <f t="shared" si="37"/>
        <v>114</v>
      </c>
      <c r="T271" s="9">
        <f t="shared" si="38"/>
        <v>156</v>
      </c>
      <c r="U271" s="10">
        <f t="shared" si="39"/>
        <v>0.57777777777777772</v>
      </c>
      <c r="V271" s="5" t="s">
        <v>42</v>
      </c>
    </row>
    <row r="272" spans="1:22" x14ac:dyDescent="0.3">
      <c r="A272" s="5" t="s">
        <v>359</v>
      </c>
      <c r="B272" s="6">
        <v>45009</v>
      </c>
      <c r="C272" s="5">
        <f t="shared" si="32"/>
        <v>2023</v>
      </c>
      <c r="D272" s="5">
        <f t="shared" si="33"/>
        <v>3</v>
      </c>
      <c r="E272" s="5" t="str">
        <f t="shared" si="34"/>
        <v>Mar</v>
      </c>
      <c r="F272" s="5" t="str">
        <f t="shared" si="35"/>
        <v>Q1</v>
      </c>
      <c r="G272" s="5" t="s">
        <v>51</v>
      </c>
      <c r="H272" s="5" t="s">
        <v>106</v>
      </c>
      <c r="I272" s="5" t="s">
        <v>107</v>
      </c>
      <c r="J272" s="5" t="s">
        <v>81</v>
      </c>
      <c r="K272" s="5" t="s">
        <v>82</v>
      </c>
      <c r="L272" s="5" t="s">
        <v>48</v>
      </c>
      <c r="M272" s="5" t="s">
        <v>49</v>
      </c>
      <c r="N272" s="5">
        <v>1</v>
      </c>
      <c r="O272" s="7">
        <v>6960</v>
      </c>
      <c r="P272" s="8">
        <v>0.25</v>
      </c>
      <c r="Q272" s="7">
        <v>3883</v>
      </c>
      <c r="R272" s="9">
        <f t="shared" si="36"/>
        <v>5220</v>
      </c>
      <c r="S272" s="9">
        <f t="shared" si="37"/>
        <v>3883</v>
      </c>
      <c r="T272" s="9">
        <f t="shared" si="38"/>
        <v>1337</v>
      </c>
      <c r="U272" s="10">
        <f t="shared" si="39"/>
        <v>0.25613026819923373</v>
      </c>
      <c r="V272" s="5" t="s">
        <v>42</v>
      </c>
    </row>
    <row r="273" spans="1:22" x14ac:dyDescent="0.3">
      <c r="A273" s="5" t="s">
        <v>360</v>
      </c>
      <c r="B273" s="6">
        <v>45009</v>
      </c>
      <c r="C273" s="5">
        <f t="shared" si="32"/>
        <v>2023</v>
      </c>
      <c r="D273" s="5">
        <f t="shared" si="33"/>
        <v>3</v>
      </c>
      <c r="E273" s="5" t="str">
        <f t="shared" si="34"/>
        <v>Mar</v>
      </c>
      <c r="F273" s="5" t="str">
        <f t="shared" si="35"/>
        <v>Q1</v>
      </c>
      <c r="G273" s="5" t="s">
        <v>63</v>
      </c>
      <c r="H273" s="5" t="s">
        <v>109</v>
      </c>
      <c r="I273" s="5" t="s">
        <v>110</v>
      </c>
      <c r="J273" s="5" t="s">
        <v>38</v>
      </c>
      <c r="K273" s="5" t="s">
        <v>75</v>
      </c>
      <c r="L273" s="5" t="s">
        <v>40</v>
      </c>
      <c r="M273" s="5" t="s">
        <v>49</v>
      </c>
      <c r="N273" s="5">
        <v>3</v>
      </c>
      <c r="O273" s="7">
        <v>11885</v>
      </c>
      <c r="P273" s="8">
        <v>0.15</v>
      </c>
      <c r="Q273" s="7">
        <v>9002</v>
      </c>
      <c r="R273" s="9">
        <f t="shared" si="36"/>
        <v>30306.75</v>
      </c>
      <c r="S273" s="9">
        <f t="shared" si="37"/>
        <v>27006</v>
      </c>
      <c r="T273" s="9">
        <f t="shared" si="38"/>
        <v>3300.75</v>
      </c>
      <c r="U273" s="10">
        <f t="shared" si="39"/>
        <v>0.10891138112796654</v>
      </c>
      <c r="V273" s="5" t="s">
        <v>42</v>
      </c>
    </row>
    <row r="274" spans="1:22" x14ac:dyDescent="0.3">
      <c r="A274" s="5" t="s">
        <v>361</v>
      </c>
      <c r="B274" s="6">
        <v>45009</v>
      </c>
      <c r="C274" s="5">
        <f t="shared" si="32"/>
        <v>2023</v>
      </c>
      <c r="D274" s="5">
        <f t="shared" si="33"/>
        <v>3</v>
      </c>
      <c r="E274" s="5" t="str">
        <f t="shared" si="34"/>
        <v>Mar</v>
      </c>
      <c r="F274" s="5" t="str">
        <f t="shared" si="35"/>
        <v>Q1</v>
      </c>
      <c r="G274" s="5" t="s">
        <v>51</v>
      </c>
      <c r="H274" s="5" t="s">
        <v>52</v>
      </c>
      <c r="I274" s="5" t="s">
        <v>53</v>
      </c>
      <c r="J274" s="5" t="s">
        <v>46</v>
      </c>
      <c r="K274" s="5" t="s">
        <v>89</v>
      </c>
      <c r="L274" s="5" t="s">
        <v>76</v>
      </c>
      <c r="M274" s="5" t="s">
        <v>56</v>
      </c>
      <c r="N274" s="5">
        <v>1</v>
      </c>
      <c r="O274" s="7">
        <v>2154</v>
      </c>
      <c r="P274" s="8">
        <v>0</v>
      </c>
      <c r="Q274" s="7">
        <v>1235</v>
      </c>
      <c r="R274" s="9">
        <f t="shared" si="36"/>
        <v>2154</v>
      </c>
      <c r="S274" s="9">
        <f t="shared" si="37"/>
        <v>1235</v>
      </c>
      <c r="T274" s="9">
        <f t="shared" si="38"/>
        <v>919</v>
      </c>
      <c r="U274" s="10">
        <f t="shared" si="39"/>
        <v>0.42664809656453112</v>
      </c>
      <c r="V274" s="5" t="s">
        <v>42</v>
      </c>
    </row>
    <row r="275" spans="1:22" x14ac:dyDescent="0.3">
      <c r="A275" s="5" t="s">
        <v>362</v>
      </c>
      <c r="B275" s="6">
        <v>45009</v>
      </c>
      <c r="C275" s="5">
        <f t="shared" si="32"/>
        <v>2023</v>
      </c>
      <c r="D275" s="5">
        <f t="shared" si="33"/>
        <v>3</v>
      </c>
      <c r="E275" s="5" t="str">
        <f t="shared" si="34"/>
        <v>Mar</v>
      </c>
      <c r="F275" s="5" t="str">
        <f t="shared" si="35"/>
        <v>Q1</v>
      </c>
      <c r="G275" s="5" t="s">
        <v>58</v>
      </c>
      <c r="H275" s="5" t="s">
        <v>59</v>
      </c>
      <c r="I275" s="5" t="s">
        <v>60</v>
      </c>
      <c r="J275" s="5" t="s">
        <v>81</v>
      </c>
      <c r="K275" s="5" t="s">
        <v>82</v>
      </c>
      <c r="L275" s="5" t="s">
        <v>40</v>
      </c>
      <c r="M275" s="5" t="s">
        <v>56</v>
      </c>
      <c r="N275" s="5">
        <v>2</v>
      </c>
      <c r="O275" s="7">
        <v>6572</v>
      </c>
      <c r="P275" s="8">
        <v>0.1</v>
      </c>
      <c r="Q275" s="7">
        <v>3705</v>
      </c>
      <c r="R275" s="9">
        <f t="shared" si="36"/>
        <v>11829.6</v>
      </c>
      <c r="S275" s="9">
        <f t="shared" si="37"/>
        <v>7410</v>
      </c>
      <c r="T275" s="9">
        <f t="shared" si="38"/>
        <v>4419.6000000000004</v>
      </c>
      <c r="U275" s="10">
        <f t="shared" si="39"/>
        <v>0.37360519375126805</v>
      </c>
      <c r="V275" s="5" t="s">
        <v>42</v>
      </c>
    </row>
    <row r="276" spans="1:22" x14ac:dyDescent="0.3">
      <c r="A276" s="5" t="s">
        <v>363</v>
      </c>
      <c r="B276" s="6">
        <v>45009</v>
      </c>
      <c r="C276" s="5">
        <f t="shared" si="32"/>
        <v>2023</v>
      </c>
      <c r="D276" s="5">
        <f t="shared" si="33"/>
        <v>3</v>
      </c>
      <c r="E276" s="5" t="str">
        <f t="shared" si="34"/>
        <v>Mar</v>
      </c>
      <c r="F276" s="5" t="str">
        <f t="shared" si="35"/>
        <v>Q1</v>
      </c>
      <c r="G276" s="5" t="s">
        <v>63</v>
      </c>
      <c r="H276" s="5" t="s">
        <v>86</v>
      </c>
      <c r="I276" s="5" t="s">
        <v>87</v>
      </c>
      <c r="J276" s="5" t="s">
        <v>46</v>
      </c>
      <c r="K276" s="5" t="s">
        <v>61</v>
      </c>
      <c r="L276" s="5" t="s">
        <v>40</v>
      </c>
      <c r="M276" s="5" t="s">
        <v>41</v>
      </c>
      <c r="N276" s="5">
        <v>2</v>
      </c>
      <c r="O276" s="7">
        <v>247</v>
      </c>
      <c r="P276" s="8">
        <v>0.05</v>
      </c>
      <c r="Q276" s="7">
        <v>102</v>
      </c>
      <c r="R276" s="9">
        <f t="shared" si="36"/>
        <v>469.29999999999995</v>
      </c>
      <c r="S276" s="9">
        <f t="shared" si="37"/>
        <v>204</v>
      </c>
      <c r="T276" s="9">
        <f t="shared" si="38"/>
        <v>265.29999999999995</v>
      </c>
      <c r="U276" s="10">
        <f t="shared" si="39"/>
        <v>0.56531003622416365</v>
      </c>
      <c r="V276" s="5" t="s">
        <v>42</v>
      </c>
    </row>
    <row r="277" spans="1:22" x14ac:dyDescent="0.3">
      <c r="A277" s="5" t="s">
        <v>364</v>
      </c>
      <c r="B277" s="6">
        <v>45009</v>
      </c>
      <c r="C277" s="5">
        <f t="shared" si="32"/>
        <v>2023</v>
      </c>
      <c r="D277" s="5">
        <f t="shared" si="33"/>
        <v>3</v>
      </c>
      <c r="E277" s="5" t="str">
        <f t="shared" si="34"/>
        <v>Mar</v>
      </c>
      <c r="F277" s="5" t="str">
        <f t="shared" si="35"/>
        <v>Q1</v>
      </c>
      <c r="G277" s="5" t="s">
        <v>58</v>
      </c>
      <c r="H277" s="5" t="s">
        <v>59</v>
      </c>
      <c r="I277" s="5" t="s">
        <v>60</v>
      </c>
      <c r="J277" s="5" t="s">
        <v>38</v>
      </c>
      <c r="K277" s="5" t="s">
        <v>118</v>
      </c>
      <c r="L277" s="5" t="s">
        <v>76</v>
      </c>
      <c r="M277" s="5" t="s">
        <v>56</v>
      </c>
      <c r="N277" s="5">
        <v>4</v>
      </c>
      <c r="O277" s="7">
        <v>17989</v>
      </c>
      <c r="P277" s="8">
        <v>0</v>
      </c>
      <c r="Q277" s="7">
        <v>13745</v>
      </c>
      <c r="R277" s="9">
        <f t="shared" si="36"/>
        <v>71956</v>
      </c>
      <c r="S277" s="9">
        <f t="shared" si="37"/>
        <v>54980</v>
      </c>
      <c r="T277" s="9">
        <f t="shared" si="38"/>
        <v>16976</v>
      </c>
      <c r="U277" s="10">
        <f t="shared" si="39"/>
        <v>0.23592195230418589</v>
      </c>
      <c r="V277" s="5" t="s">
        <v>42</v>
      </c>
    </row>
    <row r="278" spans="1:22" x14ac:dyDescent="0.3">
      <c r="A278" s="5" t="s">
        <v>365</v>
      </c>
      <c r="B278" s="6">
        <v>45009</v>
      </c>
      <c r="C278" s="5">
        <f t="shared" si="32"/>
        <v>2023</v>
      </c>
      <c r="D278" s="5">
        <f t="shared" si="33"/>
        <v>3</v>
      </c>
      <c r="E278" s="5" t="str">
        <f t="shared" si="34"/>
        <v>Mar</v>
      </c>
      <c r="F278" s="5" t="str">
        <f t="shared" si="35"/>
        <v>Q1</v>
      </c>
      <c r="G278" s="5" t="s">
        <v>51</v>
      </c>
      <c r="H278" s="5" t="s">
        <v>79</v>
      </c>
      <c r="I278" s="5" t="s">
        <v>80</v>
      </c>
      <c r="J278" s="5" t="s">
        <v>46</v>
      </c>
      <c r="K278" s="5" t="s">
        <v>66</v>
      </c>
      <c r="L278" s="5" t="s">
        <v>40</v>
      </c>
      <c r="M278" s="5" t="s">
        <v>41</v>
      </c>
      <c r="N278" s="5">
        <v>2</v>
      </c>
      <c r="O278" s="7">
        <v>316</v>
      </c>
      <c r="P278" s="8">
        <v>0.05</v>
      </c>
      <c r="Q278" s="7">
        <v>125</v>
      </c>
      <c r="R278" s="9">
        <f t="shared" si="36"/>
        <v>600.4</v>
      </c>
      <c r="S278" s="9">
        <f t="shared" si="37"/>
        <v>250</v>
      </c>
      <c r="T278" s="9">
        <f t="shared" si="38"/>
        <v>350.4</v>
      </c>
      <c r="U278" s="10">
        <f t="shared" si="39"/>
        <v>0.58361092604930043</v>
      </c>
      <c r="V278" s="5" t="s">
        <v>42</v>
      </c>
    </row>
    <row r="279" spans="1:22" x14ac:dyDescent="0.3">
      <c r="A279" s="5" t="s">
        <v>366</v>
      </c>
      <c r="B279" s="6">
        <v>45009</v>
      </c>
      <c r="C279" s="5">
        <f t="shared" si="32"/>
        <v>2023</v>
      </c>
      <c r="D279" s="5">
        <f t="shared" si="33"/>
        <v>3</v>
      </c>
      <c r="E279" s="5" t="str">
        <f t="shared" si="34"/>
        <v>Mar</v>
      </c>
      <c r="F279" s="5" t="str">
        <f t="shared" si="35"/>
        <v>Q1</v>
      </c>
      <c r="G279" s="5" t="s">
        <v>63</v>
      </c>
      <c r="H279" s="5" t="s">
        <v>109</v>
      </c>
      <c r="I279" s="5" t="s">
        <v>110</v>
      </c>
      <c r="J279" s="5" t="s">
        <v>81</v>
      </c>
      <c r="K279" s="5" t="s">
        <v>146</v>
      </c>
      <c r="L279" s="5" t="s">
        <v>40</v>
      </c>
      <c r="M279" s="5" t="s">
        <v>41</v>
      </c>
      <c r="N279" s="5">
        <v>2</v>
      </c>
      <c r="O279" s="7">
        <v>9093</v>
      </c>
      <c r="P279" s="8">
        <v>0.1</v>
      </c>
      <c r="Q279" s="7">
        <v>5763</v>
      </c>
      <c r="R279" s="9">
        <f t="shared" si="36"/>
        <v>16367.4</v>
      </c>
      <c r="S279" s="9">
        <f t="shared" si="37"/>
        <v>11526</v>
      </c>
      <c r="T279" s="9">
        <f t="shared" si="38"/>
        <v>4841.3999999999996</v>
      </c>
      <c r="U279" s="10">
        <f t="shared" si="39"/>
        <v>0.29579530041423802</v>
      </c>
      <c r="V279" s="5" t="s">
        <v>42</v>
      </c>
    </row>
    <row r="280" spans="1:22" x14ac:dyDescent="0.3">
      <c r="A280" s="5" t="s">
        <v>367</v>
      </c>
      <c r="B280" s="6">
        <v>45009</v>
      </c>
      <c r="C280" s="5">
        <f t="shared" si="32"/>
        <v>2023</v>
      </c>
      <c r="D280" s="5">
        <f t="shared" si="33"/>
        <v>3</v>
      </c>
      <c r="E280" s="5" t="str">
        <f t="shared" si="34"/>
        <v>Mar</v>
      </c>
      <c r="F280" s="5" t="str">
        <f t="shared" si="35"/>
        <v>Q1</v>
      </c>
      <c r="G280" s="5" t="s">
        <v>51</v>
      </c>
      <c r="H280" s="5" t="s">
        <v>52</v>
      </c>
      <c r="I280" s="5" t="s">
        <v>53</v>
      </c>
      <c r="J280" s="5" t="s">
        <v>46</v>
      </c>
      <c r="K280" s="5" t="s">
        <v>89</v>
      </c>
      <c r="L280" s="5" t="s">
        <v>40</v>
      </c>
      <c r="M280" s="5" t="s">
        <v>49</v>
      </c>
      <c r="N280" s="5">
        <v>1</v>
      </c>
      <c r="O280" s="7">
        <v>2213</v>
      </c>
      <c r="P280" s="8">
        <v>0.15</v>
      </c>
      <c r="Q280" s="7">
        <v>1292</v>
      </c>
      <c r="R280" s="9">
        <f t="shared" si="36"/>
        <v>1881.05</v>
      </c>
      <c r="S280" s="9">
        <f t="shared" si="37"/>
        <v>1292</v>
      </c>
      <c r="T280" s="9">
        <f t="shared" si="38"/>
        <v>589.04999999999995</v>
      </c>
      <c r="U280" s="10">
        <f t="shared" si="39"/>
        <v>0.31314957071848171</v>
      </c>
      <c r="V280" s="5" t="s">
        <v>42</v>
      </c>
    </row>
    <row r="281" spans="1:22" x14ac:dyDescent="0.3">
      <c r="A281" s="5" t="s">
        <v>368</v>
      </c>
      <c r="B281" s="6">
        <v>45009</v>
      </c>
      <c r="C281" s="5">
        <f t="shared" si="32"/>
        <v>2023</v>
      </c>
      <c r="D281" s="5">
        <f t="shared" si="33"/>
        <v>3</v>
      </c>
      <c r="E281" s="5" t="str">
        <f t="shared" si="34"/>
        <v>Mar</v>
      </c>
      <c r="F281" s="5" t="str">
        <f t="shared" si="35"/>
        <v>Q1</v>
      </c>
      <c r="G281" s="5" t="s">
        <v>63</v>
      </c>
      <c r="H281" s="5" t="s">
        <v>109</v>
      </c>
      <c r="I281" s="5" t="s">
        <v>110</v>
      </c>
      <c r="J281" s="5" t="s">
        <v>38</v>
      </c>
      <c r="K281" s="5" t="s">
        <v>118</v>
      </c>
      <c r="L281" s="5" t="s">
        <v>40</v>
      </c>
      <c r="M281" s="5" t="s">
        <v>56</v>
      </c>
      <c r="N281" s="5">
        <v>2</v>
      </c>
      <c r="O281" s="7">
        <v>16352</v>
      </c>
      <c r="P281" s="8">
        <v>0.15</v>
      </c>
      <c r="Q281" s="7">
        <v>12433</v>
      </c>
      <c r="R281" s="9">
        <f t="shared" si="36"/>
        <v>27798.399999999998</v>
      </c>
      <c r="S281" s="9">
        <f t="shared" si="37"/>
        <v>24866</v>
      </c>
      <c r="T281" s="9">
        <f t="shared" si="38"/>
        <v>2932.3999999999978</v>
      </c>
      <c r="U281" s="10">
        <f t="shared" si="39"/>
        <v>0.10548808564521692</v>
      </c>
      <c r="V281" s="5" t="s">
        <v>42</v>
      </c>
    </row>
    <row r="282" spans="1:22" x14ac:dyDescent="0.3">
      <c r="A282" s="5" t="s">
        <v>369</v>
      </c>
      <c r="B282" s="6">
        <v>45010</v>
      </c>
      <c r="C282" s="5">
        <f t="shared" si="32"/>
        <v>2023</v>
      </c>
      <c r="D282" s="5">
        <f t="shared" si="33"/>
        <v>3</v>
      </c>
      <c r="E282" s="5" t="str">
        <f t="shared" si="34"/>
        <v>Mar</v>
      </c>
      <c r="F282" s="5" t="str">
        <f t="shared" si="35"/>
        <v>Q1</v>
      </c>
      <c r="G282" s="5" t="s">
        <v>58</v>
      </c>
      <c r="H282" s="5" t="s">
        <v>68</v>
      </c>
      <c r="I282" s="5" t="s">
        <v>69</v>
      </c>
      <c r="J282" s="5" t="s">
        <v>46</v>
      </c>
      <c r="K282" s="5" t="s">
        <v>89</v>
      </c>
      <c r="L282" s="5" t="s">
        <v>40</v>
      </c>
      <c r="M282" s="5" t="s">
        <v>49</v>
      </c>
      <c r="N282" s="5">
        <v>3</v>
      </c>
      <c r="O282" s="7">
        <v>2241</v>
      </c>
      <c r="P282" s="8">
        <v>0.1</v>
      </c>
      <c r="Q282" s="7">
        <v>1276</v>
      </c>
      <c r="R282" s="9">
        <f t="shared" si="36"/>
        <v>6050.7</v>
      </c>
      <c r="S282" s="9">
        <f t="shared" si="37"/>
        <v>3828</v>
      </c>
      <c r="T282" s="9">
        <f t="shared" si="38"/>
        <v>2222.6999999999998</v>
      </c>
      <c r="U282" s="10">
        <f t="shared" si="39"/>
        <v>0.36734592691754669</v>
      </c>
      <c r="V282" s="5" t="s">
        <v>42</v>
      </c>
    </row>
    <row r="283" spans="1:22" x14ac:dyDescent="0.3">
      <c r="A283" s="5" t="s">
        <v>370</v>
      </c>
      <c r="B283" s="6">
        <v>45010</v>
      </c>
      <c r="C283" s="5">
        <f t="shared" si="32"/>
        <v>2023</v>
      </c>
      <c r="D283" s="5">
        <f t="shared" si="33"/>
        <v>3</v>
      </c>
      <c r="E283" s="5" t="str">
        <f t="shared" si="34"/>
        <v>Mar</v>
      </c>
      <c r="F283" s="5" t="str">
        <f t="shared" si="35"/>
        <v>Q1</v>
      </c>
      <c r="G283" s="5" t="s">
        <v>51</v>
      </c>
      <c r="H283" s="5" t="s">
        <v>106</v>
      </c>
      <c r="I283" s="5" t="s">
        <v>107</v>
      </c>
      <c r="J283" s="5" t="s">
        <v>46</v>
      </c>
      <c r="K283" s="5" t="s">
        <v>47</v>
      </c>
      <c r="L283" s="5" t="s">
        <v>40</v>
      </c>
      <c r="M283" s="5" t="s">
        <v>49</v>
      </c>
      <c r="N283" s="5">
        <v>3</v>
      </c>
      <c r="O283" s="7">
        <v>460</v>
      </c>
      <c r="P283" s="8">
        <v>0</v>
      </c>
      <c r="Q283" s="7">
        <v>208</v>
      </c>
      <c r="R283" s="9">
        <f t="shared" si="36"/>
        <v>1380</v>
      </c>
      <c r="S283" s="9">
        <f t="shared" si="37"/>
        <v>624</v>
      </c>
      <c r="T283" s="9">
        <f t="shared" si="38"/>
        <v>756</v>
      </c>
      <c r="U283" s="10">
        <f t="shared" si="39"/>
        <v>0.54782608695652169</v>
      </c>
      <c r="V283" s="5" t="s">
        <v>42</v>
      </c>
    </row>
    <row r="284" spans="1:22" x14ac:dyDescent="0.3">
      <c r="A284" s="5" t="s">
        <v>371</v>
      </c>
      <c r="B284" s="6">
        <v>45010</v>
      </c>
      <c r="C284" s="5">
        <f t="shared" si="32"/>
        <v>2023</v>
      </c>
      <c r="D284" s="5">
        <f t="shared" si="33"/>
        <v>3</v>
      </c>
      <c r="E284" s="5" t="str">
        <f t="shared" si="34"/>
        <v>Mar</v>
      </c>
      <c r="F284" s="5" t="str">
        <f t="shared" si="35"/>
        <v>Q1</v>
      </c>
      <c r="G284" s="5" t="s">
        <v>51</v>
      </c>
      <c r="H284" s="5" t="s">
        <v>79</v>
      </c>
      <c r="I284" s="5" t="s">
        <v>80</v>
      </c>
      <c r="J284" s="5" t="s">
        <v>46</v>
      </c>
      <c r="K284" s="5" t="s">
        <v>66</v>
      </c>
      <c r="L284" s="5" t="s">
        <v>48</v>
      </c>
      <c r="M284" s="5" t="s">
        <v>56</v>
      </c>
      <c r="N284" s="5">
        <v>1</v>
      </c>
      <c r="O284" s="7">
        <v>275</v>
      </c>
      <c r="P284" s="8">
        <v>0.05</v>
      </c>
      <c r="Q284" s="7">
        <v>107</v>
      </c>
      <c r="R284" s="9">
        <f t="shared" si="36"/>
        <v>261.25</v>
      </c>
      <c r="S284" s="9">
        <f t="shared" si="37"/>
        <v>107</v>
      </c>
      <c r="T284" s="9">
        <f t="shared" si="38"/>
        <v>154.25</v>
      </c>
      <c r="U284" s="10">
        <f t="shared" si="39"/>
        <v>0.59043062200956942</v>
      </c>
      <c r="V284" s="5" t="s">
        <v>42</v>
      </c>
    </row>
    <row r="285" spans="1:22" x14ac:dyDescent="0.3">
      <c r="A285" s="5" t="s">
        <v>372</v>
      </c>
      <c r="B285" s="6">
        <v>45011</v>
      </c>
      <c r="C285" s="5">
        <f t="shared" si="32"/>
        <v>2023</v>
      </c>
      <c r="D285" s="5">
        <f t="shared" si="33"/>
        <v>3</v>
      </c>
      <c r="E285" s="5" t="str">
        <f t="shared" si="34"/>
        <v>Mar</v>
      </c>
      <c r="F285" s="5" t="str">
        <f t="shared" si="35"/>
        <v>Q1</v>
      </c>
      <c r="G285" s="5" t="s">
        <v>51</v>
      </c>
      <c r="H285" s="5" t="s">
        <v>79</v>
      </c>
      <c r="I285" s="5" t="s">
        <v>80</v>
      </c>
      <c r="J285" s="5" t="s">
        <v>46</v>
      </c>
      <c r="K285" s="5" t="s">
        <v>89</v>
      </c>
      <c r="L285" s="5" t="s">
        <v>40</v>
      </c>
      <c r="M285" s="5" t="s">
        <v>41</v>
      </c>
      <c r="N285" s="5">
        <v>2</v>
      </c>
      <c r="O285" s="7">
        <v>2162</v>
      </c>
      <c r="P285" s="8">
        <v>0.05</v>
      </c>
      <c r="Q285" s="7">
        <v>1274</v>
      </c>
      <c r="R285" s="9">
        <f t="shared" si="36"/>
        <v>4107.8</v>
      </c>
      <c r="S285" s="9">
        <f t="shared" si="37"/>
        <v>2548</v>
      </c>
      <c r="T285" s="9">
        <f t="shared" si="38"/>
        <v>1559.8000000000002</v>
      </c>
      <c r="U285" s="10">
        <f t="shared" si="39"/>
        <v>0.37971663664248506</v>
      </c>
      <c r="V285" s="5" t="s">
        <v>120</v>
      </c>
    </row>
    <row r="286" spans="1:22" x14ac:dyDescent="0.3">
      <c r="A286" s="5" t="s">
        <v>373</v>
      </c>
      <c r="B286" s="6">
        <v>45011</v>
      </c>
      <c r="C286" s="5">
        <f t="shared" si="32"/>
        <v>2023</v>
      </c>
      <c r="D286" s="5">
        <f t="shared" si="33"/>
        <v>3</v>
      </c>
      <c r="E286" s="5" t="str">
        <f t="shared" si="34"/>
        <v>Mar</v>
      </c>
      <c r="F286" s="5" t="str">
        <f t="shared" si="35"/>
        <v>Q1</v>
      </c>
      <c r="G286" s="5" t="s">
        <v>58</v>
      </c>
      <c r="H286" s="5" t="s">
        <v>68</v>
      </c>
      <c r="I286" s="5" t="s">
        <v>69</v>
      </c>
      <c r="J286" s="5" t="s">
        <v>54</v>
      </c>
      <c r="K286" s="5" t="s">
        <v>84</v>
      </c>
      <c r="L286" s="5" t="s">
        <v>48</v>
      </c>
      <c r="M286" s="5" t="s">
        <v>56</v>
      </c>
      <c r="N286" s="5">
        <v>2</v>
      </c>
      <c r="O286" s="7">
        <v>2640</v>
      </c>
      <c r="P286" s="8">
        <v>0</v>
      </c>
      <c r="Q286" s="7">
        <v>1342</v>
      </c>
      <c r="R286" s="9">
        <f t="shared" si="36"/>
        <v>5280</v>
      </c>
      <c r="S286" s="9">
        <f t="shared" si="37"/>
        <v>2684</v>
      </c>
      <c r="T286" s="9">
        <f t="shared" si="38"/>
        <v>2596</v>
      </c>
      <c r="U286" s="10">
        <f t="shared" si="39"/>
        <v>0.49166666666666664</v>
      </c>
      <c r="V286" s="5" t="s">
        <v>42</v>
      </c>
    </row>
    <row r="287" spans="1:22" x14ac:dyDescent="0.3">
      <c r="A287" s="5" t="s">
        <v>374</v>
      </c>
      <c r="B287" s="6">
        <v>45011</v>
      </c>
      <c r="C287" s="5">
        <f t="shared" si="32"/>
        <v>2023</v>
      </c>
      <c r="D287" s="5">
        <f t="shared" si="33"/>
        <v>3</v>
      </c>
      <c r="E287" s="5" t="str">
        <f t="shared" si="34"/>
        <v>Mar</v>
      </c>
      <c r="F287" s="5" t="str">
        <f t="shared" si="35"/>
        <v>Q1</v>
      </c>
      <c r="G287" s="5" t="s">
        <v>63</v>
      </c>
      <c r="H287" s="5" t="s">
        <v>64</v>
      </c>
      <c r="I287" s="5" t="s">
        <v>65</v>
      </c>
      <c r="J287" s="5" t="s">
        <v>46</v>
      </c>
      <c r="K287" s="5" t="s">
        <v>89</v>
      </c>
      <c r="L287" s="5" t="s">
        <v>76</v>
      </c>
      <c r="M287" s="5" t="s">
        <v>49</v>
      </c>
      <c r="N287" s="5">
        <v>5</v>
      </c>
      <c r="O287" s="7">
        <v>2357</v>
      </c>
      <c r="P287" s="8">
        <v>0.15</v>
      </c>
      <c r="Q287" s="7">
        <v>1329</v>
      </c>
      <c r="R287" s="9">
        <f t="shared" si="36"/>
        <v>10017.25</v>
      </c>
      <c r="S287" s="9">
        <f t="shared" si="37"/>
        <v>6645</v>
      </c>
      <c r="T287" s="9">
        <f t="shared" si="38"/>
        <v>3372.25</v>
      </c>
      <c r="U287" s="10">
        <f t="shared" si="39"/>
        <v>0.33664428860216128</v>
      </c>
      <c r="V287" s="5" t="s">
        <v>42</v>
      </c>
    </row>
    <row r="288" spans="1:22" x14ac:dyDescent="0.3">
      <c r="A288" s="5" t="s">
        <v>375</v>
      </c>
      <c r="B288" s="6">
        <v>45012</v>
      </c>
      <c r="C288" s="5">
        <f t="shared" si="32"/>
        <v>2023</v>
      </c>
      <c r="D288" s="5">
        <f t="shared" si="33"/>
        <v>3</v>
      </c>
      <c r="E288" s="5" t="str">
        <f t="shared" si="34"/>
        <v>Mar</v>
      </c>
      <c r="F288" s="5" t="str">
        <f t="shared" si="35"/>
        <v>Q1</v>
      </c>
      <c r="G288" s="5" t="s">
        <v>51</v>
      </c>
      <c r="H288" s="5" t="s">
        <v>79</v>
      </c>
      <c r="I288" s="5" t="s">
        <v>80</v>
      </c>
      <c r="J288" s="5" t="s">
        <v>54</v>
      </c>
      <c r="K288" s="5" t="s">
        <v>99</v>
      </c>
      <c r="L288" s="5" t="s">
        <v>40</v>
      </c>
      <c r="M288" s="5" t="s">
        <v>49</v>
      </c>
      <c r="N288" s="5">
        <v>3</v>
      </c>
      <c r="O288" s="7">
        <v>1927</v>
      </c>
      <c r="P288" s="8">
        <v>0.15</v>
      </c>
      <c r="Q288" s="7">
        <v>1012</v>
      </c>
      <c r="R288" s="9">
        <f t="shared" si="36"/>
        <v>4913.8499999999995</v>
      </c>
      <c r="S288" s="9">
        <f t="shared" si="37"/>
        <v>3036</v>
      </c>
      <c r="T288" s="9">
        <f t="shared" si="38"/>
        <v>1877.8499999999995</v>
      </c>
      <c r="U288" s="10">
        <f t="shared" si="39"/>
        <v>0.38215452242131925</v>
      </c>
      <c r="V288" s="5" t="s">
        <v>42</v>
      </c>
    </row>
    <row r="289" spans="1:22" x14ac:dyDescent="0.3">
      <c r="A289" s="5" t="s">
        <v>376</v>
      </c>
      <c r="B289" s="6">
        <v>45012</v>
      </c>
      <c r="C289" s="5">
        <f t="shared" si="32"/>
        <v>2023</v>
      </c>
      <c r="D289" s="5">
        <f t="shared" si="33"/>
        <v>3</v>
      </c>
      <c r="E289" s="5" t="str">
        <f t="shared" si="34"/>
        <v>Mar</v>
      </c>
      <c r="F289" s="5" t="str">
        <f t="shared" si="35"/>
        <v>Q1</v>
      </c>
      <c r="G289" s="5" t="s">
        <v>51</v>
      </c>
      <c r="H289" s="5" t="s">
        <v>106</v>
      </c>
      <c r="I289" s="5" t="s">
        <v>107</v>
      </c>
      <c r="J289" s="5" t="s">
        <v>46</v>
      </c>
      <c r="K289" s="5" t="s">
        <v>47</v>
      </c>
      <c r="L289" s="5" t="s">
        <v>40</v>
      </c>
      <c r="M289" s="5" t="s">
        <v>41</v>
      </c>
      <c r="N289" s="5">
        <v>5</v>
      </c>
      <c r="O289" s="7">
        <v>451</v>
      </c>
      <c r="P289" s="8">
        <v>0.05</v>
      </c>
      <c r="Q289" s="7">
        <v>197</v>
      </c>
      <c r="R289" s="9">
        <f t="shared" si="36"/>
        <v>2142.25</v>
      </c>
      <c r="S289" s="9">
        <f t="shared" si="37"/>
        <v>985</v>
      </c>
      <c r="T289" s="9">
        <f t="shared" si="38"/>
        <v>1157.25</v>
      </c>
      <c r="U289" s="10">
        <f t="shared" si="39"/>
        <v>0.54020305753296771</v>
      </c>
      <c r="V289" s="5" t="s">
        <v>42</v>
      </c>
    </row>
    <row r="290" spans="1:22" x14ac:dyDescent="0.3">
      <c r="A290" s="5" t="s">
        <v>377</v>
      </c>
      <c r="B290" s="6">
        <v>45012</v>
      </c>
      <c r="C290" s="5">
        <f t="shared" si="32"/>
        <v>2023</v>
      </c>
      <c r="D290" s="5">
        <f t="shared" si="33"/>
        <v>3</v>
      </c>
      <c r="E290" s="5" t="str">
        <f t="shared" si="34"/>
        <v>Mar</v>
      </c>
      <c r="F290" s="5" t="str">
        <f t="shared" si="35"/>
        <v>Q1</v>
      </c>
      <c r="G290" s="5" t="s">
        <v>58</v>
      </c>
      <c r="H290" s="5" t="s">
        <v>59</v>
      </c>
      <c r="I290" s="5" t="s">
        <v>60</v>
      </c>
      <c r="J290" s="5" t="s">
        <v>81</v>
      </c>
      <c r="K290" s="5" t="s">
        <v>130</v>
      </c>
      <c r="L290" s="5" t="s">
        <v>48</v>
      </c>
      <c r="M290" s="5" t="s">
        <v>49</v>
      </c>
      <c r="N290" s="5">
        <v>2</v>
      </c>
      <c r="O290" s="7">
        <v>13532</v>
      </c>
      <c r="P290" s="8">
        <v>0.2</v>
      </c>
      <c r="Q290" s="7">
        <v>8173</v>
      </c>
      <c r="R290" s="9">
        <f t="shared" si="36"/>
        <v>21651.200000000001</v>
      </c>
      <c r="S290" s="9">
        <f t="shared" si="37"/>
        <v>16346</v>
      </c>
      <c r="T290" s="9">
        <f t="shared" si="38"/>
        <v>5305.2000000000007</v>
      </c>
      <c r="U290" s="10">
        <f t="shared" si="39"/>
        <v>0.24503029855158145</v>
      </c>
      <c r="V290" s="5" t="s">
        <v>42</v>
      </c>
    </row>
    <row r="291" spans="1:22" x14ac:dyDescent="0.3">
      <c r="A291" s="5" t="s">
        <v>378</v>
      </c>
      <c r="B291" s="6">
        <v>45013</v>
      </c>
      <c r="C291" s="5">
        <f t="shared" si="32"/>
        <v>2023</v>
      </c>
      <c r="D291" s="5">
        <f t="shared" si="33"/>
        <v>3</v>
      </c>
      <c r="E291" s="5" t="str">
        <f t="shared" si="34"/>
        <v>Mar</v>
      </c>
      <c r="F291" s="5" t="str">
        <f t="shared" si="35"/>
        <v>Q1</v>
      </c>
      <c r="G291" s="5" t="s">
        <v>63</v>
      </c>
      <c r="H291" s="5" t="s">
        <v>86</v>
      </c>
      <c r="I291" s="5" t="s">
        <v>87</v>
      </c>
      <c r="J291" s="5" t="s">
        <v>81</v>
      </c>
      <c r="K291" s="5" t="s">
        <v>94</v>
      </c>
      <c r="L291" s="5" t="s">
        <v>40</v>
      </c>
      <c r="M291" s="5" t="s">
        <v>56</v>
      </c>
      <c r="N291" s="5">
        <v>1</v>
      </c>
      <c r="O291" s="7">
        <v>31020</v>
      </c>
      <c r="P291" s="8">
        <v>0.1</v>
      </c>
      <c r="Q291" s="7">
        <v>21410</v>
      </c>
      <c r="R291" s="9">
        <f t="shared" si="36"/>
        <v>27918</v>
      </c>
      <c r="S291" s="9">
        <f t="shared" si="37"/>
        <v>21410</v>
      </c>
      <c r="T291" s="9">
        <f t="shared" si="38"/>
        <v>6508</v>
      </c>
      <c r="U291" s="10">
        <f t="shared" si="39"/>
        <v>0.23311125438785013</v>
      </c>
      <c r="V291" s="5" t="s">
        <v>42</v>
      </c>
    </row>
    <row r="292" spans="1:22" x14ac:dyDescent="0.3">
      <c r="A292" s="5" t="s">
        <v>379</v>
      </c>
      <c r="B292" s="6">
        <v>45013</v>
      </c>
      <c r="C292" s="5">
        <f t="shared" si="32"/>
        <v>2023</v>
      </c>
      <c r="D292" s="5">
        <f t="shared" si="33"/>
        <v>3</v>
      </c>
      <c r="E292" s="5" t="str">
        <f t="shared" si="34"/>
        <v>Mar</v>
      </c>
      <c r="F292" s="5" t="str">
        <f t="shared" si="35"/>
        <v>Q1</v>
      </c>
      <c r="G292" s="5" t="s">
        <v>51</v>
      </c>
      <c r="H292" s="5" t="s">
        <v>52</v>
      </c>
      <c r="I292" s="5" t="s">
        <v>53</v>
      </c>
      <c r="J292" s="5" t="s">
        <v>38</v>
      </c>
      <c r="K292" s="5" t="s">
        <v>75</v>
      </c>
      <c r="L292" s="5" t="s">
        <v>76</v>
      </c>
      <c r="M292" s="5" t="s">
        <v>49</v>
      </c>
      <c r="N292" s="5">
        <v>3</v>
      </c>
      <c r="O292" s="7">
        <v>11645</v>
      </c>
      <c r="P292" s="8">
        <v>0</v>
      </c>
      <c r="Q292" s="7">
        <v>8449</v>
      </c>
      <c r="R292" s="9">
        <f t="shared" si="36"/>
        <v>34935</v>
      </c>
      <c r="S292" s="9">
        <f t="shared" si="37"/>
        <v>25347</v>
      </c>
      <c r="T292" s="9">
        <f t="shared" si="38"/>
        <v>9588</v>
      </c>
      <c r="U292" s="10">
        <f t="shared" si="39"/>
        <v>0.27445255474452557</v>
      </c>
      <c r="V292" s="5" t="s">
        <v>42</v>
      </c>
    </row>
    <row r="293" spans="1:22" x14ac:dyDescent="0.3">
      <c r="A293" s="5" t="s">
        <v>380</v>
      </c>
      <c r="B293" s="6">
        <v>45013</v>
      </c>
      <c r="C293" s="5">
        <f t="shared" si="32"/>
        <v>2023</v>
      </c>
      <c r="D293" s="5">
        <f t="shared" si="33"/>
        <v>3</v>
      </c>
      <c r="E293" s="5" t="str">
        <f t="shared" si="34"/>
        <v>Mar</v>
      </c>
      <c r="F293" s="5" t="str">
        <f t="shared" si="35"/>
        <v>Q1</v>
      </c>
      <c r="G293" s="5" t="s">
        <v>51</v>
      </c>
      <c r="H293" s="5" t="s">
        <v>106</v>
      </c>
      <c r="I293" s="5" t="s">
        <v>107</v>
      </c>
      <c r="J293" s="5" t="s">
        <v>54</v>
      </c>
      <c r="K293" s="5" t="s">
        <v>99</v>
      </c>
      <c r="L293" s="5" t="s">
        <v>76</v>
      </c>
      <c r="M293" s="5" t="s">
        <v>49</v>
      </c>
      <c r="N293" s="5">
        <v>1</v>
      </c>
      <c r="O293" s="7">
        <v>1680</v>
      </c>
      <c r="P293" s="8">
        <v>0</v>
      </c>
      <c r="Q293" s="7">
        <v>898</v>
      </c>
      <c r="R293" s="9">
        <f t="shared" si="36"/>
        <v>1680</v>
      </c>
      <c r="S293" s="9">
        <f t="shared" si="37"/>
        <v>898</v>
      </c>
      <c r="T293" s="9">
        <f t="shared" si="38"/>
        <v>782</v>
      </c>
      <c r="U293" s="10">
        <f t="shared" si="39"/>
        <v>0.46547619047619049</v>
      </c>
      <c r="V293" s="5" t="s">
        <v>42</v>
      </c>
    </row>
    <row r="294" spans="1:22" x14ac:dyDescent="0.3">
      <c r="A294" s="5" t="s">
        <v>381</v>
      </c>
      <c r="B294" s="6">
        <v>45013</v>
      </c>
      <c r="C294" s="5">
        <f t="shared" si="32"/>
        <v>2023</v>
      </c>
      <c r="D294" s="5">
        <f t="shared" si="33"/>
        <v>3</v>
      </c>
      <c r="E294" s="5" t="str">
        <f t="shared" si="34"/>
        <v>Mar</v>
      </c>
      <c r="F294" s="5" t="str">
        <f t="shared" si="35"/>
        <v>Q1</v>
      </c>
      <c r="G294" s="5" t="s">
        <v>63</v>
      </c>
      <c r="H294" s="5" t="s">
        <v>86</v>
      </c>
      <c r="I294" s="5" t="s">
        <v>87</v>
      </c>
      <c r="J294" s="5" t="s">
        <v>38</v>
      </c>
      <c r="K294" s="5" t="s">
        <v>118</v>
      </c>
      <c r="L294" s="5" t="s">
        <v>40</v>
      </c>
      <c r="M294" s="5" t="s">
        <v>56</v>
      </c>
      <c r="N294" s="5">
        <v>3</v>
      </c>
      <c r="O294" s="7">
        <v>16885</v>
      </c>
      <c r="P294" s="8">
        <v>0</v>
      </c>
      <c r="Q294" s="7">
        <v>13349</v>
      </c>
      <c r="R294" s="9">
        <f t="shared" si="36"/>
        <v>50655</v>
      </c>
      <c r="S294" s="9">
        <f t="shared" si="37"/>
        <v>40047</v>
      </c>
      <c r="T294" s="9">
        <f t="shared" si="38"/>
        <v>10608</v>
      </c>
      <c r="U294" s="10">
        <f t="shared" si="39"/>
        <v>0.2094166419899319</v>
      </c>
      <c r="V294" s="5" t="s">
        <v>42</v>
      </c>
    </row>
    <row r="295" spans="1:22" x14ac:dyDescent="0.3">
      <c r="A295" s="5" t="s">
        <v>382</v>
      </c>
      <c r="B295" s="6">
        <v>45014</v>
      </c>
      <c r="C295" s="5">
        <f t="shared" si="32"/>
        <v>2023</v>
      </c>
      <c r="D295" s="5">
        <f t="shared" si="33"/>
        <v>3</v>
      </c>
      <c r="E295" s="5" t="str">
        <f t="shared" si="34"/>
        <v>Mar</v>
      </c>
      <c r="F295" s="5" t="str">
        <f t="shared" si="35"/>
        <v>Q1</v>
      </c>
      <c r="G295" s="5" t="s">
        <v>51</v>
      </c>
      <c r="H295" s="5" t="s">
        <v>106</v>
      </c>
      <c r="I295" s="5" t="s">
        <v>107</v>
      </c>
      <c r="J295" s="5" t="s">
        <v>46</v>
      </c>
      <c r="K295" s="5" t="s">
        <v>61</v>
      </c>
      <c r="L295" s="5" t="s">
        <v>48</v>
      </c>
      <c r="M295" s="5" t="s">
        <v>49</v>
      </c>
      <c r="N295" s="5">
        <v>2</v>
      </c>
      <c r="O295" s="7">
        <v>250</v>
      </c>
      <c r="P295" s="8">
        <v>0.05</v>
      </c>
      <c r="Q295" s="7">
        <v>102</v>
      </c>
      <c r="R295" s="9">
        <f t="shared" si="36"/>
        <v>475</v>
      </c>
      <c r="S295" s="9">
        <f t="shared" si="37"/>
        <v>204</v>
      </c>
      <c r="T295" s="9">
        <f t="shared" si="38"/>
        <v>271</v>
      </c>
      <c r="U295" s="10">
        <f t="shared" si="39"/>
        <v>0.57052631578947366</v>
      </c>
      <c r="V295" s="5" t="s">
        <v>42</v>
      </c>
    </row>
    <row r="296" spans="1:22" x14ac:dyDescent="0.3">
      <c r="A296" s="5" t="s">
        <v>383</v>
      </c>
      <c r="B296" s="6">
        <v>45014</v>
      </c>
      <c r="C296" s="5">
        <f t="shared" si="32"/>
        <v>2023</v>
      </c>
      <c r="D296" s="5">
        <f t="shared" si="33"/>
        <v>3</v>
      </c>
      <c r="E296" s="5" t="str">
        <f t="shared" si="34"/>
        <v>Mar</v>
      </c>
      <c r="F296" s="5" t="str">
        <f t="shared" si="35"/>
        <v>Q1</v>
      </c>
      <c r="G296" s="5" t="s">
        <v>63</v>
      </c>
      <c r="H296" s="5" t="s">
        <v>64</v>
      </c>
      <c r="I296" s="5" t="s">
        <v>65</v>
      </c>
      <c r="J296" s="5" t="s">
        <v>81</v>
      </c>
      <c r="K296" s="5" t="s">
        <v>130</v>
      </c>
      <c r="L296" s="5" t="s">
        <v>48</v>
      </c>
      <c r="M296" s="5" t="s">
        <v>49</v>
      </c>
      <c r="N296" s="5">
        <v>5</v>
      </c>
      <c r="O296" s="7">
        <v>13565</v>
      </c>
      <c r="P296" s="8">
        <v>0.2</v>
      </c>
      <c r="Q296" s="7">
        <v>7921</v>
      </c>
      <c r="R296" s="9">
        <f t="shared" si="36"/>
        <v>54260</v>
      </c>
      <c r="S296" s="9">
        <f t="shared" si="37"/>
        <v>39605</v>
      </c>
      <c r="T296" s="9">
        <f t="shared" si="38"/>
        <v>14655</v>
      </c>
      <c r="U296" s="10">
        <f t="shared" si="39"/>
        <v>0.27008846295613714</v>
      </c>
      <c r="V296" s="5" t="s">
        <v>42</v>
      </c>
    </row>
    <row r="297" spans="1:22" x14ac:dyDescent="0.3">
      <c r="A297" s="5" t="s">
        <v>384</v>
      </c>
      <c r="B297" s="6">
        <v>45014</v>
      </c>
      <c r="C297" s="5">
        <f t="shared" si="32"/>
        <v>2023</v>
      </c>
      <c r="D297" s="5">
        <f t="shared" si="33"/>
        <v>3</v>
      </c>
      <c r="E297" s="5" t="str">
        <f t="shared" si="34"/>
        <v>Mar</v>
      </c>
      <c r="F297" s="5" t="str">
        <f t="shared" si="35"/>
        <v>Q1</v>
      </c>
      <c r="G297" s="5" t="s">
        <v>58</v>
      </c>
      <c r="H297" s="5" t="s">
        <v>59</v>
      </c>
      <c r="I297" s="5" t="s">
        <v>60</v>
      </c>
      <c r="J297" s="5" t="s">
        <v>54</v>
      </c>
      <c r="K297" s="5" t="s">
        <v>99</v>
      </c>
      <c r="L297" s="5" t="s">
        <v>48</v>
      </c>
      <c r="M297" s="5" t="s">
        <v>41</v>
      </c>
      <c r="N297" s="5">
        <v>1</v>
      </c>
      <c r="O297" s="7">
        <v>1891</v>
      </c>
      <c r="P297" s="8">
        <v>0.1</v>
      </c>
      <c r="Q297" s="7">
        <v>985</v>
      </c>
      <c r="R297" s="9">
        <f t="shared" si="36"/>
        <v>1701.9</v>
      </c>
      <c r="S297" s="9">
        <f t="shared" si="37"/>
        <v>985</v>
      </c>
      <c r="T297" s="9">
        <f t="shared" si="38"/>
        <v>716.90000000000009</v>
      </c>
      <c r="U297" s="10">
        <f t="shared" si="39"/>
        <v>0.4212350901933134</v>
      </c>
      <c r="V297" s="5" t="s">
        <v>42</v>
      </c>
    </row>
    <row r="298" spans="1:22" x14ac:dyDescent="0.3">
      <c r="A298" s="5" t="s">
        <v>385</v>
      </c>
      <c r="B298" s="6">
        <v>45015</v>
      </c>
      <c r="C298" s="5">
        <f t="shared" si="32"/>
        <v>2023</v>
      </c>
      <c r="D298" s="5">
        <f t="shared" si="33"/>
        <v>3</v>
      </c>
      <c r="E298" s="5" t="str">
        <f t="shared" si="34"/>
        <v>Mar</v>
      </c>
      <c r="F298" s="5" t="str">
        <f t="shared" si="35"/>
        <v>Q1</v>
      </c>
      <c r="G298" s="5" t="s">
        <v>51</v>
      </c>
      <c r="H298" s="5" t="s">
        <v>106</v>
      </c>
      <c r="I298" s="5" t="s">
        <v>107</v>
      </c>
      <c r="J298" s="5" t="s">
        <v>81</v>
      </c>
      <c r="K298" s="5" t="s">
        <v>130</v>
      </c>
      <c r="L298" s="5" t="s">
        <v>76</v>
      </c>
      <c r="M298" s="5" t="s">
        <v>56</v>
      </c>
      <c r="N298" s="5">
        <v>3</v>
      </c>
      <c r="O298" s="7">
        <v>14764</v>
      </c>
      <c r="P298" s="8">
        <v>0.35</v>
      </c>
      <c r="Q298" s="7">
        <v>8880</v>
      </c>
      <c r="R298" s="9">
        <f t="shared" si="36"/>
        <v>28789.8</v>
      </c>
      <c r="S298" s="9">
        <f t="shared" si="37"/>
        <v>26640</v>
      </c>
      <c r="T298" s="9">
        <f t="shared" si="38"/>
        <v>2149.7999999999993</v>
      </c>
      <c r="U298" s="10">
        <f t="shared" si="39"/>
        <v>7.4672279765750346E-2</v>
      </c>
      <c r="V298" s="5" t="s">
        <v>42</v>
      </c>
    </row>
    <row r="299" spans="1:22" x14ac:dyDescent="0.3">
      <c r="A299" s="5" t="s">
        <v>386</v>
      </c>
      <c r="B299" s="6">
        <v>45015</v>
      </c>
      <c r="C299" s="5">
        <f t="shared" si="32"/>
        <v>2023</v>
      </c>
      <c r="D299" s="5">
        <f t="shared" si="33"/>
        <v>3</v>
      </c>
      <c r="E299" s="5" t="str">
        <f t="shared" si="34"/>
        <v>Mar</v>
      </c>
      <c r="F299" s="5" t="str">
        <f t="shared" si="35"/>
        <v>Q1</v>
      </c>
      <c r="G299" s="5" t="s">
        <v>51</v>
      </c>
      <c r="H299" s="5" t="s">
        <v>52</v>
      </c>
      <c r="I299" s="5" t="s">
        <v>53</v>
      </c>
      <c r="J299" s="5" t="s">
        <v>54</v>
      </c>
      <c r="K299" s="5" t="s">
        <v>99</v>
      </c>
      <c r="L299" s="5" t="s">
        <v>40</v>
      </c>
      <c r="M299" s="5" t="s">
        <v>41</v>
      </c>
      <c r="N299" s="5">
        <v>4</v>
      </c>
      <c r="O299" s="7">
        <v>1846</v>
      </c>
      <c r="P299" s="8">
        <v>0.05</v>
      </c>
      <c r="Q299" s="7">
        <v>982</v>
      </c>
      <c r="R299" s="9">
        <f t="shared" si="36"/>
        <v>7014.7999999999993</v>
      </c>
      <c r="S299" s="9">
        <f t="shared" si="37"/>
        <v>3928</v>
      </c>
      <c r="T299" s="9">
        <f t="shared" si="38"/>
        <v>3086.7999999999993</v>
      </c>
      <c r="U299" s="10">
        <f t="shared" si="39"/>
        <v>0.44004105605291666</v>
      </c>
      <c r="V299" s="5" t="s">
        <v>42</v>
      </c>
    </row>
    <row r="300" spans="1:22" x14ac:dyDescent="0.3">
      <c r="A300" s="5" t="s">
        <v>387</v>
      </c>
      <c r="B300" s="6">
        <v>45015</v>
      </c>
      <c r="C300" s="5">
        <f t="shared" si="32"/>
        <v>2023</v>
      </c>
      <c r="D300" s="5">
        <f t="shared" si="33"/>
        <v>3</v>
      </c>
      <c r="E300" s="5" t="str">
        <f t="shared" si="34"/>
        <v>Mar</v>
      </c>
      <c r="F300" s="5" t="str">
        <f t="shared" si="35"/>
        <v>Q1</v>
      </c>
      <c r="G300" s="5" t="s">
        <v>63</v>
      </c>
      <c r="H300" s="5" t="s">
        <v>86</v>
      </c>
      <c r="I300" s="5" t="s">
        <v>87</v>
      </c>
      <c r="J300" s="5" t="s">
        <v>46</v>
      </c>
      <c r="K300" s="5" t="s">
        <v>61</v>
      </c>
      <c r="L300" s="5" t="s">
        <v>76</v>
      </c>
      <c r="M300" s="5" t="s">
        <v>49</v>
      </c>
      <c r="N300" s="5">
        <v>1</v>
      </c>
      <c r="O300" s="7">
        <v>260</v>
      </c>
      <c r="P300" s="8">
        <v>0.05</v>
      </c>
      <c r="Q300" s="7">
        <v>112</v>
      </c>
      <c r="R300" s="9">
        <f t="shared" si="36"/>
        <v>247</v>
      </c>
      <c r="S300" s="9">
        <f t="shared" si="37"/>
        <v>112</v>
      </c>
      <c r="T300" s="9">
        <f t="shared" si="38"/>
        <v>135</v>
      </c>
      <c r="U300" s="10">
        <f t="shared" si="39"/>
        <v>0.54655870445344135</v>
      </c>
      <c r="V300" s="5" t="s">
        <v>42</v>
      </c>
    </row>
    <row r="301" spans="1:22" x14ac:dyDescent="0.3">
      <c r="A301" s="5" t="s">
        <v>388</v>
      </c>
      <c r="B301" s="6">
        <v>45015</v>
      </c>
      <c r="C301" s="5">
        <f t="shared" si="32"/>
        <v>2023</v>
      </c>
      <c r="D301" s="5">
        <f t="shared" si="33"/>
        <v>3</v>
      </c>
      <c r="E301" s="5" t="str">
        <f t="shared" si="34"/>
        <v>Mar</v>
      </c>
      <c r="F301" s="5" t="str">
        <f t="shared" si="35"/>
        <v>Q1</v>
      </c>
      <c r="G301" s="5" t="s">
        <v>58</v>
      </c>
      <c r="H301" s="5" t="s">
        <v>72</v>
      </c>
      <c r="I301" s="5" t="s">
        <v>73</v>
      </c>
      <c r="J301" s="5" t="s">
        <v>46</v>
      </c>
      <c r="K301" s="5" t="s">
        <v>66</v>
      </c>
      <c r="L301" s="5" t="s">
        <v>48</v>
      </c>
      <c r="M301" s="5" t="s">
        <v>56</v>
      </c>
      <c r="N301" s="5">
        <v>3</v>
      </c>
      <c r="O301" s="7">
        <v>313</v>
      </c>
      <c r="P301" s="8">
        <v>0.1</v>
      </c>
      <c r="Q301" s="7">
        <v>126</v>
      </c>
      <c r="R301" s="9">
        <f t="shared" si="36"/>
        <v>845.1</v>
      </c>
      <c r="S301" s="9">
        <f t="shared" si="37"/>
        <v>378</v>
      </c>
      <c r="T301" s="9">
        <f t="shared" si="38"/>
        <v>467.1</v>
      </c>
      <c r="U301" s="10">
        <f t="shared" si="39"/>
        <v>0.55271565495207664</v>
      </c>
      <c r="V301" s="5" t="s">
        <v>42</v>
      </c>
    </row>
    <row r="302" spans="1:22" x14ac:dyDescent="0.3">
      <c r="A302" s="5" t="s">
        <v>389</v>
      </c>
      <c r="B302" s="6">
        <v>45015</v>
      </c>
      <c r="C302" s="5">
        <f t="shared" si="32"/>
        <v>2023</v>
      </c>
      <c r="D302" s="5">
        <f t="shared" si="33"/>
        <v>3</v>
      </c>
      <c r="E302" s="5" t="str">
        <f t="shared" si="34"/>
        <v>Mar</v>
      </c>
      <c r="F302" s="5" t="str">
        <f t="shared" si="35"/>
        <v>Q1</v>
      </c>
      <c r="G302" s="5" t="s">
        <v>63</v>
      </c>
      <c r="H302" s="5" t="s">
        <v>109</v>
      </c>
      <c r="I302" s="5" t="s">
        <v>110</v>
      </c>
      <c r="J302" s="5" t="s">
        <v>81</v>
      </c>
      <c r="K302" s="5" t="s">
        <v>146</v>
      </c>
      <c r="L302" s="5" t="s">
        <v>40</v>
      </c>
      <c r="M302" s="5" t="s">
        <v>56</v>
      </c>
      <c r="N302" s="5">
        <v>2</v>
      </c>
      <c r="O302" s="7">
        <v>8258</v>
      </c>
      <c r="P302" s="8">
        <v>0</v>
      </c>
      <c r="Q302" s="7">
        <v>5178</v>
      </c>
      <c r="R302" s="9">
        <f t="shared" si="36"/>
        <v>16516</v>
      </c>
      <c r="S302" s="9">
        <f t="shared" si="37"/>
        <v>10356</v>
      </c>
      <c r="T302" s="9">
        <f t="shared" si="38"/>
        <v>6160</v>
      </c>
      <c r="U302" s="10">
        <f t="shared" si="39"/>
        <v>0.37297166384112374</v>
      </c>
      <c r="V302" s="5" t="s">
        <v>42</v>
      </c>
    </row>
    <row r="303" spans="1:22" x14ac:dyDescent="0.3">
      <c r="A303" s="5" t="s">
        <v>390</v>
      </c>
      <c r="B303" s="6">
        <v>45016</v>
      </c>
      <c r="C303" s="5">
        <f t="shared" si="32"/>
        <v>2023</v>
      </c>
      <c r="D303" s="5">
        <f t="shared" si="33"/>
        <v>3</v>
      </c>
      <c r="E303" s="5" t="str">
        <f t="shared" si="34"/>
        <v>Mar</v>
      </c>
      <c r="F303" s="5" t="str">
        <f t="shared" si="35"/>
        <v>Q1</v>
      </c>
      <c r="G303" s="5" t="s">
        <v>63</v>
      </c>
      <c r="H303" s="5" t="s">
        <v>109</v>
      </c>
      <c r="I303" s="5" t="s">
        <v>110</v>
      </c>
      <c r="J303" s="5" t="s">
        <v>38</v>
      </c>
      <c r="K303" s="5" t="s">
        <v>39</v>
      </c>
      <c r="L303" s="5" t="s">
        <v>40</v>
      </c>
      <c r="M303" s="5" t="s">
        <v>49</v>
      </c>
      <c r="N303" s="5">
        <v>3</v>
      </c>
      <c r="O303" s="7">
        <v>47756</v>
      </c>
      <c r="P303" s="8">
        <v>0</v>
      </c>
      <c r="Q303" s="7">
        <v>40888</v>
      </c>
      <c r="R303" s="9">
        <f t="shared" si="36"/>
        <v>143268</v>
      </c>
      <c r="S303" s="9">
        <f t="shared" si="37"/>
        <v>122664</v>
      </c>
      <c r="T303" s="9">
        <f t="shared" si="38"/>
        <v>20604</v>
      </c>
      <c r="U303" s="10">
        <f t="shared" si="39"/>
        <v>0.14381438981489236</v>
      </c>
      <c r="V303" s="5" t="s">
        <v>42</v>
      </c>
    </row>
    <row r="304" spans="1:22" x14ac:dyDescent="0.3">
      <c r="A304" s="5" t="s">
        <v>391</v>
      </c>
      <c r="B304" s="6">
        <v>45016</v>
      </c>
      <c r="C304" s="5">
        <f t="shared" si="32"/>
        <v>2023</v>
      </c>
      <c r="D304" s="5">
        <f t="shared" si="33"/>
        <v>3</v>
      </c>
      <c r="E304" s="5" t="str">
        <f t="shared" si="34"/>
        <v>Mar</v>
      </c>
      <c r="F304" s="5" t="str">
        <f t="shared" si="35"/>
        <v>Q1</v>
      </c>
      <c r="G304" s="5" t="s">
        <v>51</v>
      </c>
      <c r="H304" s="5" t="s">
        <v>106</v>
      </c>
      <c r="I304" s="5" t="s">
        <v>107</v>
      </c>
      <c r="J304" s="5" t="s">
        <v>81</v>
      </c>
      <c r="K304" s="5" t="s">
        <v>146</v>
      </c>
      <c r="L304" s="5" t="s">
        <v>48</v>
      </c>
      <c r="M304" s="5" t="s">
        <v>49</v>
      </c>
      <c r="N304" s="5">
        <v>4</v>
      </c>
      <c r="O304" s="7">
        <v>8888</v>
      </c>
      <c r="P304" s="8">
        <v>0.2</v>
      </c>
      <c r="Q304" s="7">
        <v>5368</v>
      </c>
      <c r="R304" s="9">
        <f t="shared" si="36"/>
        <v>28441.600000000002</v>
      </c>
      <c r="S304" s="9">
        <f t="shared" si="37"/>
        <v>21472</v>
      </c>
      <c r="T304" s="9">
        <f t="shared" si="38"/>
        <v>6969.6000000000022</v>
      </c>
      <c r="U304" s="10">
        <f t="shared" si="39"/>
        <v>0.2450495049504951</v>
      </c>
      <c r="V304" s="5" t="s">
        <v>42</v>
      </c>
    </row>
    <row r="305" spans="1:22" x14ac:dyDescent="0.3">
      <c r="A305" s="5" t="s">
        <v>392</v>
      </c>
      <c r="B305" s="6">
        <v>45016</v>
      </c>
      <c r="C305" s="5">
        <f t="shared" si="32"/>
        <v>2023</v>
      </c>
      <c r="D305" s="5">
        <f t="shared" si="33"/>
        <v>3</v>
      </c>
      <c r="E305" s="5" t="str">
        <f t="shared" si="34"/>
        <v>Mar</v>
      </c>
      <c r="F305" s="5" t="str">
        <f t="shared" si="35"/>
        <v>Q1</v>
      </c>
      <c r="G305" s="5" t="s">
        <v>35</v>
      </c>
      <c r="H305" s="5" t="s">
        <v>44</v>
      </c>
      <c r="I305" s="5" t="s">
        <v>45</v>
      </c>
      <c r="J305" s="5" t="s">
        <v>54</v>
      </c>
      <c r="K305" s="5" t="s">
        <v>84</v>
      </c>
      <c r="L305" s="5" t="s">
        <v>76</v>
      </c>
      <c r="M305" s="5" t="s">
        <v>49</v>
      </c>
      <c r="N305" s="5">
        <v>1</v>
      </c>
      <c r="O305" s="7">
        <v>2521</v>
      </c>
      <c r="P305" s="8">
        <v>0</v>
      </c>
      <c r="Q305" s="7">
        <v>1285</v>
      </c>
      <c r="R305" s="9">
        <f t="shared" si="36"/>
        <v>2521</v>
      </c>
      <c r="S305" s="9">
        <f t="shared" si="37"/>
        <v>1285</v>
      </c>
      <c r="T305" s="9">
        <f t="shared" si="38"/>
        <v>1236</v>
      </c>
      <c r="U305" s="10">
        <f t="shared" si="39"/>
        <v>0.49028163427211424</v>
      </c>
      <c r="V305" s="5" t="s">
        <v>42</v>
      </c>
    </row>
    <row r="306" spans="1:22" x14ac:dyDescent="0.3">
      <c r="A306" s="5" t="s">
        <v>393</v>
      </c>
      <c r="B306" s="6">
        <v>45017</v>
      </c>
      <c r="C306" s="5">
        <f t="shared" si="32"/>
        <v>2023</v>
      </c>
      <c r="D306" s="5">
        <f t="shared" si="33"/>
        <v>4</v>
      </c>
      <c r="E306" s="5" t="str">
        <f t="shared" si="34"/>
        <v>Apr</v>
      </c>
      <c r="F306" s="5" t="str">
        <f t="shared" si="35"/>
        <v>Q2</v>
      </c>
      <c r="G306" s="5" t="s">
        <v>51</v>
      </c>
      <c r="H306" s="5" t="s">
        <v>52</v>
      </c>
      <c r="I306" s="5" t="s">
        <v>53</v>
      </c>
      <c r="J306" s="5" t="s">
        <v>46</v>
      </c>
      <c r="K306" s="5" t="s">
        <v>66</v>
      </c>
      <c r="L306" s="5" t="s">
        <v>48</v>
      </c>
      <c r="M306" s="5" t="s">
        <v>41</v>
      </c>
      <c r="N306" s="5">
        <v>1</v>
      </c>
      <c r="O306" s="7">
        <v>282</v>
      </c>
      <c r="P306" s="8">
        <v>0.05</v>
      </c>
      <c r="Q306" s="7">
        <v>116</v>
      </c>
      <c r="R306" s="9">
        <f t="shared" si="36"/>
        <v>267.89999999999998</v>
      </c>
      <c r="S306" s="9">
        <f t="shared" si="37"/>
        <v>116</v>
      </c>
      <c r="T306" s="9">
        <f t="shared" si="38"/>
        <v>151.89999999999998</v>
      </c>
      <c r="U306" s="10">
        <f t="shared" si="39"/>
        <v>0.56700261291526688</v>
      </c>
      <c r="V306" s="5" t="s">
        <v>42</v>
      </c>
    </row>
    <row r="307" spans="1:22" x14ac:dyDescent="0.3">
      <c r="A307" s="5" t="s">
        <v>394</v>
      </c>
      <c r="B307" s="6">
        <v>45017</v>
      </c>
      <c r="C307" s="5">
        <f t="shared" si="32"/>
        <v>2023</v>
      </c>
      <c r="D307" s="5">
        <f t="shared" si="33"/>
        <v>4</v>
      </c>
      <c r="E307" s="5" t="str">
        <f t="shared" si="34"/>
        <v>Apr</v>
      </c>
      <c r="F307" s="5" t="str">
        <f t="shared" si="35"/>
        <v>Q2</v>
      </c>
      <c r="G307" s="5" t="s">
        <v>35</v>
      </c>
      <c r="H307" s="5" t="s">
        <v>91</v>
      </c>
      <c r="I307" s="5" t="s">
        <v>92</v>
      </c>
      <c r="J307" s="5" t="s">
        <v>38</v>
      </c>
      <c r="K307" s="5" t="s">
        <v>39</v>
      </c>
      <c r="L307" s="5" t="s">
        <v>48</v>
      </c>
      <c r="M307" s="5" t="s">
        <v>56</v>
      </c>
      <c r="N307" s="5">
        <v>2</v>
      </c>
      <c r="O307" s="7">
        <v>47755</v>
      </c>
      <c r="P307" s="8">
        <v>0</v>
      </c>
      <c r="Q307" s="7">
        <v>39838</v>
      </c>
      <c r="R307" s="9">
        <f t="shared" si="36"/>
        <v>95510</v>
      </c>
      <c r="S307" s="9">
        <f t="shared" si="37"/>
        <v>79676</v>
      </c>
      <c r="T307" s="9">
        <f t="shared" si="38"/>
        <v>15834</v>
      </c>
      <c r="U307" s="10">
        <f t="shared" si="39"/>
        <v>0.165783687571982</v>
      </c>
      <c r="V307" s="5" t="s">
        <v>42</v>
      </c>
    </row>
    <row r="308" spans="1:22" x14ac:dyDescent="0.3">
      <c r="A308" s="5" t="s">
        <v>395</v>
      </c>
      <c r="B308" s="6">
        <v>45017</v>
      </c>
      <c r="C308" s="5">
        <f t="shared" si="32"/>
        <v>2023</v>
      </c>
      <c r="D308" s="5">
        <f t="shared" si="33"/>
        <v>4</v>
      </c>
      <c r="E308" s="5" t="str">
        <f t="shared" si="34"/>
        <v>Apr</v>
      </c>
      <c r="F308" s="5" t="str">
        <f t="shared" si="35"/>
        <v>Q2</v>
      </c>
      <c r="G308" s="5" t="s">
        <v>35</v>
      </c>
      <c r="H308" s="5" t="s">
        <v>91</v>
      </c>
      <c r="I308" s="5" t="s">
        <v>92</v>
      </c>
      <c r="J308" s="5" t="s">
        <v>81</v>
      </c>
      <c r="K308" s="5" t="s">
        <v>82</v>
      </c>
      <c r="L308" s="5" t="s">
        <v>40</v>
      </c>
      <c r="M308" s="5" t="s">
        <v>49</v>
      </c>
      <c r="N308" s="5">
        <v>1</v>
      </c>
      <c r="O308" s="7">
        <v>6076</v>
      </c>
      <c r="P308" s="8">
        <v>0</v>
      </c>
      <c r="Q308" s="7">
        <v>3433</v>
      </c>
      <c r="R308" s="9">
        <f t="shared" si="36"/>
        <v>6076</v>
      </c>
      <c r="S308" s="9">
        <f t="shared" si="37"/>
        <v>3433</v>
      </c>
      <c r="T308" s="9">
        <f t="shared" si="38"/>
        <v>2643</v>
      </c>
      <c r="U308" s="10">
        <f t="shared" si="39"/>
        <v>0.43499012508229096</v>
      </c>
      <c r="V308" s="5" t="s">
        <v>42</v>
      </c>
    </row>
    <row r="309" spans="1:22" x14ac:dyDescent="0.3">
      <c r="A309" s="5" t="s">
        <v>396</v>
      </c>
      <c r="B309" s="6">
        <v>45018</v>
      </c>
      <c r="C309" s="5">
        <f t="shared" si="32"/>
        <v>2023</v>
      </c>
      <c r="D309" s="5">
        <f t="shared" si="33"/>
        <v>4</v>
      </c>
      <c r="E309" s="5" t="str">
        <f t="shared" si="34"/>
        <v>Apr</v>
      </c>
      <c r="F309" s="5" t="str">
        <f t="shared" si="35"/>
        <v>Q2</v>
      </c>
      <c r="G309" s="5" t="s">
        <v>63</v>
      </c>
      <c r="H309" s="5" t="s">
        <v>109</v>
      </c>
      <c r="I309" s="5" t="s">
        <v>110</v>
      </c>
      <c r="J309" s="5" t="s">
        <v>38</v>
      </c>
      <c r="K309" s="5" t="s">
        <v>104</v>
      </c>
      <c r="L309" s="5" t="s">
        <v>48</v>
      </c>
      <c r="M309" s="5" t="s">
        <v>41</v>
      </c>
      <c r="N309" s="5">
        <v>1</v>
      </c>
      <c r="O309" s="7">
        <v>1547</v>
      </c>
      <c r="P309" s="8">
        <v>0.05</v>
      </c>
      <c r="Q309" s="7">
        <v>756</v>
      </c>
      <c r="R309" s="9">
        <f t="shared" si="36"/>
        <v>1469.6499999999999</v>
      </c>
      <c r="S309" s="9">
        <f t="shared" si="37"/>
        <v>756</v>
      </c>
      <c r="T309" s="9">
        <f t="shared" si="38"/>
        <v>713.64999999999986</v>
      </c>
      <c r="U309" s="10">
        <f t="shared" si="39"/>
        <v>0.48559180757323167</v>
      </c>
      <c r="V309" s="5" t="s">
        <v>42</v>
      </c>
    </row>
    <row r="310" spans="1:22" x14ac:dyDescent="0.3">
      <c r="A310" s="5" t="s">
        <v>397</v>
      </c>
      <c r="B310" s="6">
        <v>45018</v>
      </c>
      <c r="C310" s="5">
        <f t="shared" si="32"/>
        <v>2023</v>
      </c>
      <c r="D310" s="5">
        <f t="shared" si="33"/>
        <v>4</v>
      </c>
      <c r="E310" s="5" t="str">
        <f t="shared" si="34"/>
        <v>Apr</v>
      </c>
      <c r="F310" s="5" t="str">
        <f t="shared" si="35"/>
        <v>Q2</v>
      </c>
      <c r="G310" s="5" t="s">
        <v>51</v>
      </c>
      <c r="H310" s="5" t="s">
        <v>79</v>
      </c>
      <c r="I310" s="5" t="s">
        <v>80</v>
      </c>
      <c r="J310" s="5" t="s">
        <v>46</v>
      </c>
      <c r="K310" s="5" t="s">
        <v>66</v>
      </c>
      <c r="L310" s="5" t="s">
        <v>40</v>
      </c>
      <c r="M310" s="5" t="s">
        <v>49</v>
      </c>
      <c r="N310" s="5">
        <v>1</v>
      </c>
      <c r="O310" s="7">
        <v>276</v>
      </c>
      <c r="P310" s="8">
        <v>0.1</v>
      </c>
      <c r="Q310" s="7">
        <v>110</v>
      </c>
      <c r="R310" s="9">
        <f t="shared" si="36"/>
        <v>248.4</v>
      </c>
      <c r="S310" s="9">
        <f t="shared" si="37"/>
        <v>110</v>
      </c>
      <c r="T310" s="9">
        <f t="shared" si="38"/>
        <v>138.4</v>
      </c>
      <c r="U310" s="10">
        <f t="shared" si="39"/>
        <v>0.55716586151368763</v>
      </c>
      <c r="V310" s="5" t="s">
        <v>42</v>
      </c>
    </row>
    <row r="311" spans="1:22" x14ac:dyDescent="0.3">
      <c r="A311" s="5" t="s">
        <v>398</v>
      </c>
      <c r="B311" s="6">
        <v>45018</v>
      </c>
      <c r="C311" s="5">
        <f t="shared" si="32"/>
        <v>2023</v>
      </c>
      <c r="D311" s="5">
        <f t="shared" si="33"/>
        <v>4</v>
      </c>
      <c r="E311" s="5" t="str">
        <f t="shared" si="34"/>
        <v>Apr</v>
      </c>
      <c r="F311" s="5" t="str">
        <f t="shared" si="35"/>
        <v>Q2</v>
      </c>
      <c r="G311" s="5" t="s">
        <v>58</v>
      </c>
      <c r="H311" s="5" t="s">
        <v>68</v>
      </c>
      <c r="I311" s="5" t="s">
        <v>69</v>
      </c>
      <c r="J311" s="5" t="s">
        <v>46</v>
      </c>
      <c r="K311" s="5" t="s">
        <v>61</v>
      </c>
      <c r="L311" s="5" t="s">
        <v>40</v>
      </c>
      <c r="M311" s="5" t="s">
        <v>41</v>
      </c>
      <c r="N311" s="5">
        <v>4</v>
      </c>
      <c r="O311" s="7">
        <v>255</v>
      </c>
      <c r="P311" s="8">
        <v>0.15</v>
      </c>
      <c r="Q311" s="7">
        <v>106</v>
      </c>
      <c r="R311" s="9">
        <f t="shared" si="36"/>
        <v>867</v>
      </c>
      <c r="S311" s="9">
        <f t="shared" si="37"/>
        <v>424</v>
      </c>
      <c r="T311" s="9">
        <f t="shared" si="38"/>
        <v>443</v>
      </c>
      <c r="U311" s="10">
        <f t="shared" si="39"/>
        <v>0.51095732410611305</v>
      </c>
      <c r="V311" s="5" t="s">
        <v>42</v>
      </c>
    </row>
    <row r="312" spans="1:22" x14ac:dyDescent="0.3">
      <c r="A312" s="5" t="s">
        <v>399</v>
      </c>
      <c r="B312" s="6">
        <v>45020</v>
      </c>
      <c r="C312" s="5">
        <f t="shared" si="32"/>
        <v>2023</v>
      </c>
      <c r="D312" s="5">
        <f t="shared" si="33"/>
        <v>4</v>
      </c>
      <c r="E312" s="5" t="str">
        <f t="shared" si="34"/>
        <v>Apr</v>
      </c>
      <c r="F312" s="5" t="str">
        <f t="shared" si="35"/>
        <v>Q2</v>
      </c>
      <c r="G312" s="5" t="s">
        <v>51</v>
      </c>
      <c r="H312" s="5" t="s">
        <v>79</v>
      </c>
      <c r="I312" s="5" t="s">
        <v>80</v>
      </c>
      <c r="J312" s="5" t="s">
        <v>46</v>
      </c>
      <c r="K312" s="5" t="s">
        <v>66</v>
      </c>
      <c r="L312" s="5" t="s">
        <v>76</v>
      </c>
      <c r="M312" s="5" t="s">
        <v>49</v>
      </c>
      <c r="N312" s="5">
        <v>1</v>
      </c>
      <c r="O312" s="7">
        <v>319</v>
      </c>
      <c r="P312" s="8">
        <v>0</v>
      </c>
      <c r="Q312" s="7">
        <v>125</v>
      </c>
      <c r="R312" s="9">
        <f t="shared" si="36"/>
        <v>319</v>
      </c>
      <c r="S312" s="9">
        <f t="shared" si="37"/>
        <v>125</v>
      </c>
      <c r="T312" s="9">
        <f t="shared" si="38"/>
        <v>194</v>
      </c>
      <c r="U312" s="10">
        <f t="shared" si="39"/>
        <v>0.60815047021943569</v>
      </c>
      <c r="V312" s="5" t="s">
        <v>42</v>
      </c>
    </row>
    <row r="313" spans="1:22" x14ac:dyDescent="0.3">
      <c r="A313" s="5" t="s">
        <v>400</v>
      </c>
      <c r="B313" s="6">
        <v>45020</v>
      </c>
      <c r="C313" s="5">
        <f t="shared" si="32"/>
        <v>2023</v>
      </c>
      <c r="D313" s="5">
        <f t="shared" si="33"/>
        <v>4</v>
      </c>
      <c r="E313" s="5" t="str">
        <f t="shared" si="34"/>
        <v>Apr</v>
      </c>
      <c r="F313" s="5" t="str">
        <f t="shared" si="35"/>
        <v>Q2</v>
      </c>
      <c r="G313" s="5" t="s">
        <v>51</v>
      </c>
      <c r="H313" s="5" t="s">
        <v>52</v>
      </c>
      <c r="I313" s="5" t="s">
        <v>53</v>
      </c>
      <c r="J313" s="5" t="s">
        <v>46</v>
      </c>
      <c r="K313" s="5" t="s">
        <v>89</v>
      </c>
      <c r="L313" s="5" t="s">
        <v>76</v>
      </c>
      <c r="M313" s="5" t="s">
        <v>49</v>
      </c>
      <c r="N313" s="5">
        <v>3</v>
      </c>
      <c r="O313" s="7">
        <v>2140</v>
      </c>
      <c r="P313" s="8">
        <v>0.15</v>
      </c>
      <c r="Q313" s="7">
        <v>1236</v>
      </c>
      <c r="R313" s="9">
        <f t="shared" si="36"/>
        <v>5457</v>
      </c>
      <c r="S313" s="9">
        <f t="shared" si="37"/>
        <v>3708</v>
      </c>
      <c r="T313" s="9">
        <f t="shared" si="38"/>
        <v>1749</v>
      </c>
      <c r="U313" s="10">
        <f t="shared" si="39"/>
        <v>0.3205057724024189</v>
      </c>
      <c r="V313" s="5" t="s">
        <v>42</v>
      </c>
    </row>
    <row r="314" spans="1:22" x14ac:dyDescent="0.3">
      <c r="A314" s="5" t="s">
        <v>401</v>
      </c>
      <c r="B314" s="6">
        <v>45020</v>
      </c>
      <c r="C314" s="5">
        <f t="shared" si="32"/>
        <v>2023</v>
      </c>
      <c r="D314" s="5">
        <f t="shared" si="33"/>
        <v>4</v>
      </c>
      <c r="E314" s="5" t="str">
        <f t="shared" si="34"/>
        <v>Apr</v>
      </c>
      <c r="F314" s="5" t="str">
        <f t="shared" si="35"/>
        <v>Q2</v>
      </c>
      <c r="G314" s="5" t="s">
        <v>63</v>
      </c>
      <c r="H314" s="5" t="s">
        <v>64</v>
      </c>
      <c r="I314" s="5" t="s">
        <v>65</v>
      </c>
      <c r="J314" s="5" t="s">
        <v>46</v>
      </c>
      <c r="K314" s="5" t="s">
        <v>47</v>
      </c>
      <c r="L314" s="5" t="s">
        <v>40</v>
      </c>
      <c r="M314" s="5" t="s">
        <v>49</v>
      </c>
      <c r="N314" s="5">
        <v>2</v>
      </c>
      <c r="O314" s="7">
        <v>467</v>
      </c>
      <c r="P314" s="8">
        <v>0.1</v>
      </c>
      <c r="Q314" s="7">
        <v>207</v>
      </c>
      <c r="R314" s="9">
        <f t="shared" si="36"/>
        <v>840.6</v>
      </c>
      <c r="S314" s="9">
        <f t="shared" si="37"/>
        <v>414</v>
      </c>
      <c r="T314" s="9">
        <f t="shared" si="38"/>
        <v>426.6</v>
      </c>
      <c r="U314" s="10">
        <f t="shared" si="39"/>
        <v>0.50749464668094224</v>
      </c>
      <c r="V314" s="5" t="s">
        <v>42</v>
      </c>
    </row>
    <row r="315" spans="1:22" x14ac:dyDescent="0.3">
      <c r="A315" s="5" t="s">
        <v>402</v>
      </c>
      <c r="B315" s="6">
        <v>45020</v>
      </c>
      <c r="C315" s="5">
        <f t="shared" si="32"/>
        <v>2023</v>
      </c>
      <c r="D315" s="5">
        <f t="shared" si="33"/>
        <v>4</v>
      </c>
      <c r="E315" s="5" t="str">
        <f t="shared" si="34"/>
        <v>Apr</v>
      </c>
      <c r="F315" s="5" t="str">
        <f t="shared" si="35"/>
        <v>Q2</v>
      </c>
      <c r="G315" s="5" t="s">
        <v>51</v>
      </c>
      <c r="H315" s="5" t="s">
        <v>106</v>
      </c>
      <c r="I315" s="5" t="s">
        <v>107</v>
      </c>
      <c r="J315" s="5" t="s">
        <v>46</v>
      </c>
      <c r="K315" s="5" t="s">
        <v>66</v>
      </c>
      <c r="L315" s="5" t="s">
        <v>40</v>
      </c>
      <c r="M315" s="5" t="s">
        <v>49</v>
      </c>
      <c r="N315" s="5">
        <v>2</v>
      </c>
      <c r="O315" s="7">
        <v>276</v>
      </c>
      <c r="P315" s="8">
        <v>0.1</v>
      </c>
      <c r="Q315" s="7">
        <v>113</v>
      </c>
      <c r="R315" s="9">
        <f t="shared" si="36"/>
        <v>496.8</v>
      </c>
      <c r="S315" s="9">
        <f t="shared" si="37"/>
        <v>226</v>
      </c>
      <c r="T315" s="9">
        <f t="shared" si="38"/>
        <v>270.8</v>
      </c>
      <c r="U315" s="10">
        <f t="shared" si="39"/>
        <v>0.54508856682769724</v>
      </c>
      <c r="V315" s="5" t="s">
        <v>42</v>
      </c>
    </row>
    <row r="316" spans="1:22" x14ac:dyDescent="0.3">
      <c r="A316" s="5" t="s">
        <v>403</v>
      </c>
      <c r="B316" s="6">
        <v>45020</v>
      </c>
      <c r="C316" s="5">
        <f t="shared" si="32"/>
        <v>2023</v>
      </c>
      <c r="D316" s="5">
        <f t="shared" si="33"/>
        <v>4</v>
      </c>
      <c r="E316" s="5" t="str">
        <f t="shared" si="34"/>
        <v>Apr</v>
      </c>
      <c r="F316" s="5" t="str">
        <f t="shared" si="35"/>
        <v>Q2</v>
      </c>
      <c r="G316" s="5" t="s">
        <v>58</v>
      </c>
      <c r="H316" s="5" t="s">
        <v>68</v>
      </c>
      <c r="I316" s="5" t="s">
        <v>69</v>
      </c>
      <c r="J316" s="5" t="s">
        <v>38</v>
      </c>
      <c r="K316" s="5" t="s">
        <v>39</v>
      </c>
      <c r="L316" s="5" t="s">
        <v>48</v>
      </c>
      <c r="M316" s="5" t="s">
        <v>56</v>
      </c>
      <c r="N316" s="5">
        <v>2</v>
      </c>
      <c r="O316" s="7">
        <v>53306</v>
      </c>
      <c r="P316" s="8">
        <v>0.15</v>
      </c>
      <c r="Q316" s="7">
        <v>46575</v>
      </c>
      <c r="R316" s="9">
        <f t="shared" si="36"/>
        <v>90620.2</v>
      </c>
      <c r="S316" s="9">
        <f t="shared" si="37"/>
        <v>93150</v>
      </c>
      <c r="T316" s="9">
        <f t="shared" si="38"/>
        <v>-2529.8000000000029</v>
      </c>
      <c r="U316" s="10">
        <f t="shared" si="39"/>
        <v>-2.7916513095314323E-2</v>
      </c>
      <c r="V316" s="5" t="s">
        <v>42</v>
      </c>
    </row>
    <row r="317" spans="1:22" x14ac:dyDescent="0.3">
      <c r="A317" s="5" t="s">
        <v>404</v>
      </c>
      <c r="B317" s="6">
        <v>45020</v>
      </c>
      <c r="C317" s="5">
        <f t="shared" si="32"/>
        <v>2023</v>
      </c>
      <c r="D317" s="5">
        <f t="shared" si="33"/>
        <v>4</v>
      </c>
      <c r="E317" s="5" t="str">
        <f t="shared" si="34"/>
        <v>Apr</v>
      </c>
      <c r="F317" s="5" t="str">
        <f t="shared" si="35"/>
        <v>Q2</v>
      </c>
      <c r="G317" s="5" t="s">
        <v>51</v>
      </c>
      <c r="H317" s="5" t="s">
        <v>79</v>
      </c>
      <c r="I317" s="5" t="s">
        <v>80</v>
      </c>
      <c r="J317" s="5" t="s">
        <v>54</v>
      </c>
      <c r="K317" s="5" t="s">
        <v>99</v>
      </c>
      <c r="L317" s="5" t="s">
        <v>76</v>
      </c>
      <c r="M317" s="5" t="s">
        <v>56</v>
      </c>
      <c r="N317" s="5">
        <v>1</v>
      </c>
      <c r="O317" s="7">
        <v>1620</v>
      </c>
      <c r="P317" s="8">
        <v>0.05</v>
      </c>
      <c r="Q317" s="7">
        <v>860</v>
      </c>
      <c r="R317" s="9">
        <f t="shared" si="36"/>
        <v>1539</v>
      </c>
      <c r="S317" s="9">
        <f t="shared" si="37"/>
        <v>860</v>
      </c>
      <c r="T317" s="9">
        <f t="shared" si="38"/>
        <v>679</v>
      </c>
      <c r="U317" s="10">
        <f t="shared" si="39"/>
        <v>0.44119558154645871</v>
      </c>
      <c r="V317" s="5" t="s">
        <v>42</v>
      </c>
    </row>
    <row r="318" spans="1:22" x14ac:dyDescent="0.3">
      <c r="A318" s="5" t="s">
        <v>405</v>
      </c>
      <c r="B318" s="6">
        <v>45020</v>
      </c>
      <c r="C318" s="5">
        <f t="shared" si="32"/>
        <v>2023</v>
      </c>
      <c r="D318" s="5">
        <f t="shared" si="33"/>
        <v>4</v>
      </c>
      <c r="E318" s="5" t="str">
        <f t="shared" si="34"/>
        <v>Apr</v>
      </c>
      <c r="F318" s="5" t="str">
        <f t="shared" si="35"/>
        <v>Q2</v>
      </c>
      <c r="G318" s="5" t="s">
        <v>51</v>
      </c>
      <c r="H318" s="5" t="s">
        <v>106</v>
      </c>
      <c r="I318" s="5" t="s">
        <v>107</v>
      </c>
      <c r="J318" s="5" t="s">
        <v>46</v>
      </c>
      <c r="K318" s="5" t="s">
        <v>61</v>
      </c>
      <c r="L318" s="5" t="s">
        <v>48</v>
      </c>
      <c r="M318" s="5" t="s">
        <v>49</v>
      </c>
      <c r="N318" s="5">
        <v>1</v>
      </c>
      <c r="O318" s="7">
        <v>263</v>
      </c>
      <c r="P318" s="8">
        <v>0.15</v>
      </c>
      <c r="Q318" s="7">
        <v>112</v>
      </c>
      <c r="R318" s="9">
        <f t="shared" si="36"/>
        <v>223.54999999999998</v>
      </c>
      <c r="S318" s="9">
        <f t="shared" si="37"/>
        <v>112</v>
      </c>
      <c r="T318" s="9">
        <f t="shared" si="38"/>
        <v>111.54999999999998</v>
      </c>
      <c r="U318" s="10">
        <f t="shared" si="39"/>
        <v>0.49899351375531198</v>
      </c>
      <c r="V318" s="5" t="s">
        <v>42</v>
      </c>
    </row>
    <row r="319" spans="1:22" x14ac:dyDescent="0.3">
      <c r="A319" s="5" t="s">
        <v>406</v>
      </c>
      <c r="B319" s="6">
        <v>45021</v>
      </c>
      <c r="C319" s="5">
        <f t="shared" si="32"/>
        <v>2023</v>
      </c>
      <c r="D319" s="5">
        <f t="shared" si="33"/>
        <v>4</v>
      </c>
      <c r="E319" s="5" t="str">
        <f t="shared" si="34"/>
        <v>Apr</v>
      </c>
      <c r="F319" s="5" t="str">
        <f t="shared" si="35"/>
        <v>Q2</v>
      </c>
      <c r="G319" s="5" t="s">
        <v>51</v>
      </c>
      <c r="H319" s="5" t="s">
        <v>79</v>
      </c>
      <c r="I319" s="5" t="s">
        <v>80</v>
      </c>
      <c r="J319" s="5" t="s">
        <v>38</v>
      </c>
      <c r="K319" s="5" t="s">
        <v>75</v>
      </c>
      <c r="L319" s="5" t="s">
        <v>40</v>
      </c>
      <c r="M319" s="5" t="s">
        <v>56</v>
      </c>
      <c r="N319" s="5">
        <v>2</v>
      </c>
      <c r="O319" s="7">
        <v>11971</v>
      </c>
      <c r="P319" s="8">
        <v>0.15</v>
      </c>
      <c r="Q319" s="7">
        <v>8744</v>
      </c>
      <c r="R319" s="9">
        <f t="shared" si="36"/>
        <v>20350.7</v>
      </c>
      <c r="S319" s="9">
        <f t="shared" si="37"/>
        <v>17488</v>
      </c>
      <c r="T319" s="9">
        <f t="shared" si="38"/>
        <v>2862.7000000000007</v>
      </c>
      <c r="U319" s="10">
        <f t="shared" si="39"/>
        <v>0.14066837995744622</v>
      </c>
      <c r="V319" s="5" t="s">
        <v>42</v>
      </c>
    </row>
    <row r="320" spans="1:22" x14ac:dyDescent="0.3">
      <c r="A320" s="5" t="s">
        <v>407</v>
      </c>
      <c r="B320" s="6">
        <v>45021</v>
      </c>
      <c r="C320" s="5">
        <f t="shared" si="32"/>
        <v>2023</v>
      </c>
      <c r="D320" s="5">
        <f t="shared" si="33"/>
        <v>4</v>
      </c>
      <c r="E320" s="5" t="str">
        <f t="shared" si="34"/>
        <v>Apr</v>
      </c>
      <c r="F320" s="5" t="str">
        <f t="shared" si="35"/>
        <v>Q2</v>
      </c>
      <c r="G320" s="5" t="s">
        <v>58</v>
      </c>
      <c r="H320" s="5" t="s">
        <v>72</v>
      </c>
      <c r="I320" s="5" t="s">
        <v>73</v>
      </c>
      <c r="J320" s="5" t="s">
        <v>38</v>
      </c>
      <c r="K320" s="5" t="s">
        <v>75</v>
      </c>
      <c r="L320" s="5" t="s">
        <v>76</v>
      </c>
      <c r="M320" s="5" t="s">
        <v>49</v>
      </c>
      <c r="N320" s="5">
        <v>1</v>
      </c>
      <c r="O320" s="7">
        <v>11152</v>
      </c>
      <c r="P320" s="8">
        <v>0.1</v>
      </c>
      <c r="Q320" s="7">
        <v>8006</v>
      </c>
      <c r="R320" s="9">
        <f t="shared" si="36"/>
        <v>10036.800000000001</v>
      </c>
      <c r="S320" s="9">
        <f t="shared" si="37"/>
        <v>8006</v>
      </c>
      <c r="T320" s="9">
        <f t="shared" si="38"/>
        <v>2030.8000000000011</v>
      </c>
      <c r="U320" s="10">
        <f t="shared" si="39"/>
        <v>0.20233540570699834</v>
      </c>
      <c r="V320" s="5" t="s">
        <v>42</v>
      </c>
    </row>
    <row r="321" spans="1:22" x14ac:dyDescent="0.3">
      <c r="A321" s="5" t="s">
        <v>408</v>
      </c>
      <c r="B321" s="6">
        <v>45021</v>
      </c>
      <c r="C321" s="5">
        <f t="shared" si="32"/>
        <v>2023</v>
      </c>
      <c r="D321" s="5">
        <f t="shared" si="33"/>
        <v>4</v>
      </c>
      <c r="E321" s="5" t="str">
        <f t="shared" si="34"/>
        <v>Apr</v>
      </c>
      <c r="F321" s="5" t="str">
        <f t="shared" si="35"/>
        <v>Q2</v>
      </c>
      <c r="G321" s="5" t="s">
        <v>63</v>
      </c>
      <c r="H321" s="5" t="s">
        <v>86</v>
      </c>
      <c r="I321" s="5" t="s">
        <v>87</v>
      </c>
      <c r="J321" s="5" t="s">
        <v>38</v>
      </c>
      <c r="K321" s="5" t="s">
        <v>75</v>
      </c>
      <c r="L321" s="5" t="s">
        <v>40</v>
      </c>
      <c r="M321" s="5" t="s">
        <v>49</v>
      </c>
      <c r="N321" s="5">
        <v>1</v>
      </c>
      <c r="O321" s="7">
        <v>11356</v>
      </c>
      <c r="P321" s="8">
        <v>0</v>
      </c>
      <c r="Q321" s="7">
        <v>8627</v>
      </c>
      <c r="R321" s="9">
        <f t="shared" si="36"/>
        <v>11356</v>
      </c>
      <c r="S321" s="9">
        <f t="shared" si="37"/>
        <v>8627</v>
      </c>
      <c r="T321" s="9">
        <f t="shared" si="38"/>
        <v>2729</v>
      </c>
      <c r="U321" s="10">
        <f t="shared" si="39"/>
        <v>0.24031349066572738</v>
      </c>
      <c r="V321" s="5" t="s">
        <v>42</v>
      </c>
    </row>
    <row r="322" spans="1:22" x14ac:dyDescent="0.3">
      <c r="A322" s="5" t="s">
        <v>409</v>
      </c>
      <c r="B322" s="6">
        <v>45022</v>
      </c>
      <c r="C322" s="5">
        <f t="shared" ref="C322:C385" si="40">YEAR(B322)</f>
        <v>2023</v>
      </c>
      <c r="D322" s="5">
        <f t="shared" ref="D322:D385" si="41">MONTH(B322)</f>
        <v>4</v>
      </c>
      <c r="E322" s="5" t="str">
        <f t="shared" ref="E322:E385" si="42">TEXT(B322,"mmm")</f>
        <v>Apr</v>
      </c>
      <c r="F322" s="5" t="str">
        <f t="shared" ref="F322:F385" si="43">"Q"&amp;ROUNDUP(D322/3,0)</f>
        <v>Q2</v>
      </c>
      <c r="G322" s="5" t="s">
        <v>51</v>
      </c>
      <c r="H322" s="5" t="s">
        <v>79</v>
      </c>
      <c r="I322" s="5" t="s">
        <v>80</v>
      </c>
      <c r="J322" s="5" t="s">
        <v>38</v>
      </c>
      <c r="K322" s="5" t="s">
        <v>39</v>
      </c>
      <c r="L322" s="5" t="s">
        <v>40</v>
      </c>
      <c r="M322" s="5" t="s">
        <v>41</v>
      </c>
      <c r="N322" s="5">
        <v>2</v>
      </c>
      <c r="O322" s="7">
        <v>52900</v>
      </c>
      <c r="P322" s="8">
        <v>0.05</v>
      </c>
      <c r="Q322" s="7">
        <v>43976</v>
      </c>
      <c r="R322" s="9">
        <f t="shared" ref="R322:R385" si="44">N322*O322*(1-P322)</f>
        <v>100510</v>
      </c>
      <c r="S322" s="9">
        <f t="shared" ref="S322:S385" si="45">N322*Q322</f>
        <v>87952</v>
      </c>
      <c r="T322" s="9">
        <f t="shared" ref="T322:T385" si="46">R322-S322</f>
        <v>12558</v>
      </c>
      <c r="U322" s="10">
        <f t="shared" ref="U322:U385" si="47">IF(R322=0,0,T322/R322)</f>
        <v>0.12494279176201373</v>
      </c>
      <c r="V322" s="5" t="s">
        <v>42</v>
      </c>
    </row>
    <row r="323" spans="1:22" x14ac:dyDescent="0.3">
      <c r="A323" s="5" t="s">
        <v>410</v>
      </c>
      <c r="B323" s="6">
        <v>45022</v>
      </c>
      <c r="C323" s="5">
        <f t="shared" si="40"/>
        <v>2023</v>
      </c>
      <c r="D323" s="5">
        <f t="shared" si="41"/>
        <v>4</v>
      </c>
      <c r="E323" s="5" t="str">
        <f t="shared" si="42"/>
        <v>Apr</v>
      </c>
      <c r="F323" s="5" t="str">
        <f t="shared" si="43"/>
        <v>Q2</v>
      </c>
      <c r="G323" s="5" t="s">
        <v>58</v>
      </c>
      <c r="H323" s="5" t="s">
        <v>72</v>
      </c>
      <c r="I323" s="5" t="s">
        <v>73</v>
      </c>
      <c r="J323" s="5" t="s">
        <v>38</v>
      </c>
      <c r="K323" s="5" t="s">
        <v>75</v>
      </c>
      <c r="L323" s="5" t="s">
        <v>76</v>
      </c>
      <c r="M323" s="5" t="s">
        <v>56</v>
      </c>
      <c r="N323" s="5">
        <v>2</v>
      </c>
      <c r="O323" s="7">
        <v>11151</v>
      </c>
      <c r="P323" s="8">
        <v>0.05</v>
      </c>
      <c r="Q323" s="7">
        <v>8402</v>
      </c>
      <c r="R323" s="9">
        <f t="shared" si="44"/>
        <v>21186.899999999998</v>
      </c>
      <c r="S323" s="9">
        <f t="shared" si="45"/>
        <v>16804</v>
      </c>
      <c r="T323" s="9">
        <f t="shared" si="46"/>
        <v>4382.8999999999978</v>
      </c>
      <c r="U323" s="10">
        <f t="shared" si="47"/>
        <v>0.2068683950931943</v>
      </c>
      <c r="V323" s="5" t="s">
        <v>42</v>
      </c>
    </row>
    <row r="324" spans="1:22" x14ac:dyDescent="0.3">
      <c r="A324" s="5" t="s">
        <v>411</v>
      </c>
      <c r="B324" s="6">
        <v>45022</v>
      </c>
      <c r="C324" s="5">
        <f t="shared" si="40"/>
        <v>2023</v>
      </c>
      <c r="D324" s="5">
        <f t="shared" si="41"/>
        <v>4</v>
      </c>
      <c r="E324" s="5" t="str">
        <f t="shared" si="42"/>
        <v>Apr</v>
      </c>
      <c r="F324" s="5" t="str">
        <f t="shared" si="43"/>
        <v>Q2</v>
      </c>
      <c r="G324" s="5" t="s">
        <v>58</v>
      </c>
      <c r="H324" s="5" t="s">
        <v>72</v>
      </c>
      <c r="I324" s="5" t="s">
        <v>73</v>
      </c>
      <c r="J324" s="5" t="s">
        <v>54</v>
      </c>
      <c r="K324" s="5" t="s">
        <v>55</v>
      </c>
      <c r="L324" s="5" t="s">
        <v>76</v>
      </c>
      <c r="M324" s="5" t="s">
        <v>56</v>
      </c>
      <c r="N324" s="5">
        <v>1</v>
      </c>
      <c r="O324" s="7">
        <v>2627</v>
      </c>
      <c r="P324" s="8">
        <v>0.15</v>
      </c>
      <c r="Q324" s="7">
        <v>1560</v>
      </c>
      <c r="R324" s="9">
        <f t="shared" si="44"/>
        <v>2232.9499999999998</v>
      </c>
      <c r="S324" s="9">
        <f t="shared" si="45"/>
        <v>1560</v>
      </c>
      <c r="T324" s="9">
        <f t="shared" si="46"/>
        <v>672.94999999999982</v>
      </c>
      <c r="U324" s="10">
        <f t="shared" si="47"/>
        <v>0.30137262365928474</v>
      </c>
      <c r="V324" s="5" t="s">
        <v>42</v>
      </c>
    </row>
    <row r="325" spans="1:22" x14ac:dyDescent="0.3">
      <c r="A325" s="5" t="s">
        <v>412</v>
      </c>
      <c r="B325" s="6">
        <v>45023</v>
      </c>
      <c r="C325" s="5">
        <f t="shared" si="40"/>
        <v>2023</v>
      </c>
      <c r="D325" s="5">
        <f t="shared" si="41"/>
        <v>4</v>
      </c>
      <c r="E325" s="5" t="str">
        <f t="shared" si="42"/>
        <v>Apr</v>
      </c>
      <c r="F325" s="5" t="str">
        <f t="shared" si="43"/>
        <v>Q2</v>
      </c>
      <c r="G325" s="5" t="s">
        <v>35</v>
      </c>
      <c r="H325" s="5" t="s">
        <v>44</v>
      </c>
      <c r="I325" s="5" t="s">
        <v>45</v>
      </c>
      <c r="J325" s="5" t="s">
        <v>46</v>
      </c>
      <c r="K325" s="5" t="s">
        <v>61</v>
      </c>
      <c r="L325" s="5" t="s">
        <v>40</v>
      </c>
      <c r="M325" s="5" t="s">
        <v>56</v>
      </c>
      <c r="N325" s="5">
        <v>3</v>
      </c>
      <c r="O325" s="7">
        <v>228</v>
      </c>
      <c r="P325" s="8">
        <v>0</v>
      </c>
      <c r="Q325" s="7">
        <v>95</v>
      </c>
      <c r="R325" s="9">
        <f t="shared" si="44"/>
        <v>684</v>
      </c>
      <c r="S325" s="9">
        <f t="shared" si="45"/>
        <v>285</v>
      </c>
      <c r="T325" s="9">
        <f t="shared" si="46"/>
        <v>399</v>
      </c>
      <c r="U325" s="10">
        <f t="shared" si="47"/>
        <v>0.58333333333333337</v>
      </c>
      <c r="V325" s="5" t="s">
        <v>42</v>
      </c>
    </row>
    <row r="326" spans="1:22" x14ac:dyDescent="0.3">
      <c r="A326" s="5" t="s">
        <v>413</v>
      </c>
      <c r="B326" s="6">
        <v>45023</v>
      </c>
      <c r="C326" s="5">
        <f t="shared" si="40"/>
        <v>2023</v>
      </c>
      <c r="D326" s="5">
        <f t="shared" si="41"/>
        <v>4</v>
      </c>
      <c r="E326" s="5" t="str">
        <f t="shared" si="42"/>
        <v>Apr</v>
      </c>
      <c r="F326" s="5" t="str">
        <f t="shared" si="43"/>
        <v>Q2</v>
      </c>
      <c r="G326" s="5" t="s">
        <v>51</v>
      </c>
      <c r="H326" s="5" t="s">
        <v>79</v>
      </c>
      <c r="I326" s="5" t="s">
        <v>80</v>
      </c>
      <c r="J326" s="5" t="s">
        <v>46</v>
      </c>
      <c r="K326" s="5" t="s">
        <v>61</v>
      </c>
      <c r="L326" s="5" t="s">
        <v>48</v>
      </c>
      <c r="M326" s="5" t="s">
        <v>56</v>
      </c>
      <c r="N326" s="5">
        <v>8</v>
      </c>
      <c r="O326" s="7">
        <v>264</v>
      </c>
      <c r="P326" s="8">
        <v>0</v>
      </c>
      <c r="Q326" s="7">
        <v>110</v>
      </c>
      <c r="R326" s="9">
        <f t="shared" si="44"/>
        <v>2112</v>
      </c>
      <c r="S326" s="9">
        <f t="shared" si="45"/>
        <v>880</v>
      </c>
      <c r="T326" s="9">
        <f t="shared" si="46"/>
        <v>1232</v>
      </c>
      <c r="U326" s="10">
        <f t="shared" si="47"/>
        <v>0.58333333333333337</v>
      </c>
      <c r="V326" s="5" t="s">
        <v>42</v>
      </c>
    </row>
    <row r="327" spans="1:22" x14ac:dyDescent="0.3">
      <c r="A327" s="5" t="s">
        <v>414</v>
      </c>
      <c r="B327" s="6">
        <v>45023</v>
      </c>
      <c r="C327" s="5">
        <f t="shared" si="40"/>
        <v>2023</v>
      </c>
      <c r="D327" s="5">
        <f t="shared" si="41"/>
        <v>4</v>
      </c>
      <c r="E327" s="5" t="str">
        <f t="shared" si="42"/>
        <v>Apr</v>
      </c>
      <c r="F327" s="5" t="str">
        <f t="shared" si="43"/>
        <v>Q2</v>
      </c>
      <c r="G327" s="5" t="s">
        <v>51</v>
      </c>
      <c r="H327" s="5" t="s">
        <v>106</v>
      </c>
      <c r="I327" s="5" t="s">
        <v>107</v>
      </c>
      <c r="J327" s="5" t="s">
        <v>46</v>
      </c>
      <c r="K327" s="5" t="s">
        <v>66</v>
      </c>
      <c r="L327" s="5" t="s">
        <v>48</v>
      </c>
      <c r="M327" s="5" t="s">
        <v>49</v>
      </c>
      <c r="N327" s="5">
        <v>3</v>
      </c>
      <c r="O327" s="7">
        <v>329</v>
      </c>
      <c r="P327" s="8">
        <v>0.15</v>
      </c>
      <c r="Q327" s="7">
        <v>131</v>
      </c>
      <c r="R327" s="9">
        <f t="shared" si="44"/>
        <v>838.94999999999993</v>
      </c>
      <c r="S327" s="9">
        <f t="shared" si="45"/>
        <v>393</v>
      </c>
      <c r="T327" s="9">
        <f t="shared" si="46"/>
        <v>445.94999999999993</v>
      </c>
      <c r="U327" s="10">
        <f t="shared" si="47"/>
        <v>0.53155730377257282</v>
      </c>
      <c r="V327" s="5" t="s">
        <v>42</v>
      </c>
    </row>
    <row r="328" spans="1:22" x14ac:dyDescent="0.3">
      <c r="A328" s="5" t="s">
        <v>415</v>
      </c>
      <c r="B328" s="6">
        <v>45024</v>
      </c>
      <c r="C328" s="5">
        <f t="shared" si="40"/>
        <v>2023</v>
      </c>
      <c r="D328" s="5">
        <f t="shared" si="41"/>
        <v>4</v>
      </c>
      <c r="E328" s="5" t="str">
        <f t="shared" si="42"/>
        <v>Apr</v>
      </c>
      <c r="F328" s="5" t="str">
        <f t="shared" si="43"/>
        <v>Q2</v>
      </c>
      <c r="G328" s="5" t="s">
        <v>51</v>
      </c>
      <c r="H328" s="5" t="s">
        <v>52</v>
      </c>
      <c r="I328" s="5" t="s">
        <v>53</v>
      </c>
      <c r="J328" s="5" t="s">
        <v>46</v>
      </c>
      <c r="K328" s="5" t="s">
        <v>47</v>
      </c>
      <c r="L328" s="5" t="s">
        <v>76</v>
      </c>
      <c r="M328" s="5" t="s">
        <v>49</v>
      </c>
      <c r="N328" s="5">
        <v>3</v>
      </c>
      <c r="O328" s="7">
        <v>419</v>
      </c>
      <c r="P328" s="8">
        <v>0</v>
      </c>
      <c r="Q328" s="7">
        <v>192</v>
      </c>
      <c r="R328" s="9">
        <f t="shared" si="44"/>
        <v>1257</v>
      </c>
      <c r="S328" s="9">
        <f t="shared" si="45"/>
        <v>576</v>
      </c>
      <c r="T328" s="9">
        <f t="shared" si="46"/>
        <v>681</v>
      </c>
      <c r="U328" s="10">
        <f t="shared" si="47"/>
        <v>0.5417661097852029</v>
      </c>
      <c r="V328" s="5" t="s">
        <v>42</v>
      </c>
    </row>
    <row r="329" spans="1:22" x14ac:dyDescent="0.3">
      <c r="A329" s="5" t="s">
        <v>416</v>
      </c>
      <c r="B329" s="6">
        <v>45024</v>
      </c>
      <c r="C329" s="5">
        <f t="shared" si="40"/>
        <v>2023</v>
      </c>
      <c r="D329" s="5">
        <f t="shared" si="41"/>
        <v>4</v>
      </c>
      <c r="E329" s="5" t="str">
        <f t="shared" si="42"/>
        <v>Apr</v>
      </c>
      <c r="F329" s="5" t="str">
        <f t="shared" si="43"/>
        <v>Q2</v>
      </c>
      <c r="G329" s="5" t="s">
        <v>58</v>
      </c>
      <c r="H329" s="5" t="s">
        <v>72</v>
      </c>
      <c r="I329" s="5" t="s">
        <v>73</v>
      </c>
      <c r="J329" s="5" t="s">
        <v>81</v>
      </c>
      <c r="K329" s="5" t="s">
        <v>146</v>
      </c>
      <c r="L329" s="5" t="s">
        <v>40</v>
      </c>
      <c r="M329" s="5" t="s">
        <v>41</v>
      </c>
      <c r="N329" s="5">
        <v>1</v>
      </c>
      <c r="O329" s="7">
        <v>9131</v>
      </c>
      <c r="P329" s="8">
        <v>0.05</v>
      </c>
      <c r="Q329" s="7">
        <v>5768</v>
      </c>
      <c r="R329" s="9">
        <f t="shared" si="44"/>
        <v>8674.4499999999989</v>
      </c>
      <c r="S329" s="9">
        <f t="shared" si="45"/>
        <v>5768</v>
      </c>
      <c r="T329" s="9">
        <f t="shared" si="46"/>
        <v>2906.4499999999989</v>
      </c>
      <c r="U329" s="10">
        <f t="shared" si="47"/>
        <v>0.33505870689207951</v>
      </c>
      <c r="V329" s="5" t="s">
        <v>42</v>
      </c>
    </row>
    <row r="330" spans="1:22" x14ac:dyDescent="0.3">
      <c r="A330" s="5" t="s">
        <v>417</v>
      </c>
      <c r="B330" s="6">
        <v>45025</v>
      </c>
      <c r="C330" s="5">
        <f t="shared" si="40"/>
        <v>2023</v>
      </c>
      <c r="D330" s="5">
        <f t="shared" si="41"/>
        <v>4</v>
      </c>
      <c r="E330" s="5" t="str">
        <f t="shared" si="42"/>
        <v>Apr</v>
      </c>
      <c r="F330" s="5" t="str">
        <f t="shared" si="43"/>
        <v>Q2</v>
      </c>
      <c r="G330" s="5" t="s">
        <v>63</v>
      </c>
      <c r="H330" s="5" t="s">
        <v>86</v>
      </c>
      <c r="I330" s="5" t="s">
        <v>87</v>
      </c>
      <c r="J330" s="5" t="s">
        <v>38</v>
      </c>
      <c r="K330" s="5" t="s">
        <v>104</v>
      </c>
      <c r="L330" s="5" t="s">
        <v>40</v>
      </c>
      <c r="M330" s="5" t="s">
        <v>56</v>
      </c>
      <c r="N330" s="5">
        <v>3</v>
      </c>
      <c r="O330" s="7">
        <v>1425</v>
      </c>
      <c r="P330" s="8">
        <v>0</v>
      </c>
      <c r="Q330" s="7">
        <v>725</v>
      </c>
      <c r="R330" s="9">
        <f t="shared" si="44"/>
        <v>4275</v>
      </c>
      <c r="S330" s="9">
        <f t="shared" si="45"/>
        <v>2175</v>
      </c>
      <c r="T330" s="9">
        <f t="shared" si="46"/>
        <v>2100</v>
      </c>
      <c r="U330" s="10">
        <f t="shared" si="47"/>
        <v>0.49122807017543857</v>
      </c>
      <c r="V330" s="5" t="s">
        <v>42</v>
      </c>
    </row>
    <row r="331" spans="1:22" x14ac:dyDescent="0.3">
      <c r="A331" s="5" t="s">
        <v>418</v>
      </c>
      <c r="B331" s="6">
        <v>45025</v>
      </c>
      <c r="C331" s="5">
        <f t="shared" si="40"/>
        <v>2023</v>
      </c>
      <c r="D331" s="5">
        <f t="shared" si="41"/>
        <v>4</v>
      </c>
      <c r="E331" s="5" t="str">
        <f t="shared" si="42"/>
        <v>Apr</v>
      </c>
      <c r="F331" s="5" t="str">
        <f t="shared" si="43"/>
        <v>Q2</v>
      </c>
      <c r="G331" s="5" t="s">
        <v>63</v>
      </c>
      <c r="H331" s="5" t="s">
        <v>109</v>
      </c>
      <c r="I331" s="5" t="s">
        <v>110</v>
      </c>
      <c r="J331" s="5" t="s">
        <v>46</v>
      </c>
      <c r="K331" s="5" t="s">
        <v>89</v>
      </c>
      <c r="L331" s="5" t="s">
        <v>48</v>
      </c>
      <c r="M331" s="5" t="s">
        <v>56</v>
      </c>
      <c r="N331" s="5">
        <v>1</v>
      </c>
      <c r="O331" s="7">
        <v>2083</v>
      </c>
      <c r="P331" s="8">
        <v>0</v>
      </c>
      <c r="Q331" s="7">
        <v>1227</v>
      </c>
      <c r="R331" s="9">
        <f t="shared" si="44"/>
        <v>2083</v>
      </c>
      <c r="S331" s="9">
        <f t="shared" si="45"/>
        <v>1227</v>
      </c>
      <c r="T331" s="9">
        <f t="shared" si="46"/>
        <v>856</v>
      </c>
      <c r="U331" s="10">
        <f t="shared" si="47"/>
        <v>0.41094575132021122</v>
      </c>
      <c r="V331" s="5" t="s">
        <v>42</v>
      </c>
    </row>
    <row r="332" spans="1:22" x14ac:dyDescent="0.3">
      <c r="A332" s="5" t="s">
        <v>419</v>
      </c>
      <c r="B332" s="6">
        <v>45026</v>
      </c>
      <c r="C332" s="5">
        <f t="shared" si="40"/>
        <v>2023</v>
      </c>
      <c r="D332" s="5">
        <f t="shared" si="41"/>
        <v>4</v>
      </c>
      <c r="E332" s="5" t="str">
        <f t="shared" si="42"/>
        <v>Apr</v>
      </c>
      <c r="F332" s="5" t="str">
        <f t="shared" si="43"/>
        <v>Q2</v>
      </c>
      <c r="G332" s="5" t="s">
        <v>51</v>
      </c>
      <c r="H332" s="5" t="s">
        <v>106</v>
      </c>
      <c r="I332" s="5" t="s">
        <v>107</v>
      </c>
      <c r="J332" s="5" t="s">
        <v>81</v>
      </c>
      <c r="K332" s="5" t="s">
        <v>146</v>
      </c>
      <c r="L332" s="5" t="s">
        <v>40</v>
      </c>
      <c r="M332" s="5" t="s">
        <v>49</v>
      </c>
      <c r="N332" s="5">
        <v>4</v>
      </c>
      <c r="O332" s="7">
        <v>9328</v>
      </c>
      <c r="P332" s="8">
        <v>0.25</v>
      </c>
      <c r="Q332" s="7">
        <v>5735</v>
      </c>
      <c r="R332" s="9">
        <f t="shared" si="44"/>
        <v>27984</v>
      </c>
      <c r="S332" s="9">
        <f t="shared" si="45"/>
        <v>22940</v>
      </c>
      <c r="T332" s="9">
        <f t="shared" si="46"/>
        <v>5044</v>
      </c>
      <c r="U332" s="10">
        <f t="shared" si="47"/>
        <v>0.18024585477415667</v>
      </c>
      <c r="V332" s="5" t="s">
        <v>42</v>
      </c>
    </row>
    <row r="333" spans="1:22" x14ac:dyDescent="0.3">
      <c r="A333" s="5" t="s">
        <v>420</v>
      </c>
      <c r="B333" s="6">
        <v>45026</v>
      </c>
      <c r="C333" s="5">
        <f t="shared" si="40"/>
        <v>2023</v>
      </c>
      <c r="D333" s="5">
        <f t="shared" si="41"/>
        <v>4</v>
      </c>
      <c r="E333" s="5" t="str">
        <f t="shared" si="42"/>
        <v>Apr</v>
      </c>
      <c r="F333" s="5" t="str">
        <f t="shared" si="43"/>
        <v>Q2</v>
      </c>
      <c r="G333" s="5" t="s">
        <v>35</v>
      </c>
      <c r="H333" s="5" t="s">
        <v>36</v>
      </c>
      <c r="I333" s="5" t="s">
        <v>37</v>
      </c>
      <c r="J333" s="5" t="s">
        <v>46</v>
      </c>
      <c r="K333" s="5" t="s">
        <v>61</v>
      </c>
      <c r="L333" s="5" t="s">
        <v>76</v>
      </c>
      <c r="M333" s="5" t="s">
        <v>49</v>
      </c>
      <c r="N333" s="5">
        <v>3</v>
      </c>
      <c r="O333" s="7">
        <v>243</v>
      </c>
      <c r="P333" s="8">
        <v>0.1</v>
      </c>
      <c r="Q333" s="7">
        <v>99</v>
      </c>
      <c r="R333" s="9">
        <f t="shared" si="44"/>
        <v>656.1</v>
      </c>
      <c r="S333" s="9">
        <f t="shared" si="45"/>
        <v>297</v>
      </c>
      <c r="T333" s="9">
        <f t="shared" si="46"/>
        <v>359.1</v>
      </c>
      <c r="U333" s="10">
        <f t="shared" si="47"/>
        <v>0.5473251028806585</v>
      </c>
      <c r="V333" s="5" t="s">
        <v>42</v>
      </c>
    </row>
    <row r="334" spans="1:22" x14ac:dyDescent="0.3">
      <c r="A334" s="5" t="s">
        <v>421</v>
      </c>
      <c r="B334" s="6">
        <v>45026</v>
      </c>
      <c r="C334" s="5">
        <f t="shared" si="40"/>
        <v>2023</v>
      </c>
      <c r="D334" s="5">
        <f t="shared" si="41"/>
        <v>4</v>
      </c>
      <c r="E334" s="5" t="str">
        <f t="shared" si="42"/>
        <v>Apr</v>
      </c>
      <c r="F334" s="5" t="str">
        <f t="shared" si="43"/>
        <v>Q2</v>
      </c>
      <c r="G334" s="5" t="s">
        <v>51</v>
      </c>
      <c r="H334" s="5" t="s">
        <v>106</v>
      </c>
      <c r="I334" s="5" t="s">
        <v>107</v>
      </c>
      <c r="J334" s="5" t="s">
        <v>46</v>
      </c>
      <c r="K334" s="5" t="s">
        <v>61</v>
      </c>
      <c r="L334" s="5" t="s">
        <v>40</v>
      </c>
      <c r="M334" s="5" t="s">
        <v>49</v>
      </c>
      <c r="N334" s="5">
        <v>4</v>
      </c>
      <c r="O334" s="7">
        <v>255</v>
      </c>
      <c r="P334" s="8">
        <v>0</v>
      </c>
      <c r="Q334" s="7">
        <v>108</v>
      </c>
      <c r="R334" s="9">
        <f t="shared" si="44"/>
        <v>1020</v>
      </c>
      <c r="S334" s="9">
        <f t="shared" si="45"/>
        <v>432</v>
      </c>
      <c r="T334" s="9">
        <f t="shared" si="46"/>
        <v>588</v>
      </c>
      <c r="U334" s="10">
        <f t="shared" si="47"/>
        <v>0.57647058823529407</v>
      </c>
      <c r="V334" s="5" t="s">
        <v>42</v>
      </c>
    </row>
    <row r="335" spans="1:22" x14ac:dyDescent="0.3">
      <c r="A335" s="5" t="s">
        <v>422</v>
      </c>
      <c r="B335" s="6">
        <v>45026</v>
      </c>
      <c r="C335" s="5">
        <f t="shared" si="40"/>
        <v>2023</v>
      </c>
      <c r="D335" s="5">
        <f t="shared" si="41"/>
        <v>4</v>
      </c>
      <c r="E335" s="5" t="str">
        <f t="shared" si="42"/>
        <v>Apr</v>
      </c>
      <c r="F335" s="5" t="str">
        <f t="shared" si="43"/>
        <v>Q2</v>
      </c>
      <c r="G335" s="5" t="s">
        <v>35</v>
      </c>
      <c r="H335" s="5" t="s">
        <v>91</v>
      </c>
      <c r="I335" s="5" t="s">
        <v>92</v>
      </c>
      <c r="J335" s="5" t="s">
        <v>46</v>
      </c>
      <c r="K335" s="5" t="s">
        <v>61</v>
      </c>
      <c r="L335" s="5" t="s">
        <v>48</v>
      </c>
      <c r="M335" s="5" t="s">
        <v>56</v>
      </c>
      <c r="N335" s="5">
        <v>4</v>
      </c>
      <c r="O335" s="7">
        <v>234</v>
      </c>
      <c r="P335" s="8">
        <v>0.15</v>
      </c>
      <c r="Q335" s="7">
        <v>99</v>
      </c>
      <c r="R335" s="9">
        <f t="shared" si="44"/>
        <v>795.6</v>
      </c>
      <c r="S335" s="9">
        <f t="shared" si="45"/>
        <v>396</v>
      </c>
      <c r="T335" s="9">
        <f t="shared" si="46"/>
        <v>399.6</v>
      </c>
      <c r="U335" s="10">
        <f t="shared" si="47"/>
        <v>0.50226244343891402</v>
      </c>
      <c r="V335" s="5" t="s">
        <v>42</v>
      </c>
    </row>
    <row r="336" spans="1:22" x14ac:dyDescent="0.3">
      <c r="A336" s="5" t="s">
        <v>423</v>
      </c>
      <c r="B336" s="6">
        <v>45026</v>
      </c>
      <c r="C336" s="5">
        <f t="shared" si="40"/>
        <v>2023</v>
      </c>
      <c r="D336" s="5">
        <f t="shared" si="41"/>
        <v>4</v>
      </c>
      <c r="E336" s="5" t="str">
        <f t="shared" si="42"/>
        <v>Apr</v>
      </c>
      <c r="F336" s="5" t="str">
        <f t="shared" si="43"/>
        <v>Q2</v>
      </c>
      <c r="G336" s="5" t="s">
        <v>35</v>
      </c>
      <c r="H336" s="5" t="s">
        <v>36</v>
      </c>
      <c r="I336" s="5" t="s">
        <v>37</v>
      </c>
      <c r="J336" s="5" t="s">
        <v>38</v>
      </c>
      <c r="K336" s="5" t="s">
        <v>118</v>
      </c>
      <c r="L336" s="5" t="s">
        <v>76</v>
      </c>
      <c r="M336" s="5" t="s">
        <v>49</v>
      </c>
      <c r="N336" s="5">
        <v>2</v>
      </c>
      <c r="O336" s="7">
        <v>17248</v>
      </c>
      <c r="P336" s="8">
        <v>0.1</v>
      </c>
      <c r="Q336" s="7">
        <v>13338</v>
      </c>
      <c r="R336" s="9">
        <f t="shared" si="44"/>
        <v>31046.400000000001</v>
      </c>
      <c r="S336" s="9">
        <f t="shared" si="45"/>
        <v>26676</v>
      </c>
      <c r="T336" s="9">
        <f t="shared" si="46"/>
        <v>4370.4000000000015</v>
      </c>
      <c r="U336" s="10">
        <f t="shared" si="47"/>
        <v>0.14076994434137297</v>
      </c>
      <c r="V336" s="5" t="s">
        <v>42</v>
      </c>
    </row>
    <row r="337" spans="1:22" x14ac:dyDescent="0.3">
      <c r="A337" s="5" t="s">
        <v>424</v>
      </c>
      <c r="B337" s="6">
        <v>45026</v>
      </c>
      <c r="C337" s="5">
        <f t="shared" si="40"/>
        <v>2023</v>
      </c>
      <c r="D337" s="5">
        <f t="shared" si="41"/>
        <v>4</v>
      </c>
      <c r="E337" s="5" t="str">
        <f t="shared" si="42"/>
        <v>Apr</v>
      </c>
      <c r="F337" s="5" t="str">
        <f t="shared" si="43"/>
        <v>Q2</v>
      </c>
      <c r="G337" s="5" t="s">
        <v>51</v>
      </c>
      <c r="H337" s="5" t="s">
        <v>79</v>
      </c>
      <c r="I337" s="5" t="s">
        <v>80</v>
      </c>
      <c r="J337" s="5" t="s">
        <v>81</v>
      </c>
      <c r="K337" s="5" t="s">
        <v>82</v>
      </c>
      <c r="L337" s="5" t="s">
        <v>40</v>
      </c>
      <c r="M337" s="5" t="s">
        <v>56</v>
      </c>
      <c r="N337" s="5">
        <v>1</v>
      </c>
      <c r="O337" s="7">
        <v>7037</v>
      </c>
      <c r="P337" s="8">
        <v>0.35</v>
      </c>
      <c r="Q337" s="7">
        <v>3974</v>
      </c>
      <c r="R337" s="9">
        <f t="shared" si="44"/>
        <v>4574.05</v>
      </c>
      <c r="S337" s="9">
        <f t="shared" si="45"/>
        <v>3974</v>
      </c>
      <c r="T337" s="9">
        <f t="shared" si="46"/>
        <v>600.05000000000018</v>
      </c>
      <c r="U337" s="10">
        <f t="shared" si="47"/>
        <v>0.13118571069402393</v>
      </c>
      <c r="V337" s="5" t="s">
        <v>42</v>
      </c>
    </row>
    <row r="338" spans="1:22" x14ac:dyDescent="0.3">
      <c r="A338" s="5" t="s">
        <v>425</v>
      </c>
      <c r="B338" s="6">
        <v>45027</v>
      </c>
      <c r="C338" s="5">
        <f t="shared" si="40"/>
        <v>2023</v>
      </c>
      <c r="D338" s="5">
        <f t="shared" si="41"/>
        <v>4</v>
      </c>
      <c r="E338" s="5" t="str">
        <f t="shared" si="42"/>
        <v>Apr</v>
      </c>
      <c r="F338" s="5" t="str">
        <f t="shared" si="43"/>
        <v>Q2</v>
      </c>
      <c r="G338" s="5" t="s">
        <v>58</v>
      </c>
      <c r="H338" s="5" t="s">
        <v>72</v>
      </c>
      <c r="I338" s="5" t="s">
        <v>73</v>
      </c>
      <c r="J338" s="5" t="s">
        <v>46</v>
      </c>
      <c r="K338" s="5" t="s">
        <v>61</v>
      </c>
      <c r="L338" s="5" t="s">
        <v>76</v>
      </c>
      <c r="M338" s="5" t="s">
        <v>49</v>
      </c>
      <c r="N338" s="5">
        <v>1</v>
      </c>
      <c r="O338" s="7">
        <v>262</v>
      </c>
      <c r="P338" s="8">
        <v>0.05</v>
      </c>
      <c r="Q338" s="7">
        <v>110</v>
      </c>
      <c r="R338" s="9">
        <f t="shared" si="44"/>
        <v>248.89999999999998</v>
      </c>
      <c r="S338" s="9">
        <f t="shared" si="45"/>
        <v>110</v>
      </c>
      <c r="T338" s="9">
        <f t="shared" si="46"/>
        <v>138.89999999999998</v>
      </c>
      <c r="U338" s="10">
        <f t="shared" si="47"/>
        <v>0.5580554439533949</v>
      </c>
      <c r="V338" s="5" t="s">
        <v>42</v>
      </c>
    </row>
    <row r="339" spans="1:22" x14ac:dyDescent="0.3">
      <c r="A339" s="5" t="s">
        <v>426</v>
      </c>
      <c r="B339" s="6">
        <v>45027</v>
      </c>
      <c r="C339" s="5">
        <f t="shared" si="40"/>
        <v>2023</v>
      </c>
      <c r="D339" s="5">
        <f t="shared" si="41"/>
        <v>4</v>
      </c>
      <c r="E339" s="5" t="str">
        <f t="shared" si="42"/>
        <v>Apr</v>
      </c>
      <c r="F339" s="5" t="str">
        <f t="shared" si="43"/>
        <v>Q2</v>
      </c>
      <c r="G339" s="5" t="s">
        <v>35</v>
      </c>
      <c r="H339" s="5" t="s">
        <v>91</v>
      </c>
      <c r="I339" s="5" t="s">
        <v>92</v>
      </c>
      <c r="J339" s="5" t="s">
        <v>81</v>
      </c>
      <c r="K339" s="5" t="s">
        <v>130</v>
      </c>
      <c r="L339" s="5" t="s">
        <v>76</v>
      </c>
      <c r="M339" s="5" t="s">
        <v>49</v>
      </c>
      <c r="N339" s="5">
        <v>1</v>
      </c>
      <c r="O339" s="7">
        <v>12616</v>
      </c>
      <c r="P339" s="8">
        <v>0.35</v>
      </c>
      <c r="Q339" s="7">
        <v>7678</v>
      </c>
      <c r="R339" s="9">
        <f t="shared" si="44"/>
        <v>8200.4</v>
      </c>
      <c r="S339" s="9">
        <f t="shared" si="45"/>
        <v>7678</v>
      </c>
      <c r="T339" s="9">
        <f t="shared" si="46"/>
        <v>522.39999999999964</v>
      </c>
      <c r="U339" s="10">
        <f t="shared" si="47"/>
        <v>6.3704209550753579E-2</v>
      </c>
      <c r="V339" s="5" t="s">
        <v>42</v>
      </c>
    </row>
    <row r="340" spans="1:22" x14ac:dyDescent="0.3">
      <c r="A340" s="5" t="s">
        <v>427</v>
      </c>
      <c r="B340" s="6">
        <v>45028</v>
      </c>
      <c r="C340" s="5">
        <f t="shared" si="40"/>
        <v>2023</v>
      </c>
      <c r="D340" s="5">
        <f t="shared" si="41"/>
        <v>4</v>
      </c>
      <c r="E340" s="5" t="str">
        <f t="shared" si="42"/>
        <v>Apr</v>
      </c>
      <c r="F340" s="5" t="str">
        <f t="shared" si="43"/>
        <v>Q2</v>
      </c>
      <c r="G340" s="5" t="s">
        <v>63</v>
      </c>
      <c r="H340" s="5" t="s">
        <v>64</v>
      </c>
      <c r="I340" s="5" t="s">
        <v>65</v>
      </c>
      <c r="J340" s="5" t="s">
        <v>81</v>
      </c>
      <c r="K340" s="5" t="s">
        <v>94</v>
      </c>
      <c r="L340" s="5" t="s">
        <v>76</v>
      </c>
      <c r="M340" s="5" t="s">
        <v>56</v>
      </c>
      <c r="N340" s="5">
        <v>2</v>
      </c>
      <c r="O340" s="7">
        <v>32696</v>
      </c>
      <c r="P340" s="8">
        <v>0.15</v>
      </c>
      <c r="Q340" s="7">
        <v>22389</v>
      </c>
      <c r="R340" s="9">
        <f t="shared" si="44"/>
        <v>55583.199999999997</v>
      </c>
      <c r="S340" s="9">
        <f t="shared" si="45"/>
        <v>44778</v>
      </c>
      <c r="T340" s="9">
        <f t="shared" si="46"/>
        <v>10805.199999999997</v>
      </c>
      <c r="U340" s="10">
        <f t="shared" si="47"/>
        <v>0.19439686811842424</v>
      </c>
      <c r="V340" s="5" t="s">
        <v>42</v>
      </c>
    </row>
    <row r="341" spans="1:22" x14ac:dyDescent="0.3">
      <c r="A341" s="5" t="s">
        <v>428</v>
      </c>
      <c r="B341" s="6">
        <v>45028</v>
      </c>
      <c r="C341" s="5">
        <f t="shared" si="40"/>
        <v>2023</v>
      </c>
      <c r="D341" s="5">
        <f t="shared" si="41"/>
        <v>4</v>
      </c>
      <c r="E341" s="5" t="str">
        <f t="shared" si="42"/>
        <v>Apr</v>
      </c>
      <c r="F341" s="5" t="str">
        <f t="shared" si="43"/>
        <v>Q2</v>
      </c>
      <c r="G341" s="5" t="s">
        <v>35</v>
      </c>
      <c r="H341" s="5" t="s">
        <v>44</v>
      </c>
      <c r="I341" s="5" t="s">
        <v>45</v>
      </c>
      <c r="J341" s="5" t="s">
        <v>46</v>
      </c>
      <c r="K341" s="5" t="s">
        <v>89</v>
      </c>
      <c r="L341" s="5" t="s">
        <v>76</v>
      </c>
      <c r="M341" s="5" t="s">
        <v>49</v>
      </c>
      <c r="N341" s="5">
        <v>2</v>
      </c>
      <c r="O341" s="7">
        <v>2180</v>
      </c>
      <c r="P341" s="8">
        <v>0.1</v>
      </c>
      <c r="Q341" s="7">
        <v>1271</v>
      </c>
      <c r="R341" s="9">
        <f t="shared" si="44"/>
        <v>3924</v>
      </c>
      <c r="S341" s="9">
        <f t="shared" si="45"/>
        <v>2542</v>
      </c>
      <c r="T341" s="9">
        <f t="shared" si="46"/>
        <v>1382</v>
      </c>
      <c r="U341" s="10">
        <f t="shared" si="47"/>
        <v>0.35219164118246687</v>
      </c>
      <c r="V341" s="5" t="s">
        <v>42</v>
      </c>
    </row>
    <row r="342" spans="1:22" x14ac:dyDescent="0.3">
      <c r="A342" s="5" t="s">
        <v>429</v>
      </c>
      <c r="B342" s="6">
        <v>45028</v>
      </c>
      <c r="C342" s="5">
        <f t="shared" si="40"/>
        <v>2023</v>
      </c>
      <c r="D342" s="5">
        <f t="shared" si="41"/>
        <v>4</v>
      </c>
      <c r="E342" s="5" t="str">
        <f t="shared" si="42"/>
        <v>Apr</v>
      </c>
      <c r="F342" s="5" t="str">
        <f t="shared" si="43"/>
        <v>Q2</v>
      </c>
      <c r="G342" s="5" t="s">
        <v>58</v>
      </c>
      <c r="H342" s="5" t="s">
        <v>68</v>
      </c>
      <c r="I342" s="5" t="s">
        <v>69</v>
      </c>
      <c r="J342" s="5" t="s">
        <v>46</v>
      </c>
      <c r="K342" s="5" t="s">
        <v>61</v>
      </c>
      <c r="L342" s="5" t="s">
        <v>48</v>
      </c>
      <c r="M342" s="5" t="s">
        <v>49</v>
      </c>
      <c r="N342" s="5">
        <v>1</v>
      </c>
      <c r="O342" s="7">
        <v>230</v>
      </c>
      <c r="P342" s="8">
        <v>0.05</v>
      </c>
      <c r="Q342" s="7">
        <v>95</v>
      </c>
      <c r="R342" s="9">
        <f t="shared" si="44"/>
        <v>218.5</v>
      </c>
      <c r="S342" s="9">
        <f t="shared" si="45"/>
        <v>95</v>
      </c>
      <c r="T342" s="9">
        <f t="shared" si="46"/>
        <v>123.5</v>
      </c>
      <c r="U342" s="10">
        <f t="shared" si="47"/>
        <v>0.56521739130434778</v>
      </c>
      <c r="V342" s="5" t="s">
        <v>42</v>
      </c>
    </row>
    <row r="343" spans="1:22" x14ac:dyDescent="0.3">
      <c r="A343" s="5" t="s">
        <v>430</v>
      </c>
      <c r="B343" s="6">
        <v>45028</v>
      </c>
      <c r="C343" s="5">
        <f t="shared" si="40"/>
        <v>2023</v>
      </c>
      <c r="D343" s="5">
        <f t="shared" si="41"/>
        <v>4</v>
      </c>
      <c r="E343" s="5" t="str">
        <f t="shared" si="42"/>
        <v>Apr</v>
      </c>
      <c r="F343" s="5" t="str">
        <f t="shared" si="43"/>
        <v>Q2</v>
      </c>
      <c r="G343" s="5" t="s">
        <v>63</v>
      </c>
      <c r="H343" s="5" t="s">
        <v>109</v>
      </c>
      <c r="I343" s="5" t="s">
        <v>110</v>
      </c>
      <c r="J343" s="5" t="s">
        <v>46</v>
      </c>
      <c r="K343" s="5" t="s">
        <v>61</v>
      </c>
      <c r="L343" s="5" t="s">
        <v>40</v>
      </c>
      <c r="M343" s="5" t="s">
        <v>41</v>
      </c>
      <c r="N343" s="5">
        <v>5</v>
      </c>
      <c r="O343" s="7">
        <v>252</v>
      </c>
      <c r="P343" s="8">
        <v>0.2</v>
      </c>
      <c r="Q343" s="7">
        <v>103</v>
      </c>
      <c r="R343" s="9">
        <f t="shared" si="44"/>
        <v>1008</v>
      </c>
      <c r="S343" s="9">
        <f t="shared" si="45"/>
        <v>515</v>
      </c>
      <c r="T343" s="9">
        <f t="shared" si="46"/>
        <v>493</v>
      </c>
      <c r="U343" s="10">
        <f t="shared" si="47"/>
        <v>0.48908730158730157</v>
      </c>
      <c r="V343" s="5" t="s">
        <v>42</v>
      </c>
    </row>
    <row r="344" spans="1:22" x14ac:dyDescent="0.3">
      <c r="A344" s="5" t="s">
        <v>431</v>
      </c>
      <c r="B344" s="6">
        <v>45028</v>
      </c>
      <c r="C344" s="5">
        <f t="shared" si="40"/>
        <v>2023</v>
      </c>
      <c r="D344" s="5">
        <f t="shared" si="41"/>
        <v>4</v>
      </c>
      <c r="E344" s="5" t="str">
        <f t="shared" si="42"/>
        <v>Apr</v>
      </c>
      <c r="F344" s="5" t="str">
        <f t="shared" si="43"/>
        <v>Q2</v>
      </c>
      <c r="G344" s="5" t="s">
        <v>58</v>
      </c>
      <c r="H344" s="5" t="s">
        <v>59</v>
      </c>
      <c r="I344" s="5" t="s">
        <v>60</v>
      </c>
      <c r="J344" s="5" t="s">
        <v>38</v>
      </c>
      <c r="K344" s="5" t="s">
        <v>118</v>
      </c>
      <c r="L344" s="5" t="s">
        <v>40</v>
      </c>
      <c r="M344" s="5" t="s">
        <v>56</v>
      </c>
      <c r="N344" s="5">
        <v>1</v>
      </c>
      <c r="O344" s="7">
        <v>17793</v>
      </c>
      <c r="P344" s="8">
        <v>0</v>
      </c>
      <c r="Q344" s="7">
        <v>13466</v>
      </c>
      <c r="R344" s="9">
        <f t="shared" si="44"/>
        <v>17793</v>
      </c>
      <c r="S344" s="9">
        <f t="shared" si="45"/>
        <v>13466</v>
      </c>
      <c r="T344" s="9">
        <f t="shared" si="46"/>
        <v>4327</v>
      </c>
      <c r="U344" s="10">
        <f t="shared" si="47"/>
        <v>0.24318552239644803</v>
      </c>
      <c r="V344" s="5" t="s">
        <v>42</v>
      </c>
    </row>
    <row r="345" spans="1:22" x14ac:dyDescent="0.3">
      <c r="A345" s="5" t="s">
        <v>432</v>
      </c>
      <c r="B345" s="6">
        <v>45028</v>
      </c>
      <c r="C345" s="5">
        <f t="shared" si="40"/>
        <v>2023</v>
      </c>
      <c r="D345" s="5">
        <f t="shared" si="41"/>
        <v>4</v>
      </c>
      <c r="E345" s="5" t="str">
        <f t="shared" si="42"/>
        <v>Apr</v>
      </c>
      <c r="F345" s="5" t="str">
        <f t="shared" si="43"/>
        <v>Q2</v>
      </c>
      <c r="G345" s="5" t="s">
        <v>63</v>
      </c>
      <c r="H345" s="5" t="s">
        <v>109</v>
      </c>
      <c r="I345" s="5" t="s">
        <v>110</v>
      </c>
      <c r="J345" s="5" t="s">
        <v>81</v>
      </c>
      <c r="K345" s="5" t="s">
        <v>146</v>
      </c>
      <c r="L345" s="5" t="s">
        <v>40</v>
      </c>
      <c r="M345" s="5" t="s">
        <v>56</v>
      </c>
      <c r="N345" s="5">
        <v>5</v>
      </c>
      <c r="O345" s="7">
        <v>9368</v>
      </c>
      <c r="P345" s="8">
        <v>0.15</v>
      </c>
      <c r="Q345" s="7">
        <v>5950</v>
      </c>
      <c r="R345" s="9">
        <f t="shared" si="44"/>
        <v>39814</v>
      </c>
      <c r="S345" s="9">
        <f t="shared" si="45"/>
        <v>29750</v>
      </c>
      <c r="T345" s="9">
        <f t="shared" si="46"/>
        <v>10064</v>
      </c>
      <c r="U345" s="10">
        <f t="shared" si="47"/>
        <v>0.25277540563620837</v>
      </c>
      <c r="V345" s="5" t="s">
        <v>42</v>
      </c>
    </row>
    <row r="346" spans="1:22" x14ac:dyDescent="0.3">
      <c r="A346" s="5" t="s">
        <v>433</v>
      </c>
      <c r="B346" s="6">
        <v>45029</v>
      </c>
      <c r="C346" s="5">
        <f t="shared" si="40"/>
        <v>2023</v>
      </c>
      <c r="D346" s="5">
        <f t="shared" si="41"/>
        <v>4</v>
      </c>
      <c r="E346" s="5" t="str">
        <f t="shared" si="42"/>
        <v>Apr</v>
      </c>
      <c r="F346" s="5" t="str">
        <f t="shared" si="43"/>
        <v>Q2</v>
      </c>
      <c r="G346" s="5" t="s">
        <v>58</v>
      </c>
      <c r="H346" s="5" t="s">
        <v>72</v>
      </c>
      <c r="I346" s="5" t="s">
        <v>73</v>
      </c>
      <c r="J346" s="5" t="s">
        <v>38</v>
      </c>
      <c r="K346" s="5" t="s">
        <v>39</v>
      </c>
      <c r="L346" s="5" t="s">
        <v>40</v>
      </c>
      <c r="M346" s="5" t="s">
        <v>49</v>
      </c>
      <c r="N346" s="5">
        <v>1</v>
      </c>
      <c r="O346" s="7">
        <v>52052</v>
      </c>
      <c r="P346" s="8">
        <v>0.1</v>
      </c>
      <c r="Q346" s="7">
        <v>45214</v>
      </c>
      <c r="R346" s="9">
        <f t="shared" si="44"/>
        <v>46846.8</v>
      </c>
      <c r="S346" s="9">
        <f t="shared" si="45"/>
        <v>45214</v>
      </c>
      <c r="T346" s="9">
        <f t="shared" si="46"/>
        <v>1632.8000000000029</v>
      </c>
      <c r="U346" s="10">
        <f t="shared" si="47"/>
        <v>3.4854034854034911E-2</v>
      </c>
      <c r="V346" s="5" t="s">
        <v>42</v>
      </c>
    </row>
    <row r="347" spans="1:22" x14ac:dyDescent="0.3">
      <c r="A347" s="5" t="s">
        <v>434</v>
      </c>
      <c r="B347" s="6">
        <v>45029</v>
      </c>
      <c r="C347" s="5">
        <f t="shared" si="40"/>
        <v>2023</v>
      </c>
      <c r="D347" s="5">
        <f t="shared" si="41"/>
        <v>4</v>
      </c>
      <c r="E347" s="5" t="str">
        <f t="shared" si="42"/>
        <v>Apr</v>
      </c>
      <c r="F347" s="5" t="str">
        <f t="shared" si="43"/>
        <v>Q2</v>
      </c>
      <c r="G347" s="5" t="s">
        <v>35</v>
      </c>
      <c r="H347" s="5" t="s">
        <v>91</v>
      </c>
      <c r="I347" s="5" t="s">
        <v>92</v>
      </c>
      <c r="J347" s="5" t="s">
        <v>46</v>
      </c>
      <c r="K347" s="5" t="s">
        <v>61</v>
      </c>
      <c r="L347" s="5" t="s">
        <v>40</v>
      </c>
      <c r="M347" s="5" t="s">
        <v>49</v>
      </c>
      <c r="N347" s="5">
        <v>3</v>
      </c>
      <c r="O347" s="7">
        <v>241</v>
      </c>
      <c r="P347" s="8">
        <v>0.15</v>
      </c>
      <c r="Q347" s="7">
        <v>103</v>
      </c>
      <c r="R347" s="9">
        <f t="shared" si="44"/>
        <v>614.54999999999995</v>
      </c>
      <c r="S347" s="9">
        <f t="shared" si="45"/>
        <v>309</v>
      </c>
      <c r="T347" s="9">
        <f t="shared" si="46"/>
        <v>305.54999999999995</v>
      </c>
      <c r="U347" s="10">
        <f t="shared" si="47"/>
        <v>0.49719306809860869</v>
      </c>
      <c r="V347" s="5" t="s">
        <v>42</v>
      </c>
    </row>
    <row r="348" spans="1:22" x14ac:dyDescent="0.3">
      <c r="A348" s="5" t="s">
        <v>435</v>
      </c>
      <c r="B348" s="6">
        <v>45029</v>
      </c>
      <c r="C348" s="5">
        <f t="shared" si="40"/>
        <v>2023</v>
      </c>
      <c r="D348" s="5">
        <f t="shared" si="41"/>
        <v>4</v>
      </c>
      <c r="E348" s="5" t="str">
        <f t="shared" si="42"/>
        <v>Apr</v>
      </c>
      <c r="F348" s="5" t="str">
        <f t="shared" si="43"/>
        <v>Q2</v>
      </c>
      <c r="G348" s="5" t="s">
        <v>51</v>
      </c>
      <c r="H348" s="5" t="s">
        <v>52</v>
      </c>
      <c r="I348" s="5" t="s">
        <v>53</v>
      </c>
      <c r="J348" s="5" t="s">
        <v>54</v>
      </c>
      <c r="K348" s="5" t="s">
        <v>99</v>
      </c>
      <c r="L348" s="5" t="s">
        <v>48</v>
      </c>
      <c r="M348" s="5" t="s">
        <v>49</v>
      </c>
      <c r="N348" s="5">
        <v>4</v>
      </c>
      <c r="O348" s="7">
        <v>1645</v>
      </c>
      <c r="P348" s="8">
        <v>0.05</v>
      </c>
      <c r="Q348" s="7">
        <v>836</v>
      </c>
      <c r="R348" s="9">
        <f t="shared" si="44"/>
        <v>6251</v>
      </c>
      <c r="S348" s="9">
        <f t="shared" si="45"/>
        <v>3344</v>
      </c>
      <c r="T348" s="9">
        <f t="shared" si="46"/>
        <v>2907</v>
      </c>
      <c r="U348" s="10">
        <f t="shared" si="47"/>
        <v>0.46504559270516715</v>
      </c>
      <c r="V348" s="5" t="s">
        <v>42</v>
      </c>
    </row>
    <row r="349" spans="1:22" x14ac:dyDescent="0.3">
      <c r="A349" s="5" t="s">
        <v>436</v>
      </c>
      <c r="B349" s="6">
        <v>45030</v>
      </c>
      <c r="C349" s="5">
        <f t="shared" si="40"/>
        <v>2023</v>
      </c>
      <c r="D349" s="5">
        <f t="shared" si="41"/>
        <v>4</v>
      </c>
      <c r="E349" s="5" t="str">
        <f t="shared" si="42"/>
        <v>Apr</v>
      </c>
      <c r="F349" s="5" t="str">
        <f t="shared" si="43"/>
        <v>Q2</v>
      </c>
      <c r="G349" s="5" t="s">
        <v>35</v>
      </c>
      <c r="H349" s="5" t="s">
        <v>36</v>
      </c>
      <c r="I349" s="5" t="s">
        <v>37</v>
      </c>
      <c r="J349" s="5" t="s">
        <v>46</v>
      </c>
      <c r="K349" s="5" t="s">
        <v>61</v>
      </c>
      <c r="L349" s="5" t="s">
        <v>40</v>
      </c>
      <c r="M349" s="5" t="s">
        <v>49</v>
      </c>
      <c r="N349" s="5">
        <v>1</v>
      </c>
      <c r="O349" s="7">
        <v>232</v>
      </c>
      <c r="P349" s="8">
        <v>0.15</v>
      </c>
      <c r="Q349" s="7">
        <v>96</v>
      </c>
      <c r="R349" s="9">
        <f t="shared" si="44"/>
        <v>197.2</v>
      </c>
      <c r="S349" s="9">
        <f t="shared" si="45"/>
        <v>96</v>
      </c>
      <c r="T349" s="9">
        <f t="shared" si="46"/>
        <v>101.19999999999999</v>
      </c>
      <c r="U349" s="10">
        <f t="shared" si="47"/>
        <v>0.51318458417849899</v>
      </c>
      <c r="V349" s="5" t="s">
        <v>42</v>
      </c>
    </row>
    <row r="350" spans="1:22" x14ac:dyDescent="0.3">
      <c r="A350" s="5" t="s">
        <v>437</v>
      </c>
      <c r="B350" s="6">
        <v>45030</v>
      </c>
      <c r="C350" s="5">
        <f t="shared" si="40"/>
        <v>2023</v>
      </c>
      <c r="D350" s="5">
        <f t="shared" si="41"/>
        <v>4</v>
      </c>
      <c r="E350" s="5" t="str">
        <f t="shared" si="42"/>
        <v>Apr</v>
      </c>
      <c r="F350" s="5" t="str">
        <f t="shared" si="43"/>
        <v>Q2</v>
      </c>
      <c r="G350" s="5" t="s">
        <v>51</v>
      </c>
      <c r="H350" s="5" t="s">
        <v>79</v>
      </c>
      <c r="I350" s="5" t="s">
        <v>80</v>
      </c>
      <c r="J350" s="5" t="s">
        <v>38</v>
      </c>
      <c r="K350" s="5" t="s">
        <v>39</v>
      </c>
      <c r="L350" s="5" t="s">
        <v>48</v>
      </c>
      <c r="M350" s="5" t="s">
        <v>49</v>
      </c>
      <c r="N350" s="5">
        <v>2</v>
      </c>
      <c r="O350" s="7">
        <v>49230</v>
      </c>
      <c r="P350" s="8">
        <v>0.05</v>
      </c>
      <c r="Q350" s="7">
        <v>42816</v>
      </c>
      <c r="R350" s="9">
        <f t="shared" si="44"/>
        <v>93537</v>
      </c>
      <c r="S350" s="9">
        <f t="shared" si="45"/>
        <v>85632</v>
      </c>
      <c r="T350" s="9">
        <f t="shared" si="46"/>
        <v>7905</v>
      </c>
      <c r="U350" s="10">
        <f t="shared" si="47"/>
        <v>8.451201128965008E-2</v>
      </c>
      <c r="V350" s="5" t="s">
        <v>42</v>
      </c>
    </row>
    <row r="351" spans="1:22" x14ac:dyDescent="0.3">
      <c r="A351" s="5" t="s">
        <v>438</v>
      </c>
      <c r="B351" s="6">
        <v>45030</v>
      </c>
      <c r="C351" s="5">
        <f t="shared" si="40"/>
        <v>2023</v>
      </c>
      <c r="D351" s="5">
        <f t="shared" si="41"/>
        <v>4</v>
      </c>
      <c r="E351" s="5" t="str">
        <f t="shared" si="42"/>
        <v>Apr</v>
      </c>
      <c r="F351" s="5" t="str">
        <f t="shared" si="43"/>
        <v>Q2</v>
      </c>
      <c r="G351" s="5" t="s">
        <v>51</v>
      </c>
      <c r="H351" s="5" t="s">
        <v>52</v>
      </c>
      <c r="I351" s="5" t="s">
        <v>53</v>
      </c>
      <c r="J351" s="5" t="s">
        <v>81</v>
      </c>
      <c r="K351" s="5" t="s">
        <v>82</v>
      </c>
      <c r="L351" s="5" t="s">
        <v>40</v>
      </c>
      <c r="M351" s="5" t="s">
        <v>49</v>
      </c>
      <c r="N351" s="5">
        <v>2</v>
      </c>
      <c r="O351" s="7">
        <v>6950</v>
      </c>
      <c r="P351" s="8">
        <v>0.25</v>
      </c>
      <c r="Q351" s="7">
        <v>3817</v>
      </c>
      <c r="R351" s="9">
        <f t="shared" si="44"/>
        <v>10425</v>
      </c>
      <c r="S351" s="9">
        <f t="shared" si="45"/>
        <v>7634</v>
      </c>
      <c r="T351" s="9">
        <f t="shared" si="46"/>
        <v>2791</v>
      </c>
      <c r="U351" s="10">
        <f t="shared" si="47"/>
        <v>0.26772182254196641</v>
      </c>
      <c r="V351" s="5" t="s">
        <v>42</v>
      </c>
    </row>
    <row r="352" spans="1:22" x14ac:dyDescent="0.3">
      <c r="A352" s="5" t="s">
        <v>439</v>
      </c>
      <c r="B352" s="6">
        <v>45030</v>
      </c>
      <c r="C352" s="5">
        <f t="shared" si="40"/>
        <v>2023</v>
      </c>
      <c r="D352" s="5">
        <f t="shared" si="41"/>
        <v>4</v>
      </c>
      <c r="E352" s="5" t="str">
        <f t="shared" si="42"/>
        <v>Apr</v>
      </c>
      <c r="F352" s="5" t="str">
        <f t="shared" si="43"/>
        <v>Q2</v>
      </c>
      <c r="G352" s="5" t="s">
        <v>51</v>
      </c>
      <c r="H352" s="5" t="s">
        <v>106</v>
      </c>
      <c r="I352" s="5" t="s">
        <v>107</v>
      </c>
      <c r="J352" s="5" t="s">
        <v>46</v>
      </c>
      <c r="K352" s="5" t="s">
        <v>47</v>
      </c>
      <c r="L352" s="5" t="s">
        <v>40</v>
      </c>
      <c r="M352" s="5" t="s">
        <v>49</v>
      </c>
      <c r="N352" s="5">
        <v>2</v>
      </c>
      <c r="O352" s="7">
        <v>417</v>
      </c>
      <c r="P352" s="8">
        <v>0</v>
      </c>
      <c r="Q352" s="7">
        <v>190</v>
      </c>
      <c r="R352" s="9">
        <f t="shared" si="44"/>
        <v>834</v>
      </c>
      <c r="S352" s="9">
        <f t="shared" si="45"/>
        <v>380</v>
      </c>
      <c r="T352" s="9">
        <f t="shared" si="46"/>
        <v>454</v>
      </c>
      <c r="U352" s="10">
        <f t="shared" si="47"/>
        <v>0.54436450839328532</v>
      </c>
      <c r="V352" s="5" t="s">
        <v>42</v>
      </c>
    </row>
    <row r="353" spans="1:22" x14ac:dyDescent="0.3">
      <c r="A353" s="5" t="s">
        <v>440</v>
      </c>
      <c r="B353" s="6">
        <v>45030</v>
      </c>
      <c r="C353" s="5">
        <f t="shared" si="40"/>
        <v>2023</v>
      </c>
      <c r="D353" s="5">
        <f t="shared" si="41"/>
        <v>4</v>
      </c>
      <c r="E353" s="5" t="str">
        <f t="shared" si="42"/>
        <v>Apr</v>
      </c>
      <c r="F353" s="5" t="str">
        <f t="shared" si="43"/>
        <v>Q2</v>
      </c>
      <c r="G353" s="5" t="s">
        <v>63</v>
      </c>
      <c r="H353" s="5" t="s">
        <v>109</v>
      </c>
      <c r="I353" s="5" t="s">
        <v>110</v>
      </c>
      <c r="J353" s="5" t="s">
        <v>54</v>
      </c>
      <c r="K353" s="5" t="s">
        <v>55</v>
      </c>
      <c r="L353" s="5" t="s">
        <v>40</v>
      </c>
      <c r="M353" s="5" t="s">
        <v>56</v>
      </c>
      <c r="N353" s="5">
        <v>1</v>
      </c>
      <c r="O353" s="7">
        <v>2721</v>
      </c>
      <c r="P353" s="8">
        <v>0</v>
      </c>
      <c r="Q353" s="7">
        <v>1646</v>
      </c>
      <c r="R353" s="9">
        <f t="shared" si="44"/>
        <v>2721</v>
      </c>
      <c r="S353" s="9">
        <f t="shared" si="45"/>
        <v>1646</v>
      </c>
      <c r="T353" s="9">
        <f t="shared" si="46"/>
        <v>1075</v>
      </c>
      <c r="U353" s="10">
        <f t="shared" si="47"/>
        <v>0.39507533994854832</v>
      </c>
      <c r="V353" s="5" t="s">
        <v>42</v>
      </c>
    </row>
    <row r="354" spans="1:22" x14ac:dyDescent="0.3">
      <c r="A354" s="5" t="s">
        <v>441</v>
      </c>
      <c r="B354" s="6">
        <v>45030</v>
      </c>
      <c r="C354" s="5">
        <f t="shared" si="40"/>
        <v>2023</v>
      </c>
      <c r="D354" s="5">
        <f t="shared" si="41"/>
        <v>4</v>
      </c>
      <c r="E354" s="5" t="str">
        <f t="shared" si="42"/>
        <v>Apr</v>
      </c>
      <c r="F354" s="5" t="str">
        <f t="shared" si="43"/>
        <v>Q2</v>
      </c>
      <c r="G354" s="5" t="s">
        <v>51</v>
      </c>
      <c r="H354" s="5" t="s">
        <v>106</v>
      </c>
      <c r="I354" s="5" t="s">
        <v>107</v>
      </c>
      <c r="J354" s="5" t="s">
        <v>54</v>
      </c>
      <c r="K354" s="5" t="s">
        <v>99</v>
      </c>
      <c r="L354" s="5" t="s">
        <v>40</v>
      </c>
      <c r="M354" s="5" t="s">
        <v>56</v>
      </c>
      <c r="N354" s="5">
        <v>4</v>
      </c>
      <c r="O354" s="7">
        <v>1662</v>
      </c>
      <c r="P354" s="8">
        <v>0.05</v>
      </c>
      <c r="Q354" s="7">
        <v>887</v>
      </c>
      <c r="R354" s="9">
        <f t="shared" si="44"/>
        <v>6315.5999999999995</v>
      </c>
      <c r="S354" s="9">
        <f t="shared" si="45"/>
        <v>3548</v>
      </c>
      <c r="T354" s="9">
        <f t="shared" si="46"/>
        <v>2767.5999999999995</v>
      </c>
      <c r="U354" s="10">
        <f t="shared" si="47"/>
        <v>0.4382164798277281</v>
      </c>
      <c r="V354" s="5" t="s">
        <v>42</v>
      </c>
    </row>
    <row r="355" spans="1:22" x14ac:dyDescent="0.3">
      <c r="A355" s="5" t="s">
        <v>442</v>
      </c>
      <c r="B355" s="6">
        <v>45030</v>
      </c>
      <c r="C355" s="5">
        <f t="shared" si="40"/>
        <v>2023</v>
      </c>
      <c r="D355" s="5">
        <f t="shared" si="41"/>
        <v>4</v>
      </c>
      <c r="E355" s="5" t="str">
        <f t="shared" si="42"/>
        <v>Apr</v>
      </c>
      <c r="F355" s="5" t="str">
        <f t="shared" si="43"/>
        <v>Q2</v>
      </c>
      <c r="G355" s="5" t="s">
        <v>58</v>
      </c>
      <c r="H355" s="5" t="s">
        <v>68</v>
      </c>
      <c r="I355" s="5" t="s">
        <v>69</v>
      </c>
      <c r="J355" s="5" t="s">
        <v>38</v>
      </c>
      <c r="K355" s="5" t="s">
        <v>39</v>
      </c>
      <c r="L355" s="5" t="s">
        <v>40</v>
      </c>
      <c r="M355" s="5" t="s">
        <v>56</v>
      </c>
      <c r="N355" s="5">
        <v>1</v>
      </c>
      <c r="O355" s="7">
        <v>51626</v>
      </c>
      <c r="P355" s="8">
        <v>0.05</v>
      </c>
      <c r="Q355" s="7">
        <v>44870</v>
      </c>
      <c r="R355" s="9">
        <f t="shared" si="44"/>
        <v>49044.7</v>
      </c>
      <c r="S355" s="9">
        <f t="shared" si="45"/>
        <v>44870</v>
      </c>
      <c r="T355" s="9">
        <f t="shared" si="46"/>
        <v>4174.6999999999971</v>
      </c>
      <c r="U355" s="10">
        <f t="shared" si="47"/>
        <v>8.5120308616425375E-2</v>
      </c>
      <c r="V355" s="5" t="s">
        <v>42</v>
      </c>
    </row>
    <row r="356" spans="1:22" x14ac:dyDescent="0.3">
      <c r="A356" s="5" t="s">
        <v>443</v>
      </c>
      <c r="B356" s="6">
        <v>45030</v>
      </c>
      <c r="C356" s="5">
        <f t="shared" si="40"/>
        <v>2023</v>
      </c>
      <c r="D356" s="5">
        <f t="shared" si="41"/>
        <v>4</v>
      </c>
      <c r="E356" s="5" t="str">
        <f t="shared" si="42"/>
        <v>Apr</v>
      </c>
      <c r="F356" s="5" t="str">
        <f t="shared" si="43"/>
        <v>Q2</v>
      </c>
      <c r="G356" s="5" t="s">
        <v>51</v>
      </c>
      <c r="H356" s="5" t="s">
        <v>52</v>
      </c>
      <c r="I356" s="5" t="s">
        <v>53</v>
      </c>
      <c r="J356" s="5" t="s">
        <v>38</v>
      </c>
      <c r="K356" s="5" t="s">
        <v>104</v>
      </c>
      <c r="L356" s="5" t="s">
        <v>40</v>
      </c>
      <c r="M356" s="5" t="s">
        <v>49</v>
      </c>
      <c r="N356" s="5">
        <v>3</v>
      </c>
      <c r="O356" s="7">
        <v>1379</v>
      </c>
      <c r="P356" s="8">
        <v>0.05</v>
      </c>
      <c r="Q356" s="7">
        <v>673</v>
      </c>
      <c r="R356" s="9">
        <f t="shared" si="44"/>
        <v>3930.1499999999996</v>
      </c>
      <c r="S356" s="9">
        <f t="shared" si="45"/>
        <v>2019</v>
      </c>
      <c r="T356" s="9">
        <f t="shared" si="46"/>
        <v>1911.1499999999996</v>
      </c>
      <c r="U356" s="10">
        <f t="shared" si="47"/>
        <v>0.48627914965077662</v>
      </c>
      <c r="V356" s="5" t="s">
        <v>42</v>
      </c>
    </row>
    <row r="357" spans="1:22" x14ac:dyDescent="0.3">
      <c r="A357" s="5" t="s">
        <v>444</v>
      </c>
      <c r="B357" s="6">
        <v>45031</v>
      </c>
      <c r="C357" s="5">
        <f t="shared" si="40"/>
        <v>2023</v>
      </c>
      <c r="D357" s="5">
        <f t="shared" si="41"/>
        <v>4</v>
      </c>
      <c r="E357" s="5" t="str">
        <f t="shared" si="42"/>
        <v>Apr</v>
      </c>
      <c r="F357" s="5" t="str">
        <f t="shared" si="43"/>
        <v>Q2</v>
      </c>
      <c r="G357" s="5" t="s">
        <v>58</v>
      </c>
      <c r="H357" s="5" t="s">
        <v>72</v>
      </c>
      <c r="I357" s="5" t="s">
        <v>73</v>
      </c>
      <c r="J357" s="5" t="s">
        <v>54</v>
      </c>
      <c r="K357" s="5" t="s">
        <v>55</v>
      </c>
      <c r="L357" s="5" t="s">
        <v>40</v>
      </c>
      <c r="M357" s="5" t="s">
        <v>49</v>
      </c>
      <c r="N357" s="5">
        <v>3</v>
      </c>
      <c r="O357" s="7">
        <v>2664</v>
      </c>
      <c r="P357" s="8">
        <v>0.15</v>
      </c>
      <c r="Q357" s="7">
        <v>1640</v>
      </c>
      <c r="R357" s="9">
        <f t="shared" si="44"/>
        <v>6793.2</v>
      </c>
      <c r="S357" s="9">
        <f t="shared" si="45"/>
        <v>4920</v>
      </c>
      <c r="T357" s="9">
        <f t="shared" si="46"/>
        <v>1873.1999999999998</v>
      </c>
      <c r="U357" s="10">
        <f t="shared" si="47"/>
        <v>0.27574633456986397</v>
      </c>
      <c r="V357" s="5" t="s">
        <v>42</v>
      </c>
    </row>
    <row r="358" spans="1:22" x14ac:dyDescent="0.3">
      <c r="A358" s="5" t="s">
        <v>445</v>
      </c>
      <c r="B358" s="6">
        <v>45031</v>
      </c>
      <c r="C358" s="5">
        <f t="shared" si="40"/>
        <v>2023</v>
      </c>
      <c r="D358" s="5">
        <f t="shared" si="41"/>
        <v>4</v>
      </c>
      <c r="E358" s="5" t="str">
        <f t="shared" si="42"/>
        <v>Apr</v>
      </c>
      <c r="F358" s="5" t="str">
        <f t="shared" si="43"/>
        <v>Q2</v>
      </c>
      <c r="G358" s="5" t="s">
        <v>63</v>
      </c>
      <c r="H358" s="5" t="s">
        <v>109</v>
      </c>
      <c r="I358" s="5" t="s">
        <v>110</v>
      </c>
      <c r="J358" s="5" t="s">
        <v>46</v>
      </c>
      <c r="K358" s="5" t="s">
        <v>47</v>
      </c>
      <c r="L358" s="5" t="s">
        <v>40</v>
      </c>
      <c r="M358" s="5" t="s">
        <v>49</v>
      </c>
      <c r="N358" s="5">
        <v>2</v>
      </c>
      <c r="O358" s="7">
        <v>413</v>
      </c>
      <c r="P358" s="8">
        <v>0.15</v>
      </c>
      <c r="Q358" s="7">
        <v>183</v>
      </c>
      <c r="R358" s="9">
        <f t="shared" si="44"/>
        <v>702.1</v>
      </c>
      <c r="S358" s="9">
        <f t="shared" si="45"/>
        <v>366</v>
      </c>
      <c r="T358" s="9">
        <f t="shared" si="46"/>
        <v>336.1</v>
      </c>
      <c r="U358" s="10">
        <f t="shared" si="47"/>
        <v>0.47870673693206095</v>
      </c>
      <c r="V358" s="5" t="s">
        <v>42</v>
      </c>
    </row>
    <row r="359" spans="1:22" x14ac:dyDescent="0.3">
      <c r="A359" s="5" t="s">
        <v>446</v>
      </c>
      <c r="B359" s="6">
        <v>45031</v>
      </c>
      <c r="C359" s="5">
        <f t="shared" si="40"/>
        <v>2023</v>
      </c>
      <c r="D359" s="5">
        <f t="shared" si="41"/>
        <v>4</v>
      </c>
      <c r="E359" s="5" t="str">
        <f t="shared" si="42"/>
        <v>Apr</v>
      </c>
      <c r="F359" s="5" t="str">
        <f t="shared" si="43"/>
        <v>Q2</v>
      </c>
      <c r="G359" s="5" t="s">
        <v>63</v>
      </c>
      <c r="H359" s="5" t="s">
        <v>86</v>
      </c>
      <c r="I359" s="5" t="s">
        <v>87</v>
      </c>
      <c r="J359" s="5" t="s">
        <v>46</v>
      </c>
      <c r="K359" s="5" t="s">
        <v>89</v>
      </c>
      <c r="L359" s="5" t="s">
        <v>48</v>
      </c>
      <c r="M359" s="5" t="s">
        <v>49</v>
      </c>
      <c r="N359" s="5">
        <v>3</v>
      </c>
      <c r="O359" s="7">
        <v>2190</v>
      </c>
      <c r="P359" s="8">
        <v>0</v>
      </c>
      <c r="Q359" s="7">
        <v>1293</v>
      </c>
      <c r="R359" s="9">
        <f t="shared" si="44"/>
        <v>6570</v>
      </c>
      <c r="S359" s="9">
        <f t="shared" si="45"/>
        <v>3879</v>
      </c>
      <c r="T359" s="9">
        <f t="shared" si="46"/>
        <v>2691</v>
      </c>
      <c r="U359" s="10">
        <f t="shared" si="47"/>
        <v>0.40958904109589039</v>
      </c>
      <c r="V359" s="5" t="s">
        <v>42</v>
      </c>
    </row>
    <row r="360" spans="1:22" x14ac:dyDescent="0.3">
      <c r="A360" s="5" t="s">
        <v>447</v>
      </c>
      <c r="B360" s="6">
        <v>45032</v>
      </c>
      <c r="C360" s="5">
        <f t="shared" si="40"/>
        <v>2023</v>
      </c>
      <c r="D360" s="5">
        <f t="shared" si="41"/>
        <v>4</v>
      </c>
      <c r="E360" s="5" t="str">
        <f t="shared" si="42"/>
        <v>Apr</v>
      </c>
      <c r="F360" s="5" t="str">
        <f t="shared" si="43"/>
        <v>Q2</v>
      </c>
      <c r="G360" s="5" t="s">
        <v>51</v>
      </c>
      <c r="H360" s="5" t="s">
        <v>52</v>
      </c>
      <c r="I360" s="5" t="s">
        <v>53</v>
      </c>
      <c r="J360" s="5" t="s">
        <v>38</v>
      </c>
      <c r="K360" s="5" t="s">
        <v>104</v>
      </c>
      <c r="L360" s="5" t="s">
        <v>76</v>
      </c>
      <c r="M360" s="5" t="s">
        <v>41</v>
      </c>
      <c r="N360" s="5">
        <v>1</v>
      </c>
      <c r="O360" s="7">
        <v>1397</v>
      </c>
      <c r="P360" s="8">
        <v>0.2</v>
      </c>
      <c r="Q360" s="7">
        <v>698</v>
      </c>
      <c r="R360" s="9">
        <f t="shared" si="44"/>
        <v>1117.6000000000001</v>
      </c>
      <c r="S360" s="9">
        <f t="shared" si="45"/>
        <v>698</v>
      </c>
      <c r="T360" s="9">
        <f t="shared" si="46"/>
        <v>419.60000000000014</v>
      </c>
      <c r="U360" s="10">
        <f t="shared" si="47"/>
        <v>0.37544738725841098</v>
      </c>
      <c r="V360" s="5" t="s">
        <v>42</v>
      </c>
    </row>
    <row r="361" spans="1:22" x14ac:dyDescent="0.3">
      <c r="A361" s="5" t="s">
        <v>448</v>
      </c>
      <c r="B361" s="6">
        <v>45032</v>
      </c>
      <c r="C361" s="5">
        <f t="shared" si="40"/>
        <v>2023</v>
      </c>
      <c r="D361" s="5">
        <f t="shared" si="41"/>
        <v>4</v>
      </c>
      <c r="E361" s="5" t="str">
        <f t="shared" si="42"/>
        <v>Apr</v>
      </c>
      <c r="F361" s="5" t="str">
        <f t="shared" si="43"/>
        <v>Q2</v>
      </c>
      <c r="G361" s="5" t="s">
        <v>51</v>
      </c>
      <c r="H361" s="5" t="s">
        <v>79</v>
      </c>
      <c r="I361" s="5" t="s">
        <v>80</v>
      </c>
      <c r="J361" s="5" t="s">
        <v>54</v>
      </c>
      <c r="K361" s="5" t="s">
        <v>99</v>
      </c>
      <c r="L361" s="5" t="s">
        <v>76</v>
      </c>
      <c r="M361" s="5" t="s">
        <v>56</v>
      </c>
      <c r="N361" s="5">
        <v>3</v>
      </c>
      <c r="O361" s="7">
        <v>1843</v>
      </c>
      <c r="P361" s="8">
        <v>0</v>
      </c>
      <c r="Q361" s="7">
        <v>976</v>
      </c>
      <c r="R361" s="9">
        <f t="shared" si="44"/>
        <v>5529</v>
      </c>
      <c r="S361" s="9">
        <f t="shared" si="45"/>
        <v>2928</v>
      </c>
      <c r="T361" s="9">
        <f t="shared" si="46"/>
        <v>2601</v>
      </c>
      <c r="U361" s="10">
        <f t="shared" si="47"/>
        <v>0.47042864894194247</v>
      </c>
      <c r="V361" s="5" t="s">
        <v>42</v>
      </c>
    </row>
    <row r="362" spans="1:22" x14ac:dyDescent="0.3">
      <c r="A362" s="5" t="s">
        <v>449</v>
      </c>
      <c r="B362" s="6">
        <v>45032</v>
      </c>
      <c r="C362" s="5">
        <f t="shared" si="40"/>
        <v>2023</v>
      </c>
      <c r="D362" s="5">
        <f t="shared" si="41"/>
        <v>4</v>
      </c>
      <c r="E362" s="5" t="str">
        <f t="shared" si="42"/>
        <v>Apr</v>
      </c>
      <c r="F362" s="5" t="str">
        <f t="shared" si="43"/>
        <v>Q2</v>
      </c>
      <c r="G362" s="5" t="s">
        <v>58</v>
      </c>
      <c r="H362" s="5" t="s">
        <v>72</v>
      </c>
      <c r="I362" s="5" t="s">
        <v>73</v>
      </c>
      <c r="J362" s="5" t="s">
        <v>38</v>
      </c>
      <c r="K362" s="5" t="s">
        <v>39</v>
      </c>
      <c r="L362" s="5" t="s">
        <v>40</v>
      </c>
      <c r="M362" s="5" t="s">
        <v>49</v>
      </c>
      <c r="N362" s="5">
        <v>4</v>
      </c>
      <c r="O362" s="7">
        <v>49217</v>
      </c>
      <c r="P362" s="8">
        <v>0.15</v>
      </c>
      <c r="Q362" s="7">
        <v>40830</v>
      </c>
      <c r="R362" s="9">
        <f t="shared" si="44"/>
        <v>167337.79999999999</v>
      </c>
      <c r="S362" s="9">
        <f t="shared" si="45"/>
        <v>163320</v>
      </c>
      <c r="T362" s="9">
        <f t="shared" si="46"/>
        <v>4017.7999999999884</v>
      </c>
      <c r="U362" s="10">
        <f t="shared" si="47"/>
        <v>2.4010116064630875E-2</v>
      </c>
      <c r="V362" s="5" t="s">
        <v>42</v>
      </c>
    </row>
    <row r="363" spans="1:22" x14ac:dyDescent="0.3">
      <c r="A363" s="5" t="s">
        <v>450</v>
      </c>
      <c r="B363" s="6">
        <v>45032</v>
      </c>
      <c r="C363" s="5">
        <f t="shared" si="40"/>
        <v>2023</v>
      </c>
      <c r="D363" s="5">
        <f t="shared" si="41"/>
        <v>4</v>
      </c>
      <c r="E363" s="5" t="str">
        <f t="shared" si="42"/>
        <v>Apr</v>
      </c>
      <c r="F363" s="5" t="str">
        <f t="shared" si="43"/>
        <v>Q2</v>
      </c>
      <c r="G363" s="5" t="s">
        <v>58</v>
      </c>
      <c r="H363" s="5" t="s">
        <v>72</v>
      </c>
      <c r="I363" s="5" t="s">
        <v>73</v>
      </c>
      <c r="J363" s="5" t="s">
        <v>46</v>
      </c>
      <c r="K363" s="5" t="s">
        <v>61</v>
      </c>
      <c r="L363" s="5" t="s">
        <v>40</v>
      </c>
      <c r="M363" s="5" t="s">
        <v>56</v>
      </c>
      <c r="N363" s="5">
        <v>3</v>
      </c>
      <c r="O363" s="7">
        <v>258</v>
      </c>
      <c r="P363" s="8">
        <v>0.1</v>
      </c>
      <c r="Q363" s="7">
        <v>107</v>
      </c>
      <c r="R363" s="9">
        <f t="shared" si="44"/>
        <v>696.6</v>
      </c>
      <c r="S363" s="9">
        <f t="shared" si="45"/>
        <v>321</v>
      </c>
      <c r="T363" s="9">
        <f t="shared" si="46"/>
        <v>375.6</v>
      </c>
      <c r="U363" s="10">
        <f t="shared" si="47"/>
        <v>0.53919035314384156</v>
      </c>
      <c r="V363" s="5" t="s">
        <v>42</v>
      </c>
    </row>
    <row r="364" spans="1:22" x14ac:dyDescent="0.3">
      <c r="A364" s="5" t="s">
        <v>451</v>
      </c>
      <c r="B364" s="6">
        <v>45032</v>
      </c>
      <c r="C364" s="5">
        <f t="shared" si="40"/>
        <v>2023</v>
      </c>
      <c r="D364" s="5">
        <f t="shared" si="41"/>
        <v>4</v>
      </c>
      <c r="E364" s="5" t="str">
        <f t="shared" si="42"/>
        <v>Apr</v>
      </c>
      <c r="F364" s="5" t="str">
        <f t="shared" si="43"/>
        <v>Q2</v>
      </c>
      <c r="G364" s="5" t="s">
        <v>63</v>
      </c>
      <c r="H364" s="5" t="s">
        <v>64</v>
      </c>
      <c r="I364" s="5" t="s">
        <v>65</v>
      </c>
      <c r="J364" s="5" t="s">
        <v>46</v>
      </c>
      <c r="K364" s="5" t="s">
        <v>47</v>
      </c>
      <c r="L364" s="5" t="s">
        <v>76</v>
      </c>
      <c r="M364" s="5" t="s">
        <v>41</v>
      </c>
      <c r="N364" s="5">
        <v>4</v>
      </c>
      <c r="O364" s="7">
        <v>482</v>
      </c>
      <c r="P364" s="8">
        <v>0.1</v>
      </c>
      <c r="Q364" s="7">
        <v>220</v>
      </c>
      <c r="R364" s="9">
        <f t="shared" si="44"/>
        <v>1735.2</v>
      </c>
      <c r="S364" s="9">
        <f t="shared" si="45"/>
        <v>880</v>
      </c>
      <c r="T364" s="9">
        <f t="shared" si="46"/>
        <v>855.2</v>
      </c>
      <c r="U364" s="10">
        <f t="shared" si="47"/>
        <v>0.49285384970032275</v>
      </c>
      <c r="V364" s="5" t="s">
        <v>42</v>
      </c>
    </row>
    <row r="365" spans="1:22" x14ac:dyDescent="0.3">
      <c r="A365" s="5" t="s">
        <v>452</v>
      </c>
      <c r="B365" s="6">
        <v>45033</v>
      </c>
      <c r="C365" s="5">
        <f t="shared" si="40"/>
        <v>2023</v>
      </c>
      <c r="D365" s="5">
        <f t="shared" si="41"/>
        <v>4</v>
      </c>
      <c r="E365" s="5" t="str">
        <f t="shared" si="42"/>
        <v>Apr</v>
      </c>
      <c r="F365" s="5" t="str">
        <f t="shared" si="43"/>
        <v>Q2</v>
      </c>
      <c r="G365" s="5" t="s">
        <v>58</v>
      </c>
      <c r="H365" s="5" t="s">
        <v>68</v>
      </c>
      <c r="I365" s="5" t="s">
        <v>69</v>
      </c>
      <c r="J365" s="5" t="s">
        <v>54</v>
      </c>
      <c r="K365" s="5" t="s">
        <v>99</v>
      </c>
      <c r="L365" s="5" t="s">
        <v>48</v>
      </c>
      <c r="M365" s="5" t="s">
        <v>56</v>
      </c>
      <c r="N365" s="5">
        <v>4</v>
      </c>
      <c r="O365" s="7">
        <v>1862</v>
      </c>
      <c r="P365" s="8">
        <v>0.05</v>
      </c>
      <c r="Q365" s="7">
        <v>941</v>
      </c>
      <c r="R365" s="9">
        <f t="shared" si="44"/>
        <v>7075.5999999999995</v>
      </c>
      <c r="S365" s="9">
        <f t="shared" si="45"/>
        <v>3764</v>
      </c>
      <c r="T365" s="9">
        <f t="shared" si="46"/>
        <v>3311.5999999999995</v>
      </c>
      <c r="U365" s="10">
        <f t="shared" si="47"/>
        <v>0.46803097970490132</v>
      </c>
      <c r="V365" s="5" t="s">
        <v>42</v>
      </c>
    </row>
    <row r="366" spans="1:22" x14ac:dyDescent="0.3">
      <c r="A366" s="5" t="s">
        <v>453</v>
      </c>
      <c r="B366" s="6">
        <v>45033</v>
      </c>
      <c r="C366" s="5">
        <f t="shared" si="40"/>
        <v>2023</v>
      </c>
      <c r="D366" s="5">
        <f t="shared" si="41"/>
        <v>4</v>
      </c>
      <c r="E366" s="5" t="str">
        <f t="shared" si="42"/>
        <v>Apr</v>
      </c>
      <c r="F366" s="5" t="str">
        <f t="shared" si="43"/>
        <v>Q2</v>
      </c>
      <c r="G366" s="5" t="s">
        <v>58</v>
      </c>
      <c r="H366" s="5" t="s">
        <v>72</v>
      </c>
      <c r="I366" s="5" t="s">
        <v>73</v>
      </c>
      <c r="J366" s="5" t="s">
        <v>54</v>
      </c>
      <c r="K366" s="5" t="s">
        <v>99</v>
      </c>
      <c r="L366" s="5" t="s">
        <v>40</v>
      </c>
      <c r="M366" s="5" t="s">
        <v>56</v>
      </c>
      <c r="N366" s="5">
        <v>2</v>
      </c>
      <c r="O366" s="7">
        <v>1680</v>
      </c>
      <c r="P366" s="8">
        <v>0</v>
      </c>
      <c r="Q366" s="7">
        <v>856</v>
      </c>
      <c r="R366" s="9">
        <f t="shared" si="44"/>
        <v>3360</v>
      </c>
      <c r="S366" s="9">
        <f t="shared" si="45"/>
        <v>1712</v>
      </c>
      <c r="T366" s="9">
        <f t="shared" si="46"/>
        <v>1648</v>
      </c>
      <c r="U366" s="10">
        <f t="shared" si="47"/>
        <v>0.49047619047619045</v>
      </c>
      <c r="V366" s="5" t="s">
        <v>42</v>
      </c>
    </row>
    <row r="367" spans="1:22" x14ac:dyDescent="0.3">
      <c r="A367" s="5" t="s">
        <v>454</v>
      </c>
      <c r="B367" s="6">
        <v>45033</v>
      </c>
      <c r="C367" s="5">
        <f t="shared" si="40"/>
        <v>2023</v>
      </c>
      <c r="D367" s="5">
        <f t="shared" si="41"/>
        <v>4</v>
      </c>
      <c r="E367" s="5" t="str">
        <f t="shared" si="42"/>
        <v>Apr</v>
      </c>
      <c r="F367" s="5" t="str">
        <f t="shared" si="43"/>
        <v>Q2</v>
      </c>
      <c r="G367" s="5" t="s">
        <v>51</v>
      </c>
      <c r="H367" s="5" t="s">
        <v>106</v>
      </c>
      <c r="I367" s="5" t="s">
        <v>107</v>
      </c>
      <c r="J367" s="5" t="s">
        <v>38</v>
      </c>
      <c r="K367" s="5" t="s">
        <v>104</v>
      </c>
      <c r="L367" s="5" t="s">
        <v>76</v>
      </c>
      <c r="M367" s="5" t="s">
        <v>56</v>
      </c>
      <c r="N367" s="5">
        <v>1</v>
      </c>
      <c r="O367" s="7">
        <v>1445</v>
      </c>
      <c r="P367" s="8">
        <v>0.15</v>
      </c>
      <c r="Q367" s="7">
        <v>708</v>
      </c>
      <c r="R367" s="9">
        <f t="shared" si="44"/>
        <v>1228.25</v>
      </c>
      <c r="S367" s="9">
        <f t="shared" si="45"/>
        <v>708</v>
      </c>
      <c r="T367" s="9">
        <f t="shared" si="46"/>
        <v>520.25</v>
      </c>
      <c r="U367" s="10">
        <f t="shared" si="47"/>
        <v>0.4235701200895583</v>
      </c>
      <c r="V367" s="5" t="s">
        <v>42</v>
      </c>
    </row>
    <row r="368" spans="1:22" x14ac:dyDescent="0.3">
      <c r="A368" s="5" t="s">
        <v>455</v>
      </c>
      <c r="B368" s="6">
        <v>45033</v>
      </c>
      <c r="C368" s="5">
        <f t="shared" si="40"/>
        <v>2023</v>
      </c>
      <c r="D368" s="5">
        <f t="shared" si="41"/>
        <v>4</v>
      </c>
      <c r="E368" s="5" t="str">
        <f t="shared" si="42"/>
        <v>Apr</v>
      </c>
      <c r="F368" s="5" t="str">
        <f t="shared" si="43"/>
        <v>Q2</v>
      </c>
      <c r="G368" s="5" t="s">
        <v>51</v>
      </c>
      <c r="H368" s="5" t="s">
        <v>106</v>
      </c>
      <c r="I368" s="5" t="s">
        <v>107</v>
      </c>
      <c r="J368" s="5" t="s">
        <v>38</v>
      </c>
      <c r="K368" s="5" t="s">
        <v>104</v>
      </c>
      <c r="L368" s="5" t="s">
        <v>40</v>
      </c>
      <c r="M368" s="5" t="s">
        <v>56</v>
      </c>
      <c r="N368" s="5">
        <v>1</v>
      </c>
      <c r="O368" s="7">
        <v>1429</v>
      </c>
      <c r="P368" s="8">
        <v>0.05</v>
      </c>
      <c r="Q368" s="7">
        <v>724</v>
      </c>
      <c r="R368" s="9">
        <f t="shared" si="44"/>
        <v>1357.55</v>
      </c>
      <c r="S368" s="9">
        <f t="shared" si="45"/>
        <v>724</v>
      </c>
      <c r="T368" s="9">
        <f t="shared" si="46"/>
        <v>633.54999999999995</v>
      </c>
      <c r="U368" s="10">
        <f t="shared" si="47"/>
        <v>0.46668630989650473</v>
      </c>
      <c r="V368" s="5" t="s">
        <v>42</v>
      </c>
    </row>
    <row r="369" spans="1:22" x14ac:dyDescent="0.3">
      <c r="A369" s="5" t="s">
        <v>456</v>
      </c>
      <c r="B369" s="6">
        <v>45034</v>
      </c>
      <c r="C369" s="5">
        <f t="shared" si="40"/>
        <v>2023</v>
      </c>
      <c r="D369" s="5">
        <f t="shared" si="41"/>
        <v>4</v>
      </c>
      <c r="E369" s="5" t="str">
        <f t="shared" si="42"/>
        <v>Apr</v>
      </c>
      <c r="F369" s="5" t="str">
        <f t="shared" si="43"/>
        <v>Q2</v>
      </c>
      <c r="G369" s="5" t="s">
        <v>63</v>
      </c>
      <c r="H369" s="5" t="s">
        <v>64</v>
      </c>
      <c r="I369" s="5" t="s">
        <v>65</v>
      </c>
      <c r="J369" s="5" t="s">
        <v>54</v>
      </c>
      <c r="K369" s="5" t="s">
        <v>55</v>
      </c>
      <c r="L369" s="5" t="s">
        <v>40</v>
      </c>
      <c r="M369" s="5" t="s">
        <v>49</v>
      </c>
      <c r="N369" s="5">
        <v>8</v>
      </c>
      <c r="O369" s="7">
        <v>2899</v>
      </c>
      <c r="P369" s="8">
        <v>0</v>
      </c>
      <c r="Q369" s="7">
        <v>1722</v>
      </c>
      <c r="R369" s="9">
        <f t="shared" si="44"/>
        <v>23192</v>
      </c>
      <c r="S369" s="9">
        <f t="shared" si="45"/>
        <v>13776</v>
      </c>
      <c r="T369" s="9">
        <f t="shared" si="46"/>
        <v>9416</v>
      </c>
      <c r="U369" s="10">
        <f t="shared" si="47"/>
        <v>0.40600206967919972</v>
      </c>
      <c r="V369" s="5" t="s">
        <v>42</v>
      </c>
    </row>
    <row r="370" spans="1:22" x14ac:dyDescent="0.3">
      <c r="A370" s="5" t="s">
        <v>457</v>
      </c>
      <c r="B370" s="6">
        <v>45034</v>
      </c>
      <c r="C370" s="5">
        <f t="shared" si="40"/>
        <v>2023</v>
      </c>
      <c r="D370" s="5">
        <f t="shared" si="41"/>
        <v>4</v>
      </c>
      <c r="E370" s="5" t="str">
        <f t="shared" si="42"/>
        <v>Apr</v>
      </c>
      <c r="F370" s="5" t="str">
        <f t="shared" si="43"/>
        <v>Q2</v>
      </c>
      <c r="G370" s="5" t="s">
        <v>51</v>
      </c>
      <c r="H370" s="5" t="s">
        <v>79</v>
      </c>
      <c r="I370" s="5" t="s">
        <v>80</v>
      </c>
      <c r="J370" s="5" t="s">
        <v>38</v>
      </c>
      <c r="K370" s="5" t="s">
        <v>39</v>
      </c>
      <c r="L370" s="5" t="s">
        <v>40</v>
      </c>
      <c r="M370" s="5" t="s">
        <v>56</v>
      </c>
      <c r="N370" s="5">
        <v>1</v>
      </c>
      <c r="O370" s="7">
        <v>56910</v>
      </c>
      <c r="P370" s="8">
        <v>0.05</v>
      </c>
      <c r="Q370" s="7">
        <v>48765</v>
      </c>
      <c r="R370" s="9">
        <f t="shared" si="44"/>
        <v>54064.5</v>
      </c>
      <c r="S370" s="9">
        <f t="shared" si="45"/>
        <v>48765</v>
      </c>
      <c r="T370" s="9">
        <f t="shared" si="46"/>
        <v>5299.5</v>
      </c>
      <c r="U370" s="10">
        <f t="shared" si="47"/>
        <v>9.802180728574203E-2</v>
      </c>
      <c r="V370" s="5" t="s">
        <v>42</v>
      </c>
    </row>
    <row r="371" spans="1:22" x14ac:dyDescent="0.3">
      <c r="A371" s="5" t="s">
        <v>458</v>
      </c>
      <c r="B371" s="6">
        <v>45034</v>
      </c>
      <c r="C371" s="5">
        <f t="shared" si="40"/>
        <v>2023</v>
      </c>
      <c r="D371" s="5">
        <f t="shared" si="41"/>
        <v>4</v>
      </c>
      <c r="E371" s="5" t="str">
        <f t="shared" si="42"/>
        <v>Apr</v>
      </c>
      <c r="F371" s="5" t="str">
        <f t="shared" si="43"/>
        <v>Q2</v>
      </c>
      <c r="G371" s="5" t="s">
        <v>35</v>
      </c>
      <c r="H371" s="5" t="s">
        <v>44</v>
      </c>
      <c r="I371" s="5" t="s">
        <v>45</v>
      </c>
      <c r="J371" s="5" t="s">
        <v>46</v>
      </c>
      <c r="K371" s="5" t="s">
        <v>89</v>
      </c>
      <c r="L371" s="5" t="s">
        <v>40</v>
      </c>
      <c r="M371" s="5" t="s">
        <v>49</v>
      </c>
      <c r="N371" s="5">
        <v>2</v>
      </c>
      <c r="O371" s="7">
        <v>2135</v>
      </c>
      <c r="P371" s="8">
        <v>0</v>
      </c>
      <c r="Q371" s="7">
        <v>1257</v>
      </c>
      <c r="R371" s="9">
        <f t="shared" si="44"/>
        <v>4270</v>
      </c>
      <c r="S371" s="9">
        <f t="shared" si="45"/>
        <v>2514</v>
      </c>
      <c r="T371" s="9">
        <f t="shared" si="46"/>
        <v>1756</v>
      </c>
      <c r="U371" s="10">
        <f t="shared" si="47"/>
        <v>0.41124121779859485</v>
      </c>
      <c r="V371" s="5" t="s">
        <v>42</v>
      </c>
    </row>
    <row r="372" spans="1:22" x14ac:dyDescent="0.3">
      <c r="A372" s="5" t="s">
        <v>459</v>
      </c>
      <c r="B372" s="6">
        <v>45036</v>
      </c>
      <c r="C372" s="5">
        <f t="shared" si="40"/>
        <v>2023</v>
      </c>
      <c r="D372" s="5">
        <f t="shared" si="41"/>
        <v>4</v>
      </c>
      <c r="E372" s="5" t="str">
        <f t="shared" si="42"/>
        <v>Apr</v>
      </c>
      <c r="F372" s="5" t="str">
        <f t="shared" si="43"/>
        <v>Q2</v>
      </c>
      <c r="G372" s="5" t="s">
        <v>63</v>
      </c>
      <c r="H372" s="5" t="s">
        <v>86</v>
      </c>
      <c r="I372" s="5" t="s">
        <v>87</v>
      </c>
      <c r="J372" s="5" t="s">
        <v>54</v>
      </c>
      <c r="K372" s="5" t="s">
        <v>99</v>
      </c>
      <c r="L372" s="5" t="s">
        <v>76</v>
      </c>
      <c r="M372" s="5" t="s">
        <v>49</v>
      </c>
      <c r="N372" s="5">
        <v>2</v>
      </c>
      <c r="O372" s="7">
        <v>1933</v>
      </c>
      <c r="P372" s="8">
        <v>0</v>
      </c>
      <c r="Q372" s="7">
        <v>979</v>
      </c>
      <c r="R372" s="9">
        <f t="shared" si="44"/>
        <v>3866</v>
      </c>
      <c r="S372" s="9">
        <f t="shared" si="45"/>
        <v>1958</v>
      </c>
      <c r="T372" s="9">
        <f t="shared" si="46"/>
        <v>1908</v>
      </c>
      <c r="U372" s="10">
        <f t="shared" si="47"/>
        <v>0.49353336782203827</v>
      </c>
      <c r="V372" s="5" t="s">
        <v>42</v>
      </c>
    </row>
    <row r="373" spans="1:22" x14ac:dyDescent="0.3">
      <c r="A373" s="5" t="s">
        <v>460</v>
      </c>
      <c r="B373" s="6">
        <v>45036</v>
      </c>
      <c r="C373" s="5">
        <f t="shared" si="40"/>
        <v>2023</v>
      </c>
      <c r="D373" s="5">
        <f t="shared" si="41"/>
        <v>4</v>
      </c>
      <c r="E373" s="5" t="str">
        <f t="shared" si="42"/>
        <v>Apr</v>
      </c>
      <c r="F373" s="5" t="str">
        <f t="shared" si="43"/>
        <v>Q2</v>
      </c>
      <c r="G373" s="5" t="s">
        <v>58</v>
      </c>
      <c r="H373" s="5" t="s">
        <v>72</v>
      </c>
      <c r="I373" s="5" t="s">
        <v>73</v>
      </c>
      <c r="J373" s="5" t="s">
        <v>81</v>
      </c>
      <c r="K373" s="5" t="s">
        <v>130</v>
      </c>
      <c r="L373" s="5" t="s">
        <v>40</v>
      </c>
      <c r="M373" s="5" t="s">
        <v>49</v>
      </c>
      <c r="N373" s="5">
        <v>1</v>
      </c>
      <c r="O373" s="7">
        <v>14171</v>
      </c>
      <c r="P373" s="8">
        <v>0.3</v>
      </c>
      <c r="Q373" s="7">
        <v>8743</v>
      </c>
      <c r="R373" s="9">
        <f t="shared" si="44"/>
        <v>9919.6999999999989</v>
      </c>
      <c r="S373" s="9">
        <f t="shared" si="45"/>
        <v>8743</v>
      </c>
      <c r="T373" s="9">
        <f t="shared" si="46"/>
        <v>1176.6999999999989</v>
      </c>
      <c r="U373" s="10">
        <f t="shared" si="47"/>
        <v>0.11862253898807414</v>
      </c>
      <c r="V373" s="5" t="s">
        <v>42</v>
      </c>
    </row>
    <row r="374" spans="1:22" x14ac:dyDescent="0.3">
      <c r="A374" s="5" t="s">
        <v>461</v>
      </c>
      <c r="B374" s="6">
        <v>45036</v>
      </c>
      <c r="C374" s="5">
        <f t="shared" si="40"/>
        <v>2023</v>
      </c>
      <c r="D374" s="5">
        <f t="shared" si="41"/>
        <v>4</v>
      </c>
      <c r="E374" s="5" t="str">
        <f t="shared" si="42"/>
        <v>Apr</v>
      </c>
      <c r="F374" s="5" t="str">
        <f t="shared" si="43"/>
        <v>Q2</v>
      </c>
      <c r="G374" s="5" t="s">
        <v>63</v>
      </c>
      <c r="H374" s="5" t="s">
        <v>109</v>
      </c>
      <c r="I374" s="5" t="s">
        <v>110</v>
      </c>
      <c r="J374" s="5" t="s">
        <v>46</v>
      </c>
      <c r="K374" s="5" t="s">
        <v>89</v>
      </c>
      <c r="L374" s="5" t="s">
        <v>76</v>
      </c>
      <c r="M374" s="5" t="s">
        <v>41</v>
      </c>
      <c r="N374" s="5">
        <v>4</v>
      </c>
      <c r="O374" s="7">
        <v>1988</v>
      </c>
      <c r="P374" s="8">
        <v>0.05</v>
      </c>
      <c r="Q374" s="7">
        <v>1132</v>
      </c>
      <c r="R374" s="9">
        <f t="shared" si="44"/>
        <v>7554.4</v>
      </c>
      <c r="S374" s="9">
        <f t="shared" si="45"/>
        <v>4528</v>
      </c>
      <c r="T374" s="9">
        <f t="shared" si="46"/>
        <v>3026.3999999999996</v>
      </c>
      <c r="U374" s="10">
        <f t="shared" si="47"/>
        <v>0.40061421158530125</v>
      </c>
      <c r="V374" s="5" t="s">
        <v>42</v>
      </c>
    </row>
    <row r="375" spans="1:22" x14ac:dyDescent="0.3">
      <c r="A375" s="5" t="s">
        <v>462</v>
      </c>
      <c r="B375" s="6">
        <v>45036</v>
      </c>
      <c r="C375" s="5">
        <f t="shared" si="40"/>
        <v>2023</v>
      </c>
      <c r="D375" s="5">
        <f t="shared" si="41"/>
        <v>4</v>
      </c>
      <c r="E375" s="5" t="str">
        <f t="shared" si="42"/>
        <v>Apr</v>
      </c>
      <c r="F375" s="5" t="str">
        <f t="shared" si="43"/>
        <v>Q2</v>
      </c>
      <c r="G375" s="5" t="s">
        <v>58</v>
      </c>
      <c r="H375" s="5" t="s">
        <v>59</v>
      </c>
      <c r="I375" s="5" t="s">
        <v>60</v>
      </c>
      <c r="J375" s="5" t="s">
        <v>54</v>
      </c>
      <c r="K375" s="5" t="s">
        <v>84</v>
      </c>
      <c r="L375" s="5" t="s">
        <v>76</v>
      </c>
      <c r="M375" s="5" t="s">
        <v>49</v>
      </c>
      <c r="N375" s="5">
        <v>1</v>
      </c>
      <c r="O375" s="7">
        <v>2306</v>
      </c>
      <c r="P375" s="8">
        <v>0</v>
      </c>
      <c r="Q375" s="7">
        <v>1182</v>
      </c>
      <c r="R375" s="9">
        <f t="shared" si="44"/>
        <v>2306</v>
      </c>
      <c r="S375" s="9">
        <f t="shared" si="45"/>
        <v>1182</v>
      </c>
      <c r="T375" s="9">
        <f t="shared" si="46"/>
        <v>1124</v>
      </c>
      <c r="U375" s="10">
        <f t="shared" si="47"/>
        <v>0.48742411101474414</v>
      </c>
      <c r="V375" s="5" t="s">
        <v>120</v>
      </c>
    </row>
    <row r="376" spans="1:22" x14ac:dyDescent="0.3">
      <c r="A376" s="5" t="s">
        <v>463</v>
      </c>
      <c r="B376" s="6">
        <v>45036</v>
      </c>
      <c r="C376" s="5">
        <f t="shared" si="40"/>
        <v>2023</v>
      </c>
      <c r="D376" s="5">
        <f t="shared" si="41"/>
        <v>4</v>
      </c>
      <c r="E376" s="5" t="str">
        <f t="shared" si="42"/>
        <v>Apr</v>
      </c>
      <c r="F376" s="5" t="str">
        <f t="shared" si="43"/>
        <v>Q2</v>
      </c>
      <c r="G376" s="5" t="s">
        <v>51</v>
      </c>
      <c r="H376" s="5" t="s">
        <v>52</v>
      </c>
      <c r="I376" s="5" t="s">
        <v>53</v>
      </c>
      <c r="J376" s="5" t="s">
        <v>81</v>
      </c>
      <c r="K376" s="5" t="s">
        <v>130</v>
      </c>
      <c r="L376" s="5" t="s">
        <v>40</v>
      </c>
      <c r="M376" s="5" t="s">
        <v>49</v>
      </c>
      <c r="N376" s="5">
        <v>2</v>
      </c>
      <c r="O376" s="7">
        <v>15309</v>
      </c>
      <c r="P376" s="8">
        <v>0.3</v>
      </c>
      <c r="Q376" s="7">
        <v>9423</v>
      </c>
      <c r="R376" s="9">
        <f t="shared" si="44"/>
        <v>21432.6</v>
      </c>
      <c r="S376" s="9">
        <f t="shared" si="45"/>
        <v>18846</v>
      </c>
      <c r="T376" s="9">
        <f t="shared" si="46"/>
        <v>2586.5999999999985</v>
      </c>
      <c r="U376" s="10">
        <f t="shared" si="47"/>
        <v>0.12068531116150158</v>
      </c>
      <c r="V376" s="5" t="s">
        <v>42</v>
      </c>
    </row>
    <row r="377" spans="1:22" x14ac:dyDescent="0.3">
      <c r="A377" s="5" t="s">
        <v>464</v>
      </c>
      <c r="B377" s="6">
        <v>45036</v>
      </c>
      <c r="C377" s="5">
        <f t="shared" si="40"/>
        <v>2023</v>
      </c>
      <c r="D377" s="5">
        <f t="shared" si="41"/>
        <v>4</v>
      </c>
      <c r="E377" s="5" t="str">
        <f t="shared" si="42"/>
        <v>Apr</v>
      </c>
      <c r="F377" s="5" t="str">
        <f t="shared" si="43"/>
        <v>Q2</v>
      </c>
      <c r="G377" s="5" t="s">
        <v>51</v>
      </c>
      <c r="H377" s="5" t="s">
        <v>106</v>
      </c>
      <c r="I377" s="5" t="s">
        <v>107</v>
      </c>
      <c r="J377" s="5" t="s">
        <v>38</v>
      </c>
      <c r="K377" s="5" t="s">
        <v>104</v>
      </c>
      <c r="L377" s="5" t="s">
        <v>76</v>
      </c>
      <c r="M377" s="5" t="s">
        <v>49</v>
      </c>
      <c r="N377" s="5">
        <v>2</v>
      </c>
      <c r="O377" s="7">
        <v>1509</v>
      </c>
      <c r="P377" s="8">
        <v>0.1</v>
      </c>
      <c r="Q377" s="7">
        <v>764</v>
      </c>
      <c r="R377" s="9">
        <f t="shared" si="44"/>
        <v>2716.2000000000003</v>
      </c>
      <c r="S377" s="9">
        <f t="shared" si="45"/>
        <v>1528</v>
      </c>
      <c r="T377" s="9">
        <f t="shared" si="46"/>
        <v>1188.2000000000003</v>
      </c>
      <c r="U377" s="10">
        <f t="shared" si="47"/>
        <v>0.43744937780723075</v>
      </c>
      <c r="V377" s="5" t="s">
        <v>42</v>
      </c>
    </row>
    <row r="378" spans="1:22" x14ac:dyDescent="0.3">
      <c r="A378" s="5" t="s">
        <v>465</v>
      </c>
      <c r="B378" s="6">
        <v>45036</v>
      </c>
      <c r="C378" s="5">
        <f t="shared" si="40"/>
        <v>2023</v>
      </c>
      <c r="D378" s="5">
        <f t="shared" si="41"/>
        <v>4</v>
      </c>
      <c r="E378" s="5" t="str">
        <f t="shared" si="42"/>
        <v>Apr</v>
      </c>
      <c r="F378" s="5" t="str">
        <f t="shared" si="43"/>
        <v>Q2</v>
      </c>
      <c r="G378" s="5" t="s">
        <v>63</v>
      </c>
      <c r="H378" s="5" t="s">
        <v>64</v>
      </c>
      <c r="I378" s="5" t="s">
        <v>65</v>
      </c>
      <c r="J378" s="5" t="s">
        <v>46</v>
      </c>
      <c r="K378" s="5" t="s">
        <v>89</v>
      </c>
      <c r="L378" s="5" t="s">
        <v>40</v>
      </c>
      <c r="M378" s="5" t="s">
        <v>41</v>
      </c>
      <c r="N378" s="5">
        <v>3</v>
      </c>
      <c r="O378" s="7">
        <v>2297</v>
      </c>
      <c r="P378" s="8">
        <v>0.05</v>
      </c>
      <c r="Q378" s="7">
        <v>1365</v>
      </c>
      <c r="R378" s="9">
        <f t="shared" si="44"/>
        <v>6546.45</v>
      </c>
      <c r="S378" s="9">
        <f t="shared" si="45"/>
        <v>4095</v>
      </c>
      <c r="T378" s="9">
        <f t="shared" si="46"/>
        <v>2451.4499999999998</v>
      </c>
      <c r="U378" s="10">
        <f t="shared" si="47"/>
        <v>0.37447013266732349</v>
      </c>
      <c r="V378" s="5" t="s">
        <v>42</v>
      </c>
    </row>
    <row r="379" spans="1:22" x14ac:dyDescent="0.3">
      <c r="A379" s="5" t="s">
        <v>466</v>
      </c>
      <c r="B379" s="6">
        <v>45036</v>
      </c>
      <c r="C379" s="5">
        <f t="shared" si="40"/>
        <v>2023</v>
      </c>
      <c r="D379" s="5">
        <f t="shared" si="41"/>
        <v>4</v>
      </c>
      <c r="E379" s="5" t="str">
        <f t="shared" si="42"/>
        <v>Apr</v>
      </c>
      <c r="F379" s="5" t="str">
        <f t="shared" si="43"/>
        <v>Q2</v>
      </c>
      <c r="G379" s="5" t="s">
        <v>63</v>
      </c>
      <c r="H379" s="5" t="s">
        <v>86</v>
      </c>
      <c r="I379" s="5" t="s">
        <v>87</v>
      </c>
      <c r="J379" s="5" t="s">
        <v>46</v>
      </c>
      <c r="K379" s="5" t="s">
        <v>47</v>
      </c>
      <c r="L379" s="5" t="s">
        <v>40</v>
      </c>
      <c r="M379" s="5" t="s">
        <v>49</v>
      </c>
      <c r="N379" s="5">
        <v>2</v>
      </c>
      <c r="O379" s="7">
        <v>412</v>
      </c>
      <c r="P379" s="8">
        <v>0</v>
      </c>
      <c r="Q379" s="7">
        <v>182</v>
      </c>
      <c r="R379" s="9">
        <f t="shared" si="44"/>
        <v>824</v>
      </c>
      <c r="S379" s="9">
        <f t="shared" si="45"/>
        <v>364</v>
      </c>
      <c r="T379" s="9">
        <f t="shared" si="46"/>
        <v>460</v>
      </c>
      <c r="U379" s="10">
        <f t="shared" si="47"/>
        <v>0.55825242718446599</v>
      </c>
      <c r="V379" s="5" t="s">
        <v>42</v>
      </c>
    </row>
    <row r="380" spans="1:22" x14ac:dyDescent="0.3">
      <c r="A380" s="5" t="s">
        <v>467</v>
      </c>
      <c r="B380" s="6">
        <v>45037</v>
      </c>
      <c r="C380" s="5">
        <f t="shared" si="40"/>
        <v>2023</v>
      </c>
      <c r="D380" s="5">
        <f t="shared" si="41"/>
        <v>4</v>
      </c>
      <c r="E380" s="5" t="str">
        <f t="shared" si="42"/>
        <v>Apr</v>
      </c>
      <c r="F380" s="5" t="str">
        <f t="shared" si="43"/>
        <v>Q2</v>
      </c>
      <c r="G380" s="5" t="s">
        <v>51</v>
      </c>
      <c r="H380" s="5" t="s">
        <v>106</v>
      </c>
      <c r="I380" s="5" t="s">
        <v>107</v>
      </c>
      <c r="J380" s="5" t="s">
        <v>38</v>
      </c>
      <c r="K380" s="5" t="s">
        <v>104</v>
      </c>
      <c r="L380" s="5" t="s">
        <v>48</v>
      </c>
      <c r="M380" s="5" t="s">
        <v>49</v>
      </c>
      <c r="N380" s="5">
        <v>1</v>
      </c>
      <c r="O380" s="7">
        <v>1459</v>
      </c>
      <c r="P380" s="8">
        <v>0.1</v>
      </c>
      <c r="Q380" s="7">
        <v>716</v>
      </c>
      <c r="R380" s="9">
        <f t="shared" si="44"/>
        <v>1313.1000000000001</v>
      </c>
      <c r="S380" s="9">
        <f t="shared" si="45"/>
        <v>716</v>
      </c>
      <c r="T380" s="9">
        <f t="shared" si="46"/>
        <v>597.10000000000014</v>
      </c>
      <c r="U380" s="10">
        <f t="shared" si="47"/>
        <v>0.45472545883786464</v>
      </c>
      <c r="V380" s="5" t="s">
        <v>42</v>
      </c>
    </row>
    <row r="381" spans="1:22" x14ac:dyDescent="0.3">
      <c r="A381" s="5" t="s">
        <v>468</v>
      </c>
      <c r="B381" s="6">
        <v>45037</v>
      </c>
      <c r="C381" s="5">
        <f t="shared" si="40"/>
        <v>2023</v>
      </c>
      <c r="D381" s="5">
        <f t="shared" si="41"/>
        <v>4</v>
      </c>
      <c r="E381" s="5" t="str">
        <f t="shared" si="42"/>
        <v>Apr</v>
      </c>
      <c r="F381" s="5" t="str">
        <f t="shared" si="43"/>
        <v>Q2</v>
      </c>
      <c r="G381" s="5" t="s">
        <v>35</v>
      </c>
      <c r="H381" s="5" t="s">
        <v>91</v>
      </c>
      <c r="I381" s="5" t="s">
        <v>92</v>
      </c>
      <c r="J381" s="5" t="s">
        <v>38</v>
      </c>
      <c r="K381" s="5" t="s">
        <v>75</v>
      </c>
      <c r="L381" s="5" t="s">
        <v>40</v>
      </c>
      <c r="M381" s="5" t="s">
        <v>56</v>
      </c>
      <c r="N381" s="5">
        <v>5</v>
      </c>
      <c r="O381" s="7">
        <v>9917</v>
      </c>
      <c r="P381" s="8">
        <v>0</v>
      </c>
      <c r="Q381" s="7">
        <v>7532</v>
      </c>
      <c r="R381" s="9">
        <f t="shared" si="44"/>
        <v>49585</v>
      </c>
      <c r="S381" s="9">
        <f t="shared" si="45"/>
        <v>37660</v>
      </c>
      <c r="T381" s="9">
        <f t="shared" si="46"/>
        <v>11925</v>
      </c>
      <c r="U381" s="10">
        <f t="shared" si="47"/>
        <v>0.2404961177775537</v>
      </c>
      <c r="V381" s="5" t="s">
        <v>42</v>
      </c>
    </row>
    <row r="382" spans="1:22" x14ac:dyDescent="0.3">
      <c r="A382" s="5" t="s">
        <v>469</v>
      </c>
      <c r="B382" s="6">
        <v>45037</v>
      </c>
      <c r="C382" s="5">
        <f t="shared" si="40"/>
        <v>2023</v>
      </c>
      <c r="D382" s="5">
        <f t="shared" si="41"/>
        <v>4</v>
      </c>
      <c r="E382" s="5" t="str">
        <f t="shared" si="42"/>
        <v>Apr</v>
      </c>
      <c r="F382" s="5" t="str">
        <f t="shared" si="43"/>
        <v>Q2</v>
      </c>
      <c r="G382" s="5" t="s">
        <v>35</v>
      </c>
      <c r="H382" s="5" t="s">
        <v>44</v>
      </c>
      <c r="I382" s="5" t="s">
        <v>45</v>
      </c>
      <c r="J382" s="5" t="s">
        <v>46</v>
      </c>
      <c r="K382" s="5" t="s">
        <v>61</v>
      </c>
      <c r="L382" s="5" t="s">
        <v>40</v>
      </c>
      <c r="M382" s="5" t="s">
        <v>56</v>
      </c>
      <c r="N382" s="5">
        <v>1</v>
      </c>
      <c r="O382" s="7">
        <v>271</v>
      </c>
      <c r="P382" s="8">
        <v>0</v>
      </c>
      <c r="Q382" s="7">
        <v>112</v>
      </c>
      <c r="R382" s="9">
        <f t="shared" si="44"/>
        <v>271</v>
      </c>
      <c r="S382" s="9">
        <f t="shared" si="45"/>
        <v>112</v>
      </c>
      <c r="T382" s="9">
        <f t="shared" si="46"/>
        <v>159</v>
      </c>
      <c r="U382" s="10">
        <f t="shared" si="47"/>
        <v>0.58671586715867163</v>
      </c>
      <c r="V382" s="5" t="s">
        <v>42</v>
      </c>
    </row>
    <row r="383" spans="1:22" x14ac:dyDescent="0.3">
      <c r="A383" s="5" t="s">
        <v>470</v>
      </c>
      <c r="B383" s="6">
        <v>45038</v>
      </c>
      <c r="C383" s="5">
        <f t="shared" si="40"/>
        <v>2023</v>
      </c>
      <c r="D383" s="5">
        <f t="shared" si="41"/>
        <v>4</v>
      </c>
      <c r="E383" s="5" t="str">
        <f t="shared" si="42"/>
        <v>Apr</v>
      </c>
      <c r="F383" s="5" t="str">
        <f t="shared" si="43"/>
        <v>Q2</v>
      </c>
      <c r="G383" s="5" t="s">
        <v>35</v>
      </c>
      <c r="H383" s="5" t="s">
        <v>91</v>
      </c>
      <c r="I383" s="5" t="s">
        <v>92</v>
      </c>
      <c r="J383" s="5" t="s">
        <v>46</v>
      </c>
      <c r="K383" s="5" t="s">
        <v>61</v>
      </c>
      <c r="L383" s="5" t="s">
        <v>76</v>
      </c>
      <c r="M383" s="5" t="s">
        <v>49</v>
      </c>
      <c r="N383" s="5">
        <v>1</v>
      </c>
      <c r="O383" s="7">
        <v>227</v>
      </c>
      <c r="P383" s="8">
        <v>0</v>
      </c>
      <c r="Q383" s="7">
        <v>94</v>
      </c>
      <c r="R383" s="9">
        <f t="shared" si="44"/>
        <v>227</v>
      </c>
      <c r="S383" s="9">
        <f t="shared" si="45"/>
        <v>94</v>
      </c>
      <c r="T383" s="9">
        <f t="shared" si="46"/>
        <v>133</v>
      </c>
      <c r="U383" s="10">
        <f t="shared" si="47"/>
        <v>0.58590308370044053</v>
      </c>
      <c r="V383" s="5" t="s">
        <v>42</v>
      </c>
    </row>
    <row r="384" spans="1:22" x14ac:dyDescent="0.3">
      <c r="A384" s="5" t="s">
        <v>471</v>
      </c>
      <c r="B384" s="6">
        <v>45038</v>
      </c>
      <c r="C384" s="5">
        <f t="shared" si="40"/>
        <v>2023</v>
      </c>
      <c r="D384" s="5">
        <f t="shared" si="41"/>
        <v>4</v>
      </c>
      <c r="E384" s="5" t="str">
        <f t="shared" si="42"/>
        <v>Apr</v>
      </c>
      <c r="F384" s="5" t="str">
        <f t="shared" si="43"/>
        <v>Q2</v>
      </c>
      <c r="G384" s="5" t="s">
        <v>58</v>
      </c>
      <c r="H384" s="5" t="s">
        <v>72</v>
      </c>
      <c r="I384" s="5" t="s">
        <v>73</v>
      </c>
      <c r="J384" s="5" t="s">
        <v>81</v>
      </c>
      <c r="K384" s="5" t="s">
        <v>82</v>
      </c>
      <c r="L384" s="5" t="s">
        <v>76</v>
      </c>
      <c r="M384" s="5" t="s">
        <v>41</v>
      </c>
      <c r="N384" s="5">
        <v>4</v>
      </c>
      <c r="O384" s="7">
        <v>6559</v>
      </c>
      <c r="P384" s="8">
        <v>0.15</v>
      </c>
      <c r="Q384" s="7">
        <v>3715</v>
      </c>
      <c r="R384" s="9">
        <f t="shared" si="44"/>
        <v>22300.6</v>
      </c>
      <c r="S384" s="9">
        <f t="shared" si="45"/>
        <v>14860</v>
      </c>
      <c r="T384" s="9">
        <f t="shared" si="46"/>
        <v>7440.5999999999985</v>
      </c>
      <c r="U384" s="10">
        <f t="shared" si="47"/>
        <v>0.3336502156892639</v>
      </c>
      <c r="V384" s="5" t="s">
        <v>42</v>
      </c>
    </row>
    <row r="385" spans="1:22" x14ac:dyDescent="0.3">
      <c r="A385" s="5" t="s">
        <v>472</v>
      </c>
      <c r="B385" s="6">
        <v>45038</v>
      </c>
      <c r="C385" s="5">
        <f t="shared" si="40"/>
        <v>2023</v>
      </c>
      <c r="D385" s="5">
        <f t="shared" si="41"/>
        <v>4</v>
      </c>
      <c r="E385" s="5" t="str">
        <f t="shared" si="42"/>
        <v>Apr</v>
      </c>
      <c r="F385" s="5" t="str">
        <f t="shared" si="43"/>
        <v>Q2</v>
      </c>
      <c r="G385" s="5" t="s">
        <v>58</v>
      </c>
      <c r="H385" s="5" t="s">
        <v>59</v>
      </c>
      <c r="I385" s="5" t="s">
        <v>60</v>
      </c>
      <c r="J385" s="5" t="s">
        <v>38</v>
      </c>
      <c r="K385" s="5" t="s">
        <v>118</v>
      </c>
      <c r="L385" s="5" t="s">
        <v>76</v>
      </c>
      <c r="M385" s="5" t="s">
        <v>49</v>
      </c>
      <c r="N385" s="5">
        <v>3</v>
      </c>
      <c r="O385" s="7">
        <v>16372</v>
      </c>
      <c r="P385" s="8">
        <v>0.05</v>
      </c>
      <c r="Q385" s="7">
        <v>12842</v>
      </c>
      <c r="R385" s="9">
        <f t="shared" si="44"/>
        <v>46660.2</v>
      </c>
      <c r="S385" s="9">
        <f t="shared" si="45"/>
        <v>38526</v>
      </c>
      <c r="T385" s="9">
        <f t="shared" si="46"/>
        <v>8134.1999999999971</v>
      </c>
      <c r="U385" s="10">
        <f t="shared" si="47"/>
        <v>0.17432844265562508</v>
      </c>
      <c r="V385" s="5" t="s">
        <v>42</v>
      </c>
    </row>
    <row r="386" spans="1:22" x14ac:dyDescent="0.3">
      <c r="A386" s="5" t="s">
        <v>473</v>
      </c>
      <c r="B386" s="6">
        <v>45038</v>
      </c>
      <c r="C386" s="5">
        <f t="shared" ref="C386:C449" si="48">YEAR(B386)</f>
        <v>2023</v>
      </c>
      <c r="D386" s="5">
        <f t="shared" ref="D386:D449" si="49">MONTH(B386)</f>
        <v>4</v>
      </c>
      <c r="E386" s="5" t="str">
        <f t="shared" ref="E386:E449" si="50">TEXT(B386,"mmm")</f>
        <v>Apr</v>
      </c>
      <c r="F386" s="5" t="str">
        <f t="shared" ref="F386:F449" si="51">"Q"&amp;ROUNDUP(D386/3,0)</f>
        <v>Q2</v>
      </c>
      <c r="G386" s="5" t="s">
        <v>51</v>
      </c>
      <c r="H386" s="5" t="s">
        <v>52</v>
      </c>
      <c r="I386" s="5" t="s">
        <v>53</v>
      </c>
      <c r="J386" s="5" t="s">
        <v>81</v>
      </c>
      <c r="K386" s="5" t="s">
        <v>94</v>
      </c>
      <c r="L386" s="5" t="s">
        <v>76</v>
      </c>
      <c r="M386" s="5" t="s">
        <v>56</v>
      </c>
      <c r="N386" s="5">
        <v>5</v>
      </c>
      <c r="O386" s="7">
        <v>33606</v>
      </c>
      <c r="P386" s="8">
        <v>0.35</v>
      </c>
      <c r="Q386" s="7">
        <v>22920</v>
      </c>
      <c r="R386" s="9">
        <f t="shared" ref="R386:R449" si="52">N386*O386*(1-P386)</f>
        <v>109219.5</v>
      </c>
      <c r="S386" s="9">
        <f t="shared" ref="S386:S449" si="53">N386*Q386</f>
        <v>114600</v>
      </c>
      <c r="T386" s="9">
        <f t="shared" ref="T386:T449" si="54">R386-S386</f>
        <v>-5380.5</v>
      </c>
      <c r="U386" s="10">
        <f t="shared" ref="U386:U449" si="55">IF(R386=0,0,T386/R386)</f>
        <v>-4.9263181025366351E-2</v>
      </c>
      <c r="V386" s="5" t="s">
        <v>42</v>
      </c>
    </row>
    <row r="387" spans="1:22" x14ac:dyDescent="0.3">
      <c r="A387" s="5" t="s">
        <v>474</v>
      </c>
      <c r="B387" s="6">
        <v>45039</v>
      </c>
      <c r="C387" s="5">
        <f t="shared" si="48"/>
        <v>2023</v>
      </c>
      <c r="D387" s="5">
        <f t="shared" si="49"/>
        <v>4</v>
      </c>
      <c r="E387" s="5" t="str">
        <f t="shared" si="50"/>
        <v>Apr</v>
      </c>
      <c r="F387" s="5" t="str">
        <f t="shared" si="51"/>
        <v>Q2</v>
      </c>
      <c r="G387" s="5" t="s">
        <v>63</v>
      </c>
      <c r="H387" s="5" t="s">
        <v>86</v>
      </c>
      <c r="I387" s="5" t="s">
        <v>87</v>
      </c>
      <c r="J387" s="5" t="s">
        <v>81</v>
      </c>
      <c r="K387" s="5" t="s">
        <v>130</v>
      </c>
      <c r="L387" s="5" t="s">
        <v>48</v>
      </c>
      <c r="M387" s="5" t="s">
        <v>56</v>
      </c>
      <c r="N387" s="5">
        <v>1</v>
      </c>
      <c r="O387" s="7">
        <v>15239</v>
      </c>
      <c r="P387" s="8">
        <v>0.2</v>
      </c>
      <c r="Q387" s="7">
        <v>8993</v>
      </c>
      <c r="R387" s="9">
        <f t="shared" si="52"/>
        <v>12191.2</v>
      </c>
      <c r="S387" s="9">
        <f t="shared" si="53"/>
        <v>8993</v>
      </c>
      <c r="T387" s="9">
        <f t="shared" si="54"/>
        <v>3198.2000000000007</v>
      </c>
      <c r="U387" s="10">
        <f t="shared" si="55"/>
        <v>0.26233676750442947</v>
      </c>
      <c r="V387" s="5" t="s">
        <v>42</v>
      </c>
    </row>
    <row r="388" spans="1:22" x14ac:dyDescent="0.3">
      <c r="A388" s="5" t="s">
        <v>475</v>
      </c>
      <c r="B388" s="6">
        <v>45040</v>
      </c>
      <c r="C388" s="5">
        <f t="shared" si="48"/>
        <v>2023</v>
      </c>
      <c r="D388" s="5">
        <f t="shared" si="49"/>
        <v>4</v>
      </c>
      <c r="E388" s="5" t="str">
        <f t="shared" si="50"/>
        <v>Apr</v>
      </c>
      <c r="F388" s="5" t="str">
        <f t="shared" si="51"/>
        <v>Q2</v>
      </c>
      <c r="G388" s="5" t="s">
        <v>51</v>
      </c>
      <c r="H388" s="5" t="s">
        <v>106</v>
      </c>
      <c r="I388" s="5" t="s">
        <v>107</v>
      </c>
      <c r="J388" s="5" t="s">
        <v>46</v>
      </c>
      <c r="K388" s="5" t="s">
        <v>89</v>
      </c>
      <c r="L388" s="5" t="s">
        <v>76</v>
      </c>
      <c r="M388" s="5" t="s">
        <v>49</v>
      </c>
      <c r="N388" s="5">
        <v>1</v>
      </c>
      <c r="O388" s="7">
        <v>2314</v>
      </c>
      <c r="P388" s="8">
        <v>0.05</v>
      </c>
      <c r="Q388" s="7">
        <v>1308</v>
      </c>
      <c r="R388" s="9">
        <f t="shared" si="52"/>
        <v>2198.2999999999997</v>
      </c>
      <c r="S388" s="9">
        <f t="shared" si="53"/>
        <v>1308</v>
      </c>
      <c r="T388" s="9">
        <f t="shared" si="54"/>
        <v>890.29999999999973</v>
      </c>
      <c r="U388" s="10">
        <f t="shared" si="55"/>
        <v>0.40499476868489281</v>
      </c>
      <c r="V388" s="5" t="s">
        <v>42</v>
      </c>
    </row>
    <row r="389" spans="1:22" x14ac:dyDescent="0.3">
      <c r="A389" s="5" t="s">
        <v>476</v>
      </c>
      <c r="B389" s="6">
        <v>45040</v>
      </c>
      <c r="C389" s="5">
        <f t="shared" si="48"/>
        <v>2023</v>
      </c>
      <c r="D389" s="5">
        <f t="shared" si="49"/>
        <v>4</v>
      </c>
      <c r="E389" s="5" t="str">
        <f t="shared" si="50"/>
        <v>Apr</v>
      </c>
      <c r="F389" s="5" t="str">
        <f t="shared" si="51"/>
        <v>Q2</v>
      </c>
      <c r="G389" s="5" t="s">
        <v>58</v>
      </c>
      <c r="H389" s="5" t="s">
        <v>68</v>
      </c>
      <c r="I389" s="5" t="s">
        <v>69</v>
      </c>
      <c r="J389" s="5" t="s">
        <v>46</v>
      </c>
      <c r="K389" s="5" t="s">
        <v>61</v>
      </c>
      <c r="L389" s="5" t="s">
        <v>48</v>
      </c>
      <c r="M389" s="5" t="s">
        <v>49</v>
      </c>
      <c r="N389" s="5">
        <v>2</v>
      </c>
      <c r="O389" s="7">
        <v>259</v>
      </c>
      <c r="P389" s="8">
        <v>0.1</v>
      </c>
      <c r="Q389" s="7">
        <v>106</v>
      </c>
      <c r="R389" s="9">
        <f t="shared" si="52"/>
        <v>466.2</v>
      </c>
      <c r="S389" s="9">
        <f t="shared" si="53"/>
        <v>212</v>
      </c>
      <c r="T389" s="9">
        <f t="shared" si="54"/>
        <v>254.2</v>
      </c>
      <c r="U389" s="10">
        <f t="shared" si="55"/>
        <v>0.54525954525954523</v>
      </c>
      <c r="V389" s="5" t="s">
        <v>42</v>
      </c>
    </row>
    <row r="390" spans="1:22" x14ac:dyDescent="0.3">
      <c r="A390" s="5" t="s">
        <v>477</v>
      </c>
      <c r="B390" s="6">
        <v>45041</v>
      </c>
      <c r="C390" s="5">
        <f t="shared" si="48"/>
        <v>2023</v>
      </c>
      <c r="D390" s="5">
        <f t="shared" si="49"/>
        <v>4</v>
      </c>
      <c r="E390" s="5" t="str">
        <f t="shared" si="50"/>
        <v>Apr</v>
      </c>
      <c r="F390" s="5" t="str">
        <f t="shared" si="51"/>
        <v>Q2</v>
      </c>
      <c r="G390" s="5" t="s">
        <v>63</v>
      </c>
      <c r="H390" s="5" t="s">
        <v>109</v>
      </c>
      <c r="I390" s="5" t="s">
        <v>110</v>
      </c>
      <c r="J390" s="5" t="s">
        <v>46</v>
      </c>
      <c r="K390" s="5" t="s">
        <v>66</v>
      </c>
      <c r="L390" s="5" t="s">
        <v>40</v>
      </c>
      <c r="M390" s="5" t="s">
        <v>49</v>
      </c>
      <c r="N390" s="5">
        <v>1</v>
      </c>
      <c r="O390" s="7">
        <v>277</v>
      </c>
      <c r="P390" s="8">
        <v>0.15</v>
      </c>
      <c r="Q390" s="7">
        <v>114</v>
      </c>
      <c r="R390" s="9">
        <f t="shared" si="52"/>
        <v>235.45</v>
      </c>
      <c r="S390" s="9">
        <f t="shared" si="53"/>
        <v>114</v>
      </c>
      <c r="T390" s="9">
        <f t="shared" si="54"/>
        <v>121.44999999999999</v>
      </c>
      <c r="U390" s="10">
        <f t="shared" si="55"/>
        <v>0.51582076874070926</v>
      </c>
      <c r="V390" s="5" t="s">
        <v>42</v>
      </c>
    </row>
    <row r="391" spans="1:22" x14ac:dyDescent="0.3">
      <c r="A391" s="5" t="s">
        <v>478</v>
      </c>
      <c r="B391" s="6">
        <v>45041</v>
      </c>
      <c r="C391" s="5">
        <f t="shared" si="48"/>
        <v>2023</v>
      </c>
      <c r="D391" s="5">
        <f t="shared" si="49"/>
        <v>4</v>
      </c>
      <c r="E391" s="5" t="str">
        <f t="shared" si="50"/>
        <v>Apr</v>
      </c>
      <c r="F391" s="5" t="str">
        <f t="shared" si="51"/>
        <v>Q2</v>
      </c>
      <c r="G391" s="5" t="s">
        <v>58</v>
      </c>
      <c r="H391" s="5" t="s">
        <v>59</v>
      </c>
      <c r="I391" s="5" t="s">
        <v>60</v>
      </c>
      <c r="J391" s="5" t="s">
        <v>81</v>
      </c>
      <c r="K391" s="5" t="s">
        <v>146</v>
      </c>
      <c r="L391" s="5" t="s">
        <v>48</v>
      </c>
      <c r="M391" s="5" t="s">
        <v>56</v>
      </c>
      <c r="N391" s="5">
        <v>2</v>
      </c>
      <c r="O391" s="7">
        <v>9894</v>
      </c>
      <c r="P391" s="8">
        <v>0</v>
      </c>
      <c r="Q391" s="7">
        <v>6000</v>
      </c>
      <c r="R391" s="9">
        <f t="shared" si="52"/>
        <v>19788</v>
      </c>
      <c r="S391" s="9">
        <f t="shared" si="53"/>
        <v>12000</v>
      </c>
      <c r="T391" s="9">
        <f t="shared" si="54"/>
        <v>7788</v>
      </c>
      <c r="U391" s="10">
        <f t="shared" si="55"/>
        <v>0.39357186173438446</v>
      </c>
      <c r="V391" s="5" t="s">
        <v>42</v>
      </c>
    </row>
    <row r="392" spans="1:22" x14ac:dyDescent="0.3">
      <c r="A392" s="5" t="s">
        <v>479</v>
      </c>
      <c r="B392" s="6">
        <v>45041</v>
      </c>
      <c r="C392" s="5">
        <f t="shared" si="48"/>
        <v>2023</v>
      </c>
      <c r="D392" s="5">
        <f t="shared" si="49"/>
        <v>4</v>
      </c>
      <c r="E392" s="5" t="str">
        <f t="shared" si="50"/>
        <v>Apr</v>
      </c>
      <c r="F392" s="5" t="str">
        <f t="shared" si="51"/>
        <v>Q2</v>
      </c>
      <c r="G392" s="5" t="s">
        <v>51</v>
      </c>
      <c r="H392" s="5" t="s">
        <v>106</v>
      </c>
      <c r="I392" s="5" t="s">
        <v>107</v>
      </c>
      <c r="J392" s="5" t="s">
        <v>46</v>
      </c>
      <c r="K392" s="5" t="s">
        <v>61</v>
      </c>
      <c r="L392" s="5" t="s">
        <v>76</v>
      </c>
      <c r="M392" s="5" t="s">
        <v>56</v>
      </c>
      <c r="N392" s="5">
        <v>2</v>
      </c>
      <c r="O392" s="7">
        <v>253</v>
      </c>
      <c r="P392" s="8">
        <v>0.1</v>
      </c>
      <c r="Q392" s="7">
        <v>109</v>
      </c>
      <c r="R392" s="9">
        <f t="shared" si="52"/>
        <v>455.40000000000003</v>
      </c>
      <c r="S392" s="9">
        <f t="shared" si="53"/>
        <v>218</v>
      </c>
      <c r="T392" s="9">
        <f t="shared" si="54"/>
        <v>237.40000000000003</v>
      </c>
      <c r="U392" s="10">
        <f t="shared" si="55"/>
        <v>0.52129995608256485</v>
      </c>
      <c r="V392" s="5" t="s">
        <v>42</v>
      </c>
    </row>
    <row r="393" spans="1:22" x14ac:dyDescent="0.3">
      <c r="A393" s="5" t="s">
        <v>480</v>
      </c>
      <c r="B393" s="6">
        <v>45042</v>
      </c>
      <c r="C393" s="5">
        <f t="shared" si="48"/>
        <v>2023</v>
      </c>
      <c r="D393" s="5">
        <f t="shared" si="49"/>
        <v>4</v>
      </c>
      <c r="E393" s="5" t="str">
        <f t="shared" si="50"/>
        <v>Apr</v>
      </c>
      <c r="F393" s="5" t="str">
        <f t="shared" si="51"/>
        <v>Q2</v>
      </c>
      <c r="G393" s="5" t="s">
        <v>58</v>
      </c>
      <c r="H393" s="5" t="s">
        <v>72</v>
      </c>
      <c r="I393" s="5" t="s">
        <v>73</v>
      </c>
      <c r="J393" s="5" t="s">
        <v>38</v>
      </c>
      <c r="K393" s="5" t="s">
        <v>39</v>
      </c>
      <c r="L393" s="5" t="s">
        <v>40</v>
      </c>
      <c r="M393" s="5" t="s">
        <v>56</v>
      </c>
      <c r="N393" s="5">
        <v>2</v>
      </c>
      <c r="O393" s="7">
        <v>55846</v>
      </c>
      <c r="P393" s="8">
        <v>0.05</v>
      </c>
      <c r="Q393" s="7">
        <v>46659</v>
      </c>
      <c r="R393" s="9">
        <f t="shared" si="52"/>
        <v>106107.4</v>
      </c>
      <c r="S393" s="9">
        <f t="shared" si="53"/>
        <v>93318</v>
      </c>
      <c r="T393" s="9">
        <f t="shared" si="54"/>
        <v>12789.399999999994</v>
      </c>
      <c r="U393" s="10">
        <f t="shared" si="55"/>
        <v>0.12053259244878298</v>
      </c>
      <c r="V393" s="5" t="s">
        <v>42</v>
      </c>
    </row>
    <row r="394" spans="1:22" x14ac:dyDescent="0.3">
      <c r="A394" s="5" t="s">
        <v>481</v>
      </c>
      <c r="B394" s="6">
        <v>45042</v>
      </c>
      <c r="C394" s="5">
        <f t="shared" si="48"/>
        <v>2023</v>
      </c>
      <c r="D394" s="5">
        <f t="shared" si="49"/>
        <v>4</v>
      </c>
      <c r="E394" s="5" t="str">
        <f t="shared" si="50"/>
        <v>Apr</v>
      </c>
      <c r="F394" s="5" t="str">
        <f t="shared" si="51"/>
        <v>Q2</v>
      </c>
      <c r="G394" s="5" t="s">
        <v>58</v>
      </c>
      <c r="H394" s="5" t="s">
        <v>72</v>
      </c>
      <c r="I394" s="5" t="s">
        <v>73</v>
      </c>
      <c r="J394" s="5" t="s">
        <v>54</v>
      </c>
      <c r="K394" s="5" t="s">
        <v>99</v>
      </c>
      <c r="L394" s="5" t="s">
        <v>48</v>
      </c>
      <c r="M394" s="5" t="s">
        <v>49</v>
      </c>
      <c r="N394" s="5">
        <v>2</v>
      </c>
      <c r="O394" s="7">
        <v>1975</v>
      </c>
      <c r="P394" s="8">
        <v>0.1</v>
      </c>
      <c r="Q394" s="7">
        <v>1043</v>
      </c>
      <c r="R394" s="9">
        <f t="shared" si="52"/>
        <v>3555</v>
      </c>
      <c r="S394" s="9">
        <f t="shared" si="53"/>
        <v>2086</v>
      </c>
      <c r="T394" s="9">
        <f t="shared" si="54"/>
        <v>1469</v>
      </c>
      <c r="U394" s="10">
        <f t="shared" si="55"/>
        <v>0.41322081575246133</v>
      </c>
      <c r="V394" s="5" t="s">
        <v>42</v>
      </c>
    </row>
    <row r="395" spans="1:22" x14ac:dyDescent="0.3">
      <c r="A395" s="5" t="s">
        <v>482</v>
      </c>
      <c r="B395" s="6">
        <v>45042</v>
      </c>
      <c r="C395" s="5">
        <f t="shared" si="48"/>
        <v>2023</v>
      </c>
      <c r="D395" s="5">
        <f t="shared" si="49"/>
        <v>4</v>
      </c>
      <c r="E395" s="5" t="str">
        <f t="shared" si="50"/>
        <v>Apr</v>
      </c>
      <c r="F395" s="5" t="str">
        <f t="shared" si="51"/>
        <v>Q2</v>
      </c>
      <c r="G395" s="5" t="s">
        <v>58</v>
      </c>
      <c r="H395" s="5" t="s">
        <v>68</v>
      </c>
      <c r="I395" s="5" t="s">
        <v>69</v>
      </c>
      <c r="J395" s="5" t="s">
        <v>38</v>
      </c>
      <c r="K395" s="5" t="s">
        <v>75</v>
      </c>
      <c r="L395" s="5" t="s">
        <v>40</v>
      </c>
      <c r="M395" s="5" t="s">
        <v>41</v>
      </c>
      <c r="N395" s="5">
        <v>1</v>
      </c>
      <c r="O395" s="7">
        <v>11292</v>
      </c>
      <c r="P395" s="8">
        <v>0.05</v>
      </c>
      <c r="Q395" s="7">
        <v>8107</v>
      </c>
      <c r="R395" s="9">
        <f t="shared" si="52"/>
        <v>10727.4</v>
      </c>
      <c r="S395" s="9">
        <f t="shared" si="53"/>
        <v>8107</v>
      </c>
      <c r="T395" s="9">
        <f t="shared" si="54"/>
        <v>2620.3999999999996</v>
      </c>
      <c r="U395" s="10">
        <f t="shared" si="55"/>
        <v>0.24427167813263229</v>
      </c>
      <c r="V395" s="5" t="s">
        <v>42</v>
      </c>
    </row>
    <row r="396" spans="1:22" x14ac:dyDescent="0.3">
      <c r="A396" s="5" t="s">
        <v>483</v>
      </c>
      <c r="B396" s="6">
        <v>45042</v>
      </c>
      <c r="C396" s="5">
        <f t="shared" si="48"/>
        <v>2023</v>
      </c>
      <c r="D396" s="5">
        <f t="shared" si="49"/>
        <v>4</v>
      </c>
      <c r="E396" s="5" t="str">
        <f t="shared" si="50"/>
        <v>Apr</v>
      </c>
      <c r="F396" s="5" t="str">
        <f t="shared" si="51"/>
        <v>Q2</v>
      </c>
      <c r="G396" s="5" t="s">
        <v>51</v>
      </c>
      <c r="H396" s="5" t="s">
        <v>52</v>
      </c>
      <c r="I396" s="5" t="s">
        <v>53</v>
      </c>
      <c r="J396" s="5" t="s">
        <v>38</v>
      </c>
      <c r="K396" s="5" t="s">
        <v>75</v>
      </c>
      <c r="L396" s="5" t="s">
        <v>40</v>
      </c>
      <c r="M396" s="5" t="s">
        <v>49</v>
      </c>
      <c r="N396" s="5">
        <v>2</v>
      </c>
      <c r="O396" s="7">
        <v>10992</v>
      </c>
      <c r="P396" s="8">
        <v>0.15</v>
      </c>
      <c r="Q396" s="7">
        <v>8146</v>
      </c>
      <c r="R396" s="9">
        <f t="shared" si="52"/>
        <v>18686.399999999998</v>
      </c>
      <c r="S396" s="9">
        <f t="shared" si="53"/>
        <v>16292</v>
      </c>
      <c r="T396" s="9">
        <f t="shared" si="54"/>
        <v>2394.3999999999978</v>
      </c>
      <c r="U396" s="10">
        <f t="shared" si="55"/>
        <v>0.12813597054542331</v>
      </c>
      <c r="V396" s="5" t="s">
        <v>42</v>
      </c>
    </row>
    <row r="397" spans="1:22" x14ac:dyDescent="0.3">
      <c r="A397" s="5" t="s">
        <v>484</v>
      </c>
      <c r="B397" s="6">
        <v>45042</v>
      </c>
      <c r="C397" s="5">
        <f t="shared" si="48"/>
        <v>2023</v>
      </c>
      <c r="D397" s="5">
        <f t="shared" si="49"/>
        <v>4</v>
      </c>
      <c r="E397" s="5" t="str">
        <f t="shared" si="50"/>
        <v>Apr</v>
      </c>
      <c r="F397" s="5" t="str">
        <f t="shared" si="51"/>
        <v>Q2</v>
      </c>
      <c r="G397" s="5" t="s">
        <v>63</v>
      </c>
      <c r="H397" s="5" t="s">
        <v>86</v>
      </c>
      <c r="I397" s="5" t="s">
        <v>87</v>
      </c>
      <c r="J397" s="5" t="s">
        <v>81</v>
      </c>
      <c r="K397" s="5" t="s">
        <v>130</v>
      </c>
      <c r="L397" s="5" t="s">
        <v>76</v>
      </c>
      <c r="M397" s="5" t="s">
        <v>49</v>
      </c>
      <c r="N397" s="5">
        <v>4</v>
      </c>
      <c r="O397" s="7">
        <v>14353</v>
      </c>
      <c r="P397" s="8">
        <v>0.2</v>
      </c>
      <c r="Q397" s="7">
        <v>8577</v>
      </c>
      <c r="R397" s="9">
        <f t="shared" si="52"/>
        <v>45929.600000000006</v>
      </c>
      <c r="S397" s="9">
        <f t="shared" si="53"/>
        <v>34308</v>
      </c>
      <c r="T397" s="9">
        <f t="shared" si="54"/>
        <v>11621.600000000006</v>
      </c>
      <c r="U397" s="10">
        <f t="shared" si="55"/>
        <v>0.25303072528391285</v>
      </c>
      <c r="V397" s="5" t="s">
        <v>42</v>
      </c>
    </row>
    <row r="398" spans="1:22" x14ac:dyDescent="0.3">
      <c r="A398" s="5" t="s">
        <v>485</v>
      </c>
      <c r="B398" s="6">
        <v>45043</v>
      </c>
      <c r="C398" s="5">
        <f t="shared" si="48"/>
        <v>2023</v>
      </c>
      <c r="D398" s="5">
        <f t="shared" si="49"/>
        <v>4</v>
      </c>
      <c r="E398" s="5" t="str">
        <f t="shared" si="50"/>
        <v>Apr</v>
      </c>
      <c r="F398" s="5" t="str">
        <f t="shared" si="51"/>
        <v>Q2</v>
      </c>
      <c r="G398" s="5" t="s">
        <v>58</v>
      </c>
      <c r="H398" s="5" t="s">
        <v>68</v>
      </c>
      <c r="I398" s="5" t="s">
        <v>69</v>
      </c>
      <c r="J398" s="5" t="s">
        <v>46</v>
      </c>
      <c r="K398" s="5" t="s">
        <v>61</v>
      </c>
      <c r="L398" s="5" t="s">
        <v>40</v>
      </c>
      <c r="M398" s="5" t="s">
        <v>41</v>
      </c>
      <c r="N398" s="5">
        <v>4</v>
      </c>
      <c r="O398" s="7">
        <v>238</v>
      </c>
      <c r="P398" s="8">
        <v>0.2</v>
      </c>
      <c r="Q398" s="7">
        <v>98</v>
      </c>
      <c r="R398" s="9">
        <f t="shared" si="52"/>
        <v>761.6</v>
      </c>
      <c r="S398" s="9">
        <f t="shared" si="53"/>
        <v>392</v>
      </c>
      <c r="T398" s="9">
        <f t="shared" si="54"/>
        <v>369.6</v>
      </c>
      <c r="U398" s="10">
        <f t="shared" si="55"/>
        <v>0.48529411764705882</v>
      </c>
      <c r="V398" s="5" t="s">
        <v>42</v>
      </c>
    </row>
    <row r="399" spans="1:22" x14ac:dyDescent="0.3">
      <c r="A399" s="5" t="s">
        <v>486</v>
      </c>
      <c r="B399" s="6">
        <v>45043</v>
      </c>
      <c r="C399" s="5">
        <f t="shared" si="48"/>
        <v>2023</v>
      </c>
      <c r="D399" s="5">
        <f t="shared" si="49"/>
        <v>4</v>
      </c>
      <c r="E399" s="5" t="str">
        <f t="shared" si="50"/>
        <v>Apr</v>
      </c>
      <c r="F399" s="5" t="str">
        <f t="shared" si="51"/>
        <v>Q2</v>
      </c>
      <c r="G399" s="5" t="s">
        <v>63</v>
      </c>
      <c r="H399" s="5" t="s">
        <v>109</v>
      </c>
      <c r="I399" s="5" t="s">
        <v>110</v>
      </c>
      <c r="J399" s="5" t="s">
        <v>46</v>
      </c>
      <c r="K399" s="5" t="s">
        <v>47</v>
      </c>
      <c r="L399" s="5" t="s">
        <v>40</v>
      </c>
      <c r="M399" s="5" t="s">
        <v>41</v>
      </c>
      <c r="N399" s="5">
        <v>3</v>
      </c>
      <c r="O399" s="7">
        <v>454</v>
      </c>
      <c r="P399" s="8">
        <v>0.05</v>
      </c>
      <c r="Q399" s="7">
        <v>210</v>
      </c>
      <c r="R399" s="9">
        <f t="shared" si="52"/>
        <v>1293.8999999999999</v>
      </c>
      <c r="S399" s="9">
        <f t="shared" si="53"/>
        <v>630</v>
      </c>
      <c r="T399" s="9">
        <f t="shared" si="54"/>
        <v>663.89999999999986</v>
      </c>
      <c r="U399" s="10">
        <f t="shared" si="55"/>
        <v>0.51309993044284719</v>
      </c>
      <c r="V399" s="5" t="s">
        <v>42</v>
      </c>
    </row>
    <row r="400" spans="1:22" x14ac:dyDescent="0.3">
      <c r="A400" s="5" t="s">
        <v>487</v>
      </c>
      <c r="B400" s="6">
        <v>45043</v>
      </c>
      <c r="C400" s="5">
        <f t="shared" si="48"/>
        <v>2023</v>
      </c>
      <c r="D400" s="5">
        <f t="shared" si="49"/>
        <v>4</v>
      </c>
      <c r="E400" s="5" t="str">
        <f t="shared" si="50"/>
        <v>Apr</v>
      </c>
      <c r="F400" s="5" t="str">
        <f t="shared" si="51"/>
        <v>Q2</v>
      </c>
      <c r="G400" s="5" t="s">
        <v>63</v>
      </c>
      <c r="H400" s="5" t="s">
        <v>64</v>
      </c>
      <c r="I400" s="5" t="s">
        <v>65</v>
      </c>
      <c r="J400" s="5" t="s">
        <v>46</v>
      </c>
      <c r="K400" s="5" t="s">
        <v>61</v>
      </c>
      <c r="L400" s="5" t="s">
        <v>48</v>
      </c>
      <c r="M400" s="5" t="s">
        <v>49</v>
      </c>
      <c r="N400" s="5">
        <v>8</v>
      </c>
      <c r="O400" s="7">
        <v>247</v>
      </c>
      <c r="P400" s="8">
        <v>0.1</v>
      </c>
      <c r="Q400" s="7">
        <v>105</v>
      </c>
      <c r="R400" s="9">
        <f t="shared" si="52"/>
        <v>1778.4</v>
      </c>
      <c r="S400" s="9">
        <f t="shared" si="53"/>
        <v>840</v>
      </c>
      <c r="T400" s="9">
        <f t="shared" si="54"/>
        <v>938.40000000000009</v>
      </c>
      <c r="U400" s="10">
        <f t="shared" si="55"/>
        <v>0.52766531713900133</v>
      </c>
      <c r="V400" s="5" t="s">
        <v>42</v>
      </c>
    </row>
    <row r="401" spans="1:22" x14ac:dyDescent="0.3">
      <c r="A401" s="5" t="s">
        <v>488</v>
      </c>
      <c r="B401" s="6">
        <v>45043</v>
      </c>
      <c r="C401" s="5">
        <f t="shared" si="48"/>
        <v>2023</v>
      </c>
      <c r="D401" s="5">
        <f t="shared" si="49"/>
        <v>4</v>
      </c>
      <c r="E401" s="5" t="str">
        <f t="shared" si="50"/>
        <v>Apr</v>
      </c>
      <c r="F401" s="5" t="str">
        <f t="shared" si="51"/>
        <v>Q2</v>
      </c>
      <c r="G401" s="5" t="s">
        <v>63</v>
      </c>
      <c r="H401" s="5" t="s">
        <v>86</v>
      </c>
      <c r="I401" s="5" t="s">
        <v>87</v>
      </c>
      <c r="J401" s="5" t="s">
        <v>54</v>
      </c>
      <c r="K401" s="5" t="s">
        <v>99</v>
      </c>
      <c r="L401" s="5" t="s">
        <v>40</v>
      </c>
      <c r="M401" s="5" t="s">
        <v>49</v>
      </c>
      <c r="N401" s="5">
        <v>1</v>
      </c>
      <c r="O401" s="7">
        <v>1712</v>
      </c>
      <c r="P401" s="8">
        <v>0.05</v>
      </c>
      <c r="Q401" s="7">
        <v>874</v>
      </c>
      <c r="R401" s="9">
        <f t="shared" si="52"/>
        <v>1626.3999999999999</v>
      </c>
      <c r="S401" s="9">
        <f t="shared" si="53"/>
        <v>874</v>
      </c>
      <c r="T401" s="9">
        <f t="shared" si="54"/>
        <v>752.39999999999986</v>
      </c>
      <c r="U401" s="10">
        <f t="shared" si="55"/>
        <v>0.46261682242990648</v>
      </c>
      <c r="V401" s="5" t="s">
        <v>120</v>
      </c>
    </row>
    <row r="402" spans="1:22" x14ac:dyDescent="0.3">
      <c r="A402" s="5" t="s">
        <v>489</v>
      </c>
      <c r="B402" s="6">
        <v>45043</v>
      </c>
      <c r="C402" s="5">
        <f t="shared" si="48"/>
        <v>2023</v>
      </c>
      <c r="D402" s="5">
        <f t="shared" si="49"/>
        <v>4</v>
      </c>
      <c r="E402" s="5" t="str">
        <f t="shared" si="50"/>
        <v>Apr</v>
      </c>
      <c r="F402" s="5" t="str">
        <f t="shared" si="51"/>
        <v>Q2</v>
      </c>
      <c r="G402" s="5" t="s">
        <v>58</v>
      </c>
      <c r="H402" s="5" t="s">
        <v>72</v>
      </c>
      <c r="I402" s="5" t="s">
        <v>73</v>
      </c>
      <c r="J402" s="5" t="s">
        <v>38</v>
      </c>
      <c r="K402" s="5" t="s">
        <v>118</v>
      </c>
      <c r="L402" s="5" t="s">
        <v>40</v>
      </c>
      <c r="M402" s="5" t="s">
        <v>41</v>
      </c>
      <c r="N402" s="5">
        <v>4</v>
      </c>
      <c r="O402" s="7">
        <v>17212</v>
      </c>
      <c r="P402" s="8">
        <v>0.1</v>
      </c>
      <c r="Q402" s="7">
        <v>13522</v>
      </c>
      <c r="R402" s="9">
        <f t="shared" si="52"/>
        <v>61963.200000000004</v>
      </c>
      <c r="S402" s="9">
        <f t="shared" si="53"/>
        <v>54088</v>
      </c>
      <c r="T402" s="9">
        <f t="shared" si="54"/>
        <v>7875.2000000000044</v>
      </c>
      <c r="U402" s="10">
        <f t="shared" si="55"/>
        <v>0.1270947917473598</v>
      </c>
      <c r="V402" s="5" t="s">
        <v>42</v>
      </c>
    </row>
    <row r="403" spans="1:22" x14ac:dyDescent="0.3">
      <c r="A403" s="5" t="s">
        <v>490</v>
      </c>
      <c r="B403" s="6">
        <v>45044</v>
      </c>
      <c r="C403" s="5">
        <f t="shared" si="48"/>
        <v>2023</v>
      </c>
      <c r="D403" s="5">
        <f t="shared" si="49"/>
        <v>4</v>
      </c>
      <c r="E403" s="5" t="str">
        <f t="shared" si="50"/>
        <v>Apr</v>
      </c>
      <c r="F403" s="5" t="str">
        <f t="shared" si="51"/>
        <v>Q2</v>
      </c>
      <c r="G403" s="5" t="s">
        <v>63</v>
      </c>
      <c r="H403" s="5" t="s">
        <v>64</v>
      </c>
      <c r="I403" s="5" t="s">
        <v>65</v>
      </c>
      <c r="J403" s="5" t="s">
        <v>81</v>
      </c>
      <c r="K403" s="5" t="s">
        <v>130</v>
      </c>
      <c r="L403" s="5" t="s">
        <v>40</v>
      </c>
      <c r="M403" s="5" t="s">
        <v>49</v>
      </c>
      <c r="N403" s="5">
        <v>8</v>
      </c>
      <c r="O403" s="7">
        <v>13887</v>
      </c>
      <c r="P403" s="8">
        <v>0.35</v>
      </c>
      <c r="Q403" s="7">
        <v>8183</v>
      </c>
      <c r="R403" s="9">
        <f t="shared" si="52"/>
        <v>72212.400000000009</v>
      </c>
      <c r="S403" s="9">
        <f t="shared" si="53"/>
        <v>65464</v>
      </c>
      <c r="T403" s="9">
        <f t="shared" si="54"/>
        <v>6748.4000000000087</v>
      </c>
      <c r="U403" s="10">
        <f t="shared" si="55"/>
        <v>9.3452094100182348E-2</v>
      </c>
      <c r="V403" s="5" t="s">
        <v>42</v>
      </c>
    </row>
    <row r="404" spans="1:22" x14ac:dyDescent="0.3">
      <c r="A404" s="5" t="s">
        <v>491</v>
      </c>
      <c r="B404" s="6">
        <v>45044</v>
      </c>
      <c r="C404" s="5">
        <f t="shared" si="48"/>
        <v>2023</v>
      </c>
      <c r="D404" s="5">
        <f t="shared" si="49"/>
        <v>4</v>
      </c>
      <c r="E404" s="5" t="str">
        <f t="shared" si="50"/>
        <v>Apr</v>
      </c>
      <c r="F404" s="5" t="str">
        <f t="shared" si="51"/>
        <v>Q2</v>
      </c>
      <c r="G404" s="5" t="s">
        <v>35</v>
      </c>
      <c r="H404" s="5" t="s">
        <v>36</v>
      </c>
      <c r="I404" s="5" t="s">
        <v>37</v>
      </c>
      <c r="J404" s="5" t="s">
        <v>38</v>
      </c>
      <c r="K404" s="5" t="s">
        <v>39</v>
      </c>
      <c r="L404" s="5" t="s">
        <v>40</v>
      </c>
      <c r="M404" s="5" t="s">
        <v>41</v>
      </c>
      <c r="N404" s="5">
        <v>2</v>
      </c>
      <c r="O404" s="7">
        <v>53165</v>
      </c>
      <c r="P404" s="8">
        <v>0.05</v>
      </c>
      <c r="Q404" s="7">
        <v>46050</v>
      </c>
      <c r="R404" s="9">
        <f t="shared" si="52"/>
        <v>101013.5</v>
      </c>
      <c r="S404" s="9">
        <f t="shared" si="53"/>
        <v>92100</v>
      </c>
      <c r="T404" s="9">
        <f t="shared" si="54"/>
        <v>8913.5</v>
      </c>
      <c r="U404" s="10">
        <f t="shared" si="55"/>
        <v>8.8240680701094407E-2</v>
      </c>
      <c r="V404" s="5" t="s">
        <v>42</v>
      </c>
    </row>
    <row r="405" spans="1:22" x14ac:dyDescent="0.3">
      <c r="A405" s="5" t="s">
        <v>492</v>
      </c>
      <c r="B405" s="6">
        <v>45044</v>
      </c>
      <c r="C405" s="5">
        <f t="shared" si="48"/>
        <v>2023</v>
      </c>
      <c r="D405" s="5">
        <f t="shared" si="49"/>
        <v>4</v>
      </c>
      <c r="E405" s="5" t="str">
        <f t="shared" si="50"/>
        <v>Apr</v>
      </c>
      <c r="F405" s="5" t="str">
        <f t="shared" si="51"/>
        <v>Q2</v>
      </c>
      <c r="G405" s="5" t="s">
        <v>51</v>
      </c>
      <c r="H405" s="5" t="s">
        <v>52</v>
      </c>
      <c r="I405" s="5" t="s">
        <v>53</v>
      </c>
      <c r="J405" s="5" t="s">
        <v>54</v>
      </c>
      <c r="K405" s="5" t="s">
        <v>55</v>
      </c>
      <c r="L405" s="5" t="s">
        <v>76</v>
      </c>
      <c r="M405" s="5" t="s">
        <v>49</v>
      </c>
      <c r="N405" s="5">
        <v>1</v>
      </c>
      <c r="O405" s="7">
        <v>2617</v>
      </c>
      <c r="P405" s="8">
        <v>0.1</v>
      </c>
      <c r="Q405" s="7">
        <v>1528</v>
      </c>
      <c r="R405" s="9">
        <f t="shared" si="52"/>
        <v>2355.3000000000002</v>
      </c>
      <c r="S405" s="9">
        <f t="shared" si="53"/>
        <v>1528</v>
      </c>
      <c r="T405" s="9">
        <f t="shared" si="54"/>
        <v>827.30000000000018</v>
      </c>
      <c r="U405" s="10">
        <f t="shared" si="55"/>
        <v>0.35125037150256871</v>
      </c>
      <c r="V405" s="5" t="s">
        <v>42</v>
      </c>
    </row>
    <row r="406" spans="1:22" x14ac:dyDescent="0.3">
      <c r="A406" s="5" t="s">
        <v>493</v>
      </c>
      <c r="B406" s="6">
        <v>45044</v>
      </c>
      <c r="C406" s="5">
        <f t="shared" si="48"/>
        <v>2023</v>
      </c>
      <c r="D406" s="5">
        <f t="shared" si="49"/>
        <v>4</v>
      </c>
      <c r="E406" s="5" t="str">
        <f t="shared" si="50"/>
        <v>Apr</v>
      </c>
      <c r="F406" s="5" t="str">
        <f t="shared" si="51"/>
        <v>Q2</v>
      </c>
      <c r="G406" s="5" t="s">
        <v>51</v>
      </c>
      <c r="H406" s="5" t="s">
        <v>79</v>
      </c>
      <c r="I406" s="5" t="s">
        <v>80</v>
      </c>
      <c r="J406" s="5" t="s">
        <v>38</v>
      </c>
      <c r="K406" s="5" t="s">
        <v>75</v>
      </c>
      <c r="L406" s="5" t="s">
        <v>40</v>
      </c>
      <c r="M406" s="5" t="s">
        <v>49</v>
      </c>
      <c r="N406" s="5">
        <v>3</v>
      </c>
      <c r="O406" s="7">
        <v>10595</v>
      </c>
      <c r="P406" s="8">
        <v>0.05</v>
      </c>
      <c r="Q406" s="7">
        <v>7624</v>
      </c>
      <c r="R406" s="9">
        <f t="shared" si="52"/>
        <v>30195.75</v>
      </c>
      <c r="S406" s="9">
        <f t="shared" si="53"/>
        <v>22872</v>
      </c>
      <c r="T406" s="9">
        <f t="shared" si="54"/>
        <v>7323.75</v>
      </c>
      <c r="U406" s="10">
        <f t="shared" si="55"/>
        <v>0.24254241076972752</v>
      </c>
      <c r="V406" s="5" t="s">
        <v>42</v>
      </c>
    </row>
    <row r="407" spans="1:22" x14ac:dyDescent="0.3">
      <c r="A407" s="5" t="s">
        <v>494</v>
      </c>
      <c r="B407" s="6">
        <v>45044</v>
      </c>
      <c r="C407" s="5">
        <f t="shared" si="48"/>
        <v>2023</v>
      </c>
      <c r="D407" s="5">
        <f t="shared" si="49"/>
        <v>4</v>
      </c>
      <c r="E407" s="5" t="str">
        <f t="shared" si="50"/>
        <v>Apr</v>
      </c>
      <c r="F407" s="5" t="str">
        <f t="shared" si="51"/>
        <v>Q2</v>
      </c>
      <c r="G407" s="5" t="s">
        <v>51</v>
      </c>
      <c r="H407" s="5" t="s">
        <v>52</v>
      </c>
      <c r="I407" s="5" t="s">
        <v>53</v>
      </c>
      <c r="J407" s="5" t="s">
        <v>46</v>
      </c>
      <c r="K407" s="5" t="s">
        <v>66</v>
      </c>
      <c r="L407" s="5" t="s">
        <v>48</v>
      </c>
      <c r="M407" s="5" t="s">
        <v>56</v>
      </c>
      <c r="N407" s="5">
        <v>3</v>
      </c>
      <c r="O407" s="7">
        <v>289</v>
      </c>
      <c r="P407" s="8">
        <v>0</v>
      </c>
      <c r="Q407" s="7">
        <v>113</v>
      </c>
      <c r="R407" s="9">
        <f t="shared" si="52"/>
        <v>867</v>
      </c>
      <c r="S407" s="9">
        <f t="shared" si="53"/>
        <v>339</v>
      </c>
      <c r="T407" s="9">
        <f t="shared" si="54"/>
        <v>528</v>
      </c>
      <c r="U407" s="10">
        <f t="shared" si="55"/>
        <v>0.60899653979238755</v>
      </c>
      <c r="V407" s="5" t="s">
        <v>42</v>
      </c>
    </row>
    <row r="408" spans="1:22" x14ac:dyDescent="0.3">
      <c r="A408" s="5" t="s">
        <v>495</v>
      </c>
      <c r="B408" s="6">
        <v>45045</v>
      </c>
      <c r="C408" s="5">
        <f t="shared" si="48"/>
        <v>2023</v>
      </c>
      <c r="D408" s="5">
        <f t="shared" si="49"/>
        <v>4</v>
      </c>
      <c r="E408" s="5" t="str">
        <f t="shared" si="50"/>
        <v>Apr</v>
      </c>
      <c r="F408" s="5" t="str">
        <f t="shared" si="51"/>
        <v>Q2</v>
      </c>
      <c r="G408" s="5" t="s">
        <v>58</v>
      </c>
      <c r="H408" s="5" t="s">
        <v>68</v>
      </c>
      <c r="I408" s="5" t="s">
        <v>69</v>
      </c>
      <c r="J408" s="5" t="s">
        <v>38</v>
      </c>
      <c r="K408" s="5" t="s">
        <v>39</v>
      </c>
      <c r="L408" s="5" t="s">
        <v>40</v>
      </c>
      <c r="M408" s="5" t="s">
        <v>49</v>
      </c>
      <c r="N408" s="5">
        <v>2</v>
      </c>
      <c r="O408" s="7">
        <v>49458</v>
      </c>
      <c r="P408" s="8">
        <v>0.15</v>
      </c>
      <c r="Q408" s="7">
        <v>42945</v>
      </c>
      <c r="R408" s="9">
        <f t="shared" si="52"/>
        <v>84078.599999999991</v>
      </c>
      <c r="S408" s="9">
        <f t="shared" si="53"/>
        <v>85890</v>
      </c>
      <c r="T408" s="9">
        <f t="shared" si="54"/>
        <v>-1811.4000000000087</v>
      </c>
      <c r="U408" s="10">
        <f t="shared" si="55"/>
        <v>-2.1544126567283578E-2</v>
      </c>
      <c r="V408" s="5" t="s">
        <v>42</v>
      </c>
    </row>
    <row r="409" spans="1:22" x14ac:dyDescent="0.3">
      <c r="A409" s="5" t="s">
        <v>496</v>
      </c>
      <c r="B409" s="6">
        <v>45045</v>
      </c>
      <c r="C409" s="5">
        <f t="shared" si="48"/>
        <v>2023</v>
      </c>
      <c r="D409" s="5">
        <f t="shared" si="49"/>
        <v>4</v>
      </c>
      <c r="E409" s="5" t="str">
        <f t="shared" si="50"/>
        <v>Apr</v>
      </c>
      <c r="F409" s="5" t="str">
        <f t="shared" si="51"/>
        <v>Q2</v>
      </c>
      <c r="G409" s="5" t="s">
        <v>58</v>
      </c>
      <c r="H409" s="5" t="s">
        <v>68</v>
      </c>
      <c r="I409" s="5" t="s">
        <v>69</v>
      </c>
      <c r="J409" s="5" t="s">
        <v>38</v>
      </c>
      <c r="K409" s="5" t="s">
        <v>75</v>
      </c>
      <c r="L409" s="5" t="s">
        <v>76</v>
      </c>
      <c r="M409" s="5" t="s">
        <v>49</v>
      </c>
      <c r="N409" s="5">
        <v>1</v>
      </c>
      <c r="O409" s="7">
        <v>10299</v>
      </c>
      <c r="P409" s="8">
        <v>0.1</v>
      </c>
      <c r="Q409" s="7">
        <v>7461</v>
      </c>
      <c r="R409" s="9">
        <f t="shared" si="52"/>
        <v>9269.1</v>
      </c>
      <c r="S409" s="9">
        <f t="shared" si="53"/>
        <v>7461</v>
      </c>
      <c r="T409" s="9">
        <f t="shared" si="54"/>
        <v>1808.1000000000004</v>
      </c>
      <c r="U409" s="10">
        <f t="shared" si="55"/>
        <v>0.19506748227983303</v>
      </c>
      <c r="V409" s="5" t="s">
        <v>42</v>
      </c>
    </row>
    <row r="410" spans="1:22" x14ac:dyDescent="0.3">
      <c r="A410" s="5" t="s">
        <v>497</v>
      </c>
      <c r="B410" s="6">
        <v>45045</v>
      </c>
      <c r="C410" s="5">
        <f t="shared" si="48"/>
        <v>2023</v>
      </c>
      <c r="D410" s="5">
        <f t="shared" si="49"/>
        <v>4</v>
      </c>
      <c r="E410" s="5" t="str">
        <f t="shared" si="50"/>
        <v>Apr</v>
      </c>
      <c r="F410" s="5" t="str">
        <f t="shared" si="51"/>
        <v>Q2</v>
      </c>
      <c r="G410" s="5" t="s">
        <v>51</v>
      </c>
      <c r="H410" s="5" t="s">
        <v>106</v>
      </c>
      <c r="I410" s="5" t="s">
        <v>107</v>
      </c>
      <c r="J410" s="5" t="s">
        <v>46</v>
      </c>
      <c r="K410" s="5" t="s">
        <v>89</v>
      </c>
      <c r="L410" s="5" t="s">
        <v>40</v>
      </c>
      <c r="M410" s="5" t="s">
        <v>56</v>
      </c>
      <c r="N410" s="5">
        <v>5</v>
      </c>
      <c r="O410" s="7">
        <v>2292</v>
      </c>
      <c r="P410" s="8">
        <v>0.05</v>
      </c>
      <c r="Q410" s="7">
        <v>1320</v>
      </c>
      <c r="R410" s="9">
        <f t="shared" si="52"/>
        <v>10887</v>
      </c>
      <c r="S410" s="9">
        <f t="shared" si="53"/>
        <v>6600</v>
      </c>
      <c r="T410" s="9">
        <f t="shared" si="54"/>
        <v>4287</v>
      </c>
      <c r="U410" s="10">
        <f t="shared" si="55"/>
        <v>0.39377238908790302</v>
      </c>
      <c r="V410" s="5" t="s">
        <v>42</v>
      </c>
    </row>
    <row r="411" spans="1:22" x14ac:dyDescent="0.3">
      <c r="A411" s="5" t="s">
        <v>498</v>
      </c>
      <c r="B411" s="6">
        <v>45045</v>
      </c>
      <c r="C411" s="5">
        <f t="shared" si="48"/>
        <v>2023</v>
      </c>
      <c r="D411" s="5">
        <f t="shared" si="49"/>
        <v>4</v>
      </c>
      <c r="E411" s="5" t="str">
        <f t="shared" si="50"/>
        <v>Apr</v>
      </c>
      <c r="F411" s="5" t="str">
        <f t="shared" si="51"/>
        <v>Q2</v>
      </c>
      <c r="G411" s="5" t="s">
        <v>51</v>
      </c>
      <c r="H411" s="5" t="s">
        <v>106</v>
      </c>
      <c r="I411" s="5" t="s">
        <v>107</v>
      </c>
      <c r="J411" s="5" t="s">
        <v>81</v>
      </c>
      <c r="K411" s="5" t="s">
        <v>94</v>
      </c>
      <c r="L411" s="5" t="s">
        <v>40</v>
      </c>
      <c r="M411" s="5" t="s">
        <v>49</v>
      </c>
      <c r="N411" s="5">
        <v>2</v>
      </c>
      <c r="O411" s="7">
        <v>29790</v>
      </c>
      <c r="P411" s="8">
        <v>0.35</v>
      </c>
      <c r="Q411" s="7">
        <v>19852</v>
      </c>
      <c r="R411" s="9">
        <f t="shared" si="52"/>
        <v>38727</v>
      </c>
      <c r="S411" s="9">
        <f t="shared" si="53"/>
        <v>39704</v>
      </c>
      <c r="T411" s="9">
        <f t="shared" si="54"/>
        <v>-977</v>
      </c>
      <c r="U411" s="10">
        <f t="shared" si="55"/>
        <v>-2.5227877191623414E-2</v>
      </c>
      <c r="V411" s="5" t="s">
        <v>42</v>
      </c>
    </row>
    <row r="412" spans="1:22" x14ac:dyDescent="0.3">
      <c r="A412" s="5" t="s">
        <v>499</v>
      </c>
      <c r="B412" s="6">
        <v>45045</v>
      </c>
      <c r="C412" s="5">
        <f t="shared" si="48"/>
        <v>2023</v>
      </c>
      <c r="D412" s="5">
        <f t="shared" si="49"/>
        <v>4</v>
      </c>
      <c r="E412" s="5" t="str">
        <f t="shared" si="50"/>
        <v>Apr</v>
      </c>
      <c r="F412" s="5" t="str">
        <f t="shared" si="51"/>
        <v>Q2</v>
      </c>
      <c r="G412" s="5" t="s">
        <v>51</v>
      </c>
      <c r="H412" s="5" t="s">
        <v>79</v>
      </c>
      <c r="I412" s="5" t="s">
        <v>80</v>
      </c>
      <c r="J412" s="5" t="s">
        <v>81</v>
      </c>
      <c r="K412" s="5" t="s">
        <v>130</v>
      </c>
      <c r="L412" s="5" t="s">
        <v>40</v>
      </c>
      <c r="M412" s="5" t="s">
        <v>49</v>
      </c>
      <c r="N412" s="5">
        <v>1</v>
      </c>
      <c r="O412" s="7">
        <v>12734</v>
      </c>
      <c r="P412" s="8">
        <v>0.3</v>
      </c>
      <c r="Q412" s="7">
        <v>7437</v>
      </c>
      <c r="R412" s="9">
        <f t="shared" si="52"/>
        <v>8913.7999999999993</v>
      </c>
      <c r="S412" s="9">
        <f t="shared" si="53"/>
        <v>7437</v>
      </c>
      <c r="T412" s="9">
        <f t="shared" si="54"/>
        <v>1476.7999999999993</v>
      </c>
      <c r="U412" s="10">
        <f t="shared" si="55"/>
        <v>0.16567569386793504</v>
      </c>
      <c r="V412" s="5" t="s">
        <v>42</v>
      </c>
    </row>
    <row r="413" spans="1:22" x14ac:dyDescent="0.3">
      <c r="A413" s="5" t="s">
        <v>500</v>
      </c>
      <c r="B413" s="6">
        <v>45045</v>
      </c>
      <c r="C413" s="5">
        <f t="shared" si="48"/>
        <v>2023</v>
      </c>
      <c r="D413" s="5">
        <f t="shared" si="49"/>
        <v>4</v>
      </c>
      <c r="E413" s="5" t="str">
        <f t="shared" si="50"/>
        <v>Apr</v>
      </c>
      <c r="F413" s="5" t="str">
        <f t="shared" si="51"/>
        <v>Q2</v>
      </c>
      <c r="G413" s="5" t="s">
        <v>35</v>
      </c>
      <c r="H413" s="5" t="s">
        <v>91</v>
      </c>
      <c r="I413" s="5" t="s">
        <v>92</v>
      </c>
      <c r="J413" s="5" t="s">
        <v>46</v>
      </c>
      <c r="K413" s="5" t="s">
        <v>66</v>
      </c>
      <c r="L413" s="5" t="s">
        <v>40</v>
      </c>
      <c r="M413" s="5" t="s">
        <v>41</v>
      </c>
      <c r="N413" s="5">
        <v>1</v>
      </c>
      <c r="O413" s="7">
        <v>289</v>
      </c>
      <c r="P413" s="8">
        <v>0.2</v>
      </c>
      <c r="Q413" s="7">
        <v>113</v>
      </c>
      <c r="R413" s="9">
        <f t="shared" si="52"/>
        <v>231.20000000000002</v>
      </c>
      <c r="S413" s="9">
        <f t="shared" si="53"/>
        <v>113</v>
      </c>
      <c r="T413" s="9">
        <f t="shared" si="54"/>
        <v>118.20000000000002</v>
      </c>
      <c r="U413" s="10">
        <f t="shared" si="55"/>
        <v>0.51124567474048443</v>
      </c>
      <c r="V413" s="5" t="s">
        <v>42</v>
      </c>
    </row>
    <row r="414" spans="1:22" x14ac:dyDescent="0.3">
      <c r="A414" s="5" t="s">
        <v>501</v>
      </c>
      <c r="B414" s="6">
        <v>45045</v>
      </c>
      <c r="C414" s="5">
        <f t="shared" si="48"/>
        <v>2023</v>
      </c>
      <c r="D414" s="5">
        <f t="shared" si="49"/>
        <v>4</v>
      </c>
      <c r="E414" s="5" t="str">
        <f t="shared" si="50"/>
        <v>Apr</v>
      </c>
      <c r="F414" s="5" t="str">
        <f t="shared" si="51"/>
        <v>Q2</v>
      </c>
      <c r="G414" s="5" t="s">
        <v>63</v>
      </c>
      <c r="H414" s="5" t="s">
        <v>64</v>
      </c>
      <c r="I414" s="5" t="s">
        <v>65</v>
      </c>
      <c r="J414" s="5" t="s">
        <v>38</v>
      </c>
      <c r="K414" s="5" t="s">
        <v>104</v>
      </c>
      <c r="L414" s="5" t="s">
        <v>40</v>
      </c>
      <c r="M414" s="5" t="s">
        <v>41</v>
      </c>
      <c r="N414" s="5">
        <v>2</v>
      </c>
      <c r="O414" s="7">
        <v>1406</v>
      </c>
      <c r="P414" s="8">
        <v>0.2</v>
      </c>
      <c r="Q414" s="7">
        <v>695</v>
      </c>
      <c r="R414" s="9">
        <f t="shared" si="52"/>
        <v>2249.6</v>
      </c>
      <c r="S414" s="9">
        <f t="shared" si="53"/>
        <v>1390</v>
      </c>
      <c r="T414" s="9">
        <f t="shared" si="54"/>
        <v>859.59999999999991</v>
      </c>
      <c r="U414" s="10">
        <f t="shared" si="55"/>
        <v>0.38211237553342814</v>
      </c>
      <c r="V414" s="5" t="s">
        <v>42</v>
      </c>
    </row>
    <row r="415" spans="1:22" x14ac:dyDescent="0.3">
      <c r="A415" s="5" t="s">
        <v>502</v>
      </c>
      <c r="B415" s="6">
        <v>45045</v>
      </c>
      <c r="C415" s="5">
        <f t="shared" si="48"/>
        <v>2023</v>
      </c>
      <c r="D415" s="5">
        <f t="shared" si="49"/>
        <v>4</v>
      </c>
      <c r="E415" s="5" t="str">
        <f t="shared" si="50"/>
        <v>Apr</v>
      </c>
      <c r="F415" s="5" t="str">
        <f t="shared" si="51"/>
        <v>Q2</v>
      </c>
      <c r="G415" s="5" t="s">
        <v>51</v>
      </c>
      <c r="H415" s="5" t="s">
        <v>79</v>
      </c>
      <c r="I415" s="5" t="s">
        <v>80</v>
      </c>
      <c r="J415" s="5" t="s">
        <v>38</v>
      </c>
      <c r="K415" s="5" t="s">
        <v>39</v>
      </c>
      <c r="L415" s="5" t="s">
        <v>40</v>
      </c>
      <c r="M415" s="5" t="s">
        <v>41</v>
      </c>
      <c r="N415" s="5">
        <v>2</v>
      </c>
      <c r="O415" s="7">
        <v>56094</v>
      </c>
      <c r="P415" s="8">
        <v>0.15</v>
      </c>
      <c r="Q415" s="7">
        <v>46968</v>
      </c>
      <c r="R415" s="9">
        <f t="shared" si="52"/>
        <v>95359.8</v>
      </c>
      <c r="S415" s="9">
        <f t="shared" si="53"/>
        <v>93936</v>
      </c>
      <c r="T415" s="9">
        <f t="shared" si="54"/>
        <v>1423.8000000000029</v>
      </c>
      <c r="U415" s="10">
        <f t="shared" si="55"/>
        <v>1.493081990524312E-2</v>
      </c>
      <c r="V415" s="5" t="s">
        <v>42</v>
      </c>
    </row>
    <row r="416" spans="1:22" x14ac:dyDescent="0.3">
      <c r="A416" s="5" t="s">
        <v>503</v>
      </c>
      <c r="B416" s="6">
        <v>45046</v>
      </c>
      <c r="C416" s="5">
        <f t="shared" si="48"/>
        <v>2023</v>
      </c>
      <c r="D416" s="5">
        <f t="shared" si="49"/>
        <v>4</v>
      </c>
      <c r="E416" s="5" t="str">
        <f t="shared" si="50"/>
        <v>Apr</v>
      </c>
      <c r="F416" s="5" t="str">
        <f t="shared" si="51"/>
        <v>Q2</v>
      </c>
      <c r="G416" s="5" t="s">
        <v>63</v>
      </c>
      <c r="H416" s="5" t="s">
        <v>86</v>
      </c>
      <c r="I416" s="5" t="s">
        <v>87</v>
      </c>
      <c r="J416" s="5" t="s">
        <v>46</v>
      </c>
      <c r="K416" s="5" t="s">
        <v>89</v>
      </c>
      <c r="L416" s="5" t="s">
        <v>40</v>
      </c>
      <c r="M416" s="5" t="s">
        <v>49</v>
      </c>
      <c r="N416" s="5">
        <v>3</v>
      </c>
      <c r="O416" s="7">
        <v>2310</v>
      </c>
      <c r="P416" s="8">
        <v>0.1</v>
      </c>
      <c r="Q416" s="7">
        <v>1325</v>
      </c>
      <c r="R416" s="9">
        <f t="shared" si="52"/>
        <v>6237</v>
      </c>
      <c r="S416" s="9">
        <f t="shared" si="53"/>
        <v>3975</v>
      </c>
      <c r="T416" s="9">
        <f t="shared" si="54"/>
        <v>2262</v>
      </c>
      <c r="U416" s="10">
        <f t="shared" si="55"/>
        <v>0.36267436267436265</v>
      </c>
      <c r="V416" s="5" t="s">
        <v>42</v>
      </c>
    </row>
    <row r="417" spans="1:22" x14ac:dyDescent="0.3">
      <c r="A417" s="5" t="s">
        <v>504</v>
      </c>
      <c r="B417" s="6">
        <v>45046</v>
      </c>
      <c r="C417" s="5">
        <f t="shared" si="48"/>
        <v>2023</v>
      </c>
      <c r="D417" s="5">
        <f t="shared" si="49"/>
        <v>4</v>
      </c>
      <c r="E417" s="5" t="str">
        <f t="shared" si="50"/>
        <v>Apr</v>
      </c>
      <c r="F417" s="5" t="str">
        <f t="shared" si="51"/>
        <v>Q2</v>
      </c>
      <c r="G417" s="5" t="s">
        <v>51</v>
      </c>
      <c r="H417" s="5" t="s">
        <v>52</v>
      </c>
      <c r="I417" s="5" t="s">
        <v>53</v>
      </c>
      <c r="J417" s="5" t="s">
        <v>54</v>
      </c>
      <c r="K417" s="5" t="s">
        <v>55</v>
      </c>
      <c r="L417" s="5" t="s">
        <v>48</v>
      </c>
      <c r="M417" s="5" t="s">
        <v>56</v>
      </c>
      <c r="N417" s="5">
        <v>4</v>
      </c>
      <c r="O417" s="7">
        <v>2601</v>
      </c>
      <c r="P417" s="8">
        <v>0.15</v>
      </c>
      <c r="Q417" s="7">
        <v>1596</v>
      </c>
      <c r="R417" s="9">
        <f t="shared" si="52"/>
        <v>8843.4</v>
      </c>
      <c r="S417" s="9">
        <f t="shared" si="53"/>
        <v>6384</v>
      </c>
      <c r="T417" s="9">
        <f t="shared" si="54"/>
        <v>2459.3999999999996</v>
      </c>
      <c r="U417" s="10">
        <f t="shared" si="55"/>
        <v>0.27810570595020012</v>
      </c>
      <c r="V417" s="5" t="s">
        <v>42</v>
      </c>
    </row>
    <row r="418" spans="1:22" x14ac:dyDescent="0.3">
      <c r="A418" s="5" t="s">
        <v>505</v>
      </c>
      <c r="B418" s="6">
        <v>45047</v>
      </c>
      <c r="C418" s="5">
        <f t="shared" si="48"/>
        <v>2023</v>
      </c>
      <c r="D418" s="5">
        <f t="shared" si="49"/>
        <v>5</v>
      </c>
      <c r="E418" s="5" t="str">
        <f t="shared" si="50"/>
        <v>May</v>
      </c>
      <c r="F418" s="5" t="str">
        <f t="shared" si="51"/>
        <v>Q2</v>
      </c>
      <c r="G418" s="5" t="s">
        <v>35</v>
      </c>
      <c r="H418" s="5" t="s">
        <v>36</v>
      </c>
      <c r="I418" s="5" t="s">
        <v>37</v>
      </c>
      <c r="J418" s="5" t="s">
        <v>46</v>
      </c>
      <c r="K418" s="5" t="s">
        <v>47</v>
      </c>
      <c r="L418" s="5" t="s">
        <v>48</v>
      </c>
      <c r="M418" s="5" t="s">
        <v>56</v>
      </c>
      <c r="N418" s="5">
        <v>3</v>
      </c>
      <c r="O418" s="7">
        <v>446</v>
      </c>
      <c r="P418" s="8">
        <v>0.05</v>
      </c>
      <c r="Q418" s="7">
        <v>201</v>
      </c>
      <c r="R418" s="9">
        <f t="shared" si="52"/>
        <v>1271.0999999999999</v>
      </c>
      <c r="S418" s="9">
        <f t="shared" si="53"/>
        <v>603</v>
      </c>
      <c r="T418" s="9">
        <f t="shared" si="54"/>
        <v>668.09999999999991</v>
      </c>
      <c r="U418" s="10">
        <f t="shared" si="55"/>
        <v>0.52560774132641019</v>
      </c>
      <c r="V418" s="5" t="s">
        <v>42</v>
      </c>
    </row>
    <row r="419" spans="1:22" x14ac:dyDescent="0.3">
      <c r="A419" s="5" t="s">
        <v>506</v>
      </c>
      <c r="B419" s="6">
        <v>45047</v>
      </c>
      <c r="C419" s="5">
        <f t="shared" si="48"/>
        <v>2023</v>
      </c>
      <c r="D419" s="5">
        <f t="shared" si="49"/>
        <v>5</v>
      </c>
      <c r="E419" s="5" t="str">
        <f t="shared" si="50"/>
        <v>May</v>
      </c>
      <c r="F419" s="5" t="str">
        <f t="shared" si="51"/>
        <v>Q2</v>
      </c>
      <c r="G419" s="5" t="s">
        <v>51</v>
      </c>
      <c r="H419" s="5" t="s">
        <v>79</v>
      </c>
      <c r="I419" s="5" t="s">
        <v>80</v>
      </c>
      <c r="J419" s="5" t="s">
        <v>46</v>
      </c>
      <c r="K419" s="5" t="s">
        <v>47</v>
      </c>
      <c r="L419" s="5" t="s">
        <v>40</v>
      </c>
      <c r="M419" s="5" t="s">
        <v>56</v>
      </c>
      <c r="N419" s="5">
        <v>1</v>
      </c>
      <c r="O419" s="7">
        <v>491</v>
      </c>
      <c r="P419" s="8">
        <v>0</v>
      </c>
      <c r="Q419" s="7">
        <v>215</v>
      </c>
      <c r="R419" s="9">
        <f t="shared" si="52"/>
        <v>491</v>
      </c>
      <c r="S419" s="9">
        <f t="shared" si="53"/>
        <v>215</v>
      </c>
      <c r="T419" s="9">
        <f t="shared" si="54"/>
        <v>276</v>
      </c>
      <c r="U419" s="10">
        <f t="shared" si="55"/>
        <v>0.56211812627291247</v>
      </c>
      <c r="V419" s="5" t="s">
        <v>42</v>
      </c>
    </row>
    <row r="420" spans="1:22" x14ac:dyDescent="0.3">
      <c r="A420" s="5" t="s">
        <v>507</v>
      </c>
      <c r="B420" s="6">
        <v>45047</v>
      </c>
      <c r="C420" s="5">
        <f t="shared" si="48"/>
        <v>2023</v>
      </c>
      <c r="D420" s="5">
        <f t="shared" si="49"/>
        <v>5</v>
      </c>
      <c r="E420" s="5" t="str">
        <f t="shared" si="50"/>
        <v>May</v>
      </c>
      <c r="F420" s="5" t="str">
        <f t="shared" si="51"/>
        <v>Q2</v>
      </c>
      <c r="G420" s="5" t="s">
        <v>51</v>
      </c>
      <c r="H420" s="5" t="s">
        <v>79</v>
      </c>
      <c r="I420" s="5" t="s">
        <v>80</v>
      </c>
      <c r="J420" s="5" t="s">
        <v>81</v>
      </c>
      <c r="K420" s="5" t="s">
        <v>130</v>
      </c>
      <c r="L420" s="5" t="s">
        <v>40</v>
      </c>
      <c r="M420" s="5" t="s">
        <v>56</v>
      </c>
      <c r="N420" s="5">
        <v>1</v>
      </c>
      <c r="O420" s="7">
        <v>12602</v>
      </c>
      <c r="P420" s="8">
        <v>0.35</v>
      </c>
      <c r="Q420" s="7">
        <v>7706</v>
      </c>
      <c r="R420" s="9">
        <f t="shared" si="52"/>
        <v>8191.3</v>
      </c>
      <c r="S420" s="9">
        <f t="shared" si="53"/>
        <v>7706</v>
      </c>
      <c r="T420" s="9">
        <f t="shared" si="54"/>
        <v>485.30000000000018</v>
      </c>
      <c r="U420" s="10">
        <f t="shared" si="55"/>
        <v>5.9245785162306372E-2</v>
      </c>
      <c r="V420" s="5" t="s">
        <v>42</v>
      </c>
    </row>
    <row r="421" spans="1:22" x14ac:dyDescent="0.3">
      <c r="A421" s="5" t="s">
        <v>508</v>
      </c>
      <c r="B421" s="6">
        <v>45047</v>
      </c>
      <c r="C421" s="5">
        <f t="shared" si="48"/>
        <v>2023</v>
      </c>
      <c r="D421" s="5">
        <f t="shared" si="49"/>
        <v>5</v>
      </c>
      <c r="E421" s="5" t="str">
        <f t="shared" si="50"/>
        <v>May</v>
      </c>
      <c r="F421" s="5" t="str">
        <f t="shared" si="51"/>
        <v>Q2</v>
      </c>
      <c r="G421" s="5" t="s">
        <v>63</v>
      </c>
      <c r="H421" s="5" t="s">
        <v>64</v>
      </c>
      <c r="I421" s="5" t="s">
        <v>65</v>
      </c>
      <c r="J421" s="5" t="s">
        <v>81</v>
      </c>
      <c r="K421" s="5" t="s">
        <v>146</v>
      </c>
      <c r="L421" s="5" t="s">
        <v>76</v>
      </c>
      <c r="M421" s="5" t="s">
        <v>56</v>
      </c>
      <c r="N421" s="5">
        <v>1</v>
      </c>
      <c r="O421" s="7">
        <v>9273</v>
      </c>
      <c r="P421" s="8">
        <v>0.15</v>
      </c>
      <c r="Q421" s="7">
        <v>5912</v>
      </c>
      <c r="R421" s="9">
        <f t="shared" si="52"/>
        <v>7882.05</v>
      </c>
      <c r="S421" s="9">
        <f t="shared" si="53"/>
        <v>5912</v>
      </c>
      <c r="T421" s="9">
        <f t="shared" si="54"/>
        <v>1970.0500000000002</v>
      </c>
      <c r="U421" s="10">
        <f t="shared" si="55"/>
        <v>0.24994132237171804</v>
      </c>
      <c r="V421" s="5" t="s">
        <v>42</v>
      </c>
    </row>
    <row r="422" spans="1:22" x14ac:dyDescent="0.3">
      <c r="A422" s="5" t="s">
        <v>509</v>
      </c>
      <c r="B422" s="6">
        <v>45047</v>
      </c>
      <c r="C422" s="5">
        <f t="shared" si="48"/>
        <v>2023</v>
      </c>
      <c r="D422" s="5">
        <f t="shared" si="49"/>
        <v>5</v>
      </c>
      <c r="E422" s="5" t="str">
        <f t="shared" si="50"/>
        <v>May</v>
      </c>
      <c r="F422" s="5" t="str">
        <f t="shared" si="51"/>
        <v>Q2</v>
      </c>
      <c r="G422" s="5" t="s">
        <v>51</v>
      </c>
      <c r="H422" s="5" t="s">
        <v>106</v>
      </c>
      <c r="I422" s="5" t="s">
        <v>107</v>
      </c>
      <c r="J422" s="5" t="s">
        <v>46</v>
      </c>
      <c r="K422" s="5" t="s">
        <v>61</v>
      </c>
      <c r="L422" s="5" t="s">
        <v>40</v>
      </c>
      <c r="M422" s="5" t="s">
        <v>49</v>
      </c>
      <c r="N422" s="5">
        <v>1</v>
      </c>
      <c r="O422" s="7">
        <v>262</v>
      </c>
      <c r="P422" s="8">
        <v>0.15</v>
      </c>
      <c r="Q422" s="7">
        <v>111</v>
      </c>
      <c r="R422" s="9">
        <f t="shared" si="52"/>
        <v>222.7</v>
      </c>
      <c r="S422" s="9">
        <f t="shared" si="53"/>
        <v>111</v>
      </c>
      <c r="T422" s="9">
        <f t="shared" si="54"/>
        <v>111.69999999999999</v>
      </c>
      <c r="U422" s="10">
        <f t="shared" si="55"/>
        <v>0.50157162101481811</v>
      </c>
      <c r="V422" s="5" t="s">
        <v>42</v>
      </c>
    </row>
    <row r="423" spans="1:22" x14ac:dyDescent="0.3">
      <c r="A423" s="5" t="s">
        <v>510</v>
      </c>
      <c r="B423" s="6">
        <v>45047</v>
      </c>
      <c r="C423" s="5">
        <f t="shared" si="48"/>
        <v>2023</v>
      </c>
      <c r="D423" s="5">
        <f t="shared" si="49"/>
        <v>5</v>
      </c>
      <c r="E423" s="5" t="str">
        <f t="shared" si="50"/>
        <v>May</v>
      </c>
      <c r="F423" s="5" t="str">
        <f t="shared" si="51"/>
        <v>Q2</v>
      </c>
      <c r="G423" s="5" t="s">
        <v>58</v>
      </c>
      <c r="H423" s="5" t="s">
        <v>68</v>
      </c>
      <c r="I423" s="5" t="s">
        <v>69</v>
      </c>
      <c r="J423" s="5" t="s">
        <v>46</v>
      </c>
      <c r="K423" s="5" t="s">
        <v>47</v>
      </c>
      <c r="L423" s="5" t="s">
        <v>48</v>
      </c>
      <c r="M423" s="5" t="s">
        <v>49</v>
      </c>
      <c r="N423" s="5">
        <v>1</v>
      </c>
      <c r="O423" s="7">
        <v>456</v>
      </c>
      <c r="P423" s="8">
        <v>0</v>
      </c>
      <c r="Q423" s="7">
        <v>200</v>
      </c>
      <c r="R423" s="9">
        <f t="shared" si="52"/>
        <v>456</v>
      </c>
      <c r="S423" s="9">
        <f t="shared" si="53"/>
        <v>200</v>
      </c>
      <c r="T423" s="9">
        <f t="shared" si="54"/>
        <v>256</v>
      </c>
      <c r="U423" s="10">
        <f t="shared" si="55"/>
        <v>0.56140350877192979</v>
      </c>
      <c r="V423" s="5" t="s">
        <v>42</v>
      </c>
    </row>
    <row r="424" spans="1:22" x14ac:dyDescent="0.3">
      <c r="A424" s="5" t="s">
        <v>511</v>
      </c>
      <c r="B424" s="6">
        <v>45047</v>
      </c>
      <c r="C424" s="5">
        <f t="shared" si="48"/>
        <v>2023</v>
      </c>
      <c r="D424" s="5">
        <f t="shared" si="49"/>
        <v>5</v>
      </c>
      <c r="E424" s="5" t="str">
        <f t="shared" si="50"/>
        <v>May</v>
      </c>
      <c r="F424" s="5" t="str">
        <f t="shared" si="51"/>
        <v>Q2</v>
      </c>
      <c r="G424" s="5" t="s">
        <v>63</v>
      </c>
      <c r="H424" s="5" t="s">
        <v>64</v>
      </c>
      <c r="I424" s="5" t="s">
        <v>65</v>
      </c>
      <c r="J424" s="5" t="s">
        <v>81</v>
      </c>
      <c r="K424" s="5" t="s">
        <v>130</v>
      </c>
      <c r="L424" s="5" t="s">
        <v>76</v>
      </c>
      <c r="M424" s="5" t="s">
        <v>41</v>
      </c>
      <c r="N424" s="5">
        <v>1</v>
      </c>
      <c r="O424" s="7">
        <v>15182</v>
      </c>
      <c r="P424" s="8">
        <v>0.25</v>
      </c>
      <c r="Q424" s="7">
        <v>9381</v>
      </c>
      <c r="R424" s="9">
        <f t="shared" si="52"/>
        <v>11386.5</v>
      </c>
      <c r="S424" s="9">
        <f t="shared" si="53"/>
        <v>9381</v>
      </c>
      <c r="T424" s="9">
        <f t="shared" si="54"/>
        <v>2005.5</v>
      </c>
      <c r="U424" s="10">
        <f t="shared" si="55"/>
        <v>0.17612962719009354</v>
      </c>
      <c r="V424" s="5" t="s">
        <v>42</v>
      </c>
    </row>
    <row r="425" spans="1:22" x14ac:dyDescent="0.3">
      <c r="A425" s="5" t="s">
        <v>512</v>
      </c>
      <c r="B425" s="6">
        <v>45048</v>
      </c>
      <c r="C425" s="5">
        <f t="shared" si="48"/>
        <v>2023</v>
      </c>
      <c r="D425" s="5">
        <f t="shared" si="49"/>
        <v>5</v>
      </c>
      <c r="E425" s="5" t="str">
        <f t="shared" si="50"/>
        <v>May</v>
      </c>
      <c r="F425" s="5" t="str">
        <f t="shared" si="51"/>
        <v>Q2</v>
      </c>
      <c r="G425" s="5" t="s">
        <v>35</v>
      </c>
      <c r="H425" s="5" t="s">
        <v>44</v>
      </c>
      <c r="I425" s="5" t="s">
        <v>45</v>
      </c>
      <c r="J425" s="5" t="s">
        <v>46</v>
      </c>
      <c r="K425" s="5" t="s">
        <v>89</v>
      </c>
      <c r="L425" s="5" t="s">
        <v>40</v>
      </c>
      <c r="M425" s="5" t="s">
        <v>49</v>
      </c>
      <c r="N425" s="5">
        <v>5</v>
      </c>
      <c r="O425" s="7">
        <v>2285</v>
      </c>
      <c r="P425" s="8">
        <v>0.15</v>
      </c>
      <c r="Q425" s="7">
        <v>1339</v>
      </c>
      <c r="R425" s="9">
        <f t="shared" si="52"/>
        <v>9711.25</v>
      </c>
      <c r="S425" s="9">
        <f t="shared" si="53"/>
        <v>6695</v>
      </c>
      <c r="T425" s="9">
        <f t="shared" si="54"/>
        <v>3016.25</v>
      </c>
      <c r="U425" s="10">
        <f t="shared" si="55"/>
        <v>0.31059338396189984</v>
      </c>
      <c r="V425" s="5" t="s">
        <v>42</v>
      </c>
    </row>
    <row r="426" spans="1:22" x14ac:dyDescent="0.3">
      <c r="A426" s="5" t="s">
        <v>513</v>
      </c>
      <c r="B426" s="6">
        <v>45048</v>
      </c>
      <c r="C426" s="5">
        <f t="shared" si="48"/>
        <v>2023</v>
      </c>
      <c r="D426" s="5">
        <f t="shared" si="49"/>
        <v>5</v>
      </c>
      <c r="E426" s="5" t="str">
        <f t="shared" si="50"/>
        <v>May</v>
      </c>
      <c r="F426" s="5" t="str">
        <f t="shared" si="51"/>
        <v>Q2</v>
      </c>
      <c r="G426" s="5" t="s">
        <v>51</v>
      </c>
      <c r="H426" s="5" t="s">
        <v>106</v>
      </c>
      <c r="I426" s="5" t="s">
        <v>107</v>
      </c>
      <c r="J426" s="5" t="s">
        <v>54</v>
      </c>
      <c r="K426" s="5" t="s">
        <v>55</v>
      </c>
      <c r="L426" s="5" t="s">
        <v>76</v>
      </c>
      <c r="M426" s="5" t="s">
        <v>56</v>
      </c>
      <c r="N426" s="5">
        <v>1</v>
      </c>
      <c r="O426" s="7">
        <v>3022</v>
      </c>
      <c r="P426" s="8">
        <v>0.1</v>
      </c>
      <c r="Q426" s="7">
        <v>1845</v>
      </c>
      <c r="R426" s="9">
        <f t="shared" si="52"/>
        <v>2719.8</v>
      </c>
      <c r="S426" s="9">
        <f t="shared" si="53"/>
        <v>1845</v>
      </c>
      <c r="T426" s="9">
        <f t="shared" si="54"/>
        <v>874.80000000000018</v>
      </c>
      <c r="U426" s="10">
        <f t="shared" si="55"/>
        <v>0.32164129715420259</v>
      </c>
      <c r="V426" s="5" t="s">
        <v>42</v>
      </c>
    </row>
    <row r="427" spans="1:22" x14ac:dyDescent="0.3">
      <c r="A427" s="5" t="s">
        <v>514</v>
      </c>
      <c r="B427" s="6">
        <v>45048</v>
      </c>
      <c r="C427" s="5">
        <f t="shared" si="48"/>
        <v>2023</v>
      </c>
      <c r="D427" s="5">
        <f t="shared" si="49"/>
        <v>5</v>
      </c>
      <c r="E427" s="5" t="str">
        <f t="shared" si="50"/>
        <v>May</v>
      </c>
      <c r="F427" s="5" t="str">
        <f t="shared" si="51"/>
        <v>Q2</v>
      </c>
      <c r="G427" s="5" t="s">
        <v>58</v>
      </c>
      <c r="H427" s="5" t="s">
        <v>72</v>
      </c>
      <c r="I427" s="5" t="s">
        <v>73</v>
      </c>
      <c r="J427" s="5" t="s">
        <v>46</v>
      </c>
      <c r="K427" s="5" t="s">
        <v>89</v>
      </c>
      <c r="L427" s="5" t="s">
        <v>40</v>
      </c>
      <c r="M427" s="5" t="s">
        <v>56</v>
      </c>
      <c r="N427" s="5">
        <v>2</v>
      </c>
      <c r="O427" s="7">
        <v>2006</v>
      </c>
      <c r="P427" s="8">
        <v>0</v>
      </c>
      <c r="Q427" s="7">
        <v>1146</v>
      </c>
      <c r="R427" s="9">
        <f t="shared" si="52"/>
        <v>4012</v>
      </c>
      <c r="S427" s="9">
        <f t="shared" si="53"/>
        <v>2292</v>
      </c>
      <c r="T427" s="9">
        <f t="shared" si="54"/>
        <v>1720</v>
      </c>
      <c r="U427" s="10">
        <f t="shared" si="55"/>
        <v>0.42871385842472581</v>
      </c>
      <c r="V427" s="5" t="s">
        <v>42</v>
      </c>
    </row>
    <row r="428" spans="1:22" x14ac:dyDescent="0.3">
      <c r="A428" s="5" t="s">
        <v>515</v>
      </c>
      <c r="B428" s="6">
        <v>45048</v>
      </c>
      <c r="C428" s="5">
        <f t="shared" si="48"/>
        <v>2023</v>
      </c>
      <c r="D428" s="5">
        <f t="shared" si="49"/>
        <v>5</v>
      </c>
      <c r="E428" s="5" t="str">
        <f t="shared" si="50"/>
        <v>May</v>
      </c>
      <c r="F428" s="5" t="str">
        <f t="shared" si="51"/>
        <v>Q2</v>
      </c>
      <c r="G428" s="5" t="s">
        <v>51</v>
      </c>
      <c r="H428" s="5" t="s">
        <v>52</v>
      </c>
      <c r="I428" s="5" t="s">
        <v>53</v>
      </c>
      <c r="J428" s="5" t="s">
        <v>81</v>
      </c>
      <c r="K428" s="5" t="s">
        <v>146</v>
      </c>
      <c r="L428" s="5" t="s">
        <v>76</v>
      </c>
      <c r="M428" s="5" t="s">
        <v>49</v>
      </c>
      <c r="N428" s="5">
        <v>1</v>
      </c>
      <c r="O428" s="7">
        <v>8191</v>
      </c>
      <c r="P428" s="8">
        <v>0.3</v>
      </c>
      <c r="Q428" s="7">
        <v>4975</v>
      </c>
      <c r="R428" s="9">
        <f t="shared" si="52"/>
        <v>5733.7</v>
      </c>
      <c r="S428" s="9">
        <f t="shared" si="53"/>
        <v>4975</v>
      </c>
      <c r="T428" s="9">
        <f t="shared" si="54"/>
        <v>758.69999999999982</v>
      </c>
      <c r="U428" s="10">
        <f t="shared" si="55"/>
        <v>0.13232293283569072</v>
      </c>
      <c r="V428" s="5" t="s">
        <v>42</v>
      </c>
    </row>
    <row r="429" spans="1:22" x14ac:dyDescent="0.3">
      <c r="A429" s="5" t="s">
        <v>516</v>
      </c>
      <c r="B429" s="6">
        <v>45049</v>
      </c>
      <c r="C429" s="5">
        <f t="shared" si="48"/>
        <v>2023</v>
      </c>
      <c r="D429" s="5">
        <f t="shared" si="49"/>
        <v>5</v>
      </c>
      <c r="E429" s="5" t="str">
        <f t="shared" si="50"/>
        <v>May</v>
      </c>
      <c r="F429" s="5" t="str">
        <f t="shared" si="51"/>
        <v>Q2</v>
      </c>
      <c r="G429" s="5" t="s">
        <v>35</v>
      </c>
      <c r="H429" s="5" t="s">
        <v>36</v>
      </c>
      <c r="I429" s="5" t="s">
        <v>37</v>
      </c>
      <c r="J429" s="5" t="s">
        <v>46</v>
      </c>
      <c r="K429" s="5" t="s">
        <v>89</v>
      </c>
      <c r="L429" s="5" t="s">
        <v>48</v>
      </c>
      <c r="M429" s="5" t="s">
        <v>49</v>
      </c>
      <c r="N429" s="5">
        <v>1</v>
      </c>
      <c r="O429" s="7">
        <v>2297</v>
      </c>
      <c r="P429" s="8">
        <v>0.05</v>
      </c>
      <c r="Q429" s="7">
        <v>1294</v>
      </c>
      <c r="R429" s="9">
        <f t="shared" si="52"/>
        <v>2182.15</v>
      </c>
      <c r="S429" s="9">
        <f t="shared" si="53"/>
        <v>1294</v>
      </c>
      <c r="T429" s="9">
        <f t="shared" si="54"/>
        <v>888.15000000000009</v>
      </c>
      <c r="U429" s="10">
        <f t="shared" si="55"/>
        <v>0.40700685104140416</v>
      </c>
      <c r="V429" s="5" t="s">
        <v>42</v>
      </c>
    </row>
    <row r="430" spans="1:22" x14ac:dyDescent="0.3">
      <c r="A430" s="5" t="s">
        <v>517</v>
      </c>
      <c r="B430" s="6">
        <v>45049</v>
      </c>
      <c r="C430" s="5">
        <f t="shared" si="48"/>
        <v>2023</v>
      </c>
      <c r="D430" s="5">
        <f t="shared" si="49"/>
        <v>5</v>
      </c>
      <c r="E430" s="5" t="str">
        <f t="shared" si="50"/>
        <v>May</v>
      </c>
      <c r="F430" s="5" t="str">
        <f t="shared" si="51"/>
        <v>Q2</v>
      </c>
      <c r="G430" s="5" t="s">
        <v>58</v>
      </c>
      <c r="H430" s="5" t="s">
        <v>72</v>
      </c>
      <c r="I430" s="5" t="s">
        <v>73</v>
      </c>
      <c r="J430" s="5" t="s">
        <v>81</v>
      </c>
      <c r="K430" s="5" t="s">
        <v>82</v>
      </c>
      <c r="L430" s="5" t="s">
        <v>48</v>
      </c>
      <c r="M430" s="5" t="s">
        <v>49</v>
      </c>
      <c r="N430" s="5">
        <v>2</v>
      </c>
      <c r="O430" s="7">
        <v>7017</v>
      </c>
      <c r="P430" s="8">
        <v>0</v>
      </c>
      <c r="Q430" s="7">
        <v>3911</v>
      </c>
      <c r="R430" s="9">
        <f t="shared" si="52"/>
        <v>14034</v>
      </c>
      <c r="S430" s="9">
        <f t="shared" si="53"/>
        <v>7822</v>
      </c>
      <c r="T430" s="9">
        <f t="shared" si="54"/>
        <v>6212</v>
      </c>
      <c r="U430" s="10">
        <f t="shared" si="55"/>
        <v>0.44263930454610234</v>
      </c>
      <c r="V430" s="5" t="s">
        <v>120</v>
      </c>
    </row>
    <row r="431" spans="1:22" x14ac:dyDescent="0.3">
      <c r="A431" s="5" t="s">
        <v>518</v>
      </c>
      <c r="B431" s="6">
        <v>45050</v>
      </c>
      <c r="C431" s="5">
        <f t="shared" si="48"/>
        <v>2023</v>
      </c>
      <c r="D431" s="5">
        <f t="shared" si="49"/>
        <v>5</v>
      </c>
      <c r="E431" s="5" t="str">
        <f t="shared" si="50"/>
        <v>May</v>
      </c>
      <c r="F431" s="5" t="str">
        <f t="shared" si="51"/>
        <v>Q2</v>
      </c>
      <c r="G431" s="5" t="s">
        <v>63</v>
      </c>
      <c r="H431" s="5" t="s">
        <v>86</v>
      </c>
      <c r="I431" s="5" t="s">
        <v>87</v>
      </c>
      <c r="J431" s="5" t="s">
        <v>54</v>
      </c>
      <c r="K431" s="5" t="s">
        <v>55</v>
      </c>
      <c r="L431" s="5" t="s">
        <v>76</v>
      </c>
      <c r="M431" s="5" t="s">
        <v>41</v>
      </c>
      <c r="N431" s="5">
        <v>1</v>
      </c>
      <c r="O431" s="7">
        <v>2845</v>
      </c>
      <c r="P431" s="8">
        <v>0.2</v>
      </c>
      <c r="Q431" s="7">
        <v>1727</v>
      </c>
      <c r="R431" s="9">
        <f t="shared" si="52"/>
        <v>2276</v>
      </c>
      <c r="S431" s="9">
        <f t="shared" si="53"/>
        <v>1727</v>
      </c>
      <c r="T431" s="9">
        <f t="shared" si="54"/>
        <v>549</v>
      </c>
      <c r="U431" s="10">
        <f t="shared" si="55"/>
        <v>0.24121265377855888</v>
      </c>
      <c r="V431" s="5" t="s">
        <v>120</v>
      </c>
    </row>
    <row r="432" spans="1:22" x14ac:dyDescent="0.3">
      <c r="A432" s="5" t="s">
        <v>519</v>
      </c>
      <c r="B432" s="6">
        <v>45050</v>
      </c>
      <c r="C432" s="5">
        <f t="shared" si="48"/>
        <v>2023</v>
      </c>
      <c r="D432" s="5">
        <f t="shared" si="49"/>
        <v>5</v>
      </c>
      <c r="E432" s="5" t="str">
        <f t="shared" si="50"/>
        <v>May</v>
      </c>
      <c r="F432" s="5" t="str">
        <f t="shared" si="51"/>
        <v>Q2</v>
      </c>
      <c r="G432" s="5" t="s">
        <v>63</v>
      </c>
      <c r="H432" s="5" t="s">
        <v>86</v>
      </c>
      <c r="I432" s="5" t="s">
        <v>87</v>
      </c>
      <c r="J432" s="5" t="s">
        <v>46</v>
      </c>
      <c r="K432" s="5" t="s">
        <v>89</v>
      </c>
      <c r="L432" s="5" t="s">
        <v>40</v>
      </c>
      <c r="M432" s="5" t="s">
        <v>56</v>
      </c>
      <c r="N432" s="5">
        <v>1</v>
      </c>
      <c r="O432" s="7">
        <v>2151</v>
      </c>
      <c r="P432" s="8">
        <v>0.15</v>
      </c>
      <c r="Q432" s="7">
        <v>1233</v>
      </c>
      <c r="R432" s="9">
        <f t="shared" si="52"/>
        <v>1828.35</v>
      </c>
      <c r="S432" s="9">
        <f t="shared" si="53"/>
        <v>1233</v>
      </c>
      <c r="T432" s="9">
        <f t="shared" si="54"/>
        <v>595.34999999999991</v>
      </c>
      <c r="U432" s="10">
        <f t="shared" si="55"/>
        <v>0.3256214619739109</v>
      </c>
      <c r="V432" s="5" t="s">
        <v>42</v>
      </c>
    </row>
    <row r="433" spans="1:22" x14ac:dyDescent="0.3">
      <c r="A433" s="5" t="s">
        <v>520</v>
      </c>
      <c r="B433" s="6">
        <v>45050</v>
      </c>
      <c r="C433" s="5">
        <f t="shared" si="48"/>
        <v>2023</v>
      </c>
      <c r="D433" s="5">
        <f t="shared" si="49"/>
        <v>5</v>
      </c>
      <c r="E433" s="5" t="str">
        <f t="shared" si="50"/>
        <v>May</v>
      </c>
      <c r="F433" s="5" t="str">
        <f t="shared" si="51"/>
        <v>Q2</v>
      </c>
      <c r="G433" s="5" t="s">
        <v>58</v>
      </c>
      <c r="H433" s="5" t="s">
        <v>68</v>
      </c>
      <c r="I433" s="5" t="s">
        <v>69</v>
      </c>
      <c r="J433" s="5" t="s">
        <v>38</v>
      </c>
      <c r="K433" s="5" t="s">
        <v>118</v>
      </c>
      <c r="L433" s="5" t="s">
        <v>40</v>
      </c>
      <c r="M433" s="5" t="s">
        <v>56</v>
      </c>
      <c r="N433" s="5">
        <v>4</v>
      </c>
      <c r="O433" s="7">
        <v>17457</v>
      </c>
      <c r="P433" s="8">
        <v>0</v>
      </c>
      <c r="Q433" s="7">
        <v>13440</v>
      </c>
      <c r="R433" s="9">
        <f t="shared" si="52"/>
        <v>69828</v>
      </c>
      <c r="S433" s="9">
        <f t="shared" si="53"/>
        <v>53760</v>
      </c>
      <c r="T433" s="9">
        <f t="shared" si="54"/>
        <v>16068</v>
      </c>
      <c r="U433" s="10">
        <f t="shared" si="55"/>
        <v>0.23010826602509021</v>
      </c>
      <c r="V433" s="5" t="s">
        <v>42</v>
      </c>
    </row>
    <row r="434" spans="1:22" x14ac:dyDescent="0.3">
      <c r="A434" s="5" t="s">
        <v>521</v>
      </c>
      <c r="B434" s="6">
        <v>45050</v>
      </c>
      <c r="C434" s="5">
        <f t="shared" si="48"/>
        <v>2023</v>
      </c>
      <c r="D434" s="5">
        <f t="shared" si="49"/>
        <v>5</v>
      </c>
      <c r="E434" s="5" t="str">
        <f t="shared" si="50"/>
        <v>May</v>
      </c>
      <c r="F434" s="5" t="str">
        <f t="shared" si="51"/>
        <v>Q2</v>
      </c>
      <c r="G434" s="5" t="s">
        <v>58</v>
      </c>
      <c r="H434" s="5" t="s">
        <v>59</v>
      </c>
      <c r="I434" s="5" t="s">
        <v>60</v>
      </c>
      <c r="J434" s="5" t="s">
        <v>81</v>
      </c>
      <c r="K434" s="5" t="s">
        <v>82</v>
      </c>
      <c r="L434" s="5" t="s">
        <v>40</v>
      </c>
      <c r="M434" s="5" t="s">
        <v>56</v>
      </c>
      <c r="N434" s="5">
        <v>1</v>
      </c>
      <c r="O434" s="7">
        <v>6621</v>
      </c>
      <c r="P434" s="8">
        <v>0.1</v>
      </c>
      <c r="Q434" s="7">
        <v>3684</v>
      </c>
      <c r="R434" s="9">
        <f t="shared" si="52"/>
        <v>5958.9000000000005</v>
      </c>
      <c r="S434" s="9">
        <f t="shared" si="53"/>
        <v>3684</v>
      </c>
      <c r="T434" s="9">
        <f t="shared" si="54"/>
        <v>2274.9000000000005</v>
      </c>
      <c r="U434" s="10">
        <f t="shared" si="55"/>
        <v>0.38176509087247651</v>
      </c>
      <c r="V434" s="5" t="s">
        <v>42</v>
      </c>
    </row>
    <row r="435" spans="1:22" x14ac:dyDescent="0.3">
      <c r="A435" s="5" t="s">
        <v>522</v>
      </c>
      <c r="B435" s="6">
        <v>45050</v>
      </c>
      <c r="C435" s="5">
        <f t="shared" si="48"/>
        <v>2023</v>
      </c>
      <c r="D435" s="5">
        <f t="shared" si="49"/>
        <v>5</v>
      </c>
      <c r="E435" s="5" t="str">
        <f t="shared" si="50"/>
        <v>May</v>
      </c>
      <c r="F435" s="5" t="str">
        <f t="shared" si="51"/>
        <v>Q2</v>
      </c>
      <c r="G435" s="5" t="s">
        <v>51</v>
      </c>
      <c r="H435" s="5" t="s">
        <v>52</v>
      </c>
      <c r="I435" s="5" t="s">
        <v>53</v>
      </c>
      <c r="J435" s="5" t="s">
        <v>54</v>
      </c>
      <c r="K435" s="5" t="s">
        <v>55</v>
      </c>
      <c r="L435" s="5" t="s">
        <v>40</v>
      </c>
      <c r="M435" s="5" t="s">
        <v>49</v>
      </c>
      <c r="N435" s="5">
        <v>3</v>
      </c>
      <c r="O435" s="7">
        <v>2971</v>
      </c>
      <c r="P435" s="8">
        <v>0.05</v>
      </c>
      <c r="Q435" s="7">
        <v>1754</v>
      </c>
      <c r="R435" s="9">
        <f t="shared" si="52"/>
        <v>8467.35</v>
      </c>
      <c r="S435" s="9">
        <f t="shared" si="53"/>
        <v>5262</v>
      </c>
      <c r="T435" s="9">
        <f t="shared" si="54"/>
        <v>3205.3500000000004</v>
      </c>
      <c r="U435" s="10">
        <f t="shared" si="55"/>
        <v>0.37855409307516524</v>
      </c>
      <c r="V435" s="5" t="s">
        <v>42</v>
      </c>
    </row>
    <row r="436" spans="1:22" x14ac:dyDescent="0.3">
      <c r="A436" s="5" t="s">
        <v>523</v>
      </c>
      <c r="B436" s="6">
        <v>45051</v>
      </c>
      <c r="C436" s="5">
        <f t="shared" si="48"/>
        <v>2023</v>
      </c>
      <c r="D436" s="5">
        <f t="shared" si="49"/>
        <v>5</v>
      </c>
      <c r="E436" s="5" t="str">
        <f t="shared" si="50"/>
        <v>May</v>
      </c>
      <c r="F436" s="5" t="str">
        <f t="shared" si="51"/>
        <v>Q2</v>
      </c>
      <c r="G436" s="5" t="s">
        <v>58</v>
      </c>
      <c r="H436" s="5" t="s">
        <v>72</v>
      </c>
      <c r="I436" s="5" t="s">
        <v>73</v>
      </c>
      <c r="J436" s="5" t="s">
        <v>38</v>
      </c>
      <c r="K436" s="5" t="s">
        <v>104</v>
      </c>
      <c r="L436" s="5" t="s">
        <v>76</v>
      </c>
      <c r="M436" s="5" t="s">
        <v>49</v>
      </c>
      <c r="N436" s="5">
        <v>2</v>
      </c>
      <c r="O436" s="7">
        <v>1605</v>
      </c>
      <c r="P436" s="8">
        <v>0.05</v>
      </c>
      <c r="Q436" s="7">
        <v>790</v>
      </c>
      <c r="R436" s="9">
        <f t="shared" si="52"/>
        <v>3049.5</v>
      </c>
      <c r="S436" s="9">
        <f t="shared" si="53"/>
        <v>1580</v>
      </c>
      <c r="T436" s="9">
        <f t="shared" si="54"/>
        <v>1469.5</v>
      </c>
      <c r="U436" s="10">
        <f t="shared" si="55"/>
        <v>0.48188227578291526</v>
      </c>
      <c r="V436" s="5" t="s">
        <v>42</v>
      </c>
    </row>
    <row r="437" spans="1:22" x14ac:dyDescent="0.3">
      <c r="A437" s="5" t="s">
        <v>524</v>
      </c>
      <c r="B437" s="6">
        <v>45051</v>
      </c>
      <c r="C437" s="5">
        <f t="shared" si="48"/>
        <v>2023</v>
      </c>
      <c r="D437" s="5">
        <f t="shared" si="49"/>
        <v>5</v>
      </c>
      <c r="E437" s="5" t="str">
        <f t="shared" si="50"/>
        <v>May</v>
      </c>
      <c r="F437" s="5" t="str">
        <f t="shared" si="51"/>
        <v>Q2</v>
      </c>
      <c r="G437" s="5" t="s">
        <v>63</v>
      </c>
      <c r="H437" s="5" t="s">
        <v>64</v>
      </c>
      <c r="I437" s="5" t="s">
        <v>65</v>
      </c>
      <c r="J437" s="5" t="s">
        <v>38</v>
      </c>
      <c r="K437" s="5" t="s">
        <v>104</v>
      </c>
      <c r="L437" s="5" t="s">
        <v>48</v>
      </c>
      <c r="M437" s="5" t="s">
        <v>49</v>
      </c>
      <c r="N437" s="5">
        <v>3</v>
      </c>
      <c r="O437" s="7">
        <v>1546</v>
      </c>
      <c r="P437" s="8">
        <v>0.1</v>
      </c>
      <c r="Q437" s="7">
        <v>772</v>
      </c>
      <c r="R437" s="9">
        <f t="shared" si="52"/>
        <v>4174.2</v>
      </c>
      <c r="S437" s="9">
        <f t="shared" si="53"/>
        <v>2316</v>
      </c>
      <c r="T437" s="9">
        <f t="shared" si="54"/>
        <v>1858.1999999999998</v>
      </c>
      <c r="U437" s="10">
        <f t="shared" si="55"/>
        <v>0.44516314503377891</v>
      </c>
      <c r="V437" s="5" t="s">
        <v>42</v>
      </c>
    </row>
    <row r="438" spans="1:22" x14ac:dyDescent="0.3">
      <c r="A438" s="5" t="s">
        <v>525</v>
      </c>
      <c r="B438" s="6">
        <v>45051</v>
      </c>
      <c r="C438" s="5">
        <f t="shared" si="48"/>
        <v>2023</v>
      </c>
      <c r="D438" s="5">
        <f t="shared" si="49"/>
        <v>5</v>
      </c>
      <c r="E438" s="5" t="str">
        <f t="shared" si="50"/>
        <v>May</v>
      </c>
      <c r="F438" s="5" t="str">
        <f t="shared" si="51"/>
        <v>Q2</v>
      </c>
      <c r="G438" s="5" t="s">
        <v>35</v>
      </c>
      <c r="H438" s="5" t="s">
        <v>91</v>
      </c>
      <c r="I438" s="5" t="s">
        <v>92</v>
      </c>
      <c r="J438" s="5" t="s">
        <v>81</v>
      </c>
      <c r="K438" s="5" t="s">
        <v>82</v>
      </c>
      <c r="L438" s="5" t="s">
        <v>76</v>
      </c>
      <c r="M438" s="5" t="s">
        <v>56</v>
      </c>
      <c r="N438" s="5">
        <v>1</v>
      </c>
      <c r="O438" s="7">
        <v>6298</v>
      </c>
      <c r="P438" s="8">
        <v>0.15</v>
      </c>
      <c r="Q438" s="7">
        <v>3467</v>
      </c>
      <c r="R438" s="9">
        <f t="shared" si="52"/>
        <v>5353.3</v>
      </c>
      <c r="S438" s="9">
        <f t="shared" si="53"/>
        <v>3467</v>
      </c>
      <c r="T438" s="9">
        <f t="shared" si="54"/>
        <v>1886.3000000000002</v>
      </c>
      <c r="U438" s="10">
        <f t="shared" si="55"/>
        <v>0.35236209440905614</v>
      </c>
      <c r="V438" s="5" t="s">
        <v>42</v>
      </c>
    </row>
    <row r="439" spans="1:22" x14ac:dyDescent="0.3">
      <c r="A439" s="5" t="s">
        <v>526</v>
      </c>
      <c r="B439" s="6">
        <v>45052</v>
      </c>
      <c r="C439" s="5">
        <f t="shared" si="48"/>
        <v>2023</v>
      </c>
      <c r="D439" s="5">
        <f t="shared" si="49"/>
        <v>5</v>
      </c>
      <c r="E439" s="5" t="str">
        <f t="shared" si="50"/>
        <v>May</v>
      </c>
      <c r="F439" s="5" t="str">
        <f t="shared" si="51"/>
        <v>Q2</v>
      </c>
      <c r="G439" s="5" t="s">
        <v>63</v>
      </c>
      <c r="H439" s="5" t="s">
        <v>86</v>
      </c>
      <c r="I439" s="5" t="s">
        <v>87</v>
      </c>
      <c r="J439" s="5" t="s">
        <v>46</v>
      </c>
      <c r="K439" s="5" t="s">
        <v>47</v>
      </c>
      <c r="L439" s="5" t="s">
        <v>76</v>
      </c>
      <c r="M439" s="5" t="s">
        <v>49</v>
      </c>
      <c r="N439" s="5">
        <v>1</v>
      </c>
      <c r="O439" s="7">
        <v>453</v>
      </c>
      <c r="P439" s="8">
        <v>0</v>
      </c>
      <c r="Q439" s="7">
        <v>200</v>
      </c>
      <c r="R439" s="9">
        <f t="shared" si="52"/>
        <v>453</v>
      </c>
      <c r="S439" s="9">
        <f t="shared" si="53"/>
        <v>200</v>
      </c>
      <c r="T439" s="9">
        <f t="shared" si="54"/>
        <v>253</v>
      </c>
      <c r="U439" s="10">
        <f t="shared" si="55"/>
        <v>0.55849889624724058</v>
      </c>
      <c r="V439" s="5" t="s">
        <v>42</v>
      </c>
    </row>
    <row r="440" spans="1:22" x14ac:dyDescent="0.3">
      <c r="A440" s="5" t="s">
        <v>527</v>
      </c>
      <c r="B440" s="6">
        <v>45052</v>
      </c>
      <c r="C440" s="5">
        <f t="shared" si="48"/>
        <v>2023</v>
      </c>
      <c r="D440" s="5">
        <f t="shared" si="49"/>
        <v>5</v>
      </c>
      <c r="E440" s="5" t="str">
        <f t="shared" si="50"/>
        <v>May</v>
      </c>
      <c r="F440" s="5" t="str">
        <f t="shared" si="51"/>
        <v>Q2</v>
      </c>
      <c r="G440" s="5" t="s">
        <v>58</v>
      </c>
      <c r="H440" s="5" t="s">
        <v>59</v>
      </c>
      <c r="I440" s="5" t="s">
        <v>60</v>
      </c>
      <c r="J440" s="5" t="s">
        <v>46</v>
      </c>
      <c r="K440" s="5" t="s">
        <v>89</v>
      </c>
      <c r="L440" s="5" t="s">
        <v>40</v>
      </c>
      <c r="M440" s="5" t="s">
        <v>56</v>
      </c>
      <c r="N440" s="5">
        <v>1</v>
      </c>
      <c r="O440" s="7">
        <v>2033</v>
      </c>
      <c r="P440" s="8">
        <v>0.15</v>
      </c>
      <c r="Q440" s="7">
        <v>1212</v>
      </c>
      <c r="R440" s="9">
        <f t="shared" si="52"/>
        <v>1728.05</v>
      </c>
      <c r="S440" s="9">
        <f t="shared" si="53"/>
        <v>1212</v>
      </c>
      <c r="T440" s="9">
        <f t="shared" si="54"/>
        <v>516.04999999999995</v>
      </c>
      <c r="U440" s="10">
        <f t="shared" si="55"/>
        <v>0.29863140534128063</v>
      </c>
      <c r="V440" s="5" t="s">
        <v>42</v>
      </c>
    </row>
    <row r="441" spans="1:22" x14ac:dyDescent="0.3">
      <c r="A441" s="5" t="s">
        <v>528</v>
      </c>
      <c r="B441" s="6">
        <v>45052</v>
      </c>
      <c r="C441" s="5">
        <f t="shared" si="48"/>
        <v>2023</v>
      </c>
      <c r="D441" s="5">
        <f t="shared" si="49"/>
        <v>5</v>
      </c>
      <c r="E441" s="5" t="str">
        <f t="shared" si="50"/>
        <v>May</v>
      </c>
      <c r="F441" s="5" t="str">
        <f t="shared" si="51"/>
        <v>Q2</v>
      </c>
      <c r="G441" s="5" t="s">
        <v>63</v>
      </c>
      <c r="H441" s="5" t="s">
        <v>109</v>
      </c>
      <c r="I441" s="5" t="s">
        <v>110</v>
      </c>
      <c r="J441" s="5" t="s">
        <v>46</v>
      </c>
      <c r="K441" s="5" t="s">
        <v>47</v>
      </c>
      <c r="L441" s="5" t="s">
        <v>48</v>
      </c>
      <c r="M441" s="5" t="s">
        <v>56</v>
      </c>
      <c r="N441" s="5">
        <v>2</v>
      </c>
      <c r="O441" s="7">
        <v>438</v>
      </c>
      <c r="P441" s="8">
        <v>0.1</v>
      </c>
      <c r="Q441" s="7">
        <v>201</v>
      </c>
      <c r="R441" s="9">
        <f t="shared" si="52"/>
        <v>788.4</v>
      </c>
      <c r="S441" s="9">
        <f t="shared" si="53"/>
        <v>402</v>
      </c>
      <c r="T441" s="9">
        <f t="shared" si="54"/>
        <v>386.4</v>
      </c>
      <c r="U441" s="10">
        <f t="shared" si="55"/>
        <v>0.49010654490106542</v>
      </c>
      <c r="V441" s="5" t="s">
        <v>42</v>
      </c>
    </row>
    <row r="442" spans="1:22" x14ac:dyDescent="0.3">
      <c r="A442" s="5" t="s">
        <v>529</v>
      </c>
      <c r="B442" s="6">
        <v>45052</v>
      </c>
      <c r="C442" s="5">
        <f t="shared" si="48"/>
        <v>2023</v>
      </c>
      <c r="D442" s="5">
        <f t="shared" si="49"/>
        <v>5</v>
      </c>
      <c r="E442" s="5" t="str">
        <f t="shared" si="50"/>
        <v>May</v>
      </c>
      <c r="F442" s="5" t="str">
        <f t="shared" si="51"/>
        <v>Q2</v>
      </c>
      <c r="G442" s="5" t="s">
        <v>58</v>
      </c>
      <c r="H442" s="5" t="s">
        <v>72</v>
      </c>
      <c r="I442" s="5" t="s">
        <v>73</v>
      </c>
      <c r="J442" s="5" t="s">
        <v>54</v>
      </c>
      <c r="K442" s="5" t="s">
        <v>55</v>
      </c>
      <c r="L442" s="5" t="s">
        <v>76</v>
      </c>
      <c r="M442" s="5" t="s">
        <v>49</v>
      </c>
      <c r="N442" s="5">
        <v>2</v>
      </c>
      <c r="O442" s="7">
        <v>2950</v>
      </c>
      <c r="P442" s="8">
        <v>0</v>
      </c>
      <c r="Q442" s="7">
        <v>1746</v>
      </c>
      <c r="R442" s="9">
        <f t="shared" si="52"/>
        <v>5900</v>
      </c>
      <c r="S442" s="9">
        <f t="shared" si="53"/>
        <v>3492</v>
      </c>
      <c r="T442" s="9">
        <f t="shared" si="54"/>
        <v>2408</v>
      </c>
      <c r="U442" s="10">
        <f t="shared" si="55"/>
        <v>0.40813559322033899</v>
      </c>
      <c r="V442" s="5" t="s">
        <v>42</v>
      </c>
    </row>
    <row r="443" spans="1:22" x14ac:dyDescent="0.3">
      <c r="A443" s="5" t="s">
        <v>530</v>
      </c>
      <c r="B443" s="6">
        <v>45053</v>
      </c>
      <c r="C443" s="5">
        <f t="shared" si="48"/>
        <v>2023</v>
      </c>
      <c r="D443" s="5">
        <f t="shared" si="49"/>
        <v>5</v>
      </c>
      <c r="E443" s="5" t="str">
        <f t="shared" si="50"/>
        <v>May</v>
      </c>
      <c r="F443" s="5" t="str">
        <f t="shared" si="51"/>
        <v>Q2</v>
      </c>
      <c r="G443" s="5" t="s">
        <v>58</v>
      </c>
      <c r="H443" s="5" t="s">
        <v>59</v>
      </c>
      <c r="I443" s="5" t="s">
        <v>60</v>
      </c>
      <c r="J443" s="5" t="s">
        <v>81</v>
      </c>
      <c r="K443" s="5" t="s">
        <v>130</v>
      </c>
      <c r="L443" s="5" t="s">
        <v>40</v>
      </c>
      <c r="M443" s="5" t="s">
        <v>49</v>
      </c>
      <c r="N443" s="5">
        <v>4</v>
      </c>
      <c r="O443" s="7">
        <v>13411</v>
      </c>
      <c r="P443" s="8">
        <v>0.35</v>
      </c>
      <c r="Q443" s="7">
        <v>7892</v>
      </c>
      <c r="R443" s="9">
        <f t="shared" si="52"/>
        <v>34868.6</v>
      </c>
      <c r="S443" s="9">
        <f t="shared" si="53"/>
        <v>31568</v>
      </c>
      <c r="T443" s="9">
        <f t="shared" si="54"/>
        <v>3300.5999999999985</v>
      </c>
      <c r="U443" s="10">
        <f t="shared" si="55"/>
        <v>9.4658231187945557E-2</v>
      </c>
      <c r="V443" s="5" t="s">
        <v>42</v>
      </c>
    </row>
    <row r="444" spans="1:22" x14ac:dyDescent="0.3">
      <c r="A444" s="5" t="s">
        <v>531</v>
      </c>
      <c r="B444" s="6">
        <v>45053</v>
      </c>
      <c r="C444" s="5">
        <f t="shared" si="48"/>
        <v>2023</v>
      </c>
      <c r="D444" s="5">
        <f t="shared" si="49"/>
        <v>5</v>
      </c>
      <c r="E444" s="5" t="str">
        <f t="shared" si="50"/>
        <v>May</v>
      </c>
      <c r="F444" s="5" t="str">
        <f t="shared" si="51"/>
        <v>Q2</v>
      </c>
      <c r="G444" s="5" t="s">
        <v>35</v>
      </c>
      <c r="H444" s="5" t="s">
        <v>44</v>
      </c>
      <c r="I444" s="5" t="s">
        <v>45</v>
      </c>
      <c r="J444" s="5" t="s">
        <v>46</v>
      </c>
      <c r="K444" s="5" t="s">
        <v>47</v>
      </c>
      <c r="L444" s="5" t="s">
        <v>40</v>
      </c>
      <c r="M444" s="5" t="s">
        <v>49</v>
      </c>
      <c r="N444" s="5">
        <v>3</v>
      </c>
      <c r="O444" s="7">
        <v>484</v>
      </c>
      <c r="P444" s="8">
        <v>0</v>
      </c>
      <c r="Q444" s="7">
        <v>218</v>
      </c>
      <c r="R444" s="9">
        <f t="shared" si="52"/>
        <v>1452</v>
      </c>
      <c r="S444" s="9">
        <f t="shared" si="53"/>
        <v>654</v>
      </c>
      <c r="T444" s="9">
        <f t="shared" si="54"/>
        <v>798</v>
      </c>
      <c r="U444" s="10">
        <f t="shared" si="55"/>
        <v>0.54958677685950408</v>
      </c>
      <c r="V444" s="5" t="s">
        <v>42</v>
      </c>
    </row>
    <row r="445" spans="1:22" x14ac:dyDescent="0.3">
      <c r="A445" s="5" t="s">
        <v>532</v>
      </c>
      <c r="B445" s="6">
        <v>45053</v>
      </c>
      <c r="C445" s="5">
        <f t="shared" si="48"/>
        <v>2023</v>
      </c>
      <c r="D445" s="5">
        <f t="shared" si="49"/>
        <v>5</v>
      </c>
      <c r="E445" s="5" t="str">
        <f t="shared" si="50"/>
        <v>May</v>
      </c>
      <c r="F445" s="5" t="str">
        <f t="shared" si="51"/>
        <v>Q2</v>
      </c>
      <c r="G445" s="5" t="s">
        <v>58</v>
      </c>
      <c r="H445" s="5" t="s">
        <v>68</v>
      </c>
      <c r="I445" s="5" t="s">
        <v>69</v>
      </c>
      <c r="J445" s="5" t="s">
        <v>54</v>
      </c>
      <c r="K445" s="5" t="s">
        <v>84</v>
      </c>
      <c r="L445" s="5" t="s">
        <v>76</v>
      </c>
      <c r="M445" s="5" t="s">
        <v>49</v>
      </c>
      <c r="N445" s="5">
        <v>1</v>
      </c>
      <c r="O445" s="7">
        <v>2338</v>
      </c>
      <c r="P445" s="8">
        <v>0.05</v>
      </c>
      <c r="Q445" s="7">
        <v>1170</v>
      </c>
      <c r="R445" s="9">
        <f t="shared" si="52"/>
        <v>2221.1</v>
      </c>
      <c r="S445" s="9">
        <f t="shared" si="53"/>
        <v>1170</v>
      </c>
      <c r="T445" s="9">
        <f t="shared" si="54"/>
        <v>1051.0999999999999</v>
      </c>
      <c r="U445" s="10">
        <f t="shared" si="55"/>
        <v>0.47323398316149651</v>
      </c>
      <c r="V445" s="5" t="s">
        <v>42</v>
      </c>
    </row>
    <row r="446" spans="1:22" x14ac:dyDescent="0.3">
      <c r="A446" s="5" t="s">
        <v>533</v>
      </c>
      <c r="B446" s="6">
        <v>45053</v>
      </c>
      <c r="C446" s="5">
        <f t="shared" si="48"/>
        <v>2023</v>
      </c>
      <c r="D446" s="5">
        <f t="shared" si="49"/>
        <v>5</v>
      </c>
      <c r="E446" s="5" t="str">
        <f t="shared" si="50"/>
        <v>May</v>
      </c>
      <c r="F446" s="5" t="str">
        <f t="shared" si="51"/>
        <v>Q2</v>
      </c>
      <c r="G446" s="5" t="s">
        <v>51</v>
      </c>
      <c r="H446" s="5" t="s">
        <v>52</v>
      </c>
      <c r="I446" s="5" t="s">
        <v>53</v>
      </c>
      <c r="J446" s="5" t="s">
        <v>46</v>
      </c>
      <c r="K446" s="5" t="s">
        <v>66</v>
      </c>
      <c r="L446" s="5" t="s">
        <v>48</v>
      </c>
      <c r="M446" s="5" t="s">
        <v>56</v>
      </c>
      <c r="N446" s="5">
        <v>1</v>
      </c>
      <c r="O446" s="7">
        <v>305</v>
      </c>
      <c r="P446" s="8">
        <v>0.05</v>
      </c>
      <c r="Q446" s="7">
        <v>124</v>
      </c>
      <c r="R446" s="9">
        <f t="shared" si="52"/>
        <v>289.75</v>
      </c>
      <c r="S446" s="9">
        <f t="shared" si="53"/>
        <v>124</v>
      </c>
      <c r="T446" s="9">
        <f t="shared" si="54"/>
        <v>165.75</v>
      </c>
      <c r="U446" s="10">
        <f t="shared" si="55"/>
        <v>0.57204486626402073</v>
      </c>
      <c r="V446" s="5" t="s">
        <v>42</v>
      </c>
    </row>
    <row r="447" spans="1:22" x14ac:dyDescent="0.3">
      <c r="A447" s="5" t="s">
        <v>534</v>
      </c>
      <c r="B447" s="6">
        <v>45053</v>
      </c>
      <c r="C447" s="5">
        <f t="shared" si="48"/>
        <v>2023</v>
      </c>
      <c r="D447" s="5">
        <f t="shared" si="49"/>
        <v>5</v>
      </c>
      <c r="E447" s="5" t="str">
        <f t="shared" si="50"/>
        <v>May</v>
      </c>
      <c r="F447" s="5" t="str">
        <f t="shared" si="51"/>
        <v>Q2</v>
      </c>
      <c r="G447" s="5" t="s">
        <v>35</v>
      </c>
      <c r="H447" s="5" t="s">
        <v>36</v>
      </c>
      <c r="I447" s="5" t="s">
        <v>37</v>
      </c>
      <c r="J447" s="5" t="s">
        <v>81</v>
      </c>
      <c r="K447" s="5" t="s">
        <v>146</v>
      </c>
      <c r="L447" s="5" t="s">
        <v>40</v>
      </c>
      <c r="M447" s="5" t="s">
        <v>56</v>
      </c>
      <c r="N447" s="5">
        <v>1</v>
      </c>
      <c r="O447" s="7">
        <v>8456</v>
      </c>
      <c r="P447" s="8">
        <v>0</v>
      </c>
      <c r="Q447" s="7">
        <v>5378</v>
      </c>
      <c r="R447" s="9">
        <f t="shared" si="52"/>
        <v>8456</v>
      </c>
      <c r="S447" s="9">
        <f t="shared" si="53"/>
        <v>5378</v>
      </c>
      <c r="T447" s="9">
        <f t="shared" si="54"/>
        <v>3078</v>
      </c>
      <c r="U447" s="10">
        <f t="shared" si="55"/>
        <v>0.36400189214758749</v>
      </c>
      <c r="V447" s="5" t="s">
        <v>42</v>
      </c>
    </row>
    <row r="448" spans="1:22" x14ac:dyDescent="0.3">
      <c r="A448" s="5" t="s">
        <v>535</v>
      </c>
      <c r="B448" s="6">
        <v>45053</v>
      </c>
      <c r="C448" s="5">
        <f t="shared" si="48"/>
        <v>2023</v>
      </c>
      <c r="D448" s="5">
        <f t="shared" si="49"/>
        <v>5</v>
      </c>
      <c r="E448" s="5" t="str">
        <f t="shared" si="50"/>
        <v>May</v>
      </c>
      <c r="F448" s="5" t="str">
        <f t="shared" si="51"/>
        <v>Q2</v>
      </c>
      <c r="G448" s="5" t="s">
        <v>58</v>
      </c>
      <c r="H448" s="5" t="s">
        <v>68</v>
      </c>
      <c r="I448" s="5" t="s">
        <v>69</v>
      </c>
      <c r="J448" s="5" t="s">
        <v>38</v>
      </c>
      <c r="K448" s="5" t="s">
        <v>75</v>
      </c>
      <c r="L448" s="5" t="s">
        <v>48</v>
      </c>
      <c r="M448" s="5" t="s">
        <v>49</v>
      </c>
      <c r="N448" s="5">
        <v>1</v>
      </c>
      <c r="O448" s="7">
        <v>10346</v>
      </c>
      <c r="P448" s="8">
        <v>0</v>
      </c>
      <c r="Q448" s="7">
        <v>7561</v>
      </c>
      <c r="R448" s="9">
        <f t="shared" si="52"/>
        <v>10346</v>
      </c>
      <c r="S448" s="9">
        <f t="shared" si="53"/>
        <v>7561</v>
      </c>
      <c r="T448" s="9">
        <f t="shared" si="54"/>
        <v>2785</v>
      </c>
      <c r="U448" s="10">
        <f t="shared" si="55"/>
        <v>0.2691861589019911</v>
      </c>
      <c r="V448" s="5" t="s">
        <v>42</v>
      </c>
    </row>
    <row r="449" spans="1:22" x14ac:dyDescent="0.3">
      <c r="A449" s="5" t="s">
        <v>536</v>
      </c>
      <c r="B449" s="6">
        <v>45053</v>
      </c>
      <c r="C449" s="5">
        <f t="shared" si="48"/>
        <v>2023</v>
      </c>
      <c r="D449" s="5">
        <f t="shared" si="49"/>
        <v>5</v>
      </c>
      <c r="E449" s="5" t="str">
        <f t="shared" si="50"/>
        <v>May</v>
      </c>
      <c r="F449" s="5" t="str">
        <f t="shared" si="51"/>
        <v>Q2</v>
      </c>
      <c r="G449" s="5" t="s">
        <v>58</v>
      </c>
      <c r="H449" s="5" t="s">
        <v>59</v>
      </c>
      <c r="I449" s="5" t="s">
        <v>60</v>
      </c>
      <c r="J449" s="5" t="s">
        <v>54</v>
      </c>
      <c r="K449" s="5" t="s">
        <v>84</v>
      </c>
      <c r="L449" s="5" t="s">
        <v>76</v>
      </c>
      <c r="M449" s="5" t="s">
        <v>56</v>
      </c>
      <c r="N449" s="5">
        <v>2</v>
      </c>
      <c r="O449" s="7">
        <v>2336</v>
      </c>
      <c r="P449" s="8">
        <v>0.1</v>
      </c>
      <c r="Q449" s="7">
        <v>1178</v>
      </c>
      <c r="R449" s="9">
        <f t="shared" si="52"/>
        <v>4204.8</v>
      </c>
      <c r="S449" s="9">
        <f t="shared" si="53"/>
        <v>2356</v>
      </c>
      <c r="T449" s="9">
        <f t="shared" si="54"/>
        <v>1848.8000000000002</v>
      </c>
      <c r="U449" s="10">
        <f t="shared" si="55"/>
        <v>0.43968797564687978</v>
      </c>
      <c r="V449" s="5" t="s">
        <v>120</v>
      </c>
    </row>
    <row r="450" spans="1:22" x14ac:dyDescent="0.3">
      <c r="A450" s="5" t="s">
        <v>537</v>
      </c>
      <c r="B450" s="6">
        <v>45053</v>
      </c>
      <c r="C450" s="5">
        <f t="shared" ref="C450:C513" si="56">YEAR(B450)</f>
        <v>2023</v>
      </c>
      <c r="D450" s="5">
        <f t="shared" ref="D450:D513" si="57">MONTH(B450)</f>
        <v>5</v>
      </c>
      <c r="E450" s="5" t="str">
        <f t="shared" ref="E450:E513" si="58">TEXT(B450,"mmm")</f>
        <v>May</v>
      </c>
      <c r="F450" s="5" t="str">
        <f t="shared" ref="F450:F513" si="59">"Q"&amp;ROUNDUP(D450/3,0)</f>
        <v>Q2</v>
      </c>
      <c r="G450" s="5" t="s">
        <v>63</v>
      </c>
      <c r="H450" s="5" t="s">
        <v>64</v>
      </c>
      <c r="I450" s="5" t="s">
        <v>65</v>
      </c>
      <c r="J450" s="5" t="s">
        <v>38</v>
      </c>
      <c r="K450" s="5" t="s">
        <v>118</v>
      </c>
      <c r="L450" s="5" t="s">
        <v>76</v>
      </c>
      <c r="M450" s="5" t="s">
        <v>56</v>
      </c>
      <c r="N450" s="5">
        <v>1</v>
      </c>
      <c r="O450" s="7">
        <v>19268</v>
      </c>
      <c r="P450" s="8">
        <v>0.05</v>
      </c>
      <c r="Q450" s="7">
        <v>14773</v>
      </c>
      <c r="R450" s="9">
        <f t="shared" ref="R450:R513" si="60">N450*O450*(1-P450)</f>
        <v>18304.599999999999</v>
      </c>
      <c r="S450" s="9">
        <f t="shared" ref="S450:S513" si="61">N450*Q450</f>
        <v>14773</v>
      </c>
      <c r="T450" s="9">
        <f t="shared" ref="T450:T513" si="62">R450-S450</f>
        <v>3531.5999999999985</v>
      </c>
      <c r="U450" s="10">
        <f t="shared" ref="U450:U513" si="63">IF(R450=0,0,T450/R450)</f>
        <v>0.19293510920752155</v>
      </c>
      <c r="V450" s="5" t="s">
        <v>42</v>
      </c>
    </row>
    <row r="451" spans="1:22" x14ac:dyDescent="0.3">
      <c r="A451" s="5" t="s">
        <v>538</v>
      </c>
      <c r="B451" s="6">
        <v>45053</v>
      </c>
      <c r="C451" s="5">
        <f t="shared" si="56"/>
        <v>2023</v>
      </c>
      <c r="D451" s="5">
        <f t="shared" si="57"/>
        <v>5</v>
      </c>
      <c r="E451" s="5" t="str">
        <f t="shared" si="58"/>
        <v>May</v>
      </c>
      <c r="F451" s="5" t="str">
        <f t="shared" si="59"/>
        <v>Q2</v>
      </c>
      <c r="G451" s="5" t="s">
        <v>51</v>
      </c>
      <c r="H451" s="5" t="s">
        <v>79</v>
      </c>
      <c r="I451" s="5" t="s">
        <v>80</v>
      </c>
      <c r="J451" s="5" t="s">
        <v>38</v>
      </c>
      <c r="K451" s="5" t="s">
        <v>118</v>
      </c>
      <c r="L451" s="5" t="s">
        <v>40</v>
      </c>
      <c r="M451" s="5" t="s">
        <v>49</v>
      </c>
      <c r="N451" s="5">
        <v>1</v>
      </c>
      <c r="O451" s="7">
        <v>18685</v>
      </c>
      <c r="P451" s="8">
        <v>0.05</v>
      </c>
      <c r="Q451" s="7">
        <v>14832</v>
      </c>
      <c r="R451" s="9">
        <f t="shared" si="60"/>
        <v>17750.75</v>
      </c>
      <c r="S451" s="9">
        <f t="shared" si="61"/>
        <v>14832</v>
      </c>
      <c r="T451" s="9">
        <f t="shared" si="62"/>
        <v>2918.75</v>
      </c>
      <c r="U451" s="10">
        <f t="shared" si="63"/>
        <v>0.16442967198569075</v>
      </c>
      <c r="V451" s="5" t="s">
        <v>42</v>
      </c>
    </row>
    <row r="452" spans="1:22" x14ac:dyDescent="0.3">
      <c r="A452" s="5" t="s">
        <v>539</v>
      </c>
      <c r="B452" s="6">
        <v>45054</v>
      </c>
      <c r="C452" s="5">
        <f t="shared" si="56"/>
        <v>2023</v>
      </c>
      <c r="D452" s="5">
        <f t="shared" si="57"/>
        <v>5</v>
      </c>
      <c r="E452" s="5" t="str">
        <f t="shared" si="58"/>
        <v>May</v>
      </c>
      <c r="F452" s="5" t="str">
        <f t="shared" si="59"/>
        <v>Q2</v>
      </c>
      <c r="G452" s="5" t="s">
        <v>51</v>
      </c>
      <c r="H452" s="5" t="s">
        <v>79</v>
      </c>
      <c r="I452" s="5" t="s">
        <v>80</v>
      </c>
      <c r="J452" s="5" t="s">
        <v>46</v>
      </c>
      <c r="K452" s="5" t="s">
        <v>89</v>
      </c>
      <c r="L452" s="5" t="s">
        <v>76</v>
      </c>
      <c r="M452" s="5" t="s">
        <v>49</v>
      </c>
      <c r="N452" s="5">
        <v>1</v>
      </c>
      <c r="O452" s="7">
        <v>2154</v>
      </c>
      <c r="P452" s="8">
        <v>0.15</v>
      </c>
      <c r="Q452" s="7">
        <v>1234</v>
      </c>
      <c r="R452" s="9">
        <f t="shared" si="60"/>
        <v>1830.8999999999999</v>
      </c>
      <c r="S452" s="9">
        <f t="shared" si="61"/>
        <v>1234</v>
      </c>
      <c r="T452" s="9">
        <f t="shared" si="62"/>
        <v>596.89999999999986</v>
      </c>
      <c r="U452" s="10">
        <f t="shared" si="63"/>
        <v>0.32601452837402367</v>
      </c>
      <c r="V452" s="5" t="s">
        <v>42</v>
      </c>
    </row>
    <row r="453" spans="1:22" x14ac:dyDescent="0.3">
      <c r="A453" s="5" t="s">
        <v>540</v>
      </c>
      <c r="B453" s="6">
        <v>45054</v>
      </c>
      <c r="C453" s="5">
        <f t="shared" si="56"/>
        <v>2023</v>
      </c>
      <c r="D453" s="5">
        <f t="shared" si="57"/>
        <v>5</v>
      </c>
      <c r="E453" s="5" t="str">
        <f t="shared" si="58"/>
        <v>May</v>
      </c>
      <c r="F453" s="5" t="str">
        <f t="shared" si="59"/>
        <v>Q2</v>
      </c>
      <c r="G453" s="5" t="s">
        <v>63</v>
      </c>
      <c r="H453" s="5" t="s">
        <v>86</v>
      </c>
      <c r="I453" s="5" t="s">
        <v>87</v>
      </c>
      <c r="J453" s="5" t="s">
        <v>38</v>
      </c>
      <c r="K453" s="5" t="s">
        <v>75</v>
      </c>
      <c r="L453" s="5" t="s">
        <v>40</v>
      </c>
      <c r="M453" s="5" t="s">
        <v>41</v>
      </c>
      <c r="N453" s="5">
        <v>1</v>
      </c>
      <c r="O453" s="7">
        <v>11002</v>
      </c>
      <c r="P453" s="8">
        <v>0.2</v>
      </c>
      <c r="Q453" s="7">
        <v>8263</v>
      </c>
      <c r="R453" s="9">
        <f t="shared" si="60"/>
        <v>8801.6</v>
      </c>
      <c r="S453" s="9">
        <f t="shared" si="61"/>
        <v>8263</v>
      </c>
      <c r="T453" s="9">
        <f t="shared" si="62"/>
        <v>538.60000000000036</v>
      </c>
      <c r="U453" s="10">
        <f t="shared" si="63"/>
        <v>6.1193419378294894E-2</v>
      </c>
      <c r="V453" s="5" t="s">
        <v>42</v>
      </c>
    </row>
    <row r="454" spans="1:22" x14ac:dyDescent="0.3">
      <c r="A454" s="5" t="s">
        <v>541</v>
      </c>
      <c r="B454" s="6">
        <v>45055</v>
      </c>
      <c r="C454" s="5">
        <f t="shared" si="56"/>
        <v>2023</v>
      </c>
      <c r="D454" s="5">
        <f t="shared" si="57"/>
        <v>5</v>
      </c>
      <c r="E454" s="5" t="str">
        <f t="shared" si="58"/>
        <v>May</v>
      </c>
      <c r="F454" s="5" t="str">
        <f t="shared" si="59"/>
        <v>Q2</v>
      </c>
      <c r="G454" s="5" t="s">
        <v>35</v>
      </c>
      <c r="H454" s="5" t="s">
        <v>91</v>
      </c>
      <c r="I454" s="5" t="s">
        <v>92</v>
      </c>
      <c r="J454" s="5" t="s">
        <v>54</v>
      </c>
      <c r="K454" s="5" t="s">
        <v>55</v>
      </c>
      <c r="L454" s="5" t="s">
        <v>76</v>
      </c>
      <c r="M454" s="5" t="s">
        <v>49</v>
      </c>
      <c r="N454" s="5">
        <v>1</v>
      </c>
      <c r="O454" s="7">
        <v>2700</v>
      </c>
      <c r="P454" s="8">
        <v>0</v>
      </c>
      <c r="Q454" s="7">
        <v>1589</v>
      </c>
      <c r="R454" s="9">
        <f t="shared" si="60"/>
        <v>2700</v>
      </c>
      <c r="S454" s="9">
        <f t="shared" si="61"/>
        <v>1589</v>
      </c>
      <c r="T454" s="9">
        <f t="shared" si="62"/>
        <v>1111</v>
      </c>
      <c r="U454" s="10">
        <f t="shared" si="63"/>
        <v>0.4114814814814815</v>
      </c>
      <c r="V454" s="5" t="s">
        <v>42</v>
      </c>
    </row>
    <row r="455" spans="1:22" x14ac:dyDescent="0.3">
      <c r="A455" s="5" t="s">
        <v>542</v>
      </c>
      <c r="B455" s="6">
        <v>45055</v>
      </c>
      <c r="C455" s="5">
        <f t="shared" si="56"/>
        <v>2023</v>
      </c>
      <c r="D455" s="5">
        <f t="shared" si="57"/>
        <v>5</v>
      </c>
      <c r="E455" s="5" t="str">
        <f t="shared" si="58"/>
        <v>May</v>
      </c>
      <c r="F455" s="5" t="str">
        <f t="shared" si="59"/>
        <v>Q2</v>
      </c>
      <c r="G455" s="5" t="s">
        <v>35</v>
      </c>
      <c r="H455" s="5" t="s">
        <v>91</v>
      </c>
      <c r="I455" s="5" t="s">
        <v>92</v>
      </c>
      <c r="J455" s="5" t="s">
        <v>46</v>
      </c>
      <c r="K455" s="5" t="s">
        <v>61</v>
      </c>
      <c r="L455" s="5" t="s">
        <v>40</v>
      </c>
      <c r="M455" s="5" t="s">
        <v>49</v>
      </c>
      <c r="N455" s="5">
        <v>1</v>
      </c>
      <c r="O455" s="7">
        <v>271</v>
      </c>
      <c r="P455" s="8">
        <v>0</v>
      </c>
      <c r="Q455" s="7">
        <v>112</v>
      </c>
      <c r="R455" s="9">
        <f t="shared" si="60"/>
        <v>271</v>
      </c>
      <c r="S455" s="9">
        <f t="shared" si="61"/>
        <v>112</v>
      </c>
      <c r="T455" s="9">
        <f t="shared" si="62"/>
        <v>159</v>
      </c>
      <c r="U455" s="10">
        <f t="shared" si="63"/>
        <v>0.58671586715867163</v>
      </c>
      <c r="V455" s="5" t="s">
        <v>42</v>
      </c>
    </row>
    <row r="456" spans="1:22" x14ac:dyDescent="0.3">
      <c r="A456" s="5" t="s">
        <v>543</v>
      </c>
      <c r="B456" s="6">
        <v>45055</v>
      </c>
      <c r="C456" s="5">
        <f t="shared" si="56"/>
        <v>2023</v>
      </c>
      <c r="D456" s="5">
        <f t="shared" si="57"/>
        <v>5</v>
      </c>
      <c r="E456" s="5" t="str">
        <f t="shared" si="58"/>
        <v>May</v>
      </c>
      <c r="F456" s="5" t="str">
        <f t="shared" si="59"/>
        <v>Q2</v>
      </c>
      <c r="G456" s="5" t="s">
        <v>58</v>
      </c>
      <c r="H456" s="5" t="s">
        <v>72</v>
      </c>
      <c r="I456" s="5" t="s">
        <v>73</v>
      </c>
      <c r="J456" s="5" t="s">
        <v>38</v>
      </c>
      <c r="K456" s="5" t="s">
        <v>39</v>
      </c>
      <c r="L456" s="5" t="s">
        <v>40</v>
      </c>
      <c r="M456" s="5" t="s">
        <v>49</v>
      </c>
      <c r="N456" s="5">
        <v>1</v>
      </c>
      <c r="O456" s="7">
        <v>53749</v>
      </c>
      <c r="P456" s="8">
        <v>0.1</v>
      </c>
      <c r="Q456" s="7">
        <v>45412</v>
      </c>
      <c r="R456" s="9">
        <f t="shared" si="60"/>
        <v>48374.1</v>
      </c>
      <c r="S456" s="9">
        <f t="shared" si="61"/>
        <v>45412</v>
      </c>
      <c r="T456" s="9">
        <f t="shared" si="62"/>
        <v>2962.0999999999985</v>
      </c>
      <c r="U456" s="10">
        <f t="shared" si="63"/>
        <v>6.1233180565633233E-2</v>
      </c>
      <c r="V456" s="5" t="s">
        <v>42</v>
      </c>
    </row>
    <row r="457" spans="1:22" x14ac:dyDescent="0.3">
      <c r="A457" s="5" t="s">
        <v>544</v>
      </c>
      <c r="B457" s="6">
        <v>45055</v>
      </c>
      <c r="C457" s="5">
        <f t="shared" si="56"/>
        <v>2023</v>
      </c>
      <c r="D457" s="5">
        <f t="shared" si="57"/>
        <v>5</v>
      </c>
      <c r="E457" s="5" t="str">
        <f t="shared" si="58"/>
        <v>May</v>
      </c>
      <c r="F457" s="5" t="str">
        <f t="shared" si="59"/>
        <v>Q2</v>
      </c>
      <c r="G457" s="5" t="s">
        <v>63</v>
      </c>
      <c r="H457" s="5" t="s">
        <v>64</v>
      </c>
      <c r="I457" s="5" t="s">
        <v>65</v>
      </c>
      <c r="J457" s="5" t="s">
        <v>81</v>
      </c>
      <c r="K457" s="5" t="s">
        <v>146</v>
      </c>
      <c r="L457" s="5" t="s">
        <v>48</v>
      </c>
      <c r="M457" s="5" t="s">
        <v>41</v>
      </c>
      <c r="N457" s="5">
        <v>1</v>
      </c>
      <c r="O457" s="7">
        <v>8370</v>
      </c>
      <c r="P457" s="8">
        <v>0.1</v>
      </c>
      <c r="Q457" s="7">
        <v>5105</v>
      </c>
      <c r="R457" s="9">
        <f t="shared" si="60"/>
        <v>7533</v>
      </c>
      <c r="S457" s="9">
        <f t="shared" si="61"/>
        <v>5105</v>
      </c>
      <c r="T457" s="9">
        <f t="shared" si="62"/>
        <v>2428</v>
      </c>
      <c r="U457" s="10">
        <f t="shared" si="63"/>
        <v>0.32231514668790656</v>
      </c>
      <c r="V457" s="5" t="s">
        <v>42</v>
      </c>
    </row>
    <row r="458" spans="1:22" x14ac:dyDescent="0.3">
      <c r="A458" s="5" t="s">
        <v>545</v>
      </c>
      <c r="B458" s="6">
        <v>45055</v>
      </c>
      <c r="C458" s="5">
        <f t="shared" si="56"/>
        <v>2023</v>
      </c>
      <c r="D458" s="5">
        <f t="shared" si="57"/>
        <v>5</v>
      </c>
      <c r="E458" s="5" t="str">
        <f t="shared" si="58"/>
        <v>May</v>
      </c>
      <c r="F458" s="5" t="str">
        <f t="shared" si="59"/>
        <v>Q2</v>
      </c>
      <c r="G458" s="5" t="s">
        <v>51</v>
      </c>
      <c r="H458" s="5" t="s">
        <v>106</v>
      </c>
      <c r="I458" s="5" t="s">
        <v>107</v>
      </c>
      <c r="J458" s="5" t="s">
        <v>46</v>
      </c>
      <c r="K458" s="5" t="s">
        <v>89</v>
      </c>
      <c r="L458" s="5" t="s">
        <v>40</v>
      </c>
      <c r="M458" s="5" t="s">
        <v>41</v>
      </c>
      <c r="N458" s="5">
        <v>1</v>
      </c>
      <c r="O458" s="7">
        <v>2133</v>
      </c>
      <c r="P458" s="8">
        <v>0.15</v>
      </c>
      <c r="Q458" s="7">
        <v>1203</v>
      </c>
      <c r="R458" s="9">
        <f t="shared" si="60"/>
        <v>1813.05</v>
      </c>
      <c r="S458" s="9">
        <f t="shared" si="61"/>
        <v>1203</v>
      </c>
      <c r="T458" s="9">
        <f t="shared" si="62"/>
        <v>610.04999999999995</v>
      </c>
      <c r="U458" s="10">
        <f t="shared" si="63"/>
        <v>0.33647720691652189</v>
      </c>
      <c r="V458" s="5" t="s">
        <v>42</v>
      </c>
    </row>
    <row r="459" spans="1:22" x14ac:dyDescent="0.3">
      <c r="A459" s="5" t="s">
        <v>546</v>
      </c>
      <c r="B459" s="6">
        <v>45055</v>
      </c>
      <c r="C459" s="5">
        <f t="shared" si="56"/>
        <v>2023</v>
      </c>
      <c r="D459" s="5">
        <f t="shared" si="57"/>
        <v>5</v>
      </c>
      <c r="E459" s="5" t="str">
        <f t="shared" si="58"/>
        <v>May</v>
      </c>
      <c r="F459" s="5" t="str">
        <f t="shared" si="59"/>
        <v>Q2</v>
      </c>
      <c r="G459" s="5" t="s">
        <v>58</v>
      </c>
      <c r="H459" s="5" t="s">
        <v>59</v>
      </c>
      <c r="I459" s="5" t="s">
        <v>60</v>
      </c>
      <c r="J459" s="5" t="s">
        <v>46</v>
      </c>
      <c r="K459" s="5" t="s">
        <v>89</v>
      </c>
      <c r="L459" s="5" t="s">
        <v>40</v>
      </c>
      <c r="M459" s="5" t="s">
        <v>49</v>
      </c>
      <c r="N459" s="5">
        <v>1</v>
      </c>
      <c r="O459" s="7">
        <v>2192</v>
      </c>
      <c r="P459" s="8">
        <v>0</v>
      </c>
      <c r="Q459" s="7">
        <v>1249</v>
      </c>
      <c r="R459" s="9">
        <f t="shared" si="60"/>
        <v>2192</v>
      </c>
      <c r="S459" s="9">
        <f t="shared" si="61"/>
        <v>1249</v>
      </c>
      <c r="T459" s="9">
        <f t="shared" si="62"/>
        <v>943</v>
      </c>
      <c r="U459" s="10">
        <f t="shared" si="63"/>
        <v>0.43020072992700731</v>
      </c>
      <c r="V459" s="5" t="s">
        <v>42</v>
      </c>
    </row>
    <row r="460" spans="1:22" x14ac:dyDescent="0.3">
      <c r="A460" s="5" t="s">
        <v>547</v>
      </c>
      <c r="B460" s="6">
        <v>45056</v>
      </c>
      <c r="C460" s="5">
        <f t="shared" si="56"/>
        <v>2023</v>
      </c>
      <c r="D460" s="5">
        <f t="shared" si="57"/>
        <v>5</v>
      </c>
      <c r="E460" s="5" t="str">
        <f t="shared" si="58"/>
        <v>May</v>
      </c>
      <c r="F460" s="5" t="str">
        <f t="shared" si="59"/>
        <v>Q2</v>
      </c>
      <c r="G460" s="5" t="s">
        <v>35</v>
      </c>
      <c r="H460" s="5" t="s">
        <v>44</v>
      </c>
      <c r="I460" s="5" t="s">
        <v>45</v>
      </c>
      <c r="J460" s="5" t="s">
        <v>46</v>
      </c>
      <c r="K460" s="5" t="s">
        <v>66</v>
      </c>
      <c r="L460" s="5" t="s">
        <v>40</v>
      </c>
      <c r="M460" s="5" t="s">
        <v>56</v>
      </c>
      <c r="N460" s="5">
        <v>2</v>
      </c>
      <c r="O460" s="7">
        <v>312</v>
      </c>
      <c r="P460" s="8">
        <v>0.1</v>
      </c>
      <c r="Q460" s="7">
        <v>123</v>
      </c>
      <c r="R460" s="9">
        <f t="shared" si="60"/>
        <v>561.6</v>
      </c>
      <c r="S460" s="9">
        <f t="shared" si="61"/>
        <v>246</v>
      </c>
      <c r="T460" s="9">
        <f t="shared" si="62"/>
        <v>315.60000000000002</v>
      </c>
      <c r="U460" s="10">
        <f t="shared" si="63"/>
        <v>0.56196581196581197</v>
      </c>
      <c r="V460" s="5" t="s">
        <v>42</v>
      </c>
    </row>
    <row r="461" spans="1:22" x14ac:dyDescent="0.3">
      <c r="A461" s="5" t="s">
        <v>548</v>
      </c>
      <c r="B461" s="6">
        <v>45056</v>
      </c>
      <c r="C461" s="5">
        <f t="shared" si="56"/>
        <v>2023</v>
      </c>
      <c r="D461" s="5">
        <f t="shared" si="57"/>
        <v>5</v>
      </c>
      <c r="E461" s="5" t="str">
        <f t="shared" si="58"/>
        <v>May</v>
      </c>
      <c r="F461" s="5" t="str">
        <f t="shared" si="59"/>
        <v>Q2</v>
      </c>
      <c r="G461" s="5" t="s">
        <v>58</v>
      </c>
      <c r="H461" s="5" t="s">
        <v>72</v>
      </c>
      <c r="I461" s="5" t="s">
        <v>73</v>
      </c>
      <c r="J461" s="5" t="s">
        <v>81</v>
      </c>
      <c r="K461" s="5" t="s">
        <v>130</v>
      </c>
      <c r="L461" s="5" t="s">
        <v>76</v>
      </c>
      <c r="M461" s="5" t="s">
        <v>41</v>
      </c>
      <c r="N461" s="5">
        <v>2</v>
      </c>
      <c r="O461" s="7">
        <v>15094</v>
      </c>
      <c r="P461" s="8">
        <v>0.25</v>
      </c>
      <c r="Q461" s="7">
        <v>8920</v>
      </c>
      <c r="R461" s="9">
        <f t="shared" si="60"/>
        <v>22641</v>
      </c>
      <c r="S461" s="9">
        <f t="shared" si="61"/>
        <v>17840</v>
      </c>
      <c r="T461" s="9">
        <f t="shared" si="62"/>
        <v>4801</v>
      </c>
      <c r="U461" s="10">
        <f t="shared" si="63"/>
        <v>0.21204893776776645</v>
      </c>
      <c r="V461" s="5" t="s">
        <v>42</v>
      </c>
    </row>
    <row r="462" spans="1:22" x14ac:dyDescent="0.3">
      <c r="A462" s="5" t="s">
        <v>549</v>
      </c>
      <c r="B462" s="6">
        <v>45056</v>
      </c>
      <c r="C462" s="5">
        <f t="shared" si="56"/>
        <v>2023</v>
      </c>
      <c r="D462" s="5">
        <f t="shared" si="57"/>
        <v>5</v>
      </c>
      <c r="E462" s="5" t="str">
        <f t="shared" si="58"/>
        <v>May</v>
      </c>
      <c r="F462" s="5" t="str">
        <f t="shared" si="59"/>
        <v>Q2</v>
      </c>
      <c r="G462" s="5" t="s">
        <v>35</v>
      </c>
      <c r="H462" s="5" t="s">
        <v>91</v>
      </c>
      <c r="I462" s="5" t="s">
        <v>92</v>
      </c>
      <c r="J462" s="5" t="s">
        <v>38</v>
      </c>
      <c r="K462" s="5" t="s">
        <v>75</v>
      </c>
      <c r="L462" s="5" t="s">
        <v>48</v>
      </c>
      <c r="M462" s="5" t="s">
        <v>56</v>
      </c>
      <c r="N462" s="5">
        <v>1</v>
      </c>
      <c r="O462" s="7">
        <v>11910</v>
      </c>
      <c r="P462" s="8">
        <v>0.1</v>
      </c>
      <c r="Q462" s="7">
        <v>8794</v>
      </c>
      <c r="R462" s="9">
        <f t="shared" si="60"/>
        <v>10719</v>
      </c>
      <c r="S462" s="9">
        <f t="shared" si="61"/>
        <v>8794</v>
      </c>
      <c r="T462" s="9">
        <f t="shared" si="62"/>
        <v>1925</v>
      </c>
      <c r="U462" s="10">
        <f t="shared" si="63"/>
        <v>0.17958764810150202</v>
      </c>
      <c r="V462" s="5" t="s">
        <v>42</v>
      </c>
    </row>
    <row r="463" spans="1:22" x14ac:dyDescent="0.3">
      <c r="A463" s="5" t="s">
        <v>550</v>
      </c>
      <c r="B463" s="6">
        <v>45056</v>
      </c>
      <c r="C463" s="5">
        <f t="shared" si="56"/>
        <v>2023</v>
      </c>
      <c r="D463" s="5">
        <f t="shared" si="57"/>
        <v>5</v>
      </c>
      <c r="E463" s="5" t="str">
        <f t="shared" si="58"/>
        <v>May</v>
      </c>
      <c r="F463" s="5" t="str">
        <f t="shared" si="59"/>
        <v>Q2</v>
      </c>
      <c r="G463" s="5" t="s">
        <v>51</v>
      </c>
      <c r="H463" s="5" t="s">
        <v>106</v>
      </c>
      <c r="I463" s="5" t="s">
        <v>107</v>
      </c>
      <c r="J463" s="5" t="s">
        <v>54</v>
      </c>
      <c r="K463" s="5" t="s">
        <v>55</v>
      </c>
      <c r="L463" s="5" t="s">
        <v>40</v>
      </c>
      <c r="M463" s="5" t="s">
        <v>41</v>
      </c>
      <c r="N463" s="5">
        <v>1</v>
      </c>
      <c r="O463" s="7">
        <v>2578</v>
      </c>
      <c r="P463" s="8">
        <v>0.2</v>
      </c>
      <c r="Q463" s="7">
        <v>1531</v>
      </c>
      <c r="R463" s="9">
        <f t="shared" si="60"/>
        <v>2062.4</v>
      </c>
      <c r="S463" s="9">
        <f t="shared" si="61"/>
        <v>1531</v>
      </c>
      <c r="T463" s="9">
        <f t="shared" si="62"/>
        <v>531.40000000000009</v>
      </c>
      <c r="U463" s="10">
        <f t="shared" si="63"/>
        <v>0.2576609775019395</v>
      </c>
      <c r="V463" s="5" t="s">
        <v>42</v>
      </c>
    </row>
    <row r="464" spans="1:22" x14ac:dyDescent="0.3">
      <c r="A464" s="5" t="s">
        <v>551</v>
      </c>
      <c r="B464" s="6">
        <v>45056</v>
      </c>
      <c r="C464" s="5">
        <f t="shared" si="56"/>
        <v>2023</v>
      </c>
      <c r="D464" s="5">
        <f t="shared" si="57"/>
        <v>5</v>
      </c>
      <c r="E464" s="5" t="str">
        <f t="shared" si="58"/>
        <v>May</v>
      </c>
      <c r="F464" s="5" t="str">
        <f t="shared" si="59"/>
        <v>Q2</v>
      </c>
      <c r="G464" s="5" t="s">
        <v>35</v>
      </c>
      <c r="H464" s="5" t="s">
        <v>36</v>
      </c>
      <c r="I464" s="5" t="s">
        <v>37</v>
      </c>
      <c r="J464" s="5" t="s">
        <v>81</v>
      </c>
      <c r="K464" s="5" t="s">
        <v>94</v>
      </c>
      <c r="L464" s="5" t="s">
        <v>40</v>
      </c>
      <c r="M464" s="5" t="s">
        <v>41</v>
      </c>
      <c r="N464" s="5">
        <v>1</v>
      </c>
      <c r="O464" s="7">
        <v>32210</v>
      </c>
      <c r="P464" s="8">
        <v>0.2</v>
      </c>
      <c r="Q464" s="7">
        <v>22376</v>
      </c>
      <c r="R464" s="9">
        <f t="shared" si="60"/>
        <v>25768</v>
      </c>
      <c r="S464" s="9">
        <f t="shared" si="61"/>
        <v>22376</v>
      </c>
      <c r="T464" s="9">
        <f t="shared" si="62"/>
        <v>3392</v>
      </c>
      <c r="U464" s="10">
        <f t="shared" si="63"/>
        <v>0.13163613784538963</v>
      </c>
      <c r="V464" s="5" t="s">
        <v>120</v>
      </c>
    </row>
    <row r="465" spans="1:22" x14ac:dyDescent="0.3">
      <c r="A465" s="5" t="s">
        <v>552</v>
      </c>
      <c r="B465" s="6">
        <v>45056</v>
      </c>
      <c r="C465" s="5">
        <f t="shared" si="56"/>
        <v>2023</v>
      </c>
      <c r="D465" s="5">
        <f t="shared" si="57"/>
        <v>5</v>
      </c>
      <c r="E465" s="5" t="str">
        <f t="shared" si="58"/>
        <v>May</v>
      </c>
      <c r="F465" s="5" t="str">
        <f t="shared" si="59"/>
        <v>Q2</v>
      </c>
      <c r="G465" s="5" t="s">
        <v>51</v>
      </c>
      <c r="H465" s="5" t="s">
        <v>79</v>
      </c>
      <c r="I465" s="5" t="s">
        <v>80</v>
      </c>
      <c r="J465" s="5" t="s">
        <v>46</v>
      </c>
      <c r="K465" s="5" t="s">
        <v>61</v>
      </c>
      <c r="L465" s="5" t="s">
        <v>48</v>
      </c>
      <c r="M465" s="5" t="s">
        <v>41</v>
      </c>
      <c r="N465" s="5">
        <v>1</v>
      </c>
      <c r="O465" s="7">
        <v>234</v>
      </c>
      <c r="P465" s="8">
        <v>0.05</v>
      </c>
      <c r="Q465" s="7">
        <v>97</v>
      </c>
      <c r="R465" s="9">
        <f t="shared" si="60"/>
        <v>222.29999999999998</v>
      </c>
      <c r="S465" s="9">
        <f t="shared" si="61"/>
        <v>97</v>
      </c>
      <c r="T465" s="9">
        <f t="shared" si="62"/>
        <v>125.29999999999998</v>
      </c>
      <c r="U465" s="10">
        <f t="shared" si="63"/>
        <v>0.56365272154745838</v>
      </c>
      <c r="V465" s="5" t="s">
        <v>42</v>
      </c>
    </row>
    <row r="466" spans="1:22" x14ac:dyDescent="0.3">
      <c r="A466" s="5" t="s">
        <v>553</v>
      </c>
      <c r="B466" s="6">
        <v>45057</v>
      </c>
      <c r="C466" s="5">
        <f t="shared" si="56"/>
        <v>2023</v>
      </c>
      <c r="D466" s="5">
        <f t="shared" si="57"/>
        <v>5</v>
      </c>
      <c r="E466" s="5" t="str">
        <f t="shared" si="58"/>
        <v>May</v>
      </c>
      <c r="F466" s="5" t="str">
        <f t="shared" si="59"/>
        <v>Q2</v>
      </c>
      <c r="G466" s="5" t="s">
        <v>58</v>
      </c>
      <c r="H466" s="5" t="s">
        <v>72</v>
      </c>
      <c r="I466" s="5" t="s">
        <v>73</v>
      </c>
      <c r="J466" s="5" t="s">
        <v>38</v>
      </c>
      <c r="K466" s="5" t="s">
        <v>39</v>
      </c>
      <c r="L466" s="5" t="s">
        <v>48</v>
      </c>
      <c r="M466" s="5" t="s">
        <v>49</v>
      </c>
      <c r="N466" s="5">
        <v>2</v>
      </c>
      <c r="O466" s="7">
        <v>46928</v>
      </c>
      <c r="P466" s="8">
        <v>0.1</v>
      </c>
      <c r="Q466" s="7">
        <v>39010</v>
      </c>
      <c r="R466" s="9">
        <f t="shared" si="60"/>
        <v>84470.400000000009</v>
      </c>
      <c r="S466" s="9">
        <f t="shared" si="61"/>
        <v>78020</v>
      </c>
      <c r="T466" s="9">
        <f t="shared" si="62"/>
        <v>6450.4000000000087</v>
      </c>
      <c r="U466" s="10">
        <f t="shared" si="63"/>
        <v>7.63628442626057E-2</v>
      </c>
      <c r="V466" s="5" t="s">
        <v>42</v>
      </c>
    </row>
    <row r="467" spans="1:22" x14ac:dyDescent="0.3">
      <c r="A467" s="5" t="s">
        <v>554</v>
      </c>
      <c r="B467" s="6">
        <v>45057</v>
      </c>
      <c r="C467" s="5">
        <f t="shared" si="56"/>
        <v>2023</v>
      </c>
      <c r="D467" s="5">
        <f t="shared" si="57"/>
        <v>5</v>
      </c>
      <c r="E467" s="5" t="str">
        <f t="shared" si="58"/>
        <v>May</v>
      </c>
      <c r="F467" s="5" t="str">
        <f t="shared" si="59"/>
        <v>Q2</v>
      </c>
      <c r="G467" s="5" t="s">
        <v>58</v>
      </c>
      <c r="H467" s="5" t="s">
        <v>72</v>
      </c>
      <c r="I467" s="5" t="s">
        <v>73</v>
      </c>
      <c r="J467" s="5" t="s">
        <v>38</v>
      </c>
      <c r="K467" s="5" t="s">
        <v>39</v>
      </c>
      <c r="L467" s="5" t="s">
        <v>48</v>
      </c>
      <c r="M467" s="5" t="s">
        <v>56</v>
      </c>
      <c r="N467" s="5">
        <v>2</v>
      </c>
      <c r="O467" s="7">
        <v>48890</v>
      </c>
      <c r="P467" s="8">
        <v>0.1</v>
      </c>
      <c r="Q467" s="7">
        <v>41546</v>
      </c>
      <c r="R467" s="9">
        <f t="shared" si="60"/>
        <v>88002</v>
      </c>
      <c r="S467" s="9">
        <f t="shared" si="61"/>
        <v>83092</v>
      </c>
      <c r="T467" s="9">
        <f t="shared" si="62"/>
        <v>4910</v>
      </c>
      <c r="U467" s="10">
        <f t="shared" si="63"/>
        <v>5.5794186495761462E-2</v>
      </c>
      <c r="V467" s="5" t="s">
        <v>42</v>
      </c>
    </row>
    <row r="468" spans="1:22" x14ac:dyDescent="0.3">
      <c r="A468" s="5" t="s">
        <v>555</v>
      </c>
      <c r="B468" s="6">
        <v>45058</v>
      </c>
      <c r="C468" s="5">
        <f t="shared" si="56"/>
        <v>2023</v>
      </c>
      <c r="D468" s="5">
        <f t="shared" si="57"/>
        <v>5</v>
      </c>
      <c r="E468" s="5" t="str">
        <f t="shared" si="58"/>
        <v>May</v>
      </c>
      <c r="F468" s="5" t="str">
        <f t="shared" si="59"/>
        <v>Q2</v>
      </c>
      <c r="G468" s="5" t="s">
        <v>51</v>
      </c>
      <c r="H468" s="5" t="s">
        <v>106</v>
      </c>
      <c r="I468" s="5" t="s">
        <v>107</v>
      </c>
      <c r="J468" s="5" t="s">
        <v>38</v>
      </c>
      <c r="K468" s="5" t="s">
        <v>75</v>
      </c>
      <c r="L468" s="5" t="s">
        <v>48</v>
      </c>
      <c r="M468" s="5" t="s">
        <v>49</v>
      </c>
      <c r="N468" s="5">
        <v>1</v>
      </c>
      <c r="O468" s="7">
        <v>11638</v>
      </c>
      <c r="P468" s="8">
        <v>0</v>
      </c>
      <c r="Q468" s="7">
        <v>8473</v>
      </c>
      <c r="R468" s="9">
        <f t="shared" si="60"/>
        <v>11638</v>
      </c>
      <c r="S468" s="9">
        <f t="shared" si="61"/>
        <v>8473</v>
      </c>
      <c r="T468" s="9">
        <f t="shared" si="62"/>
        <v>3165</v>
      </c>
      <c r="U468" s="10">
        <f t="shared" si="63"/>
        <v>0.27195394397662831</v>
      </c>
      <c r="V468" s="5" t="s">
        <v>42</v>
      </c>
    </row>
    <row r="469" spans="1:22" x14ac:dyDescent="0.3">
      <c r="A469" s="5" t="s">
        <v>556</v>
      </c>
      <c r="B469" s="6">
        <v>45058</v>
      </c>
      <c r="C469" s="5">
        <f t="shared" si="56"/>
        <v>2023</v>
      </c>
      <c r="D469" s="5">
        <f t="shared" si="57"/>
        <v>5</v>
      </c>
      <c r="E469" s="5" t="str">
        <f t="shared" si="58"/>
        <v>May</v>
      </c>
      <c r="F469" s="5" t="str">
        <f t="shared" si="59"/>
        <v>Q2</v>
      </c>
      <c r="G469" s="5" t="s">
        <v>58</v>
      </c>
      <c r="H469" s="5" t="s">
        <v>68</v>
      </c>
      <c r="I469" s="5" t="s">
        <v>69</v>
      </c>
      <c r="J469" s="5" t="s">
        <v>54</v>
      </c>
      <c r="K469" s="5" t="s">
        <v>55</v>
      </c>
      <c r="L469" s="5" t="s">
        <v>40</v>
      </c>
      <c r="M469" s="5" t="s">
        <v>49</v>
      </c>
      <c r="N469" s="5">
        <v>1</v>
      </c>
      <c r="O469" s="7">
        <v>2766</v>
      </c>
      <c r="P469" s="8">
        <v>0.1</v>
      </c>
      <c r="Q469" s="7">
        <v>1630</v>
      </c>
      <c r="R469" s="9">
        <f t="shared" si="60"/>
        <v>2489.4</v>
      </c>
      <c r="S469" s="9">
        <f t="shared" si="61"/>
        <v>1630</v>
      </c>
      <c r="T469" s="9">
        <f t="shared" si="62"/>
        <v>859.40000000000009</v>
      </c>
      <c r="U469" s="10">
        <f t="shared" si="63"/>
        <v>0.34522374869446454</v>
      </c>
      <c r="V469" s="5" t="s">
        <v>42</v>
      </c>
    </row>
    <row r="470" spans="1:22" x14ac:dyDescent="0.3">
      <c r="A470" s="5" t="s">
        <v>557</v>
      </c>
      <c r="B470" s="6">
        <v>45059</v>
      </c>
      <c r="C470" s="5">
        <f t="shared" si="56"/>
        <v>2023</v>
      </c>
      <c r="D470" s="5">
        <f t="shared" si="57"/>
        <v>5</v>
      </c>
      <c r="E470" s="5" t="str">
        <f t="shared" si="58"/>
        <v>May</v>
      </c>
      <c r="F470" s="5" t="str">
        <f t="shared" si="59"/>
        <v>Q2</v>
      </c>
      <c r="G470" s="5" t="s">
        <v>51</v>
      </c>
      <c r="H470" s="5" t="s">
        <v>79</v>
      </c>
      <c r="I470" s="5" t="s">
        <v>80</v>
      </c>
      <c r="J470" s="5" t="s">
        <v>46</v>
      </c>
      <c r="K470" s="5" t="s">
        <v>47</v>
      </c>
      <c r="L470" s="5" t="s">
        <v>48</v>
      </c>
      <c r="M470" s="5" t="s">
        <v>49</v>
      </c>
      <c r="N470" s="5">
        <v>4</v>
      </c>
      <c r="O470" s="7">
        <v>464</v>
      </c>
      <c r="P470" s="8">
        <v>0.1</v>
      </c>
      <c r="Q470" s="7">
        <v>205</v>
      </c>
      <c r="R470" s="9">
        <f t="shared" si="60"/>
        <v>1670.4</v>
      </c>
      <c r="S470" s="9">
        <f t="shared" si="61"/>
        <v>820</v>
      </c>
      <c r="T470" s="9">
        <f t="shared" si="62"/>
        <v>850.40000000000009</v>
      </c>
      <c r="U470" s="10">
        <f t="shared" si="63"/>
        <v>0.50909961685823757</v>
      </c>
      <c r="V470" s="5" t="s">
        <v>42</v>
      </c>
    </row>
    <row r="471" spans="1:22" x14ac:dyDescent="0.3">
      <c r="A471" s="5" t="s">
        <v>558</v>
      </c>
      <c r="B471" s="6">
        <v>45059</v>
      </c>
      <c r="C471" s="5">
        <f t="shared" si="56"/>
        <v>2023</v>
      </c>
      <c r="D471" s="5">
        <f t="shared" si="57"/>
        <v>5</v>
      </c>
      <c r="E471" s="5" t="str">
        <f t="shared" si="58"/>
        <v>May</v>
      </c>
      <c r="F471" s="5" t="str">
        <f t="shared" si="59"/>
        <v>Q2</v>
      </c>
      <c r="G471" s="5" t="s">
        <v>51</v>
      </c>
      <c r="H471" s="5" t="s">
        <v>79</v>
      </c>
      <c r="I471" s="5" t="s">
        <v>80</v>
      </c>
      <c r="J471" s="5" t="s">
        <v>81</v>
      </c>
      <c r="K471" s="5" t="s">
        <v>82</v>
      </c>
      <c r="L471" s="5" t="s">
        <v>40</v>
      </c>
      <c r="M471" s="5" t="s">
        <v>56</v>
      </c>
      <c r="N471" s="5">
        <v>1</v>
      </c>
      <c r="O471" s="7">
        <v>6606</v>
      </c>
      <c r="P471" s="8">
        <v>0.2</v>
      </c>
      <c r="Q471" s="7">
        <v>3711</v>
      </c>
      <c r="R471" s="9">
        <f t="shared" si="60"/>
        <v>5284.8</v>
      </c>
      <c r="S471" s="9">
        <f t="shared" si="61"/>
        <v>3711</v>
      </c>
      <c r="T471" s="9">
        <f t="shared" si="62"/>
        <v>1573.8000000000002</v>
      </c>
      <c r="U471" s="10">
        <f t="shared" si="63"/>
        <v>0.29779745685740239</v>
      </c>
      <c r="V471" s="5" t="s">
        <v>42</v>
      </c>
    </row>
    <row r="472" spans="1:22" x14ac:dyDescent="0.3">
      <c r="A472" s="5" t="s">
        <v>559</v>
      </c>
      <c r="B472" s="6">
        <v>45059</v>
      </c>
      <c r="C472" s="5">
        <f t="shared" si="56"/>
        <v>2023</v>
      </c>
      <c r="D472" s="5">
        <f t="shared" si="57"/>
        <v>5</v>
      </c>
      <c r="E472" s="5" t="str">
        <f t="shared" si="58"/>
        <v>May</v>
      </c>
      <c r="F472" s="5" t="str">
        <f t="shared" si="59"/>
        <v>Q2</v>
      </c>
      <c r="G472" s="5" t="s">
        <v>58</v>
      </c>
      <c r="H472" s="5" t="s">
        <v>59</v>
      </c>
      <c r="I472" s="5" t="s">
        <v>60</v>
      </c>
      <c r="J472" s="5" t="s">
        <v>38</v>
      </c>
      <c r="K472" s="5" t="s">
        <v>104</v>
      </c>
      <c r="L472" s="5" t="s">
        <v>40</v>
      </c>
      <c r="M472" s="5" t="s">
        <v>56</v>
      </c>
      <c r="N472" s="5">
        <v>1</v>
      </c>
      <c r="O472" s="7">
        <v>1526</v>
      </c>
      <c r="P472" s="8">
        <v>0.05</v>
      </c>
      <c r="Q472" s="7">
        <v>741</v>
      </c>
      <c r="R472" s="9">
        <f t="shared" si="60"/>
        <v>1449.7</v>
      </c>
      <c r="S472" s="9">
        <f t="shared" si="61"/>
        <v>741</v>
      </c>
      <c r="T472" s="9">
        <f t="shared" si="62"/>
        <v>708.7</v>
      </c>
      <c r="U472" s="10">
        <f t="shared" si="63"/>
        <v>0.48885976408912191</v>
      </c>
      <c r="V472" s="5" t="s">
        <v>42</v>
      </c>
    </row>
    <row r="473" spans="1:22" x14ac:dyDescent="0.3">
      <c r="A473" s="5" t="s">
        <v>560</v>
      </c>
      <c r="B473" s="6">
        <v>45059</v>
      </c>
      <c r="C473" s="5">
        <f t="shared" si="56"/>
        <v>2023</v>
      </c>
      <c r="D473" s="5">
        <f t="shared" si="57"/>
        <v>5</v>
      </c>
      <c r="E473" s="5" t="str">
        <f t="shared" si="58"/>
        <v>May</v>
      </c>
      <c r="F473" s="5" t="str">
        <f t="shared" si="59"/>
        <v>Q2</v>
      </c>
      <c r="G473" s="5" t="s">
        <v>58</v>
      </c>
      <c r="H473" s="5" t="s">
        <v>68</v>
      </c>
      <c r="I473" s="5" t="s">
        <v>69</v>
      </c>
      <c r="J473" s="5" t="s">
        <v>46</v>
      </c>
      <c r="K473" s="5" t="s">
        <v>47</v>
      </c>
      <c r="L473" s="5" t="s">
        <v>48</v>
      </c>
      <c r="M473" s="5" t="s">
        <v>41</v>
      </c>
      <c r="N473" s="5">
        <v>1</v>
      </c>
      <c r="O473" s="7">
        <v>493</v>
      </c>
      <c r="P473" s="8">
        <v>0.05</v>
      </c>
      <c r="Q473" s="7">
        <v>222</v>
      </c>
      <c r="R473" s="9">
        <f t="shared" si="60"/>
        <v>468.34999999999997</v>
      </c>
      <c r="S473" s="9">
        <f t="shared" si="61"/>
        <v>222</v>
      </c>
      <c r="T473" s="9">
        <f t="shared" si="62"/>
        <v>246.34999999999997</v>
      </c>
      <c r="U473" s="10">
        <f t="shared" si="63"/>
        <v>0.52599551617380158</v>
      </c>
      <c r="V473" s="5" t="s">
        <v>42</v>
      </c>
    </row>
    <row r="474" spans="1:22" x14ac:dyDescent="0.3">
      <c r="A474" s="5" t="s">
        <v>561</v>
      </c>
      <c r="B474" s="6">
        <v>45059</v>
      </c>
      <c r="C474" s="5">
        <f t="shared" si="56"/>
        <v>2023</v>
      </c>
      <c r="D474" s="5">
        <f t="shared" si="57"/>
        <v>5</v>
      </c>
      <c r="E474" s="5" t="str">
        <f t="shared" si="58"/>
        <v>May</v>
      </c>
      <c r="F474" s="5" t="str">
        <f t="shared" si="59"/>
        <v>Q2</v>
      </c>
      <c r="G474" s="5" t="s">
        <v>51</v>
      </c>
      <c r="H474" s="5" t="s">
        <v>79</v>
      </c>
      <c r="I474" s="5" t="s">
        <v>80</v>
      </c>
      <c r="J474" s="5" t="s">
        <v>54</v>
      </c>
      <c r="K474" s="5" t="s">
        <v>55</v>
      </c>
      <c r="L474" s="5" t="s">
        <v>76</v>
      </c>
      <c r="M474" s="5" t="s">
        <v>49</v>
      </c>
      <c r="N474" s="5">
        <v>1</v>
      </c>
      <c r="O474" s="7">
        <v>2767</v>
      </c>
      <c r="P474" s="8">
        <v>0.1</v>
      </c>
      <c r="Q474" s="7">
        <v>1697</v>
      </c>
      <c r="R474" s="9">
        <f t="shared" si="60"/>
        <v>2490.3000000000002</v>
      </c>
      <c r="S474" s="9">
        <f t="shared" si="61"/>
        <v>1697</v>
      </c>
      <c r="T474" s="9">
        <f t="shared" si="62"/>
        <v>793.30000000000018</v>
      </c>
      <c r="U474" s="10">
        <f t="shared" si="63"/>
        <v>0.31855599726940537</v>
      </c>
      <c r="V474" s="5" t="s">
        <v>42</v>
      </c>
    </row>
    <row r="475" spans="1:22" x14ac:dyDescent="0.3">
      <c r="A475" s="5" t="s">
        <v>562</v>
      </c>
      <c r="B475" s="6">
        <v>45060</v>
      </c>
      <c r="C475" s="5">
        <f t="shared" si="56"/>
        <v>2023</v>
      </c>
      <c r="D475" s="5">
        <f t="shared" si="57"/>
        <v>5</v>
      </c>
      <c r="E475" s="5" t="str">
        <f t="shared" si="58"/>
        <v>May</v>
      </c>
      <c r="F475" s="5" t="str">
        <f t="shared" si="59"/>
        <v>Q2</v>
      </c>
      <c r="G475" s="5" t="s">
        <v>51</v>
      </c>
      <c r="H475" s="5" t="s">
        <v>79</v>
      </c>
      <c r="I475" s="5" t="s">
        <v>80</v>
      </c>
      <c r="J475" s="5" t="s">
        <v>46</v>
      </c>
      <c r="K475" s="5" t="s">
        <v>61</v>
      </c>
      <c r="L475" s="5" t="s">
        <v>40</v>
      </c>
      <c r="M475" s="5" t="s">
        <v>56</v>
      </c>
      <c r="N475" s="5">
        <v>5</v>
      </c>
      <c r="O475" s="7">
        <v>239</v>
      </c>
      <c r="P475" s="8">
        <v>0</v>
      </c>
      <c r="Q475" s="7">
        <v>100</v>
      </c>
      <c r="R475" s="9">
        <f t="shared" si="60"/>
        <v>1195</v>
      </c>
      <c r="S475" s="9">
        <f t="shared" si="61"/>
        <v>500</v>
      </c>
      <c r="T475" s="9">
        <f t="shared" si="62"/>
        <v>695</v>
      </c>
      <c r="U475" s="10">
        <f t="shared" si="63"/>
        <v>0.58158995815899583</v>
      </c>
      <c r="V475" s="5" t="s">
        <v>42</v>
      </c>
    </row>
    <row r="476" spans="1:22" x14ac:dyDescent="0.3">
      <c r="A476" s="5" t="s">
        <v>563</v>
      </c>
      <c r="B476" s="6">
        <v>45060</v>
      </c>
      <c r="C476" s="5">
        <f t="shared" si="56"/>
        <v>2023</v>
      </c>
      <c r="D476" s="5">
        <f t="shared" si="57"/>
        <v>5</v>
      </c>
      <c r="E476" s="5" t="str">
        <f t="shared" si="58"/>
        <v>May</v>
      </c>
      <c r="F476" s="5" t="str">
        <f t="shared" si="59"/>
        <v>Q2</v>
      </c>
      <c r="G476" s="5" t="s">
        <v>58</v>
      </c>
      <c r="H476" s="5" t="s">
        <v>72</v>
      </c>
      <c r="I476" s="5" t="s">
        <v>73</v>
      </c>
      <c r="J476" s="5" t="s">
        <v>46</v>
      </c>
      <c r="K476" s="5" t="s">
        <v>61</v>
      </c>
      <c r="L476" s="5" t="s">
        <v>40</v>
      </c>
      <c r="M476" s="5" t="s">
        <v>49</v>
      </c>
      <c r="N476" s="5">
        <v>4</v>
      </c>
      <c r="O476" s="7">
        <v>273</v>
      </c>
      <c r="P476" s="8">
        <v>0.1</v>
      </c>
      <c r="Q476" s="7">
        <v>112</v>
      </c>
      <c r="R476" s="9">
        <f t="shared" si="60"/>
        <v>982.80000000000007</v>
      </c>
      <c r="S476" s="9">
        <f t="shared" si="61"/>
        <v>448</v>
      </c>
      <c r="T476" s="9">
        <f t="shared" si="62"/>
        <v>534.80000000000007</v>
      </c>
      <c r="U476" s="10">
        <f t="shared" si="63"/>
        <v>0.54415954415954415</v>
      </c>
      <c r="V476" s="5" t="s">
        <v>42</v>
      </c>
    </row>
    <row r="477" spans="1:22" x14ac:dyDescent="0.3">
      <c r="A477" s="5" t="s">
        <v>564</v>
      </c>
      <c r="B477" s="6">
        <v>45060</v>
      </c>
      <c r="C477" s="5">
        <f t="shared" si="56"/>
        <v>2023</v>
      </c>
      <c r="D477" s="5">
        <f t="shared" si="57"/>
        <v>5</v>
      </c>
      <c r="E477" s="5" t="str">
        <f t="shared" si="58"/>
        <v>May</v>
      </c>
      <c r="F477" s="5" t="str">
        <f t="shared" si="59"/>
        <v>Q2</v>
      </c>
      <c r="G477" s="5" t="s">
        <v>51</v>
      </c>
      <c r="H477" s="5" t="s">
        <v>79</v>
      </c>
      <c r="I477" s="5" t="s">
        <v>80</v>
      </c>
      <c r="J477" s="5" t="s">
        <v>38</v>
      </c>
      <c r="K477" s="5" t="s">
        <v>104</v>
      </c>
      <c r="L477" s="5" t="s">
        <v>40</v>
      </c>
      <c r="M477" s="5" t="s">
        <v>49</v>
      </c>
      <c r="N477" s="5">
        <v>2</v>
      </c>
      <c r="O477" s="7">
        <v>1542</v>
      </c>
      <c r="P477" s="8">
        <v>0</v>
      </c>
      <c r="Q477" s="7">
        <v>763</v>
      </c>
      <c r="R477" s="9">
        <f t="shared" si="60"/>
        <v>3084</v>
      </c>
      <c r="S477" s="9">
        <f t="shared" si="61"/>
        <v>1526</v>
      </c>
      <c r="T477" s="9">
        <f t="shared" si="62"/>
        <v>1558</v>
      </c>
      <c r="U477" s="10">
        <f t="shared" si="63"/>
        <v>0.50518806744487676</v>
      </c>
      <c r="V477" s="5" t="s">
        <v>120</v>
      </c>
    </row>
    <row r="478" spans="1:22" x14ac:dyDescent="0.3">
      <c r="A478" s="5" t="s">
        <v>565</v>
      </c>
      <c r="B478" s="6">
        <v>45060</v>
      </c>
      <c r="C478" s="5">
        <f t="shared" si="56"/>
        <v>2023</v>
      </c>
      <c r="D478" s="5">
        <f t="shared" si="57"/>
        <v>5</v>
      </c>
      <c r="E478" s="5" t="str">
        <f t="shared" si="58"/>
        <v>May</v>
      </c>
      <c r="F478" s="5" t="str">
        <f t="shared" si="59"/>
        <v>Q2</v>
      </c>
      <c r="G478" s="5" t="s">
        <v>58</v>
      </c>
      <c r="H478" s="5" t="s">
        <v>59</v>
      </c>
      <c r="I478" s="5" t="s">
        <v>60</v>
      </c>
      <c r="J478" s="5" t="s">
        <v>46</v>
      </c>
      <c r="K478" s="5" t="s">
        <v>66</v>
      </c>
      <c r="L478" s="5" t="s">
        <v>48</v>
      </c>
      <c r="M478" s="5" t="s">
        <v>49</v>
      </c>
      <c r="N478" s="5">
        <v>2</v>
      </c>
      <c r="O478" s="7">
        <v>299</v>
      </c>
      <c r="P478" s="8">
        <v>0</v>
      </c>
      <c r="Q478" s="7">
        <v>119</v>
      </c>
      <c r="R478" s="9">
        <f t="shared" si="60"/>
        <v>598</v>
      </c>
      <c r="S478" s="9">
        <f t="shared" si="61"/>
        <v>238</v>
      </c>
      <c r="T478" s="9">
        <f t="shared" si="62"/>
        <v>360</v>
      </c>
      <c r="U478" s="10">
        <f t="shared" si="63"/>
        <v>0.60200668896321075</v>
      </c>
      <c r="V478" s="5" t="s">
        <v>42</v>
      </c>
    </row>
    <row r="479" spans="1:22" x14ac:dyDescent="0.3">
      <c r="A479" s="5" t="s">
        <v>566</v>
      </c>
      <c r="B479" s="6">
        <v>45060</v>
      </c>
      <c r="C479" s="5">
        <f t="shared" si="56"/>
        <v>2023</v>
      </c>
      <c r="D479" s="5">
        <f t="shared" si="57"/>
        <v>5</v>
      </c>
      <c r="E479" s="5" t="str">
        <f t="shared" si="58"/>
        <v>May</v>
      </c>
      <c r="F479" s="5" t="str">
        <f t="shared" si="59"/>
        <v>Q2</v>
      </c>
      <c r="G479" s="5" t="s">
        <v>58</v>
      </c>
      <c r="H479" s="5" t="s">
        <v>59</v>
      </c>
      <c r="I479" s="5" t="s">
        <v>60</v>
      </c>
      <c r="J479" s="5" t="s">
        <v>81</v>
      </c>
      <c r="K479" s="5" t="s">
        <v>146</v>
      </c>
      <c r="L479" s="5" t="s">
        <v>40</v>
      </c>
      <c r="M479" s="5" t="s">
        <v>41</v>
      </c>
      <c r="N479" s="5">
        <v>3</v>
      </c>
      <c r="O479" s="7">
        <v>8161</v>
      </c>
      <c r="P479" s="8">
        <v>0.05</v>
      </c>
      <c r="Q479" s="7">
        <v>5206</v>
      </c>
      <c r="R479" s="9">
        <f t="shared" si="60"/>
        <v>23258.85</v>
      </c>
      <c r="S479" s="9">
        <f t="shared" si="61"/>
        <v>15618</v>
      </c>
      <c r="T479" s="9">
        <f t="shared" si="62"/>
        <v>7640.8499999999985</v>
      </c>
      <c r="U479" s="10">
        <f t="shared" si="63"/>
        <v>0.32851366254135517</v>
      </c>
      <c r="V479" s="5" t="s">
        <v>42</v>
      </c>
    </row>
    <row r="480" spans="1:22" x14ac:dyDescent="0.3">
      <c r="A480" s="5" t="s">
        <v>567</v>
      </c>
      <c r="B480" s="6">
        <v>45060</v>
      </c>
      <c r="C480" s="5">
        <f t="shared" si="56"/>
        <v>2023</v>
      </c>
      <c r="D480" s="5">
        <f t="shared" si="57"/>
        <v>5</v>
      </c>
      <c r="E480" s="5" t="str">
        <f t="shared" si="58"/>
        <v>May</v>
      </c>
      <c r="F480" s="5" t="str">
        <f t="shared" si="59"/>
        <v>Q2</v>
      </c>
      <c r="G480" s="5" t="s">
        <v>63</v>
      </c>
      <c r="H480" s="5" t="s">
        <v>86</v>
      </c>
      <c r="I480" s="5" t="s">
        <v>87</v>
      </c>
      <c r="J480" s="5" t="s">
        <v>81</v>
      </c>
      <c r="K480" s="5" t="s">
        <v>146</v>
      </c>
      <c r="L480" s="5" t="s">
        <v>40</v>
      </c>
      <c r="M480" s="5" t="s">
        <v>41</v>
      </c>
      <c r="N480" s="5">
        <v>1</v>
      </c>
      <c r="O480" s="7">
        <v>8188</v>
      </c>
      <c r="P480" s="8">
        <v>0.15</v>
      </c>
      <c r="Q480" s="7">
        <v>5099</v>
      </c>
      <c r="R480" s="9">
        <f t="shared" si="60"/>
        <v>6959.8</v>
      </c>
      <c r="S480" s="9">
        <f t="shared" si="61"/>
        <v>5099</v>
      </c>
      <c r="T480" s="9">
        <f t="shared" si="62"/>
        <v>1860.8000000000002</v>
      </c>
      <c r="U480" s="10">
        <f t="shared" si="63"/>
        <v>0.2673640047127791</v>
      </c>
      <c r="V480" s="5" t="s">
        <v>42</v>
      </c>
    </row>
    <row r="481" spans="1:22" x14ac:dyDescent="0.3">
      <c r="A481" s="5" t="s">
        <v>568</v>
      </c>
      <c r="B481" s="6">
        <v>45061</v>
      </c>
      <c r="C481" s="5">
        <f t="shared" si="56"/>
        <v>2023</v>
      </c>
      <c r="D481" s="5">
        <f t="shared" si="57"/>
        <v>5</v>
      </c>
      <c r="E481" s="5" t="str">
        <f t="shared" si="58"/>
        <v>May</v>
      </c>
      <c r="F481" s="5" t="str">
        <f t="shared" si="59"/>
        <v>Q2</v>
      </c>
      <c r="G481" s="5" t="s">
        <v>58</v>
      </c>
      <c r="H481" s="5" t="s">
        <v>59</v>
      </c>
      <c r="I481" s="5" t="s">
        <v>60</v>
      </c>
      <c r="J481" s="5" t="s">
        <v>81</v>
      </c>
      <c r="K481" s="5" t="s">
        <v>94</v>
      </c>
      <c r="L481" s="5" t="s">
        <v>76</v>
      </c>
      <c r="M481" s="5" t="s">
        <v>41</v>
      </c>
      <c r="N481" s="5">
        <v>2</v>
      </c>
      <c r="O481" s="7">
        <v>31707</v>
      </c>
      <c r="P481" s="8">
        <v>0.05</v>
      </c>
      <c r="Q481" s="7">
        <v>21118</v>
      </c>
      <c r="R481" s="9">
        <f t="shared" si="60"/>
        <v>60243.299999999996</v>
      </c>
      <c r="S481" s="9">
        <f t="shared" si="61"/>
        <v>42236</v>
      </c>
      <c r="T481" s="9">
        <f t="shared" si="62"/>
        <v>18007.299999999996</v>
      </c>
      <c r="U481" s="10">
        <f t="shared" si="63"/>
        <v>0.29890958828616621</v>
      </c>
      <c r="V481" s="5" t="s">
        <v>42</v>
      </c>
    </row>
    <row r="482" spans="1:22" x14ac:dyDescent="0.3">
      <c r="A482" s="5" t="s">
        <v>569</v>
      </c>
      <c r="B482" s="6">
        <v>45061</v>
      </c>
      <c r="C482" s="5">
        <f t="shared" si="56"/>
        <v>2023</v>
      </c>
      <c r="D482" s="5">
        <f t="shared" si="57"/>
        <v>5</v>
      </c>
      <c r="E482" s="5" t="str">
        <f t="shared" si="58"/>
        <v>May</v>
      </c>
      <c r="F482" s="5" t="str">
        <f t="shared" si="59"/>
        <v>Q2</v>
      </c>
      <c r="G482" s="5" t="s">
        <v>35</v>
      </c>
      <c r="H482" s="5" t="s">
        <v>91</v>
      </c>
      <c r="I482" s="5" t="s">
        <v>92</v>
      </c>
      <c r="J482" s="5" t="s">
        <v>81</v>
      </c>
      <c r="K482" s="5" t="s">
        <v>146</v>
      </c>
      <c r="L482" s="5" t="s">
        <v>48</v>
      </c>
      <c r="M482" s="5" t="s">
        <v>49</v>
      </c>
      <c r="N482" s="5">
        <v>4</v>
      </c>
      <c r="O482" s="7">
        <v>9386</v>
      </c>
      <c r="P482" s="8">
        <v>0</v>
      </c>
      <c r="Q482" s="7">
        <v>5847</v>
      </c>
      <c r="R482" s="9">
        <f t="shared" si="60"/>
        <v>37544</v>
      </c>
      <c r="S482" s="9">
        <f t="shared" si="61"/>
        <v>23388</v>
      </c>
      <c r="T482" s="9">
        <f t="shared" si="62"/>
        <v>14156</v>
      </c>
      <c r="U482" s="10">
        <f t="shared" si="63"/>
        <v>0.37705092691242276</v>
      </c>
      <c r="V482" s="5" t="s">
        <v>42</v>
      </c>
    </row>
    <row r="483" spans="1:22" x14ac:dyDescent="0.3">
      <c r="A483" s="5" t="s">
        <v>570</v>
      </c>
      <c r="B483" s="6">
        <v>45062</v>
      </c>
      <c r="C483" s="5">
        <f t="shared" si="56"/>
        <v>2023</v>
      </c>
      <c r="D483" s="5">
        <f t="shared" si="57"/>
        <v>5</v>
      </c>
      <c r="E483" s="5" t="str">
        <f t="shared" si="58"/>
        <v>May</v>
      </c>
      <c r="F483" s="5" t="str">
        <f t="shared" si="59"/>
        <v>Q2</v>
      </c>
      <c r="G483" s="5" t="s">
        <v>51</v>
      </c>
      <c r="H483" s="5" t="s">
        <v>79</v>
      </c>
      <c r="I483" s="5" t="s">
        <v>80</v>
      </c>
      <c r="J483" s="5" t="s">
        <v>54</v>
      </c>
      <c r="K483" s="5" t="s">
        <v>55</v>
      </c>
      <c r="L483" s="5" t="s">
        <v>40</v>
      </c>
      <c r="M483" s="5" t="s">
        <v>41</v>
      </c>
      <c r="N483" s="5">
        <v>1</v>
      </c>
      <c r="O483" s="7">
        <v>2763</v>
      </c>
      <c r="P483" s="8">
        <v>0.2</v>
      </c>
      <c r="Q483" s="7">
        <v>1662</v>
      </c>
      <c r="R483" s="9">
        <f t="shared" si="60"/>
        <v>2210.4</v>
      </c>
      <c r="S483" s="9">
        <f t="shared" si="61"/>
        <v>1662</v>
      </c>
      <c r="T483" s="9">
        <f t="shared" si="62"/>
        <v>548.40000000000009</v>
      </c>
      <c r="U483" s="10">
        <f t="shared" si="63"/>
        <v>0.24809989142236702</v>
      </c>
      <c r="V483" s="5" t="s">
        <v>42</v>
      </c>
    </row>
    <row r="484" spans="1:22" x14ac:dyDescent="0.3">
      <c r="A484" s="5" t="s">
        <v>571</v>
      </c>
      <c r="B484" s="6">
        <v>45062</v>
      </c>
      <c r="C484" s="5">
        <f t="shared" si="56"/>
        <v>2023</v>
      </c>
      <c r="D484" s="5">
        <f t="shared" si="57"/>
        <v>5</v>
      </c>
      <c r="E484" s="5" t="str">
        <f t="shared" si="58"/>
        <v>May</v>
      </c>
      <c r="F484" s="5" t="str">
        <f t="shared" si="59"/>
        <v>Q2</v>
      </c>
      <c r="G484" s="5" t="s">
        <v>51</v>
      </c>
      <c r="H484" s="5" t="s">
        <v>106</v>
      </c>
      <c r="I484" s="5" t="s">
        <v>107</v>
      </c>
      <c r="J484" s="5" t="s">
        <v>81</v>
      </c>
      <c r="K484" s="5" t="s">
        <v>82</v>
      </c>
      <c r="L484" s="5" t="s">
        <v>40</v>
      </c>
      <c r="M484" s="5" t="s">
        <v>49</v>
      </c>
      <c r="N484" s="5">
        <v>4</v>
      </c>
      <c r="O484" s="7">
        <v>6874</v>
      </c>
      <c r="P484" s="8">
        <v>0.3</v>
      </c>
      <c r="Q484" s="7">
        <v>3688</v>
      </c>
      <c r="R484" s="9">
        <f t="shared" si="60"/>
        <v>19247.199999999997</v>
      </c>
      <c r="S484" s="9">
        <f t="shared" si="61"/>
        <v>14752</v>
      </c>
      <c r="T484" s="9">
        <f t="shared" si="62"/>
        <v>4495.1999999999971</v>
      </c>
      <c r="U484" s="10">
        <f t="shared" si="63"/>
        <v>0.23355085415021395</v>
      </c>
      <c r="V484" s="5" t="s">
        <v>42</v>
      </c>
    </row>
    <row r="485" spans="1:22" x14ac:dyDescent="0.3">
      <c r="A485" s="5" t="s">
        <v>572</v>
      </c>
      <c r="B485" s="6">
        <v>45062</v>
      </c>
      <c r="C485" s="5">
        <f t="shared" si="56"/>
        <v>2023</v>
      </c>
      <c r="D485" s="5">
        <f t="shared" si="57"/>
        <v>5</v>
      </c>
      <c r="E485" s="5" t="str">
        <f t="shared" si="58"/>
        <v>May</v>
      </c>
      <c r="F485" s="5" t="str">
        <f t="shared" si="59"/>
        <v>Q2</v>
      </c>
      <c r="G485" s="5" t="s">
        <v>58</v>
      </c>
      <c r="H485" s="5" t="s">
        <v>68</v>
      </c>
      <c r="I485" s="5" t="s">
        <v>69</v>
      </c>
      <c r="J485" s="5" t="s">
        <v>46</v>
      </c>
      <c r="K485" s="5" t="s">
        <v>61</v>
      </c>
      <c r="L485" s="5" t="s">
        <v>76</v>
      </c>
      <c r="M485" s="5" t="s">
        <v>49</v>
      </c>
      <c r="N485" s="5">
        <v>1</v>
      </c>
      <c r="O485" s="7">
        <v>235</v>
      </c>
      <c r="P485" s="8">
        <v>0.1</v>
      </c>
      <c r="Q485" s="7">
        <v>101</v>
      </c>
      <c r="R485" s="9">
        <f t="shared" si="60"/>
        <v>211.5</v>
      </c>
      <c r="S485" s="9">
        <f t="shared" si="61"/>
        <v>101</v>
      </c>
      <c r="T485" s="9">
        <f t="shared" si="62"/>
        <v>110.5</v>
      </c>
      <c r="U485" s="10">
        <f t="shared" si="63"/>
        <v>0.52245862884160754</v>
      </c>
      <c r="V485" s="5" t="s">
        <v>42</v>
      </c>
    </row>
    <row r="486" spans="1:22" x14ac:dyDescent="0.3">
      <c r="A486" s="5" t="s">
        <v>573</v>
      </c>
      <c r="B486" s="6">
        <v>45063</v>
      </c>
      <c r="C486" s="5">
        <f t="shared" si="56"/>
        <v>2023</v>
      </c>
      <c r="D486" s="5">
        <f t="shared" si="57"/>
        <v>5</v>
      </c>
      <c r="E486" s="5" t="str">
        <f t="shared" si="58"/>
        <v>May</v>
      </c>
      <c r="F486" s="5" t="str">
        <f t="shared" si="59"/>
        <v>Q2</v>
      </c>
      <c r="G486" s="5" t="s">
        <v>63</v>
      </c>
      <c r="H486" s="5" t="s">
        <v>64</v>
      </c>
      <c r="I486" s="5" t="s">
        <v>65</v>
      </c>
      <c r="J486" s="5" t="s">
        <v>38</v>
      </c>
      <c r="K486" s="5" t="s">
        <v>75</v>
      </c>
      <c r="L486" s="5" t="s">
        <v>40</v>
      </c>
      <c r="M486" s="5" t="s">
        <v>49</v>
      </c>
      <c r="N486" s="5">
        <v>3</v>
      </c>
      <c r="O486" s="7">
        <v>11939</v>
      </c>
      <c r="P486" s="8">
        <v>0.15</v>
      </c>
      <c r="Q486" s="7">
        <v>9067</v>
      </c>
      <c r="R486" s="9">
        <f t="shared" si="60"/>
        <v>30444.45</v>
      </c>
      <c r="S486" s="9">
        <f t="shared" si="61"/>
        <v>27201</v>
      </c>
      <c r="T486" s="9">
        <f t="shared" si="62"/>
        <v>3243.4500000000007</v>
      </c>
      <c r="U486" s="10">
        <f t="shared" si="63"/>
        <v>0.10653665939112057</v>
      </c>
      <c r="V486" s="5" t="s">
        <v>42</v>
      </c>
    </row>
    <row r="487" spans="1:22" x14ac:dyDescent="0.3">
      <c r="A487" s="5" t="s">
        <v>574</v>
      </c>
      <c r="B487" s="6">
        <v>45063</v>
      </c>
      <c r="C487" s="5">
        <f t="shared" si="56"/>
        <v>2023</v>
      </c>
      <c r="D487" s="5">
        <f t="shared" si="57"/>
        <v>5</v>
      </c>
      <c r="E487" s="5" t="str">
        <f t="shared" si="58"/>
        <v>May</v>
      </c>
      <c r="F487" s="5" t="str">
        <f t="shared" si="59"/>
        <v>Q2</v>
      </c>
      <c r="G487" s="5" t="s">
        <v>35</v>
      </c>
      <c r="H487" s="5" t="s">
        <v>44</v>
      </c>
      <c r="I487" s="5" t="s">
        <v>45</v>
      </c>
      <c r="J487" s="5" t="s">
        <v>81</v>
      </c>
      <c r="K487" s="5" t="s">
        <v>94</v>
      </c>
      <c r="L487" s="5" t="s">
        <v>48</v>
      </c>
      <c r="M487" s="5" t="s">
        <v>41</v>
      </c>
      <c r="N487" s="5">
        <v>2</v>
      </c>
      <c r="O487" s="7">
        <v>32052</v>
      </c>
      <c r="P487" s="8">
        <v>0.15</v>
      </c>
      <c r="Q487" s="7">
        <v>21834</v>
      </c>
      <c r="R487" s="9">
        <f t="shared" si="60"/>
        <v>54488.4</v>
      </c>
      <c r="S487" s="9">
        <f t="shared" si="61"/>
        <v>43668</v>
      </c>
      <c r="T487" s="9">
        <f t="shared" si="62"/>
        <v>10820.400000000001</v>
      </c>
      <c r="U487" s="10">
        <f t="shared" si="63"/>
        <v>0.19858171647543332</v>
      </c>
      <c r="V487" s="5" t="s">
        <v>42</v>
      </c>
    </row>
    <row r="488" spans="1:22" x14ac:dyDescent="0.3">
      <c r="A488" s="5" t="s">
        <v>575</v>
      </c>
      <c r="B488" s="6">
        <v>45063</v>
      </c>
      <c r="C488" s="5">
        <f t="shared" si="56"/>
        <v>2023</v>
      </c>
      <c r="D488" s="5">
        <f t="shared" si="57"/>
        <v>5</v>
      </c>
      <c r="E488" s="5" t="str">
        <f t="shared" si="58"/>
        <v>May</v>
      </c>
      <c r="F488" s="5" t="str">
        <f t="shared" si="59"/>
        <v>Q2</v>
      </c>
      <c r="G488" s="5" t="s">
        <v>51</v>
      </c>
      <c r="H488" s="5" t="s">
        <v>106</v>
      </c>
      <c r="I488" s="5" t="s">
        <v>107</v>
      </c>
      <c r="J488" s="5" t="s">
        <v>81</v>
      </c>
      <c r="K488" s="5" t="s">
        <v>130</v>
      </c>
      <c r="L488" s="5" t="s">
        <v>48</v>
      </c>
      <c r="M488" s="5" t="s">
        <v>49</v>
      </c>
      <c r="N488" s="5">
        <v>5</v>
      </c>
      <c r="O488" s="7">
        <v>13334</v>
      </c>
      <c r="P488" s="8">
        <v>0.35</v>
      </c>
      <c r="Q488" s="7">
        <v>7846</v>
      </c>
      <c r="R488" s="9">
        <f t="shared" si="60"/>
        <v>43335.5</v>
      </c>
      <c r="S488" s="9">
        <f t="shared" si="61"/>
        <v>39230</v>
      </c>
      <c r="T488" s="9">
        <f t="shared" si="62"/>
        <v>4105.5</v>
      </c>
      <c r="U488" s="10">
        <f t="shared" si="63"/>
        <v>9.4737570813767005E-2</v>
      </c>
      <c r="V488" s="5" t="s">
        <v>120</v>
      </c>
    </row>
    <row r="489" spans="1:22" x14ac:dyDescent="0.3">
      <c r="A489" s="5" t="s">
        <v>576</v>
      </c>
      <c r="B489" s="6">
        <v>45063</v>
      </c>
      <c r="C489" s="5">
        <f t="shared" si="56"/>
        <v>2023</v>
      </c>
      <c r="D489" s="5">
        <f t="shared" si="57"/>
        <v>5</v>
      </c>
      <c r="E489" s="5" t="str">
        <f t="shared" si="58"/>
        <v>May</v>
      </c>
      <c r="F489" s="5" t="str">
        <f t="shared" si="59"/>
        <v>Q2</v>
      </c>
      <c r="G489" s="5" t="s">
        <v>51</v>
      </c>
      <c r="H489" s="5" t="s">
        <v>79</v>
      </c>
      <c r="I489" s="5" t="s">
        <v>80</v>
      </c>
      <c r="J489" s="5" t="s">
        <v>46</v>
      </c>
      <c r="K489" s="5" t="s">
        <v>61</v>
      </c>
      <c r="L489" s="5" t="s">
        <v>40</v>
      </c>
      <c r="M489" s="5" t="s">
        <v>49</v>
      </c>
      <c r="N489" s="5">
        <v>5</v>
      </c>
      <c r="O489" s="7">
        <v>266</v>
      </c>
      <c r="P489" s="8">
        <v>0.1</v>
      </c>
      <c r="Q489" s="7">
        <v>113</v>
      </c>
      <c r="R489" s="9">
        <f t="shared" si="60"/>
        <v>1197</v>
      </c>
      <c r="S489" s="9">
        <f t="shared" si="61"/>
        <v>565</v>
      </c>
      <c r="T489" s="9">
        <f t="shared" si="62"/>
        <v>632</v>
      </c>
      <c r="U489" s="10">
        <f t="shared" si="63"/>
        <v>0.52798663324979112</v>
      </c>
      <c r="V489" s="5" t="s">
        <v>42</v>
      </c>
    </row>
    <row r="490" spans="1:22" x14ac:dyDescent="0.3">
      <c r="A490" s="5" t="s">
        <v>577</v>
      </c>
      <c r="B490" s="6">
        <v>45064</v>
      </c>
      <c r="C490" s="5">
        <f t="shared" si="56"/>
        <v>2023</v>
      </c>
      <c r="D490" s="5">
        <f t="shared" si="57"/>
        <v>5</v>
      </c>
      <c r="E490" s="5" t="str">
        <f t="shared" si="58"/>
        <v>May</v>
      </c>
      <c r="F490" s="5" t="str">
        <f t="shared" si="59"/>
        <v>Q2</v>
      </c>
      <c r="G490" s="5" t="s">
        <v>58</v>
      </c>
      <c r="H490" s="5" t="s">
        <v>59</v>
      </c>
      <c r="I490" s="5" t="s">
        <v>60</v>
      </c>
      <c r="J490" s="5" t="s">
        <v>54</v>
      </c>
      <c r="K490" s="5" t="s">
        <v>55</v>
      </c>
      <c r="L490" s="5" t="s">
        <v>40</v>
      </c>
      <c r="M490" s="5" t="s">
        <v>56</v>
      </c>
      <c r="N490" s="5">
        <v>5</v>
      </c>
      <c r="O490" s="7">
        <v>2806</v>
      </c>
      <c r="P490" s="8">
        <v>0</v>
      </c>
      <c r="Q490" s="7">
        <v>1665</v>
      </c>
      <c r="R490" s="9">
        <f t="shared" si="60"/>
        <v>14030</v>
      </c>
      <c r="S490" s="9">
        <f t="shared" si="61"/>
        <v>8325</v>
      </c>
      <c r="T490" s="9">
        <f t="shared" si="62"/>
        <v>5705</v>
      </c>
      <c r="U490" s="10">
        <f t="shared" si="63"/>
        <v>0.40662865288667144</v>
      </c>
      <c r="V490" s="5" t="s">
        <v>42</v>
      </c>
    </row>
    <row r="491" spans="1:22" x14ac:dyDescent="0.3">
      <c r="A491" s="5" t="s">
        <v>578</v>
      </c>
      <c r="B491" s="6">
        <v>45064</v>
      </c>
      <c r="C491" s="5">
        <f t="shared" si="56"/>
        <v>2023</v>
      </c>
      <c r="D491" s="5">
        <f t="shared" si="57"/>
        <v>5</v>
      </c>
      <c r="E491" s="5" t="str">
        <f t="shared" si="58"/>
        <v>May</v>
      </c>
      <c r="F491" s="5" t="str">
        <f t="shared" si="59"/>
        <v>Q2</v>
      </c>
      <c r="G491" s="5" t="s">
        <v>51</v>
      </c>
      <c r="H491" s="5" t="s">
        <v>106</v>
      </c>
      <c r="I491" s="5" t="s">
        <v>107</v>
      </c>
      <c r="J491" s="5" t="s">
        <v>38</v>
      </c>
      <c r="K491" s="5" t="s">
        <v>75</v>
      </c>
      <c r="L491" s="5" t="s">
        <v>40</v>
      </c>
      <c r="M491" s="5" t="s">
        <v>49</v>
      </c>
      <c r="N491" s="5">
        <v>1</v>
      </c>
      <c r="O491" s="7">
        <v>10678</v>
      </c>
      <c r="P491" s="8">
        <v>0.1</v>
      </c>
      <c r="Q491" s="7">
        <v>7809</v>
      </c>
      <c r="R491" s="9">
        <f t="shared" si="60"/>
        <v>9610.2000000000007</v>
      </c>
      <c r="S491" s="9">
        <f t="shared" si="61"/>
        <v>7809</v>
      </c>
      <c r="T491" s="9">
        <f t="shared" si="62"/>
        <v>1801.2000000000007</v>
      </c>
      <c r="U491" s="10">
        <f t="shared" si="63"/>
        <v>0.18742586002372486</v>
      </c>
      <c r="V491" s="5" t="s">
        <v>42</v>
      </c>
    </row>
    <row r="492" spans="1:22" x14ac:dyDescent="0.3">
      <c r="A492" s="5" t="s">
        <v>579</v>
      </c>
      <c r="B492" s="6">
        <v>45065</v>
      </c>
      <c r="C492" s="5">
        <f t="shared" si="56"/>
        <v>2023</v>
      </c>
      <c r="D492" s="5">
        <f t="shared" si="57"/>
        <v>5</v>
      </c>
      <c r="E492" s="5" t="str">
        <f t="shared" si="58"/>
        <v>May</v>
      </c>
      <c r="F492" s="5" t="str">
        <f t="shared" si="59"/>
        <v>Q2</v>
      </c>
      <c r="G492" s="5" t="s">
        <v>58</v>
      </c>
      <c r="H492" s="5" t="s">
        <v>72</v>
      </c>
      <c r="I492" s="5" t="s">
        <v>73</v>
      </c>
      <c r="J492" s="5" t="s">
        <v>46</v>
      </c>
      <c r="K492" s="5" t="s">
        <v>47</v>
      </c>
      <c r="L492" s="5" t="s">
        <v>40</v>
      </c>
      <c r="M492" s="5" t="s">
        <v>56</v>
      </c>
      <c r="N492" s="5">
        <v>1</v>
      </c>
      <c r="O492" s="7">
        <v>455</v>
      </c>
      <c r="P492" s="8">
        <v>0</v>
      </c>
      <c r="Q492" s="7">
        <v>205</v>
      </c>
      <c r="R492" s="9">
        <f t="shared" si="60"/>
        <v>455</v>
      </c>
      <c r="S492" s="9">
        <f t="shared" si="61"/>
        <v>205</v>
      </c>
      <c r="T492" s="9">
        <f t="shared" si="62"/>
        <v>250</v>
      </c>
      <c r="U492" s="10">
        <f t="shared" si="63"/>
        <v>0.5494505494505495</v>
      </c>
      <c r="V492" s="5" t="s">
        <v>42</v>
      </c>
    </row>
    <row r="493" spans="1:22" x14ac:dyDescent="0.3">
      <c r="A493" s="5" t="s">
        <v>580</v>
      </c>
      <c r="B493" s="6">
        <v>45065</v>
      </c>
      <c r="C493" s="5">
        <f t="shared" si="56"/>
        <v>2023</v>
      </c>
      <c r="D493" s="5">
        <f t="shared" si="57"/>
        <v>5</v>
      </c>
      <c r="E493" s="5" t="str">
        <f t="shared" si="58"/>
        <v>May</v>
      </c>
      <c r="F493" s="5" t="str">
        <f t="shared" si="59"/>
        <v>Q2</v>
      </c>
      <c r="G493" s="5" t="s">
        <v>35</v>
      </c>
      <c r="H493" s="5" t="s">
        <v>44</v>
      </c>
      <c r="I493" s="5" t="s">
        <v>45</v>
      </c>
      <c r="J493" s="5" t="s">
        <v>38</v>
      </c>
      <c r="K493" s="5" t="s">
        <v>104</v>
      </c>
      <c r="L493" s="5" t="s">
        <v>76</v>
      </c>
      <c r="M493" s="5" t="s">
        <v>49</v>
      </c>
      <c r="N493" s="5">
        <v>4</v>
      </c>
      <c r="O493" s="7">
        <v>1461</v>
      </c>
      <c r="P493" s="8">
        <v>0.05</v>
      </c>
      <c r="Q493" s="7">
        <v>715</v>
      </c>
      <c r="R493" s="9">
        <f t="shared" si="60"/>
        <v>5551.8</v>
      </c>
      <c r="S493" s="9">
        <f t="shared" si="61"/>
        <v>2860</v>
      </c>
      <c r="T493" s="9">
        <f t="shared" si="62"/>
        <v>2691.8</v>
      </c>
      <c r="U493" s="10">
        <f t="shared" si="63"/>
        <v>0.48485175978961781</v>
      </c>
      <c r="V493" s="5" t="s">
        <v>42</v>
      </c>
    </row>
    <row r="494" spans="1:22" x14ac:dyDescent="0.3">
      <c r="A494" s="5" t="s">
        <v>581</v>
      </c>
      <c r="B494" s="6">
        <v>45065</v>
      </c>
      <c r="C494" s="5">
        <f t="shared" si="56"/>
        <v>2023</v>
      </c>
      <c r="D494" s="5">
        <f t="shared" si="57"/>
        <v>5</v>
      </c>
      <c r="E494" s="5" t="str">
        <f t="shared" si="58"/>
        <v>May</v>
      </c>
      <c r="F494" s="5" t="str">
        <f t="shared" si="59"/>
        <v>Q2</v>
      </c>
      <c r="G494" s="5" t="s">
        <v>58</v>
      </c>
      <c r="H494" s="5" t="s">
        <v>59</v>
      </c>
      <c r="I494" s="5" t="s">
        <v>60</v>
      </c>
      <c r="J494" s="5" t="s">
        <v>54</v>
      </c>
      <c r="K494" s="5" t="s">
        <v>99</v>
      </c>
      <c r="L494" s="5" t="s">
        <v>76</v>
      </c>
      <c r="M494" s="5" t="s">
        <v>56</v>
      </c>
      <c r="N494" s="5">
        <v>4</v>
      </c>
      <c r="O494" s="7">
        <v>1866</v>
      </c>
      <c r="P494" s="8">
        <v>0</v>
      </c>
      <c r="Q494" s="7">
        <v>980</v>
      </c>
      <c r="R494" s="9">
        <f t="shared" si="60"/>
        <v>7464</v>
      </c>
      <c r="S494" s="9">
        <f t="shared" si="61"/>
        <v>3920</v>
      </c>
      <c r="T494" s="9">
        <f t="shared" si="62"/>
        <v>3544</v>
      </c>
      <c r="U494" s="10">
        <f t="shared" si="63"/>
        <v>0.47481243301178994</v>
      </c>
      <c r="V494" s="5" t="s">
        <v>42</v>
      </c>
    </row>
    <row r="495" spans="1:22" x14ac:dyDescent="0.3">
      <c r="A495" s="5" t="s">
        <v>582</v>
      </c>
      <c r="B495" s="6">
        <v>45067</v>
      </c>
      <c r="C495" s="5">
        <f t="shared" si="56"/>
        <v>2023</v>
      </c>
      <c r="D495" s="5">
        <f t="shared" si="57"/>
        <v>5</v>
      </c>
      <c r="E495" s="5" t="str">
        <f t="shared" si="58"/>
        <v>May</v>
      </c>
      <c r="F495" s="5" t="str">
        <f t="shared" si="59"/>
        <v>Q2</v>
      </c>
      <c r="G495" s="5" t="s">
        <v>51</v>
      </c>
      <c r="H495" s="5" t="s">
        <v>79</v>
      </c>
      <c r="I495" s="5" t="s">
        <v>80</v>
      </c>
      <c r="J495" s="5" t="s">
        <v>81</v>
      </c>
      <c r="K495" s="5" t="s">
        <v>82</v>
      </c>
      <c r="L495" s="5" t="s">
        <v>40</v>
      </c>
      <c r="M495" s="5" t="s">
        <v>49</v>
      </c>
      <c r="N495" s="5">
        <v>2</v>
      </c>
      <c r="O495" s="7">
        <v>6337</v>
      </c>
      <c r="P495" s="8">
        <v>0.3</v>
      </c>
      <c r="Q495" s="7">
        <v>3523</v>
      </c>
      <c r="R495" s="9">
        <f t="shared" si="60"/>
        <v>8871.7999999999993</v>
      </c>
      <c r="S495" s="9">
        <f t="shared" si="61"/>
        <v>7046</v>
      </c>
      <c r="T495" s="9">
        <f t="shared" si="62"/>
        <v>1825.7999999999993</v>
      </c>
      <c r="U495" s="10">
        <f t="shared" si="63"/>
        <v>0.20579814693748724</v>
      </c>
      <c r="V495" s="5" t="s">
        <v>42</v>
      </c>
    </row>
    <row r="496" spans="1:22" x14ac:dyDescent="0.3">
      <c r="A496" s="5" t="s">
        <v>583</v>
      </c>
      <c r="B496" s="6">
        <v>45067</v>
      </c>
      <c r="C496" s="5">
        <f t="shared" si="56"/>
        <v>2023</v>
      </c>
      <c r="D496" s="5">
        <f t="shared" si="57"/>
        <v>5</v>
      </c>
      <c r="E496" s="5" t="str">
        <f t="shared" si="58"/>
        <v>May</v>
      </c>
      <c r="F496" s="5" t="str">
        <f t="shared" si="59"/>
        <v>Q2</v>
      </c>
      <c r="G496" s="5" t="s">
        <v>35</v>
      </c>
      <c r="H496" s="5" t="s">
        <v>36</v>
      </c>
      <c r="I496" s="5" t="s">
        <v>37</v>
      </c>
      <c r="J496" s="5" t="s">
        <v>38</v>
      </c>
      <c r="K496" s="5" t="s">
        <v>118</v>
      </c>
      <c r="L496" s="5" t="s">
        <v>48</v>
      </c>
      <c r="M496" s="5" t="s">
        <v>49</v>
      </c>
      <c r="N496" s="5">
        <v>1</v>
      </c>
      <c r="O496" s="7">
        <v>18156</v>
      </c>
      <c r="P496" s="8">
        <v>0</v>
      </c>
      <c r="Q496" s="7">
        <v>13807</v>
      </c>
      <c r="R496" s="9">
        <f t="shared" si="60"/>
        <v>18156</v>
      </c>
      <c r="S496" s="9">
        <f t="shared" si="61"/>
        <v>13807</v>
      </c>
      <c r="T496" s="9">
        <f t="shared" si="62"/>
        <v>4349</v>
      </c>
      <c r="U496" s="10">
        <f t="shared" si="63"/>
        <v>0.2395351398986561</v>
      </c>
      <c r="V496" s="5" t="s">
        <v>42</v>
      </c>
    </row>
    <row r="497" spans="1:22" x14ac:dyDescent="0.3">
      <c r="A497" s="5" t="s">
        <v>584</v>
      </c>
      <c r="B497" s="6">
        <v>45067</v>
      </c>
      <c r="C497" s="5">
        <f t="shared" si="56"/>
        <v>2023</v>
      </c>
      <c r="D497" s="5">
        <f t="shared" si="57"/>
        <v>5</v>
      </c>
      <c r="E497" s="5" t="str">
        <f t="shared" si="58"/>
        <v>May</v>
      </c>
      <c r="F497" s="5" t="str">
        <f t="shared" si="59"/>
        <v>Q2</v>
      </c>
      <c r="G497" s="5" t="s">
        <v>51</v>
      </c>
      <c r="H497" s="5" t="s">
        <v>79</v>
      </c>
      <c r="I497" s="5" t="s">
        <v>80</v>
      </c>
      <c r="J497" s="5" t="s">
        <v>38</v>
      </c>
      <c r="K497" s="5" t="s">
        <v>75</v>
      </c>
      <c r="L497" s="5" t="s">
        <v>40</v>
      </c>
      <c r="M497" s="5" t="s">
        <v>56</v>
      </c>
      <c r="N497" s="5">
        <v>1</v>
      </c>
      <c r="O497" s="7">
        <v>11900</v>
      </c>
      <c r="P497" s="8">
        <v>0.15</v>
      </c>
      <c r="Q497" s="7">
        <v>9058</v>
      </c>
      <c r="R497" s="9">
        <f t="shared" si="60"/>
        <v>10115</v>
      </c>
      <c r="S497" s="9">
        <f t="shared" si="61"/>
        <v>9058</v>
      </c>
      <c r="T497" s="9">
        <f t="shared" si="62"/>
        <v>1057</v>
      </c>
      <c r="U497" s="10">
        <f t="shared" si="63"/>
        <v>0.10449826989619378</v>
      </c>
      <c r="V497" s="5" t="s">
        <v>42</v>
      </c>
    </row>
    <row r="498" spans="1:22" x14ac:dyDescent="0.3">
      <c r="A498" s="5" t="s">
        <v>585</v>
      </c>
      <c r="B498" s="6">
        <v>45067</v>
      </c>
      <c r="C498" s="5">
        <f t="shared" si="56"/>
        <v>2023</v>
      </c>
      <c r="D498" s="5">
        <f t="shared" si="57"/>
        <v>5</v>
      </c>
      <c r="E498" s="5" t="str">
        <f t="shared" si="58"/>
        <v>May</v>
      </c>
      <c r="F498" s="5" t="str">
        <f t="shared" si="59"/>
        <v>Q2</v>
      </c>
      <c r="G498" s="5" t="s">
        <v>51</v>
      </c>
      <c r="H498" s="5" t="s">
        <v>52</v>
      </c>
      <c r="I498" s="5" t="s">
        <v>53</v>
      </c>
      <c r="J498" s="5" t="s">
        <v>81</v>
      </c>
      <c r="K498" s="5" t="s">
        <v>82</v>
      </c>
      <c r="L498" s="5" t="s">
        <v>40</v>
      </c>
      <c r="M498" s="5" t="s">
        <v>49</v>
      </c>
      <c r="N498" s="5">
        <v>3</v>
      </c>
      <c r="O498" s="7">
        <v>7052</v>
      </c>
      <c r="P498" s="8">
        <v>0.25</v>
      </c>
      <c r="Q498" s="7">
        <v>3850</v>
      </c>
      <c r="R498" s="9">
        <f t="shared" si="60"/>
        <v>15867</v>
      </c>
      <c r="S498" s="9">
        <f t="shared" si="61"/>
        <v>11550</v>
      </c>
      <c r="T498" s="9">
        <f t="shared" si="62"/>
        <v>4317</v>
      </c>
      <c r="U498" s="10">
        <f t="shared" si="63"/>
        <v>0.2720741160899981</v>
      </c>
      <c r="V498" s="5" t="s">
        <v>120</v>
      </c>
    </row>
    <row r="499" spans="1:22" x14ac:dyDescent="0.3">
      <c r="A499" s="5" t="s">
        <v>586</v>
      </c>
      <c r="B499" s="6">
        <v>45068</v>
      </c>
      <c r="C499" s="5">
        <f t="shared" si="56"/>
        <v>2023</v>
      </c>
      <c r="D499" s="5">
        <f t="shared" si="57"/>
        <v>5</v>
      </c>
      <c r="E499" s="5" t="str">
        <f t="shared" si="58"/>
        <v>May</v>
      </c>
      <c r="F499" s="5" t="str">
        <f t="shared" si="59"/>
        <v>Q2</v>
      </c>
      <c r="G499" s="5" t="s">
        <v>51</v>
      </c>
      <c r="H499" s="5" t="s">
        <v>79</v>
      </c>
      <c r="I499" s="5" t="s">
        <v>80</v>
      </c>
      <c r="J499" s="5" t="s">
        <v>54</v>
      </c>
      <c r="K499" s="5" t="s">
        <v>55</v>
      </c>
      <c r="L499" s="5" t="s">
        <v>76</v>
      </c>
      <c r="M499" s="5" t="s">
        <v>41</v>
      </c>
      <c r="N499" s="5">
        <v>2</v>
      </c>
      <c r="O499" s="7">
        <v>2616</v>
      </c>
      <c r="P499" s="8">
        <v>0.15</v>
      </c>
      <c r="Q499" s="7">
        <v>1535</v>
      </c>
      <c r="R499" s="9">
        <f t="shared" si="60"/>
        <v>4447.2</v>
      </c>
      <c r="S499" s="9">
        <f t="shared" si="61"/>
        <v>3070</v>
      </c>
      <c r="T499" s="9">
        <f t="shared" si="62"/>
        <v>1377.1999999999998</v>
      </c>
      <c r="U499" s="10">
        <f t="shared" si="63"/>
        <v>0.30967799964022302</v>
      </c>
      <c r="V499" s="5" t="s">
        <v>42</v>
      </c>
    </row>
    <row r="500" spans="1:22" x14ac:dyDescent="0.3">
      <c r="A500" s="5" t="s">
        <v>587</v>
      </c>
      <c r="B500" s="6">
        <v>45068</v>
      </c>
      <c r="C500" s="5">
        <f t="shared" si="56"/>
        <v>2023</v>
      </c>
      <c r="D500" s="5">
        <f t="shared" si="57"/>
        <v>5</v>
      </c>
      <c r="E500" s="5" t="str">
        <f t="shared" si="58"/>
        <v>May</v>
      </c>
      <c r="F500" s="5" t="str">
        <f t="shared" si="59"/>
        <v>Q2</v>
      </c>
      <c r="G500" s="5" t="s">
        <v>51</v>
      </c>
      <c r="H500" s="5" t="s">
        <v>52</v>
      </c>
      <c r="I500" s="5" t="s">
        <v>53</v>
      </c>
      <c r="J500" s="5" t="s">
        <v>46</v>
      </c>
      <c r="K500" s="5" t="s">
        <v>47</v>
      </c>
      <c r="L500" s="5" t="s">
        <v>48</v>
      </c>
      <c r="M500" s="5" t="s">
        <v>41</v>
      </c>
      <c r="N500" s="5">
        <v>2</v>
      </c>
      <c r="O500" s="7">
        <v>440</v>
      </c>
      <c r="P500" s="8">
        <v>0.15</v>
      </c>
      <c r="Q500" s="7">
        <v>203</v>
      </c>
      <c r="R500" s="9">
        <f t="shared" si="60"/>
        <v>748</v>
      </c>
      <c r="S500" s="9">
        <f t="shared" si="61"/>
        <v>406</v>
      </c>
      <c r="T500" s="9">
        <f t="shared" si="62"/>
        <v>342</v>
      </c>
      <c r="U500" s="10">
        <f t="shared" si="63"/>
        <v>0.45721925133689839</v>
      </c>
      <c r="V500" s="5" t="s">
        <v>42</v>
      </c>
    </row>
    <row r="501" spans="1:22" x14ac:dyDescent="0.3">
      <c r="A501" s="5" t="s">
        <v>588</v>
      </c>
      <c r="B501" s="6">
        <v>45068</v>
      </c>
      <c r="C501" s="5">
        <f t="shared" si="56"/>
        <v>2023</v>
      </c>
      <c r="D501" s="5">
        <f t="shared" si="57"/>
        <v>5</v>
      </c>
      <c r="E501" s="5" t="str">
        <f t="shared" si="58"/>
        <v>May</v>
      </c>
      <c r="F501" s="5" t="str">
        <f t="shared" si="59"/>
        <v>Q2</v>
      </c>
      <c r="G501" s="5" t="s">
        <v>58</v>
      </c>
      <c r="H501" s="5" t="s">
        <v>59</v>
      </c>
      <c r="I501" s="5" t="s">
        <v>60</v>
      </c>
      <c r="J501" s="5" t="s">
        <v>46</v>
      </c>
      <c r="K501" s="5" t="s">
        <v>47</v>
      </c>
      <c r="L501" s="5" t="s">
        <v>48</v>
      </c>
      <c r="M501" s="5" t="s">
        <v>49</v>
      </c>
      <c r="N501" s="5">
        <v>1</v>
      </c>
      <c r="O501" s="7">
        <v>481</v>
      </c>
      <c r="P501" s="8">
        <v>0.1</v>
      </c>
      <c r="Q501" s="7">
        <v>222</v>
      </c>
      <c r="R501" s="9">
        <f t="shared" si="60"/>
        <v>432.90000000000003</v>
      </c>
      <c r="S501" s="9">
        <f t="shared" si="61"/>
        <v>222</v>
      </c>
      <c r="T501" s="9">
        <f t="shared" si="62"/>
        <v>210.90000000000003</v>
      </c>
      <c r="U501" s="10">
        <f t="shared" si="63"/>
        <v>0.48717948717948723</v>
      </c>
      <c r="V501" s="5" t="s">
        <v>42</v>
      </c>
    </row>
    <row r="502" spans="1:22" x14ac:dyDescent="0.3">
      <c r="A502" s="5" t="s">
        <v>589</v>
      </c>
      <c r="B502" s="6">
        <v>45068</v>
      </c>
      <c r="C502" s="5">
        <f t="shared" si="56"/>
        <v>2023</v>
      </c>
      <c r="D502" s="5">
        <f t="shared" si="57"/>
        <v>5</v>
      </c>
      <c r="E502" s="5" t="str">
        <f t="shared" si="58"/>
        <v>May</v>
      </c>
      <c r="F502" s="5" t="str">
        <f t="shared" si="59"/>
        <v>Q2</v>
      </c>
      <c r="G502" s="5" t="s">
        <v>35</v>
      </c>
      <c r="H502" s="5" t="s">
        <v>44</v>
      </c>
      <c r="I502" s="5" t="s">
        <v>45</v>
      </c>
      <c r="J502" s="5" t="s">
        <v>46</v>
      </c>
      <c r="K502" s="5" t="s">
        <v>89</v>
      </c>
      <c r="L502" s="5" t="s">
        <v>76</v>
      </c>
      <c r="M502" s="5" t="s">
        <v>49</v>
      </c>
      <c r="N502" s="5">
        <v>1</v>
      </c>
      <c r="O502" s="7">
        <v>2175</v>
      </c>
      <c r="P502" s="8">
        <v>0.05</v>
      </c>
      <c r="Q502" s="7">
        <v>1263</v>
      </c>
      <c r="R502" s="9">
        <f t="shared" si="60"/>
        <v>2066.25</v>
      </c>
      <c r="S502" s="9">
        <f t="shared" si="61"/>
        <v>1263</v>
      </c>
      <c r="T502" s="9">
        <f t="shared" si="62"/>
        <v>803.25</v>
      </c>
      <c r="U502" s="10">
        <f t="shared" si="63"/>
        <v>0.38874773139745916</v>
      </c>
      <c r="V502" s="5" t="s">
        <v>42</v>
      </c>
    </row>
    <row r="503" spans="1:22" x14ac:dyDescent="0.3">
      <c r="A503" s="5" t="s">
        <v>590</v>
      </c>
      <c r="B503" s="6">
        <v>45068</v>
      </c>
      <c r="C503" s="5">
        <f t="shared" si="56"/>
        <v>2023</v>
      </c>
      <c r="D503" s="5">
        <f t="shared" si="57"/>
        <v>5</v>
      </c>
      <c r="E503" s="5" t="str">
        <f t="shared" si="58"/>
        <v>May</v>
      </c>
      <c r="F503" s="5" t="str">
        <f t="shared" si="59"/>
        <v>Q2</v>
      </c>
      <c r="G503" s="5" t="s">
        <v>51</v>
      </c>
      <c r="H503" s="5" t="s">
        <v>52</v>
      </c>
      <c r="I503" s="5" t="s">
        <v>53</v>
      </c>
      <c r="J503" s="5" t="s">
        <v>38</v>
      </c>
      <c r="K503" s="5" t="s">
        <v>39</v>
      </c>
      <c r="L503" s="5" t="s">
        <v>40</v>
      </c>
      <c r="M503" s="5" t="s">
        <v>49</v>
      </c>
      <c r="N503" s="5">
        <v>4</v>
      </c>
      <c r="O503" s="7">
        <v>47840</v>
      </c>
      <c r="P503" s="8">
        <v>0</v>
      </c>
      <c r="Q503" s="7">
        <v>39935</v>
      </c>
      <c r="R503" s="9">
        <f t="shared" si="60"/>
        <v>191360</v>
      </c>
      <c r="S503" s="9">
        <f t="shared" si="61"/>
        <v>159740</v>
      </c>
      <c r="T503" s="9">
        <f t="shared" si="62"/>
        <v>31620</v>
      </c>
      <c r="U503" s="10">
        <f t="shared" si="63"/>
        <v>0.16523829431438128</v>
      </c>
      <c r="V503" s="5" t="s">
        <v>42</v>
      </c>
    </row>
    <row r="504" spans="1:22" x14ac:dyDescent="0.3">
      <c r="A504" s="5" t="s">
        <v>591</v>
      </c>
      <c r="B504" s="6">
        <v>45068</v>
      </c>
      <c r="C504" s="5">
        <f t="shared" si="56"/>
        <v>2023</v>
      </c>
      <c r="D504" s="5">
        <f t="shared" si="57"/>
        <v>5</v>
      </c>
      <c r="E504" s="5" t="str">
        <f t="shared" si="58"/>
        <v>May</v>
      </c>
      <c r="F504" s="5" t="str">
        <f t="shared" si="59"/>
        <v>Q2</v>
      </c>
      <c r="G504" s="5" t="s">
        <v>35</v>
      </c>
      <c r="H504" s="5" t="s">
        <v>36</v>
      </c>
      <c r="I504" s="5" t="s">
        <v>37</v>
      </c>
      <c r="J504" s="5" t="s">
        <v>46</v>
      </c>
      <c r="K504" s="5" t="s">
        <v>61</v>
      </c>
      <c r="L504" s="5" t="s">
        <v>40</v>
      </c>
      <c r="M504" s="5" t="s">
        <v>41</v>
      </c>
      <c r="N504" s="5">
        <v>1</v>
      </c>
      <c r="O504" s="7">
        <v>258</v>
      </c>
      <c r="P504" s="8">
        <v>0.05</v>
      </c>
      <c r="Q504" s="7">
        <v>110</v>
      </c>
      <c r="R504" s="9">
        <f t="shared" si="60"/>
        <v>245.1</v>
      </c>
      <c r="S504" s="9">
        <f t="shared" si="61"/>
        <v>110</v>
      </c>
      <c r="T504" s="9">
        <f t="shared" si="62"/>
        <v>135.1</v>
      </c>
      <c r="U504" s="10">
        <f t="shared" si="63"/>
        <v>0.55120359037127697</v>
      </c>
      <c r="V504" s="5" t="s">
        <v>42</v>
      </c>
    </row>
    <row r="505" spans="1:22" x14ac:dyDescent="0.3">
      <c r="A505" s="5" t="s">
        <v>592</v>
      </c>
      <c r="B505" s="6">
        <v>45068</v>
      </c>
      <c r="C505" s="5">
        <f t="shared" si="56"/>
        <v>2023</v>
      </c>
      <c r="D505" s="5">
        <f t="shared" si="57"/>
        <v>5</v>
      </c>
      <c r="E505" s="5" t="str">
        <f t="shared" si="58"/>
        <v>May</v>
      </c>
      <c r="F505" s="5" t="str">
        <f t="shared" si="59"/>
        <v>Q2</v>
      </c>
      <c r="G505" s="5" t="s">
        <v>63</v>
      </c>
      <c r="H505" s="5" t="s">
        <v>64</v>
      </c>
      <c r="I505" s="5" t="s">
        <v>65</v>
      </c>
      <c r="J505" s="5" t="s">
        <v>46</v>
      </c>
      <c r="K505" s="5" t="s">
        <v>47</v>
      </c>
      <c r="L505" s="5" t="s">
        <v>40</v>
      </c>
      <c r="M505" s="5" t="s">
        <v>41</v>
      </c>
      <c r="N505" s="5">
        <v>1</v>
      </c>
      <c r="O505" s="7">
        <v>405</v>
      </c>
      <c r="P505" s="8">
        <v>0.15</v>
      </c>
      <c r="Q505" s="7">
        <v>177</v>
      </c>
      <c r="R505" s="9">
        <f t="shared" si="60"/>
        <v>344.25</v>
      </c>
      <c r="S505" s="9">
        <f t="shared" si="61"/>
        <v>177</v>
      </c>
      <c r="T505" s="9">
        <f t="shared" si="62"/>
        <v>167.25</v>
      </c>
      <c r="U505" s="10">
        <f t="shared" si="63"/>
        <v>0.48583877995642699</v>
      </c>
      <c r="V505" s="5" t="s">
        <v>42</v>
      </c>
    </row>
    <row r="506" spans="1:22" x14ac:dyDescent="0.3">
      <c r="A506" s="5" t="s">
        <v>593</v>
      </c>
      <c r="B506" s="6">
        <v>45068</v>
      </c>
      <c r="C506" s="5">
        <f t="shared" si="56"/>
        <v>2023</v>
      </c>
      <c r="D506" s="5">
        <f t="shared" si="57"/>
        <v>5</v>
      </c>
      <c r="E506" s="5" t="str">
        <f t="shared" si="58"/>
        <v>May</v>
      </c>
      <c r="F506" s="5" t="str">
        <f t="shared" si="59"/>
        <v>Q2</v>
      </c>
      <c r="G506" s="5" t="s">
        <v>63</v>
      </c>
      <c r="H506" s="5" t="s">
        <v>86</v>
      </c>
      <c r="I506" s="5" t="s">
        <v>87</v>
      </c>
      <c r="J506" s="5" t="s">
        <v>38</v>
      </c>
      <c r="K506" s="5" t="s">
        <v>39</v>
      </c>
      <c r="L506" s="5" t="s">
        <v>76</v>
      </c>
      <c r="M506" s="5" t="s">
        <v>49</v>
      </c>
      <c r="N506" s="5">
        <v>3</v>
      </c>
      <c r="O506" s="7">
        <v>57048</v>
      </c>
      <c r="P506" s="8">
        <v>0</v>
      </c>
      <c r="Q506" s="7">
        <v>47599</v>
      </c>
      <c r="R506" s="9">
        <f t="shared" si="60"/>
        <v>171144</v>
      </c>
      <c r="S506" s="9">
        <f t="shared" si="61"/>
        <v>142797</v>
      </c>
      <c r="T506" s="9">
        <f t="shared" si="62"/>
        <v>28347</v>
      </c>
      <c r="U506" s="10">
        <f t="shared" si="63"/>
        <v>0.16563244986677886</v>
      </c>
      <c r="V506" s="5" t="s">
        <v>42</v>
      </c>
    </row>
    <row r="507" spans="1:22" x14ac:dyDescent="0.3">
      <c r="A507" s="5" t="s">
        <v>594</v>
      </c>
      <c r="B507" s="6">
        <v>45068</v>
      </c>
      <c r="C507" s="5">
        <f t="shared" si="56"/>
        <v>2023</v>
      </c>
      <c r="D507" s="5">
        <f t="shared" si="57"/>
        <v>5</v>
      </c>
      <c r="E507" s="5" t="str">
        <f t="shared" si="58"/>
        <v>May</v>
      </c>
      <c r="F507" s="5" t="str">
        <f t="shared" si="59"/>
        <v>Q2</v>
      </c>
      <c r="G507" s="5" t="s">
        <v>35</v>
      </c>
      <c r="H507" s="5" t="s">
        <v>44</v>
      </c>
      <c r="I507" s="5" t="s">
        <v>45</v>
      </c>
      <c r="J507" s="5" t="s">
        <v>38</v>
      </c>
      <c r="K507" s="5" t="s">
        <v>104</v>
      </c>
      <c r="L507" s="5" t="s">
        <v>76</v>
      </c>
      <c r="M507" s="5" t="s">
        <v>41</v>
      </c>
      <c r="N507" s="5">
        <v>1</v>
      </c>
      <c r="O507" s="7">
        <v>1476</v>
      </c>
      <c r="P507" s="8">
        <v>0.1</v>
      </c>
      <c r="Q507" s="7">
        <v>756</v>
      </c>
      <c r="R507" s="9">
        <f t="shared" si="60"/>
        <v>1328.4</v>
      </c>
      <c r="S507" s="9">
        <f t="shared" si="61"/>
        <v>756</v>
      </c>
      <c r="T507" s="9">
        <f t="shared" si="62"/>
        <v>572.40000000000009</v>
      </c>
      <c r="U507" s="10">
        <f t="shared" si="63"/>
        <v>0.43089430894308944</v>
      </c>
      <c r="V507" s="5" t="s">
        <v>42</v>
      </c>
    </row>
    <row r="508" spans="1:22" x14ac:dyDescent="0.3">
      <c r="A508" s="5" t="s">
        <v>595</v>
      </c>
      <c r="B508" s="6">
        <v>45069</v>
      </c>
      <c r="C508" s="5">
        <f t="shared" si="56"/>
        <v>2023</v>
      </c>
      <c r="D508" s="5">
        <f t="shared" si="57"/>
        <v>5</v>
      </c>
      <c r="E508" s="5" t="str">
        <f t="shared" si="58"/>
        <v>May</v>
      </c>
      <c r="F508" s="5" t="str">
        <f t="shared" si="59"/>
        <v>Q2</v>
      </c>
      <c r="G508" s="5" t="s">
        <v>51</v>
      </c>
      <c r="H508" s="5" t="s">
        <v>79</v>
      </c>
      <c r="I508" s="5" t="s">
        <v>80</v>
      </c>
      <c r="J508" s="5" t="s">
        <v>46</v>
      </c>
      <c r="K508" s="5" t="s">
        <v>61</v>
      </c>
      <c r="L508" s="5" t="s">
        <v>48</v>
      </c>
      <c r="M508" s="5" t="s">
        <v>56</v>
      </c>
      <c r="N508" s="5">
        <v>1</v>
      </c>
      <c r="O508" s="7">
        <v>228</v>
      </c>
      <c r="P508" s="8">
        <v>0</v>
      </c>
      <c r="Q508" s="7">
        <v>95</v>
      </c>
      <c r="R508" s="9">
        <f t="shared" si="60"/>
        <v>228</v>
      </c>
      <c r="S508" s="9">
        <f t="shared" si="61"/>
        <v>95</v>
      </c>
      <c r="T508" s="9">
        <f t="shared" si="62"/>
        <v>133</v>
      </c>
      <c r="U508" s="10">
        <f t="shared" si="63"/>
        <v>0.58333333333333337</v>
      </c>
      <c r="V508" s="5" t="s">
        <v>42</v>
      </c>
    </row>
    <row r="509" spans="1:22" x14ac:dyDescent="0.3">
      <c r="A509" s="5" t="s">
        <v>596</v>
      </c>
      <c r="B509" s="6">
        <v>45069</v>
      </c>
      <c r="C509" s="5">
        <f t="shared" si="56"/>
        <v>2023</v>
      </c>
      <c r="D509" s="5">
        <f t="shared" si="57"/>
        <v>5</v>
      </c>
      <c r="E509" s="5" t="str">
        <f t="shared" si="58"/>
        <v>May</v>
      </c>
      <c r="F509" s="5" t="str">
        <f t="shared" si="59"/>
        <v>Q2</v>
      </c>
      <c r="G509" s="5" t="s">
        <v>63</v>
      </c>
      <c r="H509" s="5" t="s">
        <v>86</v>
      </c>
      <c r="I509" s="5" t="s">
        <v>87</v>
      </c>
      <c r="J509" s="5" t="s">
        <v>46</v>
      </c>
      <c r="K509" s="5" t="s">
        <v>66</v>
      </c>
      <c r="L509" s="5" t="s">
        <v>40</v>
      </c>
      <c r="M509" s="5" t="s">
        <v>49</v>
      </c>
      <c r="N509" s="5">
        <v>5</v>
      </c>
      <c r="O509" s="7">
        <v>323</v>
      </c>
      <c r="P509" s="8">
        <v>0.05</v>
      </c>
      <c r="Q509" s="7">
        <v>129</v>
      </c>
      <c r="R509" s="9">
        <f t="shared" si="60"/>
        <v>1534.25</v>
      </c>
      <c r="S509" s="9">
        <f t="shared" si="61"/>
        <v>645</v>
      </c>
      <c r="T509" s="9">
        <f t="shared" si="62"/>
        <v>889.25</v>
      </c>
      <c r="U509" s="10">
        <f t="shared" si="63"/>
        <v>0.5795991526804628</v>
      </c>
      <c r="V509" s="5" t="s">
        <v>42</v>
      </c>
    </row>
    <row r="510" spans="1:22" x14ac:dyDescent="0.3">
      <c r="A510" s="5" t="s">
        <v>597</v>
      </c>
      <c r="B510" s="6">
        <v>45070</v>
      </c>
      <c r="C510" s="5">
        <f t="shared" si="56"/>
        <v>2023</v>
      </c>
      <c r="D510" s="5">
        <f t="shared" si="57"/>
        <v>5</v>
      </c>
      <c r="E510" s="5" t="str">
        <f t="shared" si="58"/>
        <v>May</v>
      </c>
      <c r="F510" s="5" t="str">
        <f t="shared" si="59"/>
        <v>Q2</v>
      </c>
      <c r="G510" s="5" t="s">
        <v>51</v>
      </c>
      <c r="H510" s="5" t="s">
        <v>79</v>
      </c>
      <c r="I510" s="5" t="s">
        <v>80</v>
      </c>
      <c r="J510" s="5" t="s">
        <v>81</v>
      </c>
      <c r="K510" s="5" t="s">
        <v>130</v>
      </c>
      <c r="L510" s="5" t="s">
        <v>48</v>
      </c>
      <c r="M510" s="5" t="s">
        <v>56</v>
      </c>
      <c r="N510" s="5">
        <v>1</v>
      </c>
      <c r="O510" s="7">
        <v>13832</v>
      </c>
      <c r="P510" s="8">
        <v>0.25</v>
      </c>
      <c r="Q510" s="7">
        <v>8498</v>
      </c>
      <c r="R510" s="9">
        <f t="shared" si="60"/>
        <v>10374</v>
      </c>
      <c r="S510" s="9">
        <f t="shared" si="61"/>
        <v>8498</v>
      </c>
      <c r="T510" s="9">
        <f t="shared" si="62"/>
        <v>1876</v>
      </c>
      <c r="U510" s="10">
        <f t="shared" si="63"/>
        <v>0.18083670715249664</v>
      </c>
      <c r="V510" s="5" t="s">
        <v>42</v>
      </c>
    </row>
    <row r="511" spans="1:22" x14ac:dyDescent="0.3">
      <c r="A511" s="5" t="s">
        <v>598</v>
      </c>
      <c r="B511" s="6">
        <v>45070</v>
      </c>
      <c r="C511" s="5">
        <f t="shared" si="56"/>
        <v>2023</v>
      </c>
      <c r="D511" s="5">
        <f t="shared" si="57"/>
        <v>5</v>
      </c>
      <c r="E511" s="5" t="str">
        <f t="shared" si="58"/>
        <v>May</v>
      </c>
      <c r="F511" s="5" t="str">
        <f t="shared" si="59"/>
        <v>Q2</v>
      </c>
      <c r="G511" s="5" t="s">
        <v>35</v>
      </c>
      <c r="H511" s="5" t="s">
        <v>44</v>
      </c>
      <c r="I511" s="5" t="s">
        <v>45</v>
      </c>
      <c r="J511" s="5" t="s">
        <v>46</v>
      </c>
      <c r="K511" s="5" t="s">
        <v>89</v>
      </c>
      <c r="L511" s="5" t="s">
        <v>76</v>
      </c>
      <c r="M511" s="5" t="s">
        <v>41</v>
      </c>
      <c r="N511" s="5">
        <v>4</v>
      </c>
      <c r="O511" s="7">
        <v>2001</v>
      </c>
      <c r="P511" s="8">
        <v>0.2</v>
      </c>
      <c r="Q511" s="7">
        <v>1172</v>
      </c>
      <c r="R511" s="9">
        <f t="shared" si="60"/>
        <v>6403.2000000000007</v>
      </c>
      <c r="S511" s="9">
        <f t="shared" si="61"/>
        <v>4688</v>
      </c>
      <c r="T511" s="9">
        <f t="shared" si="62"/>
        <v>1715.2000000000007</v>
      </c>
      <c r="U511" s="10">
        <f t="shared" si="63"/>
        <v>0.26786606696651682</v>
      </c>
      <c r="V511" s="5" t="s">
        <v>42</v>
      </c>
    </row>
    <row r="512" spans="1:22" x14ac:dyDescent="0.3">
      <c r="A512" s="5" t="s">
        <v>599</v>
      </c>
      <c r="B512" s="6">
        <v>45070</v>
      </c>
      <c r="C512" s="5">
        <f t="shared" si="56"/>
        <v>2023</v>
      </c>
      <c r="D512" s="5">
        <f t="shared" si="57"/>
        <v>5</v>
      </c>
      <c r="E512" s="5" t="str">
        <f t="shared" si="58"/>
        <v>May</v>
      </c>
      <c r="F512" s="5" t="str">
        <f t="shared" si="59"/>
        <v>Q2</v>
      </c>
      <c r="G512" s="5" t="s">
        <v>63</v>
      </c>
      <c r="H512" s="5" t="s">
        <v>86</v>
      </c>
      <c r="I512" s="5" t="s">
        <v>87</v>
      </c>
      <c r="J512" s="5" t="s">
        <v>38</v>
      </c>
      <c r="K512" s="5" t="s">
        <v>104</v>
      </c>
      <c r="L512" s="5" t="s">
        <v>40</v>
      </c>
      <c r="M512" s="5" t="s">
        <v>49</v>
      </c>
      <c r="N512" s="5">
        <v>4</v>
      </c>
      <c r="O512" s="7">
        <v>1528</v>
      </c>
      <c r="P512" s="8">
        <v>0.1</v>
      </c>
      <c r="Q512" s="7">
        <v>767</v>
      </c>
      <c r="R512" s="9">
        <f t="shared" si="60"/>
        <v>5500.8</v>
      </c>
      <c r="S512" s="9">
        <f t="shared" si="61"/>
        <v>3068</v>
      </c>
      <c r="T512" s="9">
        <f t="shared" si="62"/>
        <v>2432.8000000000002</v>
      </c>
      <c r="U512" s="10">
        <f t="shared" si="63"/>
        <v>0.44226294357184409</v>
      </c>
      <c r="V512" s="5" t="s">
        <v>42</v>
      </c>
    </row>
    <row r="513" spans="1:22" x14ac:dyDescent="0.3">
      <c r="A513" s="5" t="s">
        <v>600</v>
      </c>
      <c r="B513" s="6">
        <v>45071</v>
      </c>
      <c r="C513" s="5">
        <f t="shared" si="56"/>
        <v>2023</v>
      </c>
      <c r="D513" s="5">
        <f t="shared" si="57"/>
        <v>5</v>
      </c>
      <c r="E513" s="5" t="str">
        <f t="shared" si="58"/>
        <v>May</v>
      </c>
      <c r="F513" s="5" t="str">
        <f t="shared" si="59"/>
        <v>Q2</v>
      </c>
      <c r="G513" s="5" t="s">
        <v>63</v>
      </c>
      <c r="H513" s="5" t="s">
        <v>109</v>
      </c>
      <c r="I513" s="5" t="s">
        <v>110</v>
      </c>
      <c r="J513" s="5" t="s">
        <v>54</v>
      </c>
      <c r="K513" s="5" t="s">
        <v>99</v>
      </c>
      <c r="L513" s="5" t="s">
        <v>76</v>
      </c>
      <c r="M513" s="5" t="s">
        <v>49</v>
      </c>
      <c r="N513" s="5">
        <v>3</v>
      </c>
      <c r="O513" s="7">
        <v>1758</v>
      </c>
      <c r="P513" s="8">
        <v>0</v>
      </c>
      <c r="Q513" s="7">
        <v>914</v>
      </c>
      <c r="R513" s="9">
        <f t="shared" si="60"/>
        <v>5274</v>
      </c>
      <c r="S513" s="9">
        <f t="shared" si="61"/>
        <v>2742</v>
      </c>
      <c r="T513" s="9">
        <f t="shared" si="62"/>
        <v>2532</v>
      </c>
      <c r="U513" s="10">
        <f t="shared" si="63"/>
        <v>0.48009101251422071</v>
      </c>
      <c r="V513" s="5" t="s">
        <v>42</v>
      </c>
    </row>
    <row r="514" spans="1:22" x14ac:dyDescent="0.3">
      <c r="A514" s="5" t="s">
        <v>601</v>
      </c>
      <c r="B514" s="6">
        <v>45071</v>
      </c>
      <c r="C514" s="5">
        <f t="shared" ref="C514:C577" si="64">YEAR(B514)</f>
        <v>2023</v>
      </c>
      <c r="D514" s="5">
        <f t="shared" ref="D514:D577" si="65">MONTH(B514)</f>
        <v>5</v>
      </c>
      <c r="E514" s="5" t="str">
        <f t="shared" ref="E514:E577" si="66">TEXT(B514,"mmm")</f>
        <v>May</v>
      </c>
      <c r="F514" s="5" t="str">
        <f t="shared" ref="F514:F577" si="67">"Q"&amp;ROUNDUP(D514/3,0)</f>
        <v>Q2</v>
      </c>
      <c r="G514" s="5" t="s">
        <v>51</v>
      </c>
      <c r="H514" s="5" t="s">
        <v>106</v>
      </c>
      <c r="I514" s="5" t="s">
        <v>107</v>
      </c>
      <c r="J514" s="5" t="s">
        <v>54</v>
      </c>
      <c r="K514" s="5" t="s">
        <v>84</v>
      </c>
      <c r="L514" s="5" t="s">
        <v>40</v>
      </c>
      <c r="M514" s="5" t="s">
        <v>49</v>
      </c>
      <c r="N514" s="5">
        <v>1</v>
      </c>
      <c r="O514" s="7">
        <v>2386</v>
      </c>
      <c r="P514" s="8">
        <v>0</v>
      </c>
      <c r="Q514" s="7">
        <v>1185</v>
      </c>
      <c r="R514" s="9">
        <f t="shared" ref="R514:R577" si="68">N514*O514*(1-P514)</f>
        <v>2386</v>
      </c>
      <c r="S514" s="9">
        <f t="shared" ref="S514:S577" si="69">N514*Q514</f>
        <v>1185</v>
      </c>
      <c r="T514" s="9">
        <f t="shared" ref="T514:T577" si="70">R514-S514</f>
        <v>1201</v>
      </c>
      <c r="U514" s="10">
        <f t="shared" ref="U514:U577" si="71">IF(R514=0,0,T514/R514)</f>
        <v>0.50335289186923726</v>
      </c>
      <c r="V514" s="5" t="s">
        <v>42</v>
      </c>
    </row>
    <row r="515" spans="1:22" x14ac:dyDescent="0.3">
      <c r="A515" s="5" t="s">
        <v>602</v>
      </c>
      <c r="B515" s="6">
        <v>45071</v>
      </c>
      <c r="C515" s="5">
        <f t="shared" si="64"/>
        <v>2023</v>
      </c>
      <c r="D515" s="5">
        <f t="shared" si="65"/>
        <v>5</v>
      </c>
      <c r="E515" s="5" t="str">
        <f t="shared" si="66"/>
        <v>May</v>
      </c>
      <c r="F515" s="5" t="str">
        <f t="shared" si="67"/>
        <v>Q2</v>
      </c>
      <c r="G515" s="5" t="s">
        <v>63</v>
      </c>
      <c r="H515" s="5" t="s">
        <v>86</v>
      </c>
      <c r="I515" s="5" t="s">
        <v>87</v>
      </c>
      <c r="J515" s="5" t="s">
        <v>46</v>
      </c>
      <c r="K515" s="5" t="s">
        <v>47</v>
      </c>
      <c r="L515" s="5" t="s">
        <v>76</v>
      </c>
      <c r="M515" s="5" t="s">
        <v>49</v>
      </c>
      <c r="N515" s="5">
        <v>2</v>
      </c>
      <c r="O515" s="7">
        <v>417</v>
      </c>
      <c r="P515" s="8">
        <v>0</v>
      </c>
      <c r="Q515" s="7">
        <v>183</v>
      </c>
      <c r="R515" s="9">
        <f t="shared" si="68"/>
        <v>834</v>
      </c>
      <c r="S515" s="9">
        <f t="shared" si="69"/>
        <v>366</v>
      </c>
      <c r="T515" s="9">
        <f t="shared" si="70"/>
        <v>468</v>
      </c>
      <c r="U515" s="10">
        <f t="shared" si="71"/>
        <v>0.5611510791366906</v>
      </c>
      <c r="V515" s="5" t="s">
        <v>42</v>
      </c>
    </row>
    <row r="516" spans="1:22" x14ac:dyDescent="0.3">
      <c r="A516" s="5" t="s">
        <v>603</v>
      </c>
      <c r="B516" s="6">
        <v>45072</v>
      </c>
      <c r="C516" s="5">
        <f t="shared" si="64"/>
        <v>2023</v>
      </c>
      <c r="D516" s="5">
        <f t="shared" si="65"/>
        <v>5</v>
      </c>
      <c r="E516" s="5" t="str">
        <f t="shared" si="66"/>
        <v>May</v>
      </c>
      <c r="F516" s="5" t="str">
        <f t="shared" si="67"/>
        <v>Q2</v>
      </c>
      <c r="G516" s="5" t="s">
        <v>51</v>
      </c>
      <c r="H516" s="5" t="s">
        <v>106</v>
      </c>
      <c r="I516" s="5" t="s">
        <v>107</v>
      </c>
      <c r="J516" s="5" t="s">
        <v>54</v>
      </c>
      <c r="K516" s="5" t="s">
        <v>99</v>
      </c>
      <c r="L516" s="5" t="s">
        <v>40</v>
      </c>
      <c r="M516" s="5" t="s">
        <v>49</v>
      </c>
      <c r="N516" s="5">
        <v>1</v>
      </c>
      <c r="O516" s="7">
        <v>1655</v>
      </c>
      <c r="P516" s="8">
        <v>0.05</v>
      </c>
      <c r="Q516" s="7">
        <v>877</v>
      </c>
      <c r="R516" s="9">
        <f t="shared" si="68"/>
        <v>1572.25</v>
      </c>
      <c r="S516" s="9">
        <f t="shared" si="69"/>
        <v>877</v>
      </c>
      <c r="T516" s="9">
        <f t="shared" si="70"/>
        <v>695.25</v>
      </c>
      <c r="U516" s="10">
        <f t="shared" si="71"/>
        <v>0.44220066783272383</v>
      </c>
      <c r="V516" s="5" t="s">
        <v>42</v>
      </c>
    </row>
    <row r="517" spans="1:22" x14ac:dyDescent="0.3">
      <c r="A517" s="5" t="s">
        <v>604</v>
      </c>
      <c r="B517" s="6">
        <v>45072</v>
      </c>
      <c r="C517" s="5">
        <f t="shared" si="64"/>
        <v>2023</v>
      </c>
      <c r="D517" s="5">
        <f t="shared" si="65"/>
        <v>5</v>
      </c>
      <c r="E517" s="5" t="str">
        <f t="shared" si="66"/>
        <v>May</v>
      </c>
      <c r="F517" s="5" t="str">
        <f t="shared" si="67"/>
        <v>Q2</v>
      </c>
      <c r="G517" s="5" t="s">
        <v>51</v>
      </c>
      <c r="H517" s="5" t="s">
        <v>106</v>
      </c>
      <c r="I517" s="5" t="s">
        <v>107</v>
      </c>
      <c r="J517" s="5" t="s">
        <v>46</v>
      </c>
      <c r="K517" s="5" t="s">
        <v>66</v>
      </c>
      <c r="L517" s="5" t="s">
        <v>40</v>
      </c>
      <c r="M517" s="5" t="s">
        <v>56</v>
      </c>
      <c r="N517" s="5">
        <v>2</v>
      </c>
      <c r="O517" s="7">
        <v>283</v>
      </c>
      <c r="P517" s="8">
        <v>0.15</v>
      </c>
      <c r="Q517" s="7">
        <v>115</v>
      </c>
      <c r="R517" s="9">
        <f t="shared" si="68"/>
        <v>481.09999999999997</v>
      </c>
      <c r="S517" s="9">
        <f t="shared" si="69"/>
        <v>230</v>
      </c>
      <c r="T517" s="9">
        <f t="shared" si="70"/>
        <v>251.09999999999997</v>
      </c>
      <c r="U517" s="10">
        <f t="shared" si="71"/>
        <v>0.52192891290791932</v>
      </c>
      <c r="V517" s="5" t="s">
        <v>42</v>
      </c>
    </row>
    <row r="518" spans="1:22" x14ac:dyDescent="0.3">
      <c r="A518" s="5" t="s">
        <v>605</v>
      </c>
      <c r="B518" s="6">
        <v>45072</v>
      </c>
      <c r="C518" s="5">
        <f t="shared" si="64"/>
        <v>2023</v>
      </c>
      <c r="D518" s="5">
        <f t="shared" si="65"/>
        <v>5</v>
      </c>
      <c r="E518" s="5" t="str">
        <f t="shared" si="66"/>
        <v>May</v>
      </c>
      <c r="F518" s="5" t="str">
        <f t="shared" si="67"/>
        <v>Q2</v>
      </c>
      <c r="G518" s="5" t="s">
        <v>35</v>
      </c>
      <c r="H518" s="5" t="s">
        <v>91</v>
      </c>
      <c r="I518" s="5" t="s">
        <v>92</v>
      </c>
      <c r="J518" s="5" t="s">
        <v>38</v>
      </c>
      <c r="K518" s="5" t="s">
        <v>75</v>
      </c>
      <c r="L518" s="5" t="s">
        <v>40</v>
      </c>
      <c r="M518" s="5" t="s">
        <v>56</v>
      </c>
      <c r="N518" s="5">
        <v>1</v>
      </c>
      <c r="O518" s="7">
        <v>10716</v>
      </c>
      <c r="P518" s="8">
        <v>0.1</v>
      </c>
      <c r="Q518" s="7">
        <v>8129</v>
      </c>
      <c r="R518" s="9">
        <f t="shared" si="68"/>
        <v>9644.4</v>
      </c>
      <c r="S518" s="9">
        <f t="shared" si="69"/>
        <v>8129</v>
      </c>
      <c r="T518" s="9">
        <f t="shared" si="70"/>
        <v>1515.3999999999996</v>
      </c>
      <c r="U518" s="10">
        <f t="shared" si="71"/>
        <v>0.15712745220024052</v>
      </c>
      <c r="V518" s="5" t="s">
        <v>120</v>
      </c>
    </row>
    <row r="519" spans="1:22" x14ac:dyDescent="0.3">
      <c r="A519" s="5" t="s">
        <v>606</v>
      </c>
      <c r="B519" s="6">
        <v>45073</v>
      </c>
      <c r="C519" s="5">
        <f t="shared" si="64"/>
        <v>2023</v>
      </c>
      <c r="D519" s="5">
        <f t="shared" si="65"/>
        <v>5</v>
      </c>
      <c r="E519" s="5" t="str">
        <f t="shared" si="66"/>
        <v>May</v>
      </c>
      <c r="F519" s="5" t="str">
        <f t="shared" si="67"/>
        <v>Q2</v>
      </c>
      <c r="G519" s="5" t="s">
        <v>63</v>
      </c>
      <c r="H519" s="5" t="s">
        <v>86</v>
      </c>
      <c r="I519" s="5" t="s">
        <v>87</v>
      </c>
      <c r="J519" s="5" t="s">
        <v>54</v>
      </c>
      <c r="K519" s="5" t="s">
        <v>84</v>
      </c>
      <c r="L519" s="5" t="s">
        <v>76</v>
      </c>
      <c r="M519" s="5" t="s">
        <v>56</v>
      </c>
      <c r="N519" s="5">
        <v>1</v>
      </c>
      <c r="O519" s="7">
        <v>2222</v>
      </c>
      <c r="P519" s="8">
        <v>0</v>
      </c>
      <c r="Q519" s="7">
        <v>1091</v>
      </c>
      <c r="R519" s="9">
        <f t="shared" si="68"/>
        <v>2222</v>
      </c>
      <c r="S519" s="9">
        <f t="shared" si="69"/>
        <v>1091</v>
      </c>
      <c r="T519" s="9">
        <f t="shared" si="70"/>
        <v>1131</v>
      </c>
      <c r="U519" s="10">
        <f t="shared" si="71"/>
        <v>0.50900090009000898</v>
      </c>
      <c r="V519" s="5" t="s">
        <v>42</v>
      </c>
    </row>
    <row r="520" spans="1:22" x14ac:dyDescent="0.3">
      <c r="A520" s="5" t="s">
        <v>607</v>
      </c>
      <c r="B520" s="6">
        <v>45073</v>
      </c>
      <c r="C520" s="5">
        <f t="shared" si="64"/>
        <v>2023</v>
      </c>
      <c r="D520" s="5">
        <f t="shared" si="65"/>
        <v>5</v>
      </c>
      <c r="E520" s="5" t="str">
        <f t="shared" si="66"/>
        <v>May</v>
      </c>
      <c r="F520" s="5" t="str">
        <f t="shared" si="67"/>
        <v>Q2</v>
      </c>
      <c r="G520" s="5" t="s">
        <v>58</v>
      </c>
      <c r="H520" s="5" t="s">
        <v>59</v>
      </c>
      <c r="I520" s="5" t="s">
        <v>60</v>
      </c>
      <c r="J520" s="5" t="s">
        <v>81</v>
      </c>
      <c r="K520" s="5" t="s">
        <v>94</v>
      </c>
      <c r="L520" s="5" t="s">
        <v>40</v>
      </c>
      <c r="M520" s="5" t="s">
        <v>56</v>
      </c>
      <c r="N520" s="5">
        <v>2</v>
      </c>
      <c r="O520" s="7">
        <v>32435</v>
      </c>
      <c r="P520" s="8">
        <v>0</v>
      </c>
      <c r="Q520" s="7">
        <v>22463</v>
      </c>
      <c r="R520" s="9">
        <f t="shared" si="68"/>
        <v>64870</v>
      </c>
      <c r="S520" s="9">
        <f t="shared" si="69"/>
        <v>44926</v>
      </c>
      <c r="T520" s="9">
        <f t="shared" si="70"/>
        <v>19944</v>
      </c>
      <c r="U520" s="10">
        <f t="shared" si="71"/>
        <v>0.307445660551873</v>
      </c>
      <c r="V520" s="5" t="s">
        <v>42</v>
      </c>
    </row>
    <row r="521" spans="1:22" x14ac:dyDescent="0.3">
      <c r="A521" s="5" t="s">
        <v>608</v>
      </c>
      <c r="B521" s="6">
        <v>45073</v>
      </c>
      <c r="C521" s="5">
        <f t="shared" si="64"/>
        <v>2023</v>
      </c>
      <c r="D521" s="5">
        <f t="shared" si="65"/>
        <v>5</v>
      </c>
      <c r="E521" s="5" t="str">
        <f t="shared" si="66"/>
        <v>May</v>
      </c>
      <c r="F521" s="5" t="str">
        <f t="shared" si="67"/>
        <v>Q2</v>
      </c>
      <c r="G521" s="5" t="s">
        <v>35</v>
      </c>
      <c r="H521" s="5" t="s">
        <v>91</v>
      </c>
      <c r="I521" s="5" t="s">
        <v>92</v>
      </c>
      <c r="J521" s="5" t="s">
        <v>46</v>
      </c>
      <c r="K521" s="5" t="s">
        <v>47</v>
      </c>
      <c r="L521" s="5" t="s">
        <v>48</v>
      </c>
      <c r="M521" s="5" t="s">
        <v>41</v>
      </c>
      <c r="N521" s="5">
        <v>1</v>
      </c>
      <c r="O521" s="7">
        <v>488</v>
      </c>
      <c r="P521" s="8">
        <v>0.05</v>
      </c>
      <c r="Q521" s="7">
        <v>219</v>
      </c>
      <c r="R521" s="9">
        <f t="shared" si="68"/>
        <v>463.59999999999997</v>
      </c>
      <c r="S521" s="9">
        <f t="shared" si="69"/>
        <v>219</v>
      </c>
      <c r="T521" s="9">
        <f t="shared" si="70"/>
        <v>244.59999999999997</v>
      </c>
      <c r="U521" s="10">
        <f t="shared" si="71"/>
        <v>0.52761000862812768</v>
      </c>
      <c r="V521" s="5" t="s">
        <v>42</v>
      </c>
    </row>
    <row r="522" spans="1:22" x14ac:dyDescent="0.3">
      <c r="A522" s="5" t="s">
        <v>609</v>
      </c>
      <c r="B522" s="6">
        <v>45073</v>
      </c>
      <c r="C522" s="5">
        <f t="shared" si="64"/>
        <v>2023</v>
      </c>
      <c r="D522" s="5">
        <f t="shared" si="65"/>
        <v>5</v>
      </c>
      <c r="E522" s="5" t="str">
        <f t="shared" si="66"/>
        <v>May</v>
      </c>
      <c r="F522" s="5" t="str">
        <f t="shared" si="67"/>
        <v>Q2</v>
      </c>
      <c r="G522" s="5" t="s">
        <v>35</v>
      </c>
      <c r="H522" s="5" t="s">
        <v>91</v>
      </c>
      <c r="I522" s="5" t="s">
        <v>92</v>
      </c>
      <c r="J522" s="5" t="s">
        <v>81</v>
      </c>
      <c r="K522" s="5" t="s">
        <v>94</v>
      </c>
      <c r="L522" s="5" t="s">
        <v>48</v>
      </c>
      <c r="M522" s="5" t="s">
        <v>56</v>
      </c>
      <c r="N522" s="5">
        <v>1</v>
      </c>
      <c r="O522" s="7">
        <v>30964</v>
      </c>
      <c r="P522" s="8">
        <v>0.15</v>
      </c>
      <c r="Q522" s="7">
        <v>20485</v>
      </c>
      <c r="R522" s="9">
        <f t="shared" si="68"/>
        <v>26319.399999999998</v>
      </c>
      <c r="S522" s="9">
        <f t="shared" si="69"/>
        <v>20485</v>
      </c>
      <c r="T522" s="9">
        <f t="shared" si="70"/>
        <v>5834.3999999999978</v>
      </c>
      <c r="U522" s="10">
        <f t="shared" si="71"/>
        <v>0.22167678594496829</v>
      </c>
      <c r="V522" s="5" t="s">
        <v>42</v>
      </c>
    </row>
    <row r="523" spans="1:22" x14ac:dyDescent="0.3">
      <c r="A523" s="5" t="s">
        <v>610</v>
      </c>
      <c r="B523" s="6">
        <v>45074</v>
      </c>
      <c r="C523" s="5">
        <f t="shared" si="64"/>
        <v>2023</v>
      </c>
      <c r="D523" s="5">
        <f t="shared" si="65"/>
        <v>5</v>
      </c>
      <c r="E523" s="5" t="str">
        <f t="shared" si="66"/>
        <v>May</v>
      </c>
      <c r="F523" s="5" t="str">
        <f t="shared" si="67"/>
        <v>Q2</v>
      </c>
      <c r="G523" s="5" t="s">
        <v>63</v>
      </c>
      <c r="H523" s="5" t="s">
        <v>109</v>
      </c>
      <c r="I523" s="5" t="s">
        <v>110</v>
      </c>
      <c r="J523" s="5" t="s">
        <v>54</v>
      </c>
      <c r="K523" s="5" t="s">
        <v>55</v>
      </c>
      <c r="L523" s="5" t="s">
        <v>40</v>
      </c>
      <c r="M523" s="5" t="s">
        <v>49</v>
      </c>
      <c r="N523" s="5">
        <v>1</v>
      </c>
      <c r="O523" s="7">
        <v>2875</v>
      </c>
      <c r="P523" s="8">
        <v>0</v>
      </c>
      <c r="Q523" s="7">
        <v>1696</v>
      </c>
      <c r="R523" s="9">
        <f t="shared" si="68"/>
        <v>2875</v>
      </c>
      <c r="S523" s="9">
        <f t="shared" si="69"/>
        <v>1696</v>
      </c>
      <c r="T523" s="9">
        <f t="shared" si="70"/>
        <v>1179</v>
      </c>
      <c r="U523" s="10">
        <f t="shared" si="71"/>
        <v>0.41008695652173915</v>
      </c>
      <c r="V523" s="5" t="s">
        <v>120</v>
      </c>
    </row>
    <row r="524" spans="1:22" x14ac:dyDescent="0.3">
      <c r="A524" s="5" t="s">
        <v>611</v>
      </c>
      <c r="B524" s="6">
        <v>45074</v>
      </c>
      <c r="C524" s="5">
        <f t="shared" si="64"/>
        <v>2023</v>
      </c>
      <c r="D524" s="5">
        <f t="shared" si="65"/>
        <v>5</v>
      </c>
      <c r="E524" s="5" t="str">
        <f t="shared" si="66"/>
        <v>May</v>
      </c>
      <c r="F524" s="5" t="str">
        <f t="shared" si="67"/>
        <v>Q2</v>
      </c>
      <c r="G524" s="5" t="s">
        <v>58</v>
      </c>
      <c r="H524" s="5" t="s">
        <v>68</v>
      </c>
      <c r="I524" s="5" t="s">
        <v>69</v>
      </c>
      <c r="J524" s="5" t="s">
        <v>46</v>
      </c>
      <c r="K524" s="5" t="s">
        <v>47</v>
      </c>
      <c r="L524" s="5" t="s">
        <v>40</v>
      </c>
      <c r="M524" s="5" t="s">
        <v>56</v>
      </c>
      <c r="N524" s="5">
        <v>3</v>
      </c>
      <c r="O524" s="7">
        <v>438</v>
      </c>
      <c r="P524" s="8">
        <v>0</v>
      </c>
      <c r="Q524" s="7">
        <v>199</v>
      </c>
      <c r="R524" s="9">
        <f t="shared" si="68"/>
        <v>1314</v>
      </c>
      <c r="S524" s="9">
        <f t="shared" si="69"/>
        <v>597</v>
      </c>
      <c r="T524" s="9">
        <f t="shared" si="70"/>
        <v>717</v>
      </c>
      <c r="U524" s="10">
        <f t="shared" si="71"/>
        <v>0.545662100456621</v>
      </c>
      <c r="V524" s="5" t="s">
        <v>42</v>
      </c>
    </row>
    <row r="525" spans="1:22" x14ac:dyDescent="0.3">
      <c r="A525" s="5" t="s">
        <v>612</v>
      </c>
      <c r="B525" s="6">
        <v>45075</v>
      </c>
      <c r="C525" s="5">
        <f t="shared" si="64"/>
        <v>2023</v>
      </c>
      <c r="D525" s="5">
        <f t="shared" si="65"/>
        <v>5</v>
      </c>
      <c r="E525" s="5" t="str">
        <f t="shared" si="66"/>
        <v>May</v>
      </c>
      <c r="F525" s="5" t="str">
        <f t="shared" si="67"/>
        <v>Q2</v>
      </c>
      <c r="G525" s="5" t="s">
        <v>63</v>
      </c>
      <c r="H525" s="5" t="s">
        <v>64</v>
      </c>
      <c r="I525" s="5" t="s">
        <v>65</v>
      </c>
      <c r="J525" s="5" t="s">
        <v>81</v>
      </c>
      <c r="K525" s="5" t="s">
        <v>130</v>
      </c>
      <c r="L525" s="5" t="s">
        <v>48</v>
      </c>
      <c r="M525" s="5" t="s">
        <v>56</v>
      </c>
      <c r="N525" s="5">
        <v>1</v>
      </c>
      <c r="O525" s="7">
        <v>15274</v>
      </c>
      <c r="P525" s="8">
        <v>0.3</v>
      </c>
      <c r="Q525" s="7">
        <v>9255</v>
      </c>
      <c r="R525" s="9">
        <f t="shared" si="68"/>
        <v>10691.8</v>
      </c>
      <c r="S525" s="9">
        <f t="shared" si="69"/>
        <v>9255</v>
      </c>
      <c r="T525" s="9">
        <f t="shared" si="70"/>
        <v>1436.7999999999993</v>
      </c>
      <c r="U525" s="10">
        <f t="shared" si="71"/>
        <v>0.13438335920986169</v>
      </c>
      <c r="V525" s="5" t="s">
        <v>42</v>
      </c>
    </row>
    <row r="526" spans="1:22" x14ac:dyDescent="0.3">
      <c r="A526" s="5" t="s">
        <v>613</v>
      </c>
      <c r="B526" s="6">
        <v>45076</v>
      </c>
      <c r="C526" s="5">
        <f t="shared" si="64"/>
        <v>2023</v>
      </c>
      <c r="D526" s="5">
        <f t="shared" si="65"/>
        <v>5</v>
      </c>
      <c r="E526" s="5" t="str">
        <f t="shared" si="66"/>
        <v>May</v>
      </c>
      <c r="F526" s="5" t="str">
        <f t="shared" si="67"/>
        <v>Q2</v>
      </c>
      <c r="G526" s="5" t="s">
        <v>58</v>
      </c>
      <c r="H526" s="5" t="s">
        <v>72</v>
      </c>
      <c r="I526" s="5" t="s">
        <v>73</v>
      </c>
      <c r="J526" s="5" t="s">
        <v>38</v>
      </c>
      <c r="K526" s="5" t="s">
        <v>75</v>
      </c>
      <c r="L526" s="5" t="s">
        <v>76</v>
      </c>
      <c r="M526" s="5" t="s">
        <v>41</v>
      </c>
      <c r="N526" s="5">
        <v>1</v>
      </c>
      <c r="O526" s="7">
        <v>10780</v>
      </c>
      <c r="P526" s="8">
        <v>0.1</v>
      </c>
      <c r="Q526" s="7">
        <v>8059</v>
      </c>
      <c r="R526" s="9">
        <f t="shared" si="68"/>
        <v>9702</v>
      </c>
      <c r="S526" s="9">
        <f t="shared" si="69"/>
        <v>8059</v>
      </c>
      <c r="T526" s="9">
        <f t="shared" si="70"/>
        <v>1643</v>
      </c>
      <c r="U526" s="10">
        <f t="shared" si="71"/>
        <v>0.16934652648938364</v>
      </c>
      <c r="V526" s="5" t="s">
        <v>42</v>
      </c>
    </row>
    <row r="527" spans="1:22" x14ac:dyDescent="0.3">
      <c r="A527" s="5" t="s">
        <v>614</v>
      </c>
      <c r="B527" s="6">
        <v>45076</v>
      </c>
      <c r="C527" s="5">
        <f t="shared" si="64"/>
        <v>2023</v>
      </c>
      <c r="D527" s="5">
        <f t="shared" si="65"/>
        <v>5</v>
      </c>
      <c r="E527" s="5" t="str">
        <f t="shared" si="66"/>
        <v>May</v>
      </c>
      <c r="F527" s="5" t="str">
        <f t="shared" si="67"/>
        <v>Q2</v>
      </c>
      <c r="G527" s="5" t="s">
        <v>35</v>
      </c>
      <c r="H527" s="5" t="s">
        <v>91</v>
      </c>
      <c r="I527" s="5" t="s">
        <v>92</v>
      </c>
      <c r="J527" s="5" t="s">
        <v>81</v>
      </c>
      <c r="K527" s="5" t="s">
        <v>146</v>
      </c>
      <c r="L527" s="5" t="s">
        <v>40</v>
      </c>
      <c r="M527" s="5" t="s">
        <v>56</v>
      </c>
      <c r="N527" s="5">
        <v>4</v>
      </c>
      <c r="O527" s="7">
        <v>8740</v>
      </c>
      <c r="P527" s="8">
        <v>0</v>
      </c>
      <c r="Q527" s="7">
        <v>5375</v>
      </c>
      <c r="R527" s="9">
        <f t="shared" si="68"/>
        <v>34960</v>
      </c>
      <c r="S527" s="9">
        <f t="shared" si="69"/>
        <v>21500</v>
      </c>
      <c r="T527" s="9">
        <f t="shared" si="70"/>
        <v>13460</v>
      </c>
      <c r="U527" s="10">
        <f t="shared" si="71"/>
        <v>0.38501144164759726</v>
      </c>
      <c r="V527" s="5" t="s">
        <v>42</v>
      </c>
    </row>
    <row r="528" spans="1:22" x14ac:dyDescent="0.3">
      <c r="A528" s="5" t="s">
        <v>615</v>
      </c>
      <c r="B528" s="6">
        <v>45076</v>
      </c>
      <c r="C528" s="5">
        <f t="shared" si="64"/>
        <v>2023</v>
      </c>
      <c r="D528" s="5">
        <f t="shared" si="65"/>
        <v>5</v>
      </c>
      <c r="E528" s="5" t="str">
        <f t="shared" si="66"/>
        <v>May</v>
      </c>
      <c r="F528" s="5" t="str">
        <f t="shared" si="67"/>
        <v>Q2</v>
      </c>
      <c r="G528" s="5" t="s">
        <v>63</v>
      </c>
      <c r="H528" s="5" t="s">
        <v>109</v>
      </c>
      <c r="I528" s="5" t="s">
        <v>110</v>
      </c>
      <c r="J528" s="5" t="s">
        <v>46</v>
      </c>
      <c r="K528" s="5" t="s">
        <v>66</v>
      </c>
      <c r="L528" s="5" t="s">
        <v>76</v>
      </c>
      <c r="M528" s="5" t="s">
        <v>41</v>
      </c>
      <c r="N528" s="5">
        <v>1</v>
      </c>
      <c r="O528" s="7">
        <v>313</v>
      </c>
      <c r="P528" s="8">
        <v>0.15</v>
      </c>
      <c r="Q528" s="7">
        <v>122</v>
      </c>
      <c r="R528" s="9">
        <f t="shared" si="68"/>
        <v>266.05</v>
      </c>
      <c r="S528" s="9">
        <f t="shared" si="69"/>
        <v>122</v>
      </c>
      <c r="T528" s="9">
        <f t="shared" si="70"/>
        <v>144.05000000000001</v>
      </c>
      <c r="U528" s="10">
        <f t="shared" si="71"/>
        <v>0.54143957902649875</v>
      </c>
      <c r="V528" s="5" t="s">
        <v>42</v>
      </c>
    </row>
    <row r="529" spans="1:22" x14ac:dyDescent="0.3">
      <c r="A529" s="5" t="s">
        <v>616</v>
      </c>
      <c r="B529" s="6">
        <v>45076</v>
      </c>
      <c r="C529" s="5">
        <f t="shared" si="64"/>
        <v>2023</v>
      </c>
      <c r="D529" s="5">
        <f t="shared" si="65"/>
        <v>5</v>
      </c>
      <c r="E529" s="5" t="str">
        <f t="shared" si="66"/>
        <v>May</v>
      </c>
      <c r="F529" s="5" t="str">
        <f t="shared" si="67"/>
        <v>Q2</v>
      </c>
      <c r="G529" s="5" t="s">
        <v>51</v>
      </c>
      <c r="H529" s="5" t="s">
        <v>79</v>
      </c>
      <c r="I529" s="5" t="s">
        <v>80</v>
      </c>
      <c r="J529" s="5" t="s">
        <v>46</v>
      </c>
      <c r="K529" s="5" t="s">
        <v>89</v>
      </c>
      <c r="L529" s="5" t="s">
        <v>48</v>
      </c>
      <c r="M529" s="5" t="s">
        <v>49</v>
      </c>
      <c r="N529" s="5">
        <v>8</v>
      </c>
      <c r="O529" s="7">
        <v>2319</v>
      </c>
      <c r="P529" s="8">
        <v>0</v>
      </c>
      <c r="Q529" s="7">
        <v>1334</v>
      </c>
      <c r="R529" s="9">
        <f t="shared" si="68"/>
        <v>18552</v>
      </c>
      <c r="S529" s="9">
        <f t="shared" si="69"/>
        <v>10672</v>
      </c>
      <c r="T529" s="9">
        <f t="shared" si="70"/>
        <v>7880</v>
      </c>
      <c r="U529" s="10">
        <f t="shared" si="71"/>
        <v>0.42475204829667962</v>
      </c>
      <c r="V529" s="5" t="s">
        <v>42</v>
      </c>
    </row>
    <row r="530" spans="1:22" x14ac:dyDescent="0.3">
      <c r="A530" s="5" t="s">
        <v>617</v>
      </c>
      <c r="B530" s="6">
        <v>45077</v>
      </c>
      <c r="C530" s="5">
        <f t="shared" si="64"/>
        <v>2023</v>
      </c>
      <c r="D530" s="5">
        <f t="shared" si="65"/>
        <v>5</v>
      </c>
      <c r="E530" s="5" t="str">
        <f t="shared" si="66"/>
        <v>May</v>
      </c>
      <c r="F530" s="5" t="str">
        <f t="shared" si="67"/>
        <v>Q2</v>
      </c>
      <c r="G530" s="5" t="s">
        <v>51</v>
      </c>
      <c r="H530" s="5" t="s">
        <v>52</v>
      </c>
      <c r="I530" s="5" t="s">
        <v>53</v>
      </c>
      <c r="J530" s="5" t="s">
        <v>38</v>
      </c>
      <c r="K530" s="5" t="s">
        <v>118</v>
      </c>
      <c r="L530" s="5" t="s">
        <v>40</v>
      </c>
      <c r="M530" s="5" t="s">
        <v>49</v>
      </c>
      <c r="N530" s="5">
        <v>3</v>
      </c>
      <c r="O530" s="7">
        <v>19087</v>
      </c>
      <c r="P530" s="8">
        <v>0</v>
      </c>
      <c r="Q530" s="7">
        <v>15277</v>
      </c>
      <c r="R530" s="9">
        <f t="shared" si="68"/>
        <v>57261</v>
      </c>
      <c r="S530" s="9">
        <f t="shared" si="69"/>
        <v>45831</v>
      </c>
      <c r="T530" s="9">
        <f t="shared" si="70"/>
        <v>11430</v>
      </c>
      <c r="U530" s="10">
        <f t="shared" si="71"/>
        <v>0.19961230156651125</v>
      </c>
      <c r="V530" s="5" t="s">
        <v>42</v>
      </c>
    </row>
    <row r="531" spans="1:22" x14ac:dyDescent="0.3">
      <c r="A531" s="5" t="s">
        <v>618</v>
      </c>
      <c r="B531" s="6">
        <v>45077</v>
      </c>
      <c r="C531" s="5">
        <f t="shared" si="64"/>
        <v>2023</v>
      </c>
      <c r="D531" s="5">
        <f t="shared" si="65"/>
        <v>5</v>
      </c>
      <c r="E531" s="5" t="str">
        <f t="shared" si="66"/>
        <v>May</v>
      </c>
      <c r="F531" s="5" t="str">
        <f t="shared" si="67"/>
        <v>Q2</v>
      </c>
      <c r="G531" s="5" t="s">
        <v>51</v>
      </c>
      <c r="H531" s="5" t="s">
        <v>106</v>
      </c>
      <c r="I531" s="5" t="s">
        <v>107</v>
      </c>
      <c r="J531" s="5" t="s">
        <v>54</v>
      </c>
      <c r="K531" s="5" t="s">
        <v>84</v>
      </c>
      <c r="L531" s="5" t="s">
        <v>76</v>
      </c>
      <c r="M531" s="5" t="s">
        <v>56</v>
      </c>
      <c r="N531" s="5">
        <v>5</v>
      </c>
      <c r="O531" s="7">
        <v>2489</v>
      </c>
      <c r="P531" s="8">
        <v>0.05</v>
      </c>
      <c r="Q531" s="7">
        <v>1265</v>
      </c>
      <c r="R531" s="9">
        <f t="shared" si="68"/>
        <v>11822.75</v>
      </c>
      <c r="S531" s="9">
        <f t="shared" si="69"/>
        <v>6325</v>
      </c>
      <c r="T531" s="9">
        <f t="shared" si="70"/>
        <v>5497.75</v>
      </c>
      <c r="U531" s="10">
        <f t="shared" si="71"/>
        <v>0.46501448478568863</v>
      </c>
      <c r="V531" s="5" t="s">
        <v>42</v>
      </c>
    </row>
    <row r="532" spans="1:22" x14ac:dyDescent="0.3">
      <c r="A532" s="5" t="s">
        <v>619</v>
      </c>
      <c r="B532" s="6">
        <v>45077</v>
      </c>
      <c r="C532" s="5">
        <f t="shared" si="64"/>
        <v>2023</v>
      </c>
      <c r="D532" s="5">
        <f t="shared" si="65"/>
        <v>5</v>
      </c>
      <c r="E532" s="5" t="str">
        <f t="shared" si="66"/>
        <v>May</v>
      </c>
      <c r="F532" s="5" t="str">
        <f t="shared" si="67"/>
        <v>Q2</v>
      </c>
      <c r="G532" s="5" t="s">
        <v>58</v>
      </c>
      <c r="H532" s="5" t="s">
        <v>59</v>
      </c>
      <c r="I532" s="5" t="s">
        <v>60</v>
      </c>
      <c r="J532" s="5" t="s">
        <v>46</v>
      </c>
      <c r="K532" s="5" t="s">
        <v>61</v>
      </c>
      <c r="L532" s="5" t="s">
        <v>40</v>
      </c>
      <c r="M532" s="5" t="s">
        <v>56</v>
      </c>
      <c r="N532" s="5">
        <v>1</v>
      </c>
      <c r="O532" s="7">
        <v>249</v>
      </c>
      <c r="P532" s="8">
        <v>0.1</v>
      </c>
      <c r="Q532" s="7">
        <v>104</v>
      </c>
      <c r="R532" s="9">
        <f t="shared" si="68"/>
        <v>224.1</v>
      </c>
      <c r="S532" s="9">
        <f t="shared" si="69"/>
        <v>104</v>
      </c>
      <c r="T532" s="9">
        <f t="shared" si="70"/>
        <v>120.1</v>
      </c>
      <c r="U532" s="10">
        <f t="shared" si="71"/>
        <v>0.53592146363230697</v>
      </c>
      <c r="V532" s="5" t="s">
        <v>42</v>
      </c>
    </row>
    <row r="533" spans="1:22" x14ac:dyDescent="0.3">
      <c r="A533" s="5" t="s">
        <v>620</v>
      </c>
      <c r="B533" s="6">
        <v>45077</v>
      </c>
      <c r="C533" s="5">
        <f t="shared" si="64"/>
        <v>2023</v>
      </c>
      <c r="D533" s="5">
        <f t="shared" si="65"/>
        <v>5</v>
      </c>
      <c r="E533" s="5" t="str">
        <f t="shared" si="66"/>
        <v>May</v>
      </c>
      <c r="F533" s="5" t="str">
        <f t="shared" si="67"/>
        <v>Q2</v>
      </c>
      <c r="G533" s="5" t="s">
        <v>58</v>
      </c>
      <c r="H533" s="5" t="s">
        <v>68</v>
      </c>
      <c r="I533" s="5" t="s">
        <v>69</v>
      </c>
      <c r="J533" s="5" t="s">
        <v>38</v>
      </c>
      <c r="K533" s="5" t="s">
        <v>39</v>
      </c>
      <c r="L533" s="5" t="s">
        <v>76</v>
      </c>
      <c r="M533" s="5" t="s">
        <v>41</v>
      </c>
      <c r="N533" s="5">
        <v>1</v>
      </c>
      <c r="O533" s="7">
        <v>50084</v>
      </c>
      <c r="P533" s="8">
        <v>0.15</v>
      </c>
      <c r="Q533" s="7">
        <v>42798</v>
      </c>
      <c r="R533" s="9">
        <f t="shared" si="68"/>
        <v>42571.4</v>
      </c>
      <c r="S533" s="9">
        <f t="shared" si="69"/>
        <v>42798</v>
      </c>
      <c r="T533" s="9">
        <f t="shared" si="70"/>
        <v>-226.59999999999854</v>
      </c>
      <c r="U533" s="10">
        <f t="shared" si="71"/>
        <v>-5.3228223643102769E-3</v>
      </c>
      <c r="V533" s="5" t="s">
        <v>42</v>
      </c>
    </row>
    <row r="534" spans="1:22" x14ac:dyDescent="0.3">
      <c r="A534" s="5" t="s">
        <v>621</v>
      </c>
      <c r="B534" s="6">
        <v>45078</v>
      </c>
      <c r="C534" s="5">
        <f t="shared" si="64"/>
        <v>2023</v>
      </c>
      <c r="D534" s="5">
        <f t="shared" si="65"/>
        <v>6</v>
      </c>
      <c r="E534" s="5" t="str">
        <f t="shared" si="66"/>
        <v>Jun</v>
      </c>
      <c r="F534" s="5" t="str">
        <f t="shared" si="67"/>
        <v>Q2</v>
      </c>
      <c r="G534" s="5" t="s">
        <v>51</v>
      </c>
      <c r="H534" s="5" t="s">
        <v>52</v>
      </c>
      <c r="I534" s="5" t="s">
        <v>53</v>
      </c>
      <c r="J534" s="5" t="s">
        <v>46</v>
      </c>
      <c r="K534" s="5" t="s">
        <v>47</v>
      </c>
      <c r="L534" s="5" t="s">
        <v>76</v>
      </c>
      <c r="M534" s="5" t="s">
        <v>49</v>
      </c>
      <c r="N534" s="5">
        <v>2</v>
      </c>
      <c r="O534" s="7">
        <v>470</v>
      </c>
      <c r="P534" s="8">
        <v>0</v>
      </c>
      <c r="Q534" s="7">
        <v>208</v>
      </c>
      <c r="R534" s="9">
        <f t="shared" si="68"/>
        <v>940</v>
      </c>
      <c r="S534" s="9">
        <f t="shared" si="69"/>
        <v>416</v>
      </c>
      <c r="T534" s="9">
        <f t="shared" si="70"/>
        <v>524</v>
      </c>
      <c r="U534" s="10">
        <f t="shared" si="71"/>
        <v>0.55744680851063833</v>
      </c>
      <c r="V534" s="5" t="s">
        <v>42</v>
      </c>
    </row>
    <row r="535" spans="1:22" x14ac:dyDescent="0.3">
      <c r="A535" s="5" t="s">
        <v>622</v>
      </c>
      <c r="B535" s="6">
        <v>45078</v>
      </c>
      <c r="C535" s="5">
        <f t="shared" si="64"/>
        <v>2023</v>
      </c>
      <c r="D535" s="5">
        <f t="shared" si="65"/>
        <v>6</v>
      </c>
      <c r="E535" s="5" t="str">
        <f t="shared" si="66"/>
        <v>Jun</v>
      </c>
      <c r="F535" s="5" t="str">
        <f t="shared" si="67"/>
        <v>Q2</v>
      </c>
      <c r="G535" s="5" t="s">
        <v>35</v>
      </c>
      <c r="H535" s="5" t="s">
        <v>36</v>
      </c>
      <c r="I535" s="5" t="s">
        <v>37</v>
      </c>
      <c r="J535" s="5" t="s">
        <v>46</v>
      </c>
      <c r="K535" s="5" t="s">
        <v>66</v>
      </c>
      <c r="L535" s="5" t="s">
        <v>40</v>
      </c>
      <c r="M535" s="5" t="s">
        <v>49</v>
      </c>
      <c r="N535" s="5">
        <v>3</v>
      </c>
      <c r="O535" s="7">
        <v>311</v>
      </c>
      <c r="P535" s="8">
        <v>0</v>
      </c>
      <c r="Q535" s="7">
        <v>125</v>
      </c>
      <c r="R535" s="9">
        <f t="shared" si="68"/>
        <v>933</v>
      </c>
      <c r="S535" s="9">
        <f t="shared" si="69"/>
        <v>375</v>
      </c>
      <c r="T535" s="9">
        <f t="shared" si="70"/>
        <v>558</v>
      </c>
      <c r="U535" s="10">
        <f t="shared" si="71"/>
        <v>0.59807073954983925</v>
      </c>
      <c r="V535" s="5" t="s">
        <v>42</v>
      </c>
    </row>
    <row r="536" spans="1:22" x14ac:dyDescent="0.3">
      <c r="A536" s="5" t="s">
        <v>623</v>
      </c>
      <c r="B536" s="6">
        <v>45078</v>
      </c>
      <c r="C536" s="5">
        <f t="shared" si="64"/>
        <v>2023</v>
      </c>
      <c r="D536" s="5">
        <f t="shared" si="65"/>
        <v>6</v>
      </c>
      <c r="E536" s="5" t="str">
        <f t="shared" si="66"/>
        <v>Jun</v>
      </c>
      <c r="F536" s="5" t="str">
        <f t="shared" si="67"/>
        <v>Q2</v>
      </c>
      <c r="G536" s="5" t="s">
        <v>58</v>
      </c>
      <c r="H536" s="5" t="s">
        <v>59</v>
      </c>
      <c r="I536" s="5" t="s">
        <v>60</v>
      </c>
      <c r="J536" s="5" t="s">
        <v>54</v>
      </c>
      <c r="K536" s="5" t="s">
        <v>99</v>
      </c>
      <c r="L536" s="5" t="s">
        <v>76</v>
      </c>
      <c r="M536" s="5" t="s">
        <v>41</v>
      </c>
      <c r="N536" s="5">
        <v>2</v>
      </c>
      <c r="O536" s="7">
        <v>1929</v>
      </c>
      <c r="P536" s="8">
        <v>0.2</v>
      </c>
      <c r="Q536" s="7">
        <v>1016</v>
      </c>
      <c r="R536" s="9">
        <f t="shared" si="68"/>
        <v>3086.4</v>
      </c>
      <c r="S536" s="9">
        <f t="shared" si="69"/>
        <v>2032</v>
      </c>
      <c r="T536" s="9">
        <f t="shared" si="70"/>
        <v>1054.4000000000001</v>
      </c>
      <c r="U536" s="10">
        <f t="shared" si="71"/>
        <v>0.34162778641783309</v>
      </c>
      <c r="V536" s="5" t="s">
        <v>120</v>
      </c>
    </row>
    <row r="537" spans="1:22" x14ac:dyDescent="0.3">
      <c r="A537" s="5" t="s">
        <v>624</v>
      </c>
      <c r="B537" s="6">
        <v>45078</v>
      </c>
      <c r="C537" s="5">
        <f t="shared" si="64"/>
        <v>2023</v>
      </c>
      <c r="D537" s="5">
        <f t="shared" si="65"/>
        <v>6</v>
      </c>
      <c r="E537" s="5" t="str">
        <f t="shared" si="66"/>
        <v>Jun</v>
      </c>
      <c r="F537" s="5" t="str">
        <f t="shared" si="67"/>
        <v>Q2</v>
      </c>
      <c r="G537" s="5" t="s">
        <v>63</v>
      </c>
      <c r="H537" s="5" t="s">
        <v>86</v>
      </c>
      <c r="I537" s="5" t="s">
        <v>87</v>
      </c>
      <c r="J537" s="5" t="s">
        <v>46</v>
      </c>
      <c r="K537" s="5" t="s">
        <v>61</v>
      </c>
      <c r="L537" s="5" t="s">
        <v>48</v>
      </c>
      <c r="M537" s="5" t="s">
        <v>49</v>
      </c>
      <c r="N537" s="5">
        <v>4</v>
      </c>
      <c r="O537" s="7">
        <v>232</v>
      </c>
      <c r="P537" s="8">
        <v>0</v>
      </c>
      <c r="Q537" s="7">
        <v>99</v>
      </c>
      <c r="R537" s="9">
        <f t="shared" si="68"/>
        <v>928</v>
      </c>
      <c r="S537" s="9">
        <f t="shared" si="69"/>
        <v>396</v>
      </c>
      <c r="T537" s="9">
        <f t="shared" si="70"/>
        <v>532</v>
      </c>
      <c r="U537" s="10">
        <f t="shared" si="71"/>
        <v>0.57327586206896552</v>
      </c>
      <c r="V537" s="5" t="s">
        <v>42</v>
      </c>
    </row>
    <row r="538" spans="1:22" x14ac:dyDescent="0.3">
      <c r="A538" s="5" t="s">
        <v>625</v>
      </c>
      <c r="B538" s="6">
        <v>45078</v>
      </c>
      <c r="C538" s="5">
        <f t="shared" si="64"/>
        <v>2023</v>
      </c>
      <c r="D538" s="5">
        <f t="shared" si="65"/>
        <v>6</v>
      </c>
      <c r="E538" s="5" t="str">
        <f t="shared" si="66"/>
        <v>Jun</v>
      </c>
      <c r="F538" s="5" t="str">
        <f t="shared" si="67"/>
        <v>Q2</v>
      </c>
      <c r="G538" s="5" t="s">
        <v>63</v>
      </c>
      <c r="H538" s="5" t="s">
        <v>109</v>
      </c>
      <c r="I538" s="5" t="s">
        <v>110</v>
      </c>
      <c r="J538" s="5" t="s">
        <v>46</v>
      </c>
      <c r="K538" s="5" t="s">
        <v>47</v>
      </c>
      <c r="L538" s="5" t="s">
        <v>48</v>
      </c>
      <c r="M538" s="5" t="s">
        <v>49</v>
      </c>
      <c r="N538" s="5">
        <v>4</v>
      </c>
      <c r="O538" s="7">
        <v>439</v>
      </c>
      <c r="P538" s="8">
        <v>0</v>
      </c>
      <c r="Q538" s="7">
        <v>199</v>
      </c>
      <c r="R538" s="9">
        <f t="shared" si="68"/>
        <v>1756</v>
      </c>
      <c r="S538" s="9">
        <f t="shared" si="69"/>
        <v>796</v>
      </c>
      <c r="T538" s="9">
        <f t="shared" si="70"/>
        <v>960</v>
      </c>
      <c r="U538" s="10">
        <f t="shared" si="71"/>
        <v>0.54669703872437359</v>
      </c>
      <c r="V538" s="5" t="s">
        <v>42</v>
      </c>
    </row>
    <row r="539" spans="1:22" x14ac:dyDescent="0.3">
      <c r="A539" s="5" t="s">
        <v>626</v>
      </c>
      <c r="B539" s="6">
        <v>45079</v>
      </c>
      <c r="C539" s="5">
        <f t="shared" si="64"/>
        <v>2023</v>
      </c>
      <c r="D539" s="5">
        <f t="shared" si="65"/>
        <v>6</v>
      </c>
      <c r="E539" s="5" t="str">
        <f t="shared" si="66"/>
        <v>Jun</v>
      </c>
      <c r="F539" s="5" t="str">
        <f t="shared" si="67"/>
        <v>Q2</v>
      </c>
      <c r="G539" s="5" t="s">
        <v>63</v>
      </c>
      <c r="H539" s="5" t="s">
        <v>86</v>
      </c>
      <c r="I539" s="5" t="s">
        <v>87</v>
      </c>
      <c r="J539" s="5" t="s">
        <v>38</v>
      </c>
      <c r="K539" s="5" t="s">
        <v>75</v>
      </c>
      <c r="L539" s="5" t="s">
        <v>40</v>
      </c>
      <c r="M539" s="5" t="s">
        <v>56</v>
      </c>
      <c r="N539" s="5">
        <v>1</v>
      </c>
      <c r="O539" s="7">
        <v>12094</v>
      </c>
      <c r="P539" s="8">
        <v>0</v>
      </c>
      <c r="Q539" s="7">
        <v>8982</v>
      </c>
      <c r="R539" s="9">
        <f t="shared" si="68"/>
        <v>12094</v>
      </c>
      <c r="S539" s="9">
        <f t="shared" si="69"/>
        <v>8982</v>
      </c>
      <c r="T539" s="9">
        <f t="shared" si="70"/>
        <v>3112</v>
      </c>
      <c r="U539" s="10">
        <f t="shared" si="71"/>
        <v>0.25731767818753098</v>
      </c>
      <c r="V539" s="5" t="s">
        <v>42</v>
      </c>
    </row>
    <row r="540" spans="1:22" x14ac:dyDescent="0.3">
      <c r="A540" s="5" t="s">
        <v>627</v>
      </c>
      <c r="B540" s="6">
        <v>45079</v>
      </c>
      <c r="C540" s="5">
        <f t="shared" si="64"/>
        <v>2023</v>
      </c>
      <c r="D540" s="5">
        <f t="shared" si="65"/>
        <v>6</v>
      </c>
      <c r="E540" s="5" t="str">
        <f t="shared" si="66"/>
        <v>Jun</v>
      </c>
      <c r="F540" s="5" t="str">
        <f t="shared" si="67"/>
        <v>Q2</v>
      </c>
      <c r="G540" s="5" t="s">
        <v>35</v>
      </c>
      <c r="H540" s="5" t="s">
        <v>44</v>
      </c>
      <c r="I540" s="5" t="s">
        <v>45</v>
      </c>
      <c r="J540" s="5" t="s">
        <v>46</v>
      </c>
      <c r="K540" s="5" t="s">
        <v>47</v>
      </c>
      <c r="L540" s="5" t="s">
        <v>40</v>
      </c>
      <c r="M540" s="5" t="s">
        <v>56</v>
      </c>
      <c r="N540" s="5">
        <v>1</v>
      </c>
      <c r="O540" s="7">
        <v>412</v>
      </c>
      <c r="P540" s="8">
        <v>0</v>
      </c>
      <c r="Q540" s="7">
        <v>186</v>
      </c>
      <c r="R540" s="9">
        <f t="shared" si="68"/>
        <v>412</v>
      </c>
      <c r="S540" s="9">
        <f t="shared" si="69"/>
        <v>186</v>
      </c>
      <c r="T540" s="9">
        <f t="shared" si="70"/>
        <v>226</v>
      </c>
      <c r="U540" s="10">
        <f t="shared" si="71"/>
        <v>0.54854368932038833</v>
      </c>
      <c r="V540" s="5" t="s">
        <v>42</v>
      </c>
    </row>
    <row r="541" spans="1:22" x14ac:dyDescent="0.3">
      <c r="A541" s="5" t="s">
        <v>628</v>
      </c>
      <c r="B541" s="6">
        <v>45079</v>
      </c>
      <c r="C541" s="5">
        <f t="shared" si="64"/>
        <v>2023</v>
      </c>
      <c r="D541" s="5">
        <f t="shared" si="65"/>
        <v>6</v>
      </c>
      <c r="E541" s="5" t="str">
        <f t="shared" si="66"/>
        <v>Jun</v>
      </c>
      <c r="F541" s="5" t="str">
        <f t="shared" si="67"/>
        <v>Q2</v>
      </c>
      <c r="G541" s="5" t="s">
        <v>58</v>
      </c>
      <c r="H541" s="5" t="s">
        <v>59</v>
      </c>
      <c r="I541" s="5" t="s">
        <v>60</v>
      </c>
      <c r="J541" s="5" t="s">
        <v>81</v>
      </c>
      <c r="K541" s="5" t="s">
        <v>94</v>
      </c>
      <c r="L541" s="5" t="s">
        <v>76</v>
      </c>
      <c r="M541" s="5" t="s">
        <v>49</v>
      </c>
      <c r="N541" s="5">
        <v>1</v>
      </c>
      <c r="O541" s="7">
        <v>35105</v>
      </c>
      <c r="P541" s="8">
        <v>0.05</v>
      </c>
      <c r="Q541" s="7">
        <v>23182</v>
      </c>
      <c r="R541" s="9">
        <f t="shared" si="68"/>
        <v>33349.75</v>
      </c>
      <c r="S541" s="9">
        <f t="shared" si="69"/>
        <v>23182</v>
      </c>
      <c r="T541" s="9">
        <f t="shared" si="70"/>
        <v>10167.75</v>
      </c>
      <c r="U541" s="10">
        <f t="shared" si="71"/>
        <v>0.30488234544486842</v>
      </c>
      <c r="V541" s="5" t="s">
        <v>42</v>
      </c>
    </row>
    <row r="542" spans="1:22" x14ac:dyDescent="0.3">
      <c r="A542" s="5" t="s">
        <v>629</v>
      </c>
      <c r="B542" s="6">
        <v>45079</v>
      </c>
      <c r="C542" s="5">
        <f t="shared" si="64"/>
        <v>2023</v>
      </c>
      <c r="D542" s="5">
        <f t="shared" si="65"/>
        <v>6</v>
      </c>
      <c r="E542" s="5" t="str">
        <f t="shared" si="66"/>
        <v>Jun</v>
      </c>
      <c r="F542" s="5" t="str">
        <f t="shared" si="67"/>
        <v>Q2</v>
      </c>
      <c r="G542" s="5" t="s">
        <v>58</v>
      </c>
      <c r="H542" s="5" t="s">
        <v>59</v>
      </c>
      <c r="I542" s="5" t="s">
        <v>60</v>
      </c>
      <c r="J542" s="5" t="s">
        <v>46</v>
      </c>
      <c r="K542" s="5" t="s">
        <v>47</v>
      </c>
      <c r="L542" s="5" t="s">
        <v>48</v>
      </c>
      <c r="M542" s="5" t="s">
        <v>56</v>
      </c>
      <c r="N542" s="5">
        <v>2</v>
      </c>
      <c r="O542" s="7">
        <v>483</v>
      </c>
      <c r="P542" s="8">
        <v>0.1</v>
      </c>
      <c r="Q542" s="7">
        <v>213</v>
      </c>
      <c r="R542" s="9">
        <f t="shared" si="68"/>
        <v>869.4</v>
      </c>
      <c r="S542" s="9">
        <f t="shared" si="69"/>
        <v>426</v>
      </c>
      <c r="T542" s="9">
        <f t="shared" si="70"/>
        <v>443.4</v>
      </c>
      <c r="U542" s="10">
        <f t="shared" si="71"/>
        <v>0.51000690131124915</v>
      </c>
      <c r="V542" s="5" t="s">
        <v>42</v>
      </c>
    </row>
    <row r="543" spans="1:22" x14ac:dyDescent="0.3">
      <c r="A543" s="5" t="s">
        <v>630</v>
      </c>
      <c r="B543" s="6">
        <v>45079</v>
      </c>
      <c r="C543" s="5">
        <f t="shared" si="64"/>
        <v>2023</v>
      </c>
      <c r="D543" s="5">
        <f t="shared" si="65"/>
        <v>6</v>
      </c>
      <c r="E543" s="5" t="str">
        <f t="shared" si="66"/>
        <v>Jun</v>
      </c>
      <c r="F543" s="5" t="str">
        <f t="shared" si="67"/>
        <v>Q2</v>
      </c>
      <c r="G543" s="5" t="s">
        <v>58</v>
      </c>
      <c r="H543" s="5" t="s">
        <v>72</v>
      </c>
      <c r="I543" s="5" t="s">
        <v>73</v>
      </c>
      <c r="J543" s="5" t="s">
        <v>54</v>
      </c>
      <c r="K543" s="5" t="s">
        <v>84</v>
      </c>
      <c r="L543" s="5" t="s">
        <v>48</v>
      </c>
      <c r="M543" s="5" t="s">
        <v>41</v>
      </c>
      <c r="N543" s="5">
        <v>1</v>
      </c>
      <c r="O543" s="7">
        <v>2189</v>
      </c>
      <c r="P543" s="8">
        <v>0.05</v>
      </c>
      <c r="Q543" s="7">
        <v>1093</v>
      </c>
      <c r="R543" s="9">
        <f t="shared" si="68"/>
        <v>2079.5499999999997</v>
      </c>
      <c r="S543" s="9">
        <f t="shared" si="69"/>
        <v>1093</v>
      </c>
      <c r="T543" s="9">
        <f t="shared" si="70"/>
        <v>986.54999999999973</v>
      </c>
      <c r="U543" s="10">
        <f t="shared" si="71"/>
        <v>0.47440552042509188</v>
      </c>
      <c r="V543" s="5" t="s">
        <v>42</v>
      </c>
    </row>
    <row r="544" spans="1:22" x14ac:dyDescent="0.3">
      <c r="A544" s="5" t="s">
        <v>631</v>
      </c>
      <c r="B544" s="6">
        <v>45079</v>
      </c>
      <c r="C544" s="5">
        <f t="shared" si="64"/>
        <v>2023</v>
      </c>
      <c r="D544" s="5">
        <f t="shared" si="65"/>
        <v>6</v>
      </c>
      <c r="E544" s="5" t="str">
        <f t="shared" si="66"/>
        <v>Jun</v>
      </c>
      <c r="F544" s="5" t="str">
        <f t="shared" si="67"/>
        <v>Q2</v>
      </c>
      <c r="G544" s="5" t="s">
        <v>51</v>
      </c>
      <c r="H544" s="5" t="s">
        <v>52</v>
      </c>
      <c r="I544" s="5" t="s">
        <v>53</v>
      </c>
      <c r="J544" s="5" t="s">
        <v>38</v>
      </c>
      <c r="K544" s="5" t="s">
        <v>118</v>
      </c>
      <c r="L544" s="5" t="s">
        <v>76</v>
      </c>
      <c r="M544" s="5" t="s">
        <v>41</v>
      </c>
      <c r="N544" s="5">
        <v>2</v>
      </c>
      <c r="O544" s="7">
        <v>18474</v>
      </c>
      <c r="P544" s="8">
        <v>0.05</v>
      </c>
      <c r="Q544" s="7">
        <v>14674</v>
      </c>
      <c r="R544" s="9">
        <f t="shared" si="68"/>
        <v>35100.6</v>
      </c>
      <c r="S544" s="9">
        <f t="shared" si="69"/>
        <v>29348</v>
      </c>
      <c r="T544" s="9">
        <f t="shared" si="70"/>
        <v>5752.5999999999985</v>
      </c>
      <c r="U544" s="10">
        <f t="shared" si="71"/>
        <v>0.16388893637145802</v>
      </c>
      <c r="V544" s="5" t="s">
        <v>42</v>
      </c>
    </row>
    <row r="545" spans="1:22" x14ac:dyDescent="0.3">
      <c r="A545" s="5" t="s">
        <v>632</v>
      </c>
      <c r="B545" s="6">
        <v>45079</v>
      </c>
      <c r="C545" s="5">
        <f t="shared" si="64"/>
        <v>2023</v>
      </c>
      <c r="D545" s="5">
        <f t="shared" si="65"/>
        <v>6</v>
      </c>
      <c r="E545" s="5" t="str">
        <f t="shared" si="66"/>
        <v>Jun</v>
      </c>
      <c r="F545" s="5" t="str">
        <f t="shared" si="67"/>
        <v>Q2</v>
      </c>
      <c r="G545" s="5" t="s">
        <v>58</v>
      </c>
      <c r="H545" s="5" t="s">
        <v>59</v>
      </c>
      <c r="I545" s="5" t="s">
        <v>60</v>
      </c>
      <c r="J545" s="5" t="s">
        <v>54</v>
      </c>
      <c r="K545" s="5" t="s">
        <v>84</v>
      </c>
      <c r="L545" s="5" t="s">
        <v>40</v>
      </c>
      <c r="M545" s="5" t="s">
        <v>49</v>
      </c>
      <c r="N545" s="5">
        <v>1</v>
      </c>
      <c r="O545" s="7">
        <v>2625</v>
      </c>
      <c r="P545" s="8">
        <v>0.05</v>
      </c>
      <c r="Q545" s="7">
        <v>1346</v>
      </c>
      <c r="R545" s="9">
        <f t="shared" si="68"/>
        <v>2493.75</v>
      </c>
      <c r="S545" s="9">
        <f t="shared" si="69"/>
        <v>1346</v>
      </c>
      <c r="T545" s="9">
        <f t="shared" si="70"/>
        <v>1147.75</v>
      </c>
      <c r="U545" s="10">
        <f t="shared" si="71"/>
        <v>0.46025062656641602</v>
      </c>
      <c r="V545" s="5" t="s">
        <v>42</v>
      </c>
    </row>
    <row r="546" spans="1:22" x14ac:dyDescent="0.3">
      <c r="A546" s="5" t="s">
        <v>633</v>
      </c>
      <c r="B546" s="6">
        <v>45080</v>
      </c>
      <c r="C546" s="5">
        <f t="shared" si="64"/>
        <v>2023</v>
      </c>
      <c r="D546" s="5">
        <f t="shared" si="65"/>
        <v>6</v>
      </c>
      <c r="E546" s="5" t="str">
        <f t="shared" si="66"/>
        <v>Jun</v>
      </c>
      <c r="F546" s="5" t="str">
        <f t="shared" si="67"/>
        <v>Q2</v>
      </c>
      <c r="G546" s="5" t="s">
        <v>63</v>
      </c>
      <c r="H546" s="5" t="s">
        <v>109</v>
      </c>
      <c r="I546" s="5" t="s">
        <v>110</v>
      </c>
      <c r="J546" s="5" t="s">
        <v>38</v>
      </c>
      <c r="K546" s="5" t="s">
        <v>118</v>
      </c>
      <c r="L546" s="5" t="s">
        <v>76</v>
      </c>
      <c r="M546" s="5" t="s">
        <v>49</v>
      </c>
      <c r="N546" s="5">
        <v>4</v>
      </c>
      <c r="O546" s="7">
        <v>17109</v>
      </c>
      <c r="P546" s="8">
        <v>0.05</v>
      </c>
      <c r="Q546" s="7">
        <v>13696</v>
      </c>
      <c r="R546" s="9">
        <f t="shared" si="68"/>
        <v>65014.2</v>
      </c>
      <c r="S546" s="9">
        <f t="shared" si="69"/>
        <v>54784</v>
      </c>
      <c r="T546" s="9">
        <f t="shared" si="70"/>
        <v>10230.199999999997</v>
      </c>
      <c r="U546" s="10">
        <f t="shared" si="71"/>
        <v>0.1573533166600527</v>
      </c>
      <c r="V546" s="5" t="s">
        <v>42</v>
      </c>
    </row>
    <row r="547" spans="1:22" x14ac:dyDescent="0.3">
      <c r="A547" s="5" t="s">
        <v>634</v>
      </c>
      <c r="B547" s="6">
        <v>45080</v>
      </c>
      <c r="C547" s="5">
        <f t="shared" si="64"/>
        <v>2023</v>
      </c>
      <c r="D547" s="5">
        <f t="shared" si="65"/>
        <v>6</v>
      </c>
      <c r="E547" s="5" t="str">
        <f t="shared" si="66"/>
        <v>Jun</v>
      </c>
      <c r="F547" s="5" t="str">
        <f t="shared" si="67"/>
        <v>Q2</v>
      </c>
      <c r="G547" s="5" t="s">
        <v>58</v>
      </c>
      <c r="H547" s="5" t="s">
        <v>59</v>
      </c>
      <c r="I547" s="5" t="s">
        <v>60</v>
      </c>
      <c r="J547" s="5" t="s">
        <v>38</v>
      </c>
      <c r="K547" s="5" t="s">
        <v>39</v>
      </c>
      <c r="L547" s="5" t="s">
        <v>76</v>
      </c>
      <c r="M547" s="5" t="s">
        <v>49</v>
      </c>
      <c r="N547" s="5">
        <v>1</v>
      </c>
      <c r="O547" s="7">
        <v>50419</v>
      </c>
      <c r="P547" s="8">
        <v>0.05</v>
      </c>
      <c r="Q547" s="7">
        <v>42696</v>
      </c>
      <c r="R547" s="9">
        <f t="shared" si="68"/>
        <v>47898.049999999996</v>
      </c>
      <c r="S547" s="9">
        <f t="shared" si="69"/>
        <v>42696</v>
      </c>
      <c r="T547" s="9">
        <f t="shared" si="70"/>
        <v>5202.0499999999956</v>
      </c>
      <c r="U547" s="10">
        <f t="shared" si="71"/>
        <v>0.10860671781001514</v>
      </c>
      <c r="V547" s="5" t="s">
        <v>42</v>
      </c>
    </row>
    <row r="548" spans="1:22" x14ac:dyDescent="0.3">
      <c r="A548" s="5" t="s">
        <v>635</v>
      </c>
      <c r="B548" s="6">
        <v>45080</v>
      </c>
      <c r="C548" s="5">
        <f t="shared" si="64"/>
        <v>2023</v>
      </c>
      <c r="D548" s="5">
        <f t="shared" si="65"/>
        <v>6</v>
      </c>
      <c r="E548" s="5" t="str">
        <f t="shared" si="66"/>
        <v>Jun</v>
      </c>
      <c r="F548" s="5" t="str">
        <f t="shared" si="67"/>
        <v>Q2</v>
      </c>
      <c r="G548" s="5" t="s">
        <v>63</v>
      </c>
      <c r="H548" s="5" t="s">
        <v>64</v>
      </c>
      <c r="I548" s="5" t="s">
        <v>65</v>
      </c>
      <c r="J548" s="5" t="s">
        <v>81</v>
      </c>
      <c r="K548" s="5" t="s">
        <v>130</v>
      </c>
      <c r="L548" s="5" t="s">
        <v>48</v>
      </c>
      <c r="M548" s="5" t="s">
        <v>49</v>
      </c>
      <c r="N548" s="5">
        <v>3</v>
      </c>
      <c r="O548" s="7">
        <v>13079</v>
      </c>
      <c r="P548" s="8">
        <v>0.2</v>
      </c>
      <c r="Q548" s="7">
        <v>7964</v>
      </c>
      <c r="R548" s="9">
        <f t="shared" si="68"/>
        <v>31389.600000000002</v>
      </c>
      <c r="S548" s="9">
        <f t="shared" si="69"/>
        <v>23892</v>
      </c>
      <c r="T548" s="9">
        <f t="shared" si="70"/>
        <v>7497.6000000000022</v>
      </c>
      <c r="U548" s="10">
        <f t="shared" si="71"/>
        <v>0.23885618166526498</v>
      </c>
      <c r="V548" s="5" t="s">
        <v>42</v>
      </c>
    </row>
    <row r="549" spans="1:22" x14ac:dyDescent="0.3">
      <c r="A549" s="5" t="s">
        <v>636</v>
      </c>
      <c r="B549" s="6">
        <v>45080</v>
      </c>
      <c r="C549" s="5">
        <f t="shared" si="64"/>
        <v>2023</v>
      </c>
      <c r="D549" s="5">
        <f t="shared" si="65"/>
        <v>6</v>
      </c>
      <c r="E549" s="5" t="str">
        <f t="shared" si="66"/>
        <v>Jun</v>
      </c>
      <c r="F549" s="5" t="str">
        <f t="shared" si="67"/>
        <v>Q2</v>
      </c>
      <c r="G549" s="5" t="s">
        <v>58</v>
      </c>
      <c r="H549" s="5" t="s">
        <v>72</v>
      </c>
      <c r="I549" s="5" t="s">
        <v>73</v>
      </c>
      <c r="J549" s="5" t="s">
        <v>38</v>
      </c>
      <c r="K549" s="5" t="s">
        <v>75</v>
      </c>
      <c r="L549" s="5" t="s">
        <v>40</v>
      </c>
      <c r="M549" s="5" t="s">
        <v>41</v>
      </c>
      <c r="N549" s="5">
        <v>3</v>
      </c>
      <c r="O549" s="7">
        <v>12051</v>
      </c>
      <c r="P549" s="8">
        <v>0.1</v>
      </c>
      <c r="Q549" s="7">
        <v>9158</v>
      </c>
      <c r="R549" s="9">
        <f t="shared" si="68"/>
        <v>32537.7</v>
      </c>
      <c r="S549" s="9">
        <f t="shared" si="69"/>
        <v>27474</v>
      </c>
      <c r="T549" s="9">
        <f t="shared" si="70"/>
        <v>5063.7000000000007</v>
      </c>
      <c r="U549" s="10">
        <f t="shared" si="71"/>
        <v>0.15562562811753752</v>
      </c>
      <c r="V549" s="5" t="s">
        <v>42</v>
      </c>
    </row>
    <row r="550" spans="1:22" x14ac:dyDescent="0.3">
      <c r="A550" s="5" t="s">
        <v>637</v>
      </c>
      <c r="B550" s="6">
        <v>45080</v>
      </c>
      <c r="C550" s="5">
        <f t="shared" si="64"/>
        <v>2023</v>
      </c>
      <c r="D550" s="5">
        <f t="shared" si="65"/>
        <v>6</v>
      </c>
      <c r="E550" s="5" t="str">
        <f t="shared" si="66"/>
        <v>Jun</v>
      </c>
      <c r="F550" s="5" t="str">
        <f t="shared" si="67"/>
        <v>Q2</v>
      </c>
      <c r="G550" s="5" t="s">
        <v>51</v>
      </c>
      <c r="H550" s="5" t="s">
        <v>79</v>
      </c>
      <c r="I550" s="5" t="s">
        <v>80</v>
      </c>
      <c r="J550" s="5" t="s">
        <v>46</v>
      </c>
      <c r="K550" s="5" t="s">
        <v>89</v>
      </c>
      <c r="L550" s="5" t="s">
        <v>40</v>
      </c>
      <c r="M550" s="5" t="s">
        <v>41</v>
      </c>
      <c r="N550" s="5">
        <v>1</v>
      </c>
      <c r="O550" s="7">
        <v>2021</v>
      </c>
      <c r="P550" s="8">
        <v>0.2</v>
      </c>
      <c r="Q550" s="7">
        <v>1166</v>
      </c>
      <c r="R550" s="9">
        <f t="shared" si="68"/>
        <v>1616.8000000000002</v>
      </c>
      <c r="S550" s="9">
        <f t="shared" si="69"/>
        <v>1166</v>
      </c>
      <c r="T550" s="9">
        <f t="shared" si="70"/>
        <v>450.80000000000018</v>
      </c>
      <c r="U550" s="10">
        <f t="shared" si="71"/>
        <v>0.27882236516575959</v>
      </c>
      <c r="V550" s="5" t="s">
        <v>42</v>
      </c>
    </row>
    <row r="551" spans="1:22" x14ac:dyDescent="0.3">
      <c r="A551" s="5" t="s">
        <v>638</v>
      </c>
      <c r="B551" s="6">
        <v>45080</v>
      </c>
      <c r="C551" s="5">
        <f t="shared" si="64"/>
        <v>2023</v>
      </c>
      <c r="D551" s="5">
        <f t="shared" si="65"/>
        <v>6</v>
      </c>
      <c r="E551" s="5" t="str">
        <f t="shared" si="66"/>
        <v>Jun</v>
      </c>
      <c r="F551" s="5" t="str">
        <f t="shared" si="67"/>
        <v>Q2</v>
      </c>
      <c r="G551" s="5" t="s">
        <v>58</v>
      </c>
      <c r="H551" s="5" t="s">
        <v>59</v>
      </c>
      <c r="I551" s="5" t="s">
        <v>60</v>
      </c>
      <c r="J551" s="5" t="s">
        <v>46</v>
      </c>
      <c r="K551" s="5" t="s">
        <v>47</v>
      </c>
      <c r="L551" s="5" t="s">
        <v>40</v>
      </c>
      <c r="M551" s="5" t="s">
        <v>49</v>
      </c>
      <c r="N551" s="5">
        <v>3</v>
      </c>
      <c r="O551" s="7">
        <v>468</v>
      </c>
      <c r="P551" s="8">
        <v>0</v>
      </c>
      <c r="Q551" s="7">
        <v>217</v>
      </c>
      <c r="R551" s="9">
        <f t="shared" si="68"/>
        <v>1404</v>
      </c>
      <c r="S551" s="9">
        <f t="shared" si="69"/>
        <v>651</v>
      </c>
      <c r="T551" s="9">
        <f t="shared" si="70"/>
        <v>753</v>
      </c>
      <c r="U551" s="10">
        <f t="shared" si="71"/>
        <v>0.53632478632478631</v>
      </c>
      <c r="V551" s="5" t="s">
        <v>42</v>
      </c>
    </row>
    <row r="552" spans="1:22" x14ac:dyDescent="0.3">
      <c r="A552" s="5" t="s">
        <v>639</v>
      </c>
      <c r="B552" s="6">
        <v>45080</v>
      </c>
      <c r="C552" s="5">
        <f t="shared" si="64"/>
        <v>2023</v>
      </c>
      <c r="D552" s="5">
        <f t="shared" si="65"/>
        <v>6</v>
      </c>
      <c r="E552" s="5" t="str">
        <f t="shared" si="66"/>
        <v>Jun</v>
      </c>
      <c r="F552" s="5" t="str">
        <f t="shared" si="67"/>
        <v>Q2</v>
      </c>
      <c r="G552" s="5" t="s">
        <v>51</v>
      </c>
      <c r="H552" s="5" t="s">
        <v>52</v>
      </c>
      <c r="I552" s="5" t="s">
        <v>53</v>
      </c>
      <c r="J552" s="5" t="s">
        <v>46</v>
      </c>
      <c r="K552" s="5" t="s">
        <v>89</v>
      </c>
      <c r="L552" s="5" t="s">
        <v>48</v>
      </c>
      <c r="M552" s="5" t="s">
        <v>41</v>
      </c>
      <c r="N552" s="5">
        <v>1</v>
      </c>
      <c r="O552" s="7">
        <v>2359</v>
      </c>
      <c r="P552" s="8">
        <v>0.1</v>
      </c>
      <c r="Q552" s="7">
        <v>1395</v>
      </c>
      <c r="R552" s="9">
        <f t="shared" si="68"/>
        <v>2123.1</v>
      </c>
      <c r="S552" s="9">
        <f t="shared" si="69"/>
        <v>1395</v>
      </c>
      <c r="T552" s="9">
        <f t="shared" si="70"/>
        <v>728.09999999999991</v>
      </c>
      <c r="U552" s="10">
        <f t="shared" si="71"/>
        <v>0.34294192454429839</v>
      </c>
      <c r="V552" s="5" t="s">
        <v>42</v>
      </c>
    </row>
    <row r="553" spans="1:22" x14ac:dyDescent="0.3">
      <c r="A553" s="5" t="s">
        <v>640</v>
      </c>
      <c r="B553" s="6">
        <v>45080</v>
      </c>
      <c r="C553" s="5">
        <f t="shared" si="64"/>
        <v>2023</v>
      </c>
      <c r="D553" s="5">
        <f t="shared" si="65"/>
        <v>6</v>
      </c>
      <c r="E553" s="5" t="str">
        <f t="shared" si="66"/>
        <v>Jun</v>
      </c>
      <c r="F553" s="5" t="str">
        <f t="shared" si="67"/>
        <v>Q2</v>
      </c>
      <c r="G553" s="5" t="s">
        <v>63</v>
      </c>
      <c r="H553" s="5" t="s">
        <v>86</v>
      </c>
      <c r="I553" s="5" t="s">
        <v>87</v>
      </c>
      <c r="J553" s="5" t="s">
        <v>38</v>
      </c>
      <c r="K553" s="5" t="s">
        <v>104</v>
      </c>
      <c r="L553" s="5" t="s">
        <v>48</v>
      </c>
      <c r="M553" s="5" t="s">
        <v>49</v>
      </c>
      <c r="N553" s="5">
        <v>4</v>
      </c>
      <c r="O553" s="7">
        <v>1627</v>
      </c>
      <c r="P553" s="8">
        <v>0</v>
      </c>
      <c r="Q553" s="7">
        <v>802</v>
      </c>
      <c r="R553" s="9">
        <f t="shared" si="68"/>
        <v>6508</v>
      </c>
      <c r="S553" s="9">
        <f t="shared" si="69"/>
        <v>3208</v>
      </c>
      <c r="T553" s="9">
        <f t="shared" si="70"/>
        <v>3300</v>
      </c>
      <c r="U553" s="10">
        <f t="shared" si="71"/>
        <v>0.50706822372464655</v>
      </c>
      <c r="V553" s="5" t="s">
        <v>42</v>
      </c>
    </row>
    <row r="554" spans="1:22" x14ac:dyDescent="0.3">
      <c r="A554" s="5" t="s">
        <v>641</v>
      </c>
      <c r="B554" s="6">
        <v>45081</v>
      </c>
      <c r="C554" s="5">
        <f t="shared" si="64"/>
        <v>2023</v>
      </c>
      <c r="D554" s="5">
        <f t="shared" si="65"/>
        <v>6</v>
      </c>
      <c r="E554" s="5" t="str">
        <f t="shared" si="66"/>
        <v>Jun</v>
      </c>
      <c r="F554" s="5" t="str">
        <f t="shared" si="67"/>
        <v>Q2</v>
      </c>
      <c r="G554" s="5" t="s">
        <v>35</v>
      </c>
      <c r="H554" s="5" t="s">
        <v>44</v>
      </c>
      <c r="I554" s="5" t="s">
        <v>45</v>
      </c>
      <c r="J554" s="5" t="s">
        <v>81</v>
      </c>
      <c r="K554" s="5" t="s">
        <v>94</v>
      </c>
      <c r="L554" s="5" t="s">
        <v>76</v>
      </c>
      <c r="M554" s="5" t="s">
        <v>49</v>
      </c>
      <c r="N554" s="5">
        <v>1</v>
      </c>
      <c r="O554" s="7">
        <v>34685</v>
      </c>
      <c r="P554" s="8">
        <v>0</v>
      </c>
      <c r="Q554" s="7">
        <v>23192</v>
      </c>
      <c r="R554" s="9">
        <f t="shared" si="68"/>
        <v>34685</v>
      </c>
      <c r="S554" s="9">
        <f t="shared" si="69"/>
        <v>23192</v>
      </c>
      <c r="T554" s="9">
        <f t="shared" si="70"/>
        <v>11493</v>
      </c>
      <c r="U554" s="10">
        <f t="shared" si="71"/>
        <v>0.3313536110710682</v>
      </c>
      <c r="V554" s="5" t="s">
        <v>120</v>
      </c>
    </row>
    <row r="555" spans="1:22" x14ac:dyDescent="0.3">
      <c r="A555" s="5" t="s">
        <v>642</v>
      </c>
      <c r="B555" s="6">
        <v>45081</v>
      </c>
      <c r="C555" s="5">
        <f t="shared" si="64"/>
        <v>2023</v>
      </c>
      <c r="D555" s="5">
        <f t="shared" si="65"/>
        <v>6</v>
      </c>
      <c r="E555" s="5" t="str">
        <f t="shared" si="66"/>
        <v>Jun</v>
      </c>
      <c r="F555" s="5" t="str">
        <f t="shared" si="67"/>
        <v>Q2</v>
      </c>
      <c r="G555" s="5" t="s">
        <v>63</v>
      </c>
      <c r="H555" s="5" t="s">
        <v>64</v>
      </c>
      <c r="I555" s="5" t="s">
        <v>65</v>
      </c>
      <c r="J555" s="5" t="s">
        <v>38</v>
      </c>
      <c r="K555" s="5" t="s">
        <v>39</v>
      </c>
      <c r="L555" s="5" t="s">
        <v>76</v>
      </c>
      <c r="M555" s="5" t="s">
        <v>41</v>
      </c>
      <c r="N555" s="5">
        <v>5</v>
      </c>
      <c r="O555" s="7">
        <v>54992</v>
      </c>
      <c r="P555" s="8">
        <v>0.1</v>
      </c>
      <c r="Q555" s="7">
        <v>45806</v>
      </c>
      <c r="R555" s="9">
        <f t="shared" si="68"/>
        <v>247464</v>
      </c>
      <c r="S555" s="9">
        <f t="shared" si="69"/>
        <v>229030</v>
      </c>
      <c r="T555" s="9">
        <f t="shared" si="70"/>
        <v>18434</v>
      </c>
      <c r="U555" s="10">
        <f t="shared" si="71"/>
        <v>7.4491643228914106E-2</v>
      </c>
      <c r="V555" s="5" t="s">
        <v>42</v>
      </c>
    </row>
    <row r="556" spans="1:22" x14ac:dyDescent="0.3">
      <c r="A556" s="5" t="s">
        <v>643</v>
      </c>
      <c r="B556" s="6">
        <v>45081</v>
      </c>
      <c r="C556" s="5">
        <f t="shared" si="64"/>
        <v>2023</v>
      </c>
      <c r="D556" s="5">
        <f t="shared" si="65"/>
        <v>6</v>
      </c>
      <c r="E556" s="5" t="str">
        <f t="shared" si="66"/>
        <v>Jun</v>
      </c>
      <c r="F556" s="5" t="str">
        <f t="shared" si="67"/>
        <v>Q2</v>
      </c>
      <c r="G556" s="5" t="s">
        <v>63</v>
      </c>
      <c r="H556" s="5" t="s">
        <v>64</v>
      </c>
      <c r="I556" s="5" t="s">
        <v>65</v>
      </c>
      <c r="J556" s="5" t="s">
        <v>54</v>
      </c>
      <c r="K556" s="5" t="s">
        <v>84</v>
      </c>
      <c r="L556" s="5" t="s">
        <v>48</v>
      </c>
      <c r="M556" s="5" t="s">
        <v>49</v>
      </c>
      <c r="N556" s="5">
        <v>2</v>
      </c>
      <c r="O556" s="7">
        <v>2415</v>
      </c>
      <c r="P556" s="8">
        <v>0</v>
      </c>
      <c r="Q556" s="7">
        <v>1234</v>
      </c>
      <c r="R556" s="9">
        <f t="shared" si="68"/>
        <v>4830</v>
      </c>
      <c r="S556" s="9">
        <f t="shared" si="69"/>
        <v>2468</v>
      </c>
      <c r="T556" s="9">
        <f t="shared" si="70"/>
        <v>2362</v>
      </c>
      <c r="U556" s="10">
        <f t="shared" si="71"/>
        <v>0.48902691511387164</v>
      </c>
      <c r="V556" s="5" t="s">
        <v>42</v>
      </c>
    </row>
    <row r="557" spans="1:22" x14ac:dyDescent="0.3">
      <c r="A557" s="5" t="s">
        <v>644</v>
      </c>
      <c r="B557" s="6">
        <v>45082</v>
      </c>
      <c r="C557" s="5">
        <f t="shared" si="64"/>
        <v>2023</v>
      </c>
      <c r="D557" s="5">
        <f t="shared" si="65"/>
        <v>6</v>
      </c>
      <c r="E557" s="5" t="str">
        <f t="shared" si="66"/>
        <v>Jun</v>
      </c>
      <c r="F557" s="5" t="str">
        <f t="shared" si="67"/>
        <v>Q2</v>
      </c>
      <c r="G557" s="5" t="s">
        <v>35</v>
      </c>
      <c r="H557" s="5" t="s">
        <v>91</v>
      </c>
      <c r="I557" s="5" t="s">
        <v>92</v>
      </c>
      <c r="J557" s="5" t="s">
        <v>46</v>
      </c>
      <c r="K557" s="5" t="s">
        <v>47</v>
      </c>
      <c r="L557" s="5" t="s">
        <v>76</v>
      </c>
      <c r="M557" s="5" t="s">
        <v>56</v>
      </c>
      <c r="N557" s="5">
        <v>3</v>
      </c>
      <c r="O557" s="7">
        <v>464</v>
      </c>
      <c r="P557" s="8">
        <v>0</v>
      </c>
      <c r="Q557" s="7">
        <v>207</v>
      </c>
      <c r="R557" s="9">
        <f t="shared" si="68"/>
        <v>1392</v>
      </c>
      <c r="S557" s="9">
        <f t="shared" si="69"/>
        <v>621</v>
      </c>
      <c r="T557" s="9">
        <f t="shared" si="70"/>
        <v>771</v>
      </c>
      <c r="U557" s="10">
        <f t="shared" si="71"/>
        <v>0.55387931034482762</v>
      </c>
      <c r="V557" s="5" t="s">
        <v>42</v>
      </c>
    </row>
    <row r="558" spans="1:22" x14ac:dyDescent="0.3">
      <c r="A558" s="5" t="s">
        <v>645</v>
      </c>
      <c r="B558" s="6">
        <v>45082</v>
      </c>
      <c r="C558" s="5">
        <f t="shared" si="64"/>
        <v>2023</v>
      </c>
      <c r="D558" s="5">
        <f t="shared" si="65"/>
        <v>6</v>
      </c>
      <c r="E558" s="5" t="str">
        <f t="shared" si="66"/>
        <v>Jun</v>
      </c>
      <c r="F558" s="5" t="str">
        <f t="shared" si="67"/>
        <v>Q2</v>
      </c>
      <c r="G558" s="5" t="s">
        <v>58</v>
      </c>
      <c r="H558" s="5" t="s">
        <v>59</v>
      </c>
      <c r="I558" s="5" t="s">
        <v>60</v>
      </c>
      <c r="J558" s="5" t="s">
        <v>46</v>
      </c>
      <c r="K558" s="5" t="s">
        <v>89</v>
      </c>
      <c r="L558" s="5" t="s">
        <v>48</v>
      </c>
      <c r="M558" s="5" t="s">
        <v>49</v>
      </c>
      <c r="N558" s="5">
        <v>1</v>
      </c>
      <c r="O558" s="7">
        <v>2348</v>
      </c>
      <c r="P558" s="8">
        <v>0</v>
      </c>
      <c r="Q558" s="7">
        <v>1394</v>
      </c>
      <c r="R558" s="9">
        <f t="shared" si="68"/>
        <v>2348</v>
      </c>
      <c r="S558" s="9">
        <f t="shared" si="69"/>
        <v>1394</v>
      </c>
      <c r="T558" s="9">
        <f t="shared" si="70"/>
        <v>954</v>
      </c>
      <c r="U558" s="10">
        <f t="shared" si="71"/>
        <v>0.40630323679727426</v>
      </c>
      <c r="V558" s="5" t="s">
        <v>42</v>
      </c>
    </row>
    <row r="559" spans="1:22" x14ac:dyDescent="0.3">
      <c r="A559" s="5" t="s">
        <v>646</v>
      </c>
      <c r="B559" s="6">
        <v>45082</v>
      </c>
      <c r="C559" s="5">
        <f t="shared" si="64"/>
        <v>2023</v>
      </c>
      <c r="D559" s="5">
        <f t="shared" si="65"/>
        <v>6</v>
      </c>
      <c r="E559" s="5" t="str">
        <f t="shared" si="66"/>
        <v>Jun</v>
      </c>
      <c r="F559" s="5" t="str">
        <f t="shared" si="67"/>
        <v>Q2</v>
      </c>
      <c r="G559" s="5" t="s">
        <v>58</v>
      </c>
      <c r="H559" s="5" t="s">
        <v>72</v>
      </c>
      <c r="I559" s="5" t="s">
        <v>73</v>
      </c>
      <c r="J559" s="5" t="s">
        <v>54</v>
      </c>
      <c r="K559" s="5" t="s">
        <v>99</v>
      </c>
      <c r="L559" s="5" t="s">
        <v>48</v>
      </c>
      <c r="M559" s="5" t="s">
        <v>49</v>
      </c>
      <c r="N559" s="5">
        <v>1</v>
      </c>
      <c r="O559" s="7">
        <v>1671</v>
      </c>
      <c r="P559" s="8">
        <v>0</v>
      </c>
      <c r="Q559" s="7">
        <v>895</v>
      </c>
      <c r="R559" s="9">
        <f t="shared" si="68"/>
        <v>1671</v>
      </c>
      <c r="S559" s="9">
        <f t="shared" si="69"/>
        <v>895</v>
      </c>
      <c r="T559" s="9">
        <f t="shared" si="70"/>
        <v>776</v>
      </c>
      <c r="U559" s="10">
        <f t="shared" si="71"/>
        <v>0.46439257929383604</v>
      </c>
      <c r="V559" s="5" t="s">
        <v>42</v>
      </c>
    </row>
    <row r="560" spans="1:22" x14ac:dyDescent="0.3">
      <c r="A560" s="5" t="s">
        <v>647</v>
      </c>
      <c r="B560" s="6">
        <v>45082</v>
      </c>
      <c r="C560" s="5">
        <f t="shared" si="64"/>
        <v>2023</v>
      </c>
      <c r="D560" s="5">
        <f t="shared" si="65"/>
        <v>6</v>
      </c>
      <c r="E560" s="5" t="str">
        <f t="shared" si="66"/>
        <v>Jun</v>
      </c>
      <c r="F560" s="5" t="str">
        <f t="shared" si="67"/>
        <v>Q2</v>
      </c>
      <c r="G560" s="5" t="s">
        <v>35</v>
      </c>
      <c r="H560" s="5" t="s">
        <v>36</v>
      </c>
      <c r="I560" s="5" t="s">
        <v>37</v>
      </c>
      <c r="J560" s="5" t="s">
        <v>54</v>
      </c>
      <c r="K560" s="5" t="s">
        <v>55</v>
      </c>
      <c r="L560" s="5" t="s">
        <v>40</v>
      </c>
      <c r="M560" s="5" t="s">
        <v>41</v>
      </c>
      <c r="N560" s="5">
        <v>1</v>
      </c>
      <c r="O560" s="7">
        <v>2995</v>
      </c>
      <c r="P560" s="8">
        <v>0.1</v>
      </c>
      <c r="Q560" s="7">
        <v>1842</v>
      </c>
      <c r="R560" s="9">
        <f t="shared" si="68"/>
        <v>2695.5</v>
      </c>
      <c r="S560" s="9">
        <f t="shared" si="69"/>
        <v>1842</v>
      </c>
      <c r="T560" s="9">
        <f t="shared" si="70"/>
        <v>853.5</v>
      </c>
      <c r="U560" s="10">
        <f t="shared" si="71"/>
        <v>0.31663884251530328</v>
      </c>
      <c r="V560" s="5" t="s">
        <v>42</v>
      </c>
    </row>
    <row r="561" spans="1:22" x14ac:dyDescent="0.3">
      <c r="A561" s="5" t="s">
        <v>648</v>
      </c>
      <c r="B561" s="6">
        <v>45084</v>
      </c>
      <c r="C561" s="5">
        <f t="shared" si="64"/>
        <v>2023</v>
      </c>
      <c r="D561" s="5">
        <f t="shared" si="65"/>
        <v>6</v>
      </c>
      <c r="E561" s="5" t="str">
        <f t="shared" si="66"/>
        <v>Jun</v>
      </c>
      <c r="F561" s="5" t="str">
        <f t="shared" si="67"/>
        <v>Q2</v>
      </c>
      <c r="G561" s="5" t="s">
        <v>58</v>
      </c>
      <c r="H561" s="5" t="s">
        <v>68</v>
      </c>
      <c r="I561" s="5" t="s">
        <v>69</v>
      </c>
      <c r="J561" s="5" t="s">
        <v>46</v>
      </c>
      <c r="K561" s="5" t="s">
        <v>89</v>
      </c>
      <c r="L561" s="5" t="s">
        <v>76</v>
      </c>
      <c r="M561" s="5" t="s">
        <v>49</v>
      </c>
      <c r="N561" s="5">
        <v>3</v>
      </c>
      <c r="O561" s="7">
        <v>2419</v>
      </c>
      <c r="P561" s="8">
        <v>0</v>
      </c>
      <c r="Q561" s="7">
        <v>1402</v>
      </c>
      <c r="R561" s="9">
        <f t="shared" si="68"/>
        <v>7257</v>
      </c>
      <c r="S561" s="9">
        <f t="shared" si="69"/>
        <v>4206</v>
      </c>
      <c r="T561" s="9">
        <f t="shared" si="70"/>
        <v>3051</v>
      </c>
      <c r="U561" s="10">
        <f t="shared" si="71"/>
        <v>0.42042166184373708</v>
      </c>
      <c r="V561" s="5" t="s">
        <v>42</v>
      </c>
    </row>
    <row r="562" spans="1:22" x14ac:dyDescent="0.3">
      <c r="A562" s="5" t="s">
        <v>649</v>
      </c>
      <c r="B562" s="6">
        <v>45084</v>
      </c>
      <c r="C562" s="5">
        <f t="shared" si="64"/>
        <v>2023</v>
      </c>
      <c r="D562" s="5">
        <f t="shared" si="65"/>
        <v>6</v>
      </c>
      <c r="E562" s="5" t="str">
        <f t="shared" si="66"/>
        <v>Jun</v>
      </c>
      <c r="F562" s="5" t="str">
        <f t="shared" si="67"/>
        <v>Q2</v>
      </c>
      <c r="G562" s="5" t="s">
        <v>51</v>
      </c>
      <c r="H562" s="5" t="s">
        <v>106</v>
      </c>
      <c r="I562" s="5" t="s">
        <v>107</v>
      </c>
      <c r="J562" s="5" t="s">
        <v>46</v>
      </c>
      <c r="K562" s="5" t="s">
        <v>61</v>
      </c>
      <c r="L562" s="5" t="s">
        <v>48</v>
      </c>
      <c r="M562" s="5" t="s">
        <v>41</v>
      </c>
      <c r="N562" s="5">
        <v>2</v>
      </c>
      <c r="O562" s="7">
        <v>258</v>
      </c>
      <c r="P562" s="8">
        <v>0.2</v>
      </c>
      <c r="Q562" s="7">
        <v>108</v>
      </c>
      <c r="R562" s="9">
        <f t="shared" si="68"/>
        <v>412.8</v>
      </c>
      <c r="S562" s="9">
        <f t="shared" si="69"/>
        <v>216</v>
      </c>
      <c r="T562" s="9">
        <f t="shared" si="70"/>
        <v>196.8</v>
      </c>
      <c r="U562" s="10">
        <f t="shared" si="71"/>
        <v>0.47674418604651164</v>
      </c>
      <c r="V562" s="5" t="s">
        <v>42</v>
      </c>
    </row>
    <row r="563" spans="1:22" x14ac:dyDescent="0.3">
      <c r="A563" s="5" t="s">
        <v>650</v>
      </c>
      <c r="B563" s="6">
        <v>45084</v>
      </c>
      <c r="C563" s="5">
        <f t="shared" si="64"/>
        <v>2023</v>
      </c>
      <c r="D563" s="5">
        <f t="shared" si="65"/>
        <v>6</v>
      </c>
      <c r="E563" s="5" t="str">
        <f t="shared" si="66"/>
        <v>Jun</v>
      </c>
      <c r="F563" s="5" t="str">
        <f t="shared" si="67"/>
        <v>Q2</v>
      </c>
      <c r="G563" s="5" t="s">
        <v>51</v>
      </c>
      <c r="H563" s="5" t="s">
        <v>79</v>
      </c>
      <c r="I563" s="5" t="s">
        <v>80</v>
      </c>
      <c r="J563" s="5" t="s">
        <v>46</v>
      </c>
      <c r="K563" s="5" t="s">
        <v>47</v>
      </c>
      <c r="L563" s="5" t="s">
        <v>48</v>
      </c>
      <c r="M563" s="5" t="s">
        <v>49</v>
      </c>
      <c r="N563" s="5">
        <v>2</v>
      </c>
      <c r="O563" s="7">
        <v>425</v>
      </c>
      <c r="P563" s="8">
        <v>0</v>
      </c>
      <c r="Q563" s="7">
        <v>188</v>
      </c>
      <c r="R563" s="9">
        <f t="shared" si="68"/>
        <v>850</v>
      </c>
      <c r="S563" s="9">
        <f t="shared" si="69"/>
        <v>376</v>
      </c>
      <c r="T563" s="9">
        <f t="shared" si="70"/>
        <v>474</v>
      </c>
      <c r="U563" s="10">
        <f t="shared" si="71"/>
        <v>0.55764705882352938</v>
      </c>
      <c r="V563" s="5" t="s">
        <v>42</v>
      </c>
    </row>
    <row r="564" spans="1:22" x14ac:dyDescent="0.3">
      <c r="A564" s="5" t="s">
        <v>651</v>
      </c>
      <c r="B564" s="6">
        <v>45084</v>
      </c>
      <c r="C564" s="5">
        <f t="shared" si="64"/>
        <v>2023</v>
      </c>
      <c r="D564" s="5">
        <f t="shared" si="65"/>
        <v>6</v>
      </c>
      <c r="E564" s="5" t="str">
        <f t="shared" si="66"/>
        <v>Jun</v>
      </c>
      <c r="F564" s="5" t="str">
        <f t="shared" si="67"/>
        <v>Q2</v>
      </c>
      <c r="G564" s="5" t="s">
        <v>63</v>
      </c>
      <c r="H564" s="5" t="s">
        <v>109</v>
      </c>
      <c r="I564" s="5" t="s">
        <v>110</v>
      </c>
      <c r="J564" s="5" t="s">
        <v>54</v>
      </c>
      <c r="K564" s="5" t="s">
        <v>84</v>
      </c>
      <c r="L564" s="5" t="s">
        <v>40</v>
      </c>
      <c r="M564" s="5" t="s">
        <v>56</v>
      </c>
      <c r="N564" s="5">
        <v>2</v>
      </c>
      <c r="O564" s="7">
        <v>2183</v>
      </c>
      <c r="P564" s="8">
        <v>0</v>
      </c>
      <c r="Q564" s="7">
        <v>1074</v>
      </c>
      <c r="R564" s="9">
        <f t="shared" si="68"/>
        <v>4366</v>
      </c>
      <c r="S564" s="9">
        <f t="shared" si="69"/>
        <v>2148</v>
      </c>
      <c r="T564" s="9">
        <f t="shared" si="70"/>
        <v>2218</v>
      </c>
      <c r="U564" s="10">
        <f t="shared" si="71"/>
        <v>0.50801649106733848</v>
      </c>
      <c r="V564" s="5" t="s">
        <v>42</v>
      </c>
    </row>
    <row r="565" spans="1:22" x14ac:dyDescent="0.3">
      <c r="A565" s="5" t="s">
        <v>652</v>
      </c>
      <c r="B565" s="6">
        <v>45084</v>
      </c>
      <c r="C565" s="5">
        <f t="shared" si="64"/>
        <v>2023</v>
      </c>
      <c r="D565" s="5">
        <f t="shared" si="65"/>
        <v>6</v>
      </c>
      <c r="E565" s="5" t="str">
        <f t="shared" si="66"/>
        <v>Jun</v>
      </c>
      <c r="F565" s="5" t="str">
        <f t="shared" si="67"/>
        <v>Q2</v>
      </c>
      <c r="G565" s="5" t="s">
        <v>51</v>
      </c>
      <c r="H565" s="5" t="s">
        <v>106</v>
      </c>
      <c r="I565" s="5" t="s">
        <v>107</v>
      </c>
      <c r="J565" s="5" t="s">
        <v>46</v>
      </c>
      <c r="K565" s="5" t="s">
        <v>66</v>
      </c>
      <c r="L565" s="5" t="s">
        <v>40</v>
      </c>
      <c r="M565" s="5" t="s">
        <v>49</v>
      </c>
      <c r="N565" s="5">
        <v>1</v>
      </c>
      <c r="O565" s="7">
        <v>273</v>
      </c>
      <c r="P565" s="8">
        <v>0.05</v>
      </c>
      <c r="Q565" s="7">
        <v>106</v>
      </c>
      <c r="R565" s="9">
        <f t="shared" si="68"/>
        <v>259.34999999999997</v>
      </c>
      <c r="S565" s="9">
        <f t="shared" si="69"/>
        <v>106</v>
      </c>
      <c r="T565" s="9">
        <f t="shared" si="70"/>
        <v>153.34999999999997</v>
      </c>
      <c r="U565" s="10">
        <f t="shared" si="71"/>
        <v>0.59128590707538076</v>
      </c>
      <c r="V565" s="5" t="s">
        <v>42</v>
      </c>
    </row>
    <row r="566" spans="1:22" x14ac:dyDescent="0.3">
      <c r="A566" s="5" t="s">
        <v>653</v>
      </c>
      <c r="B566" s="6">
        <v>45085</v>
      </c>
      <c r="C566" s="5">
        <f t="shared" si="64"/>
        <v>2023</v>
      </c>
      <c r="D566" s="5">
        <f t="shared" si="65"/>
        <v>6</v>
      </c>
      <c r="E566" s="5" t="str">
        <f t="shared" si="66"/>
        <v>Jun</v>
      </c>
      <c r="F566" s="5" t="str">
        <f t="shared" si="67"/>
        <v>Q2</v>
      </c>
      <c r="G566" s="5" t="s">
        <v>58</v>
      </c>
      <c r="H566" s="5" t="s">
        <v>59</v>
      </c>
      <c r="I566" s="5" t="s">
        <v>60</v>
      </c>
      <c r="J566" s="5" t="s">
        <v>38</v>
      </c>
      <c r="K566" s="5" t="s">
        <v>118</v>
      </c>
      <c r="L566" s="5" t="s">
        <v>76</v>
      </c>
      <c r="M566" s="5" t="s">
        <v>49</v>
      </c>
      <c r="N566" s="5">
        <v>1</v>
      </c>
      <c r="O566" s="7">
        <v>19348</v>
      </c>
      <c r="P566" s="8">
        <v>0.05</v>
      </c>
      <c r="Q566" s="7">
        <v>15057</v>
      </c>
      <c r="R566" s="9">
        <f t="shared" si="68"/>
        <v>18380.599999999999</v>
      </c>
      <c r="S566" s="9">
        <f t="shared" si="69"/>
        <v>15057</v>
      </c>
      <c r="T566" s="9">
        <f t="shared" si="70"/>
        <v>3323.5999999999985</v>
      </c>
      <c r="U566" s="10">
        <f t="shared" si="71"/>
        <v>0.18082108309848421</v>
      </c>
      <c r="V566" s="5" t="s">
        <v>42</v>
      </c>
    </row>
    <row r="567" spans="1:22" x14ac:dyDescent="0.3">
      <c r="A567" s="5" t="s">
        <v>654</v>
      </c>
      <c r="B567" s="6">
        <v>45086</v>
      </c>
      <c r="C567" s="5">
        <f t="shared" si="64"/>
        <v>2023</v>
      </c>
      <c r="D567" s="5">
        <f t="shared" si="65"/>
        <v>6</v>
      </c>
      <c r="E567" s="5" t="str">
        <f t="shared" si="66"/>
        <v>Jun</v>
      </c>
      <c r="F567" s="5" t="str">
        <f t="shared" si="67"/>
        <v>Q2</v>
      </c>
      <c r="G567" s="5" t="s">
        <v>51</v>
      </c>
      <c r="H567" s="5" t="s">
        <v>79</v>
      </c>
      <c r="I567" s="5" t="s">
        <v>80</v>
      </c>
      <c r="J567" s="5" t="s">
        <v>46</v>
      </c>
      <c r="K567" s="5" t="s">
        <v>61</v>
      </c>
      <c r="L567" s="5" t="s">
        <v>40</v>
      </c>
      <c r="M567" s="5" t="s">
        <v>56</v>
      </c>
      <c r="N567" s="5">
        <v>1</v>
      </c>
      <c r="O567" s="7">
        <v>230</v>
      </c>
      <c r="P567" s="8">
        <v>0.15</v>
      </c>
      <c r="Q567" s="7">
        <v>95</v>
      </c>
      <c r="R567" s="9">
        <f t="shared" si="68"/>
        <v>195.5</v>
      </c>
      <c r="S567" s="9">
        <f t="shared" si="69"/>
        <v>95</v>
      </c>
      <c r="T567" s="9">
        <f t="shared" si="70"/>
        <v>100.5</v>
      </c>
      <c r="U567" s="10">
        <f t="shared" si="71"/>
        <v>0.51406649616368283</v>
      </c>
      <c r="V567" s="5" t="s">
        <v>42</v>
      </c>
    </row>
    <row r="568" spans="1:22" x14ac:dyDescent="0.3">
      <c r="A568" s="5" t="s">
        <v>655</v>
      </c>
      <c r="B568" s="6">
        <v>45086</v>
      </c>
      <c r="C568" s="5">
        <f t="shared" si="64"/>
        <v>2023</v>
      </c>
      <c r="D568" s="5">
        <f t="shared" si="65"/>
        <v>6</v>
      </c>
      <c r="E568" s="5" t="str">
        <f t="shared" si="66"/>
        <v>Jun</v>
      </c>
      <c r="F568" s="5" t="str">
        <f t="shared" si="67"/>
        <v>Q2</v>
      </c>
      <c r="G568" s="5" t="s">
        <v>58</v>
      </c>
      <c r="H568" s="5" t="s">
        <v>59</v>
      </c>
      <c r="I568" s="5" t="s">
        <v>60</v>
      </c>
      <c r="J568" s="5" t="s">
        <v>54</v>
      </c>
      <c r="K568" s="5" t="s">
        <v>99</v>
      </c>
      <c r="L568" s="5" t="s">
        <v>76</v>
      </c>
      <c r="M568" s="5" t="s">
        <v>49</v>
      </c>
      <c r="N568" s="5">
        <v>4</v>
      </c>
      <c r="O568" s="7">
        <v>1730</v>
      </c>
      <c r="P568" s="8">
        <v>0</v>
      </c>
      <c r="Q568" s="7">
        <v>910</v>
      </c>
      <c r="R568" s="9">
        <f t="shared" si="68"/>
        <v>6920</v>
      </c>
      <c r="S568" s="9">
        <f t="shared" si="69"/>
        <v>3640</v>
      </c>
      <c r="T568" s="9">
        <f t="shared" si="70"/>
        <v>3280</v>
      </c>
      <c r="U568" s="10">
        <f t="shared" si="71"/>
        <v>0.47398843930635837</v>
      </c>
      <c r="V568" s="5" t="s">
        <v>120</v>
      </c>
    </row>
    <row r="569" spans="1:22" x14ac:dyDescent="0.3">
      <c r="A569" s="5" t="s">
        <v>656</v>
      </c>
      <c r="B569" s="6">
        <v>45086</v>
      </c>
      <c r="C569" s="5">
        <f t="shared" si="64"/>
        <v>2023</v>
      </c>
      <c r="D569" s="5">
        <f t="shared" si="65"/>
        <v>6</v>
      </c>
      <c r="E569" s="5" t="str">
        <f t="shared" si="66"/>
        <v>Jun</v>
      </c>
      <c r="F569" s="5" t="str">
        <f t="shared" si="67"/>
        <v>Q2</v>
      </c>
      <c r="G569" s="5" t="s">
        <v>58</v>
      </c>
      <c r="H569" s="5" t="s">
        <v>72</v>
      </c>
      <c r="I569" s="5" t="s">
        <v>73</v>
      </c>
      <c r="J569" s="5" t="s">
        <v>38</v>
      </c>
      <c r="K569" s="5" t="s">
        <v>75</v>
      </c>
      <c r="L569" s="5" t="s">
        <v>76</v>
      </c>
      <c r="M569" s="5" t="s">
        <v>56</v>
      </c>
      <c r="N569" s="5">
        <v>1</v>
      </c>
      <c r="O569" s="7">
        <v>11780</v>
      </c>
      <c r="P569" s="8">
        <v>0.1</v>
      </c>
      <c r="Q569" s="7">
        <v>8701</v>
      </c>
      <c r="R569" s="9">
        <f t="shared" si="68"/>
        <v>10602</v>
      </c>
      <c r="S569" s="9">
        <f t="shared" si="69"/>
        <v>8701</v>
      </c>
      <c r="T569" s="9">
        <f t="shared" si="70"/>
        <v>1901</v>
      </c>
      <c r="U569" s="10">
        <f t="shared" si="71"/>
        <v>0.17930579136012073</v>
      </c>
      <c r="V569" s="5" t="s">
        <v>42</v>
      </c>
    </row>
    <row r="570" spans="1:22" x14ac:dyDescent="0.3">
      <c r="A570" s="5" t="s">
        <v>657</v>
      </c>
      <c r="B570" s="6">
        <v>45086</v>
      </c>
      <c r="C570" s="5">
        <f t="shared" si="64"/>
        <v>2023</v>
      </c>
      <c r="D570" s="5">
        <f t="shared" si="65"/>
        <v>6</v>
      </c>
      <c r="E570" s="5" t="str">
        <f t="shared" si="66"/>
        <v>Jun</v>
      </c>
      <c r="F570" s="5" t="str">
        <f t="shared" si="67"/>
        <v>Q2</v>
      </c>
      <c r="G570" s="5" t="s">
        <v>35</v>
      </c>
      <c r="H570" s="5" t="s">
        <v>91</v>
      </c>
      <c r="I570" s="5" t="s">
        <v>92</v>
      </c>
      <c r="J570" s="5" t="s">
        <v>38</v>
      </c>
      <c r="K570" s="5" t="s">
        <v>39</v>
      </c>
      <c r="L570" s="5" t="s">
        <v>76</v>
      </c>
      <c r="M570" s="5" t="s">
        <v>56</v>
      </c>
      <c r="N570" s="5">
        <v>3</v>
      </c>
      <c r="O570" s="7">
        <v>47159</v>
      </c>
      <c r="P570" s="8">
        <v>0.15</v>
      </c>
      <c r="Q570" s="7">
        <v>40431</v>
      </c>
      <c r="R570" s="9">
        <f t="shared" si="68"/>
        <v>120255.45</v>
      </c>
      <c r="S570" s="9">
        <f t="shared" si="69"/>
        <v>121293</v>
      </c>
      <c r="T570" s="9">
        <f t="shared" si="70"/>
        <v>-1037.5500000000029</v>
      </c>
      <c r="U570" s="10">
        <f t="shared" si="71"/>
        <v>-8.6278833932266936E-3</v>
      </c>
      <c r="V570" s="5" t="s">
        <v>42</v>
      </c>
    </row>
    <row r="571" spans="1:22" x14ac:dyDescent="0.3">
      <c r="A571" s="5" t="s">
        <v>658</v>
      </c>
      <c r="B571" s="6">
        <v>45087</v>
      </c>
      <c r="C571" s="5">
        <f t="shared" si="64"/>
        <v>2023</v>
      </c>
      <c r="D571" s="5">
        <f t="shared" si="65"/>
        <v>6</v>
      </c>
      <c r="E571" s="5" t="str">
        <f t="shared" si="66"/>
        <v>Jun</v>
      </c>
      <c r="F571" s="5" t="str">
        <f t="shared" si="67"/>
        <v>Q2</v>
      </c>
      <c r="G571" s="5" t="s">
        <v>51</v>
      </c>
      <c r="H571" s="5" t="s">
        <v>52</v>
      </c>
      <c r="I571" s="5" t="s">
        <v>53</v>
      </c>
      <c r="J571" s="5" t="s">
        <v>46</v>
      </c>
      <c r="K571" s="5" t="s">
        <v>89</v>
      </c>
      <c r="L571" s="5" t="s">
        <v>76</v>
      </c>
      <c r="M571" s="5" t="s">
        <v>56</v>
      </c>
      <c r="N571" s="5">
        <v>1</v>
      </c>
      <c r="O571" s="7">
        <v>2290</v>
      </c>
      <c r="P571" s="8">
        <v>0.05</v>
      </c>
      <c r="Q571" s="7">
        <v>1299</v>
      </c>
      <c r="R571" s="9">
        <f t="shared" si="68"/>
        <v>2175.5</v>
      </c>
      <c r="S571" s="9">
        <f t="shared" si="69"/>
        <v>1299</v>
      </c>
      <c r="T571" s="9">
        <f t="shared" si="70"/>
        <v>876.5</v>
      </c>
      <c r="U571" s="10">
        <f t="shared" si="71"/>
        <v>0.40289588600321763</v>
      </c>
      <c r="V571" s="5" t="s">
        <v>120</v>
      </c>
    </row>
    <row r="572" spans="1:22" x14ac:dyDescent="0.3">
      <c r="A572" s="5" t="s">
        <v>659</v>
      </c>
      <c r="B572" s="6">
        <v>45087</v>
      </c>
      <c r="C572" s="5">
        <f t="shared" si="64"/>
        <v>2023</v>
      </c>
      <c r="D572" s="5">
        <f t="shared" si="65"/>
        <v>6</v>
      </c>
      <c r="E572" s="5" t="str">
        <f t="shared" si="66"/>
        <v>Jun</v>
      </c>
      <c r="F572" s="5" t="str">
        <f t="shared" si="67"/>
        <v>Q2</v>
      </c>
      <c r="G572" s="5" t="s">
        <v>51</v>
      </c>
      <c r="H572" s="5" t="s">
        <v>52</v>
      </c>
      <c r="I572" s="5" t="s">
        <v>53</v>
      </c>
      <c r="J572" s="5" t="s">
        <v>38</v>
      </c>
      <c r="K572" s="5" t="s">
        <v>118</v>
      </c>
      <c r="L572" s="5" t="s">
        <v>40</v>
      </c>
      <c r="M572" s="5" t="s">
        <v>56</v>
      </c>
      <c r="N572" s="5">
        <v>3</v>
      </c>
      <c r="O572" s="7">
        <v>18135</v>
      </c>
      <c r="P572" s="8">
        <v>0.15</v>
      </c>
      <c r="Q572" s="7">
        <v>14351</v>
      </c>
      <c r="R572" s="9">
        <f t="shared" si="68"/>
        <v>46244.25</v>
      </c>
      <c r="S572" s="9">
        <f t="shared" si="69"/>
        <v>43053</v>
      </c>
      <c r="T572" s="9">
        <f t="shared" si="70"/>
        <v>3191.25</v>
      </c>
      <c r="U572" s="10">
        <f t="shared" si="71"/>
        <v>6.9008579445012083E-2</v>
      </c>
      <c r="V572" s="5" t="s">
        <v>42</v>
      </c>
    </row>
    <row r="573" spans="1:22" x14ac:dyDescent="0.3">
      <c r="A573" s="5" t="s">
        <v>660</v>
      </c>
      <c r="B573" s="6">
        <v>45087</v>
      </c>
      <c r="C573" s="5">
        <f t="shared" si="64"/>
        <v>2023</v>
      </c>
      <c r="D573" s="5">
        <f t="shared" si="65"/>
        <v>6</v>
      </c>
      <c r="E573" s="5" t="str">
        <f t="shared" si="66"/>
        <v>Jun</v>
      </c>
      <c r="F573" s="5" t="str">
        <f t="shared" si="67"/>
        <v>Q2</v>
      </c>
      <c r="G573" s="5" t="s">
        <v>51</v>
      </c>
      <c r="H573" s="5" t="s">
        <v>79</v>
      </c>
      <c r="I573" s="5" t="s">
        <v>80</v>
      </c>
      <c r="J573" s="5" t="s">
        <v>46</v>
      </c>
      <c r="K573" s="5" t="s">
        <v>47</v>
      </c>
      <c r="L573" s="5" t="s">
        <v>40</v>
      </c>
      <c r="M573" s="5" t="s">
        <v>41</v>
      </c>
      <c r="N573" s="5">
        <v>2</v>
      </c>
      <c r="O573" s="7">
        <v>495</v>
      </c>
      <c r="P573" s="8">
        <v>0.2</v>
      </c>
      <c r="Q573" s="7">
        <v>217</v>
      </c>
      <c r="R573" s="9">
        <f t="shared" si="68"/>
        <v>792</v>
      </c>
      <c r="S573" s="9">
        <f t="shared" si="69"/>
        <v>434</v>
      </c>
      <c r="T573" s="9">
        <f t="shared" si="70"/>
        <v>358</v>
      </c>
      <c r="U573" s="10">
        <f t="shared" si="71"/>
        <v>0.45202020202020204</v>
      </c>
      <c r="V573" s="5" t="s">
        <v>42</v>
      </c>
    </row>
    <row r="574" spans="1:22" x14ac:dyDescent="0.3">
      <c r="A574" s="5" t="s">
        <v>661</v>
      </c>
      <c r="B574" s="6">
        <v>45088</v>
      </c>
      <c r="C574" s="5">
        <f t="shared" si="64"/>
        <v>2023</v>
      </c>
      <c r="D574" s="5">
        <f t="shared" si="65"/>
        <v>6</v>
      </c>
      <c r="E574" s="5" t="str">
        <f t="shared" si="66"/>
        <v>Jun</v>
      </c>
      <c r="F574" s="5" t="str">
        <f t="shared" si="67"/>
        <v>Q2</v>
      </c>
      <c r="G574" s="5" t="s">
        <v>51</v>
      </c>
      <c r="H574" s="5" t="s">
        <v>79</v>
      </c>
      <c r="I574" s="5" t="s">
        <v>80</v>
      </c>
      <c r="J574" s="5" t="s">
        <v>81</v>
      </c>
      <c r="K574" s="5" t="s">
        <v>146</v>
      </c>
      <c r="L574" s="5" t="s">
        <v>76</v>
      </c>
      <c r="M574" s="5" t="s">
        <v>56</v>
      </c>
      <c r="N574" s="5">
        <v>5</v>
      </c>
      <c r="O574" s="7">
        <v>8453</v>
      </c>
      <c r="P574" s="8">
        <v>0.25</v>
      </c>
      <c r="Q574" s="7">
        <v>5398</v>
      </c>
      <c r="R574" s="9">
        <f t="shared" si="68"/>
        <v>31698.75</v>
      </c>
      <c r="S574" s="9">
        <f t="shared" si="69"/>
        <v>26990</v>
      </c>
      <c r="T574" s="9">
        <f t="shared" si="70"/>
        <v>4708.75</v>
      </c>
      <c r="U574" s="10">
        <f t="shared" si="71"/>
        <v>0.14854686699002326</v>
      </c>
      <c r="V574" s="5" t="s">
        <v>42</v>
      </c>
    </row>
    <row r="575" spans="1:22" x14ac:dyDescent="0.3">
      <c r="A575" s="5" t="s">
        <v>662</v>
      </c>
      <c r="B575" s="6">
        <v>45088</v>
      </c>
      <c r="C575" s="5">
        <f t="shared" si="64"/>
        <v>2023</v>
      </c>
      <c r="D575" s="5">
        <f t="shared" si="65"/>
        <v>6</v>
      </c>
      <c r="E575" s="5" t="str">
        <f t="shared" si="66"/>
        <v>Jun</v>
      </c>
      <c r="F575" s="5" t="str">
        <f t="shared" si="67"/>
        <v>Q2</v>
      </c>
      <c r="G575" s="5" t="s">
        <v>63</v>
      </c>
      <c r="H575" s="5" t="s">
        <v>64</v>
      </c>
      <c r="I575" s="5" t="s">
        <v>65</v>
      </c>
      <c r="J575" s="5" t="s">
        <v>81</v>
      </c>
      <c r="K575" s="5" t="s">
        <v>130</v>
      </c>
      <c r="L575" s="5" t="s">
        <v>40</v>
      </c>
      <c r="M575" s="5" t="s">
        <v>41</v>
      </c>
      <c r="N575" s="5">
        <v>1</v>
      </c>
      <c r="O575" s="7">
        <v>14211</v>
      </c>
      <c r="P575" s="8">
        <v>0.25</v>
      </c>
      <c r="Q575" s="7">
        <v>8319</v>
      </c>
      <c r="R575" s="9">
        <f t="shared" si="68"/>
        <v>10658.25</v>
      </c>
      <c r="S575" s="9">
        <f t="shared" si="69"/>
        <v>8319</v>
      </c>
      <c r="T575" s="9">
        <f t="shared" si="70"/>
        <v>2339.25</v>
      </c>
      <c r="U575" s="10">
        <f t="shared" si="71"/>
        <v>0.21947786925620999</v>
      </c>
      <c r="V575" s="5" t="s">
        <v>42</v>
      </c>
    </row>
    <row r="576" spans="1:22" x14ac:dyDescent="0.3">
      <c r="A576" s="5" t="s">
        <v>663</v>
      </c>
      <c r="B576" s="6">
        <v>45088</v>
      </c>
      <c r="C576" s="5">
        <f t="shared" si="64"/>
        <v>2023</v>
      </c>
      <c r="D576" s="5">
        <f t="shared" si="65"/>
        <v>6</v>
      </c>
      <c r="E576" s="5" t="str">
        <f t="shared" si="66"/>
        <v>Jun</v>
      </c>
      <c r="F576" s="5" t="str">
        <f t="shared" si="67"/>
        <v>Q2</v>
      </c>
      <c r="G576" s="5" t="s">
        <v>51</v>
      </c>
      <c r="H576" s="5" t="s">
        <v>79</v>
      </c>
      <c r="I576" s="5" t="s">
        <v>80</v>
      </c>
      <c r="J576" s="5" t="s">
        <v>46</v>
      </c>
      <c r="K576" s="5" t="s">
        <v>66</v>
      </c>
      <c r="L576" s="5" t="s">
        <v>76</v>
      </c>
      <c r="M576" s="5" t="s">
        <v>49</v>
      </c>
      <c r="N576" s="5">
        <v>5</v>
      </c>
      <c r="O576" s="7">
        <v>298</v>
      </c>
      <c r="P576" s="8">
        <v>0.15</v>
      </c>
      <c r="Q576" s="7">
        <v>119</v>
      </c>
      <c r="R576" s="9">
        <f t="shared" si="68"/>
        <v>1266.5</v>
      </c>
      <c r="S576" s="9">
        <f t="shared" si="69"/>
        <v>595</v>
      </c>
      <c r="T576" s="9">
        <f t="shared" si="70"/>
        <v>671.5</v>
      </c>
      <c r="U576" s="10">
        <f t="shared" si="71"/>
        <v>0.53020134228187921</v>
      </c>
      <c r="V576" s="5" t="s">
        <v>42</v>
      </c>
    </row>
    <row r="577" spans="1:22" x14ac:dyDescent="0.3">
      <c r="A577" s="5" t="s">
        <v>664</v>
      </c>
      <c r="B577" s="6">
        <v>45088</v>
      </c>
      <c r="C577" s="5">
        <f t="shared" si="64"/>
        <v>2023</v>
      </c>
      <c r="D577" s="5">
        <f t="shared" si="65"/>
        <v>6</v>
      </c>
      <c r="E577" s="5" t="str">
        <f t="shared" si="66"/>
        <v>Jun</v>
      </c>
      <c r="F577" s="5" t="str">
        <f t="shared" si="67"/>
        <v>Q2</v>
      </c>
      <c r="G577" s="5" t="s">
        <v>58</v>
      </c>
      <c r="H577" s="5" t="s">
        <v>72</v>
      </c>
      <c r="I577" s="5" t="s">
        <v>73</v>
      </c>
      <c r="J577" s="5" t="s">
        <v>46</v>
      </c>
      <c r="K577" s="5" t="s">
        <v>61</v>
      </c>
      <c r="L577" s="5" t="s">
        <v>40</v>
      </c>
      <c r="M577" s="5" t="s">
        <v>56</v>
      </c>
      <c r="N577" s="5">
        <v>8</v>
      </c>
      <c r="O577" s="7">
        <v>231</v>
      </c>
      <c r="P577" s="8">
        <v>0.05</v>
      </c>
      <c r="Q577" s="7">
        <v>99</v>
      </c>
      <c r="R577" s="9">
        <f t="shared" si="68"/>
        <v>1755.6</v>
      </c>
      <c r="S577" s="9">
        <f t="shared" si="69"/>
        <v>792</v>
      </c>
      <c r="T577" s="9">
        <f t="shared" si="70"/>
        <v>963.59999999999991</v>
      </c>
      <c r="U577" s="10">
        <f t="shared" si="71"/>
        <v>0.54887218045112784</v>
      </c>
      <c r="V577" s="5" t="s">
        <v>42</v>
      </c>
    </row>
    <row r="578" spans="1:22" x14ac:dyDescent="0.3">
      <c r="A578" s="5" t="s">
        <v>665</v>
      </c>
      <c r="B578" s="6">
        <v>45089</v>
      </c>
      <c r="C578" s="5">
        <f t="shared" ref="C578:C641" si="72">YEAR(B578)</f>
        <v>2023</v>
      </c>
      <c r="D578" s="5">
        <f t="shared" ref="D578:D641" si="73">MONTH(B578)</f>
        <v>6</v>
      </c>
      <c r="E578" s="5" t="str">
        <f t="shared" ref="E578:E641" si="74">TEXT(B578,"mmm")</f>
        <v>Jun</v>
      </c>
      <c r="F578" s="5" t="str">
        <f t="shared" ref="F578:F641" si="75">"Q"&amp;ROUNDUP(D578/3,0)</f>
        <v>Q2</v>
      </c>
      <c r="G578" s="5" t="s">
        <v>63</v>
      </c>
      <c r="H578" s="5" t="s">
        <v>86</v>
      </c>
      <c r="I578" s="5" t="s">
        <v>87</v>
      </c>
      <c r="J578" s="5" t="s">
        <v>46</v>
      </c>
      <c r="K578" s="5" t="s">
        <v>47</v>
      </c>
      <c r="L578" s="5" t="s">
        <v>40</v>
      </c>
      <c r="M578" s="5" t="s">
        <v>56</v>
      </c>
      <c r="N578" s="5">
        <v>1</v>
      </c>
      <c r="O578" s="7">
        <v>458</v>
      </c>
      <c r="P578" s="8">
        <v>0.1</v>
      </c>
      <c r="Q578" s="7">
        <v>206</v>
      </c>
      <c r="R578" s="9">
        <f t="shared" ref="R578:R641" si="76">N578*O578*(1-P578)</f>
        <v>412.2</v>
      </c>
      <c r="S578" s="9">
        <f t="shared" ref="S578:S641" si="77">N578*Q578</f>
        <v>206</v>
      </c>
      <c r="T578" s="9">
        <f t="shared" ref="T578:T641" si="78">R578-S578</f>
        <v>206.2</v>
      </c>
      <c r="U578" s="10">
        <f t="shared" ref="U578:U641" si="79">IF(R578=0,0,T578/R578)</f>
        <v>0.50024260067928183</v>
      </c>
      <c r="V578" s="5" t="s">
        <v>42</v>
      </c>
    </row>
    <row r="579" spans="1:22" x14ac:dyDescent="0.3">
      <c r="A579" s="5" t="s">
        <v>666</v>
      </c>
      <c r="B579" s="6">
        <v>45089</v>
      </c>
      <c r="C579" s="5">
        <f t="shared" si="72"/>
        <v>2023</v>
      </c>
      <c r="D579" s="5">
        <f t="shared" si="73"/>
        <v>6</v>
      </c>
      <c r="E579" s="5" t="str">
        <f t="shared" si="74"/>
        <v>Jun</v>
      </c>
      <c r="F579" s="5" t="str">
        <f t="shared" si="75"/>
        <v>Q2</v>
      </c>
      <c r="G579" s="5" t="s">
        <v>35</v>
      </c>
      <c r="H579" s="5" t="s">
        <v>36</v>
      </c>
      <c r="I579" s="5" t="s">
        <v>37</v>
      </c>
      <c r="J579" s="5" t="s">
        <v>46</v>
      </c>
      <c r="K579" s="5" t="s">
        <v>89</v>
      </c>
      <c r="L579" s="5" t="s">
        <v>40</v>
      </c>
      <c r="M579" s="5" t="s">
        <v>41</v>
      </c>
      <c r="N579" s="5">
        <v>2</v>
      </c>
      <c r="O579" s="7">
        <v>2030</v>
      </c>
      <c r="P579" s="8">
        <v>0.05</v>
      </c>
      <c r="Q579" s="7">
        <v>1210</v>
      </c>
      <c r="R579" s="9">
        <f t="shared" si="76"/>
        <v>3857</v>
      </c>
      <c r="S579" s="9">
        <f t="shared" si="77"/>
        <v>2420</v>
      </c>
      <c r="T579" s="9">
        <f t="shared" si="78"/>
        <v>1437</v>
      </c>
      <c r="U579" s="10">
        <f t="shared" si="79"/>
        <v>0.37256935442053407</v>
      </c>
      <c r="V579" s="5" t="s">
        <v>42</v>
      </c>
    </row>
    <row r="580" spans="1:22" x14ac:dyDescent="0.3">
      <c r="A580" s="5" t="s">
        <v>667</v>
      </c>
      <c r="B580" s="6">
        <v>45089</v>
      </c>
      <c r="C580" s="5">
        <f t="shared" si="72"/>
        <v>2023</v>
      </c>
      <c r="D580" s="5">
        <f t="shared" si="73"/>
        <v>6</v>
      </c>
      <c r="E580" s="5" t="str">
        <f t="shared" si="74"/>
        <v>Jun</v>
      </c>
      <c r="F580" s="5" t="str">
        <f t="shared" si="75"/>
        <v>Q2</v>
      </c>
      <c r="G580" s="5" t="s">
        <v>51</v>
      </c>
      <c r="H580" s="5" t="s">
        <v>106</v>
      </c>
      <c r="I580" s="5" t="s">
        <v>107</v>
      </c>
      <c r="J580" s="5" t="s">
        <v>46</v>
      </c>
      <c r="K580" s="5" t="s">
        <v>47</v>
      </c>
      <c r="L580" s="5" t="s">
        <v>40</v>
      </c>
      <c r="M580" s="5" t="s">
        <v>56</v>
      </c>
      <c r="N580" s="5">
        <v>4</v>
      </c>
      <c r="O580" s="7">
        <v>449</v>
      </c>
      <c r="P580" s="8">
        <v>0</v>
      </c>
      <c r="Q580" s="7">
        <v>203</v>
      </c>
      <c r="R580" s="9">
        <f t="shared" si="76"/>
        <v>1796</v>
      </c>
      <c r="S580" s="9">
        <f t="shared" si="77"/>
        <v>812</v>
      </c>
      <c r="T580" s="9">
        <f t="shared" si="78"/>
        <v>984</v>
      </c>
      <c r="U580" s="10">
        <f t="shared" si="79"/>
        <v>0.54788418708240538</v>
      </c>
      <c r="V580" s="5" t="s">
        <v>42</v>
      </c>
    </row>
    <row r="581" spans="1:22" x14ac:dyDescent="0.3">
      <c r="A581" s="5" t="s">
        <v>668</v>
      </c>
      <c r="B581" s="6">
        <v>45090</v>
      </c>
      <c r="C581" s="5">
        <f t="shared" si="72"/>
        <v>2023</v>
      </c>
      <c r="D581" s="5">
        <f t="shared" si="73"/>
        <v>6</v>
      </c>
      <c r="E581" s="5" t="str">
        <f t="shared" si="74"/>
        <v>Jun</v>
      </c>
      <c r="F581" s="5" t="str">
        <f t="shared" si="75"/>
        <v>Q2</v>
      </c>
      <c r="G581" s="5" t="s">
        <v>35</v>
      </c>
      <c r="H581" s="5" t="s">
        <v>91</v>
      </c>
      <c r="I581" s="5" t="s">
        <v>92</v>
      </c>
      <c r="J581" s="5" t="s">
        <v>46</v>
      </c>
      <c r="K581" s="5" t="s">
        <v>66</v>
      </c>
      <c r="L581" s="5" t="s">
        <v>40</v>
      </c>
      <c r="M581" s="5" t="s">
        <v>56</v>
      </c>
      <c r="N581" s="5">
        <v>1</v>
      </c>
      <c r="O581" s="7">
        <v>272</v>
      </c>
      <c r="P581" s="8">
        <v>0</v>
      </c>
      <c r="Q581" s="7">
        <v>112</v>
      </c>
      <c r="R581" s="9">
        <f t="shared" si="76"/>
        <v>272</v>
      </c>
      <c r="S581" s="9">
        <f t="shared" si="77"/>
        <v>112</v>
      </c>
      <c r="T581" s="9">
        <f t="shared" si="78"/>
        <v>160</v>
      </c>
      <c r="U581" s="10">
        <f t="shared" si="79"/>
        <v>0.58823529411764708</v>
      </c>
      <c r="V581" s="5" t="s">
        <v>42</v>
      </c>
    </row>
    <row r="582" spans="1:22" x14ac:dyDescent="0.3">
      <c r="A582" s="5" t="s">
        <v>669</v>
      </c>
      <c r="B582" s="6">
        <v>45090</v>
      </c>
      <c r="C582" s="5">
        <f t="shared" si="72"/>
        <v>2023</v>
      </c>
      <c r="D582" s="5">
        <f t="shared" si="73"/>
        <v>6</v>
      </c>
      <c r="E582" s="5" t="str">
        <f t="shared" si="74"/>
        <v>Jun</v>
      </c>
      <c r="F582" s="5" t="str">
        <f t="shared" si="75"/>
        <v>Q2</v>
      </c>
      <c r="G582" s="5" t="s">
        <v>58</v>
      </c>
      <c r="H582" s="5" t="s">
        <v>72</v>
      </c>
      <c r="I582" s="5" t="s">
        <v>73</v>
      </c>
      <c r="J582" s="5" t="s">
        <v>54</v>
      </c>
      <c r="K582" s="5" t="s">
        <v>84</v>
      </c>
      <c r="L582" s="5" t="s">
        <v>76</v>
      </c>
      <c r="M582" s="5" t="s">
        <v>56</v>
      </c>
      <c r="N582" s="5">
        <v>4</v>
      </c>
      <c r="O582" s="7">
        <v>2626</v>
      </c>
      <c r="P582" s="8">
        <v>0</v>
      </c>
      <c r="Q582" s="7">
        <v>1299</v>
      </c>
      <c r="R582" s="9">
        <f t="shared" si="76"/>
        <v>10504</v>
      </c>
      <c r="S582" s="9">
        <f t="shared" si="77"/>
        <v>5196</v>
      </c>
      <c r="T582" s="9">
        <f t="shared" si="78"/>
        <v>5308</v>
      </c>
      <c r="U582" s="10">
        <f t="shared" si="79"/>
        <v>0.50533130236100532</v>
      </c>
      <c r="V582" s="5" t="s">
        <v>42</v>
      </c>
    </row>
    <row r="583" spans="1:22" x14ac:dyDescent="0.3">
      <c r="A583" s="5" t="s">
        <v>670</v>
      </c>
      <c r="B583" s="6">
        <v>45090</v>
      </c>
      <c r="C583" s="5">
        <f t="shared" si="72"/>
        <v>2023</v>
      </c>
      <c r="D583" s="5">
        <f t="shared" si="73"/>
        <v>6</v>
      </c>
      <c r="E583" s="5" t="str">
        <f t="shared" si="74"/>
        <v>Jun</v>
      </c>
      <c r="F583" s="5" t="str">
        <f t="shared" si="75"/>
        <v>Q2</v>
      </c>
      <c r="G583" s="5" t="s">
        <v>51</v>
      </c>
      <c r="H583" s="5" t="s">
        <v>52</v>
      </c>
      <c r="I583" s="5" t="s">
        <v>53</v>
      </c>
      <c r="J583" s="5" t="s">
        <v>54</v>
      </c>
      <c r="K583" s="5" t="s">
        <v>55</v>
      </c>
      <c r="L583" s="5" t="s">
        <v>48</v>
      </c>
      <c r="M583" s="5" t="s">
        <v>49</v>
      </c>
      <c r="N583" s="5">
        <v>3</v>
      </c>
      <c r="O583" s="7">
        <v>2907</v>
      </c>
      <c r="P583" s="8">
        <v>0.15</v>
      </c>
      <c r="Q583" s="7">
        <v>1750</v>
      </c>
      <c r="R583" s="9">
        <f t="shared" si="76"/>
        <v>7412.8499999999995</v>
      </c>
      <c r="S583" s="9">
        <f t="shared" si="77"/>
        <v>5250</v>
      </c>
      <c r="T583" s="9">
        <f t="shared" si="78"/>
        <v>2162.8499999999995</v>
      </c>
      <c r="U583" s="10">
        <f t="shared" si="79"/>
        <v>0.29177037171937914</v>
      </c>
      <c r="V583" s="5" t="s">
        <v>42</v>
      </c>
    </row>
    <row r="584" spans="1:22" x14ac:dyDescent="0.3">
      <c r="A584" s="5" t="s">
        <v>671</v>
      </c>
      <c r="B584" s="6">
        <v>45090</v>
      </c>
      <c r="C584" s="5">
        <f t="shared" si="72"/>
        <v>2023</v>
      </c>
      <c r="D584" s="5">
        <f t="shared" si="73"/>
        <v>6</v>
      </c>
      <c r="E584" s="5" t="str">
        <f t="shared" si="74"/>
        <v>Jun</v>
      </c>
      <c r="F584" s="5" t="str">
        <f t="shared" si="75"/>
        <v>Q2</v>
      </c>
      <c r="G584" s="5" t="s">
        <v>58</v>
      </c>
      <c r="H584" s="5" t="s">
        <v>59</v>
      </c>
      <c r="I584" s="5" t="s">
        <v>60</v>
      </c>
      <c r="J584" s="5" t="s">
        <v>46</v>
      </c>
      <c r="K584" s="5" t="s">
        <v>61</v>
      </c>
      <c r="L584" s="5" t="s">
        <v>48</v>
      </c>
      <c r="M584" s="5" t="s">
        <v>49</v>
      </c>
      <c r="N584" s="5">
        <v>1</v>
      </c>
      <c r="O584" s="7">
        <v>226</v>
      </c>
      <c r="P584" s="8">
        <v>0.1</v>
      </c>
      <c r="Q584" s="7">
        <v>94</v>
      </c>
      <c r="R584" s="9">
        <f t="shared" si="76"/>
        <v>203.4</v>
      </c>
      <c r="S584" s="9">
        <f t="shared" si="77"/>
        <v>94</v>
      </c>
      <c r="T584" s="9">
        <f t="shared" si="78"/>
        <v>109.4</v>
      </c>
      <c r="U584" s="10">
        <f t="shared" si="79"/>
        <v>0.53785644051130777</v>
      </c>
      <c r="V584" s="5" t="s">
        <v>42</v>
      </c>
    </row>
    <row r="585" spans="1:22" x14ac:dyDescent="0.3">
      <c r="A585" s="5" t="s">
        <v>672</v>
      </c>
      <c r="B585" s="6">
        <v>45090</v>
      </c>
      <c r="C585" s="5">
        <f t="shared" si="72"/>
        <v>2023</v>
      </c>
      <c r="D585" s="5">
        <f t="shared" si="73"/>
        <v>6</v>
      </c>
      <c r="E585" s="5" t="str">
        <f t="shared" si="74"/>
        <v>Jun</v>
      </c>
      <c r="F585" s="5" t="str">
        <f t="shared" si="75"/>
        <v>Q2</v>
      </c>
      <c r="G585" s="5" t="s">
        <v>35</v>
      </c>
      <c r="H585" s="5" t="s">
        <v>36</v>
      </c>
      <c r="I585" s="5" t="s">
        <v>37</v>
      </c>
      <c r="J585" s="5" t="s">
        <v>54</v>
      </c>
      <c r="K585" s="5" t="s">
        <v>99</v>
      </c>
      <c r="L585" s="5" t="s">
        <v>40</v>
      </c>
      <c r="M585" s="5" t="s">
        <v>56</v>
      </c>
      <c r="N585" s="5">
        <v>1</v>
      </c>
      <c r="O585" s="7">
        <v>1730</v>
      </c>
      <c r="P585" s="8">
        <v>0</v>
      </c>
      <c r="Q585" s="7">
        <v>904</v>
      </c>
      <c r="R585" s="9">
        <f t="shared" si="76"/>
        <v>1730</v>
      </c>
      <c r="S585" s="9">
        <f t="shared" si="77"/>
        <v>904</v>
      </c>
      <c r="T585" s="9">
        <f t="shared" si="78"/>
        <v>826</v>
      </c>
      <c r="U585" s="10">
        <f t="shared" si="79"/>
        <v>0.47745664739884391</v>
      </c>
      <c r="V585" s="5" t="s">
        <v>42</v>
      </c>
    </row>
    <row r="586" spans="1:22" x14ac:dyDescent="0.3">
      <c r="A586" s="5" t="s">
        <v>673</v>
      </c>
      <c r="B586" s="6">
        <v>45090</v>
      </c>
      <c r="C586" s="5">
        <f t="shared" si="72"/>
        <v>2023</v>
      </c>
      <c r="D586" s="5">
        <f t="shared" si="73"/>
        <v>6</v>
      </c>
      <c r="E586" s="5" t="str">
        <f t="shared" si="74"/>
        <v>Jun</v>
      </c>
      <c r="F586" s="5" t="str">
        <f t="shared" si="75"/>
        <v>Q2</v>
      </c>
      <c r="G586" s="5" t="s">
        <v>63</v>
      </c>
      <c r="H586" s="5" t="s">
        <v>64</v>
      </c>
      <c r="I586" s="5" t="s">
        <v>65</v>
      </c>
      <c r="J586" s="5" t="s">
        <v>46</v>
      </c>
      <c r="K586" s="5" t="s">
        <v>66</v>
      </c>
      <c r="L586" s="5" t="s">
        <v>40</v>
      </c>
      <c r="M586" s="5" t="s">
        <v>49</v>
      </c>
      <c r="N586" s="5">
        <v>1</v>
      </c>
      <c r="O586" s="7">
        <v>287</v>
      </c>
      <c r="P586" s="8">
        <v>0.1</v>
      </c>
      <c r="Q586" s="7">
        <v>112</v>
      </c>
      <c r="R586" s="9">
        <f t="shared" si="76"/>
        <v>258.3</v>
      </c>
      <c r="S586" s="9">
        <f t="shared" si="77"/>
        <v>112</v>
      </c>
      <c r="T586" s="9">
        <f t="shared" si="78"/>
        <v>146.30000000000001</v>
      </c>
      <c r="U586" s="10">
        <f t="shared" si="79"/>
        <v>0.56639566395663954</v>
      </c>
      <c r="V586" s="5" t="s">
        <v>42</v>
      </c>
    </row>
    <row r="587" spans="1:22" x14ac:dyDescent="0.3">
      <c r="A587" s="5" t="s">
        <v>674</v>
      </c>
      <c r="B587" s="6">
        <v>45091</v>
      </c>
      <c r="C587" s="5">
        <f t="shared" si="72"/>
        <v>2023</v>
      </c>
      <c r="D587" s="5">
        <f t="shared" si="73"/>
        <v>6</v>
      </c>
      <c r="E587" s="5" t="str">
        <f t="shared" si="74"/>
        <v>Jun</v>
      </c>
      <c r="F587" s="5" t="str">
        <f t="shared" si="75"/>
        <v>Q2</v>
      </c>
      <c r="G587" s="5" t="s">
        <v>58</v>
      </c>
      <c r="H587" s="5" t="s">
        <v>72</v>
      </c>
      <c r="I587" s="5" t="s">
        <v>73</v>
      </c>
      <c r="J587" s="5" t="s">
        <v>46</v>
      </c>
      <c r="K587" s="5" t="s">
        <v>66</v>
      </c>
      <c r="L587" s="5" t="s">
        <v>40</v>
      </c>
      <c r="M587" s="5" t="s">
        <v>49</v>
      </c>
      <c r="N587" s="5">
        <v>1</v>
      </c>
      <c r="O587" s="7">
        <v>291</v>
      </c>
      <c r="P587" s="8">
        <v>0</v>
      </c>
      <c r="Q587" s="7">
        <v>118</v>
      </c>
      <c r="R587" s="9">
        <f t="shared" si="76"/>
        <v>291</v>
      </c>
      <c r="S587" s="9">
        <f t="shared" si="77"/>
        <v>118</v>
      </c>
      <c r="T587" s="9">
        <f t="shared" si="78"/>
        <v>173</v>
      </c>
      <c r="U587" s="10">
        <f t="shared" si="79"/>
        <v>0.59450171821305842</v>
      </c>
      <c r="V587" s="5" t="s">
        <v>42</v>
      </c>
    </row>
    <row r="588" spans="1:22" x14ac:dyDescent="0.3">
      <c r="A588" s="5" t="s">
        <v>675</v>
      </c>
      <c r="B588" s="6">
        <v>45091</v>
      </c>
      <c r="C588" s="5">
        <f t="shared" si="72"/>
        <v>2023</v>
      </c>
      <c r="D588" s="5">
        <f t="shared" si="73"/>
        <v>6</v>
      </c>
      <c r="E588" s="5" t="str">
        <f t="shared" si="74"/>
        <v>Jun</v>
      </c>
      <c r="F588" s="5" t="str">
        <f t="shared" si="75"/>
        <v>Q2</v>
      </c>
      <c r="G588" s="5" t="s">
        <v>58</v>
      </c>
      <c r="H588" s="5" t="s">
        <v>68</v>
      </c>
      <c r="I588" s="5" t="s">
        <v>69</v>
      </c>
      <c r="J588" s="5" t="s">
        <v>38</v>
      </c>
      <c r="K588" s="5" t="s">
        <v>118</v>
      </c>
      <c r="L588" s="5" t="s">
        <v>40</v>
      </c>
      <c r="M588" s="5" t="s">
        <v>41</v>
      </c>
      <c r="N588" s="5">
        <v>2</v>
      </c>
      <c r="O588" s="7">
        <v>17838</v>
      </c>
      <c r="P588" s="8">
        <v>0.2</v>
      </c>
      <c r="Q588" s="7">
        <v>13729</v>
      </c>
      <c r="R588" s="9">
        <f t="shared" si="76"/>
        <v>28540.800000000003</v>
      </c>
      <c r="S588" s="9">
        <f t="shared" si="77"/>
        <v>27458</v>
      </c>
      <c r="T588" s="9">
        <f t="shared" si="78"/>
        <v>1082.8000000000029</v>
      </c>
      <c r="U588" s="10">
        <f t="shared" si="79"/>
        <v>3.7938670254512939E-2</v>
      </c>
      <c r="V588" s="5" t="s">
        <v>42</v>
      </c>
    </row>
    <row r="589" spans="1:22" x14ac:dyDescent="0.3">
      <c r="A589" s="5" t="s">
        <v>676</v>
      </c>
      <c r="B589" s="6">
        <v>45091</v>
      </c>
      <c r="C589" s="5">
        <f t="shared" si="72"/>
        <v>2023</v>
      </c>
      <c r="D589" s="5">
        <f t="shared" si="73"/>
        <v>6</v>
      </c>
      <c r="E589" s="5" t="str">
        <f t="shared" si="74"/>
        <v>Jun</v>
      </c>
      <c r="F589" s="5" t="str">
        <f t="shared" si="75"/>
        <v>Q2</v>
      </c>
      <c r="G589" s="5" t="s">
        <v>51</v>
      </c>
      <c r="H589" s="5" t="s">
        <v>106</v>
      </c>
      <c r="I589" s="5" t="s">
        <v>107</v>
      </c>
      <c r="J589" s="5" t="s">
        <v>46</v>
      </c>
      <c r="K589" s="5" t="s">
        <v>89</v>
      </c>
      <c r="L589" s="5" t="s">
        <v>76</v>
      </c>
      <c r="M589" s="5" t="s">
        <v>56</v>
      </c>
      <c r="N589" s="5">
        <v>2</v>
      </c>
      <c r="O589" s="7">
        <v>2302</v>
      </c>
      <c r="P589" s="8">
        <v>0</v>
      </c>
      <c r="Q589" s="7">
        <v>1360</v>
      </c>
      <c r="R589" s="9">
        <f t="shared" si="76"/>
        <v>4604</v>
      </c>
      <c r="S589" s="9">
        <f t="shared" si="77"/>
        <v>2720</v>
      </c>
      <c r="T589" s="9">
        <f t="shared" si="78"/>
        <v>1884</v>
      </c>
      <c r="U589" s="10">
        <f t="shared" si="79"/>
        <v>0.4092093831450912</v>
      </c>
      <c r="V589" s="5" t="s">
        <v>42</v>
      </c>
    </row>
    <row r="590" spans="1:22" x14ac:dyDescent="0.3">
      <c r="A590" s="5" t="s">
        <v>677</v>
      </c>
      <c r="B590" s="6">
        <v>45092</v>
      </c>
      <c r="C590" s="5">
        <f t="shared" si="72"/>
        <v>2023</v>
      </c>
      <c r="D590" s="5">
        <f t="shared" si="73"/>
        <v>6</v>
      </c>
      <c r="E590" s="5" t="str">
        <f t="shared" si="74"/>
        <v>Jun</v>
      </c>
      <c r="F590" s="5" t="str">
        <f t="shared" si="75"/>
        <v>Q2</v>
      </c>
      <c r="G590" s="5" t="s">
        <v>51</v>
      </c>
      <c r="H590" s="5" t="s">
        <v>52</v>
      </c>
      <c r="I590" s="5" t="s">
        <v>53</v>
      </c>
      <c r="J590" s="5" t="s">
        <v>46</v>
      </c>
      <c r="K590" s="5" t="s">
        <v>66</v>
      </c>
      <c r="L590" s="5" t="s">
        <v>76</v>
      </c>
      <c r="M590" s="5" t="s">
        <v>49</v>
      </c>
      <c r="N590" s="5">
        <v>1</v>
      </c>
      <c r="O590" s="7">
        <v>293</v>
      </c>
      <c r="P590" s="8">
        <v>0.1</v>
      </c>
      <c r="Q590" s="7">
        <v>119</v>
      </c>
      <c r="R590" s="9">
        <f t="shared" si="76"/>
        <v>263.7</v>
      </c>
      <c r="S590" s="9">
        <f t="shared" si="77"/>
        <v>119</v>
      </c>
      <c r="T590" s="9">
        <f t="shared" si="78"/>
        <v>144.69999999999999</v>
      </c>
      <c r="U590" s="10">
        <f t="shared" si="79"/>
        <v>0.54872961698900269</v>
      </c>
      <c r="V590" s="5" t="s">
        <v>42</v>
      </c>
    </row>
    <row r="591" spans="1:22" x14ac:dyDescent="0.3">
      <c r="A591" s="5" t="s">
        <v>678</v>
      </c>
      <c r="B591" s="6">
        <v>45092</v>
      </c>
      <c r="C591" s="5">
        <f t="shared" si="72"/>
        <v>2023</v>
      </c>
      <c r="D591" s="5">
        <f t="shared" si="73"/>
        <v>6</v>
      </c>
      <c r="E591" s="5" t="str">
        <f t="shared" si="74"/>
        <v>Jun</v>
      </c>
      <c r="F591" s="5" t="str">
        <f t="shared" si="75"/>
        <v>Q2</v>
      </c>
      <c r="G591" s="5" t="s">
        <v>35</v>
      </c>
      <c r="H591" s="5" t="s">
        <v>36</v>
      </c>
      <c r="I591" s="5" t="s">
        <v>37</v>
      </c>
      <c r="J591" s="5" t="s">
        <v>81</v>
      </c>
      <c r="K591" s="5" t="s">
        <v>82</v>
      </c>
      <c r="L591" s="5" t="s">
        <v>76</v>
      </c>
      <c r="M591" s="5" t="s">
        <v>49</v>
      </c>
      <c r="N591" s="5">
        <v>1</v>
      </c>
      <c r="O591" s="7">
        <v>5880</v>
      </c>
      <c r="P591" s="8">
        <v>0</v>
      </c>
      <c r="Q591" s="7">
        <v>3239</v>
      </c>
      <c r="R591" s="9">
        <f t="shared" si="76"/>
        <v>5880</v>
      </c>
      <c r="S591" s="9">
        <f t="shared" si="77"/>
        <v>3239</v>
      </c>
      <c r="T591" s="9">
        <f t="shared" si="78"/>
        <v>2641</v>
      </c>
      <c r="U591" s="10">
        <f t="shared" si="79"/>
        <v>0.44914965986394556</v>
      </c>
      <c r="V591" s="5" t="s">
        <v>42</v>
      </c>
    </row>
    <row r="592" spans="1:22" x14ac:dyDescent="0.3">
      <c r="A592" s="5" t="s">
        <v>679</v>
      </c>
      <c r="B592" s="6">
        <v>45093</v>
      </c>
      <c r="C592" s="5">
        <f t="shared" si="72"/>
        <v>2023</v>
      </c>
      <c r="D592" s="5">
        <f t="shared" si="73"/>
        <v>6</v>
      </c>
      <c r="E592" s="5" t="str">
        <f t="shared" si="74"/>
        <v>Jun</v>
      </c>
      <c r="F592" s="5" t="str">
        <f t="shared" si="75"/>
        <v>Q2</v>
      </c>
      <c r="G592" s="5" t="s">
        <v>51</v>
      </c>
      <c r="H592" s="5" t="s">
        <v>79</v>
      </c>
      <c r="I592" s="5" t="s">
        <v>80</v>
      </c>
      <c r="J592" s="5" t="s">
        <v>46</v>
      </c>
      <c r="K592" s="5" t="s">
        <v>66</v>
      </c>
      <c r="L592" s="5" t="s">
        <v>40</v>
      </c>
      <c r="M592" s="5" t="s">
        <v>56</v>
      </c>
      <c r="N592" s="5">
        <v>2</v>
      </c>
      <c r="O592" s="7">
        <v>300</v>
      </c>
      <c r="P592" s="8">
        <v>0</v>
      </c>
      <c r="Q592" s="7">
        <v>118</v>
      </c>
      <c r="R592" s="9">
        <f t="shared" si="76"/>
        <v>600</v>
      </c>
      <c r="S592" s="9">
        <f t="shared" si="77"/>
        <v>236</v>
      </c>
      <c r="T592" s="9">
        <f t="shared" si="78"/>
        <v>364</v>
      </c>
      <c r="U592" s="10">
        <f t="shared" si="79"/>
        <v>0.60666666666666669</v>
      </c>
      <c r="V592" s="5" t="s">
        <v>42</v>
      </c>
    </row>
    <row r="593" spans="1:22" x14ac:dyDescent="0.3">
      <c r="A593" s="5" t="s">
        <v>680</v>
      </c>
      <c r="B593" s="6">
        <v>45093</v>
      </c>
      <c r="C593" s="5">
        <f t="shared" si="72"/>
        <v>2023</v>
      </c>
      <c r="D593" s="5">
        <f t="shared" si="73"/>
        <v>6</v>
      </c>
      <c r="E593" s="5" t="str">
        <f t="shared" si="74"/>
        <v>Jun</v>
      </c>
      <c r="F593" s="5" t="str">
        <f t="shared" si="75"/>
        <v>Q2</v>
      </c>
      <c r="G593" s="5" t="s">
        <v>58</v>
      </c>
      <c r="H593" s="5" t="s">
        <v>68</v>
      </c>
      <c r="I593" s="5" t="s">
        <v>69</v>
      </c>
      <c r="J593" s="5" t="s">
        <v>46</v>
      </c>
      <c r="K593" s="5" t="s">
        <v>66</v>
      </c>
      <c r="L593" s="5" t="s">
        <v>40</v>
      </c>
      <c r="M593" s="5" t="s">
        <v>56</v>
      </c>
      <c r="N593" s="5">
        <v>5</v>
      </c>
      <c r="O593" s="7">
        <v>271</v>
      </c>
      <c r="P593" s="8">
        <v>0.1</v>
      </c>
      <c r="Q593" s="7">
        <v>110</v>
      </c>
      <c r="R593" s="9">
        <f t="shared" si="76"/>
        <v>1219.5</v>
      </c>
      <c r="S593" s="9">
        <f t="shared" si="77"/>
        <v>550</v>
      </c>
      <c r="T593" s="9">
        <f t="shared" si="78"/>
        <v>669.5</v>
      </c>
      <c r="U593" s="10">
        <f t="shared" si="79"/>
        <v>0.54899548995489955</v>
      </c>
      <c r="V593" s="5" t="s">
        <v>42</v>
      </c>
    </row>
    <row r="594" spans="1:22" x14ac:dyDescent="0.3">
      <c r="A594" s="5" t="s">
        <v>681</v>
      </c>
      <c r="B594" s="6">
        <v>45093</v>
      </c>
      <c r="C594" s="5">
        <f t="shared" si="72"/>
        <v>2023</v>
      </c>
      <c r="D594" s="5">
        <f t="shared" si="73"/>
        <v>6</v>
      </c>
      <c r="E594" s="5" t="str">
        <f t="shared" si="74"/>
        <v>Jun</v>
      </c>
      <c r="F594" s="5" t="str">
        <f t="shared" si="75"/>
        <v>Q2</v>
      </c>
      <c r="G594" s="5" t="s">
        <v>51</v>
      </c>
      <c r="H594" s="5" t="s">
        <v>79</v>
      </c>
      <c r="I594" s="5" t="s">
        <v>80</v>
      </c>
      <c r="J594" s="5" t="s">
        <v>54</v>
      </c>
      <c r="K594" s="5" t="s">
        <v>84</v>
      </c>
      <c r="L594" s="5" t="s">
        <v>76</v>
      </c>
      <c r="M594" s="5" t="s">
        <v>49</v>
      </c>
      <c r="N594" s="5">
        <v>1</v>
      </c>
      <c r="O594" s="7">
        <v>2347</v>
      </c>
      <c r="P594" s="8">
        <v>0.15</v>
      </c>
      <c r="Q594" s="7">
        <v>1193</v>
      </c>
      <c r="R594" s="9">
        <f t="shared" si="76"/>
        <v>1994.95</v>
      </c>
      <c r="S594" s="9">
        <f t="shared" si="77"/>
        <v>1193</v>
      </c>
      <c r="T594" s="9">
        <f t="shared" si="78"/>
        <v>801.95</v>
      </c>
      <c r="U594" s="10">
        <f t="shared" si="79"/>
        <v>0.40199002481265195</v>
      </c>
      <c r="V594" s="5" t="s">
        <v>42</v>
      </c>
    </row>
    <row r="595" spans="1:22" x14ac:dyDescent="0.3">
      <c r="A595" s="5" t="s">
        <v>682</v>
      </c>
      <c r="B595" s="6">
        <v>45093</v>
      </c>
      <c r="C595" s="5">
        <f t="shared" si="72"/>
        <v>2023</v>
      </c>
      <c r="D595" s="5">
        <f t="shared" si="73"/>
        <v>6</v>
      </c>
      <c r="E595" s="5" t="str">
        <f t="shared" si="74"/>
        <v>Jun</v>
      </c>
      <c r="F595" s="5" t="str">
        <f t="shared" si="75"/>
        <v>Q2</v>
      </c>
      <c r="G595" s="5" t="s">
        <v>58</v>
      </c>
      <c r="H595" s="5" t="s">
        <v>72</v>
      </c>
      <c r="I595" s="5" t="s">
        <v>73</v>
      </c>
      <c r="J595" s="5" t="s">
        <v>38</v>
      </c>
      <c r="K595" s="5" t="s">
        <v>39</v>
      </c>
      <c r="L595" s="5" t="s">
        <v>76</v>
      </c>
      <c r="M595" s="5" t="s">
        <v>56</v>
      </c>
      <c r="N595" s="5">
        <v>2</v>
      </c>
      <c r="O595" s="7">
        <v>55107</v>
      </c>
      <c r="P595" s="8">
        <v>0</v>
      </c>
      <c r="Q595" s="7">
        <v>45812</v>
      </c>
      <c r="R595" s="9">
        <f t="shared" si="76"/>
        <v>110214</v>
      </c>
      <c r="S595" s="9">
        <f t="shared" si="77"/>
        <v>91624</v>
      </c>
      <c r="T595" s="9">
        <f t="shared" si="78"/>
        <v>18590</v>
      </c>
      <c r="U595" s="10">
        <f t="shared" si="79"/>
        <v>0.16867185656994574</v>
      </c>
      <c r="V595" s="5" t="s">
        <v>42</v>
      </c>
    </row>
    <row r="596" spans="1:22" x14ac:dyDescent="0.3">
      <c r="A596" s="5" t="s">
        <v>683</v>
      </c>
      <c r="B596" s="6">
        <v>45093</v>
      </c>
      <c r="C596" s="5">
        <f t="shared" si="72"/>
        <v>2023</v>
      </c>
      <c r="D596" s="5">
        <f t="shared" si="73"/>
        <v>6</v>
      </c>
      <c r="E596" s="5" t="str">
        <f t="shared" si="74"/>
        <v>Jun</v>
      </c>
      <c r="F596" s="5" t="str">
        <f t="shared" si="75"/>
        <v>Q2</v>
      </c>
      <c r="G596" s="5" t="s">
        <v>63</v>
      </c>
      <c r="H596" s="5" t="s">
        <v>86</v>
      </c>
      <c r="I596" s="5" t="s">
        <v>87</v>
      </c>
      <c r="J596" s="5" t="s">
        <v>46</v>
      </c>
      <c r="K596" s="5" t="s">
        <v>61</v>
      </c>
      <c r="L596" s="5" t="s">
        <v>76</v>
      </c>
      <c r="M596" s="5" t="s">
        <v>41</v>
      </c>
      <c r="N596" s="5">
        <v>1</v>
      </c>
      <c r="O596" s="7">
        <v>238</v>
      </c>
      <c r="P596" s="8">
        <v>0.2</v>
      </c>
      <c r="Q596" s="7">
        <v>102</v>
      </c>
      <c r="R596" s="9">
        <f t="shared" si="76"/>
        <v>190.4</v>
      </c>
      <c r="S596" s="9">
        <f t="shared" si="77"/>
        <v>102</v>
      </c>
      <c r="T596" s="9">
        <f t="shared" si="78"/>
        <v>88.4</v>
      </c>
      <c r="U596" s="10">
        <f t="shared" si="79"/>
        <v>0.4642857142857143</v>
      </c>
      <c r="V596" s="5" t="s">
        <v>42</v>
      </c>
    </row>
    <row r="597" spans="1:22" x14ac:dyDescent="0.3">
      <c r="A597" s="5" t="s">
        <v>684</v>
      </c>
      <c r="B597" s="6">
        <v>45093</v>
      </c>
      <c r="C597" s="5">
        <f t="shared" si="72"/>
        <v>2023</v>
      </c>
      <c r="D597" s="5">
        <f t="shared" si="73"/>
        <v>6</v>
      </c>
      <c r="E597" s="5" t="str">
        <f t="shared" si="74"/>
        <v>Jun</v>
      </c>
      <c r="F597" s="5" t="str">
        <f t="shared" si="75"/>
        <v>Q2</v>
      </c>
      <c r="G597" s="5" t="s">
        <v>51</v>
      </c>
      <c r="H597" s="5" t="s">
        <v>52</v>
      </c>
      <c r="I597" s="5" t="s">
        <v>53</v>
      </c>
      <c r="J597" s="5" t="s">
        <v>54</v>
      </c>
      <c r="K597" s="5" t="s">
        <v>55</v>
      </c>
      <c r="L597" s="5" t="s">
        <v>76</v>
      </c>
      <c r="M597" s="5" t="s">
        <v>49</v>
      </c>
      <c r="N597" s="5">
        <v>1</v>
      </c>
      <c r="O597" s="7">
        <v>2839</v>
      </c>
      <c r="P597" s="8">
        <v>0</v>
      </c>
      <c r="Q597" s="7">
        <v>1729</v>
      </c>
      <c r="R597" s="9">
        <f t="shared" si="76"/>
        <v>2839</v>
      </c>
      <c r="S597" s="9">
        <f t="shared" si="77"/>
        <v>1729</v>
      </c>
      <c r="T597" s="9">
        <f t="shared" si="78"/>
        <v>1110</v>
      </c>
      <c r="U597" s="10">
        <f t="shared" si="79"/>
        <v>0.39098274040154984</v>
      </c>
      <c r="V597" s="5" t="s">
        <v>42</v>
      </c>
    </row>
    <row r="598" spans="1:22" x14ac:dyDescent="0.3">
      <c r="A598" s="5" t="s">
        <v>685</v>
      </c>
      <c r="B598" s="6">
        <v>45093</v>
      </c>
      <c r="C598" s="5">
        <f t="shared" si="72"/>
        <v>2023</v>
      </c>
      <c r="D598" s="5">
        <f t="shared" si="73"/>
        <v>6</v>
      </c>
      <c r="E598" s="5" t="str">
        <f t="shared" si="74"/>
        <v>Jun</v>
      </c>
      <c r="F598" s="5" t="str">
        <f t="shared" si="75"/>
        <v>Q2</v>
      </c>
      <c r="G598" s="5" t="s">
        <v>35</v>
      </c>
      <c r="H598" s="5" t="s">
        <v>91</v>
      </c>
      <c r="I598" s="5" t="s">
        <v>92</v>
      </c>
      <c r="J598" s="5" t="s">
        <v>46</v>
      </c>
      <c r="K598" s="5" t="s">
        <v>89</v>
      </c>
      <c r="L598" s="5" t="s">
        <v>48</v>
      </c>
      <c r="M598" s="5" t="s">
        <v>49</v>
      </c>
      <c r="N598" s="5">
        <v>3</v>
      </c>
      <c r="O598" s="7">
        <v>2234</v>
      </c>
      <c r="P598" s="8">
        <v>0.05</v>
      </c>
      <c r="Q598" s="7">
        <v>1281</v>
      </c>
      <c r="R598" s="9">
        <f t="shared" si="76"/>
        <v>6366.9</v>
      </c>
      <c r="S598" s="9">
        <f t="shared" si="77"/>
        <v>3843</v>
      </c>
      <c r="T598" s="9">
        <f t="shared" si="78"/>
        <v>2523.8999999999996</v>
      </c>
      <c r="U598" s="10">
        <f t="shared" si="79"/>
        <v>0.39640955567073455</v>
      </c>
      <c r="V598" s="5" t="s">
        <v>42</v>
      </c>
    </row>
    <row r="599" spans="1:22" x14ac:dyDescent="0.3">
      <c r="A599" s="5" t="s">
        <v>686</v>
      </c>
      <c r="B599" s="6">
        <v>45094</v>
      </c>
      <c r="C599" s="5">
        <f t="shared" si="72"/>
        <v>2023</v>
      </c>
      <c r="D599" s="5">
        <f t="shared" si="73"/>
        <v>6</v>
      </c>
      <c r="E599" s="5" t="str">
        <f t="shared" si="74"/>
        <v>Jun</v>
      </c>
      <c r="F599" s="5" t="str">
        <f t="shared" si="75"/>
        <v>Q2</v>
      </c>
      <c r="G599" s="5" t="s">
        <v>63</v>
      </c>
      <c r="H599" s="5" t="s">
        <v>86</v>
      </c>
      <c r="I599" s="5" t="s">
        <v>87</v>
      </c>
      <c r="J599" s="5" t="s">
        <v>38</v>
      </c>
      <c r="K599" s="5" t="s">
        <v>75</v>
      </c>
      <c r="L599" s="5" t="s">
        <v>40</v>
      </c>
      <c r="M599" s="5" t="s">
        <v>56</v>
      </c>
      <c r="N599" s="5">
        <v>4</v>
      </c>
      <c r="O599" s="7">
        <v>10266</v>
      </c>
      <c r="P599" s="8">
        <v>0.1</v>
      </c>
      <c r="Q599" s="7">
        <v>7446</v>
      </c>
      <c r="R599" s="9">
        <f t="shared" si="76"/>
        <v>36957.599999999999</v>
      </c>
      <c r="S599" s="9">
        <f t="shared" si="77"/>
        <v>29784</v>
      </c>
      <c r="T599" s="9">
        <f t="shared" si="78"/>
        <v>7173.5999999999985</v>
      </c>
      <c r="U599" s="10">
        <f t="shared" si="79"/>
        <v>0.1941035132151438</v>
      </c>
      <c r="V599" s="5" t="s">
        <v>42</v>
      </c>
    </row>
    <row r="600" spans="1:22" x14ac:dyDescent="0.3">
      <c r="A600" s="5" t="s">
        <v>687</v>
      </c>
      <c r="B600" s="6">
        <v>45094</v>
      </c>
      <c r="C600" s="5">
        <f t="shared" si="72"/>
        <v>2023</v>
      </c>
      <c r="D600" s="5">
        <f t="shared" si="73"/>
        <v>6</v>
      </c>
      <c r="E600" s="5" t="str">
        <f t="shared" si="74"/>
        <v>Jun</v>
      </c>
      <c r="F600" s="5" t="str">
        <f t="shared" si="75"/>
        <v>Q2</v>
      </c>
      <c r="G600" s="5" t="s">
        <v>63</v>
      </c>
      <c r="H600" s="5" t="s">
        <v>64</v>
      </c>
      <c r="I600" s="5" t="s">
        <v>65</v>
      </c>
      <c r="J600" s="5" t="s">
        <v>81</v>
      </c>
      <c r="K600" s="5" t="s">
        <v>94</v>
      </c>
      <c r="L600" s="5" t="s">
        <v>48</v>
      </c>
      <c r="M600" s="5" t="s">
        <v>49</v>
      </c>
      <c r="N600" s="5">
        <v>2</v>
      </c>
      <c r="O600" s="7">
        <v>30340</v>
      </c>
      <c r="P600" s="8">
        <v>0.1</v>
      </c>
      <c r="Q600" s="7">
        <v>20807</v>
      </c>
      <c r="R600" s="9">
        <f t="shared" si="76"/>
        <v>54612</v>
      </c>
      <c r="S600" s="9">
        <f t="shared" si="77"/>
        <v>41614</v>
      </c>
      <c r="T600" s="9">
        <f t="shared" si="78"/>
        <v>12998</v>
      </c>
      <c r="U600" s="10">
        <f t="shared" si="79"/>
        <v>0.23800629898190873</v>
      </c>
      <c r="V600" s="5" t="s">
        <v>42</v>
      </c>
    </row>
    <row r="601" spans="1:22" x14ac:dyDescent="0.3">
      <c r="A601" s="5" t="s">
        <v>688</v>
      </c>
      <c r="B601" s="6">
        <v>45095</v>
      </c>
      <c r="C601" s="5">
        <f t="shared" si="72"/>
        <v>2023</v>
      </c>
      <c r="D601" s="5">
        <f t="shared" si="73"/>
        <v>6</v>
      </c>
      <c r="E601" s="5" t="str">
        <f t="shared" si="74"/>
        <v>Jun</v>
      </c>
      <c r="F601" s="5" t="str">
        <f t="shared" si="75"/>
        <v>Q2</v>
      </c>
      <c r="G601" s="5" t="s">
        <v>51</v>
      </c>
      <c r="H601" s="5" t="s">
        <v>52</v>
      </c>
      <c r="I601" s="5" t="s">
        <v>53</v>
      </c>
      <c r="J601" s="5" t="s">
        <v>46</v>
      </c>
      <c r="K601" s="5" t="s">
        <v>47</v>
      </c>
      <c r="L601" s="5" t="s">
        <v>40</v>
      </c>
      <c r="M601" s="5" t="s">
        <v>41</v>
      </c>
      <c r="N601" s="5">
        <v>1</v>
      </c>
      <c r="O601" s="7">
        <v>452</v>
      </c>
      <c r="P601" s="8">
        <v>0.1</v>
      </c>
      <c r="Q601" s="7">
        <v>198</v>
      </c>
      <c r="R601" s="9">
        <f t="shared" si="76"/>
        <v>406.8</v>
      </c>
      <c r="S601" s="9">
        <f t="shared" si="77"/>
        <v>198</v>
      </c>
      <c r="T601" s="9">
        <f t="shared" si="78"/>
        <v>208.8</v>
      </c>
      <c r="U601" s="10">
        <f t="shared" si="79"/>
        <v>0.51327433628318586</v>
      </c>
      <c r="V601" s="5" t="s">
        <v>42</v>
      </c>
    </row>
    <row r="602" spans="1:22" x14ac:dyDescent="0.3">
      <c r="A602" s="5" t="s">
        <v>689</v>
      </c>
      <c r="B602" s="6">
        <v>45096</v>
      </c>
      <c r="C602" s="5">
        <f t="shared" si="72"/>
        <v>2023</v>
      </c>
      <c r="D602" s="5">
        <f t="shared" si="73"/>
        <v>6</v>
      </c>
      <c r="E602" s="5" t="str">
        <f t="shared" si="74"/>
        <v>Jun</v>
      </c>
      <c r="F602" s="5" t="str">
        <f t="shared" si="75"/>
        <v>Q2</v>
      </c>
      <c r="G602" s="5" t="s">
        <v>35</v>
      </c>
      <c r="H602" s="5" t="s">
        <v>91</v>
      </c>
      <c r="I602" s="5" t="s">
        <v>92</v>
      </c>
      <c r="J602" s="5" t="s">
        <v>46</v>
      </c>
      <c r="K602" s="5" t="s">
        <v>66</v>
      </c>
      <c r="L602" s="5" t="s">
        <v>40</v>
      </c>
      <c r="M602" s="5" t="s">
        <v>49</v>
      </c>
      <c r="N602" s="5">
        <v>5</v>
      </c>
      <c r="O602" s="7">
        <v>276</v>
      </c>
      <c r="P602" s="8">
        <v>0</v>
      </c>
      <c r="Q602" s="7">
        <v>111</v>
      </c>
      <c r="R602" s="9">
        <f t="shared" si="76"/>
        <v>1380</v>
      </c>
      <c r="S602" s="9">
        <f t="shared" si="77"/>
        <v>555</v>
      </c>
      <c r="T602" s="9">
        <f t="shared" si="78"/>
        <v>825</v>
      </c>
      <c r="U602" s="10">
        <f t="shared" si="79"/>
        <v>0.59782608695652173</v>
      </c>
      <c r="V602" s="5" t="s">
        <v>42</v>
      </c>
    </row>
    <row r="603" spans="1:22" x14ac:dyDescent="0.3">
      <c r="A603" s="5" t="s">
        <v>690</v>
      </c>
      <c r="B603" s="6">
        <v>45096</v>
      </c>
      <c r="C603" s="5">
        <f t="shared" si="72"/>
        <v>2023</v>
      </c>
      <c r="D603" s="5">
        <f t="shared" si="73"/>
        <v>6</v>
      </c>
      <c r="E603" s="5" t="str">
        <f t="shared" si="74"/>
        <v>Jun</v>
      </c>
      <c r="F603" s="5" t="str">
        <f t="shared" si="75"/>
        <v>Q2</v>
      </c>
      <c r="G603" s="5" t="s">
        <v>51</v>
      </c>
      <c r="H603" s="5" t="s">
        <v>79</v>
      </c>
      <c r="I603" s="5" t="s">
        <v>80</v>
      </c>
      <c r="J603" s="5" t="s">
        <v>38</v>
      </c>
      <c r="K603" s="5" t="s">
        <v>39</v>
      </c>
      <c r="L603" s="5" t="s">
        <v>40</v>
      </c>
      <c r="M603" s="5" t="s">
        <v>41</v>
      </c>
      <c r="N603" s="5">
        <v>4</v>
      </c>
      <c r="O603" s="7">
        <v>47376</v>
      </c>
      <c r="P603" s="8">
        <v>0.1</v>
      </c>
      <c r="Q603" s="7">
        <v>39725</v>
      </c>
      <c r="R603" s="9">
        <f t="shared" si="76"/>
        <v>170553.60000000001</v>
      </c>
      <c r="S603" s="9">
        <f t="shared" si="77"/>
        <v>158900</v>
      </c>
      <c r="T603" s="9">
        <f t="shared" si="78"/>
        <v>11653.600000000006</v>
      </c>
      <c r="U603" s="10">
        <f t="shared" si="79"/>
        <v>6.8328079852902582E-2</v>
      </c>
      <c r="V603" s="5" t="s">
        <v>42</v>
      </c>
    </row>
    <row r="604" spans="1:22" x14ac:dyDescent="0.3">
      <c r="A604" s="5" t="s">
        <v>691</v>
      </c>
      <c r="B604" s="6">
        <v>45096</v>
      </c>
      <c r="C604" s="5">
        <f t="shared" si="72"/>
        <v>2023</v>
      </c>
      <c r="D604" s="5">
        <f t="shared" si="73"/>
        <v>6</v>
      </c>
      <c r="E604" s="5" t="str">
        <f t="shared" si="74"/>
        <v>Jun</v>
      </c>
      <c r="F604" s="5" t="str">
        <f t="shared" si="75"/>
        <v>Q2</v>
      </c>
      <c r="G604" s="5" t="s">
        <v>63</v>
      </c>
      <c r="H604" s="5" t="s">
        <v>109</v>
      </c>
      <c r="I604" s="5" t="s">
        <v>110</v>
      </c>
      <c r="J604" s="5" t="s">
        <v>81</v>
      </c>
      <c r="K604" s="5" t="s">
        <v>130</v>
      </c>
      <c r="L604" s="5" t="s">
        <v>40</v>
      </c>
      <c r="M604" s="5" t="s">
        <v>49</v>
      </c>
      <c r="N604" s="5">
        <v>2</v>
      </c>
      <c r="O604" s="7">
        <v>13907</v>
      </c>
      <c r="P604" s="8">
        <v>0.35</v>
      </c>
      <c r="Q604" s="7">
        <v>8533</v>
      </c>
      <c r="R604" s="9">
        <f t="shared" si="76"/>
        <v>18079.100000000002</v>
      </c>
      <c r="S604" s="9">
        <f t="shared" si="77"/>
        <v>17066</v>
      </c>
      <c r="T604" s="9">
        <f t="shared" si="78"/>
        <v>1013.1000000000022</v>
      </c>
      <c r="U604" s="10">
        <f t="shared" si="79"/>
        <v>5.6037081491888539E-2</v>
      </c>
      <c r="V604" s="5" t="s">
        <v>42</v>
      </c>
    </row>
    <row r="605" spans="1:22" x14ac:dyDescent="0.3">
      <c r="A605" s="5" t="s">
        <v>692</v>
      </c>
      <c r="B605" s="6">
        <v>45097</v>
      </c>
      <c r="C605" s="5">
        <f t="shared" si="72"/>
        <v>2023</v>
      </c>
      <c r="D605" s="5">
        <f t="shared" si="73"/>
        <v>6</v>
      </c>
      <c r="E605" s="5" t="str">
        <f t="shared" si="74"/>
        <v>Jun</v>
      </c>
      <c r="F605" s="5" t="str">
        <f t="shared" si="75"/>
        <v>Q2</v>
      </c>
      <c r="G605" s="5" t="s">
        <v>63</v>
      </c>
      <c r="H605" s="5" t="s">
        <v>64</v>
      </c>
      <c r="I605" s="5" t="s">
        <v>65</v>
      </c>
      <c r="J605" s="5" t="s">
        <v>46</v>
      </c>
      <c r="K605" s="5" t="s">
        <v>89</v>
      </c>
      <c r="L605" s="5" t="s">
        <v>40</v>
      </c>
      <c r="M605" s="5" t="s">
        <v>49</v>
      </c>
      <c r="N605" s="5">
        <v>3</v>
      </c>
      <c r="O605" s="7">
        <v>2317</v>
      </c>
      <c r="P605" s="8">
        <v>0</v>
      </c>
      <c r="Q605" s="7">
        <v>1344</v>
      </c>
      <c r="R605" s="9">
        <f t="shared" si="76"/>
        <v>6951</v>
      </c>
      <c r="S605" s="9">
        <f t="shared" si="77"/>
        <v>4032</v>
      </c>
      <c r="T605" s="9">
        <f t="shared" si="78"/>
        <v>2919</v>
      </c>
      <c r="U605" s="10">
        <f t="shared" si="79"/>
        <v>0.41993957703927492</v>
      </c>
      <c r="V605" s="5" t="s">
        <v>42</v>
      </c>
    </row>
    <row r="606" spans="1:22" x14ac:dyDescent="0.3">
      <c r="A606" s="5" t="s">
        <v>693</v>
      </c>
      <c r="B606" s="6">
        <v>45097</v>
      </c>
      <c r="C606" s="5">
        <f t="shared" si="72"/>
        <v>2023</v>
      </c>
      <c r="D606" s="5">
        <f t="shared" si="73"/>
        <v>6</v>
      </c>
      <c r="E606" s="5" t="str">
        <f t="shared" si="74"/>
        <v>Jun</v>
      </c>
      <c r="F606" s="5" t="str">
        <f t="shared" si="75"/>
        <v>Q2</v>
      </c>
      <c r="G606" s="5" t="s">
        <v>51</v>
      </c>
      <c r="H606" s="5" t="s">
        <v>106</v>
      </c>
      <c r="I606" s="5" t="s">
        <v>107</v>
      </c>
      <c r="J606" s="5" t="s">
        <v>46</v>
      </c>
      <c r="K606" s="5" t="s">
        <v>61</v>
      </c>
      <c r="L606" s="5" t="s">
        <v>76</v>
      </c>
      <c r="M606" s="5" t="s">
        <v>49</v>
      </c>
      <c r="N606" s="5">
        <v>3</v>
      </c>
      <c r="O606" s="7">
        <v>264</v>
      </c>
      <c r="P606" s="8">
        <v>0.05</v>
      </c>
      <c r="Q606" s="7">
        <v>111</v>
      </c>
      <c r="R606" s="9">
        <f t="shared" si="76"/>
        <v>752.4</v>
      </c>
      <c r="S606" s="9">
        <f t="shared" si="77"/>
        <v>333</v>
      </c>
      <c r="T606" s="9">
        <f t="shared" si="78"/>
        <v>419.4</v>
      </c>
      <c r="U606" s="10">
        <f t="shared" si="79"/>
        <v>0.5574162679425837</v>
      </c>
      <c r="V606" s="5" t="s">
        <v>42</v>
      </c>
    </row>
    <row r="607" spans="1:22" x14ac:dyDescent="0.3">
      <c r="A607" s="5" t="s">
        <v>694</v>
      </c>
      <c r="B607" s="6">
        <v>45097</v>
      </c>
      <c r="C607" s="5">
        <f t="shared" si="72"/>
        <v>2023</v>
      </c>
      <c r="D607" s="5">
        <f t="shared" si="73"/>
        <v>6</v>
      </c>
      <c r="E607" s="5" t="str">
        <f t="shared" si="74"/>
        <v>Jun</v>
      </c>
      <c r="F607" s="5" t="str">
        <f t="shared" si="75"/>
        <v>Q2</v>
      </c>
      <c r="G607" s="5" t="s">
        <v>58</v>
      </c>
      <c r="H607" s="5" t="s">
        <v>68</v>
      </c>
      <c r="I607" s="5" t="s">
        <v>69</v>
      </c>
      <c r="J607" s="5" t="s">
        <v>46</v>
      </c>
      <c r="K607" s="5" t="s">
        <v>47</v>
      </c>
      <c r="L607" s="5" t="s">
        <v>40</v>
      </c>
      <c r="M607" s="5" t="s">
        <v>49</v>
      </c>
      <c r="N607" s="5">
        <v>1</v>
      </c>
      <c r="O607" s="7">
        <v>474</v>
      </c>
      <c r="P607" s="8">
        <v>0.05</v>
      </c>
      <c r="Q607" s="7">
        <v>208</v>
      </c>
      <c r="R607" s="9">
        <f t="shared" si="76"/>
        <v>450.29999999999995</v>
      </c>
      <c r="S607" s="9">
        <f t="shared" si="77"/>
        <v>208</v>
      </c>
      <c r="T607" s="9">
        <f t="shared" si="78"/>
        <v>242.29999999999995</v>
      </c>
      <c r="U607" s="10">
        <f t="shared" si="79"/>
        <v>0.5380857206306906</v>
      </c>
      <c r="V607" s="5" t="s">
        <v>42</v>
      </c>
    </row>
    <row r="608" spans="1:22" x14ac:dyDescent="0.3">
      <c r="A608" s="5" t="s">
        <v>695</v>
      </c>
      <c r="B608" s="6">
        <v>45098</v>
      </c>
      <c r="C608" s="5">
        <f t="shared" si="72"/>
        <v>2023</v>
      </c>
      <c r="D608" s="5">
        <f t="shared" si="73"/>
        <v>6</v>
      </c>
      <c r="E608" s="5" t="str">
        <f t="shared" si="74"/>
        <v>Jun</v>
      </c>
      <c r="F608" s="5" t="str">
        <f t="shared" si="75"/>
        <v>Q2</v>
      </c>
      <c r="G608" s="5" t="s">
        <v>51</v>
      </c>
      <c r="H608" s="5" t="s">
        <v>79</v>
      </c>
      <c r="I608" s="5" t="s">
        <v>80</v>
      </c>
      <c r="J608" s="5" t="s">
        <v>81</v>
      </c>
      <c r="K608" s="5" t="s">
        <v>146</v>
      </c>
      <c r="L608" s="5" t="s">
        <v>76</v>
      </c>
      <c r="M608" s="5" t="s">
        <v>49</v>
      </c>
      <c r="N608" s="5">
        <v>2</v>
      </c>
      <c r="O608" s="7">
        <v>8707</v>
      </c>
      <c r="P608" s="8">
        <v>0.2</v>
      </c>
      <c r="Q608" s="7">
        <v>5251</v>
      </c>
      <c r="R608" s="9">
        <f t="shared" si="76"/>
        <v>13931.2</v>
      </c>
      <c r="S608" s="9">
        <f t="shared" si="77"/>
        <v>10502</v>
      </c>
      <c r="T608" s="9">
        <f t="shared" si="78"/>
        <v>3429.2000000000007</v>
      </c>
      <c r="U608" s="10">
        <f t="shared" si="79"/>
        <v>0.24615252096014706</v>
      </c>
      <c r="V608" s="5" t="s">
        <v>120</v>
      </c>
    </row>
    <row r="609" spans="1:22" x14ac:dyDescent="0.3">
      <c r="A609" s="5" t="s">
        <v>696</v>
      </c>
      <c r="B609" s="6">
        <v>45099</v>
      </c>
      <c r="C609" s="5">
        <f t="shared" si="72"/>
        <v>2023</v>
      </c>
      <c r="D609" s="5">
        <f t="shared" si="73"/>
        <v>6</v>
      </c>
      <c r="E609" s="5" t="str">
        <f t="shared" si="74"/>
        <v>Jun</v>
      </c>
      <c r="F609" s="5" t="str">
        <f t="shared" si="75"/>
        <v>Q2</v>
      </c>
      <c r="G609" s="5" t="s">
        <v>58</v>
      </c>
      <c r="H609" s="5" t="s">
        <v>59</v>
      </c>
      <c r="I609" s="5" t="s">
        <v>60</v>
      </c>
      <c r="J609" s="5" t="s">
        <v>81</v>
      </c>
      <c r="K609" s="5" t="s">
        <v>130</v>
      </c>
      <c r="L609" s="5" t="s">
        <v>40</v>
      </c>
      <c r="M609" s="5" t="s">
        <v>49</v>
      </c>
      <c r="N609" s="5">
        <v>5</v>
      </c>
      <c r="O609" s="7">
        <v>13081</v>
      </c>
      <c r="P609" s="8">
        <v>0.3</v>
      </c>
      <c r="Q609" s="7">
        <v>8000</v>
      </c>
      <c r="R609" s="9">
        <f t="shared" si="76"/>
        <v>45783.5</v>
      </c>
      <c r="S609" s="9">
        <f t="shared" si="77"/>
        <v>40000</v>
      </c>
      <c r="T609" s="9">
        <f t="shared" si="78"/>
        <v>5783.5</v>
      </c>
      <c r="U609" s="10">
        <f t="shared" si="79"/>
        <v>0.12632280188277437</v>
      </c>
      <c r="V609" s="5" t="s">
        <v>42</v>
      </c>
    </row>
    <row r="610" spans="1:22" x14ac:dyDescent="0.3">
      <c r="A610" s="5" t="s">
        <v>697</v>
      </c>
      <c r="B610" s="6">
        <v>45099</v>
      </c>
      <c r="C610" s="5">
        <f t="shared" si="72"/>
        <v>2023</v>
      </c>
      <c r="D610" s="5">
        <f t="shared" si="73"/>
        <v>6</v>
      </c>
      <c r="E610" s="5" t="str">
        <f t="shared" si="74"/>
        <v>Jun</v>
      </c>
      <c r="F610" s="5" t="str">
        <f t="shared" si="75"/>
        <v>Q2</v>
      </c>
      <c r="G610" s="5" t="s">
        <v>63</v>
      </c>
      <c r="H610" s="5" t="s">
        <v>109</v>
      </c>
      <c r="I610" s="5" t="s">
        <v>110</v>
      </c>
      <c r="J610" s="5" t="s">
        <v>54</v>
      </c>
      <c r="K610" s="5" t="s">
        <v>55</v>
      </c>
      <c r="L610" s="5" t="s">
        <v>48</v>
      </c>
      <c r="M610" s="5" t="s">
        <v>49</v>
      </c>
      <c r="N610" s="5">
        <v>2</v>
      </c>
      <c r="O610" s="7">
        <v>2528</v>
      </c>
      <c r="P610" s="8">
        <v>0</v>
      </c>
      <c r="Q610" s="7">
        <v>1557</v>
      </c>
      <c r="R610" s="9">
        <f t="shared" si="76"/>
        <v>5056</v>
      </c>
      <c r="S610" s="9">
        <f t="shared" si="77"/>
        <v>3114</v>
      </c>
      <c r="T610" s="9">
        <f t="shared" si="78"/>
        <v>1942</v>
      </c>
      <c r="U610" s="10">
        <f t="shared" si="79"/>
        <v>0.38409810126582278</v>
      </c>
      <c r="V610" s="5" t="s">
        <v>42</v>
      </c>
    </row>
    <row r="611" spans="1:22" x14ac:dyDescent="0.3">
      <c r="A611" s="5" t="s">
        <v>698</v>
      </c>
      <c r="B611" s="6">
        <v>45100</v>
      </c>
      <c r="C611" s="5">
        <f t="shared" si="72"/>
        <v>2023</v>
      </c>
      <c r="D611" s="5">
        <f t="shared" si="73"/>
        <v>6</v>
      </c>
      <c r="E611" s="5" t="str">
        <f t="shared" si="74"/>
        <v>Jun</v>
      </c>
      <c r="F611" s="5" t="str">
        <f t="shared" si="75"/>
        <v>Q2</v>
      </c>
      <c r="G611" s="5" t="s">
        <v>51</v>
      </c>
      <c r="H611" s="5" t="s">
        <v>79</v>
      </c>
      <c r="I611" s="5" t="s">
        <v>80</v>
      </c>
      <c r="J611" s="5" t="s">
        <v>46</v>
      </c>
      <c r="K611" s="5" t="s">
        <v>89</v>
      </c>
      <c r="L611" s="5" t="s">
        <v>76</v>
      </c>
      <c r="M611" s="5" t="s">
        <v>56</v>
      </c>
      <c r="N611" s="5">
        <v>1</v>
      </c>
      <c r="O611" s="7">
        <v>2238</v>
      </c>
      <c r="P611" s="8">
        <v>0.05</v>
      </c>
      <c r="Q611" s="7">
        <v>1276</v>
      </c>
      <c r="R611" s="9">
        <f t="shared" si="76"/>
        <v>2126.1</v>
      </c>
      <c r="S611" s="9">
        <f t="shared" si="77"/>
        <v>1276</v>
      </c>
      <c r="T611" s="9">
        <f t="shared" si="78"/>
        <v>850.09999999999991</v>
      </c>
      <c r="U611" s="10">
        <f t="shared" si="79"/>
        <v>0.39984008278067823</v>
      </c>
      <c r="V611" s="5" t="s">
        <v>42</v>
      </c>
    </row>
    <row r="612" spans="1:22" x14ac:dyDescent="0.3">
      <c r="A612" s="5" t="s">
        <v>699</v>
      </c>
      <c r="B612" s="6">
        <v>45100</v>
      </c>
      <c r="C612" s="5">
        <f t="shared" si="72"/>
        <v>2023</v>
      </c>
      <c r="D612" s="5">
        <f t="shared" si="73"/>
        <v>6</v>
      </c>
      <c r="E612" s="5" t="str">
        <f t="shared" si="74"/>
        <v>Jun</v>
      </c>
      <c r="F612" s="5" t="str">
        <f t="shared" si="75"/>
        <v>Q2</v>
      </c>
      <c r="G612" s="5" t="s">
        <v>51</v>
      </c>
      <c r="H612" s="5" t="s">
        <v>52</v>
      </c>
      <c r="I612" s="5" t="s">
        <v>53</v>
      </c>
      <c r="J612" s="5" t="s">
        <v>54</v>
      </c>
      <c r="K612" s="5" t="s">
        <v>99</v>
      </c>
      <c r="L612" s="5" t="s">
        <v>76</v>
      </c>
      <c r="M612" s="5" t="s">
        <v>56</v>
      </c>
      <c r="N612" s="5">
        <v>1</v>
      </c>
      <c r="O612" s="7">
        <v>1911</v>
      </c>
      <c r="P612" s="8">
        <v>0.15</v>
      </c>
      <c r="Q612" s="7">
        <v>1001</v>
      </c>
      <c r="R612" s="9">
        <f t="shared" si="76"/>
        <v>1624.35</v>
      </c>
      <c r="S612" s="9">
        <f t="shared" si="77"/>
        <v>1001</v>
      </c>
      <c r="T612" s="9">
        <f t="shared" si="78"/>
        <v>623.34999999999991</v>
      </c>
      <c r="U612" s="10">
        <f t="shared" si="79"/>
        <v>0.38375350140056019</v>
      </c>
      <c r="V612" s="5" t="s">
        <v>42</v>
      </c>
    </row>
    <row r="613" spans="1:22" x14ac:dyDescent="0.3">
      <c r="A613" s="5" t="s">
        <v>700</v>
      </c>
      <c r="B613" s="6">
        <v>45100</v>
      </c>
      <c r="C613" s="5">
        <f t="shared" si="72"/>
        <v>2023</v>
      </c>
      <c r="D613" s="5">
        <f t="shared" si="73"/>
        <v>6</v>
      </c>
      <c r="E613" s="5" t="str">
        <f t="shared" si="74"/>
        <v>Jun</v>
      </c>
      <c r="F613" s="5" t="str">
        <f t="shared" si="75"/>
        <v>Q2</v>
      </c>
      <c r="G613" s="5" t="s">
        <v>51</v>
      </c>
      <c r="H613" s="5" t="s">
        <v>79</v>
      </c>
      <c r="I613" s="5" t="s">
        <v>80</v>
      </c>
      <c r="J613" s="5" t="s">
        <v>38</v>
      </c>
      <c r="K613" s="5" t="s">
        <v>118</v>
      </c>
      <c r="L613" s="5" t="s">
        <v>76</v>
      </c>
      <c r="M613" s="5" t="s">
        <v>56</v>
      </c>
      <c r="N613" s="5">
        <v>3</v>
      </c>
      <c r="O613" s="7">
        <v>17768</v>
      </c>
      <c r="P613" s="8">
        <v>0.1</v>
      </c>
      <c r="Q613" s="7">
        <v>13588</v>
      </c>
      <c r="R613" s="9">
        <f t="shared" si="76"/>
        <v>47973.599999999999</v>
      </c>
      <c r="S613" s="9">
        <f t="shared" si="77"/>
        <v>40764</v>
      </c>
      <c r="T613" s="9">
        <f t="shared" si="78"/>
        <v>7209.5999999999985</v>
      </c>
      <c r="U613" s="10">
        <f t="shared" si="79"/>
        <v>0.15028265546050326</v>
      </c>
      <c r="V613" s="5" t="s">
        <v>42</v>
      </c>
    </row>
    <row r="614" spans="1:22" x14ac:dyDescent="0.3">
      <c r="A614" s="5" t="s">
        <v>701</v>
      </c>
      <c r="B614" s="6">
        <v>45100</v>
      </c>
      <c r="C614" s="5">
        <f t="shared" si="72"/>
        <v>2023</v>
      </c>
      <c r="D614" s="5">
        <f t="shared" si="73"/>
        <v>6</v>
      </c>
      <c r="E614" s="5" t="str">
        <f t="shared" si="74"/>
        <v>Jun</v>
      </c>
      <c r="F614" s="5" t="str">
        <f t="shared" si="75"/>
        <v>Q2</v>
      </c>
      <c r="G614" s="5" t="s">
        <v>51</v>
      </c>
      <c r="H614" s="5" t="s">
        <v>106</v>
      </c>
      <c r="I614" s="5" t="s">
        <v>107</v>
      </c>
      <c r="J614" s="5" t="s">
        <v>54</v>
      </c>
      <c r="K614" s="5" t="s">
        <v>84</v>
      </c>
      <c r="L614" s="5" t="s">
        <v>40</v>
      </c>
      <c r="M614" s="5" t="s">
        <v>41</v>
      </c>
      <c r="N614" s="5">
        <v>2</v>
      </c>
      <c r="O614" s="7">
        <v>2518</v>
      </c>
      <c r="P614" s="8">
        <v>0.2</v>
      </c>
      <c r="Q614" s="7">
        <v>1255</v>
      </c>
      <c r="R614" s="9">
        <f t="shared" si="76"/>
        <v>4028.8</v>
      </c>
      <c r="S614" s="9">
        <f t="shared" si="77"/>
        <v>2510</v>
      </c>
      <c r="T614" s="9">
        <f t="shared" si="78"/>
        <v>1518.8000000000002</v>
      </c>
      <c r="U614" s="10">
        <f t="shared" si="79"/>
        <v>0.37698570293884037</v>
      </c>
      <c r="V614" s="5" t="s">
        <v>42</v>
      </c>
    </row>
    <row r="615" spans="1:22" x14ac:dyDescent="0.3">
      <c r="A615" s="5" t="s">
        <v>702</v>
      </c>
      <c r="B615" s="6">
        <v>45100</v>
      </c>
      <c r="C615" s="5">
        <f t="shared" si="72"/>
        <v>2023</v>
      </c>
      <c r="D615" s="5">
        <f t="shared" si="73"/>
        <v>6</v>
      </c>
      <c r="E615" s="5" t="str">
        <f t="shared" si="74"/>
        <v>Jun</v>
      </c>
      <c r="F615" s="5" t="str">
        <f t="shared" si="75"/>
        <v>Q2</v>
      </c>
      <c r="G615" s="5" t="s">
        <v>51</v>
      </c>
      <c r="H615" s="5" t="s">
        <v>106</v>
      </c>
      <c r="I615" s="5" t="s">
        <v>107</v>
      </c>
      <c r="J615" s="5" t="s">
        <v>38</v>
      </c>
      <c r="K615" s="5" t="s">
        <v>39</v>
      </c>
      <c r="L615" s="5" t="s">
        <v>40</v>
      </c>
      <c r="M615" s="5" t="s">
        <v>49</v>
      </c>
      <c r="N615" s="5">
        <v>3</v>
      </c>
      <c r="O615" s="7">
        <v>57113</v>
      </c>
      <c r="P615" s="8">
        <v>0</v>
      </c>
      <c r="Q615" s="7">
        <v>48382</v>
      </c>
      <c r="R615" s="9">
        <f t="shared" si="76"/>
        <v>171339</v>
      </c>
      <c r="S615" s="9">
        <f t="shared" si="77"/>
        <v>145146</v>
      </c>
      <c r="T615" s="9">
        <f t="shared" si="78"/>
        <v>26193</v>
      </c>
      <c r="U615" s="10">
        <f t="shared" si="79"/>
        <v>0.15287237581636404</v>
      </c>
      <c r="V615" s="5" t="s">
        <v>42</v>
      </c>
    </row>
    <row r="616" spans="1:22" x14ac:dyDescent="0.3">
      <c r="A616" s="5" t="s">
        <v>703</v>
      </c>
      <c r="B616" s="6">
        <v>45101</v>
      </c>
      <c r="C616" s="5">
        <f t="shared" si="72"/>
        <v>2023</v>
      </c>
      <c r="D616" s="5">
        <f t="shared" si="73"/>
        <v>6</v>
      </c>
      <c r="E616" s="5" t="str">
        <f t="shared" si="74"/>
        <v>Jun</v>
      </c>
      <c r="F616" s="5" t="str">
        <f t="shared" si="75"/>
        <v>Q2</v>
      </c>
      <c r="G616" s="5" t="s">
        <v>51</v>
      </c>
      <c r="H616" s="5" t="s">
        <v>52</v>
      </c>
      <c r="I616" s="5" t="s">
        <v>53</v>
      </c>
      <c r="J616" s="5" t="s">
        <v>46</v>
      </c>
      <c r="K616" s="5" t="s">
        <v>89</v>
      </c>
      <c r="L616" s="5" t="s">
        <v>76</v>
      </c>
      <c r="M616" s="5" t="s">
        <v>49</v>
      </c>
      <c r="N616" s="5">
        <v>4</v>
      </c>
      <c r="O616" s="7">
        <v>2040</v>
      </c>
      <c r="P616" s="8">
        <v>0.1</v>
      </c>
      <c r="Q616" s="7">
        <v>1207</v>
      </c>
      <c r="R616" s="9">
        <f t="shared" si="76"/>
        <v>7344</v>
      </c>
      <c r="S616" s="9">
        <f t="shared" si="77"/>
        <v>4828</v>
      </c>
      <c r="T616" s="9">
        <f t="shared" si="78"/>
        <v>2516</v>
      </c>
      <c r="U616" s="10">
        <f t="shared" si="79"/>
        <v>0.34259259259259262</v>
      </c>
      <c r="V616" s="5" t="s">
        <v>42</v>
      </c>
    </row>
    <row r="617" spans="1:22" x14ac:dyDescent="0.3">
      <c r="A617" s="5" t="s">
        <v>704</v>
      </c>
      <c r="B617" s="6">
        <v>45102</v>
      </c>
      <c r="C617" s="5">
        <f t="shared" si="72"/>
        <v>2023</v>
      </c>
      <c r="D617" s="5">
        <f t="shared" si="73"/>
        <v>6</v>
      </c>
      <c r="E617" s="5" t="str">
        <f t="shared" si="74"/>
        <v>Jun</v>
      </c>
      <c r="F617" s="5" t="str">
        <f t="shared" si="75"/>
        <v>Q2</v>
      </c>
      <c r="G617" s="5" t="s">
        <v>51</v>
      </c>
      <c r="H617" s="5" t="s">
        <v>79</v>
      </c>
      <c r="I617" s="5" t="s">
        <v>80</v>
      </c>
      <c r="J617" s="5" t="s">
        <v>46</v>
      </c>
      <c r="K617" s="5" t="s">
        <v>89</v>
      </c>
      <c r="L617" s="5" t="s">
        <v>76</v>
      </c>
      <c r="M617" s="5" t="s">
        <v>49</v>
      </c>
      <c r="N617" s="5">
        <v>2</v>
      </c>
      <c r="O617" s="7">
        <v>2106</v>
      </c>
      <c r="P617" s="8">
        <v>0.15</v>
      </c>
      <c r="Q617" s="7">
        <v>1251</v>
      </c>
      <c r="R617" s="9">
        <f t="shared" si="76"/>
        <v>3580.2</v>
      </c>
      <c r="S617" s="9">
        <f t="shared" si="77"/>
        <v>2502</v>
      </c>
      <c r="T617" s="9">
        <f t="shared" si="78"/>
        <v>1078.1999999999998</v>
      </c>
      <c r="U617" s="10">
        <f t="shared" si="79"/>
        <v>0.30115635997988938</v>
      </c>
      <c r="V617" s="5" t="s">
        <v>42</v>
      </c>
    </row>
    <row r="618" spans="1:22" x14ac:dyDescent="0.3">
      <c r="A618" s="5" t="s">
        <v>705</v>
      </c>
      <c r="B618" s="6">
        <v>45102</v>
      </c>
      <c r="C618" s="5">
        <f t="shared" si="72"/>
        <v>2023</v>
      </c>
      <c r="D618" s="5">
        <f t="shared" si="73"/>
        <v>6</v>
      </c>
      <c r="E618" s="5" t="str">
        <f t="shared" si="74"/>
        <v>Jun</v>
      </c>
      <c r="F618" s="5" t="str">
        <f t="shared" si="75"/>
        <v>Q2</v>
      </c>
      <c r="G618" s="5" t="s">
        <v>51</v>
      </c>
      <c r="H618" s="5" t="s">
        <v>79</v>
      </c>
      <c r="I618" s="5" t="s">
        <v>80</v>
      </c>
      <c r="J618" s="5" t="s">
        <v>38</v>
      </c>
      <c r="K618" s="5" t="s">
        <v>75</v>
      </c>
      <c r="L618" s="5" t="s">
        <v>40</v>
      </c>
      <c r="M618" s="5" t="s">
        <v>41</v>
      </c>
      <c r="N618" s="5">
        <v>2</v>
      </c>
      <c r="O618" s="7">
        <v>10217</v>
      </c>
      <c r="P618" s="8">
        <v>0.05</v>
      </c>
      <c r="Q618" s="7">
        <v>7473</v>
      </c>
      <c r="R618" s="9">
        <f t="shared" si="76"/>
        <v>19412.3</v>
      </c>
      <c r="S618" s="9">
        <f t="shared" si="77"/>
        <v>14946</v>
      </c>
      <c r="T618" s="9">
        <f t="shared" si="78"/>
        <v>4466.2999999999993</v>
      </c>
      <c r="U618" s="10">
        <f t="shared" si="79"/>
        <v>0.23007577669827889</v>
      </c>
      <c r="V618" s="5" t="s">
        <v>42</v>
      </c>
    </row>
    <row r="619" spans="1:22" x14ac:dyDescent="0.3">
      <c r="A619" s="5" t="s">
        <v>706</v>
      </c>
      <c r="B619" s="6">
        <v>45102</v>
      </c>
      <c r="C619" s="5">
        <f t="shared" si="72"/>
        <v>2023</v>
      </c>
      <c r="D619" s="5">
        <f t="shared" si="73"/>
        <v>6</v>
      </c>
      <c r="E619" s="5" t="str">
        <f t="shared" si="74"/>
        <v>Jun</v>
      </c>
      <c r="F619" s="5" t="str">
        <f t="shared" si="75"/>
        <v>Q2</v>
      </c>
      <c r="G619" s="5" t="s">
        <v>35</v>
      </c>
      <c r="H619" s="5" t="s">
        <v>36</v>
      </c>
      <c r="I619" s="5" t="s">
        <v>37</v>
      </c>
      <c r="J619" s="5" t="s">
        <v>54</v>
      </c>
      <c r="K619" s="5" t="s">
        <v>55</v>
      </c>
      <c r="L619" s="5" t="s">
        <v>76</v>
      </c>
      <c r="M619" s="5" t="s">
        <v>41</v>
      </c>
      <c r="N619" s="5">
        <v>1</v>
      </c>
      <c r="O619" s="7">
        <v>2898</v>
      </c>
      <c r="P619" s="8">
        <v>0.05</v>
      </c>
      <c r="Q619" s="7">
        <v>1764</v>
      </c>
      <c r="R619" s="9">
        <f t="shared" si="76"/>
        <v>2753.1</v>
      </c>
      <c r="S619" s="9">
        <f t="shared" si="77"/>
        <v>1764</v>
      </c>
      <c r="T619" s="9">
        <f t="shared" si="78"/>
        <v>989.09999999999991</v>
      </c>
      <c r="U619" s="10">
        <f t="shared" si="79"/>
        <v>0.3592677345537757</v>
      </c>
      <c r="V619" s="5" t="s">
        <v>42</v>
      </c>
    </row>
    <row r="620" spans="1:22" x14ac:dyDescent="0.3">
      <c r="A620" s="5" t="s">
        <v>707</v>
      </c>
      <c r="B620" s="6">
        <v>45103</v>
      </c>
      <c r="C620" s="5">
        <f t="shared" si="72"/>
        <v>2023</v>
      </c>
      <c r="D620" s="5">
        <f t="shared" si="73"/>
        <v>6</v>
      </c>
      <c r="E620" s="5" t="str">
        <f t="shared" si="74"/>
        <v>Jun</v>
      </c>
      <c r="F620" s="5" t="str">
        <f t="shared" si="75"/>
        <v>Q2</v>
      </c>
      <c r="G620" s="5" t="s">
        <v>63</v>
      </c>
      <c r="H620" s="5" t="s">
        <v>86</v>
      </c>
      <c r="I620" s="5" t="s">
        <v>87</v>
      </c>
      <c r="J620" s="5" t="s">
        <v>46</v>
      </c>
      <c r="K620" s="5" t="s">
        <v>47</v>
      </c>
      <c r="L620" s="5" t="s">
        <v>40</v>
      </c>
      <c r="M620" s="5" t="s">
        <v>56</v>
      </c>
      <c r="N620" s="5">
        <v>2</v>
      </c>
      <c r="O620" s="7">
        <v>482</v>
      </c>
      <c r="P620" s="8">
        <v>0.1</v>
      </c>
      <c r="Q620" s="7">
        <v>219</v>
      </c>
      <c r="R620" s="9">
        <f t="shared" si="76"/>
        <v>867.6</v>
      </c>
      <c r="S620" s="9">
        <f t="shared" si="77"/>
        <v>438</v>
      </c>
      <c r="T620" s="9">
        <f t="shared" si="78"/>
        <v>429.6</v>
      </c>
      <c r="U620" s="10">
        <f t="shared" si="79"/>
        <v>0.49515905947441219</v>
      </c>
      <c r="V620" s="5" t="s">
        <v>42</v>
      </c>
    </row>
    <row r="621" spans="1:22" x14ac:dyDescent="0.3">
      <c r="A621" s="5" t="s">
        <v>708</v>
      </c>
      <c r="B621" s="6">
        <v>45103</v>
      </c>
      <c r="C621" s="5">
        <f t="shared" si="72"/>
        <v>2023</v>
      </c>
      <c r="D621" s="5">
        <f t="shared" si="73"/>
        <v>6</v>
      </c>
      <c r="E621" s="5" t="str">
        <f t="shared" si="74"/>
        <v>Jun</v>
      </c>
      <c r="F621" s="5" t="str">
        <f t="shared" si="75"/>
        <v>Q2</v>
      </c>
      <c r="G621" s="5" t="s">
        <v>58</v>
      </c>
      <c r="H621" s="5" t="s">
        <v>59</v>
      </c>
      <c r="I621" s="5" t="s">
        <v>60</v>
      </c>
      <c r="J621" s="5" t="s">
        <v>81</v>
      </c>
      <c r="K621" s="5" t="s">
        <v>130</v>
      </c>
      <c r="L621" s="5" t="s">
        <v>48</v>
      </c>
      <c r="M621" s="5" t="s">
        <v>49</v>
      </c>
      <c r="N621" s="5">
        <v>1</v>
      </c>
      <c r="O621" s="7">
        <v>14979</v>
      </c>
      <c r="P621" s="8">
        <v>0.3</v>
      </c>
      <c r="Q621" s="7">
        <v>9129</v>
      </c>
      <c r="R621" s="9">
        <f t="shared" si="76"/>
        <v>10485.299999999999</v>
      </c>
      <c r="S621" s="9">
        <f t="shared" si="77"/>
        <v>9129</v>
      </c>
      <c r="T621" s="9">
        <f t="shared" si="78"/>
        <v>1356.2999999999993</v>
      </c>
      <c r="U621" s="10">
        <f t="shared" si="79"/>
        <v>0.12935252210237183</v>
      </c>
      <c r="V621" s="5" t="s">
        <v>42</v>
      </c>
    </row>
    <row r="622" spans="1:22" x14ac:dyDescent="0.3">
      <c r="A622" s="5" t="s">
        <v>709</v>
      </c>
      <c r="B622" s="6">
        <v>45103</v>
      </c>
      <c r="C622" s="5">
        <f t="shared" si="72"/>
        <v>2023</v>
      </c>
      <c r="D622" s="5">
        <f t="shared" si="73"/>
        <v>6</v>
      </c>
      <c r="E622" s="5" t="str">
        <f t="shared" si="74"/>
        <v>Jun</v>
      </c>
      <c r="F622" s="5" t="str">
        <f t="shared" si="75"/>
        <v>Q2</v>
      </c>
      <c r="G622" s="5" t="s">
        <v>51</v>
      </c>
      <c r="H622" s="5" t="s">
        <v>52</v>
      </c>
      <c r="I622" s="5" t="s">
        <v>53</v>
      </c>
      <c r="J622" s="5" t="s">
        <v>46</v>
      </c>
      <c r="K622" s="5" t="s">
        <v>66</v>
      </c>
      <c r="L622" s="5" t="s">
        <v>76</v>
      </c>
      <c r="M622" s="5" t="s">
        <v>49</v>
      </c>
      <c r="N622" s="5">
        <v>2</v>
      </c>
      <c r="O622" s="7">
        <v>290</v>
      </c>
      <c r="P622" s="8">
        <v>0</v>
      </c>
      <c r="Q622" s="7">
        <v>116</v>
      </c>
      <c r="R622" s="9">
        <f t="shared" si="76"/>
        <v>580</v>
      </c>
      <c r="S622" s="9">
        <f t="shared" si="77"/>
        <v>232</v>
      </c>
      <c r="T622" s="9">
        <f t="shared" si="78"/>
        <v>348</v>
      </c>
      <c r="U622" s="10">
        <f t="shared" si="79"/>
        <v>0.6</v>
      </c>
      <c r="V622" s="5" t="s">
        <v>42</v>
      </c>
    </row>
    <row r="623" spans="1:22" x14ac:dyDescent="0.3">
      <c r="A623" s="5" t="s">
        <v>710</v>
      </c>
      <c r="B623" s="6">
        <v>45103</v>
      </c>
      <c r="C623" s="5">
        <f t="shared" si="72"/>
        <v>2023</v>
      </c>
      <c r="D623" s="5">
        <f t="shared" si="73"/>
        <v>6</v>
      </c>
      <c r="E623" s="5" t="str">
        <f t="shared" si="74"/>
        <v>Jun</v>
      </c>
      <c r="F623" s="5" t="str">
        <f t="shared" si="75"/>
        <v>Q2</v>
      </c>
      <c r="G623" s="5" t="s">
        <v>63</v>
      </c>
      <c r="H623" s="5" t="s">
        <v>64</v>
      </c>
      <c r="I623" s="5" t="s">
        <v>65</v>
      </c>
      <c r="J623" s="5" t="s">
        <v>38</v>
      </c>
      <c r="K623" s="5" t="s">
        <v>118</v>
      </c>
      <c r="L623" s="5" t="s">
        <v>48</v>
      </c>
      <c r="M623" s="5" t="s">
        <v>49</v>
      </c>
      <c r="N623" s="5">
        <v>5</v>
      </c>
      <c r="O623" s="7">
        <v>19688</v>
      </c>
      <c r="P623" s="8">
        <v>0.1</v>
      </c>
      <c r="Q623" s="7">
        <v>15120</v>
      </c>
      <c r="R623" s="9">
        <f t="shared" si="76"/>
        <v>88596</v>
      </c>
      <c r="S623" s="9">
        <f t="shared" si="77"/>
        <v>75600</v>
      </c>
      <c r="T623" s="9">
        <f t="shared" si="78"/>
        <v>12996</v>
      </c>
      <c r="U623" s="10">
        <f t="shared" si="79"/>
        <v>0.14668833807395368</v>
      </c>
      <c r="V623" s="5" t="s">
        <v>42</v>
      </c>
    </row>
    <row r="624" spans="1:22" x14ac:dyDescent="0.3">
      <c r="A624" s="5" t="s">
        <v>711</v>
      </c>
      <c r="B624" s="6">
        <v>45103</v>
      </c>
      <c r="C624" s="5">
        <f t="shared" si="72"/>
        <v>2023</v>
      </c>
      <c r="D624" s="5">
        <f t="shared" si="73"/>
        <v>6</v>
      </c>
      <c r="E624" s="5" t="str">
        <f t="shared" si="74"/>
        <v>Jun</v>
      </c>
      <c r="F624" s="5" t="str">
        <f t="shared" si="75"/>
        <v>Q2</v>
      </c>
      <c r="G624" s="5" t="s">
        <v>51</v>
      </c>
      <c r="H624" s="5" t="s">
        <v>52</v>
      </c>
      <c r="I624" s="5" t="s">
        <v>53</v>
      </c>
      <c r="J624" s="5" t="s">
        <v>38</v>
      </c>
      <c r="K624" s="5" t="s">
        <v>39</v>
      </c>
      <c r="L624" s="5" t="s">
        <v>48</v>
      </c>
      <c r="M624" s="5" t="s">
        <v>56</v>
      </c>
      <c r="N624" s="5">
        <v>1</v>
      </c>
      <c r="O624" s="7">
        <v>56319</v>
      </c>
      <c r="P624" s="8">
        <v>0.05</v>
      </c>
      <c r="Q624" s="7">
        <v>46521</v>
      </c>
      <c r="R624" s="9">
        <f t="shared" si="76"/>
        <v>53503.049999999996</v>
      </c>
      <c r="S624" s="9">
        <f t="shared" si="77"/>
        <v>46521</v>
      </c>
      <c r="T624" s="9">
        <f t="shared" si="78"/>
        <v>6982.0499999999956</v>
      </c>
      <c r="U624" s="10">
        <f t="shared" si="79"/>
        <v>0.13049816786145829</v>
      </c>
      <c r="V624" s="5" t="s">
        <v>42</v>
      </c>
    </row>
    <row r="625" spans="1:22" x14ac:dyDescent="0.3">
      <c r="A625" s="5" t="s">
        <v>712</v>
      </c>
      <c r="B625" s="6">
        <v>45103</v>
      </c>
      <c r="C625" s="5">
        <f t="shared" si="72"/>
        <v>2023</v>
      </c>
      <c r="D625" s="5">
        <f t="shared" si="73"/>
        <v>6</v>
      </c>
      <c r="E625" s="5" t="str">
        <f t="shared" si="74"/>
        <v>Jun</v>
      </c>
      <c r="F625" s="5" t="str">
        <f t="shared" si="75"/>
        <v>Q2</v>
      </c>
      <c r="G625" s="5" t="s">
        <v>63</v>
      </c>
      <c r="H625" s="5" t="s">
        <v>86</v>
      </c>
      <c r="I625" s="5" t="s">
        <v>87</v>
      </c>
      <c r="J625" s="5" t="s">
        <v>46</v>
      </c>
      <c r="K625" s="5" t="s">
        <v>89</v>
      </c>
      <c r="L625" s="5" t="s">
        <v>40</v>
      </c>
      <c r="M625" s="5" t="s">
        <v>56</v>
      </c>
      <c r="N625" s="5">
        <v>2</v>
      </c>
      <c r="O625" s="7">
        <v>2271</v>
      </c>
      <c r="P625" s="8">
        <v>0.15</v>
      </c>
      <c r="Q625" s="7">
        <v>1313</v>
      </c>
      <c r="R625" s="9">
        <f t="shared" si="76"/>
        <v>3860.7</v>
      </c>
      <c r="S625" s="9">
        <f t="shared" si="77"/>
        <v>2626</v>
      </c>
      <c r="T625" s="9">
        <f t="shared" si="78"/>
        <v>1234.6999999999998</v>
      </c>
      <c r="U625" s="10">
        <f t="shared" si="79"/>
        <v>0.31981246924132928</v>
      </c>
      <c r="V625" s="5" t="s">
        <v>42</v>
      </c>
    </row>
    <row r="626" spans="1:22" x14ac:dyDescent="0.3">
      <c r="A626" s="5" t="s">
        <v>713</v>
      </c>
      <c r="B626" s="6">
        <v>45103</v>
      </c>
      <c r="C626" s="5">
        <f t="shared" si="72"/>
        <v>2023</v>
      </c>
      <c r="D626" s="5">
        <f t="shared" si="73"/>
        <v>6</v>
      </c>
      <c r="E626" s="5" t="str">
        <f t="shared" si="74"/>
        <v>Jun</v>
      </c>
      <c r="F626" s="5" t="str">
        <f t="shared" si="75"/>
        <v>Q2</v>
      </c>
      <c r="G626" s="5" t="s">
        <v>51</v>
      </c>
      <c r="H626" s="5" t="s">
        <v>106</v>
      </c>
      <c r="I626" s="5" t="s">
        <v>107</v>
      </c>
      <c r="J626" s="5" t="s">
        <v>38</v>
      </c>
      <c r="K626" s="5" t="s">
        <v>39</v>
      </c>
      <c r="L626" s="5" t="s">
        <v>76</v>
      </c>
      <c r="M626" s="5" t="s">
        <v>56</v>
      </c>
      <c r="N626" s="5">
        <v>5</v>
      </c>
      <c r="O626" s="7">
        <v>53111</v>
      </c>
      <c r="P626" s="8">
        <v>0</v>
      </c>
      <c r="Q626" s="7">
        <v>45345</v>
      </c>
      <c r="R626" s="9">
        <f t="shared" si="76"/>
        <v>265555</v>
      </c>
      <c r="S626" s="9">
        <f t="shared" si="77"/>
        <v>226725</v>
      </c>
      <c r="T626" s="9">
        <f t="shared" si="78"/>
        <v>38830</v>
      </c>
      <c r="U626" s="10">
        <f t="shared" si="79"/>
        <v>0.1462220632260737</v>
      </c>
      <c r="V626" s="5" t="s">
        <v>42</v>
      </c>
    </row>
    <row r="627" spans="1:22" x14ac:dyDescent="0.3">
      <c r="A627" s="5" t="s">
        <v>714</v>
      </c>
      <c r="B627" s="6">
        <v>45103</v>
      </c>
      <c r="C627" s="5">
        <f t="shared" si="72"/>
        <v>2023</v>
      </c>
      <c r="D627" s="5">
        <f t="shared" si="73"/>
        <v>6</v>
      </c>
      <c r="E627" s="5" t="str">
        <f t="shared" si="74"/>
        <v>Jun</v>
      </c>
      <c r="F627" s="5" t="str">
        <f t="shared" si="75"/>
        <v>Q2</v>
      </c>
      <c r="G627" s="5" t="s">
        <v>51</v>
      </c>
      <c r="H627" s="5" t="s">
        <v>79</v>
      </c>
      <c r="I627" s="5" t="s">
        <v>80</v>
      </c>
      <c r="J627" s="5" t="s">
        <v>81</v>
      </c>
      <c r="K627" s="5" t="s">
        <v>82</v>
      </c>
      <c r="L627" s="5" t="s">
        <v>40</v>
      </c>
      <c r="M627" s="5" t="s">
        <v>49</v>
      </c>
      <c r="N627" s="5">
        <v>1</v>
      </c>
      <c r="O627" s="7">
        <v>7131</v>
      </c>
      <c r="P627" s="8">
        <v>0.35</v>
      </c>
      <c r="Q627" s="7">
        <v>3965</v>
      </c>
      <c r="R627" s="9">
        <f t="shared" si="76"/>
        <v>4635.1500000000005</v>
      </c>
      <c r="S627" s="9">
        <f t="shared" si="77"/>
        <v>3965</v>
      </c>
      <c r="T627" s="9">
        <f t="shared" si="78"/>
        <v>670.15000000000055</v>
      </c>
      <c r="U627" s="10">
        <f t="shared" si="79"/>
        <v>0.14458000280465583</v>
      </c>
      <c r="V627" s="5" t="s">
        <v>42</v>
      </c>
    </row>
    <row r="628" spans="1:22" x14ac:dyDescent="0.3">
      <c r="A628" s="5" t="s">
        <v>715</v>
      </c>
      <c r="B628" s="6">
        <v>45103</v>
      </c>
      <c r="C628" s="5">
        <f t="shared" si="72"/>
        <v>2023</v>
      </c>
      <c r="D628" s="5">
        <f t="shared" si="73"/>
        <v>6</v>
      </c>
      <c r="E628" s="5" t="str">
        <f t="shared" si="74"/>
        <v>Jun</v>
      </c>
      <c r="F628" s="5" t="str">
        <f t="shared" si="75"/>
        <v>Q2</v>
      </c>
      <c r="G628" s="5" t="s">
        <v>58</v>
      </c>
      <c r="H628" s="5" t="s">
        <v>59</v>
      </c>
      <c r="I628" s="5" t="s">
        <v>60</v>
      </c>
      <c r="J628" s="5" t="s">
        <v>54</v>
      </c>
      <c r="K628" s="5" t="s">
        <v>55</v>
      </c>
      <c r="L628" s="5" t="s">
        <v>76</v>
      </c>
      <c r="M628" s="5" t="s">
        <v>41</v>
      </c>
      <c r="N628" s="5">
        <v>1</v>
      </c>
      <c r="O628" s="7">
        <v>2868</v>
      </c>
      <c r="P628" s="8">
        <v>0.1</v>
      </c>
      <c r="Q628" s="7">
        <v>1716</v>
      </c>
      <c r="R628" s="9">
        <f t="shared" si="76"/>
        <v>2581.2000000000003</v>
      </c>
      <c r="S628" s="9">
        <f t="shared" si="77"/>
        <v>1716</v>
      </c>
      <c r="T628" s="9">
        <f t="shared" si="78"/>
        <v>865.20000000000027</v>
      </c>
      <c r="U628" s="10">
        <f t="shared" si="79"/>
        <v>0.33519293351929341</v>
      </c>
      <c r="V628" s="5" t="s">
        <v>42</v>
      </c>
    </row>
    <row r="629" spans="1:22" x14ac:dyDescent="0.3">
      <c r="A629" s="5" t="s">
        <v>716</v>
      </c>
      <c r="B629" s="6">
        <v>45103</v>
      </c>
      <c r="C629" s="5">
        <f t="shared" si="72"/>
        <v>2023</v>
      </c>
      <c r="D629" s="5">
        <f t="shared" si="73"/>
        <v>6</v>
      </c>
      <c r="E629" s="5" t="str">
        <f t="shared" si="74"/>
        <v>Jun</v>
      </c>
      <c r="F629" s="5" t="str">
        <f t="shared" si="75"/>
        <v>Q2</v>
      </c>
      <c r="G629" s="5" t="s">
        <v>51</v>
      </c>
      <c r="H629" s="5" t="s">
        <v>79</v>
      </c>
      <c r="I629" s="5" t="s">
        <v>80</v>
      </c>
      <c r="J629" s="5" t="s">
        <v>46</v>
      </c>
      <c r="K629" s="5" t="s">
        <v>66</v>
      </c>
      <c r="L629" s="5" t="s">
        <v>76</v>
      </c>
      <c r="M629" s="5" t="s">
        <v>49</v>
      </c>
      <c r="N629" s="5">
        <v>1</v>
      </c>
      <c r="O629" s="7">
        <v>310</v>
      </c>
      <c r="P629" s="8">
        <v>0.1</v>
      </c>
      <c r="Q629" s="7">
        <v>124</v>
      </c>
      <c r="R629" s="9">
        <f t="shared" si="76"/>
        <v>279</v>
      </c>
      <c r="S629" s="9">
        <f t="shared" si="77"/>
        <v>124</v>
      </c>
      <c r="T629" s="9">
        <f t="shared" si="78"/>
        <v>155</v>
      </c>
      <c r="U629" s="10">
        <f t="shared" si="79"/>
        <v>0.55555555555555558</v>
      </c>
      <c r="V629" s="5" t="s">
        <v>42</v>
      </c>
    </row>
    <row r="630" spans="1:22" x14ac:dyDescent="0.3">
      <c r="A630" s="5" t="s">
        <v>717</v>
      </c>
      <c r="B630" s="6">
        <v>45103</v>
      </c>
      <c r="C630" s="5">
        <f t="shared" si="72"/>
        <v>2023</v>
      </c>
      <c r="D630" s="5">
        <f t="shared" si="73"/>
        <v>6</v>
      </c>
      <c r="E630" s="5" t="str">
        <f t="shared" si="74"/>
        <v>Jun</v>
      </c>
      <c r="F630" s="5" t="str">
        <f t="shared" si="75"/>
        <v>Q2</v>
      </c>
      <c r="G630" s="5" t="s">
        <v>35</v>
      </c>
      <c r="H630" s="5" t="s">
        <v>44</v>
      </c>
      <c r="I630" s="5" t="s">
        <v>45</v>
      </c>
      <c r="J630" s="5" t="s">
        <v>54</v>
      </c>
      <c r="K630" s="5" t="s">
        <v>84</v>
      </c>
      <c r="L630" s="5" t="s">
        <v>40</v>
      </c>
      <c r="M630" s="5" t="s">
        <v>49</v>
      </c>
      <c r="N630" s="5">
        <v>2</v>
      </c>
      <c r="O630" s="7">
        <v>2391</v>
      </c>
      <c r="P630" s="8">
        <v>0.15</v>
      </c>
      <c r="Q630" s="7">
        <v>1177</v>
      </c>
      <c r="R630" s="9">
        <f t="shared" si="76"/>
        <v>4064.7</v>
      </c>
      <c r="S630" s="9">
        <f t="shared" si="77"/>
        <v>2354</v>
      </c>
      <c r="T630" s="9">
        <f t="shared" si="78"/>
        <v>1710.6999999999998</v>
      </c>
      <c r="U630" s="10">
        <f t="shared" si="79"/>
        <v>0.42086746869387653</v>
      </c>
      <c r="V630" s="5" t="s">
        <v>42</v>
      </c>
    </row>
    <row r="631" spans="1:22" x14ac:dyDescent="0.3">
      <c r="A631" s="5" t="s">
        <v>718</v>
      </c>
      <c r="B631" s="6">
        <v>45103</v>
      </c>
      <c r="C631" s="5">
        <f t="shared" si="72"/>
        <v>2023</v>
      </c>
      <c r="D631" s="5">
        <f t="shared" si="73"/>
        <v>6</v>
      </c>
      <c r="E631" s="5" t="str">
        <f t="shared" si="74"/>
        <v>Jun</v>
      </c>
      <c r="F631" s="5" t="str">
        <f t="shared" si="75"/>
        <v>Q2</v>
      </c>
      <c r="G631" s="5" t="s">
        <v>51</v>
      </c>
      <c r="H631" s="5" t="s">
        <v>79</v>
      </c>
      <c r="I631" s="5" t="s">
        <v>80</v>
      </c>
      <c r="J631" s="5" t="s">
        <v>46</v>
      </c>
      <c r="K631" s="5" t="s">
        <v>47</v>
      </c>
      <c r="L631" s="5" t="s">
        <v>76</v>
      </c>
      <c r="M631" s="5" t="s">
        <v>56</v>
      </c>
      <c r="N631" s="5">
        <v>3</v>
      </c>
      <c r="O631" s="7">
        <v>450</v>
      </c>
      <c r="P631" s="8">
        <v>0</v>
      </c>
      <c r="Q631" s="7">
        <v>200</v>
      </c>
      <c r="R631" s="9">
        <f t="shared" si="76"/>
        <v>1350</v>
      </c>
      <c r="S631" s="9">
        <f t="shared" si="77"/>
        <v>600</v>
      </c>
      <c r="T631" s="9">
        <f t="shared" si="78"/>
        <v>750</v>
      </c>
      <c r="U631" s="10">
        <f t="shared" si="79"/>
        <v>0.55555555555555558</v>
      </c>
      <c r="V631" s="5" t="s">
        <v>42</v>
      </c>
    </row>
    <row r="632" spans="1:22" x14ac:dyDescent="0.3">
      <c r="A632" s="5" t="s">
        <v>719</v>
      </c>
      <c r="B632" s="6">
        <v>45104</v>
      </c>
      <c r="C632" s="5">
        <f t="shared" si="72"/>
        <v>2023</v>
      </c>
      <c r="D632" s="5">
        <f t="shared" si="73"/>
        <v>6</v>
      </c>
      <c r="E632" s="5" t="str">
        <f t="shared" si="74"/>
        <v>Jun</v>
      </c>
      <c r="F632" s="5" t="str">
        <f t="shared" si="75"/>
        <v>Q2</v>
      </c>
      <c r="G632" s="5" t="s">
        <v>58</v>
      </c>
      <c r="H632" s="5" t="s">
        <v>68</v>
      </c>
      <c r="I632" s="5" t="s">
        <v>69</v>
      </c>
      <c r="J632" s="5" t="s">
        <v>54</v>
      </c>
      <c r="K632" s="5" t="s">
        <v>84</v>
      </c>
      <c r="L632" s="5" t="s">
        <v>40</v>
      </c>
      <c r="M632" s="5" t="s">
        <v>49</v>
      </c>
      <c r="N632" s="5">
        <v>1</v>
      </c>
      <c r="O632" s="7">
        <v>2190</v>
      </c>
      <c r="P632" s="8">
        <v>0.1</v>
      </c>
      <c r="Q632" s="7">
        <v>1111</v>
      </c>
      <c r="R632" s="9">
        <f t="shared" si="76"/>
        <v>1971</v>
      </c>
      <c r="S632" s="9">
        <f t="shared" si="77"/>
        <v>1111</v>
      </c>
      <c r="T632" s="9">
        <f t="shared" si="78"/>
        <v>860</v>
      </c>
      <c r="U632" s="10">
        <f t="shared" si="79"/>
        <v>0.43632673769660069</v>
      </c>
      <c r="V632" s="5" t="s">
        <v>42</v>
      </c>
    </row>
    <row r="633" spans="1:22" x14ac:dyDescent="0.3">
      <c r="A633" s="5" t="s">
        <v>720</v>
      </c>
      <c r="B633" s="6">
        <v>45104</v>
      </c>
      <c r="C633" s="5">
        <f t="shared" si="72"/>
        <v>2023</v>
      </c>
      <c r="D633" s="5">
        <f t="shared" si="73"/>
        <v>6</v>
      </c>
      <c r="E633" s="5" t="str">
        <f t="shared" si="74"/>
        <v>Jun</v>
      </c>
      <c r="F633" s="5" t="str">
        <f t="shared" si="75"/>
        <v>Q2</v>
      </c>
      <c r="G633" s="5" t="s">
        <v>51</v>
      </c>
      <c r="H633" s="5" t="s">
        <v>79</v>
      </c>
      <c r="I633" s="5" t="s">
        <v>80</v>
      </c>
      <c r="J633" s="5" t="s">
        <v>54</v>
      </c>
      <c r="K633" s="5" t="s">
        <v>84</v>
      </c>
      <c r="L633" s="5" t="s">
        <v>48</v>
      </c>
      <c r="M633" s="5" t="s">
        <v>49</v>
      </c>
      <c r="N633" s="5">
        <v>1</v>
      </c>
      <c r="O633" s="7">
        <v>2639</v>
      </c>
      <c r="P633" s="8">
        <v>0.05</v>
      </c>
      <c r="Q633" s="7">
        <v>1321</v>
      </c>
      <c r="R633" s="9">
        <f t="shared" si="76"/>
        <v>2507.0499999999997</v>
      </c>
      <c r="S633" s="9">
        <f t="shared" si="77"/>
        <v>1321</v>
      </c>
      <c r="T633" s="9">
        <f t="shared" si="78"/>
        <v>1186.0499999999997</v>
      </c>
      <c r="U633" s="10">
        <f t="shared" si="79"/>
        <v>0.47308589776829335</v>
      </c>
      <c r="V633" s="5" t="s">
        <v>42</v>
      </c>
    </row>
    <row r="634" spans="1:22" x14ac:dyDescent="0.3">
      <c r="A634" s="5" t="s">
        <v>721</v>
      </c>
      <c r="B634" s="6">
        <v>45105</v>
      </c>
      <c r="C634" s="5">
        <f t="shared" si="72"/>
        <v>2023</v>
      </c>
      <c r="D634" s="5">
        <f t="shared" si="73"/>
        <v>6</v>
      </c>
      <c r="E634" s="5" t="str">
        <f t="shared" si="74"/>
        <v>Jun</v>
      </c>
      <c r="F634" s="5" t="str">
        <f t="shared" si="75"/>
        <v>Q2</v>
      </c>
      <c r="G634" s="5" t="s">
        <v>35</v>
      </c>
      <c r="H634" s="5" t="s">
        <v>91</v>
      </c>
      <c r="I634" s="5" t="s">
        <v>92</v>
      </c>
      <c r="J634" s="5" t="s">
        <v>46</v>
      </c>
      <c r="K634" s="5" t="s">
        <v>47</v>
      </c>
      <c r="L634" s="5" t="s">
        <v>40</v>
      </c>
      <c r="M634" s="5" t="s">
        <v>49</v>
      </c>
      <c r="N634" s="5">
        <v>1</v>
      </c>
      <c r="O634" s="7">
        <v>436</v>
      </c>
      <c r="P634" s="8">
        <v>0</v>
      </c>
      <c r="Q634" s="7">
        <v>200</v>
      </c>
      <c r="R634" s="9">
        <f t="shared" si="76"/>
        <v>436</v>
      </c>
      <c r="S634" s="9">
        <f t="shared" si="77"/>
        <v>200</v>
      </c>
      <c r="T634" s="9">
        <f t="shared" si="78"/>
        <v>236</v>
      </c>
      <c r="U634" s="10">
        <f t="shared" si="79"/>
        <v>0.54128440366972475</v>
      </c>
      <c r="V634" s="5" t="s">
        <v>42</v>
      </c>
    </row>
    <row r="635" spans="1:22" x14ac:dyDescent="0.3">
      <c r="A635" s="5" t="s">
        <v>722</v>
      </c>
      <c r="B635" s="6">
        <v>45106</v>
      </c>
      <c r="C635" s="5">
        <f t="shared" si="72"/>
        <v>2023</v>
      </c>
      <c r="D635" s="5">
        <f t="shared" si="73"/>
        <v>6</v>
      </c>
      <c r="E635" s="5" t="str">
        <f t="shared" si="74"/>
        <v>Jun</v>
      </c>
      <c r="F635" s="5" t="str">
        <f t="shared" si="75"/>
        <v>Q2</v>
      </c>
      <c r="G635" s="5" t="s">
        <v>35</v>
      </c>
      <c r="H635" s="5" t="s">
        <v>91</v>
      </c>
      <c r="I635" s="5" t="s">
        <v>92</v>
      </c>
      <c r="J635" s="5" t="s">
        <v>81</v>
      </c>
      <c r="K635" s="5" t="s">
        <v>130</v>
      </c>
      <c r="L635" s="5" t="s">
        <v>76</v>
      </c>
      <c r="M635" s="5" t="s">
        <v>49</v>
      </c>
      <c r="N635" s="5">
        <v>4</v>
      </c>
      <c r="O635" s="7">
        <v>13370</v>
      </c>
      <c r="P635" s="8">
        <v>0.35</v>
      </c>
      <c r="Q635" s="7">
        <v>8174</v>
      </c>
      <c r="R635" s="9">
        <f t="shared" si="76"/>
        <v>34762</v>
      </c>
      <c r="S635" s="9">
        <f t="shared" si="77"/>
        <v>32696</v>
      </c>
      <c r="T635" s="9">
        <f t="shared" si="78"/>
        <v>2066</v>
      </c>
      <c r="U635" s="10">
        <f t="shared" si="79"/>
        <v>5.9432713882975663E-2</v>
      </c>
      <c r="V635" s="5" t="s">
        <v>120</v>
      </c>
    </row>
    <row r="636" spans="1:22" x14ac:dyDescent="0.3">
      <c r="A636" s="5" t="s">
        <v>723</v>
      </c>
      <c r="B636" s="6">
        <v>45106</v>
      </c>
      <c r="C636" s="5">
        <f t="shared" si="72"/>
        <v>2023</v>
      </c>
      <c r="D636" s="5">
        <f t="shared" si="73"/>
        <v>6</v>
      </c>
      <c r="E636" s="5" t="str">
        <f t="shared" si="74"/>
        <v>Jun</v>
      </c>
      <c r="F636" s="5" t="str">
        <f t="shared" si="75"/>
        <v>Q2</v>
      </c>
      <c r="G636" s="5" t="s">
        <v>51</v>
      </c>
      <c r="H636" s="5" t="s">
        <v>52</v>
      </c>
      <c r="I636" s="5" t="s">
        <v>53</v>
      </c>
      <c r="J636" s="5" t="s">
        <v>46</v>
      </c>
      <c r="K636" s="5" t="s">
        <v>89</v>
      </c>
      <c r="L636" s="5" t="s">
        <v>48</v>
      </c>
      <c r="M636" s="5" t="s">
        <v>49</v>
      </c>
      <c r="N636" s="5">
        <v>2</v>
      </c>
      <c r="O636" s="7">
        <v>2192</v>
      </c>
      <c r="P636" s="8">
        <v>0.15</v>
      </c>
      <c r="Q636" s="7">
        <v>1282</v>
      </c>
      <c r="R636" s="9">
        <f t="shared" si="76"/>
        <v>3726.4</v>
      </c>
      <c r="S636" s="9">
        <f t="shared" si="77"/>
        <v>2564</v>
      </c>
      <c r="T636" s="9">
        <f t="shared" si="78"/>
        <v>1162.4000000000001</v>
      </c>
      <c r="U636" s="10">
        <f t="shared" si="79"/>
        <v>0.3119364534134822</v>
      </c>
      <c r="V636" s="5" t="s">
        <v>42</v>
      </c>
    </row>
    <row r="637" spans="1:22" x14ac:dyDescent="0.3">
      <c r="A637" s="5" t="s">
        <v>724</v>
      </c>
      <c r="B637" s="6">
        <v>45106</v>
      </c>
      <c r="C637" s="5">
        <f t="shared" si="72"/>
        <v>2023</v>
      </c>
      <c r="D637" s="5">
        <f t="shared" si="73"/>
        <v>6</v>
      </c>
      <c r="E637" s="5" t="str">
        <f t="shared" si="74"/>
        <v>Jun</v>
      </c>
      <c r="F637" s="5" t="str">
        <f t="shared" si="75"/>
        <v>Q2</v>
      </c>
      <c r="G637" s="5" t="s">
        <v>63</v>
      </c>
      <c r="H637" s="5" t="s">
        <v>64</v>
      </c>
      <c r="I637" s="5" t="s">
        <v>65</v>
      </c>
      <c r="J637" s="5" t="s">
        <v>81</v>
      </c>
      <c r="K637" s="5" t="s">
        <v>130</v>
      </c>
      <c r="L637" s="5" t="s">
        <v>48</v>
      </c>
      <c r="M637" s="5" t="s">
        <v>49</v>
      </c>
      <c r="N637" s="5">
        <v>5</v>
      </c>
      <c r="O637" s="7">
        <v>14257</v>
      </c>
      <c r="P637" s="8">
        <v>0.3</v>
      </c>
      <c r="Q637" s="7">
        <v>8749</v>
      </c>
      <c r="R637" s="9">
        <f t="shared" si="76"/>
        <v>49899.5</v>
      </c>
      <c r="S637" s="9">
        <f t="shared" si="77"/>
        <v>43745</v>
      </c>
      <c r="T637" s="9">
        <f t="shared" si="78"/>
        <v>6154.5</v>
      </c>
      <c r="U637" s="10">
        <f t="shared" si="79"/>
        <v>0.12333790919748695</v>
      </c>
      <c r="V637" s="5" t="s">
        <v>42</v>
      </c>
    </row>
    <row r="638" spans="1:22" x14ac:dyDescent="0.3">
      <c r="A638" s="5" t="s">
        <v>725</v>
      </c>
      <c r="B638" s="6">
        <v>45106</v>
      </c>
      <c r="C638" s="5">
        <f t="shared" si="72"/>
        <v>2023</v>
      </c>
      <c r="D638" s="5">
        <f t="shared" si="73"/>
        <v>6</v>
      </c>
      <c r="E638" s="5" t="str">
        <f t="shared" si="74"/>
        <v>Jun</v>
      </c>
      <c r="F638" s="5" t="str">
        <f t="shared" si="75"/>
        <v>Q2</v>
      </c>
      <c r="G638" s="5" t="s">
        <v>51</v>
      </c>
      <c r="H638" s="5" t="s">
        <v>79</v>
      </c>
      <c r="I638" s="5" t="s">
        <v>80</v>
      </c>
      <c r="J638" s="5" t="s">
        <v>54</v>
      </c>
      <c r="K638" s="5" t="s">
        <v>99</v>
      </c>
      <c r="L638" s="5" t="s">
        <v>76</v>
      </c>
      <c r="M638" s="5" t="s">
        <v>49</v>
      </c>
      <c r="N638" s="5">
        <v>1</v>
      </c>
      <c r="O638" s="7">
        <v>1734</v>
      </c>
      <c r="P638" s="8">
        <v>0.15</v>
      </c>
      <c r="Q638" s="7">
        <v>908</v>
      </c>
      <c r="R638" s="9">
        <f t="shared" si="76"/>
        <v>1473.8999999999999</v>
      </c>
      <c r="S638" s="9">
        <f t="shared" si="77"/>
        <v>908</v>
      </c>
      <c r="T638" s="9">
        <f t="shared" si="78"/>
        <v>565.89999999999986</v>
      </c>
      <c r="U638" s="10">
        <f t="shared" si="79"/>
        <v>0.38394735056652413</v>
      </c>
      <c r="V638" s="5" t="s">
        <v>42</v>
      </c>
    </row>
    <row r="639" spans="1:22" x14ac:dyDescent="0.3">
      <c r="A639" s="5" t="s">
        <v>726</v>
      </c>
      <c r="B639" s="6">
        <v>45107</v>
      </c>
      <c r="C639" s="5">
        <f t="shared" si="72"/>
        <v>2023</v>
      </c>
      <c r="D639" s="5">
        <f t="shared" si="73"/>
        <v>6</v>
      </c>
      <c r="E639" s="5" t="str">
        <f t="shared" si="74"/>
        <v>Jun</v>
      </c>
      <c r="F639" s="5" t="str">
        <f t="shared" si="75"/>
        <v>Q2</v>
      </c>
      <c r="G639" s="5" t="s">
        <v>51</v>
      </c>
      <c r="H639" s="5" t="s">
        <v>79</v>
      </c>
      <c r="I639" s="5" t="s">
        <v>80</v>
      </c>
      <c r="J639" s="5" t="s">
        <v>38</v>
      </c>
      <c r="K639" s="5" t="s">
        <v>104</v>
      </c>
      <c r="L639" s="5" t="s">
        <v>48</v>
      </c>
      <c r="M639" s="5" t="s">
        <v>56</v>
      </c>
      <c r="N639" s="5">
        <v>4</v>
      </c>
      <c r="O639" s="7">
        <v>1379</v>
      </c>
      <c r="P639" s="8">
        <v>0</v>
      </c>
      <c r="Q639" s="7">
        <v>678</v>
      </c>
      <c r="R639" s="9">
        <f t="shared" si="76"/>
        <v>5516</v>
      </c>
      <c r="S639" s="9">
        <f t="shared" si="77"/>
        <v>2712</v>
      </c>
      <c r="T639" s="9">
        <f t="shared" si="78"/>
        <v>2804</v>
      </c>
      <c r="U639" s="10">
        <f t="shared" si="79"/>
        <v>0.50833937635968096</v>
      </c>
      <c r="V639" s="5" t="s">
        <v>42</v>
      </c>
    </row>
    <row r="640" spans="1:22" x14ac:dyDescent="0.3">
      <c r="A640" s="5" t="s">
        <v>727</v>
      </c>
      <c r="B640" s="6">
        <v>45107</v>
      </c>
      <c r="C640" s="5">
        <f t="shared" si="72"/>
        <v>2023</v>
      </c>
      <c r="D640" s="5">
        <f t="shared" si="73"/>
        <v>6</v>
      </c>
      <c r="E640" s="5" t="str">
        <f t="shared" si="74"/>
        <v>Jun</v>
      </c>
      <c r="F640" s="5" t="str">
        <f t="shared" si="75"/>
        <v>Q2</v>
      </c>
      <c r="G640" s="5" t="s">
        <v>58</v>
      </c>
      <c r="H640" s="5" t="s">
        <v>59</v>
      </c>
      <c r="I640" s="5" t="s">
        <v>60</v>
      </c>
      <c r="J640" s="5" t="s">
        <v>81</v>
      </c>
      <c r="K640" s="5" t="s">
        <v>94</v>
      </c>
      <c r="L640" s="5" t="s">
        <v>48</v>
      </c>
      <c r="M640" s="5" t="s">
        <v>49</v>
      </c>
      <c r="N640" s="5">
        <v>1</v>
      </c>
      <c r="O640" s="7">
        <v>32828</v>
      </c>
      <c r="P640" s="8">
        <v>0.1</v>
      </c>
      <c r="Q640" s="7">
        <v>21996</v>
      </c>
      <c r="R640" s="9">
        <f t="shared" si="76"/>
        <v>29545.200000000001</v>
      </c>
      <c r="S640" s="9">
        <f t="shared" si="77"/>
        <v>21996</v>
      </c>
      <c r="T640" s="9">
        <f t="shared" si="78"/>
        <v>7549.2000000000007</v>
      </c>
      <c r="U640" s="10">
        <f t="shared" si="79"/>
        <v>0.25551358596320217</v>
      </c>
      <c r="V640" s="5" t="s">
        <v>42</v>
      </c>
    </row>
    <row r="641" spans="1:22" x14ac:dyDescent="0.3">
      <c r="A641" s="5" t="s">
        <v>728</v>
      </c>
      <c r="B641" s="6">
        <v>45107</v>
      </c>
      <c r="C641" s="5">
        <f t="shared" si="72"/>
        <v>2023</v>
      </c>
      <c r="D641" s="5">
        <f t="shared" si="73"/>
        <v>6</v>
      </c>
      <c r="E641" s="5" t="str">
        <f t="shared" si="74"/>
        <v>Jun</v>
      </c>
      <c r="F641" s="5" t="str">
        <f t="shared" si="75"/>
        <v>Q2</v>
      </c>
      <c r="G641" s="5" t="s">
        <v>58</v>
      </c>
      <c r="H641" s="5" t="s">
        <v>59</v>
      </c>
      <c r="I641" s="5" t="s">
        <v>60</v>
      </c>
      <c r="J641" s="5" t="s">
        <v>81</v>
      </c>
      <c r="K641" s="5" t="s">
        <v>130</v>
      </c>
      <c r="L641" s="5" t="s">
        <v>40</v>
      </c>
      <c r="M641" s="5" t="s">
        <v>49</v>
      </c>
      <c r="N641" s="5">
        <v>5</v>
      </c>
      <c r="O641" s="7">
        <v>14944</v>
      </c>
      <c r="P641" s="8">
        <v>0.35</v>
      </c>
      <c r="Q641" s="7">
        <v>8775</v>
      </c>
      <c r="R641" s="9">
        <f t="shared" si="76"/>
        <v>48568</v>
      </c>
      <c r="S641" s="9">
        <f t="shared" si="77"/>
        <v>43875</v>
      </c>
      <c r="T641" s="9">
        <f t="shared" si="78"/>
        <v>4693</v>
      </c>
      <c r="U641" s="10">
        <f t="shared" si="79"/>
        <v>9.6627408993576011E-2</v>
      </c>
      <c r="V641" s="5" t="s">
        <v>42</v>
      </c>
    </row>
    <row r="642" spans="1:22" x14ac:dyDescent="0.3">
      <c r="A642" s="5" t="s">
        <v>729</v>
      </c>
      <c r="B642" s="6">
        <v>45108</v>
      </c>
      <c r="C642" s="5">
        <f t="shared" ref="C642:C705" si="80">YEAR(B642)</f>
        <v>2023</v>
      </c>
      <c r="D642" s="5">
        <f t="shared" ref="D642:D705" si="81">MONTH(B642)</f>
        <v>7</v>
      </c>
      <c r="E642" s="5" t="str">
        <f t="shared" ref="E642:E705" si="82">TEXT(B642,"mmm")</f>
        <v>Jul</v>
      </c>
      <c r="F642" s="5" t="str">
        <f t="shared" ref="F642:F705" si="83">"Q"&amp;ROUNDUP(D642/3,0)</f>
        <v>Q3</v>
      </c>
      <c r="G642" s="5" t="s">
        <v>51</v>
      </c>
      <c r="H642" s="5" t="s">
        <v>79</v>
      </c>
      <c r="I642" s="5" t="s">
        <v>80</v>
      </c>
      <c r="J642" s="5" t="s">
        <v>81</v>
      </c>
      <c r="K642" s="5" t="s">
        <v>82</v>
      </c>
      <c r="L642" s="5" t="s">
        <v>48</v>
      </c>
      <c r="M642" s="5" t="s">
        <v>49</v>
      </c>
      <c r="N642" s="5">
        <v>1</v>
      </c>
      <c r="O642" s="7">
        <v>5896</v>
      </c>
      <c r="P642" s="8">
        <v>0.2</v>
      </c>
      <c r="Q642" s="7">
        <v>3227</v>
      </c>
      <c r="R642" s="9">
        <f t="shared" ref="R642:R705" si="84">N642*O642*(1-P642)</f>
        <v>4716.8</v>
      </c>
      <c r="S642" s="9">
        <f t="shared" ref="S642:S705" si="85">N642*Q642</f>
        <v>3227</v>
      </c>
      <c r="T642" s="9">
        <f t="shared" ref="T642:T705" si="86">R642-S642</f>
        <v>1489.8000000000002</v>
      </c>
      <c r="U642" s="10">
        <f t="shared" ref="U642:U705" si="87">IF(R642=0,0,T642/R642)</f>
        <v>0.31584972862957938</v>
      </c>
      <c r="V642" s="5" t="s">
        <v>42</v>
      </c>
    </row>
    <row r="643" spans="1:22" x14ac:dyDescent="0.3">
      <c r="A643" s="5" t="s">
        <v>730</v>
      </c>
      <c r="B643" s="6">
        <v>45108</v>
      </c>
      <c r="C643" s="5">
        <f t="shared" si="80"/>
        <v>2023</v>
      </c>
      <c r="D643" s="5">
        <f t="shared" si="81"/>
        <v>7</v>
      </c>
      <c r="E643" s="5" t="str">
        <f t="shared" si="82"/>
        <v>Jul</v>
      </c>
      <c r="F643" s="5" t="str">
        <f t="shared" si="83"/>
        <v>Q3</v>
      </c>
      <c r="G643" s="5" t="s">
        <v>51</v>
      </c>
      <c r="H643" s="5" t="s">
        <v>52</v>
      </c>
      <c r="I643" s="5" t="s">
        <v>53</v>
      </c>
      <c r="J643" s="5" t="s">
        <v>38</v>
      </c>
      <c r="K643" s="5" t="s">
        <v>118</v>
      </c>
      <c r="L643" s="5" t="s">
        <v>40</v>
      </c>
      <c r="M643" s="5" t="s">
        <v>41</v>
      </c>
      <c r="N643" s="5">
        <v>1</v>
      </c>
      <c r="O643" s="7">
        <v>17128</v>
      </c>
      <c r="P643" s="8">
        <v>0.05</v>
      </c>
      <c r="Q643" s="7">
        <v>13489</v>
      </c>
      <c r="R643" s="9">
        <f t="shared" si="84"/>
        <v>16271.599999999999</v>
      </c>
      <c r="S643" s="9">
        <f t="shared" si="85"/>
        <v>13489</v>
      </c>
      <c r="T643" s="9">
        <f t="shared" si="86"/>
        <v>2782.5999999999985</v>
      </c>
      <c r="U643" s="10">
        <f t="shared" si="87"/>
        <v>0.17100961183903235</v>
      </c>
      <c r="V643" s="5" t="s">
        <v>42</v>
      </c>
    </row>
    <row r="644" spans="1:22" x14ac:dyDescent="0.3">
      <c r="A644" s="5" t="s">
        <v>731</v>
      </c>
      <c r="B644" s="6">
        <v>45108</v>
      </c>
      <c r="C644" s="5">
        <f t="shared" si="80"/>
        <v>2023</v>
      </c>
      <c r="D644" s="5">
        <f t="shared" si="81"/>
        <v>7</v>
      </c>
      <c r="E644" s="5" t="str">
        <f t="shared" si="82"/>
        <v>Jul</v>
      </c>
      <c r="F644" s="5" t="str">
        <f t="shared" si="83"/>
        <v>Q3</v>
      </c>
      <c r="G644" s="5" t="s">
        <v>35</v>
      </c>
      <c r="H644" s="5" t="s">
        <v>91</v>
      </c>
      <c r="I644" s="5" t="s">
        <v>92</v>
      </c>
      <c r="J644" s="5" t="s">
        <v>38</v>
      </c>
      <c r="K644" s="5" t="s">
        <v>104</v>
      </c>
      <c r="L644" s="5" t="s">
        <v>40</v>
      </c>
      <c r="M644" s="5" t="s">
        <v>56</v>
      </c>
      <c r="N644" s="5">
        <v>1</v>
      </c>
      <c r="O644" s="7">
        <v>1568</v>
      </c>
      <c r="P644" s="8">
        <v>0</v>
      </c>
      <c r="Q644" s="7">
        <v>791</v>
      </c>
      <c r="R644" s="9">
        <f t="shared" si="84"/>
        <v>1568</v>
      </c>
      <c r="S644" s="9">
        <f t="shared" si="85"/>
        <v>791</v>
      </c>
      <c r="T644" s="9">
        <f t="shared" si="86"/>
        <v>777</v>
      </c>
      <c r="U644" s="10">
        <f t="shared" si="87"/>
        <v>0.4955357142857143</v>
      </c>
      <c r="V644" s="5" t="s">
        <v>42</v>
      </c>
    </row>
    <row r="645" spans="1:22" x14ac:dyDescent="0.3">
      <c r="A645" s="5" t="s">
        <v>732</v>
      </c>
      <c r="B645" s="6">
        <v>45109</v>
      </c>
      <c r="C645" s="5">
        <f t="shared" si="80"/>
        <v>2023</v>
      </c>
      <c r="D645" s="5">
        <f t="shared" si="81"/>
        <v>7</v>
      </c>
      <c r="E645" s="5" t="str">
        <f t="shared" si="82"/>
        <v>Jul</v>
      </c>
      <c r="F645" s="5" t="str">
        <f t="shared" si="83"/>
        <v>Q3</v>
      </c>
      <c r="G645" s="5" t="s">
        <v>58</v>
      </c>
      <c r="H645" s="5" t="s">
        <v>59</v>
      </c>
      <c r="I645" s="5" t="s">
        <v>60</v>
      </c>
      <c r="J645" s="5" t="s">
        <v>38</v>
      </c>
      <c r="K645" s="5" t="s">
        <v>75</v>
      </c>
      <c r="L645" s="5" t="s">
        <v>40</v>
      </c>
      <c r="M645" s="5" t="s">
        <v>49</v>
      </c>
      <c r="N645" s="5">
        <v>5</v>
      </c>
      <c r="O645" s="7">
        <v>11257</v>
      </c>
      <c r="P645" s="8">
        <v>0.05</v>
      </c>
      <c r="Q645" s="7">
        <v>8388</v>
      </c>
      <c r="R645" s="9">
        <f t="shared" si="84"/>
        <v>53470.75</v>
      </c>
      <c r="S645" s="9">
        <f t="shared" si="85"/>
        <v>41940</v>
      </c>
      <c r="T645" s="9">
        <f t="shared" si="86"/>
        <v>11530.75</v>
      </c>
      <c r="U645" s="10">
        <f t="shared" si="87"/>
        <v>0.21564593726476625</v>
      </c>
      <c r="V645" s="5" t="s">
        <v>42</v>
      </c>
    </row>
    <row r="646" spans="1:22" x14ac:dyDescent="0.3">
      <c r="A646" s="5" t="s">
        <v>733</v>
      </c>
      <c r="B646" s="6">
        <v>45109</v>
      </c>
      <c r="C646" s="5">
        <f t="shared" si="80"/>
        <v>2023</v>
      </c>
      <c r="D646" s="5">
        <f t="shared" si="81"/>
        <v>7</v>
      </c>
      <c r="E646" s="5" t="str">
        <f t="shared" si="82"/>
        <v>Jul</v>
      </c>
      <c r="F646" s="5" t="str">
        <f t="shared" si="83"/>
        <v>Q3</v>
      </c>
      <c r="G646" s="5" t="s">
        <v>51</v>
      </c>
      <c r="H646" s="5" t="s">
        <v>106</v>
      </c>
      <c r="I646" s="5" t="s">
        <v>107</v>
      </c>
      <c r="J646" s="5" t="s">
        <v>54</v>
      </c>
      <c r="K646" s="5" t="s">
        <v>99</v>
      </c>
      <c r="L646" s="5" t="s">
        <v>40</v>
      </c>
      <c r="M646" s="5" t="s">
        <v>56</v>
      </c>
      <c r="N646" s="5">
        <v>1</v>
      </c>
      <c r="O646" s="7">
        <v>1666</v>
      </c>
      <c r="P646" s="8">
        <v>0.1</v>
      </c>
      <c r="Q646" s="7">
        <v>850</v>
      </c>
      <c r="R646" s="9">
        <f t="shared" si="84"/>
        <v>1499.4</v>
      </c>
      <c r="S646" s="9">
        <f t="shared" si="85"/>
        <v>850</v>
      </c>
      <c r="T646" s="9">
        <f t="shared" si="86"/>
        <v>649.40000000000009</v>
      </c>
      <c r="U646" s="10">
        <f t="shared" si="87"/>
        <v>0.43310657596371888</v>
      </c>
      <c r="V646" s="5" t="s">
        <v>42</v>
      </c>
    </row>
    <row r="647" spans="1:22" x14ac:dyDescent="0.3">
      <c r="A647" s="5" t="s">
        <v>734</v>
      </c>
      <c r="B647" s="6">
        <v>45109</v>
      </c>
      <c r="C647" s="5">
        <f t="shared" si="80"/>
        <v>2023</v>
      </c>
      <c r="D647" s="5">
        <f t="shared" si="81"/>
        <v>7</v>
      </c>
      <c r="E647" s="5" t="str">
        <f t="shared" si="82"/>
        <v>Jul</v>
      </c>
      <c r="F647" s="5" t="str">
        <f t="shared" si="83"/>
        <v>Q3</v>
      </c>
      <c r="G647" s="5" t="s">
        <v>51</v>
      </c>
      <c r="H647" s="5" t="s">
        <v>52</v>
      </c>
      <c r="I647" s="5" t="s">
        <v>53</v>
      </c>
      <c r="J647" s="5" t="s">
        <v>81</v>
      </c>
      <c r="K647" s="5" t="s">
        <v>82</v>
      </c>
      <c r="L647" s="5" t="s">
        <v>76</v>
      </c>
      <c r="M647" s="5" t="s">
        <v>41</v>
      </c>
      <c r="N647" s="5">
        <v>1</v>
      </c>
      <c r="O647" s="7">
        <v>6647</v>
      </c>
      <c r="P647" s="8">
        <v>0.35</v>
      </c>
      <c r="Q647" s="7">
        <v>3582</v>
      </c>
      <c r="R647" s="9">
        <f t="shared" si="84"/>
        <v>4320.55</v>
      </c>
      <c r="S647" s="9">
        <f t="shared" si="85"/>
        <v>3582</v>
      </c>
      <c r="T647" s="9">
        <f t="shared" si="86"/>
        <v>738.55000000000018</v>
      </c>
      <c r="U647" s="10">
        <f t="shared" si="87"/>
        <v>0.17093888509564759</v>
      </c>
      <c r="V647" s="5" t="s">
        <v>42</v>
      </c>
    </row>
    <row r="648" spans="1:22" x14ac:dyDescent="0.3">
      <c r="A648" s="5" t="s">
        <v>735</v>
      </c>
      <c r="B648" s="6">
        <v>45110</v>
      </c>
      <c r="C648" s="5">
        <f t="shared" si="80"/>
        <v>2023</v>
      </c>
      <c r="D648" s="5">
        <f t="shared" si="81"/>
        <v>7</v>
      </c>
      <c r="E648" s="5" t="str">
        <f t="shared" si="82"/>
        <v>Jul</v>
      </c>
      <c r="F648" s="5" t="str">
        <f t="shared" si="83"/>
        <v>Q3</v>
      </c>
      <c r="G648" s="5" t="s">
        <v>35</v>
      </c>
      <c r="H648" s="5" t="s">
        <v>44</v>
      </c>
      <c r="I648" s="5" t="s">
        <v>45</v>
      </c>
      <c r="J648" s="5" t="s">
        <v>38</v>
      </c>
      <c r="K648" s="5" t="s">
        <v>39</v>
      </c>
      <c r="L648" s="5" t="s">
        <v>40</v>
      </c>
      <c r="M648" s="5" t="s">
        <v>49</v>
      </c>
      <c r="N648" s="5">
        <v>1</v>
      </c>
      <c r="O648" s="7">
        <v>48678</v>
      </c>
      <c r="P648" s="8">
        <v>0</v>
      </c>
      <c r="Q648" s="7">
        <v>41754</v>
      </c>
      <c r="R648" s="9">
        <f t="shared" si="84"/>
        <v>48678</v>
      </c>
      <c r="S648" s="9">
        <f t="shared" si="85"/>
        <v>41754</v>
      </c>
      <c r="T648" s="9">
        <f t="shared" si="86"/>
        <v>6924</v>
      </c>
      <c r="U648" s="10">
        <f t="shared" si="87"/>
        <v>0.14224084802169357</v>
      </c>
      <c r="V648" s="5" t="s">
        <v>42</v>
      </c>
    </row>
    <row r="649" spans="1:22" x14ac:dyDescent="0.3">
      <c r="A649" s="5" t="s">
        <v>736</v>
      </c>
      <c r="B649" s="6">
        <v>45110</v>
      </c>
      <c r="C649" s="5">
        <f t="shared" si="80"/>
        <v>2023</v>
      </c>
      <c r="D649" s="5">
        <f t="shared" si="81"/>
        <v>7</v>
      </c>
      <c r="E649" s="5" t="str">
        <f t="shared" si="82"/>
        <v>Jul</v>
      </c>
      <c r="F649" s="5" t="str">
        <f t="shared" si="83"/>
        <v>Q3</v>
      </c>
      <c r="G649" s="5" t="s">
        <v>51</v>
      </c>
      <c r="H649" s="5" t="s">
        <v>79</v>
      </c>
      <c r="I649" s="5" t="s">
        <v>80</v>
      </c>
      <c r="J649" s="5" t="s">
        <v>46</v>
      </c>
      <c r="K649" s="5" t="s">
        <v>66</v>
      </c>
      <c r="L649" s="5" t="s">
        <v>40</v>
      </c>
      <c r="M649" s="5" t="s">
        <v>56</v>
      </c>
      <c r="N649" s="5">
        <v>3</v>
      </c>
      <c r="O649" s="7">
        <v>281</v>
      </c>
      <c r="P649" s="8">
        <v>0.15</v>
      </c>
      <c r="Q649" s="7">
        <v>113</v>
      </c>
      <c r="R649" s="9">
        <f t="shared" si="84"/>
        <v>716.55</v>
      </c>
      <c r="S649" s="9">
        <f t="shared" si="85"/>
        <v>339</v>
      </c>
      <c r="T649" s="9">
        <f t="shared" si="86"/>
        <v>377.54999999999995</v>
      </c>
      <c r="U649" s="10">
        <f t="shared" si="87"/>
        <v>0.52689972786267525</v>
      </c>
      <c r="V649" s="5" t="s">
        <v>42</v>
      </c>
    </row>
    <row r="650" spans="1:22" x14ac:dyDescent="0.3">
      <c r="A650" s="5" t="s">
        <v>737</v>
      </c>
      <c r="B650" s="6">
        <v>45110</v>
      </c>
      <c r="C650" s="5">
        <f t="shared" si="80"/>
        <v>2023</v>
      </c>
      <c r="D650" s="5">
        <f t="shared" si="81"/>
        <v>7</v>
      </c>
      <c r="E650" s="5" t="str">
        <f t="shared" si="82"/>
        <v>Jul</v>
      </c>
      <c r="F650" s="5" t="str">
        <f t="shared" si="83"/>
        <v>Q3</v>
      </c>
      <c r="G650" s="5" t="s">
        <v>35</v>
      </c>
      <c r="H650" s="5" t="s">
        <v>44</v>
      </c>
      <c r="I650" s="5" t="s">
        <v>45</v>
      </c>
      <c r="J650" s="5" t="s">
        <v>38</v>
      </c>
      <c r="K650" s="5" t="s">
        <v>118</v>
      </c>
      <c r="L650" s="5" t="s">
        <v>48</v>
      </c>
      <c r="M650" s="5" t="s">
        <v>56</v>
      </c>
      <c r="N650" s="5">
        <v>4</v>
      </c>
      <c r="O650" s="7">
        <v>17159</v>
      </c>
      <c r="P650" s="8">
        <v>0.1</v>
      </c>
      <c r="Q650" s="7">
        <v>13759</v>
      </c>
      <c r="R650" s="9">
        <f t="shared" si="84"/>
        <v>61772.4</v>
      </c>
      <c r="S650" s="9">
        <f t="shared" si="85"/>
        <v>55036</v>
      </c>
      <c r="T650" s="9">
        <f t="shared" si="86"/>
        <v>6736.4000000000015</v>
      </c>
      <c r="U650" s="10">
        <f t="shared" si="87"/>
        <v>0.10905193905368743</v>
      </c>
      <c r="V650" s="5" t="s">
        <v>42</v>
      </c>
    </row>
    <row r="651" spans="1:22" x14ac:dyDescent="0.3">
      <c r="A651" s="5" t="s">
        <v>738</v>
      </c>
      <c r="B651" s="6">
        <v>45111</v>
      </c>
      <c r="C651" s="5">
        <f t="shared" si="80"/>
        <v>2023</v>
      </c>
      <c r="D651" s="5">
        <f t="shared" si="81"/>
        <v>7</v>
      </c>
      <c r="E651" s="5" t="str">
        <f t="shared" si="82"/>
        <v>Jul</v>
      </c>
      <c r="F651" s="5" t="str">
        <f t="shared" si="83"/>
        <v>Q3</v>
      </c>
      <c r="G651" s="5" t="s">
        <v>35</v>
      </c>
      <c r="H651" s="5" t="s">
        <v>44</v>
      </c>
      <c r="I651" s="5" t="s">
        <v>45</v>
      </c>
      <c r="J651" s="5" t="s">
        <v>81</v>
      </c>
      <c r="K651" s="5" t="s">
        <v>94</v>
      </c>
      <c r="L651" s="5" t="s">
        <v>48</v>
      </c>
      <c r="M651" s="5" t="s">
        <v>49</v>
      </c>
      <c r="N651" s="5">
        <v>8</v>
      </c>
      <c r="O651" s="7">
        <v>29969</v>
      </c>
      <c r="P651" s="8">
        <v>0</v>
      </c>
      <c r="Q651" s="7">
        <v>20039</v>
      </c>
      <c r="R651" s="9">
        <f t="shared" si="84"/>
        <v>239752</v>
      </c>
      <c r="S651" s="9">
        <f t="shared" si="85"/>
        <v>160312</v>
      </c>
      <c r="T651" s="9">
        <f t="shared" si="86"/>
        <v>79440</v>
      </c>
      <c r="U651" s="10">
        <f t="shared" si="87"/>
        <v>0.33134238713337116</v>
      </c>
      <c r="V651" s="5" t="s">
        <v>120</v>
      </c>
    </row>
    <row r="652" spans="1:22" x14ac:dyDescent="0.3">
      <c r="A652" s="5" t="s">
        <v>739</v>
      </c>
      <c r="B652" s="6">
        <v>45111</v>
      </c>
      <c r="C652" s="5">
        <f t="shared" si="80"/>
        <v>2023</v>
      </c>
      <c r="D652" s="5">
        <f t="shared" si="81"/>
        <v>7</v>
      </c>
      <c r="E652" s="5" t="str">
        <f t="shared" si="82"/>
        <v>Jul</v>
      </c>
      <c r="F652" s="5" t="str">
        <f t="shared" si="83"/>
        <v>Q3</v>
      </c>
      <c r="G652" s="5" t="s">
        <v>51</v>
      </c>
      <c r="H652" s="5" t="s">
        <v>79</v>
      </c>
      <c r="I652" s="5" t="s">
        <v>80</v>
      </c>
      <c r="J652" s="5" t="s">
        <v>54</v>
      </c>
      <c r="K652" s="5" t="s">
        <v>99</v>
      </c>
      <c r="L652" s="5" t="s">
        <v>40</v>
      </c>
      <c r="M652" s="5" t="s">
        <v>41</v>
      </c>
      <c r="N652" s="5">
        <v>1</v>
      </c>
      <c r="O652" s="7">
        <v>1956</v>
      </c>
      <c r="P652" s="8">
        <v>0.05</v>
      </c>
      <c r="Q652" s="7">
        <v>999</v>
      </c>
      <c r="R652" s="9">
        <f t="shared" si="84"/>
        <v>1858.1999999999998</v>
      </c>
      <c r="S652" s="9">
        <f t="shared" si="85"/>
        <v>999</v>
      </c>
      <c r="T652" s="9">
        <f t="shared" si="86"/>
        <v>859.19999999999982</v>
      </c>
      <c r="U652" s="10">
        <f t="shared" si="87"/>
        <v>0.4623829512431385</v>
      </c>
      <c r="V652" s="5" t="s">
        <v>120</v>
      </c>
    </row>
    <row r="653" spans="1:22" x14ac:dyDescent="0.3">
      <c r="A653" s="5" t="s">
        <v>740</v>
      </c>
      <c r="B653" s="6">
        <v>45111</v>
      </c>
      <c r="C653" s="5">
        <f t="shared" si="80"/>
        <v>2023</v>
      </c>
      <c r="D653" s="5">
        <f t="shared" si="81"/>
        <v>7</v>
      </c>
      <c r="E653" s="5" t="str">
        <f t="shared" si="82"/>
        <v>Jul</v>
      </c>
      <c r="F653" s="5" t="str">
        <f t="shared" si="83"/>
        <v>Q3</v>
      </c>
      <c r="G653" s="5" t="s">
        <v>35</v>
      </c>
      <c r="H653" s="5" t="s">
        <v>91</v>
      </c>
      <c r="I653" s="5" t="s">
        <v>92</v>
      </c>
      <c r="J653" s="5" t="s">
        <v>38</v>
      </c>
      <c r="K653" s="5" t="s">
        <v>118</v>
      </c>
      <c r="L653" s="5" t="s">
        <v>40</v>
      </c>
      <c r="M653" s="5" t="s">
        <v>56</v>
      </c>
      <c r="N653" s="5">
        <v>1</v>
      </c>
      <c r="O653" s="7">
        <v>18916</v>
      </c>
      <c r="P653" s="8">
        <v>0</v>
      </c>
      <c r="Q653" s="7">
        <v>15022</v>
      </c>
      <c r="R653" s="9">
        <f t="shared" si="84"/>
        <v>18916</v>
      </c>
      <c r="S653" s="9">
        <f t="shared" si="85"/>
        <v>15022</v>
      </c>
      <c r="T653" s="9">
        <f t="shared" si="86"/>
        <v>3894</v>
      </c>
      <c r="U653" s="10">
        <f t="shared" si="87"/>
        <v>0.20585747515330938</v>
      </c>
      <c r="V653" s="5" t="s">
        <v>42</v>
      </c>
    </row>
    <row r="654" spans="1:22" x14ac:dyDescent="0.3">
      <c r="A654" s="5" t="s">
        <v>741</v>
      </c>
      <c r="B654" s="6">
        <v>45111</v>
      </c>
      <c r="C654" s="5">
        <f t="shared" si="80"/>
        <v>2023</v>
      </c>
      <c r="D654" s="5">
        <f t="shared" si="81"/>
        <v>7</v>
      </c>
      <c r="E654" s="5" t="str">
        <f t="shared" si="82"/>
        <v>Jul</v>
      </c>
      <c r="F654" s="5" t="str">
        <f t="shared" si="83"/>
        <v>Q3</v>
      </c>
      <c r="G654" s="5" t="s">
        <v>51</v>
      </c>
      <c r="H654" s="5" t="s">
        <v>106</v>
      </c>
      <c r="I654" s="5" t="s">
        <v>107</v>
      </c>
      <c r="J654" s="5" t="s">
        <v>46</v>
      </c>
      <c r="K654" s="5" t="s">
        <v>89</v>
      </c>
      <c r="L654" s="5" t="s">
        <v>76</v>
      </c>
      <c r="M654" s="5" t="s">
        <v>41</v>
      </c>
      <c r="N654" s="5">
        <v>1</v>
      </c>
      <c r="O654" s="7">
        <v>2252</v>
      </c>
      <c r="P654" s="8">
        <v>0.05</v>
      </c>
      <c r="Q654" s="7">
        <v>1274</v>
      </c>
      <c r="R654" s="9">
        <f t="shared" si="84"/>
        <v>2139.4</v>
      </c>
      <c r="S654" s="9">
        <f t="shared" si="85"/>
        <v>1274</v>
      </c>
      <c r="T654" s="9">
        <f t="shared" si="86"/>
        <v>865.40000000000009</v>
      </c>
      <c r="U654" s="10">
        <f t="shared" si="87"/>
        <v>0.40450593624380671</v>
      </c>
      <c r="V654" s="5" t="s">
        <v>42</v>
      </c>
    </row>
    <row r="655" spans="1:22" x14ac:dyDescent="0.3">
      <c r="A655" s="5" t="s">
        <v>742</v>
      </c>
      <c r="B655" s="6">
        <v>45111</v>
      </c>
      <c r="C655" s="5">
        <f t="shared" si="80"/>
        <v>2023</v>
      </c>
      <c r="D655" s="5">
        <f t="shared" si="81"/>
        <v>7</v>
      </c>
      <c r="E655" s="5" t="str">
        <f t="shared" si="82"/>
        <v>Jul</v>
      </c>
      <c r="F655" s="5" t="str">
        <f t="shared" si="83"/>
        <v>Q3</v>
      </c>
      <c r="G655" s="5" t="s">
        <v>35</v>
      </c>
      <c r="H655" s="5" t="s">
        <v>36</v>
      </c>
      <c r="I655" s="5" t="s">
        <v>37</v>
      </c>
      <c r="J655" s="5" t="s">
        <v>38</v>
      </c>
      <c r="K655" s="5" t="s">
        <v>75</v>
      </c>
      <c r="L655" s="5" t="s">
        <v>76</v>
      </c>
      <c r="M655" s="5" t="s">
        <v>41</v>
      </c>
      <c r="N655" s="5">
        <v>2</v>
      </c>
      <c r="O655" s="7">
        <v>11248</v>
      </c>
      <c r="P655" s="8">
        <v>0.05</v>
      </c>
      <c r="Q655" s="7">
        <v>8438</v>
      </c>
      <c r="R655" s="9">
        <f t="shared" si="84"/>
        <v>21371.200000000001</v>
      </c>
      <c r="S655" s="9">
        <f t="shared" si="85"/>
        <v>16876</v>
      </c>
      <c r="T655" s="9">
        <f t="shared" si="86"/>
        <v>4495.2000000000007</v>
      </c>
      <c r="U655" s="10">
        <f t="shared" si="87"/>
        <v>0.21033914801227824</v>
      </c>
      <c r="V655" s="5" t="s">
        <v>42</v>
      </c>
    </row>
    <row r="656" spans="1:22" x14ac:dyDescent="0.3">
      <c r="A656" s="5" t="s">
        <v>743</v>
      </c>
      <c r="B656" s="6">
        <v>45112</v>
      </c>
      <c r="C656" s="5">
        <f t="shared" si="80"/>
        <v>2023</v>
      </c>
      <c r="D656" s="5">
        <f t="shared" si="81"/>
        <v>7</v>
      </c>
      <c r="E656" s="5" t="str">
        <f t="shared" si="82"/>
        <v>Jul</v>
      </c>
      <c r="F656" s="5" t="str">
        <f t="shared" si="83"/>
        <v>Q3</v>
      </c>
      <c r="G656" s="5" t="s">
        <v>51</v>
      </c>
      <c r="H656" s="5" t="s">
        <v>106</v>
      </c>
      <c r="I656" s="5" t="s">
        <v>107</v>
      </c>
      <c r="J656" s="5" t="s">
        <v>46</v>
      </c>
      <c r="K656" s="5" t="s">
        <v>61</v>
      </c>
      <c r="L656" s="5" t="s">
        <v>48</v>
      </c>
      <c r="M656" s="5" t="s">
        <v>49</v>
      </c>
      <c r="N656" s="5">
        <v>1</v>
      </c>
      <c r="O656" s="7">
        <v>243</v>
      </c>
      <c r="P656" s="8">
        <v>0.15</v>
      </c>
      <c r="Q656" s="7">
        <v>103</v>
      </c>
      <c r="R656" s="9">
        <f t="shared" si="84"/>
        <v>206.54999999999998</v>
      </c>
      <c r="S656" s="9">
        <f t="shared" si="85"/>
        <v>103</v>
      </c>
      <c r="T656" s="9">
        <f t="shared" si="86"/>
        <v>103.54999999999998</v>
      </c>
      <c r="U656" s="10">
        <f t="shared" si="87"/>
        <v>0.50133139675623328</v>
      </c>
      <c r="V656" s="5" t="s">
        <v>42</v>
      </c>
    </row>
    <row r="657" spans="1:22" x14ac:dyDescent="0.3">
      <c r="A657" s="5" t="s">
        <v>744</v>
      </c>
      <c r="B657" s="6">
        <v>45112</v>
      </c>
      <c r="C657" s="5">
        <f t="shared" si="80"/>
        <v>2023</v>
      </c>
      <c r="D657" s="5">
        <f t="shared" si="81"/>
        <v>7</v>
      </c>
      <c r="E657" s="5" t="str">
        <f t="shared" si="82"/>
        <v>Jul</v>
      </c>
      <c r="F657" s="5" t="str">
        <f t="shared" si="83"/>
        <v>Q3</v>
      </c>
      <c r="G657" s="5" t="s">
        <v>51</v>
      </c>
      <c r="H657" s="5" t="s">
        <v>52</v>
      </c>
      <c r="I657" s="5" t="s">
        <v>53</v>
      </c>
      <c r="J657" s="5" t="s">
        <v>38</v>
      </c>
      <c r="K657" s="5" t="s">
        <v>39</v>
      </c>
      <c r="L657" s="5" t="s">
        <v>40</v>
      </c>
      <c r="M657" s="5" t="s">
        <v>49</v>
      </c>
      <c r="N657" s="5">
        <v>2</v>
      </c>
      <c r="O657" s="7">
        <v>47432</v>
      </c>
      <c r="P657" s="8">
        <v>0</v>
      </c>
      <c r="Q657" s="7">
        <v>41229</v>
      </c>
      <c r="R657" s="9">
        <f t="shared" si="84"/>
        <v>94864</v>
      </c>
      <c r="S657" s="9">
        <f t="shared" si="85"/>
        <v>82458</v>
      </c>
      <c r="T657" s="9">
        <f t="shared" si="86"/>
        <v>12406</v>
      </c>
      <c r="U657" s="10">
        <f t="shared" si="87"/>
        <v>0.13077669084162591</v>
      </c>
      <c r="V657" s="5" t="s">
        <v>42</v>
      </c>
    </row>
    <row r="658" spans="1:22" x14ac:dyDescent="0.3">
      <c r="A658" s="5" t="s">
        <v>745</v>
      </c>
      <c r="B658" s="6">
        <v>45112</v>
      </c>
      <c r="C658" s="5">
        <f t="shared" si="80"/>
        <v>2023</v>
      </c>
      <c r="D658" s="5">
        <f t="shared" si="81"/>
        <v>7</v>
      </c>
      <c r="E658" s="5" t="str">
        <f t="shared" si="82"/>
        <v>Jul</v>
      </c>
      <c r="F658" s="5" t="str">
        <f t="shared" si="83"/>
        <v>Q3</v>
      </c>
      <c r="G658" s="5" t="s">
        <v>35</v>
      </c>
      <c r="H658" s="5" t="s">
        <v>36</v>
      </c>
      <c r="I658" s="5" t="s">
        <v>37</v>
      </c>
      <c r="J658" s="5" t="s">
        <v>81</v>
      </c>
      <c r="K658" s="5" t="s">
        <v>94</v>
      </c>
      <c r="L658" s="5" t="s">
        <v>76</v>
      </c>
      <c r="M658" s="5" t="s">
        <v>49</v>
      </c>
      <c r="N658" s="5">
        <v>4</v>
      </c>
      <c r="O658" s="7">
        <v>31990</v>
      </c>
      <c r="P658" s="8">
        <v>0.15</v>
      </c>
      <c r="Q658" s="7">
        <v>21434</v>
      </c>
      <c r="R658" s="9">
        <f t="shared" si="84"/>
        <v>108766</v>
      </c>
      <c r="S658" s="9">
        <f t="shared" si="85"/>
        <v>85736</v>
      </c>
      <c r="T658" s="9">
        <f t="shared" si="86"/>
        <v>23030</v>
      </c>
      <c r="U658" s="10">
        <f t="shared" si="87"/>
        <v>0.21173896254344188</v>
      </c>
      <c r="V658" s="5" t="s">
        <v>42</v>
      </c>
    </row>
    <row r="659" spans="1:22" x14ac:dyDescent="0.3">
      <c r="A659" s="5" t="s">
        <v>746</v>
      </c>
      <c r="B659" s="6">
        <v>45113</v>
      </c>
      <c r="C659" s="5">
        <f t="shared" si="80"/>
        <v>2023</v>
      </c>
      <c r="D659" s="5">
        <f t="shared" si="81"/>
        <v>7</v>
      </c>
      <c r="E659" s="5" t="str">
        <f t="shared" si="82"/>
        <v>Jul</v>
      </c>
      <c r="F659" s="5" t="str">
        <f t="shared" si="83"/>
        <v>Q3</v>
      </c>
      <c r="G659" s="5" t="s">
        <v>63</v>
      </c>
      <c r="H659" s="5" t="s">
        <v>109</v>
      </c>
      <c r="I659" s="5" t="s">
        <v>110</v>
      </c>
      <c r="J659" s="5" t="s">
        <v>46</v>
      </c>
      <c r="K659" s="5" t="s">
        <v>61</v>
      </c>
      <c r="L659" s="5" t="s">
        <v>40</v>
      </c>
      <c r="M659" s="5" t="s">
        <v>49</v>
      </c>
      <c r="N659" s="5">
        <v>5</v>
      </c>
      <c r="O659" s="7">
        <v>226</v>
      </c>
      <c r="P659" s="8">
        <v>0.15</v>
      </c>
      <c r="Q659" s="7">
        <v>97</v>
      </c>
      <c r="R659" s="9">
        <f t="shared" si="84"/>
        <v>960.5</v>
      </c>
      <c r="S659" s="9">
        <f t="shared" si="85"/>
        <v>485</v>
      </c>
      <c r="T659" s="9">
        <f t="shared" si="86"/>
        <v>475.5</v>
      </c>
      <c r="U659" s="10">
        <f t="shared" si="87"/>
        <v>0.49505465903175427</v>
      </c>
      <c r="V659" s="5" t="s">
        <v>42</v>
      </c>
    </row>
    <row r="660" spans="1:22" x14ac:dyDescent="0.3">
      <c r="A660" s="5" t="s">
        <v>747</v>
      </c>
      <c r="B660" s="6">
        <v>45113</v>
      </c>
      <c r="C660" s="5">
        <f t="shared" si="80"/>
        <v>2023</v>
      </c>
      <c r="D660" s="5">
        <f t="shared" si="81"/>
        <v>7</v>
      </c>
      <c r="E660" s="5" t="str">
        <f t="shared" si="82"/>
        <v>Jul</v>
      </c>
      <c r="F660" s="5" t="str">
        <f t="shared" si="83"/>
        <v>Q3</v>
      </c>
      <c r="G660" s="5" t="s">
        <v>58</v>
      </c>
      <c r="H660" s="5" t="s">
        <v>72</v>
      </c>
      <c r="I660" s="5" t="s">
        <v>73</v>
      </c>
      <c r="J660" s="5" t="s">
        <v>81</v>
      </c>
      <c r="K660" s="5" t="s">
        <v>130</v>
      </c>
      <c r="L660" s="5" t="s">
        <v>76</v>
      </c>
      <c r="M660" s="5" t="s">
        <v>49</v>
      </c>
      <c r="N660" s="5">
        <v>1</v>
      </c>
      <c r="O660" s="7">
        <v>13407</v>
      </c>
      <c r="P660" s="8">
        <v>0.3</v>
      </c>
      <c r="Q660" s="7">
        <v>8138</v>
      </c>
      <c r="R660" s="9">
        <f t="shared" si="84"/>
        <v>9384.9</v>
      </c>
      <c r="S660" s="9">
        <f t="shared" si="85"/>
        <v>8138</v>
      </c>
      <c r="T660" s="9">
        <f t="shared" si="86"/>
        <v>1246.8999999999996</v>
      </c>
      <c r="U660" s="10">
        <f t="shared" si="87"/>
        <v>0.13286236401027179</v>
      </c>
      <c r="V660" s="5" t="s">
        <v>42</v>
      </c>
    </row>
    <row r="661" spans="1:22" x14ac:dyDescent="0.3">
      <c r="A661" s="5" t="s">
        <v>748</v>
      </c>
      <c r="B661" s="6">
        <v>45113</v>
      </c>
      <c r="C661" s="5">
        <f t="shared" si="80"/>
        <v>2023</v>
      </c>
      <c r="D661" s="5">
        <f t="shared" si="81"/>
        <v>7</v>
      </c>
      <c r="E661" s="5" t="str">
        <f t="shared" si="82"/>
        <v>Jul</v>
      </c>
      <c r="F661" s="5" t="str">
        <f t="shared" si="83"/>
        <v>Q3</v>
      </c>
      <c r="G661" s="5" t="s">
        <v>51</v>
      </c>
      <c r="H661" s="5" t="s">
        <v>79</v>
      </c>
      <c r="I661" s="5" t="s">
        <v>80</v>
      </c>
      <c r="J661" s="5" t="s">
        <v>81</v>
      </c>
      <c r="K661" s="5" t="s">
        <v>82</v>
      </c>
      <c r="L661" s="5" t="s">
        <v>40</v>
      </c>
      <c r="M661" s="5" t="s">
        <v>49</v>
      </c>
      <c r="N661" s="5">
        <v>1</v>
      </c>
      <c r="O661" s="7">
        <v>7026</v>
      </c>
      <c r="P661" s="8">
        <v>0.35</v>
      </c>
      <c r="Q661" s="7">
        <v>3911</v>
      </c>
      <c r="R661" s="9">
        <f t="shared" si="84"/>
        <v>4566.9000000000005</v>
      </c>
      <c r="S661" s="9">
        <f t="shared" si="85"/>
        <v>3911</v>
      </c>
      <c r="T661" s="9">
        <f t="shared" si="86"/>
        <v>655.90000000000055</v>
      </c>
      <c r="U661" s="10">
        <f t="shared" si="87"/>
        <v>0.14362039895771758</v>
      </c>
      <c r="V661" s="5" t="s">
        <v>42</v>
      </c>
    </row>
    <row r="662" spans="1:22" x14ac:dyDescent="0.3">
      <c r="A662" s="5" t="s">
        <v>749</v>
      </c>
      <c r="B662" s="6">
        <v>45113</v>
      </c>
      <c r="C662" s="5">
        <f t="shared" si="80"/>
        <v>2023</v>
      </c>
      <c r="D662" s="5">
        <f t="shared" si="81"/>
        <v>7</v>
      </c>
      <c r="E662" s="5" t="str">
        <f t="shared" si="82"/>
        <v>Jul</v>
      </c>
      <c r="F662" s="5" t="str">
        <f t="shared" si="83"/>
        <v>Q3</v>
      </c>
      <c r="G662" s="5" t="s">
        <v>58</v>
      </c>
      <c r="H662" s="5" t="s">
        <v>59</v>
      </c>
      <c r="I662" s="5" t="s">
        <v>60</v>
      </c>
      <c r="J662" s="5" t="s">
        <v>46</v>
      </c>
      <c r="K662" s="5" t="s">
        <v>47</v>
      </c>
      <c r="L662" s="5" t="s">
        <v>76</v>
      </c>
      <c r="M662" s="5" t="s">
        <v>49</v>
      </c>
      <c r="N662" s="5">
        <v>4</v>
      </c>
      <c r="O662" s="7">
        <v>471</v>
      </c>
      <c r="P662" s="8">
        <v>0</v>
      </c>
      <c r="Q662" s="7">
        <v>213</v>
      </c>
      <c r="R662" s="9">
        <f t="shared" si="84"/>
        <v>1884</v>
      </c>
      <c r="S662" s="9">
        <f t="shared" si="85"/>
        <v>852</v>
      </c>
      <c r="T662" s="9">
        <f t="shared" si="86"/>
        <v>1032</v>
      </c>
      <c r="U662" s="10">
        <f t="shared" si="87"/>
        <v>0.54777070063694266</v>
      </c>
      <c r="V662" s="5" t="s">
        <v>42</v>
      </c>
    </row>
    <row r="663" spans="1:22" x14ac:dyDescent="0.3">
      <c r="A663" s="5" t="s">
        <v>750</v>
      </c>
      <c r="B663" s="6">
        <v>45113</v>
      </c>
      <c r="C663" s="5">
        <f t="shared" si="80"/>
        <v>2023</v>
      </c>
      <c r="D663" s="5">
        <f t="shared" si="81"/>
        <v>7</v>
      </c>
      <c r="E663" s="5" t="str">
        <f t="shared" si="82"/>
        <v>Jul</v>
      </c>
      <c r="F663" s="5" t="str">
        <f t="shared" si="83"/>
        <v>Q3</v>
      </c>
      <c r="G663" s="5" t="s">
        <v>51</v>
      </c>
      <c r="H663" s="5" t="s">
        <v>106</v>
      </c>
      <c r="I663" s="5" t="s">
        <v>107</v>
      </c>
      <c r="J663" s="5" t="s">
        <v>46</v>
      </c>
      <c r="K663" s="5" t="s">
        <v>61</v>
      </c>
      <c r="L663" s="5" t="s">
        <v>76</v>
      </c>
      <c r="M663" s="5" t="s">
        <v>41</v>
      </c>
      <c r="N663" s="5">
        <v>1</v>
      </c>
      <c r="O663" s="7">
        <v>233</v>
      </c>
      <c r="P663" s="8">
        <v>0.05</v>
      </c>
      <c r="Q663" s="7">
        <v>98</v>
      </c>
      <c r="R663" s="9">
        <f t="shared" si="84"/>
        <v>221.35</v>
      </c>
      <c r="S663" s="9">
        <f t="shared" si="85"/>
        <v>98</v>
      </c>
      <c r="T663" s="9">
        <f t="shared" si="86"/>
        <v>123.35</v>
      </c>
      <c r="U663" s="10">
        <f t="shared" si="87"/>
        <v>0.55726225434831711</v>
      </c>
      <c r="V663" s="5" t="s">
        <v>42</v>
      </c>
    </row>
    <row r="664" spans="1:22" x14ac:dyDescent="0.3">
      <c r="A664" s="5" t="s">
        <v>751</v>
      </c>
      <c r="B664" s="6">
        <v>45114</v>
      </c>
      <c r="C664" s="5">
        <f t="shared" si="80"/>
        <v>2023</v>
      </c>
      <c r="D664" s="5">
        <f t="shared" si="81"/>
        <v>7</v>
      </c>
      <c r="E664" s="5" t="str">
        <f t="shared" si="82"/>
        <v>Jul</v>
      </c>
      <c r="F664" s="5" t="str">
        <f t="shared" si="83"/>
        <v>Q3</v>
      </c>
      <c r="G664" s="5" t="s">
        <v>58</v>
      </c>
      <c r="H664" s="5" t="s">
        <v>68</v>
      </c>
      <c r="I664" s="5" t="s">
        <v>69</v>
      </c>
      <c r="J664" s="5" t="s">
        <v>54</v>
      </c>
      <c r="K664" s="5" t="s">
        <v>99</v>
      </c>
      <c r="L664" s="5" t="s">
        <v>40</v>
      </c>
      <c r="M664" s="5" t="s">
        <v>41</v>
      </c>
      <c r="N664" s="5">
        <v>1</v>
      </c>
      <c r="O664" s="7">
        <v>1959</v>
      </c>
      <c r="P664" s="8">
        <v>0.05</v>
      </c>
      <c r="Q664" s="7">
        <v>1028</v>
      </c>
      <c r="R664" s="9">
        <f t="shared" si="84"/>
        <v>1861.05</v>
      </c>
      <c r="S664" s="9">
        <f t="shared" si="85"/>
        <v>1028</v>
      </c>
      <c r="T664" s="9">
        <f t="shared" si="86"/>
        <v>833.05</v>
      </c>
      <c r="U664" s="10">
        <f t="shared" si="87"/>
        <v>0.4476236533139894</v>
      </c>
      <c r="V664" s="5" t="s">
        <v>42</v>
      </c>
    </row>
    <row r="665" spans="1:22" x14ac:dyDescent="0.3">
      <c r="A665" s="5" t="s">
        <v>752</v>
      </c>
      <c r="B665" s="6">
        <v>45114</v>
      </c>
      <c r="C665" s="5">
        <f t="shared" si="80"/>
        <v>2023</v>
      </c>
      <c r="D665" s="5">
        <f t="shared" si="81"/>
        <v>7</v>
      </c>
      <c r="E665" s="5" t="str">
        <f t="shared" si="82"/>
        <v>Jul</v>
      </c>
      <c r="F665" s="5" t="str">
        <f t="shared" si="83"/>
        <v>Q3</v>
      </c>
      <c r="G665" s="5" t="s">
        <v>51</v>
      </c>
      <c r="H665" s="5" t="s">
        <v>106</v>
      </c>
      <c r="I665" s="5" t="s">
        <v>107</v>
      </c>
      <c r="J665" s="5" t="s">
        <v>46</v>
      </c>
      <c r="K665" s="5" t="s">
        <v>89</v>
      </c>
      <c r="L665" s="5" t="s">
        <v>40</v>
      </c>
      <c r="M665" s="5" t="s">
        <v>49</v>
      </c>
      <c r="N665" s="5">
        <v>2</v>
      </c>
      <c r="O665" s="7">
        <v>1987</v>
      </c>
      <c r="P665" s="8">
        <v>0</v>
      </c>
      <c r="Q665" s="7">
        <v>1178</v>
      </c>
      <c r="R665" s="9">
        <f t="shared" si="84"/>
        <v>3974</v>
      </c>
      <c r="S665" s="9">
        <f t="shared" si="85"/>
        <v>2356</v>
      </c>
      <c r="T665" s="9">
        <f t="shared" si="86"/>
        <v>1618</v>
      </c>
      <c r="U665" s="10">
        <f t="shared" si="87"/>
        <v>0.40714645193759436</v>
      </c>
      <c r="V665" s="5" t="s">
        <v>120</v>
      </c>
    </row>
    <row r="666" spans="1:22" x14ac:dyDescent="0.3">
      <c r="A666" s="5" t="s">
        <v>753</v>
      </c>
      <c r="B666" s="6">
        <v>45114</v>
      </c>
      <c r="C666" s="5">
        <f t="shared" si="80"/>
        <v>2023</v>
      </c>
      <c r="D666" s="5">
        <f t="shared" si="81"/>
        <v>7</v>
      </c>
      <c r="E666" s="5" t="str">
        <f t="shared" si="82"/>
        <v>Jul</v>
      </c>
      <c r="F666" s="5" t="str">
        <f t="shared" si="83"/>
        <v>Q3</v>
      </c>
      <c r="G666" s="5" t="s">
        <v>51</v>
      </c>
      <c r="H666" s="5" t="s">
        <v>52</v>
      </c>
      <c r="I666" s="5" t="s">
        <v>53</v>
      </c>
      <c r="J666" s="5" t="s">
        <v>38</v>
      </c>
      <c r="K666" s="5" t="s">
        <v>39</v>
      </c>
      <c r="L666" s="5" t="s">
        <v>76</v>
      </c>
      <c r="M666" s="5" t="s">
        <v>49</v>
      </c>
      <c r="N666" s="5">
        <v>8</v>
      </c>
      <c r="O666" s="7">
        <v>56040</v>
      </c>
      <c r="P666" s="8">
        <v>0.15</v>
      </c>
      <c r="Q666" s="7">
        <v>48292</v>
      </c>
      <c r="R666" s="9">
        <f t="shared" si="84"/>
        <v>381072</v>
      </c>
      <c r="S666" s="9">
        <f t="shared" si="85"/>
        <v>386336</v>
      </c>
      <c r="T666" s="9">
        <f t="shared" si="86"/>
        <v>-5264</v>
      </c>
      <c r="U666" s="10">
        <f t="shared" si="87"/>
        <v>-1.3813662509971869E-2</v>
      </c>
      <c r="V666" s="5" t="s">
        <v>42</v>
      </c>
    </row>
    <row r="667" spans="1:22" x14ac:dyDescent="0.3">
      <c r="A667" s="5" t="s">
        <v>754</v>
      </c>
      <c r="B667" s="6">
        <v>45114</v>
      </c>
      <c r="C667" s="5">
        <f t="shared" si="80"/>
        <v>2023</v>
      </c>
      <c r="D667" s="5">
        <f t="shared" si="81"/>
        <v>7</v>
      </c>
      <c r="E667" s="5" t="str">
        <f t="shared" si="82"/>
        <v>Jul</v>
      </c>
      <c r="F667" s="5" t="str">
        <f t="shared" si="83"/>
        <v>Q3</v>
      </c>
      <c r="G667" s="5" t="s">
        <v>51</v>
      </c>
      <c r="H667" s="5" t="s">
        <v>79</v>
      </c>
      <c r="I667" s="5" t="s">
        <v>80</v>
      </c>
      <c r="J667" s="5" t="s">
        <v>38</v>
      </c>
      <c r="K667" s="5" t="s">
        <v>75</v>
      </c>
      <c r="L667" s="5" t="s">
        <v>76</v>
      </c>
      <c r="M667" s="5" t="s">
        <v>41</v>
      </c>
      <c r="N667" s="5">
        <v>3</v>
      </c>
      <c r="O667" s="7">
        <v>12028</v>
      </c>
      <c r="P667" s="8">
        <v>0.15</v>
      </c>
      <c r="Q667" s="7">
        <v>9071</v>
      </c>
      <c r="R667" s="9">
        <f t="shared" si="84"/>
        <v>30671.399999999998</v>
      </c>
      <c r="S667" s="9">
        <f t="shared" si="85"/>
        <v>27213</v>
      </c>
      <c r="T667" s="9">
        <f t="shared" si="86"/>
        <v>3458.3999999999978</v>
      </c>
      <c r="U667" s="10">
        <f t="shared" si="87"/>
        <v>0.11275650932138728</v>
      </c>
      <c r="V667" s="5" t="s">
        <v>42</v>
      </c>
    </row>
    <row r="668" spans="1:22" x14ac:dyDescent="0.3">
      <c r="A668" s="5" t="s">
        <v>755</v>
      </c>
      <c r="B668" s="6">
        <v>45115</v>
      </c>
      <c r="C668" s="5">
        <f t="shared" si="80"/>
        <v>2023</v>
      </c>
      <c r="D668" s="5">
        <f t="shared" si="81"/>
        <v>7</v>
      </c>
      <c r="E668" s="5" t="str">
        <f t="shared" si="82"/>
        <v>Jul</v>
      </c>
      <c r="F668" s="5" t="str">
        <f t="shared" si="83"/>
        <v>Q3</v>
      </c>
      <c r="G668" s="5" t="s">
        <v>35</v>
      </c>
      <c r="H668" s="5" t="s">
        <v>91</v>
      </c>
      <c r="I668" s="5" t="s">
        <v>92</v>
      </c>
      <c r="J668" s="5" t="s">
        <v>46</v>
      </c>
      <c r="K668" s="5" t="s">
        <v>66</v>
      </c>
      <c r="L668" s="5" t="s">
        <v>76</v>
      </c>
      <c r="M668" s="5" t="s">
        <v>56</v>
      </c>
      <c r="N668" s="5">
        <v>2</v>
      </c>
      <c r="O668" s="7">
        <v>301</v>
      </c>
      <c r="P668" s="8">
        <v>0.1</v>
      </c>
      <c r="Q668" s="7">
        <v>122</v>
      </c>
      <c r="R668" s="9">
        <f t="shared" si="84"/>
        <v>541.80000000000007</v>
      </c>
      <c r="S668" s="9">
        <f t="shared" si="85"/>
        <v>244</v>
      </c>
      <c r="T668" s="9">
        <f t="shared" si="86"/>
        <v>297.80000000000007</v>
      </c>
      <c r="U668" s="10">
        <f t="shared" si="87"/>
        <v>0.54964931709117759</v>
      </c>
      <c r="V668" s="5" t="s">
        <v>42</v>
      </c>
    </row>
    <row r="669" spans="1:22" x14ac:dyDescent="0.3">
      <c r="A669" s="5" t="s">
        <v>756</v>
      </c>
      <c r="B669" s="6">
        <v>45115</v>
      </c>
      <c r="C669" s="5">
        <f t="shared" si="80"/>
        <v>2023</v>
      </c>
      <c r="D669" s="5">
        <f t="shared" si="81"/>
        <v>7</v>
      </c>
      <c r="E669" s="5" t="str">
        <f t="shared" si="82"/>
        <v>Jul</v>
      </c>
      <c r="F669" s="5" t="str">
        <f t="shared" si="83"/>
        <v>Q3</v>
      </c>
      <c r="G669" s="5" t="s">
        <v>51</v>
      </c>
      <c r="H669" s="5" t="s">
        <v>106</v>
      </c>
      <c r="I669" s="5" t="s">
        <v>107</v>
      </c>
      <c r="J669" s="5" t="s">
        <v>46</v>
      </c>
      <c r="K669" s="5" t="s">
        <v>47</v>
      </c>
      <c r="L669" s="5" t="s">
        <v>40</v>
      </c>
      <c r="M669" s="5" t="s">
        <v>49</v>
      </c>
      <c r="N669" s="5">
        <v>3</v>
      </c>
      <c r="O669" s="7">
        <v>466</v>
      </c>
      <c r="P669" s="8">
        <v>0</v>
      </c>
      <c r="Q669" s="7">
        <v>209</v>
      </c>
      <c r="R669" s="9">
        <f t="shared" si="84"/>
        <v>1398</v>
      </c>
      <c r="S669" s="9">
        <f t="shared" si="85"/>
        <v>627</v>
      </c>
      <c r="T669" s="9">
        <f t="shared" si="86"/>
        <v>771</v>
      </c>
      <c r="U669" s="10">
        <f t="shared" si="87"/>
        <v>0.55150214592274682</v>
      </c>
      <c r="V669" s="5" t="s">
        <v>42</v>
      </c>
    </row>
    <row r="670" spans="1:22" x14ac:dyDescent="0.3">
      <c r="A670" s="5" t="s">
        <v>757</v>
      </c>
      <c r="B670" s="6">
        <v>45116</v>
      </c>
      <c r="C670" s="5">
        <f t="shared" si="80"/>
        <v>2023</v>
      </c>
      <c r="D670" s="5">
        <f t="shared" si="81"/>
        <v>7</v>
      </c>
      <c r="E670" s="5" t="str">
        <f t="shared" si="82"/>
        <v>Jul</v>
      </c>
      <c r="F670" s="5" t="str">
        <f t="shared" si="83"/>
        <v>Q3</v>
      </c>
      <c r="G670" s="5" t="s">
        <v>58</v>
      </c>
      <c r="H670" s="5" t="s">
        <v>59</v>
      </c>
      <c r="I670" s="5" t="s">
        <v>60</v>
      </c>
      <c r="J670" s="5" t="s">
        <v>46</v>
      </c>
      <c r="K670" s="5" t="s">
        <v>61</v>
      </c>
      <c r="L670" s="5" t="s">
        <v>40</v>
      </c>
      <c r="M670" s="5" t="s">
        <v>49</v>
      </c>
      <c r="N670" s="5">
        <v>3</v>
      </c>
      <c r="O670" s="7">
        <v>259</v>
      </c>
      <c r="P670" s="8">
        <v>0.15</v>
      </c>
      <c r="Q670" s="7">
        <v>106</v>
      </c>
      <c r="R670" s="9">
        <f t="shared" si="84"/>
        <v>660.44999999999993</v>
      </c>
      <c r="S670" s="9">
        <f t="shared" si="85"/>
        <v>318</v>
      </c>
      <c r="T670" s="9">
        <f t="shared" si="86"/>
        <v>342.44999999999993</v>
      </c>
      <c r="U670" s="10">
        <f t="shared" si="87"/>
        <v>0.51851010674540077</v>
      </c>
      <c r="V670" s="5" t="s">
        <v>42</v>
      </c>
    </row>
    <row r="671" spans="1:22" x14ac:dyDescent="0.3">
      <c r="A671" s="5" t="s">
        <v>758</v>
      </c>
      <c r="B671" s="6">
        <v>45116</v>
      </c>
      <c r="C671" s="5">
        <f t="shared" si="80"/>
        <v>2023</v>
      </c>
      <c r="D671" s="5">
        <f t="shared" si="81"/>
        <v>7</v>
      </c>
      <c r="E671" s="5" t="str">
        <f t="shared" si="82"/>
        <v>Jul</v>
      </c>
      <c r="F671" s="5" t="str">
        <f t="shared" si="83"/>
        <v>Q3</v>
      </c>
      <c r="G671" s="5" t="s">
        <v>51</v>
      </c>
      <c r="H671" s="5" t="s">
        <v>79</v>
      </c>
      <c r="I671" s="5" t="s">
        <v>80</v>
      </c>
      <c r="J671" s="5" t="s">
        <v>38</v>
      </c>
      <c r="K671" s="5" t="s">
        <v>118</v>
      </c>
      <c r="L671" s="5" t="s">
        <v>40</v>
      </c>
      <c r="M671" s="5" t="s">
        <v>49</v>
      </c>
      <c r="N671" s="5">
        <v>1</v>
      </c>
      <c r="O671" s="7">
        <v>16710</v>
      </c>
      <c r="P671" s="8">
        <v>0</v>
      </c>
      <c r="Q671" s="7">
        <v>13024</v>
      </c>
      <c r="R671" s="9">
        <f t="shared" si="84"/>
        <v>16710</v>
      </c>
      <c r="S671" s="9">
        <f t="shared" si="85"/>
        <v>13024</v>
      </c>
      <c r="T671" s="9">
        <f t="shared" si="86"/>
        <v>3686</v>
      </c>
      <c r="U671" s="10">
        <f t="shared" si="87"/>
        <v>0.22058647516457211</v>
      </c>
      <c r="V671" s="5" t="s">
        <v>120</v>
      </c>
    </row>
    <row r="672" spans="1:22" x14ac:dyDescent="0.3">
      <c r="A672" s="5" t="s">
        <v>759</v>
      </c>
      <c r="B672" s="6">
        <v>45116</v>
      </c>
      <c r="C672" s="5">
        <f t="shared" si="80"/>
        <v>2023</v>
      </c>
      <c r="D672" s="5">
        <f t="shared" si="81"/>
        <v>7</v>
      </c>
      <c r="E672" s="5" t="str">
        <f t="shared" si="82"/>
        <v>Jul</v>
      </c>
      <c r="F672" s="5" t="str">
        <f t="shared" si="83"/>
        <v>Q3</v>
      </c>
      <c r="G672" s="5" t="s">
        <v>51</v>
      </c>
      <c r="H672" s="5" t="s">
        <v>79</v>
      </c>
      <c r="I672" s="5" t="s">
        <v>80</v>
      </c>
      <c r="J672" s="5" t="s">
        <v>54</v>
      </c>
      <c r="K672" s="5" t="s">
        <v>99</v>
      </c>
      <c r="L672" s="5" t="s">
        <v>40</v>
      </c>
      <c r="M672" s="5" t="s">
        <v>49</v>
      </c>
      <c r="N672" s="5">
        <v>4</v>
      </c>
      <c r="O672" s="7">
        <v>1751</v>
      </c>
      <c r="P672" s="8">
        <v>0</v>
      </c>
      <c r="Q672" s="7">
        <v>893</v>
      </c>
      <c r="R672" s="9">
        <f t="shared" si="84"/>
        <v>7004</v>
      </c>
      <c r="S672" s="9">
        <f t="shared" si="85"/>
        <v>3572</v>
      </c>
      <c r="T672" s="9">
        <f t="shared" si="86"/>
        <v>3432</v>
      </c>
      <c r="U672" s="10">
        <f t="shared" si="87"/>
        <v>0.49000571102227297</v>
      </c>
      <c r="V672" s="5" t="s">
        <v>42</v>
      </c>
    </row>
    <row r="673" spans="1:22" x14ac:dyDescent="0.3">
      <c r="A673" s="5" t="s">
        <v>760</v>
      </c>
      <c r="B673" s="6">
        <v>45116</v>
      </c>
      <c r="C673" s="5">
        <f t="shared" si="80"/>
        <v>2023</v>
      </c>
      <c r="D673" s="5">
        <f t="shared" si="81"/>
        <v>7</v>
      </c>
      <c r="E673" s="5" t="str">
        <f t="shared" si="82"/>
        <v>Jul</v>
      </c>
      <c r="F673" s="5" t="str">
        <f t="shared" si="83"/>
        <v>Q3</v>
      </c>
      <c r="G673" s="5" t="s">
        <v>35</v>
      </c>
      <c r="H673" s="5" t="s">
        <v>36</v>
      </c>
      <c r="I673" s="5" t="s">
        <v>37</v>
      </c>
      <c r="J673" s="5" t="s">
        <v>38</v>
      </c>
      <c r="K673" s="5" t="s">
        <v>39</v>
      </c>
      <c r="L673" s="5" t="s">
        <v>40</v>
      </c>
      <c r="M673" s="5" t="s">
        <v>49</v>
      </c>
      <c r="N673" s="5">
        <v>1</v>
      </c>
      <c r="O673" s="7">
        <v>57142</v>
      </c>
      <c r="P673" s="8">
        <v>0</v>
      </c>
      <c r="Q673" s="7">
        <v>49996</v>
      </c>
      <c r="R673" s="9">
        <f t="shared" si="84"/>
        <v>57142</v>
      </c>
      <c r="S673" s="9">
        <f t="shared" si="85"/>
        <v>49996</v>
      </c>
      <c r="T673" s="9">
        <f t="shared" si="86"/>
        <v>7146</v>
      </c>
      <c r="U673" s="10">
        <f t="shared" si="87"/>
        <v>0.12505687585313779</v>
      </c>
      <c r="V673" s="5" t="s">
        <v>42</v>
      </c>
    </row>
    <row r="674" spans="1:22" x14ac:dyDescent="0.3">
      <c r="A674" s="5" t="s">
        <v>761</v>
      </c>
      <c r="B674" s="6">
        <v>45117</v>
      </c>
      <c r="C674" s="5">
        <f t="shared" si="80"/>
        <v>2023</v>
      </c>
      <c r="D674" s="5">
        <f t="shared" si="81"/>
        <v>7</v>
      </c>
      <c r="E674" s="5" t="str">
        <f t="shared" si="82"/>
        <v>Jul</v>
      </c>
      <c r="F674" s="5" t="str">
        <f t="shared" si="83"/>
        <v>Q3</v>
      </c>
      <c r="G674" s="5" t="s">
        <v>58</v>
      </c>
      <c r="H674" s="5" t="s">
        <v>72</v>
      </c>
      <c r="I674" s="5" t="s">
        <v>73</v>
      </c>
      <c r="J674" s="5" t="s">
        <v>46</v>
      </c>
      <c r="K674" s="5" t="s">
        <v>47</v>
      </c>
      <c r="L674" s="5" t="s">
        <v>40</v>
      </c>
      <c r="M674" s="5" t="s">
        <v>56</v>
      </c>
      <c r="N674" s="5">
        <v>2</v>
      </c>
      <c r="O674" s="7">
        <v>423</v>
      </c>
      <c r="P674" s="8">
        <v>0</v>
      </c>
      <c r="Q674" s="7">
        <v>188</v>
      </c>
      <c r="R674" s="9">
        <f t="shared" si="84"/>
        <v>846</v>
      </c>
      <c r="S674" s="9">
        <f t="shared" si="85"/>
        <v>376</v>
      </c>
      <c r="T674" s="9">
        <f t="shared" si="86"/>
        <v>470</v>
      </c>
      <c r="U674" s="10">
        <f t="shared" si="87"/>
        <v>0.55555555555555558</v>
      </c>
      <c r="V674" s="5" t="s">
        <v>42</v>
      </c>
    </row>
    <row r="675" spans="1:22" x14ac:dyDescent="0.3">
      <c r="A675" s="5" t="s">
        <v>762</v>
      </c>
      <c r="B675" s="6">
        <v>45117</v>
      </c>
      <c r="C675" s="5">
        <f t="shared" si="80"/>
        <v>2023</v>
      </c>
      <c r="D675" s="5">
        <f t="shared" si="81"/>
        <v>7</v>
      </c>
      <c r="E675" s="5" t="str">
        <f t="shared" si="82"/>
        <v>Jul</v>
      </c>
      <c r="F675" s="5" t="str">
        <f t="shared" si="83"/>
        <v>Q3</v>
      </c>
      <c r="G675" s="5" t="s">
        <v>35</v>
      </c>
      <c r="H675" s="5" t="s">
        <v>44</v>
      </c>
      <c r="I675" s="5" t="s">
        <v>45</v>
      </c>
      <c r="J675" s="5" t="s">
        <v>81</v>
      </c>
      <c r="K675" s="5" t="s">
        <v>82</v>
      </c>
      <c r="L675" s="5" t="s">
        <v>40</v>
      </c>
      <c r="M675" s="5" t="s">
        <v>49</v>
      </c>
      <c r="N675" s="5">
        <v>2</v>
      </c>
      <c r="O675" s="7">
        <v>6474</v>
      </c>
      <c r="P675" s="8">
        <v>0.15</v>
      </c>
      <c r="Q675" s="7">
        <v>3608</v>
      </c>
      <c r="R675" s="9">
        <f t="shared" si="84"/>
        <v>11005.8</v>
      </c>
      <c r="S675" s="9">
        <f t="shared" si="85"/>
        <v>7216</v>
      </c>
      <c r="T675" s="9">
        <f t="shared" si="86"/>
        <v>3789.7999999999993</v>
      </c>
      <c r="U675" s="10">
        <f t="shared" si="87"/>
        <v>0.3443457086263606</v>
      </c>
      <c r="V675" s="5" t="s">
        <v>42</v>
      </c>
    </row>
    <row r="676" spans="1:22" x14ac:dyDescent="0.3">
      <c r="A676" s="5" t="s">
        <v>763</v>
      </c>
      <c r="B676" s="6">
        <v>45117</v>
      </c>
      <c r="C676" s="5">
        <f t="shared" si="80"/>
        <v>2023</v>
      </c>
      <c r="D676" s="5">
        <f t="shared" si="81"/>
        <v>7</v>
      </c>
      <c r="E676" s="5" t="str">
        <f t="shared" si="82"/>
        <v>Jul</v>
      </c>
      <c r="F676" s="5" t="str">
        <f t="shared" si="83"/>
        <v>Q3</v>
      </c>
      <c r="G676" s="5" t="s">
        <v>58</v>
      </c>
      <c r="H676" s="5" t="s">
        <v>59</v>
      </c>
      <c r="I676" s="5" t="s">
        <v>60</v>
      </c>
      <c r="J676" s="5" t="s">
        <v>46</v>
      </c>
      <c r="K676" s="5" t="s">
        <v>66</v>
      </c>
      <c r="L676" s="5" t="s">
        <v>48</v>
      </c>
      <c r="M676" s="5" t="s">
        <v>49</v>
      </c>
      <c r="N676" s="5">
        <v>4</v>
      </c>
      <c r="O676" s="7">
        <v>306</v>
      </c>
      <c r="P676" s="8">
        <v>0.05</v>
      </c>
      <c r="Q676" s="7">
        <v>120</v>
      </c>
      <c r="R676" s="9">
        <f t="shared" si="84"/>
        <v>1162.8</v>
      </c>
      <c r="S676" s="9">
        <f t="shared" si="85"/>
        <v>480</v>
      </c>
      <c r="T676" s="9">
        <f t="shared" si="86"/>
        <v>682.8</v>
      </c>
      <c r="U676" s="10">
        <f t="shared" si="87"/>
        <v>0.58720330237358098</v>
      </c>
      <c r="V676" s="5" t="s">
        <v>42</v>
      </c>
    </row>
    <row r="677" spans="1:22" x14ac:dyDescent="0.3">
      <c r="A677" s="5" t="s">
        <v>764</v>
      </c>
      <c r="B677" s="6">
        <v>45118</v>
      </c>
      <c r="C677" s="5">
        <f t="shared" si="80"/>
        <v>2023</v>
      </c>
      <c r="D677" s="5">
        <f t="shared" si="81"/>
        <v>7</v>
      </c>
      <c r="E677" s="5" t="str">
        <f t="shared" si="82"/>
        <v>Jul</v>
      </c>
      <c r="F677" s="5" t="str">
        <f t="shared" si="83"/>
        <v>Q3</v>
      </c>
      <c r="G677" s="5" t="s">
        <v>58</v>
      </c>
      <c r="H677" s="5" t="s">
        <v>72</v>
      </c>
      <c r="I677" s="5" t="s">
        <v>73</v>
      </c>
      <c r="J677" s="5" t="s">
        <v>54</v>
      </c>
      <c r="K677" s="5" t="s">
        <v>99</v>
      </c>
      <c r="L677" s="5" t="s">
        <v>76</v>
      </c>
      <c r="M677" s="5" t="s">
        <v>56</v>
      </c>
      <c r="N677" s="5">
        <v>1</v>
      </c>
      <c r="O677" s="7">
        <v>1812</v>
      </c>
      <c r="P677" s="8">
        <v>0.05</v>
      </c>
      <c r="Q677" s="7">
        <v>926</v>
      </c>
      <c r="R677" s="9">
        <f t="shared" si="84"/>
        <v>1721.3999999999999</v>
      </c>
      <c r="S677" s="9">
        <f t="shared" si="85"/>
        <v>926</v>
      </c>
      <c r="T677" s="9">
        <f t="shared" si="86"/>
        <v>795.39999999999986</v>
      </c>
      <c r="U677" s="10">
        <f t="shared" si="87"/>
        <v>0.46206576042755892</v>
      </c>
      <c r="V677" s="5" t="s">
        <v>120</v>
      </c>
    </row>
    <row r="678" spans="1:22" x14ac:dyDescent="0.3">
      <c r="A678" s="5" t="s">
        <v>765</v>
      </c>
      <c r="B678" s="6">
        <v>45118</v>
      </c>
      <c r="C678" s="5">
        <f t="shared" si="80"/>
        <v>2023</v>
      </c>
      <c r="D678" s="5">
        <f t="shared" si="81"/>
        <v>7</v>
      </c>
      <c r="E678" s="5" t="str">
        <f t="shared" si="82"/>
        <v>Jul</v>
      </c>
      <c r="F678" s="5" t="str">
        <f t="shared" si="83"/>
        <v>Q3</v>
      </c>
      <c r="G678" s="5" t="s">
        <v>58</v>
      </c>
      <c r="H678" s="5" t="s">
        <v>72</v>
      </c>
      <c r="I678" s="5" t="s">
        <v>73</v>
      </c>
      <c r="J678" s="5" t="s">
        <v>54</v>
      </c>
      <c r="K678" s="5" t="s">
        <v>55</v>
      </c>
      <c r="L678" s="5" t="s">
        <v>40</v>
      </c>
      <c r="M678" s="5" t="s">
        <v>56</v>
      </c>
      <c r="N678" s="5">
        <v>8</v>
      </c>
      <c r="O678" s="7">
        <v>2977</v>
      </c>
      <c r="P678" s="8">
        <v>0.05</v>
      </c>
      <c r="Q678" s="7">
        <v>1758</v>
      </c>
      <c r="R678" s="9">
        <f t="shared" si="84"/>
        <v>22625.200000000001</v>
      </c>
      <c r="S678" s="9">
        <f t="shared" si="85"/>
        <v>14064</v>
      </c>
      <c r="T678" s="9">
        <f t="shared" si="86"/>
        <v>8561.2000000000007</v>
      </c>
      <c r="U678" s="10">
        <f t="shared" si="87"/>
        <v>0.37839223520676063</v>
      </c>
      <c r="V678" s="5" t="s">
        <v>42</v>
      </c>
    </row>
    <row r="679" spans="1:22" x14ac:dyDescent="0.3">
      <c r="A679" s="5" t="s">
        <v>766</v>
      </c>
      <c r="B679" s="6">
        <v>45118</v>
      </c>
      <c r="C679" s="5">
        <f t="shared" si="80"/>
        <v>2023</v>
      </c>
      <c r="D679" s="5">
        <f t="shared" si="81"/>
        <v>7</v>
      </c>
      <c r="E679" s="5" t="str">
        <f t="shared" si="82"/>
        <v>Jul</v>
      </c>
      <c r="F679" s="5" t="str">
        <f t="shared" si="83"/>
        <v>Q3</v>
      </c>
      <c r="G679" s="5" t="s">
        <v>58</v>
      </c>
      <c r="H679" s="5" t="s">
        <v>72</v>
      </c>
      <c r="I679" s="5" t="s">
        <v>73</v>
      </c>
      <c r="J679" s="5" t="s">
        <v>81</v>
      </c>
      <c r="K679" s="5" t="s">
        <v>130</v>
      </c>
      <c r="L679" s="5" t="s">
        <v>76</v>
      </c>
      <c r="M679" s="5" t="s">
        <v>56</v>
      </c>
      <c r="N679" s="5">
        <v>2</v>
      </c>
      <c r="O679" s="7">
        <v>14277</v>
      </c>
      <c r="P679" s="8">
        <v>0.35</v>
      </c>
      <c r="Q679" s="7">
        <v>8405</v>
      </c>
      <c r="R679" s="9">
        <f t="shared" si="84"/>
        <v>18560.100000000002</v>
      </c>
      <c r="S679" s="9">
        <f t="shared" si="85"/>
        <v>16810</v>
      </c>
      <c r="T679" s="9">
        <f t="shared" si="86"/>
        <v>1750.1000000000022</v>
      </c>
      <c r="U679" s="10">
        <f t="shared" si="87"/>
        <v>9.4293672986675819E-2</v>
      </c>
      <c r="V679" s="5" t="s">
        <v>42</v>
      </c>
    </row>
    <row r="680" spans="1:22" x14ac:dyDescent="0.3">
      <c r="A680" s="5" t="s">
        <v>767</v>
      </c>
      <c r="B680" s="6">
        <v>45118</v>
      </c>
      <c r="C680" s="5">
        <f t="shared" si="80"/>
        <v>2023</v>
      </c>
      <c r="D680" s="5">
        <f t="shared" si="81"/>
        <v>7</v>
      </c>
      <c r="E680" s="5" t="str">
        <f t="shared" si="82"/>
        <v>Jul</v>
      </c>
      <c r="F680" s="5" t="str">
        <f t="shared" si="83"/>
        <v>Q3</v>
      </c>
      <c r="G680" s="5" t="s">
        <v>35</v>
      </c>
      <c r="H680" s="5" t="s">
        <v>44</v>
      </c>
      <c r="I680" s="5" t="s">
        <v>45</v>
      </c>
      <c r="J680" s="5" t="s">
        <v>38</v>
      </c>
      <c r="K680" s="5" t="s">
        <v>75</v>
      </c>
      <c r="L680" s="5" t="s">
        <v>48</v>
      </c>
      <c r="M680" s="5" t="s">
        <v>41</v>
      </c>
      <c r="N680" s="5">
        <v>1</v>
      </c>
      <c r="O680" s="7">
        <v>10669</v>
      </c>
      <c r="P680" s="8">
        <v>0.05</v>
      </c>
      <c r="Q680" s="7">
        <v>7846</v>
      </c>
      <c r="R680" s="9">
        <f t="shared" si="84"/>
        <v>10135.549999999999</v>
      </c>
      <c r="S680" s="9">
        <f t="shared" si="85"/>
        <v>7846</v>
      </c>
      <c r="T680" s="9">
        <f t="shared" si="86"/>
        <v>2289.5499999999993</v>
      </c>
      <c r="U680" s="10">
        <f t="shared" si="87"/>
        <v>0.22589302011237669</v>
      </c>
      <c r="V680" s="5" t="s">
        <v>42</v>
      </c>
    </row>
    <row r="681" spans="1:22" x14ac:dyDescent="0.3">
      <c r="A681" s="5" t="s">
        <v>768</v>
      </c>
      <c r="B681" s="6">
        <v>45118</v>
      </c>
      <c r="C681" s="5">
        <f t="shared" si="80"/>
        <v>2023</v>
      </c>
      <c r="D681" s="5">
        <f t="shared" si="81"/>
        <v>7</v>
      </c>
      <c r="E681" s="5" t="str">
        <f t="shared" si="82"/>
        <v>Jul</v>
      </c>
      <c r="F681" s="5" t="str">
        <f t="shared" si="83"/>
        <v>Q3</v>
      </c>
      <c r="G681" s="5" t="s">
        <v>63</v>
      </c>
      <c r="H681" s="5" t="s">
        <v>64</v>
      </c>
      <c r="I681" s="5" t="s">
        <v>65</v>
      </c>
      <c r="J681" s="5" t="s">
        <v>38</v>
      </c>
      <c r="K681" s="5" t="s">
        <v>75</v>
      </c>
      <c r="L681" s="5" t="s">
        <v>40</v>
      </c>
      <c r="M681" s="5" t="s">
        <v>41</v>
      </c>
      <c r="N681" s="5">
        <v>4</v>
      </c>
      <c r="O681" s="7">
        <v>10446</v>
      </c>
      <c r="P681" s="8">
        <v>0.05</v>
      </c>
      <c r="Q681" s="7">
        <v>7823</v>
      </c>
      <c r="R681" s="9">
        <f t="shared" si="84"/>
        <v>39694.799999999996</v>
      </c>
      <c r="S681" s="9">
        <f t="shared" si="85"/>
        <v>31292</v>
      </c>
      <c r="T681" s="9">
        <f t="shared" si="86"/>
        <v>8402.7999999999956</v>
      </c>
      <c r="U681" s="10">
        <f t="shared" si="87"/>
        <v>0.21168515775366034</v>
      </c>
      <c r="V681" s="5" t="s">
        <v>42</v>
      </c>
    </row>
    <row r="682" spans="1:22" x14ac:dyDescent="0.3">
      <c r="A682" s="5" t="s">
        <v>769</v>
      </c>
      <c r="B682" s="6">
        <v>45118</v>
      </c>
      <c r="C682" s="5">
        <f t="shared" si="80"/>
        <v>2023</v>
      </c>
      <c r="D682" s="5">
        <f t="shared" si="81"/>
        <v>7</v>
      </c>
      <c r="E682" s="5" t="str">
        <f t="shared" si="82"/>
        <v>Jul</v>
      </c>
      <c r="F682" s="5" t="str">
        <f t="shared" si="83"/>
        <v>Q3</v>
      </c>
      <c r="G682" s="5" t="s">
        <v>58</v>
      </c>
      <c r="H682" s="5" t="s">
        <v>72</v>
      </c>
      <c r="I682" s="5" t="s">
        <v>73</v>
      </c>
      <c r="J682" s="5" t="s">
        <v>81</v>
      </c>
      <c r="K682" s="5" t="s">
        <v>94</v>
      </c>
      <c r="L682" s="5" t="s">
        <v>40</v>
      </c>
      <c r="M682" s="5" t="s">
        <v>49</v>
      </c>
      <c r="N682" s="5">
        <v>2</v>
      </c>
      <c r="O682" s="7">
        <v>33802</v>
      </c>
      <c r="P682" s="8">
        <v>0</v>
      </c>
      <c r="Q682" s="7">
        <v>22903</v>
      </c>
      <c r="R682" s="9">
        <f t="shared" si="84"/>
        <v>67604</v>
      </c>
      <c r="S682" s="9">
        <f t="shared" si="85"/>
        <v>45806</v>
      </c>
      <c r="T682" s="9">
        <f t="shared" si="86"/>
        <v>21798</v>
      </c>
      <c r="U682" s="10">
        <f t="shared" si="87"/>
        <v>0.32243654221643692</v>
      </c>
      <c r="V682" s="5" t="s">
        <v>42</v>
      </c>
    </row>
    <row r="683" spans="1:22" x14ac:dyDescent="0.3">
      <c r="A683" s="5" t="s">
        <v>770</v>
      </c>
      <c r="B683" s="6">
        <v>45118</v>
      </c>
      <c r="C683" s="5">
        <f t="shared" si="80"/>
        <v>2023</v>
      </c>
      <c r="D683" s="5">
        <f t="shared" si="81"/>
        <v>7</v>
      </c>
      <c r="E683" s="5" t="str">
        <f t="shared" si="82"/>
        <v>Jul</v>
      </c>
      <c r="F683" s="5" t="str">
        <f t="shared" si="83"/>
        <v>Q3</v>
      </c>
      <c r="G683" s="5" t="s">
        <v>63</v>
      </c>
      <c r="H683" s="5" t="s">
        <v>86</v>
      </c>
      <c r="I683" s="5" t="s">
        <v>87</v>
      </c>
      <c r="J683" s="5" t="s">
        <v>38</v>
      </c>
      <c r="K683" s="5" t="s">
        <v>39</v>
      </c>
      <c r="L683" s="5" t="s">
        <v>40</v>
      </c>
      <c r="M683" s="5" t="s">
        <v>56</v>
      </c>
      <c r="N683" s="5">
        <v>2</v>
      </c>
      <c r="O683" s="7">
        <v>52075</v>
      </c>
      <c r="P683" s="8">
        <v>0</v>
      </c>
      <c r="Q683" s="7">
        <v>43534</v>
      </c>
      <c r="R683" s="9">
        <f t="shared" si="84"/>
        <v>104150</v>
      </c>
      <c r="S683" s="9">
        <f t="shared" si="85"/>
        <v>87068</v>
      </c>
      <c r="T683" s="9">
        <f t="shared" si="86"/>
        <v>17082</v>
      </c>
      <c r="U683" s="10">
        <f t="shared" si="87"/>
        <v>0.16401344215074412</v>
      </c>
      <c r="V683" s="5" t="s">
        <v>42</v>
      </c>
    </row>
    <row r="684" spans="1:22" x14ac:dyDescent="0.3">
      <c r="A684" s="5" t="s">
        <v>771</v>
      </c>
      <c r="B684" s="6">
        <v>45119</v>
      </c>
      <c r="C684" s="5">
        <f t="shared" si="80"/>
        <v>2023</v>
      </c>
      <c r="D684" s="5">
        <f t="shared" si="81"/>
        <v>7</v>
      </c>
      <c r="E684" s="5" t="str">
        <f t="shared" si="82"/>
        <v>Jul</v>
      </c>
      <c r="F684" s="5" t="str">
        <f t="shared" si="83"/>
        <v>Q3</v>
      </c>
      <c r="G684" s="5" t="s">
        <v>63</v>
      </c>
      <c r="H684" s="5" t="s">
        <v>86</v>
      </c>
      <c r="I684" s="5" t="s">
        <v>87</v>
      </c>
      <c r="J684" s="5" t="s">
        <v>38</v>
      </c>
      <c r="K684" s="5" t="s">
        <v>118</v>
      </c>
      <c r="L684" s="5" t="s">
        <v>40</v>
      </c>
      <c r="M684" s="5" t="s">
        <v>49</v>
      </c>
      <c r="N684" s="5">
        <v>1</v>
      </c>
      <c r="O684" s="7">
        <v>17761</v>
      </c>
      <c r="P684" s="8">
        <v>0.1</v>
      </c>
      <c r="Q684" s="7">
        <v>13908</v>
      </c>
      <c r="R684" s="9">
        <f t="shared" si="84"/>
        <v>15984.9</v>
      </c>
      <c r="S684" s="9">
        <f t="shared" si="85"/>
        <v>13908</v>
      </c>
      <c r="T684" s="9">
        <f t="shared" si="86"/>
        <v>2076.8999999999996</v>
      </c>
      <c r="U684" s="10">
        <f t="shared" si="87"/>
        <v>0.12992887037141301</v>
      </c>
      <c r="V684" s="5" t="s">
        <v>42</v>
      </c>
    </row>
    <row r="685" spans="1:22" x14ac:dyDescent="0.3">
      <c r="A685" s="5" t="s">
        <v>772</v>
      </c>
      <c r="B685" s="6">
        <v>45119</v>
      </c>
      <c r="C685" s="5">
        <f t="shared" si="80"/>
        <v>2023</v>
      </c>
      <c r="D685" s="5">
        <f t="shared" si="81"/>
        <v>7</v>
      </c>
      <c r="E685" s="5" t="str">
        <f t="shared" si="82"/>
        <v>Jul</v>
      </c>
      <c r="F685" s="5" t="str">
        <f t="shared" si="83"/>
        <v>Q3</v>
      </c>
      <c r="G685" s="5" t="s">
        <v>63</v>
      </c>
      <c r="H685" s="5" t="s">
        <v>64</v>
      </c>
      <c r="I685" s="5" t="s">
        <v>65</v>
      </c>
      <c r="J685" s="5" t="s">
        <v>38</v>
      </c>
      <c r="K685" s="5" t="s">
        <v>104</v>
      </c>
      <c r="L685" s="5" t="s">
        <v>40</v>
      </c>
      <c r="M685" s="5" t="s">
        <v>41</v>
      </c>
      <c r="N685" s="5">
        <v>4</v>
      </c>
      <c r="O685" s="7">
        <v>1565</v>
      </c>
      <c r="P685" s="8">
        <v>0.1</v>
      </c>
      <c r="Q685" s="7">
        <v>788</v>
      </c>
      <c r="R685" s="9">
        <f t="shared" si="84"/>
        <v>5634</v>
      </c>
      <c r="S685" s="9">
        <f t="shared" si="85"/>
        <v>3152</v>
      </c>
      <c r="T685" s="9">
        <f t="shared" si="86"/>
        <v>2482</v>
      </c>
      <c r="U685" s="10">
        <f t="shared" si="87"/>
        <v>0.44053958111466096</v>
      </c>
      <c r="V685" s="5" t="s">
        <v>42</v>
      </c>
    </row>
    <row r="686" spans="1:22" x14ac:dyDescent="0.3">
      <c r="A686" s="5" t="s">
        <v>773</v>
      </c>
      <c r="B686" s="6">
        <v>45119</v>
      </c>
      <c r="C686" s="5">
        <f t="shared" si="80"/>
        <v>2023</v>
      </c>
      <c r="D686" s="5">
        <f t="shared" si="81"/>
        <v>7</v>
      </c>
      <c r="E686" s="5" t="str">
        <f t="shared" si="82"/>
        <v>Jul</v>
      </c>
      <c r="F686" s="5" t="str">
        <f t="shared" si="83"/>
        <v>Q3</v>
      </c>
      <c r="G686" s="5" t="s">
        <v>51</v>
      </c>
      <c r="H686" s="5" t="s">
        <v>79</v>
      </c>
      <c r="I686" s="5" t="s">
        <v>80</v>
      </c>
      <c r="J686" s="5" t="s">
        <v>46</v>
      </c>
      <c r="K686" s="5" t="s">
        <v>89</v>
      </c>
      <c r="L686" s="5" t="s">
        <v>76</v>
      </c>
      <c r="M686" s="5" t="s">
        <v>49</v>
      </c>
      <c r="N686" s="5">
        <v>3</v>
      </c>
      <c r="O686" s="7">
        <v>2131</v>
      </c>
      <c r="P686" s="8">
        <v>0</v>
      </c>
      <c r="Q686" s="7">
        <v>1237</v>
      </c>
      <c r="R686" s="9">
        <f t="shared" si="84"/>
        <v>6393</v>
      </c>
      <c r="S686" s="9">
        <f t="shared" si="85"/>
        <v>3711</v>
      </c>
      <c r="T686" s="9">
        <f t="shared" si="86"/>
        <v>2682</v>
      </c>
      <c r="U686" s="10">
        <f t="shared" si="87"/>
        <v>0.41952135147817926</v>
      </c>
      <c r="V686" s="5" t="s">
        <v>42</v>
      </c>
    </row>
    <row r="687" spans="1:22" x14ac:dyDescent="0.3">
      <c r="A687" s="5" t="s">
        <v>774</v>
      </c>
      <c r="B687" s="6">
        <v>45119</v>
      </c>
      <c r="C687" s="5">
        <f t="shared" si="80"/>
        <v>2023</v>
      </c>
      <c r="D687" s="5">
        <f t="shared" si="81"/>
        <v>7</v>
      </c>
      <c r="E687" s="5" t="str">
        <f t="shared" si="82"/>
        <v>Jul</v>
      </c>
      <c r="F687" s="5" t="str">
        <f t="shared" si="83"/>
        <v>Q3</v>
      </c>
      <c r="G687" s="5" t="s">
        <v>35</v>
      </c>
      <c r="H687" s="5" t="s">
        <v>36</v>
      </c>
      <c r="I687" s="5" t="s">
        <v>37</v>
      </c>
      <c r="J687" s="5" t="s">
        <v>54</v>
      </c>
      <c r="K687" s="5" t="s">
        <v>99</v>
      </c>
      <c r="L687" s="5" t="s">
        <v>76</v>
      </c>
      <c r="M687" s="5" t="s">
        <v>41</v>
      </c>
      <c r="N687" s="5">
        <v>2</v>
      </c>
      <c r="O687" s="7">
        <v>1684</v>
      </c>
      <c r="P687" s="8">
        <v>0.2</v>
      </c>
      <c r="Q687" s="7">
        <v>862</v>
      </c>
      <c r="R687" s="9">
        <f t="shared" si="84"/>
        <v>2694.4</v>
      </c>
      <c r="S687" s="9">
        <f t="shared" si="85"/>
        <v>1724</v>
      </c>
      <c r="T687" s="9">
        <f t="shared" si="86"/>
        <v>970.40000000000009</v>
      </c>
      <c r="U687" s="10">
        <f t="shared" si="87"/>
        <v>0.36015439429928742</v>
      </c>
      <c r="V687" s="5" t="s">
        <v>42</v>
      </c>
    </row>
    <row r="688" spans="1:22" x14ac:dyDescent="0.3">
      <c r="A688" s="5" t="s">
        <v>775</v>
      </c>
      <c r="B688" s="6">
        <v>45119</v>
      </c>
      <c r="C688" s="5">
        <f t="shared" si="80"/>
        <v>2023</v>
      </c>
      <c r="D688" s="5">
        <f t="shared" si="81"/>
        <v>7</v>
      </c>
      <c r="E688" s="5" t="str">
        <f t="shared" si="82"/>
        <v>Jul</v>
      </c>
      <c r="F688" s="5" t="str">
        <f t="shared" si="83"/>
        <v>Q3</v>
      </c>
      <c r="G688" s="5" t="s">
        <v>51</v>
      </c>
      <c r="H688" s="5" t="s">
        <v>79</v>
      </c>
      <c r="I688" s="5" t="s">
        <v>80</v>
      </c>
      <c r="J688" s="5" t="s">
        <v>38</v>
      </c>
      <c r="K688" s="5" t="s">
        <v>118</v>
      </c>
      <c r="L688" s="5" t="s">
        <v>76</v>
      </c>
      <c r="M688" s="5" t="s">
        <v>41</v>
      </c>
      <c r="N688" s="5">
        <v>1</v>
      </c>
      <c r="O688" s="7">
        <v>17960</v>
      </c>
      <c r="P688" s="8">
        <v>0.05</v>
      </c>
      <c r="Q688" s="7">
        <v>14323</v>
      </c>
      <c r="R688" s="9">
        <f t="shared" si="84"/>
        <v>17062</v>
      </c>
      <c r="S688" s="9">
        <f t="shared" si="85"/>
        <v>14323</v>
      </c>
      <c r="T688" s="9">
        <f t="shared" si="86"/>
        <v>2739</v>
      </c>
      <c r="U688" s="10">
        <f t="shared" si="87"/>
        <v>0.16053217676708476</v>
      </c>
      <c r="V688" s="5" t="s">
        <v>42</v>
      </c>
    </row>
    <row r="689" spans="1:22" x14ac:dyDescent="0.3">
      <c r="A689" s="5" t="s">
        <v>776</v>
      </c>
      <c r="B689" s="6">
        <v>45120</v>
      </c>
      <c r="C689" s="5">
        <f t="shared" si="80"/>
        <v>2023</v>
      </c>
      <c r="D689" s="5">
        <f t="shared" si="81"/>
        <v>7</v>
      </c>
      <c r="E689" s="5" t="str">
        <f t="shared" si="82"/>
        <v>Jul</v>
      </c>
      <c r="F689" s="5" t="str">
        <f t="shared" si="83"/>
        <v>Q3</v>
      </c>
      <c r="G689" s="5" t="s">
        <v>51</v>
      </c>
      <c r="H689" s="5" t="s">
        <v>52</v>
      </c>
      <c r="I689" s="5" t="s">
        <v>53</v>
      </c>
      <c r="J689" s="5" t="s">
        <v>38</v>
      </c>
      <c r="K689" s="5" t="s">
        <v>39</v>
      </c>
      <c r="L689" s="5" t="s">
        <v>76</v>
      </c>
      <c r="M689" s="5" t="s">
        <v>49</v>
      </c>
      <c r="N689" s="5">
        <v>1</v>
      </c>
      <c r="O689" s="7">
        <v>51042</v>
      </c>
      <c r="P689" s="8">
        <v>0</v>
      </c>
      <c r="Q689" s="7">
        <v>44406</v>
      </c>
      <c r="R689" s="9">
        <f t="shared" si="84"/>
        <v>51042</v>
      </c>
      <c r="S689" s="9">
        <f t="shared" si="85"/>
        <v>44406</v>
      </c>
      <c r="T689" s="9">
        <f t="shared" si="86"/>
        <v>6636</v>
      </c>
      <c r="U689" s="10">
        <f t="shared" si="87"/>
        <v>0.13001057952274597</v>
      </c>
      <c r="V689" s="5" t="s">
        <v>42</v>
      </c>
    </row>
    <row r="690" spans="1:22" x14ac:dyDescent="0.3">
      <c r="A690" s="5" t="s">
        <v>777</v>
      </c>
      <c r="B690" s="6">
        <v>45120</v>
      </c>
      <c r="C690" s="5">
        <f t="shared" si="80"/>
        <v>2023</v>
      </c>
      <c r="D690" s="5">
        <f t="shared" si="81"/>
        <v>7</v>
      </c>
      <c r="E690" s="5" t="str">
        <f t="shared" si="82"/>
        <v>Jul</v>
      </c>
      <c r="F690" s="5" t="str">
        <f t="shared" si="83"/>
        <v>Q3</v>
      </c>
      <c r="G690" s="5" t="s">
        <v>51</v>
      </c>
      <c r="H690" s="5" t="s">
        <v>52</v>
      </c>
      <c r="I690" s="5" t="s">
        <v>53</v>
      </c>
      <c r="J690" s="5" t="s">
        <v>46</v>
      </c>
      <c r="K690" s="5" t="s">
        <v>89</v>
      </c>
      <c r="L690" s="5" t="s">
        <v>76</v>
      </c>
      <c r="M690" s="5" t="s">
        <v>49</v>
      </c>
      <c r="N690" s="5">
        <v>1</v>
      </c>
      <c r="O690" s="7">
        <v>2365</v>
      </c>
      <c r="P690" s="8">
        <v>0.1</v>
      </c>
      <c r="Q690" s="7">
        <v>1381</v>
      </c>
      <c r="R690" s="9">
        <f t="shared" si="84"/>
        <v>2128.5</v>
      </c>
      <c r="S690" s="9">
        <f t="shared" si="85"/>
        <v>1381</v>
      </c>
      <c r="T690" s="9">
        <f t="shared" si="86"/>
        <v>747.5</v>
      </c>
      <c r="U690" s="10">
        <f t="shared" si="87"/>
        <v>0.35118628141883956</v>
      </c>
      <c r="V690" s="5" t="s">
        <v>42</v>
      </c>
    </row>
    <row r="691" spans="1:22" x14ac:dyDescent="0.3">
      <c r="A691" s="5" t="s">
        <v>778</v>
      </c>
      <c r="B691" s="6">
        <v>45120</v>
      </c>
      <c r="C691" s="5">
        <f t="shared" si="80"/>
        <v>2023</v>
      </c>
      <c r="D691" s="5">
        <f t="shared" si="81"/>
        <v>7</v>
      </c>
      <c r="E691" s="5" t="str">
        <f t="shared" si="82"/>
        <v>Jul</v>
      </c>
      <c r="F691" s="5" t="str">
        <f t="shared" si="83"/>
        <v>Q3</v>
      </c>
      <c r="G691" s="5" t="s">
        <v>63</v>
      </c>
      <c r="H691" s="5" t="s">
        <v>109</v>
      </c>
      <c r="I691" s="5" t="s">
        <v>110</v>
      </c>
      <c r="J691" s="5" t="s">
        <v>46</v>
      </c>
      <c r="K691" s="5" t="s">
        <v>47</v>
      </c>
      <c r="L691" s="5" t="s">
        <v>48</v>
      </c>
      <c r="M691" s="5" t="s">
        <v>41</v>
      </c>
      <c r="N691" s="5">
        <v>1</v>
      </c>
      <c r="O691" s="7">
        <v>484</v>
      </c>
      <c r="P691" s="8">
        <v>0.2</v>
      </c>
      <c r="Q691" s="7">
        <v>213</v>
      </c>
      <c r="R691" s="9">
        <f t="shared" si="84"/>
        <v>387.20000000000005</v>
      </c>
      <c r="S691" s="9">
        <f t="shared" si="85"/>
        <v>213</v>
      </c>
      <c r="T691" s="9">
        <f t="shared" si="86"/>
        <v>174.20000000000005</v>
      </c>
      <c r="U691" s="10">
        <f t="shared" si="87"/>
        <v>0.4498966942148761</v>
      </c>
      <c r="V691" s="5" t="s">
        <v>42</v>
      </c>
    </row>
    <row r="692" spans="1:22" x14ac:dyDescent="0.3">
      <c r="A692" s="5" t="s">
        <v>779</v>
      </c>
      <c r="B692" s="6">
        <v>45121</v>
      </c>
      <c r="C692" s="5">
        <f t="shared" si="80"/>
        <v>2023</v>
      </c>
      <c r="D692" s="5">
        <f t="shared" si="81"/>
        <v>7</v>
      </c>
      <c r="E692" s="5" t="str">
        <f t="shared" si="82"/>
        <v>Jul</v>
      </c>
      <c r="F692" s="5" t="str">
        <f t="shared" si="83"/>
        <v>Q3</v>
      </c>
      <c r="G692" s="5" t="s">
        <v>51</v>
      </c>
      <c r="H692" s="5" t="s">
        <v>106</v>
      </c>
      <c r="I692" s="5" t="s">
        <v>107</v>
      </c>
      <c r="J692" s="5" t="s">
        <v>46</v>
      </c>
      <c r="K692" s="5" t="s">
        <v>89</v>
      </c>
      <c r="L692" s="5" t="s">
        <v>40</v>
      </c>
      <c r="M692" s="5" t="s">
        <v>56</v>
      </c>
      <c r="N692" s="5">
        <v>2</v>
      </c>
      <c r="O692" s="7">
        <v>2201</v>
      </c>
      <c r="P692" s="8">
        <v>0.05</v>
      </c>
      <c r="Q692" s="7">
        <v>1251</v>
      </c>
      <c r="R692" s="9">
        <f t="shared" si="84"/>
        <v>4181.8999999999996</v>
      </c>
      <c r="S692" s="9">
        <f t="shared" si="85"/>
        <v>2502</v>
      </c>
      <c r="T692" s="9">
        <f t="shared" si="86"/>
        <v>1679.8999999999996</v>
      </c>
      <c r="U692" s="10">
        <f t="shared" si="87"/>
        <v>0.40170735789951928</v>
      </c>
      <c r="V692" s="5" t="s">
        <v>42</v>
      </c>
    </row>
    <row r="693" spans="1:22" x14ac:dyDescent="0.3">
      <c r="A693" s="5" t="s">
        <v>780</v>
      </c>
      <c r="B693" s="6">
        <v>45122</v>
      </c>
      <c r="C693" s="5">
        <f t="shared" si="80"/>
        <v>2023</v>
      </c>
      <c r="D693" s="5">
        <f t="shared" si="81"/>
        <v>7</v>
      </c>
      <c r="E693" s="5" t="str">
        <f t="shared" si="82"/>
        <v>Jul</v>
      </c>
      <c r="F693" s="5" t="str">
        <f t="shared" si="83"/>
        <v>Q3</v>
      </c>
      <c r="G693" s="5" t="s">
        <v>51</v>
      </c>
      <c r="H693" s="5" t="s">
        <v>79</v>
      </c>
      <c r="I693" s="5" t="s">
        <v>80</v>
      </c>
      <c r="J693" s="5" t="s">
        <v>38</v>
      </c>
      <c r="K693" s="5" t="s">
        <v>75</v>
      </c>
      <c r="L693" s="5" t="s">
        <v>40</v>
      </c>
      <c r="M693" s="5" t="s">
        <v>56</v>
      </c>
      <c r="N693" s="5">
        <v>2</v>
      </c>
      <c r="O693" s="7">
        <v>9939</v>
      </c>
      <c r="P693" s="8">
        <v>0</v>
      </c>
      <c r="Q693" s="7">
        <v>7427</v>
      </c>
      <c r="R693" s="9">
        <f t="shared" si="84"/>
        <v>19878</v>
      </c>
      <c r="S693" s="9">
        <f t="shared" si="85"/>
        <v>14854</v>
      </c>
      <c r="T693" s="9">
        <f t="shared" si="86"/>
        <v>5024</v>
      </c>
      <c r="U693" s="10">
        <f t="shared" si="87"/>
        <v>0.25274172451956939</v>
      </c>
      <c r="V693" s="5" t="s">
        <v>42</v>
      </c>
    </row>
    <row r="694" spans="1:22" x14ac:dyDescent="0.3">
      <c r="A694" s="5" t="s">
        <v>781</v>
      </c>
      <c r="B694" s="6">
        <v>45122</v>
      </c>
      <c r="C694" s="5">
        <f t="shared" si="80"/>
        <v>2023</v>
      </c>
      <c r="D694" s="5">
        <f t="shared" si="81"/>
        <v>7</v>
      </c>
      <c r="E694" s="5" t="str">
        <f t="shared" si="82"/>
        <v>Jul</v>
      </c>
      <c r="F694" s="5" t="str">
        <f t="shared" si="83"/>
        <v>Q3</v>
      </c>
      <c r="G694" s="5" t="s">
        <v>63</v>
      </c>
      <c r="H694" s="5" t="s">
        <v>86</v>
      </c>
      <c r="I694" s="5" t="s">
        <v>87</v>
      </c>
      <c r="J694" s="5" t="s">
        <v>38</v>
      </c>
      <c r="K694" s="5" t="s">
        <v>104</v>
      </c>
      <c r="L694" s="5" t="s">
        <v>40</v>
      </c>
      <c r="M694" s="5" t="s">
        <v>41</v>
      </c>
      <c r="N694" s="5">
        <v>1</v>
      </c>
      <c r="O694" s="7">
        <v>1371</v>
      </c>
      <c r="P694" s="8">
        <v>0.05</v>
      </c>
      <c r="Q694" s="7">
        <v>690</v>
      </c>
      <c r="R694" s="9">
        <f t="shared" si="84"/>
        <v>1302.45</v>
      </c>
      <c r="S694" s="9">
        <f t="shared" si="85"/>
        <v>690</v>
      </c>
      <c r="T694" s="9">
        <f t="shared" si="86"/>
        <v>612.45000000000005</v>
      </c>
      <c r="U694" s="10">
        <f t="shared" si="87"/>
        <v>0.47022918346193715</v>
      </c>
      <c r="V694" s="5" t="s">
        <v>42</v>
      </c>
    </row>
    <row r="695" spans="1:22" x14ac:dyDescent="0.3">
      <c r="A695" s="5" t="s">
        <v>782</v>
      </c>
      <c r="B695" s="6">
        <v>45122</v>
      </c>
      <c r="C695" s="5">
        <f t="shared" si="80"/>
        <v>2023</v>
      </c>
      <c r="D695" s="5">
        <f t="shared" si="81"/>
        <v>7</v>
      </c>
      <c r="E695" s="5" t="str">
        <f t="shared" si="82"/>
        <v>Jul</v>
      </c>
      <c r="F695" s="5" t="str">
        <f t="shared" si="83"/>
        <v>Q3</v>
      </c>
      <c r="G695" s="5" t="s">
        <v>51</v>
      </c>
      <c r="H695" s="5" t="s">
        <v>106</v>
      </c>
      <c r="I695" s="5" t="s">
        <v>107</v>
      </c>
      <c r="J695" s="5" t="s">
        <v>38</v>
      </c>
      <c r="K695" s="5" t="s">
        <v>118</v>
      </c>
      <c r="L695" s="5" t="s">
        <v>40</v>
      </c>
      <c r="M695" s="5" t="s">
        <v>56</v>
      </c>
      <c r="N695" s="5">
        <v>2</v>
      </c>
      <c r="O695" s="7">
        <v>17916</v>
      </c>
      <c r="P695" s="8">
        <v>0.1</v>
      </c>
      <c r="Q695" s="7">
        <v>14066</v>
      </c>
      <c r="R695" s="9">
        <f t="shared" si="84"/>
        <v>32248.799999999999</v>
      </c>
      <c r="S695" s="9">
        <f t="shared" si="85"/>
        <v>28132</v>
      </c>
      <c r="T695" s="9">
        <f t="shared" si="86"/>
        <v>4116.7999999999993</v>
      </c>
      <c r="U695" s="10">
        <f t="shared" si="87"/>
        <v>0.12765746322343774</v>
      </c>
      <c r="V695" s="5" t="s">
        <v>42</v>
      </c>
    </row>
    <row r="696" spans="1:22" x14ac:dyDescent="0.3">
      <c r="A696" s="5" t="s">
        <v>783</v>
      </c>
      <c r="B696" s="6">
        <v>45123</v>
      </c>
      <c r="C696" s="5">
        <f t="shared" si="80"/>
        <v>2023</v>
      </c>
      <c r="D696" s="5">
        <f t="shared" si="81"/>
        <v>7</v>
      </c>
      <c r="E696" s="5" t="str">
        <f t="shared" si="82"/>
        <v>Jul</v>
      </c>
      <c r="F696" s="5" t="str">
        <f t="shared" si="83"/>
        <v>Q3</v>
      </c>
      <c r="G696" s="5" t="s">
        <v>51</v>
      </c>
      <c r="H696" s="5" t="s">
        <v>79</v>
      </c>
      <c r="I696" s="5" t="s">
        <v>80</v>
      </c>
      <c r="J696" s="5" t="s">
        <v>54</v>
      </c>
      <c r="K696" s="5" t="s">
        <v>99</v>
      </c>
      <c r="L696" s="5" t="s">
        <v>40</v>
      </c>
      <c r="M696" s="5" t="s">
        <v>56</v>
      </c>
      <c r="N696" s="5">
        <v>1</v>
      </c>
      <c r="O696" s="7">
        <v>1712</v>
      </c>
      <c r="P696" s="8">
        <v>0</v>
      </c>
      <c r="Q696" s="7">
        <v>876</v>
      </c>
      <c r="R696" s="9">
        <f t="shared" si="84"/>
        <v>1712</v>
      </c>
      <c r="S696" s="9">
        <f t="shared" si="85"/>
        <v>876</v>
      </c>
      <c r="T696" s="9">
        <f t="shared" si="86"/>
        <v>836</v>
      </c>
      <c r="U696" s="10">
        <f t="shared" si="87"/>
        <v>0.48831775700934582</v>
      </c>
      <c r="V696" s="5" t="s">
        <v>42</v>
      </c>
    </row>
    <row r="697" spans="1:22" x14ac:dyDescent="0.3">
      <c r="A697" s="5" t="s">
        <v>784</v>
      </c>
      <c r="B697" s="6">
        <v>45123</v>
      </c>
      <c r="C697" s="5">
        <f t="shared" si="80"/>
        <v>2023</v>
      </c>
      <c r="D697" s="5">
        <f t="shared" si="81"/>
        <v>7</v>
      </c>
      <c r="E697" s="5" t="str">
        <f t="shared" si="82"/>
        <v>Jul</v>
      </c>
      <c r="F697" s="5" t="str">
        <f t="shared" si="83"/>
        <v>Q3</v>
      </c>
      <c r="G697" s="5" t="s">
        <v>58</v>
      </c>
      <c r="H697" s="5" t="s">
        <v>59</v>
      </c>
      <c r="I697" s="5" t="s">
        <v>60</v>
      </c>
      <c r="J697" s="5" t="s">
        <v>54</v>
      </c>
      <c r="K697" s="5" t="s">
        <v>99</v>
      </c>
      <c r="L697" s="5" t="s">
        <v>40</v>
      </c>
      <c r="M697" s="5" t="s">
        <v>56</v>
      </c>
      <c r="N697" s="5">
        <v>1</v>
      </c>
      <c r="O697" s="7">
        <v>1973</v>
      </c>
      <c r="P697" s="8">
        <v>0.1</v>
      </c>
      <c r="Q697" s="7">
        <v>1056</v>
      </c>
      <c r="R697" s="9">
        <f t="shared" si="84"/>
        <v>1775.7</v>
      </c>
      <c r="S697" s="9">
        <f t="shared" si="85"/>
        <v>1056</v>
      </c>
      <c r="T697" s="9">
        <f t="shared" si="86"/>
        <v>719.7</v>
      </c>
      <c r="U697" s="10">
        <f t="shared" si="87"/>
        <v>0.40530495016050011</v>
      </c>
      <c r="V697" s="5" t="s">
        <v>42</v>
      </c>
    </row>
    <row r="698" spans="1:22" x14ac:dyDescent="0.3">
      <c r="A698" s="5" t="s">
        <v>785</v>
      </c>
      <c r="B698" s="6">
        <v>45123</v>
      </c>
      <c r="C698" s="5">
        <f t="shared" si="80"/>
        <v>2023</v>
      </c>
      <c r="D698" s="5">
        <f t="shared" si="81"/>
        <v>7</v>
      </c>
      <c r="E698" s="5" t="str">
        <f t="shared" si="82"/>
        <v>Jul</v>
      </c>
      <c r="F698" s="5" t="str">
        <f t="shared" si="83"/>
        <v>Q3</v>
      </c>
      <c r="G698" s="5" t="s">
        <v>63</v>
      </c>
      <c r="H698" s="5" t="s">
        <v>109</v>
      </c>
      <c r="I698" s="5" t="s">
        <v>110</v>
      </c>
      <c r="J698" s="5" t="s">
        <v>54</v>
      </c>
      <c r="K698" s="5" t="s">
        <v>84</v>
      </c>
      <c r="L698" s="5" t="s">
        <v>40</v>
      </c>
      <c r="M698" s="5" t="s">
        <v>41</v>
      </c>
      <c r="N698" s="5">
        <v>5</v>
      </c>
      <c r="O698" s="7">
        <v>2178</v>
      </c>
      <c r="P698" s="8">
        <v>0.05</v>
      </c>
      <c r="Q698" s="7">
        <v>1107</v>
      </c>
      <c r="R698" s="9">
        <f t="shared" si="84"/>
        <v>10345.5</v>
      </c>
      <c r="S698" s="9">
        <f t="shared" si="85"/>
        <v>5535</v>
      </c>
      <c r="T698" s="9">
        <f t="shared" si="86"/>
        <v>4810.5</v>
      </c>
      <c r="U698" s="10">
        <f t="shared" si="87"/>
        <v>0.46498477598956067</v>
      </c>
      <c r="V698" s="5" t="s">
        <v>120</v>
      </c>
    </row>
    <row r="699" spans="1:22" x14ac:dyDescent="0.3">
      <c r="A699" s="5" t="s">
        <v>786</v>
      </c>
      <c r="B699" s="6">
        <v>45123</v>
      </c>
      <c r="C699" s="5">
        <f t="shared" si="80"/>
        <v>2023</v>
      </c>
      <c r="D699" s="5">
        <f t="shared" si="81"/>
        <v>7</v>
      </c>
      <c r="E699" s="5" t="str">
        <f t="shared" si="82"/>
        <v>Jul</v>
      </c>
      <c r="F699" s="5" t="str">
        <f t="shared" si="83"/>
        <v>Q3</v>
      </c>
      <c r="G699" s="5" t="s">
        <v>35</v>
      </c>
      <c r="H699" s="5" t="s">
        <v>91</v>
      </c>
      <c r="I699" s="5" t="s">
        <v>92</v>
      </c>
      <c r="J699" s="5" t="s">
        <v>38</v>
      </c>
      <c r="K699" s="5" t="s">
        <v>104</v>
      </c>
      <c r="L699" s="5" t="s">
        <v>40</v>
      </c>
      <c r="M699" s="5" t="s">
        <v>56</v>
      </c>
      <c r="N699" s="5">
        <v>2</v>
      </c>
      <c r="O699" s="7">
        <v>1449</v>
      </c>
      <c r="P699" s="8">
        <v>0.15</v>
      </c>
      <c r="Q699" s="7">
        <v>744</v>
      </c>
      <c r="R699" s="9">
        <f t="shared" si="84"/>
        <v>2463.2999999999997</v>
      </c>
      <c r="S699" s="9">
        <f t="shared" si="85"/>
        <v>1488</v>
      </c>
      <c r="T699" s="9">
        <f t="shared" si="86"/>
        <v>975.29999999999973</v>
      </c>
      <c r="U699" s="10">
        <f t="shared" si="87"/>
        <v>0.39593228595786134</v>
      </c>
      <c r="V699" s="5" t="s">
        <v>42</v>
      </c>
    </row>
    <row r="700" spans="1:22" x14ac:dyDescent="0.3">
      <c r="A700" s="5" t="s">
        <v>787</v>
      </c>
      <c r="B700" s="6">
        <v>45123</v>
      </c>
      <c r="C700" s="5">
        <f t="shared" si="80"/>
        <v>2023</v>
      </c>
      <c r="D700" s="5">
        <f t="shared" si="81"/>
        <v>7</v>
      </c>
      <c r="E700" s="5" t="str">
        <f t="shared" si="82"/>
        <v>Jul</v>
      </c>
      <c r="F700" s="5" t="str">
        <f t="shared" si="83"/>
        <v>Q3</v>
      </c>
      <c r="G700" s="5" t="s">
        <v>51</v>
      </c>
      <c r="H700" s="5" t="s">
        <v>106</v>
      </c>
      <c r="I700" s="5" t="s">
        <v>107</v>
      </c>
      <c r="J700" s="5" t="s">
        <v>46</v>
      </c>
      <c r="K700" s="5" t="s">
        <v>66</v>
      </c>
      <c r="L700" s="5" t="s">
        <v>76</v>
      </c>
      <c r="M700" s="5" t="s">
        <v>49</v>
      </c>
      <c r="N700" s="5">
        <v>4</v>
      </c>
      <c r="O700" s="7">
        <v>310</v>
      </c>
      <c r="P700" s="8">
        <v>0.1</v>
      </c>
      <c r="Q700" s="7">
        <v>123</v>
      </c>
      <c r="R700" s="9">
        <f t="shared" si="84"/>
        <v>1116</v>
      </c>
      <c r="S700" s="9">
        <f t="shared" si="85"/>
        <v>492</v>
      </c>
      <c r="T700" s="9">
        <f t="shared" si="86"/>
        <v>624</v>
      </c>
      <c r="U700" s="10">
        <f t="shared" si="87"/>
        <v>0.55913978494623651</v>
      </c>
      <c r="V700" s="5" t="s">
        <v>42</v>
      </c>
    </row>
    <row r="701" spans="1:22" x14ac:dyDescent="0.3">
      <c r="A701" s="5" t="s">
        <v>788</v>
      </c>
      <c r="B701" s="6">
        <v>45123</v>
      </c>
      <c r="C701" s="5">
        <f t="shared" si="80"/>
        <v>2023</v>
      </c>
      <c r="D701" s="5">
        <f t="shared" si="81"/>
        <v>7</v>
      </c>
      <c r="E701" s="5" t="str">
        <f t="shared" si="82"/>
        <v>Jul</v>
      </c>
      <c r="F701" s="5" t="str">
        <f t="shared" si="83"/>
        <v>Q3</v>
      </c>
      <c r="G701" s="5" t="s">
        <v>58</v>
      </c>
      <c r="H701" s="5" t="s">
        <v>59</v>
      </c>
      <c r="I701" s="5" t="s">
        <v>60</v>
      </c>
      <c r="J701" s="5" t="s">
        <v>46</v>
      </c>
      <c r="K701" s="5" t="s">
        <v>89</v>
      </c>
      <c r="L701" s="5" t="s">
        <v>76</v>
      </c>
      <c r="M701" s="5" t="s">
        <v>49</v>
      </c>
      <c r="N701" s="5">
        <v>1</v>
      </c>
      <c r="O701" s="7">
        <v>2345</v>
      </c>
      <c r="P701" s="8">
        <v>0.1</v>
      </c>
      <c r="Q701" s="7">
        <v>1368</v>
      </c>
      <c r="R701" s="9">
        <f t="shared" si="84"/>
        <v>2110.5</v>
      </c>
      <c r="S701" s="9">
        <f t="shared" si="85"/>
        <v>1368</v>
      </c>
      <c r="T701" s="9">
        <f t="shared" si="86"/>
        <v>742.5</v>
      </c>
      <c r="U701" s="10">
        <f t="shared" si="87"/>
        <v>0.35181236673773986</v>
      </c>
      <c r="V701" s="5" t="s">
        <v>42</v>
      </c>
    </row>
    <row r="702" spans="1:22" x14ac:dyDescent="0.3">
      <c r="A702" s="5" t="s">
        <v>789</v>
      </c>
      <c r="B702" s="6">
        <v>45124</v>
      </c>
      <c r="C702" s="5">
        <f t="shared" si="80"/>
        <v>2023</v>
      </c>
      <c r="D702" s="5">
        <f t="shared" si="81"/>
        <v>7</v>
      </c>
      <c r="E702" s="5" t="str">
        <f t="shared" si="82"/>
        <v>Jul</v>
      </c>
      <c r="F702" s="5" t="str">
        <f t="shared" si="83"/>
        <v>Q3</v>
      </c>
      <c r="G702" s="5" t="s">
        <v>51</v>
      </c>
      <c r="H702" s="5" t="s">
        <v>79</v>
      </c>
      <c r="I702" s="5" t="s">
        <v>80</v>
      </c>
      <c r="J702" s="5" t="s">
        <v>81</v>
      </c>
      <c r="K702" s="5" t="s">
        <v>130</v>
      </c>
      <c r="L702" s="5" t="s">
        <v>76</v>
      </c>
      <c r="M702" s="5" t="s">
        <v>49</v>
      </c>
      <c r="N702" s="5">
        <v>2</v>
      </c>
      <c r="O702" s="7">
        <v>12673</v>
      </c>
      <c r="P702" s="8">
        <v>0.35</v>
      </c>
      <c r="Q702" s="7">
        <v>7412</v>
      </c>
      <c r="R702" s="9">
        <f t="shared" si="84"/>
        <v>16474.900000000001</v>
      </c>
      <c r="S702" s="9">
        <f t="shared" si="85"/>
        <v>14824</v>
      </c>
      <c r="T702" s="9">
        <f t="shared" si="86"/>
        <v>1650.9000000000015</v>
      </c>
      <c r="U702" s="10">
        <f t="shared" si="87"/>
        <v>0.10020698152947825</v>
      </c>
      <c r="V702" s="5" t="s">
        <v>42</v>
      </c>
    </row>
    <row r="703" spans="1:22" x14ac:dyDescent="0.3">
      <c r="A703" s="5" t="s">
        <v>790</v>
      </c>
      <c r="B703" s="6">
        <v>45125</v>
      </c>
      <c r="C703" s="5">
        <f t="shared" si="80"/>
        <v>2023</v>
      </c>
      <c r="D703" s="5">
        <f t="shared" si="81"/>
        <v>7</v>
      </c>
      <c r="E703" s="5" t="str">
        <f t="shared" si="82"/>
        <v>Jul</v>
      </c>
      <c r="F703" s="5" t="str">
        <f t="shared" si="83"/>
        <v>Q3</v>
      </c>
      <c r="G703" s="5" t="s">
        <v>35</v>
      </c>
      <c r="H703" s="5" t="s">
        <v>44</v>
      </c>
      <c r="I703" s="5" t="s">
        <v>45</v>
      </c>
      <c r="J703" s="5" t="s">
        <v>38</v>
      </c>
      <c r="K703" s="5" t="s">
        <v>118</v>
      </c>
      <c r="L703" s="5" t="s">
        <v>40</v>
      </c>
      <c r="M703" s="5" t="s">
        <v>41</v>
      </c>
      <c r="N703" s="5">
        <v>1</v>
      </c>
      <c r="O703" s="7">
        <v>17091</v>
      </c>
      <c r="P703" s="8">
        <v>0.2</v>
      </c>
      <c r="Q703" s="7">
        <v>13486</v>
      </c>
      <c r="R703" s="9">
        <f t="shared" si="84"/>
        <v>13672.800000000001</v>
      </c>
      <c r="S703" s="9">
        <f t="shared" si="85"/>
        <v>13486</v>
      </c>
      <c r="T703" s="9">
        <f t="shared" si="86"/>
        <v>186.80000000000109</v>
      </c>
      <c r="U703" s="10">
        <f t="shared" si="87"/>
        <v>1.3662161371482146E-2</v>
      </c>
      <c r="V703" s="5" t="s">
        <v>42</v>
      </c>
    </row>
    <row r="704" spans="1:22" x14ac:dyDescent="0.3">
      <c r="A704" s="5" t="s">
        <v>791</v>
      </c>
      <c r="B704" s="6">
        <v>45126</v>
      </c>
      <c r="C704" s="5">
        <f t="shared" si="80"/>
        <v>2023</v>
      </c>
      <c r="D704" s="5">
        <f t="shared" si="81"/>
        <v>7</v>
      </c>
      <c r="E704" s="5" t="str">
        <f t="shared" si="82"/>
        <v>Jul</v>
      </c>
      <c r="F704" s="5" t="str">
        <f t="shared" si="83"/>
        <v>Q3</v>
      </c>
      <c r="G704" s="5" t="s">
        <v>58</v>
      </c>
      <c r="H704" s="5" t="s">
        <v>59</v>
      </c>
      <c r="I704" s="5" t="s">
        <v>60</v>
      </c>
      <c r="J704" s="5" t="s">
        <v>81</v>
      </c>
      <c r="K704" s="5" t="s">
        <v>146</v>
      </c>
      <c r="L704" s="5" t="s">
        <v>76</v>
      </c>
      <c r="M704" s="5" t="s">
        <v>49</v>
      </c>
      <c r="N704" s="5">
        <v>1</v>
      </c>
      <c r="O704" s="7">
        <v>8360</v>
      </c>
      <c r="P704" s="8">
        <v>0.15</v>
      </c>
      <c r="Q704" s="7">
        <v>5071</v>
      </c>
      <c r="R704" s="9">
        <f t="shared" si="84"/>
        <v>7106</v>
      </c>
      <c r="S704" s="9">
        <f t="shared" si="85"/>
        <v>5071</v>
      </c>
      <c r="T704" s="9">
        <f t="shared" si="86"/>
        <v>2035</v>
      </c>
      <c r="U704" s="10">
        <f t="shared" si="87"/>
        <v>0.28637770897832815</v>
      </c>
      <c r="V704" s="5" t="s">
        <v>120</v>
      </c>
    </row>
    <row r="705" spans="1:22" x14ac:dyDescent="0.3">
      <c r="A705" s="5" t="s">
        <v>792</v>
      </c>
      <c r="B705" s="6">
        <v>45126</v>
      </c>
      <c r="C705" s="5">
        <f t="shared" si="80"/>
        <v>2023</v>
      </c>
      <c r="D705" s="5">
        <f t="shared" si="81"/>
        <v>7</v>
      </c>
      <c r="E705" s="5" t="str">
        <f t="shared" si="82"/>
        <v>Jul</v>
      </c>
      <c r="F705" s="5" t="str">
        <f t="shared" si="83"/>
        <v>Q3</v>
      </c>
      <c r="G705" s="5" t="s">
        <v>63</v>
      </c>
      <c r="H705" s="5" t="s">
        <v>64</v>
      </c>
      <c r="I705" s="5" t="s">
        <v>65</v>
      </c>
      <c r="J705" s="5" t="s">
        <v>46</v>
      </c>
      <c r="K705" s="5" t="s">
        <v>89</v>
      </c>
      <c r="L705" s="5" t="s">
        <v>40</v>
      </c>
      <c r="M705" s="5" t="s">
        <v>49</v>
      </c>
      <c r="N705" s="5">
        <v>2</v>
      </c>
      <c r="O705" s="7">
        <v>2364</v>
      </c>
      <c r="P705" s="8">
        <v>0</v>
      </c>
      <c r="Q705" s="7">
        <v>1376</v>
      </c>
      <c r="R705" s="9">
        <f t="shared" si="84"/>
        <v>4728</v>
      </c>
      <c r="S705" s="9">
        <f t="shared" si="85"/>
        <v>2752</v>
      </c>
      <c r="T705" s="9">
        <f t="shared" si="86"/>
        <v>1976</v>
      </c>
      <c r="U705" s="10">
        <f t="shared" si="87"/>
        <v>0.41793570219966159</v>
      </c>
      <c r="V705" s="5" t="s">
        <v>42</v>
      </c>
    </row>
    <row r="706" spans="1:22" x14ac:dyDescent="0.3">
      <c r="A706" s="5" t="s">
        <v>793</v>
      </c>
      <c r="B706" s="6">
        <v>45126</v>
      </c>
      <c r="C706" s="5">
        <f t="shared" ref="C706:C769" si="88">YEAR(B706)</f>
        <v>2023</v>
      </c>
      <c r="D706" s="5">
        <f t="shared" ref="D706:D769" si="89">MONTH(B706)</f>
        <v>7</v>
      </c>
      <c r="E706" s="5" t="str">
        <f t="shared" ref="E706:E769" si="90">TEXT(B706,"mmm")</f>
        <v>Jul</v>
      </c>
      <c r="F706" s="5" t="str">
        <f t="shared" ref="F706:F769" si="91">"Q"&amp;ROUNDUP(D706/3,0)</f>
        <v>Q3</v>
      </c>
      <c r="G706" s="5" t="s">
        <v>63</v>
      </c>
      <c r="H706" s="5" t="s">
        <v>86</v>
      </c>
      <c r="I706" s="5" t="s">
        <v>87</v>
      </c>
      <c r="J706" s="5" t="s">
        <v>38</v>
      </c>
      <c r="K706" s="5" t="s">
        <v>39</v>
      </c>
      <c r="L706" s="5" t="s">
        <v>40</v>
      </c>
      <c r="M706" s="5" t="s">
        <v>49</v>
      </c>
      <c r="N706" s="5">
        <v>1</v>
      </c>
      <c r="O706" s="7">
        <v>55867</v>
      </c>
      <c r="P706" s="8">
        <v>0.15</v>
      </c>
      <c r="Q706" s="7">
        <v>47419</v>
      </c>
      <c r="R706" s="9">
        <f t="shared" ref="R706:R769" si="92">N706*O706*(1-P706)</f>
        <v>47486.95</v>
      </c>
      <c r="S706" s="9">
        <f t="shared" ref="S706:S769" si="93">N706*Q706</f>
        <v>47419</v>
      </c>
      <c r="T706" s="9">
        <f t="shared" ref="T706:T769" si="94">R706-S706</f>
        <v>67.94999999999709</v>
      </c>
      <c r="U706" s="10">
        <f t="shared" ref="U706:U769" si="95">IF(R706=0,0,T706/R706)</f>
        <v>1.4309194420782361E-3</v>
      </c>
      <c r="V706" s="5" t="s">
        <v>42</v>
      </c>
    </row>
    <row r="707" spans="1:22" x14ac:dyDescent="0.3">
      <c r="A707" s="5" t="s">
        <v>794</v>
      </c>
      <c r="B707" s="6">
        <v>45126</v>
      </c>
      <c r="C707" s="5">
        <f t="shared" si="88"/>
        <v>2023</v>
      </c>
      <c r="D707" s="5">
        <f t="shared" si="89"/>
        <v>7</v>
      </c>
      <c r="E707" s="5" t="str">
        <f t="shared" si="90"/>
        <v>Jul</v>
      </c>
      <c r="F707" s="5" t="str">
        <f t="shared" si="91"/>
        <v>Q3</v>
      </c>
      <c r="G707" s="5" t="s">
        <v>35</v>
      </c>
      <c r="H707" s="5" t="s">
        <v>36</v>
      </c>
      <c r="I707" s="5" t="s">
        <v>37</v>
      </c>
      <c r="J707" s="5" t="s">
        <v>38</v>
      </c>
      <c r="K707" s="5" t="s">
        <v>75</v>
      </c>
      <c r="L707" s="5" t="s">
        <v>48</v>
      </c>
      <c r="M707" s="5" t="s">
        <v>49</v>
      </c>
      <c r="N707" s="5">
        <v>2</v>
      </c>
      <c r="O707" s="7">
        <v>11507</v>
      </c>
      <c r="P707" s="8">
        <v>0.05</v>
      </c>
      <c r="Q707" s="7">
        <v>8720</v>
      </c>
      <c r="R707" s="9">
        <f t="shared" si="92"/>
        <v>21863.3</v>
      </c>
      <c r="S707" s="9">
        <f t="shared" si="93"/>
        <v>17440</v>
      </c>
      <c r="T707" s="9">
        <f t="shared" si="94"/>
        <v>4423.2999999999993</v>
      </c>
      <c r="U707" s="10">
        <f t="shared" si="95"/>
        <v>0.20231621027017876</v>
      </c>
      <c r="V707" s="5" t="s">
        <v>42</v>
      </c>
    </row>
    <row r="708" spans="1:22" x14ac:dyDescent="0.3">
      <c r="A708" s="5" t="s">
        <v>795</v>
      </c>
      <c r="B708" s="6">
        <v>45127</v>
      </c>
      <c r="C708" s="5">
        <f t="shared" si="88"/>
        <v>2023</v>
      </c>
      <c r="D708" s="5">
        <f t="shared" si="89"/>
        <v>7</v>
      </c>
      <c r="E708" s="5" t="str">
        <f t="shared" si="90"/>
        <v>Jul</v>
      </c>
      <c r="F708" s="5" t="str">
        <f t="shared" si="91"/>
        <v>Q3</v>
      </c>
      <c r="G708" s="5" t="s">
        <v>51</v>
      </c>
      <c r="H708" s="5" t="s">
        <v>52</v>
      </c>
      <c r="I708" s="5" t="s">
        <v>53</v>
      </c>
      <c r="J708" s="5" t="s">
        <v>81</v>
      </c>
      <c r="K708" s="5" t="s">
        <v>146</v>
      </c>
      <c r="L708" s="5" t="s">
        <v>76</v>
      </c>
      <c r="M708" s="5" t="s">
        <v>56</v>
      </c>
      <c r="N708" s="5">
        <v>2</v>
      </c>
      <c r="O708" s="7">
        <v>9415</v>
      </c>
      <c r="P708" s="8">
        <v>0.25</v>
      </c>
      <c r="Q708" s="7">
        <v>5902</v>
      </c>
      <c r="R708" s="9">
        <f t="shared" si="92"/>
        <v>14122.5</v>
      </c>
      <c r="S708" s="9">
        <f t="shared" si="93"/>
        <v>11804</v>
      </c>
      <c r="T708" s="9">
        <f t="shared" si="94"/>
        <v>2318.5</v>
      </c>
      <c r="U708" s="10">
        <f t="shared" si="95"/>
        <v>0.16417064967250841</v>
      </c>
      <c r="V708" s="5" t="s">
        <v>42</v>
      </c>
    </row>
    <row r="709" spans="1:22" x14ac:dyDescent="0.3">
      <c r="A709" s="5" t="s">
        <v>796</v>
      </c>
      <c r="B709" s="6">
        <v>45127</v>
      </c>
      <c r="C709" s="5">
        <f t="shared" si="88"/>
        <v>2023</v>
      </c>
      <c r="D709" s="5">
        <f t="shared" si="89"/>
        <v>7</v>
      </c>
      <c r="E709" s="5" t="str">
        <f t="shared" si="90"/>
        <v>Jul</v>
      </c>
      <c r="F709" s="5" t="str">
        <f t="shared" si="91"/>
        <v>Q3</v>
      </c>
      <c r="G709" s="5" t="s">
        <v>63</v>
      </c>
      <c r="H709" s="5" t="s">
        <v>64</v>
      </c>
      <c r="I709" s="5" t="s">
        <v>65</v>
      </c>
      <c r="J709" s="5" t="s">
        <v>54</v>
      </c>
      <c r="K709" s="5" t="s">
        <v>99</v>
      </c>
      <c r="L709" s="5" t="s">
        <v>40</v>
      </c>
      <c r="M709" s="5" t="s">
        <v>41</v>
      </c>
      <c r="N709" s="5">
        <v>2</v>
      </c>
      <c r="O709" s="7">
        <v>1951</v>
      </c>
      <c r="P709" s="8">
        <v>0.05</v>
      </c>
      <c r="Q709" s="7">
        <v>998</v>
      </c>
      <c r="R709" s="9">
        <f t="shared" si="92"/>
        <v>3706.8999999999996</v>
      </c>
      <c r="S709" s="9">
        <f t="shared" si="93"/>
        <v>1996</v>
      </c>
      <c r="T709" s="9">
        <f t="shared" si="94"/>
        <v>1710.8999999999996</v>
      </c>
      <c r="U709" s="10">
        <f t="shared" si="95"/>
        <v>0.46154468693517486</v>
      </c>
      <c r="V709" s="5" t="s">
        <v>42</v>
      </c>
    </row>
    <row r="710" spans="1:22" x14ac:dyDescent="0.3">
      <c r="A710" s="5" t="s">
        <v>797</v>
      </c>
      <c r="B710" s="6">
        <v>45128</v>
      </c>
      <c r="C710" s="5">
        <f t="shared" si="88"/>
        <v>2023</v>
      </c>
      <c r="D710" s="5">
        <f t="shared" si="89"/>
        <v>7</v>
      </c>
      <c r="E710" s="5" t="str">
        <f t="shared" si="90"/>
        <v>Jul</v>
      </c>
      <c r="F710" s="5" t="str">
        <f t="shared" si="91"/>
        <v>Q3</v>
      </c>
      <c r="G710" s="5" t="s">
        <v>58</v>
      </c>
      <c r="H710" s="5" t="s">
        <v>72</v>
      </c>
      <c r="I710" s="5" t="s">
        <v>73</v>
      </c>
      <c r="J710" s="5" t="s">
        <v>54</v>
      </c>
      <c r="K710" s="5" t="s">
        <v>55</v>
      </c>
      <c r="L710" s="5" t="s">
        <v>40</v>
      </c>
      <c r="M710" s="5" t="s">
        <v>49</v>
      </c>
      <c r="N710" s="5">
        <v>8</v>
      </c>
      <c r="O710" s="7">
        <v>3001</v>
      </c>
      <c r="P710" s="8">
        <v>0</v>
      </c>
      <c r="Q710" s="7">
        <v>1818</v>
      </c>
      <c r="R710" s="9">
        <f t="shared" si="92"/>
        <v>24008</v>
      </c>
      <c r="S710" s="9">
        <f t="shared" si="93"/>
        <v>14544</v>
      </c>
      <c r="T710" s="9">
        <f t="shared" si="94"/>
        <v>9464</v>
      </c>
      <c r="U710" s="10">
        <f t="shared" si="95"/>
        <v>0.39420193268910364</v>
      </c>
      <c r="V710" s="5" t="s">
        <v>42</v>
      </c>
    </row>
    <row r="711" spans="1:22" x14ac:dyDescent="0.3">
      <c r="A711" s="5" t="s">
        <v>798</v>
      </c>
      <c r="B711" s="6">
        <v>45128</v>
      </c>
      <c r="C711" s="5">
        <f t="shared" si="88"/>
        <v>2023</v>
      </c>
      <c r="D711" s="5">
        <f t="shared" si="89"/>
        <v>7</v>
      </c>
      <c r="E711" s="5" t="str">
        <f t="shared" si="90"/>
        <v>Jul</v>
      </c>
      <c r="F711" s="5" t="str">
        <f t="shared" si="91"/>
        <v>Q3</v>
      </c>
      <c r="G711" s="5" t="s">
        <v>63</v>
      </c>
      <c r="H711" s="5" t="s">
        <v>64</v>
      </c>
      <c r="I711" s="5" t="s">
        <v>65</v>
      </c>
      <c r="J711" s="5" t="s">
        <v>46</v>
      </c>
      <c r="K711" s="5" t="s">
        <v>61</v>
      </c>
      <c r="L711" s="5" t="s">
        <v>40</v>
      </c>
      <c r="M711" s="5" t="s">
        <v>56</v>
      </c>
      <c r="N711" s="5">
        <v>2</v>
      </c>
      <c r="O711" s="7">
        <v>263</v>
      </c>
      <c r="P711" s="8">
        <v>0.15</v>
      </c>
      <c r="Q711" s="7">
        <v>112</v>
      </c>
      <c r="R711" s="9">
        <f t="shared" si="92"/>
        <v>447.09999999999997</v>
      </c>
      <c r="S711" s="9">
        <f t="shared" si="93"/>
        <v>224</v>
      </c>
      <c r="T711" s="9">
        <f t="shared" si="94"/>
        <v>223.09999999999997</v>
      </c>
      <c r="U711" s="10">
        <f t="shared" si="95"/>
        <v>0.49899351375531198</v>
      </c>
      <c r="V711" s="5" t="s">
        <v>42</v>
      </c>
    </row>
    <row r="712" spans="1:22" x14ac:dyDescent="0.3">
      <c r="A712" s="5" t="s">
        <v>799</v>
      </c>
      <c r="B712" s="6">
        <v>45128</v>
      </c>
      <c r="C712" s="5">
        <f t="shared" si="88"/>
        <v>2023</v>
      </c>
      <c r="D712" s="5">
        <f t="shared" si="89"/>
        <v>7</v>
      </c>
      <c r="E712" s="5" t="str">
        <f t="shared" si="90"/>
        <v>Jul</v>
      </c>
      <c r="F712" s="5" t="str">
        <f t="shared" si="91"/>
        <v>Q3</v>
      </c>
      <c r="G712" s="5" t="s">
        <v>63</v>
      </c>
      <c r="H712" s="5" t="s">
        <v>109</v>
      </c>
      <c r="I712" s="5" t="s">
        <v>110</v>
      </c>
      <c r="J712" s="5" t="s">
        <v>38</v>
      </c>
      <c r="K712" s="5" t="s">
        <v>104</v>
      </c>
      <c r="L712" s="5" t="s">
        <v>48</v>
      </c>
      <c r="M712" s="5" t="s">
        <v>49</v>
      </c>
      <c r="N712" s="5">
        <v>2</v>
      </c>
      <c r="O712" s="7">
        <v>1423</v>
      </c>
      <c r="P712" s="8">
        <v>0.15</v>
      </c>
      <c r="Q712" s="7">
        <v>697</v>
      </c>
      <c r="R712" s="9">
        <f t="shared" si="92"/>
        <v>2419.1</v>
      </c>
      <c r="S712" s="9">
        <f t="shared" si="93"/>
        <v>1394</v>
      </c>
      <c r="T712" s="9">
        <f t="shared" si="94"/>
        <v>1025.0999999999999</v>
      </c>
      <c r="U712" s="10">
        <f t="shared" si="95"/>
        <v>0.42375263527758256</v>
      </c>
      <c r="V712" s="5" t="s">
        <v>42</v>
      </c>
    </row>
    <row r="713" spans="1:22" x14ac:dyDescent="0.3">
      <c r="A713" s="5" t="s">
        <v>800</v>
      </c>
      <c r="B713" s="6">
        <v>45128</v>
      </c>
      <c r="C713" s="5">
        <f t="shared" si="88"/>
        <v>2023</v>
      </c>
      <c r="D713" s="5">
        <f t="shared" si="89"/>
        <v>7</v>
      </c>
      <c r="E713" s="5" t="str">
        <f t="shared" si="90"/>
        <v>Jul</v>
      </c>
      <c r="F713" s="5" t="str">
        <f t="shared" si="91"/>
        <v>Q3</v>
      </c>
      <c r="G713" s="5" t="s">
        <v>58</v>
      </c>
      <c r="H713" s="5" t="s">
        <v>59</v>
      </c>
      <c r="I713" s="5" t="s">
        <v>60</v>
      </c>
      <c r="J713" s="5" t="s">
        <v>46</v>
      </c>
      <c r="K713" s="5" t="s">
        <v>89</v>
      </c>
      <c r="L713" s="5" t="s">
        <v>48</v>
      </c>
      <c r="M713" s="5" t="s">
        <v>56</v>
      </c>
      <c r="N713" s="5">
        <v>2</v>
      </c>
      <c r="O713" s="7">
        <v>2401</v>
      </c>
      <c r="P713" s="8">
        <v>0.15</v>
      </c>
      <c r="Q713" s="7">
        <v>1384</v>
      </c>
      <c r="R713" s="9">
        <f t="shared" si="92"/>
        <v>4081.7</v>
      </c>
      <c r="S713" s="9">
        <f t="shared" si="93"/>
        <v>2768</v>
      </c>
      <c r="T713" s="9">
        <f t="shared" si="94"/>
        <v>1313.6999999999998</v>
      </c>
      <c r="U713" s="10">
        <f t="shared" si="95"/>
        <v>0.32185118945537394</v>
      </c>
      <c r="V713" s="5" t="s">
        <v>42</v>
      </c>
    </row>
    <row r="714" spans="1:22" x14ac:dyDescent="0.3">
      <c r="A714" s="5" t="s">
        <v>801</v>
      </c>
      <c r="B714" s="6">
        <v>45129</v>
      </c>
      <c r="C714" s="5">
        <f t="shared" si="88"/>
        <v>2023</v>
      </c>
      <c r="D714" s="5">
        <f t="shared" si="89"/>
        <v>7</v>
      </c>
      <c r="E714" s="5" t="str">
        <f t="shared" si="90"/>
        <v>Jul</v>
      </c>
      <c r="F714" s="5" t="str">
        <f t="shared" si="91"/>
        <v>Q3</v>
      </c>
      <c r="G714" s="5" t="s">
        <v>58</v>
      </c>
      <c r="H714" s="5" t="s">
        <v>59</v>
      </c>
      <c r="I714" s="5" t="s">
        <v>60</v>
      </c>
      <c r="J714" s="5" t="s">
        <v>54</v>
      </c>
      <c r="K714" s="5" t="s">
        <v>99</v>
      </c>
      <c r="L714" s="5" t="s">
        <v>40</v>
      </c>
      <c r="M714" s="5" t="s">
        <v>56</v>
      </c>
      <c r="N714" s="5">
        <v>2</v>
      </c>
      <c r="O714" s="7">
        <v>1865</v>
      </c>
      <c r="P714" s="8">
        <v>0.05</v>
      </c>
      <c r="Q714" s="7">
        <v>978</v>
      </c>
      <c r="R714" s="9">
        <f t="shared" si="92"/>
        <v>3543.5</v>
      </c>
      <c r="S714" s="9">
        <f t="shared" si="93"/>
        <v>1956</v>
      </c>
      <c r="T714" s="9">
        <f t="shared" si="94"/>
        <v>1587.5</v>
      </c>
      <c r="U714" s="10">
        <f t="shared" si="95"/>
        <v>0.44800338648229154</v>
      </c>
      <c r="V714" s="5" t="s">
        <v>42</v>
      </c>
    </row>
    <row r="715" spans="1:22" x14ac:dyDescent="0.3">
      <c r="A715" s="5" t="s">
        <v>802</v>
      </c>
      <c r="B715" s="6">
        <v>45129</v>
      </c>
      <c r="C715" s="5">
        <f t="shared" si="88"/>
        <v>2023</v>
      </c>
      <c r="D715" s="5">
        <f t="shared" si="89"/>
        <v>7</v>
      </c>
      <c r="E715" s="5" t="str">
        <f t="shared" si="90"/>
        <v>Jul</v>
      </c>
      <c r="F715" s="5" t="str">
        <f t="shared" si="91"/>
        <v>Q3</v>
      </c>
      <c r="G715" s="5" t="s">
        <v>51</v>
      </c>
      <c r="H715" s="5" t="s">
        <v>52</v>
      </c>
      <c r="I715" s="5" t="s">
        <v>53</v>
      </c>
      <c r="J715" s="5" t="s">
        <v>38</v>
      </c>
      <c r="K715" s="5" t="s">
        <v>118</v>
      </c>
      <c r="L715" s="5" t="s">
        <v>48</v>
      </c>
      <c r="M715" s="5" t="s">
        <v>49</v>
      </c>
      <c r="N715" s="5">
        <v>1</v>
      </c>
      <c r="O715" s="7">
        <v>19564</v>
      </c>
      <c r="P715" s="8">
        <v>0.05</v>
      </c>
      <c r="Q715" s="7">
        <v>15696</v>
      </c>
      <c r="R715" s="9">
        <f t="shared" si="92"/>
        <v>18585.8</v>
      </c>
      <c r="S715" s="9">
        <f t="shared" si="93"/>
        <v>15696</v>
      </c>
      <c r="T715" s="9">
        <f t="shared" si="94"/>
        <v>2889.7999999999993</v>
      </c>
      <c r="U715" s="10">
        <f t="shared" si="95"/>
        <v>0.15548429446136294</v>
      </c>
      <c r="V715" s="5" t="s">
        <v>42</v>
      </c>
    </row>
    <row r="716" spans="1:22" x14ac:dyDescent="0.3">
      <c r="A716" s="5" t="s">
        <v>803</v>
      </c>
      <c r="B716" s="6">
        <v>45129</v>
      </c>
      <c r="C716" s="5">
        <f t="shared" si="88"/>
        <v>2023</v>
      </c>
      <c r="D716" s="5">
        <f t="shared" si="89"/>
        <v>7</v>
      </c>
      <c r="E716" s="5" t="str">
        <f t="shared" si="90"/>
        <v>Jul</v>
      </c>
      <c r="F716" s="5" t="str">
        <f t="shared" si="91"/>
        <v>Q3</v>
      </c>
      <c r="G716" s="5" t="s">
        <v>58</v>
      </c>
      <c r="H716" s="5" t="s">
        <v>68</v>
      </c>
      <c r="I716" s="5" t="s">
        <v>69</v>
      </c>
      <c r="J716" s="5" t="s">
        <v>46</v>
      </c>
      <c r="K716" s="5" t="s">
        <v>61</v>
      </c>
      <c r="L716" s="5" t="s">
        <v>40</v>
      </c>
      <c r="M716" s="5" t="s">
        <v>49</v>
      </c>
      <c r="N716" s="5">
        <v>1</v>
      </c>
      <c r="O716" s="7">
        <v>229</v>
      </c>
      <c r="P716" s="8">
        <v>0.05</v>
      </c>
      <c r="Q716" s="7">
        <v>94</v>
      </c>
      <c r="R716" s="9">
        <f t="shared" si="92"/>
        <v>217.54999999999998</v>
      </c>
      <c r="S716" s="9">
        <f t="shared" si="93"/>
        <v>94</v>
      </c>
      <c r="T716" s="9">
        <f t="shared" si="94"/>
        <v>123.54999999999998</v>
      </c>
      <c r="U716" s="10">
        <f t="shared" si="95"/>
        <v>0.56791542174212817</v>
      </c>
      <c r="V716" s="5" t="s">
        <v>42</v>
      </c>
    </row>
    <row r="717" spans="1:22" x14ac:dyDescent="0.3">
      <c r="A717" s="5" t="s">
        <v>804</v>
      </c>
      <c r="B717" s="6">
        <v>45130</v>
      </c>
      <c r="C717" s="5">
        <f t="shared" si="88"/>
        <v>2023</v>
      </c>
      <c r="D717" s="5">
        <f t="shared" si="89"/>
        <v>7</v>
      </c>
      <c r="E717" s="5" t="str">
        <f t="shared" si="90"/>
        <v>Jul</v>
      </c>
      <c r="F717" s="5" t="str">
        <f t="shared" si="91"/>
        <v>Q3</v>
      </c>
      <c r="G717" s="5" t="s">
        <v>58</v>
      </c>
      <c r="H717" s="5" t="s">
        <v>68</v>
      </c>
      <c r="I717" s="5" t="s">
        <v>69</v>
      </c>
      <c r="J717" s="5" t="s">
        <v>38</v>
      </c>
      <c r="K717" s="5" t="s">
        <v>118</v>
      </c>
      <c r="L717" s="5" t="s">
        <v>76</v>
      </c>
      <c r="M717" s="5" t="s">
        <v>41</v>
      </c>
      <c r="N717" s="5">
        <v>1</v>
      </c>
      <c r="O717" s="7">
        <v>16795</v>
      </c>
      <c r="P717" s="8">
        <v>0.2</v>
      </c>
      <c r="Q717" s="7">
        <v>13102</v>
      </c>
      <c r="R717" s="9">
        <f t="shared" si="92"/>
        <v>13436</v>
      </c>
      <c r="S717" s="9">
        <f t="shared" si="93"/>
        <v>13102</v>
      </c>
      <c r="T717" s="9">
        <f t="shared" si="94"/>
        <v>334</v>
      </c>
      <c r="U717" s="10">
        <f t="shared" si="95"/>
        <v>2.485858886573385E-2</v>
      </c>
      <c r="V717" s="5" t="s">
        <v>42</v>
      </c>
    </row>
    <row r="718" spans="1:22" x14ac:dyDescent="0.3">
      <c r="A718" s="5" t="s">
        <v>805</v>
      </c>
      <c r="B718" s="6">
        <v>45130</v>
      </c>
      <c r="C718" s="5">
        <f t="shared" si="88"/>
        <v>2023</v>
      </c>
      <c r="D718" s="5">
        <f t="shared" si="89"/>
        <v>7</v>
      </c>
      <c r="E718" s="5" t="str">
        <f t="shared" si="90"/>
        <v>Jul</v>
      </c>
      <c r="F718" s="5" t="str">
        <f t="shared" si="91"/>
        <v>Q3</v>
      </c>
      <c r="G718" s="5" t="s">
        <v>58</v>
      </c>
      <c r="H718" s="5" t="s">
        <v>72</v>
      </c>
      <c r="I718" s="5" t="s">
        <v>73</v>
      </c>
      <c r="J718" s="5" t="s">
        <v>46</v>
      </c>
      <c r="K718" s="5" t="s">
        <v>66</v>
      </c>
      <c r="L718" s="5" t="s">
        <v>48</v>
      </c>
      <c r="M718" s="5" t="s">
        <v>49</v>
      </c>
      <c r="N718" s="5">
        <v>1</v>
      </c>
      <c r="O718" s="7">
        <v>305</v>
      </c>
      <c r="P718" s="8">
        <v>0.05</v>
      </c>
      <c r="Q718" s="7">
        <v>122</v>
      </c>
      <c r="R718" s="9">
        <f t="shared" si="92"/>
        <v>289.75</v>
      </c>
      <c r="S718" s="9">
        <f t="shared" si="93"/>
        <v>122</v>
      </c>
      <c r="T718" s="9">
        <f t="shared" si="94"/>
        <v>167.75</v>
      </c>
      <c r="U718" s="10">
        <f t="shared" si="95"/>
        <v>0.57894736842105265</v>
      </c>
      <c r="V718" s="5" t="s">
        <v>42</v>
      </c>
    </row>
    <row r="719" spans="1:22" x14ac:dyDescent="0.3">
      <c r="A719" s="5" t="s">
        <v>806</v>
      </c>
      <c r="B719" s="6">
        <v>45130</v>
      </c>
      <c r="C719" s="5">
        <f t="shared" si="88"/>
        <v>2023</v>
      </c>
      <c r="D719" s="5">
        <f t="shared" si="89"/>
        <v>7</v>
      </c>
      <c r="E719" s="5" t="str">
        <f t="shared" si="90"/>
        <v>Jul</v>
      </c>
      <c r="F719" s="5" t="str">
        <f t="shared" si="91"/>
        <v>Q3</v>
      </c>
      <c r="G719" s="5" t="s">
        <v>51</v>
      </c>
      <c r="H719" s="5" t="s">
        <v>106</v>
      </c>
      <c r="I719" s="5" t="s">
        <v>107</v>
      </c>
      <c r="J719" s="5" t="s">
        <v>54</v>
      </c>
      <c r="K719" s="5" t="s">
        <v>99</v>
      </c>
      <c r="L719" s="5" t="s">
        <v>48</v>
      </c>
      <c r="M719" s="5" t="s">
        <v>56</v>
      </c>
      <c r="N719" s="5">
        <v>2</v>
      </c>
      <c r="O719" s="7">
        <v>1842</v>
      </c>
      <c r="P719" s="8">
        <v>0.1</v>
      </c>
      <c r="Q719" s="7">
        <v>966</v>
      </c>
      <c r="R719" s="9">
        <f t="shared" si="92"/>
        <v>3315.6</v>
      </c>
      <c r="S719" s="9">
        <f t="shared" si="93"/>
        <v>1932</v>
      </c>
      <c r="T719" s="9">
        <f t="shared" si="94"/>
        <v>1383.6</v>
      </c>
      <c r="U719" s="10">
        <f t="shared" si="95"/>
        <v>0.4173000361925443</v>
      </c>
      <c r="V719" s="5" t="s">
        <v>42</v>
      </c>
    </row>
    <row r="720" spans="1:22" x14ac:dyDescent="0.3">
      <c r="A720" s="5" t="s">
        <v>807</v>
      </c>
      <c r="B720" s="6">
        <v>45130</v>
      </c>
      <c r="C720" s="5">
        <f t="shared" si="88"/>
        <v>2023</v>
      </c>
      <c r="D720" s="5">
        <f t="shared" si="89"/>
        <v>7</v>
      </c>
      <c r="E720" s="5" t="str">
        <f t="shared" si="90"/>
        <v>Jul</v>
      </c>
      <c r="F720" s="5" t="str">
        <f t="shared" si="91"/>
        <v>Q3</v>
      </c>
      <c r="G720" s="5" t="s">
        <v>63</v>
      </c>
      <c r="H720" s="5" t="s">
        <v>64</v>
      </c>
      <c r="I720" s="5" t="s">
        <v>65</v>
      </c>
      <c r="J720" s="5" t="s">
        <v>54</v>
      </c>
      <c r="K720" s="5" t="s">
        <v>84</v>
      </c>
      <c r="L720" s="5" t="s">
        <v>76</v>
      </c>
      <c r="M720" s="5" t="s">
        <v>49</v>
      </c>
      <c r="N720" s="5">
        <v>1</v>
      </c>
      <c r="O720" s="7">
        <v>2166</v>
      </c>
      <c r="P720" s="8">
        <v>0.05</v>
      </c>
      <c r="Q720" s="7">
        <v>1077</v>
      </c>
      <c r="R720" s="9">
        <f t="shared" si="92"/>
        <v>2057.6999999999998</v>
      </c>
      <c r="S720" s="9">
        <f t="shared" si="93"/>
        <v>1077</v>
      </c>
      <c r="T720" s="9">
        <f t="shared" si="94"/>
        <v>980.69999999999982</v>
      </c>
      <c r="U720" s="10">
        <f t="shared" si="95"/>
        <v>0.47660008747630844</v>
      </c>
      <c r="V720" s="5" t="s">
        <v>42</v>
      </c>
    </row>
    <row r="721" spans="1:22" x14ac:dyDescent="0.3">
      <c r="A721" s="5" t="s">
        <v>808</v>
      </c>
      <c r="B721" s="6">
        <v>45130</v>
      </c>
      <c r="C721" s="5">
        <f t="shared" si="88"/>
        <v>2023</v>
      </c>
      <c r="D721" s="5">
        <f t="shared" si="89"/>
        <v>7</v>
      </c>
      <c r="E721" s="5" t="str">
        <f t="shared" si="90"/>
        <v>Jul</v>
      </c>
      <c r="F721" s="5" t="str">
        <f t="shared" si="91"/>
        <v>Q3</v>
      </c>
      <c r="G721" s="5" t="s">
        <v>58</v>
      </c>
      <c r="H721" s="5" t="s">
        <v>59</v>
      </c>
      <c r="I721" s="5" t="s">
        <v>60</v>
      </c>
      <c r="J721" s="5" t="s">
        <v>46</v>
      </c>
      <c r="K721" s="5" t="s">
        <v>61</v>
      </c>
      <c r="L721" s="5" t="s">
        <v>40</v>
      </c>
      <c r="M721" s="5" t="s">
        <v>56</v>
      </c>
      <c r="N721" s="5">
        <v>1</v>
      </c>
      <c r="O721" s="7">
        <v>227</v>
      </c>
      <c r="P721" s="8">
        <v>0</v>
      </c>
      <c r="Q721" s="7">
        <v>97</v>
      </c>
      <c r="R721" s="9">
        <f t="shared" si="92"/>
        <v>227</v>
      </c>
      <c r="S721" s="9">
        <f t="shared" si="93"/>
        <v>97</v>
      </c>
      <c r="T721" s="9">
        <f t="shared" si="94"/>
        <v>130</v>
      </c>
      <c r="U721" s="10">
        <f t="shared" si="95"/>
        <v>0.57268722466960353</v>
      </c>
      <c r="V721" s="5" t="s">
        <v>42</v>
      </c>
    </row>
    <row r="722" spans="1:22" x14ac:dyDescent="0.3">
      <c r="A722" s="5" t="s">
        <v>809</v>
      </c>
      <c r="B722" s="6">
        <v>45131</v>
      </c>
      <c r="C722" s="5">
        <f t="shared" si="88"/>
        <v>2023</v>
      </c>
      <c r="D722" s="5">
        <f t="shared" si="89"/>
        <v>7</v>
      </c>
      <c r="E722" s="5" t="str">
        <f t="shared" si="90"/>
        <v>Jul</v>
      </c>
      <c r="F722" s="5" t="str">
        <f t="shared" si="91"/>
        <v>Q3</v>
      </c>
      <c r="G722" s="5" t="s">
        <v>51</v>
      </c>
      <c r="H722" s="5" t="s">
        <v>79</v>
      </c>
      <c r="I722" s="5" t="s">
        <v>80</v>
      </c>
      <c r="J722" s="5" t="s">
        <v>38</v>
      </c>
      <c r="K722" s="5" t="s">
        <v>39</v>
      </c>
      <c r="L722" s="5" t="s">
        <v>40</v>
      </c>
      <c r="M722" s="5" t="s">
        <v>49</v>
      </c>
      <c r="N722" s="5">
        <v>1</v>
      </c>
      <c r="O722" s="7">
        <v>50300</v>
      </c>
      <c r="P722" s="8">
        <v>0.05</v>
      </c>
      <c r="Q722" s="7">
        <v>43422</v>
      </c>
      <c r="R722" s="9">
        <f t="shared" si="92"/>
        <v>47785</v>
      </c>
      <c r="S722" s="9">
        <f t="shared" si="93"/>
        <v>43422</v>
      </c>
      <c r="T722" s="9">
        <f t="shared" si="94"/>
        <v>4363</v>
      </c>
      <c r="U722" s="10">
        <f t="shared" si="95"/>
        <v>9.1304802762373127E-2</v>
      </c>
      <c r="V722" s="5" t="s">
        <v>42</v>
      </c>
    </row>
    <row r="723" spans="1:22" x14ac:dyDescent="0.3">
      <c r="A723" s="5" t="s">
        <v>810</v>
      </c>
      <c r="B723" s="6">
        <v>45131</v>
      </c>
      <c r="C723" s="5">
        <f t="shared" si="88"/>
        <v>2023</v>
      </c>
      <c r="D723" s="5">
        <f t="shared" si="89"/>
        <v>7</v>
      </c>
      <c r="E723" s="5" t="str">
        <f t="shared" si="90"/>
        <v>Jul</v>
      </c>
      <c r="F723" s="5" t="str">
        <f t="shared" si="91"/>
        <v>Q3</v>
      </c>
      <c r="G723" s="5" t="s">
        <v>63</v>
      </c>
      <c r="H723" s="5" t="s">
        <v>64</v>
      </c>
      <c r="I723" s="5" t="s">
        <v>65</v>
      </c>
      <c r="J723" s="5" t="s">
        <v>46</v>
      </c>
      <c r="K723" s="5" t="s">
        <v>89</v>
      </c>
      <c r="L723" s="5" t="s">
        <v>40</v>
      </c>
      <c r="M723" s="5" t="s">
        <v>49</v>
      </c>
      <c r="N723" s="5">
        <v>1</v>
      </c>
      <c r="O723" s="7">
        <v>2139</v>
      </c>
      <c r="P723" s="8">
        <v>0.15</v>
      </c>
      <c r="Q723" s="7">
        <v>1273</v>
      </c>
      <c r="R723" s="9">
        <f t="shared" si="92"/>
        <v>1818.1499999999999</v>
      </c>
      <c r="S723" s="9">
        <f t="shared" si="93"/>
        <v>1273</v>
      </c>
      <c r="T723" s="9">
        <f t="shared" si="94"/>
        <v>545.14999999999986</v>
      </c>
      <c r="U723" s="10">
        <f t="shared" si="95"/>
        <v>0.29983774716057526</v>
      </c>
      <c r="V723" s="5" t="s">
        <v>42</v>
      </c>
    </row>
    <row r="724" spans="1:22" x14ac:dyDescent="0.3">
      <c r="A724" s="5" t="s">
        <v>811</v>
      </c>
      <c r="B724" s="6">
        <v>45131</v>
      </c>
      <c r="C724" s="5">
        <f t="shared" si="88"/>
        <v>2023</v>
      </c>
      <c r="D724" s="5">
        <f t="shared" si="89"/>
        <v>7</v>
      </c>
      <c r="E724" s="5" t="str">
        <f t="shared" si="90"/>
        <v>Jul</v>
      </c>
      <c r="F724" s="5" t="str">
        <f t="shared" si="91"/>
        <v>Q3</v>
      </c>
      <c r="G724" s="5" t="s">
        <v>51</v>
      </c>
      <c r="H724" s="5" t="s">
        <v>106</v>
      </c>
      <c r="I724" s="5" t="s">
        <v>107</v>
      </c>
      <c r="J724" s="5" t="s">
        <v>46</v>
      </c>
      <c r="K724" s="5" t="s">
        <v>89</v>
      </c>
      <c r="L724" s="5" t="s">
        <v>40</v>
      </c>
      <c r="M724" s="5" t="s">
        <v>56</v>
      </c>
      <c r="N724" s="5">
        <v>2</v>
      </c>
      <c r="O724" s="7">
        <v>2161</v>
      </c>
      <c r="P724" s="8">
        <v>0</v>
      </c>
      <c r="Q724" s="7">
        <v>1253</v>
      </c>
      <c r="R724" s="9">
        <f t="shared" si="92"/>
        <v>4322</v>
      </c>
      <c r="S724" s="9">
        <f t="shared" si="93"/>
        <v>2506</v>
      </c>
      <c r="T724" s="9">
        <f t="shared" si="94"/>
        <v>1816</v>
      </c>
      <c r="U724" s="10">
        <f t="shared" si="95"/>
        <v>0.42017584451642759</v>
      </c>
      <c r="V724" s="5" t="s">
        <v>42</v>
      </c>
    </row>
    <row r="725" spans="1:22" x14ac:dyDescent="0.3">
      <c r="A725" s="5" t="s">
        <v>812</v>
      </c>
      <c r="B725" s="6">
        <v>45132</v>
      </c>
      <c r="C725" s="5">
        <f t="shared" si="88"/>
        <v>2023</v>
      </c>
      <c r="D725" s="5">
        <f t="shared" si="89"/>
        <v>7</v>
      </c>
      <c r="E725" s="5" t="str">
        <f t="shared" si="90"/>
        <v>Jul</v>
      </c>
      <c r="F725" s="5" t="str">
        <f t="shared" si="91"/>
        <v>Q3</v>
      </c>
      <c r="G725" s="5" t="s">
        <v>63</v>
      </c>
      <c r="H725" s="5" t="s">
        <v>86</v>
      </c>
      <c r="I725" s="5" t="s">
        <v>87</v>
      </c>
      <c r="J725" s="5" t="s">
        <v>46</v>
      </c>
      <c r="K725" s="5" t="s">
        <v>47</v>
      </c>
      <c r="L725" s="5" t="s">
        <v>76</v>
      </c>
      <c r="M725" s="5" t="s">
        <v>49</v>
      </c>
      <c r="N725" s="5">
        <v>1</v>
      </c>
      <c r="O725" s="7">
        <v>431</v>
      </c>
      <c r="P725" s="8">
        <v>0.05</v>
      </c>
      <c r="Q725" s="7">
        <v>198</v>
      </c>
      <c r="R725" s="9">
        <f t="shared" si="92"/>
        <v>409.45</v>
      </c>
      <c r="S725" s="9">
        <f t="shared" si="93"/>
        <v>198</v>
      </c>
      <c r="T725" s="9">
        <f t="shared" si="94"/>
        <v>211.45</v>
      </c>
      <c r="U725" s="10">
        <f t="shared" si="95"/>
        <v>0.51642447185248508</v>
      </c>
      <c r="V725" s="5" t="s">
        <v>42</v>
      </c>
    </row>
    <row r="726" spans="1:22" x14ac:dyDescent="0.3">
      <c r="A726" s="5" t="s">
        <v>813</v>
      </c>
      <c r="B726" s="6">
        <v>45132</v>
      </c>
      <c r="C726" s="5">
        <f t="shared" si="88"/>
        <v>2023</v>
      </c>
      <c r="D726" s="5">
        <f t="shared" si="89"/>
        <v>7</v>
      </c>
      <c r="E726" s="5" t="str">
        <f t="shared" si="90"/>
        <v>Jul</v>
      </c>
      <c r="F726" s="5" t="str">
        <f t="shared" si="91"/>
        <v>Q3</v>
      </c>
      <c r="G726" s="5" t="s">
        <v>51</v>
      </c>
      <c r="H726" s="5" t="s">
        <v>106</v>
      </c>
      <c r="I726" s="5" t="s">
        <v>107</v>
      </c>
      <c r="J726" s="5" t="s">
        <v>46</v>
      </c>
      <c r="K726" s="5" t="s">
        <v>89</v>
      </c>
      <c r="L726" s="5" t="s">
        <v>40</v>
      </c>
      <c r="M726" s="5" t="s">
        <v>56</v>
      </c>
      <c r="N726" s="5">
        <v>1</v>
      </c>
      <c r="O726" s="7">
        <v>2359</v>
      </c>
      <c r="P726" s="8">
        <v>0.1</v>
      </c>
      <c r="Q726" s="7">
        <v>1367</v>
      </c>
      <c r="R726" s="9">
        <f t="shared" si="92"/>
        <v>2123.1</v>
      </c>
      <c r="S726" s="9">
        <f t="shared" si="93"/>
        <v>1367</v>
      </c>
      <c r="T726" s="9">
        <f t="shared" si="94"/>
        <v>756.09999999999991</v>
      </c>
      <c r="U726" s="10">
        <f t="shared" si="95"/>
        <v>0.35613018699072108</v>
      </c>
      <c r="V726" s="5" t="s">
        <v>42</v>
      </c>
    </row>
    <row r="727" spans="1:22" x14ac:dyDescent="0.3">
      <c r="A727" s="5" t="s">
        <v>814</v>
      </c>
      <c r="B727" s="6">
        <v>45133</v>
      </c>
      <c r="C727" s="5">
        <f t="shared" si="88"/>
        <v>2023</v>
      </c>
      <c r="D727" s="5">
        <f t="shared" si="89"/>
        <v>7</v>
      </c>
      <c r="E727" s="5" t="str">
        <f t="shared" si="90"/>
        <v>Jul</v>
      </c>
      <c r="F727" s="5" t="str">
        <f t="shared" si="91"/>
        <v>Q3</v>
      </c>
      <c r="G727" s="5" t="s">
        <v>35</v>
      </c>
      <c r="H727" s="5" t="s">
        <v>36</v>
      </c>
      <c r="I727" s="5" t="s">
        <v>37</v>
      </c>
      <c r="J727" s="5" t="s">
        <v>46</v>
      </c>
      <c r="K727" s="5" t="s">
        <v>61</v>
      </c>
      <c r="L727" s="5" t="s">
        <v>40</v>
      </c>
      <c r="M727" s="5" t="s">
        <v>49</v>
      </c>
      <c r="N727" s="5">
        <v>1</v>
      </c>
      <c r="O727" s="7">
        <v>266</v>
      </c>
      <c r="P727" s="8">
        <v>0.05</v>
      </c>
      <c r="Q727" s="7">
        <v>112</v>
      </c>
      <c r="R727" s="9">
        <f t="shared" si="92"/>
        <v>252.7</v>
      </c>
      <c r="S727" s="9">
        <f t="shared" si="93"/>
        <v>112</v>
      </c>
      <c r="T727" s="9">
        <f t="shared" si="94"/>
        <v>140.69999999999999</v>
      </c>
      <c r="U727" s="10">
        <f t="shared" si="95"/>
        <v>0.55678670360110805</v>
      </c>
      <c r="V727" s="5" t="s">
        <v>42</v>
      </c>
    </row>
    <row r="728" spans="1:22" x14ac:dyDescent="0.3">
      <c r="A728" s="5" t="s">
        <v>815</v>
      </c>
      <c r="B728" s="6">
        <v>45133</v>
      </c>
      <c r="C728" s="5">
        <f t="shared" si="88"/>
        <v>2023</v>
      </c>
      <c r="D728" s="5">
        <f t="shared" si="89"/>
        <v>7</v>
      </c>
      <c r="E728" s="5" t="str">
        <f t="shared" si="90"/>
        <v>Jul</v>
      </c>
      <c r="F728" s="5" t="str">
        <f t="shared" si="91"/>
        <v>Q3</v>
      </c>
      <c r="G728" s="5" t="s">
        <v>58</v>
      </c>
      <c r="H728" s="5" t="s">
        <v>72</v>
      </c>
      <c r="I728" s="5" t="s">
        <v>73</v>
      </c>
      <c r="J728" s="5" t="s">
        <v>38</v>
      </c>
      <c r="K728" s="5" t="s">
        <v>104</v>
      </c>
      <c r="L728" s="5" t="s">
        <v>76</v>
      </c>
      <c r="M728" s="5" t="s">
        <v>49</v>
      </c>
      <c r="N728" s="5">
        <v>1</v>
      </c>
      <c r="O728" s="7">
        <v>1419</v>
      </c>
      <c r="P728" s="8">
        <v>0.1</v>
      </c>
      <c r="Q728" s="7">
        <v>705</v>
      </c>
      <c r="R728" s="9">
        <f t="shared" si="92"/>
        <v>1277.1000000000001</v>
      </c>
      <c r="S728" s="9">
        <f t="shared" si="93"/>
        <v>705</v>
      </c>
      <c r="T728" s="9">
        <f t="shared" si="94"/>
        <v>572.10000000000014</v>
      </c>
      <c r="U728" s="10">
        <f t="shared" si="95"/>
        <v>0.44796805261921546</v>
      </c>
      <c r="V728" s="5" t="s">
        <v>42</v>
      </c>
    </row>
    <row r="729" spans="1:22" x14ac:dyDescent="0.3">
      <c r="A729" s="5" t="s">
        <v>816</v>
      </c>
      <c r="B729" s="6">
        <v>45133</v>
      </c>
      <c r="C729" s="5">
        <f t="shared" si="88"/>
        <v>2023</v>
      </c>
      <c r="D729" s="5">
        <f t="shared" si="89"/>
        <v>7</v>
      </c>
      <c r="E729" s="5" t="str">
        <f t="shared" si="90"/>
        <v>Jul</v>
      </c>
      <c r="F729" s="5" t="str">
        <f t="shared" si="91"/>
        <v>Q3</v>
      </c>
      <c r="G729" s="5" t="s">
        <v>63</v>
      </c>
      <c r="H729" s="5" t="s">
        <v>86</v>
      </c>
      <c r="I729" s="5" t="s">
        <v>87</v>
      </c>
      <c r="J729" s="5" t="s">
        <v>46</v>
      </c>
      <c r="K729" s="5" t="s">
        <v>89</v>
      </c>
      <c r="L729" s="5" t="s">
        <v>76</v>
      </c>
      <c r="M729" s="5" t="s">
        <v>56</v>
      </c>
      <c r="N729" s="5">
        <v>2</v>
      </c>
      <c r="O729" s="7">
        <v>2407</v>
      </c>
      <c r="P729" s="8">
        <v>0.15</v>
      </c>
      <c r="Q729" s="7">
        <v>1410</v>
      </c>
      <c r="R729" s="9">
        <f t="shared" si="92"/>
        <v>4091.9</v>
      </c>
      <c r="S729" s="9">
        <f t="shared" si="93"/>
        <v>2820</v>
      </c>
      <c r="T729" s="9">
        <f t="shared" si="94"/>
        <v>1271.9000000000001</v>
      </c>
      <c r="U729" s="10">
        <f t="shared" si="95"/>
        <v>0.31083359808401967</v>
      </c>
      <c r="V729" s="5" t="s">
        <v>42</v>
      </c>
    </row>
    <row r="730" spans="1:22" x14ac:dyDescent="0.3">
      <c r="A730" s="5" t="s">
        <v>817</v>
      </c>
      <c r="B730" s="6">
        <v>45133</v>
      </c>
      <c r="C730" s="5">
        <f t="shared" si="88"/>
        <v>2023</v>
      </c>
      <c r="D730" s="5">
        <f t="shared" si="89"/>
        <v>7</v>
      </c>
      <c r="E730" s="5" t="str">
        <f t="shared" si="90"/>
        <v>Jul</v>
      </c>
      <c r="F730" s="5" t="str">
        <f t="shared" si="91"/>
        <v>Q3</v>
      </c>
      <c r="G730" s="5" t="s">
        <v>63</v>
      </c>
      <c r="H730" s="5" t="s">
        <v>109</v>
      </c>
      <c r="I730" s="5" t="s">
        <v>110</v>
      </c>
      <c r="J730" s="5" t="s">
        <v>46</v>
      </c>
      <c r="K730" s="5" t="s">
        <v>47</v>
      </c>
      <c r="L730" s="5" t="s">
        <v>40</v>
      </c>
      <c r="M730" s="5" t="s">
        <v>41</v>
      </c>
      <c r="N730" s="5">
        <v>3</v>
      </c>
      <c r="O730" s="7">
        <v>459</v>
      </c>
      <c r="P730" s="8">
        <v>0.15</v>
      </c>
      <c r="Q730" s="7">
        <v>206</v>
      </c>
      <c r="R730" s="9">
        <f t="shared" si="92"/>
        <v>1170.45</v>
      </c>
      <c r="S730" s="9">
        <f t="shared" si="93"/>
        <v>618</v>
      </c>
      <c r="T730" s="9">
        <f t="shared" si="94"/>
        <v>552.45000000000005</v>
      </c>
      <c r="U730" s="10">
        <f t="shared" si="95"/>
        <v>0.47199794950660007</v>
      </c>
      <c r="V730" s="5" t="s">
        <v>42</v>
      </c>
    </row>
    <row r="731" spans="1:22" x14ac:dyDescent="0.3">
      <c r="A731" s="5" t="s">
        <v>818</v>
      </c>
      <c r="B731" s="6">
        <v>45133</v>
      </c>
      <c r="C731" s="5">
        <f t="shared" si="88"/>
        <v>2023</v>
      </c>
      <c r="D731" s="5">
        <f t="shared" si="89"/>
        <v>7</v>
      </c>
      <c r="E731" s="5" t="str">
        <f t="shared" si="90"/>
        <v>Jul</v>
      </c>
      <c r="F731" s="5" t="str">
        <f t="shared" si="91"/>
        <v>Q3</v>
      </c>
      <c r="G731" s="5" t="s">
        <v>51</v>
      </c>
      <c r="H731" s="5" t="s">
        <v>106</v>
      </c>
      <c r="I731" s="5" t="s">
        <v>107</v>
      </c>
      <c r="J731" s="5" t="s">
        <v>81</v>
      </c>
      <c r="K731" s="5" t="s">
        <v>94</v>
      </c>
      <c r="L731" s="5" t="s">
        <v>40</v>
      </c>
      <c r="M731" s="5" t="s">
        <v>56</v>
      </c>
      <c r="N731" s="5">
        <v>8</v>
      </c>
      <c r="O731" s="7">
        <v>33500</v>
      </c>
      <c r="P731" s="8">
        <v>0.25</v>
      </c>
      <c r="Q731" s="7">
        <v>22175</v>
      </c>
      <c r="R731" s="9">
        <f t="shared" si="92"/>
        <v>201000</v>
      </c>
      <c r="S731" s="9">
        <f t="shared" si="93"/>
        <v>177400</v>
      </c>
      <c r="T731" s="9">
        <f t="shared" si="94"/>
        <v>23600</v>
      </c>
      <c r="U731" s="10">
        <f t="shared" si="95"/>
        <v>0.11741293532338308</v>
      </c>
      <c r="V731" s="5" t="s">
        <v>42</v>
      </c>
    </row>
    <row r="732" spans="1:22" x14ac:dyDescent="0.3">
      <c r="A732" s="5" t="s">
        <v>819</v>
      </c>
      <c r="B732" s="6">
        <v>45133</v>
      </c>
      <c r="C732" s="5">
        <f t="shared" si="88"/>
        <v>2023</v>
      </c>
      <c r="D732" s="5">
        <f t="shared" si="89"/>
        <v>7</v>
      </c>
      <c r="E732" s="5" t="str">
        <f t="shared" si="90"/>
        <v>Jul</v>
      </c>
      <c r="F732" s="5" t="str">
        <f t="shared" si="91"/>
        <v>Q3</v>
      </c>
      <c r="G732" s="5" t="s">
        <v>58</v>
      </c>
      <c r="H732" s="5" t="s">
        <v>72</v>
      </c>
      <c r="I732" s="5" t="s">
        <v>73</v>
      </c>
      <c r="J732" s="5" t="s">
        <v>46</v>
      </c>
      <c r="K732" s="5" t="s">
        <v>61</v>
      </c>
      <c r="L732" s="5" t="s">
        <v>40</v>
      </c>
      <c r="M732" s="5" t="s">
        <v>41</v>
      </c>
      <c r="N732" s="5">
        <v>2</v>
      </c>
      <c r="O732" s="7">
        <v>236</v>
      </c>
      <c r="P732" s="8">
        <v>0.05</v>
      </c>
      <c r="Q732" s="7">
        <v>101</v>
      </c>
      <c r="R732" s="9">
        <f t="shared" si="92"/>
        <v>448.4</v>
      </c>
      <c r="S732" s="9">
        <f t="shared" si="93"/>
        <v>202</v>
      </c>
      <c r="T732" s="9">
        <f t="shared" si="94"/>
        <v>246.39999999999998</v>
      </c>
      <c r="U732" s="10">
        <f t="shared" si="95"/>
        <v>0.54950936663693128</v>
      </c>
      <c r="V732" s="5" t="s">
        <v>42</v>
      </c>
    </row>
    <row r="733" spans="1:22" x14ac:dyDescent="0.3">
      <c r="A733" s="5" t="s">
        <v>820</v>
      </c>
      <c r="B733" s="6">
        <v>45133</v>
      </c>
      <c r="C733" s="5">
        <f t="shared" si="88"/>
        <v>2023</v>
      </c>
      <c r="D733" s="5">
        <f t="shared" si="89"/>
        <v>7</v>
      </c>
      <c r="E733" s="5" t="str">
        <f t="shared" si="90"/>
        <v>Jul</v>
      </c>
      <c r="F733" s="5" t="str">
        <f t="shared" si="91"/>
        <v>Q3</v>
      </c>
      <c r="G733" s="5" t="s">
        <v>35</v>
      </c>
      <c r="H733" s="5" t="s">
        <v>36</v>
      </c>
      <c r="I733" s="5" t="s">
        <v>37</v>
      </c>
      <c r="J733" s="5" t="s">
        <v>54</v>
      </c>
      <c r="K733" s="5" t="s">
        <v>84</v>
      </c>
      <c r="L733" s="5" t="s">
        <v>76</v>
      </c>
      <c r="M733" s="5" t="s">
        <v>49</v>
      </c>
      <c r="N733" s="5">
        <v>1</v>
      </c>
      <c r="O733" s="7">
        <v>2489</v>
      </c>
      <c r="P733" s="8">
        <v>0.1</v>
      </c>
      <c r="Q733" s="7">
        <v>1280</v>
      </c>
      <c r="R733" s="9">
        <f t="shared" si="92"/>
        <v>2240.1</v>
      </c>
      <c r="S733" s="9">
        <f t="shared" si="93"/>
        <v>1280</v>
      </c>
      <c r="T733" s="9">
        <f t="shared" si="94"/>
        <v>960.09999999999991</v>
      </c>
      <c r="U733" s="10">
        <f t="shared" si="95"/>
        <v>0.42859693763671264</v>
      </c>
      <c r="V733" s="5" t="s">
        <v>42</v>
      </c>
    </row>
    <row r="734" spans="1:22" x14ac:dyDescent="0.3">
      <c r="A734" s="5" t="s">
        <v>821</v>
      </c>
      <c r="B734" s="6">
        <v>45134</v>
      </c>
      <c r="C734" s="5">
        <f t="shared" si="88"/>
        <v>2023</v>
      </c>
      <c r="D734" s="5">
        <f t="shared" si="89"/>
        <v>7</v>
      </c>
      <c r="E734" s="5" t="str">
        <f t="shared" si="90"/>
        <v>Jul</v>
      </c>
      <c r="F734" s="5" t="str">
        <f t="shared" si="91"/>
        <v>Q3</v>
      </c>
      <c r="G734" s="5" t="s">
        <v>58</v>
      </c>
      <c r="H734" s="5" t="s">
        <v>68</v>
      </c>
      <c r="I734" s="5" t="s">
        <v>69</v>
      </c>
      <c r="J734" s="5" t="s">
        <v>46</v>
      </c>
      <c r="K734" s="5" t="s">
        <v>61</v>
      </c>
      <c r="L734" s="5" t="s">
        <v>48</v>
      </c>
      <c r="M734" s="5" t="s">
        <v>49</v>
      </c>
      <c r="N734" s="5">
        <v>1</v>
      </c>
      <c r="O734" s="7">
        <v>243</v>
      </c>
      <c r="P734" s="8">
        <v>0</v>
      </c>
      <c r="Q734" s="7">
        <v>104</v>
      </c>
      <c r="R734" s="9">
        <f t="shared" si="92"/>
        <v>243</v>
      </c>
      <c r="S734" s="9">
        <f t="shared" si="93"/>
        <v>104</v>
      </c>
      <c r="T734" s="9">
        <f t="shared" si="94"/>
        <v>139</v>
      </c>
      <c r="U734" s="10">
        <f t="shared" si="95"/>
        <v>0.57201646090534974</v>
      </c>
      <c r="V734" s="5" t="s">
        <v>42</v>
      </c>
    </row>
    <row r="735" spans="1:22" x14ac:dyDescent="0.3">
      <c r="A735" s="5" t="s">
        <v>822</v>
      </c>
      <c r="B735" s="6">
        <v>45134</v>
      </c>
      <c r="C735" s="5">
        <f t="shared" si="88"/>
        <v>2023</v>
      </c>
      <c r="D735" s="5">
        <f t="shared" si="89"/>
        <v>7</v>
      </c>
      <c r="E735" s="5" t="str">
        <f t="shared" si="90"/>
        <v>Jul</v>
      </c>
      <c r="F735" s="5" t="str">
        <f t="shared" si="91"/>
        <v>Q3</v>
      </c>
      <c r="G735" s="5" t="s">
        <v>63</v>
      </c>
      <c r="H735" s="5" t="s">
        <v>64</v>
      </c>
      <c r="I735" s="5" t="s">
        <v>65</v>
      </c>
      <c r="J735" s="5" t="s">
        <v>38</v>
      </c>
      <c r="K735" s="5" t="s">
        <v>39</v>
      </c>
      <c r="L735" s="5" t="s">
        <v>76</v>
      </c>
      <c r="M735" s="5" t="s">
        <v>41</v>
      </c>
      <c r="N735" s="5">
        <v>2</v>
      </c>
      <c r="O735" s="7">
        <v>53515</v>
      </c>
      <c r="P735" s="8">
        <v>0.05</v>
      </c>
      <c r="Q735" s="7">
        <v>44250</v>
      </c>
      <c r="R735" s="9">
        <f t="shared" si="92"/>
        <v>101678.5</v>
      </c>
      <c r="S735" s="9">
        <f t="shared" si="93"/>
        <v>88500</v>
      </c>
      <c r="T735" s="9">
        <f t="shared" si="94"/>
        <v>13178.5</v>
      </c>
      <c r="U735" s="10">
        <f t="shared" si="95"/>
        <v>0.12960950446751279</v>
      </c>
      <c r="V735" s="5" t="s">
        <v>42</v>
      </c>
    </row>
    <row r="736" spans="1:22" x14ac:dyDescent="0.3">
      <c r="A736" s="5" t="s">
        <v>823</v>
      </c>
      <c r="B736" s="6">
        <v>45134</v>
      </c>
      <c r="C736" s="5">
        <f t="shared" si="88"/>
        <v>2023</v>
      </c>
      <c r="D736" s="5">
        <f t="shared" si="89"/>
        <v>7</v>
      </c>
      <c r="E736" s="5" t="str">
        <f t="shared" si="90"/>
        <v>Jul</v>
      </c>
      <c r="F736" s="5" t="str">
        <f t="shared" si="91"/>
        <v>Q3</v>
      </c>
      <c r="G736" s="5" t="s">
        <v>35</v>
      </c>
      <c r="H736" s="5" t="s">
        <v>36</v>
      </c>
      <c r="I736" s="5" t="s">
        <v>37</v>
      </c>
      <c r="J736" s="5" t="s">
        <v>38</v>
      </c>
      <c r="K736" s="5" t="s">
        <v>104</v>
      </c>
      <c r="L736" s="5" t="s">
        <v>76</v>
      </c>
      <c r="M736" s="5" t="s">
        <v>56</v>
      </c>
      <c r="N736" s="5">
        <v>1</v>
      </c>
      <c r="O736" s="7">
        <v>1575</v>
      </c>
      <c r="P736" s="8">
        <v>0.15</v>
      </c>
      <c r="Q736" s="7">
        <v>795</v>
      </c>
      <c r="R736" s="9">
        <f t="shared" si="92"/>
        <v>1338.75</v>
      </c>
      <c r="S736" s="9">
        <f t="shared" si="93"/>
        <v>795</v>
      </c>
      <c r="T736" s="9">
        <f t="shared" si="94"/>
        <v>543.75</v>
      </c>
      <c r="U736" s="10">
        <f t="shared" si="95"/>
        <v>0.4061624649859944</v>
      </c>
      <c r="V736" s="5" t="s">
        <v>42</v>
      </c>
    </row>
    <row r="737" spans="1:22" x14ac:dyDescent="0.3">
      <c r="A737" s="5" t="s">
        <v>824</v>
      </c>
      <c r="B737" s="6">
        <v>45135</v>
      </c>
      <c r="C737" s="5">
        <f t="shared" si="88"/>
        <v>2023</v>
      </c>
      <c r="D737" s="5">
        <f t="shared" si="89"/>
        <v>7</v>
      </c>
      <c r="E737" s="5" t="str">
        <f t="shared" si="90"/>
        <v>Jul</v>
      </c>
      <c r="F737" s="5" t="str">
        <f t="shared" si="91"/>
        <v>Q3</v>
      </c>
      <c r="G737" s="5" t="s">
        <v>51</v>
      </c>
      <c r="H737" s="5" t="s">
        <v>52</v>
      </c>
      <c r="I737" s="5" t="s">
        <v>53</v>
      </c>
      <c r="J737" s="5" t="s">
        <v>54</v>
      </c>
      <c r="K737" s="5" t="s">
        <v>55</v>
      </c>
      <c r="L737" s="5" t="s">
        <v>40</v>
      </c>
      <c r="M737" s="5" t="s">
        <v>56</v>
      </c>
      <c r="N737" s="5">
        <v>1</v>
      </c>
      <c r="O737" s="7">
        <v>2965</v>
      </c>
      <c r="P737" s="8">
        <v>0.15</v>
      </c>
      <c r="Q737" s="7">
        <v>1770</v>
      </c>
      <c r="R737" s="9">
        <f t="shared" si="92"/>
        <v>2520.25</v>
      </c>
      <c r="S737" s="9">
        <f t="shared" si="93"/>
        <v>1770</v>
      </c>
      <c r="T737" s="9">
        <f t="shared" si="94"/>
        <v>750.25</v>
      </c>
      <c r="U737" s="10">
        <f t="shared" si="95"/>
        <v>0.29768872135700825</v>
      </c>
      <c r="V737" s="5" t="s">
        <v>42</v>
      </c>
    </row>
    <row r="738" spans="1:22" x14ac:dyDescent="0.3">
      <c r="A738" s="5" t="s">
        <v>825</v>
      </c>
      <c r="B738" s="6">
        <v>45135</v>
      </c>
      <c r="C738" s="5">
        <f t="shared" si="88"/>
        <v>2023</v>
      </c>
      <c r="D738" s="5">
        <f t="shared" si="89"/>
        <v>7</v>
      </c>
      <c r="E738" s="5" t="str">
        <f t="shared" si="90"/>
        <v>Jul</v>
      </c>
      <c r="F738" s="5" t="str">
        <f t="shared" si="91"/>
        <v>Q3</v>
      </c>
      <c r="G738" s="5" t="s">
        <v>58</v>
      </c>
      <c r="H738" s="5" t="s">
        <v>59</v>
      </c>
      <c r="I738" s="5" t="s">
        <v>60</v>
      </c>
      <c r="J738" s="5" t="s">
        <v>46</v>
      </c>
      <c r="K738" s="5" t="s">
        <v>89</v>
      </c>
      <c r="L738" s="5" t="s">
        <v>76</v>
      </c>
      <c r="M738" s="5" t="s">
        <v>49</v>
      </c>
      <c r="N738" s="5">
        <v>1</v>
      </c>
      <c r="O738" s="7">
        <v>2246</v>
      </c>
      <c r="P738" s="8">
        <v>0</v>
      </c>
      <c r="Q738" s="7">
        <v>1278</v>
      </c>
      <c r="R738" s="9">
        <f t="shared" si="92"/>
        <v>2246</v>
      </c>
      <c r="S738" s="9">
        <f t="shared" si="93"/>
        <v>1278</v>
      </c>
      <c r="T738" s="9">
        <f t="shared" si="94"/>
        <v>968</v>
      </c>
      <c r="U738" s="10">
        <f t="shared" si="95"/>
        <v>0.43098842386464825</v>
      </c>
      <c r="V738" s="5" t="s">
        <v>42</v>
      </c>
    </row>
    <row r="739" spans="1:22" x14ac:dyDescent="0.3">
      <c r="A739" s="5" t="s">
        <v>826</v>
      </c>
      <c r="B739" s="6">
        <v>45136</v>
      </c>
      <c r="C739" s="5">
        <f t="shared" si="88"/>
        <v>2023</v>
      </c>
      <c r="D739" s="5">
        <f t="shared" si="89"/>
        <v>7</v>
      </c>
      <c r="E739" s="5" t="str">
        <f t="shared" si="90"/>
        <v>Jul</v>
      </c>
      <c r="F739" s="5" t="str">
        <f t="shared" si="91"/>
        <v>Q3</v>
      </c>
      <c r="G739" s="5" t="s">
        <v>35</v>
      </c>
      <c r="H739" s="5" t="s">
        <v>44</v>
      </c>
      <c r="I739" s="5" t="s">
        <v>45</v>
      </c>
      <c r="J739" s="5" t="s">
        <v>46</v>
      </c>
      <c r="K739" s="5" t="s">
        <v>89</v>
      </c>
      <c r="L739" s="5" t="s">
        <v>40</v>
      </c>
      <c r="M739" s="5" t="s">
        <v>41</v>
      </c>
      <c r="N739" s="5">
        <v>3</v>
      </c>
      <c r="O739" s="7">
        <v>2143</v>
      </c>
      <c r="P739" s="8">
        <v>0.1</v>
      </c>
      <c r="Q739" s="7">
        <v>1257</v>
      </c>
      <c r="R739" s="9">
        <f t="shared" si="92"/>
        <v>5786.1</v>
      </c>
      <c r="S739" s="9">
        <f t="shared" si="93"/>
        <v>3771</v>
      </c>
      <c r="T739" s="9">
        <f t="shared" si="94"/>
        <v>2015.1000000000004</v>
      </c>
      <c r="U739" s="10">
        <f t="shared" si="95"/>
        <v>0.34826567117747709</v>
      </c>
      <c r="V739" s="5" t="s">
        <v>42</v>
      </c>
    </row>
    <row r="740" spans="1:22" x14ac:dyDescent="0.3">
      <c r="A740" s="5" t="s">
        <v>827</v>
      </c>
      <c r="B740" s="6">
        <v>45136</v>
      </c>
      <c r="C740" s="5">
        <f t="shared" si="88"/>
        <v>2023</v>
      </c>
      <c r="D740" s="5">
        <f t="shared" si="89"/>
        <v>7</v>
      </c>
      <c r="E740" s="5" t="str">
        <f t="shared" si="90"/>
        <v>Jul</v>
      </c>
      <c r="F740" s="5" t="str">
        <f t="shared" si="91"/>
        <v>Q3</v>
      </c>
      <c r="G740" s="5" t="s">
        <v>35</v>
      </c>
      <c r="H740" s="5" t="s">
        <v>36</v>
      </c>
      <c r="I740" s="5" t="s">
        <v>37</v>
      </c>
      <c r="J740" s="5" t="s">
        <v>54</v>
      </c>
      <c r="K740" s="5" t="s">
        <v>55</v>
      </c>
      <c r="L740" s="5" t="s">
        <v>40</v>
      </c>
      <c r="M740" s="5" t="s">
        <v>49</v>
      </c>
      <c r="N740" s="5">
        <v>4</v>
      </c>
      <c r="O740" s="7">
        <v>2848</v>
      </c>
      <c r="P740" s="8">
        <v>0.05</v>
      </c>
      <c r="Q740" s="7">
        <v>1663</v>
      </c>
      <c r="R740" s="9">
        <f t="shared" si="92"/>
        <v>10822.4</v>
      </c>
      <c r="S740" s="9">
        <f t="shared" si="93"/>
        <v>6652</v>
      </c>
      <c r="T740" s="9">
        <f t="shared" si="94"/>
        <v>4170.3999999999996</v>
      </c>
      <c r="U740" s="10">
        <f t="shared" si="95"/>
        <v>0.38534890597279714</v>
      </c>
      <c r="V740" s="5" t="s">
        <v>42</v>
      </c>
    </row>
    <row r="741" spans="1:22" x14ac:dyDescent="0.3">
      <c r="A741" s="5" t="s">
        <v>828</v>
      </c>
      <c r="B741" s="6">
        <v>45136</v>
      </c>
      <c r="C741" s="5">
        <f t="shared" si="88"/>
        <v>2023</v>
      </c>
      <c r="D741" s="5">
        <f t="shared" si="89"/>
        <v>7</v>
      </c>
      <c r="E741" s="5" t="str">
        <f t="shared" si="90"/>
        <v>Jul</v>
      </c>
      <c r="F741" s="5" t="str">
        <f t="shared" si="91"/>
        <v>Q3</v>
      </c>
      <c r="G741" s="5" t="s">
        <v>51</v>
      </c>
      <c r="H741" s="5" t="s">
        <v>52</v>
      </c>
      <c r="I741" s="5" t="s">
        <v>53</v>
      </c>
      <c r="J741" s="5" t="s">
        <v>54</v>
      </c>
      <c r="K741" s="5" t="s">
        <v>84</v>
      </c>
      <c r="L741" s="5" t="s">
        <v>40</v>
      </c>
      <c r="M741" s="5" t="s">
        <v>56</v>
      </c>
      <c r="N741" s="5">
        <v>2</v>
      </c>
      <c r="O741" s="7">
        <v>2406</v>
      </c>
      <c r="P741" s="8">
        <v>0.05</v>
      </c>
      <c r="Q741" s="7">
        <v>1197</v>
      </c>
      <c r="R741" s="9">
        <f t="shared" si="92"/>
        <v>4571.3999999999996</v>
      </c>
      <c r="S741" s="9">
        <f t="shared" si="93"/>
        <v>2394</v>
      </c>
      <c r="T741" s="9">
        <f t="shared" si="94"/>
        <v>2177.3999999999996</v>
      </c>
      <c r="U741" s="10">
        <f t="shared" si="95"/>
        <v>0.47630922693266831</v>
      </c>
      <c r="V741" s="5" t="s">
        <v>42</v>
      </c>
    </row>
    <row r="742" spans="1:22" x14ac:dyDescent="0.3">
      <c r="A742" s="5" t="s">
        <v>829</v>
      </c>
      <c r="B742" s="6">
        <v>45137</v>
      </c>
      <c r="C742" s="5">
        <f t="shared" si="88"/>
        <v>2023</v>
      </c>
      <c r="D742" s="5">
        <f t="shared" si="89"/>
        <v>7</v>
      </c>
      <c r="E742" s="5" t="str">
        <f t="shared" si="90"/>
        <v>Jul</v>
      </c>
      <c r="F742" s="5" t="str">
        <f t="shared" si="91"/>
        <v>Q3</v>
      </c>
      <c r="G742" s="5" t="s">
        <v>35</v>
      </c>
      <c r="H742" s="5" t="s">
        <v>44</v>
      </c>
      <c r="I742" s="5" t="s">
        <v>45</v>
      </c>
      <c r="J742" s="5" t="s">
        <v>46</v>
      </c>
      <c r="K742" s="5" t="s">
        <v>61</v>
      </c>
      <c r="L742" s="5" t="s">
        <v>40</v>
      </c>
      <c r="M742" s="5" t="s">
        <v>49</v>
      </c>
      <c r="N742" s="5">
        <v>3</v>
      </c>
      <c r="O742" s="7">
        <v>258</v>
      </c>
      <c r="P742" s="8">
        <v>0.1</v>
      </c>
      <c r="Q742" s="7">
        <v>108</v>
      </c>
      <c r="R742" s="9">
        <f t="shared" si="92"/>
        <v>696.6</v>
      </c>
      <c r="S742" s="9">
        <f t="shared" si="93"/>
        <v>324</v>
      </c>
      <c r="T742" s="9">
        <f t="shared" si="94"/>
        <v>372.6</v>
      </c>
      <c r="U742" s="10">
        <f t="shared" si="95"/>
        <v>0.53488372093023262</v>
      </c>
      <c r="V742" s="5" t="s">
        <v>42</v>
      </c>
    </row>
    <row r="743" spans="1:22" x14ac:dyDescent="0.3">
      <c r="A743" s="5" t="s">
        <v>830</v>
      </c>
      <c r="B743" s="6">
        <v>45137</v>
      </c>
      <c r="C743" s="5">
        <f t="shared" si="88"/>
        <v>2023</v>
      </c>
      <c r="D743" s="5">
        <f t="shared" si="89"/>
        <v>7</v>
      </c>
      <c r="E743" s="5" t="str">
        <f t="shared" si="90"/>
        <v>Jul</v>
      </c>
      <c r="F743" s="5" t="str">
        <f t="shared" si="91"/>
        <v>Q3</v>
      </c>
      <c r="G743" s="5" t="s">
        <v>35</v>
      </c>
      <c r="H743" s="5" t="s">
        <v>91</v>
      </c>
      <c r="I743" s="5" t="s">
        <v>92</v>
      </c>
      <c r="J743" s="5" t="s">
        <v>38</v>
      </c>
      <c r="K743" s="5" t="s">
        <v>104</v>
      </c>
      <c r="L743" s="5" t="s">
        <v>48</v>
      </c>
      <c r="M743" s="5" t="s">
        <v>49</v>
      </c>
      <c r="N743" s="5">
        <v>1</v>
      </c>
      <c r="O743" s="7">
        <v>1609</v>
      </c>
      <c r="P743" s="8">
        <v>0.1</v>
      </c>
      <c r="Q743" s="7">
        <v>796</v>
      </c>
      <c r="R743" s="9">
        <f t="shared" si="92"/>
        <v>1448.1000000000001</v>
      </c>
      <c r="S743" s="9">
        <f t="shared" si="93"/>
        <v>796</v>
      </c>
      <c r="T743" s="9">
        <f t="shared" si="94"/>
        <v>652.10000000000014</v>
      </c>
      <c r="U743" s="10">
        <f t="shared" si="95"/>
        <v>0.45031420482010914</v>
      </c>
      <c r="V743" s="5" t="s">
        <v>42</v>
      </c>
    </row>
    <row r="744" spans="1:22" x14ac:dyDescent="0.3">
      <c r="A744" s="5" t="s">
        <v>831</v>
      </c>
      <c r="B744" s="6">
        <v>45137</v>
      </c>
      <c r="C744" s="5">
        <f t="shared" si="88"/>
        <v>2023</v>
      </c>
      <c r="D744" s="5">
        <f t="shared" si="89"/>
        <v>7</v>
      </c>
      <c r="E744" s="5" t="str">
        <f t="shared" si="90"/>
        <v>Jul</v>
      </c>
      <c r="F744" s="5" t="str">
        <f t="shared" si="91"/>
        <v>Q3</v>
      </c>
      <c r="G744" s="5" t="s">
        <v>51</v>
      </c>
      <c r="H744" s="5" t="s">
        <v>52</v>
      </c>
      <c r="I744" s="5" t="s">
        <v>53</v>
      </c>
      <c r="J744" s="5" t="s">
        <v>46</v>
      </c>
      <c r="K744" s="5" t="s">
        <v>66</v>
      </c>
      <c r="L744" s="5" t="s">
        <v>40</v>
      </c>
      <c r="M744" s="5" t="s">
        <v>49</v>
      </c>
      <c r="N744" s="5">
        <v>3</v>
      </c>
      <c r="O744" s="7">
        <v>319</v>
      </c>
      <c r="P744" s="8">
        <v>0.1</v>
      </c>
      <c r="Q744" s="7">
        <v>131</v>
      </c>
      <c r="R744" s="9">
        <f t="shared" si="92"/>
        <v>861.30000000000007</v>
      </c>
      <c r="S744" s="9">
        <f t="shared" si="93"/>
        <v>393</v>
      </c>
      <c r="T744" s="9">
        <f t="shared" si="94"/>
        <v>468.30000000000007</v>
      </c>
      <c r="U744" s="10">
        <f t="shared" si="95"/>
        <v>0.54371299198885414</v>
      </c>
      <c r="V744" s="5" t="s">
        <v>42</v>
      </c>
    </row>
    <row r="745" spans="1:22" x14ac:dyDescent="0.3">
      <c r="A745" s="5" t="s">
        <v>832</v>
      </c>
      <c r="B745" s="6">
        <v>45138</v>
      </c>
      <c r="C745" s="5">
        <f t="shared" si="88"/>
        <v>2023</v>
      </c>
      <c r="D745" s="5">
        <f t="shared" si="89"/>
        <v>7</v>
      </c>
      <c r="E745" s="5" t="str">
        <f t="shared" si="90"/>
        <v>Jul</v>
      </c>
      <c r="F745" s="5" t="str">
        <f t="shared" si="91"/>
        <v>Q3</v>
      </c>
      <c r="G745" s="5" t="s">
        <v>51</v>
      </c>
      <c r="H745" s="5" t="s">
        <v>52</v>
      </c>
      <c r="I745" s="5" t="s">
        <v>53</v>
      </c>
      <c r="J745" s="5" t="s">
        <v>81</v>
      </c>
      <c r="K745" s="5" t="s">
        <v>82</v>
      </c>
      <c r="L745" s="5" t="s">
        <v>40</v>
      </c>
      <c r="M745" s="5" t="s">
        <v>49</v>
      </c>
      <c r="N745" s="5">
        <v>1</v>
      </c>
      <c r="O745" s="7">
        <v>5964</v>
      </c>
      <c r="P745" s="8">
        <v>0.25</v>
      </c>
      <c r="Q745" s="7">
        <v>3278</v>
      </c>
      <c r="R745" s="9">
        <f t="shared" si="92"/>
        <v>4473</v>
      </c>
      <c r="S745" s="9">
        <f t="shared" si="93"/>
        <v>3278</v>
      </c>
      <c r="T745" s="9">
        <f t="shared" si="94"/>
        <v>1195</v>
      </c>
      <c r="U745" s="10">
        <f t="shared" si="95"/>
        <v>0.2671585065951263</v>
      </c>
      <c r="V745" s="5" t="s">
        <v>42</v>
      </c>
    </row>
    <row r="746" spans="1:22" x14ac:dyDescent="0.3">
      <c r="A746" s="5" t="s">
        <v>833</v>
      </c>
      <c r="B746" s="6">
        <v>45138</v>
      </c>
      <c r="C746" s="5">
        <f t="shared" si="88"/>
        <v>2023</v>
      </c>
      <c r="D746" s="5">
        <f t="shared" si="89"/>
        <v>7</v>
      </c>
      <c r="E746" s="5" t="str">
        <f t="shared" si="90"/>
        <v>Jul</v>
      </c>
      <c r="F746" s="5" t="str">
        <f t="shared" si="91"/>
        <v>Q3</v>
      </c>
      <c r="G746" s="5" t="s">
        <v>51</v>
      </c>
      <c r="H746" s="5" t="s">
        <v>79</v>
      </c>
      <c r="I746" s="5" t="s">
        <v>80</v>
      </c>
      <c r="J746" s="5" t="s">
        <v>38</v>
      </c>
      <c r="K746" s="5" t="s">
        <v>118</v>
      </c>
      <c r="L746" s="5" t="s">
        <v>76</v>
      </c>
      <c r="M746" s="5" t="s">
        <v>56</v>
      </c>
      <c r="N746" s="5">
        <v>3</v>
      </c>
      <c r="O746" s="7">
        <v>18682</v>
      </c>
      <c r="P746" s="8">
        <v>0</v>
      </c>
      <c r="Q746" s="7">
        <v>14570</v>
      </c>
      <c r="R746" s="9">
        <f t="shared" si="92"/>
        <v>56046</v>
      </c>
      <c r="S746" s="9">
        <f t="shared" si="93"/>
        <v>43710</v>
      </c>
      <c r="T746" s="9">
        <f t="shared" si="94"/>
        <v>12336</v>
      </c>
      <c r="U746" s="10">
        <f t="shared" si="95"/>
        <v>0.22010491382079006</v>
      </c>
      <c r="V746" s="5" t="s">
        <v>42</v>
      </c>
    </row>
    <row r="747" spans="1:22" x14ac:dyDescent="0.3">
      <c r="A747" s="5" t="s">
        <v>834</v>
      </c>
      <c r="B747" s="6">
        <v>45138</v>
      </c>
      <c r="C747" s="5">
        <f t="shared" si="88"/>
        <v>2023</v>
      </c>
      <c r="D747" s="5">
        <f t="shared" si="89"/>
        <v>7</v>
      </c>
      <c r="E747" s="5" t="str">
        <f t="shared" si="90"/>
        <v>Jul</v>
      </c>
      <c r="F747" s="5" t="str">
        <f t="shared" si="91"/>
        <v>Q3</v>
      </c>
      <c r="G747" s="5" t="s">
        <v>51</v>
      </c>
      <c r="H747" s="5" t="s">
        <v>79</v>
      </c>
      <c r="I747" s="5" t="s">
        <v>80</v>
      </c>
      <c r="J747" s="5" t="s">
        <v>54</v>
      </c>
      <c r="K747" s="5" t="s">
        <v>99</v>
      </c>
      <c r="L747" s="5" t="s">
        <v>40</v>
      </c>
      <c r="M747" s="5" t="s">
        <v>49</v>
      </c>
      <c r="N747" s="5">
        <v>2</v>
      </c>
      <c r="O747" s="7">
        <v>1866</v>
      </c>
      <c r="P747" s="8">
        <v>0.15</v>
      </c>
      <c r="Q747" s="7">
        <v>967</v>
      </c>
      <c r="R747" s="9">
        <f t="shared" si="92"/>
        <v>3172.2</v>
      </c>
      <c r="S747" s="9">
        <f t="shared" si="93"/>
        <v>1934</v>
      </c>
      <c r="T747" s="9">
        <f t="shared" si="94"/>
        <v>1238.1999999999998</v>
      </c>
      <c r="U747" s="10">
        <f t="shared" si="95"/>
        <v>0.39032847865834436</v>
      </c>
      <c r="V747" s="5" t="s">
        <v>42</v>
      </c>
    </row>
    <row r="748" spans="1:22" x14ac:dyDescent="0.3">
      <c r="A748" s="5" t="s">
        <v>835</v>
      </c>
      <c r="B748" s="6">
        <v>45138</v>
      </c>
      <c r="C748" s="5">
        <f t="shared" si="88"/>
        <v>2023</v>
      </c>
      <c r="D748" s="5">
        <f t="shared" si="89"/>
        <v>7</v>
      </c>
      <c r="E748" s="5" t="str">
        <f t="shared" si="90"/>
        <v>Jul</v>
      </c>
      <c r="F748" s="5" t="str">
        <f t="shared" si="91"/>
        <v>Q3</v>
      </c>
      <c r="G748" s="5" t="s">
        <v>58</v>
      </c>
      <c r="H748" s="5" t="s">
        <v>68</v>
      </c>
      <c r="I748" s="5" t="s">
        <v>69</v>
      </c>
      <c r="J748" s="5" t="s">
        <v>38</v>
      </c>
      <c r="K748" s="5" t="s">
        <v>39</v>
      </c>
      <c r="L748" s="5" t="s">
        <v>48</v>
      </c>
      <c r="M748" s="5" t="s">
        <v>49</v>
      </c>
      <c r="N748" s="5">
        <v>5</v>
      </c>
      <c r="O748" s="7">
        <v>54531</v>
      </c>
      <c r="P748" s="8">
        <v>0.15</v>
      </c>
      <c r="Q748" s="7">
        <v>45823</v>
      </c>
      <c r="R748" s="9">
        <f t="shared" si="92"/>
        <v>231756.75</v>
      </c>
      <c r="S748" s="9">
        <f t="shared" si="93"/>
        <v>229115</v>
      </c>
      <c r="T748" s="9">
        <f t="shared" si="94"/>
        <v>2641.75</v>
      </c>
      <c r="U748" s="10">
        <f t="shared" si="95"/>
        <v>1.1398804997049709E-2</v>
      </c>
      <c r="V748" s="5" t="s">
        <v>42</v>
      </c>
    </row>
    <row r="749" spans="1:22" x14ac:dyDescent="0.3">
      <c r="A749" s="5" t="s">
        <v>836</v>
      </c>
      <c r="B749" s="6">
        <v>45139</v>
      </c>
      <c r="C749" s="5">
        <f t="shared" si="88"/>
        <v>2023</v>
      </c>
      <c r="D749" s="5">
        <f t="shared" si="89"/>
        <v>8</v>
      </c>
      <c r="E749" s="5" t="str">
        <f t="shared" si="90"/>
        <v>Aug</v>
      </c>
      <c r="F749" s="5" t="str">
        <f t="shared" si="91"/>
        <v>Q3</v>
      </c>
      <c r="G749" s="5" t="s">
        <v>58</v>
      </c>
      <c r="H749" s="5" t="s">
        <v>59</v>
      </c>
      <c r="I749" s="5" t="s">
        <v>60</v>
      </c>
      <c r="J749" s="5" t="s">
        <v>54</v>
      </c>
      <c r="K749" s="5" t="s">
        <v>55</v>
      </c>
      <c r="L749" s="5" t="s">
        <v>40</v>
      </c>
      <c r="M749" s="5" t="s">
        <v>41</v>
      </c>
      <c r="N749" s="5">
        <v>3</v>
      </c>
      <c r="O749" s="7">
        <v>2578</v>
      </c>
      <c r="P749" s="8">
        <v>0.05</v>
      </c>
      <c r="Q749" s="7">
        <v>1569</v>
      </c>
      <c r="R749" s="9">
        <f t="shared" si="92"/>
        <v>7347.2999999999993</v>
      </c>
      <c r="S749" s="9">
        <f t="shared" si="93"/>
        <v>4707</v>
      </c>
      <c r="T749" s="9">
        <f t="shared" si="94"/>
        <v>2640.2999999999993</v>
      </c>
      <c r="U749" s="10">
        <f t="shared" si="95"/>
        <v>0.35935649830549993</v>
      </c>
      <c r="V749" s="5" t="s">
        <v>42</v>
      </c>
    </row>
    <row r="750" spans="1:22" x14ac:dyDescent="0.3">
      <c r="A750" s="5" t="s">
        <v>837</v>
      </c>
      <c r="B750" s="6">
        <v>45140</v>
      </c>
      <c r="C750" s="5">
        <f t="shared" si="88"/>
        <v>2023</v>
      </c>
      <c r="D750" s="5">
        <f t="shared" si="89"/>
        <v>8</v>
      </c>
      <c r="E750" s="5" t="str">
        <f t="shared" si="90"/>
        <v>Aug</v>
      </c>
      <c r="F750" s="5" t="str">
        <f t="shared" si="91"/>
        <v>Q3</v>
      </c>
      <c r="G750" s="5" t="s">
        <v>51</v>
      </c>
      <c r="H750" s="5" t="s">
        <v>106</v>
      </c>
      <c r="I750" s="5" t="s">
        <v>107</v>
      </c>
      <c r="J750" s="5" t="s">
        <v>38</v>
      </c>
      <c r="K750" s="5" t="s">
        <v>104</v>
      </c>
      <c r="L750" s="5" t="s">
        <v>48</v>
      </c>
      <c r="M750" s="5" t="s">
        <v>49</v>
      </c>
      <c r="N750" s="5">
        <v>1</v>
      </c>
      <c r="O750" s="7">
        <v>1497</v>
      </c>
      <c r="P750" s="8">
        <v>0.1</v>
      </c>
      <c r="Q750" s="7">
        <v>751</v>
      </c>
      <c r="R750" s="9">
        <f t="shared" si="92"/>
        <v>1347.3</v>
      </c>
      <c r="S750" s="9">
        <f t="shared" si="93"/>
        <v>751</v>
      </c>
      <c r="T750" s="9">
        <f t="shared" si="94"/>
        <v>596.29999999999995</v>
      </c>
      <c r="U750" s="10">
        <f t="shared" si="95"/>
        <v>0.44258888146663694</v>
      </c>
      <c r="V750" s="5" t="s">
        <v>42</v>
      </c>
    </row>
    <row r="751" spans="1:22" x14ac:dyDescent="0.3">
      <c r="A751" s="5" t="s">
        <v>838</v>
      </c>
      <c r="B751" s="6">
        <v>45140</v>
      </c>
      <c r="C751" s="5">
        <f t="shared" si="88"/>
        <v>2023</v>
      </c>
      <c r="D751" s="5">
        <f t="shared" si="89"/>
        <v>8</v>
      </c>
      <c r="E751" s="5" t="str">
        <f t="shared" si="90"/>
        <v>Aug</v>
      </c>
      <c r="F751" s="5" t="str">
        <f t="shared" si="91"/>
        <v>Q3</v>
      </c>
      <c r="G751" s="5" t="s">
        <v>51</v>
      </c>
      <c r="H751" s="5" t="s">
        <v>79</v>
      </c>
      <c r="I751" s="5" t="s">
        <v>80</v>
      </c>
      <c r="J751" s="5" t="s">
        <v>54</v>
      </c>
      <c r="K751" s="5" t="s">
        <v>55</v>
      </c>
      <c r="L751" s="5" t="s">
        <v>40</v>
      </c>
      <c r="M751" s="5" t="s">
        <v>49</v>
      </c>
      <c r="N751" s="5">
        <v>2</v>
      </c>
      <c r="O751" s="7">
        <v>2579</v>
      </c>
      <c r="P751" s="8">
        <v>0.05</v>
      </c>
      <c r="Q751" s="7">
        <v>1570</v>
      </c>
      <c r="R751" s="9">
        <f t="shared" si="92"/>
        <v>4900.0999999999995</v>
      </c>
      <c r="S751" s="9">
        <f t="shared" si="93"/>
        <v>3140</v>
      </c>
      <c r="T751" s="9">
        <f t="shared" si="94"/>
        <v>1760.0999999999995</v>
      </c>
      <c r="U751" s="10">
        <f t="shared" si="95"/>
        <v>0.35919675108671245</v>
      </c>
      <c r="V751" s="5" t="s">
        <v>42</v>
      </c>
    </row>
    <row r="752" spans="1:22" x14ac:dyDescent="0.3">
      <c r="A752" s="5" t="s">
        <v>839</v>
      </c>
      <c r="B752" s="6">
        <v>45141</v>
      </c>
      <c r="C752" s="5">
        <f t="shared" si="88"/>
        <v>2023</v>
      </c>
      <c r="D752" s="5">
        <f t="shared" si="89"/>
        <v>8</v>
      </c>
      <c r="E752" s="5" t="str">
        <f t="shared" si="90"/>
        <v>Aug</v>
      </c>
      <c r="F752" s="5" t="str">
        <f t="shared" si="91"/>
        <v>Q3</v>
      </c>
      <c r="G752" s="5" t="s">
        <v>58</v>
      </c>
      <c r="H752" s="5" t="s">
        <v>59</v>
      </c>
      <c r="I752" s="5" t="s">
        <v>60</v>
      </c>
      <c r="J752" s="5" t="s">
        <v>38</v>
      </c>
      <c r="K752" s="5" t="s">
        <v>104</v>
      </c>
      <c r="L752" s="5" t="s">
        <v>48</v>
      </c>
      <c r="M752" s="5" t="s">
        <v>56</v>
      </c>
      <c r="N752" s="5">
        <v>2</v>
      </c>
      <c r="O752" s="7">
        <v>1596</v>
      </c>
      <c r="P752" s="8">
        <v>0.05</v>
      </c>
      <c r="Q752" s="7">
        <v>800</v>
      </c>
      <c r="R752" s="9">
        <f t="shared" si="92"/>
        <v>3032.3999999999996</v>
      </c>
      <c r="S752" s="9">
        <f t="shared" si="93"/>
        <v>1600</v>
      </c>
      <c r="T752" s="9">
        <f t="shared" si="94"/>
        <v>1432.3999999999996</v>
      </c>
      <c r="U752" s="10">
        <f t="shared" si="95"/>
        <v>0.47236512333465236</v>
      </c>
      <c r="V752" s="5" t="s">
        <v>42</v>
      </c>
    </row>
    <row r="753" spans="1:22" x14ac:dyDescent="0.3">
      <c r="A753" s="5" t="s">
        <v>840</v>
      </c>
      <c r="B753" s="6">
        <v>45141</v>
      </c>
      <c r="C753" s="5">
        <f t="shared" si="88"/>
        <v>2023</v>
      </c>
      <c r="D753" s="5">
        <f t="shared" si="89"/>
        <v>8</v>
      </c>
      <c r="E753" s="5" t="str">
        <f t="shared" si="90"/>
        <v>Aug</v>
      </c>
      <c r="F753" s="5" t="str">
        <f t="shared" si="91"/>
        <v>Q3</v>
      </c>
      <c r="G753" s="5" t="s">
        <v>58</v>
      </c>
      <c r="H753" s="5" t="s">
        <v>59</v>
      </c>
      <c r="I753" s="5" t="s">
        <v>60</v>
      </c>
      <c r="J753" s="5" t="s">
        <v>46</v>
      </c>
      <c r="K753" s="5" t="s">
        <v>61</v>
      </c>
      <c r="L753" s="5" t="s">
        <v>40</v>
      </c>
      <c r="M753" s="5" t="s">
        <v>41</v>
      </c>
      <c r="N753" s="5">
        <v>3</v>
      </c>
      <c r="O753" s="7">
        <v>251</v>
      </c>
      <c r="P753" s="8">
        <v>0.1</v>
      </c>
      <c r="Q753" s="7">
        <v>103</v>
      </c>
      <c r="R753" s="9">
        <f t="shared" si="92"/>
        <v>677.7</v>
      </c>
      <c r="S753" s="9">
        <f t="shared" si="93"/>
        <v>309</v>
      </c>
      <c r="T753" s="9">
        <f t="shared" si="94"/>
        <v>368.70000000000005</v>
      </c>
      <c r="U753" s="10">
        <f t="shared" si="95"/>
        <v>0.54404603806994245</v>
      </c>
      <c r="V753" s="5" t="s">
        <v>42</v>
      </c>
    </row>
    <row r="754" spans="1:22" x14ac:dyDescent="0.3">
      <c r="A754" s="5" t="s">
        <v>841</v>
      </c>
      <c r="B754" s="6">
        <v>45141</v>
      </c>
      <c r="C754" s="5">
        <f t="shared" si="88"/>
        <v>2023</v>
      </c>
      <c r="D754" s="5">
        <f t="shared" si="89"/>
        <v>8</v>
      </c>
      <c r="E754" s="5" t="str">
        <f t="shared" si="90"/>
        <v>Aug</v>
      </c>
      <c r="F754" s="5" t="str">
        <f t="shared" si="91"/>
        <v>Q3</v>
      </c>
      <c r="G754" s="5" t="s">
        <v>58</v>
      </c>
      <c r="H754" s="5" t="s">
        <v>68</v>
      </c>
      <c r="I754" s="5" t="s">
        <v>69</v>
      </c>
      <c r="J754" s="5" t="s">
        <v>46</v>
      </c>
      <c r="K754" s="5" t="s">
        <v>66</v>
      </c>
      <c r="L754" s="5" t="s">
        <v>76</v>
      </c>
      <c r="M754" s="5" t="s">
        <v>56</v>
      </c>
      <c r="N754" s="5">
        <v>1</v>
      </c>
      <c r="O754" s="7">
        <v>316</v>
      </c>
      <c r="P754" s="8">
        <v>0.1</v>
      </c>
      <c r="Q754" s="7">
        <v>123</v>
      </c>
      <c r="R754" s="9">
        <f t="shared" si="92"/>
        <v>284.40000000000003</v>
      </c>
      <c r="S754" s="9">
        <f t="shared" si="93"/>
        <v>123</v>
      </c>
      <c r="T754" s="9">
        <f t="shared" si="94"/>
        <v>161.40000000000003</v>
      </c>
      <c r="U754" s="10">
        <f t="shared" si="95"/>
        <v>0.56751054852320681</v>
      </c>
      <c r="V754" s="5" t="s">
        <v>42</v>
      </c>
    </row>
    <row r="755" spans="1:22" x14ac:dyDescent="0.3">
      <c r="A755" s="5" t="s">
        <v>842</v>
      </c>
      <c r="B755" s="6">
        <v>45141</v>
      </c>
      <c r="C755" s="5">
        <f t="shared" si="88"/>
        <v>2023</v>
      </c>
      <c r="D755" s="5">
        <f t="shared" si="89"/>
        <v>8</v>
      </c>
      <c r="E755" s="5" t="str">
        <f t="shared" si="90"/>
        <v>Aug</v>
      </c>
      <c r="F755" s="5" t="str">
        <f t="shared" si="91"/>
        <v>Q3</v>
      </c>
      <c r="G755" s="5" t="s">
        <v>63</v>
      </c>
      <c r="H755" s="5" t="s">
        <v>86</v>
      </c>
      <c r="I755" s="5" t="s">
        <v>87</v>
      </c>
      <c r="J755" s="5" t="s">
        <v>38</v>
      </c>
      <c r="K755" s="5" t="s">
        <v>75</v>
      </c>
      <c r="L755" s="5" t="s">
        <v>40</v>
      </c>
      <c r="M755" s="5" t="s">
        <v>49</v>
      </c>
      <c r="N755" s="5">
        <v>2</v>
      </c>
      <c r="O755" s="7">
        <v>10723</v>
      </c>
      <c r="P755" s="8">
        <v>0</v>
      </c>
      <c r="Q755" s="7">
        <v>8016</v>
      </c>
      <c r="R755" s="9">
        <f t="shared" si="92"/>
        <v>21446</v>
      </c>
      <c r="S755" s="9">
        <f t="shared" si="93"/>
        <v>16032</v>
      </c>
      <c r="T755" s="9">
        <f t="shared" si="94"/>
        <v>5414</v>
      </c>
      <c r="U755" s="10">
        <f t="shared" si="95"/>
        <v>0.25244800895271846</v>
      </c>
      <c r="V755" s="5" t="s">
        <v>42</v>
      </c>
    </row>
    <row r="756" spans="1:22" x14ac:dyDescent="0.3">
      <c r="A756" s="5" t="s">
        <v>843</v>
      </c>
      <c r="B756" s="6">
        <v>45141</v>
      </c>
      <c r="C756" s="5">
        <f t="shared" si="88"/>
        <v>2023</v>
      </c>
      <c r="D756" s="5">
        <f t="shared" si="89"/>
        <v>8</v>
      </c>
      <c r="E756" s="5" t="str">
        <f t="shared" si="90"/>
        <v>Aug</v>
      </c>
      <c r="F756" s="5" t="str">
        <f t="shared" si="91"/>
        <v>Q3</v>
      </c>
      <c r="G756" s="5" t="s">
        <v>63</v>
      </c>
      <c r="H756" s="5" t="s">
        <v>64</v>
      </c>
      <c r="I756" s="5" t="s">
        <v>65</v>
      </c>
      <c r="J756" s="5" t="s">
        <v>81</v>
      </c>
      <c r="K756" s="5" t="s">
        <v>94</v>
      </c>
      <c r="L756" s="5" t="s">
        <v>76</v>
      </c>
      <c r="M756" s="5" t="s">
        <v>41</v>
      </c>
      <c r="N756" s="5">
        <v>4</v>
      </c>
      <c r="O756" s="7">
        <v>30032</v>
      </c>
      <c r="P756" s="8">
        <v>0.05</v>
      </c>
      <c r="Q756" s="7">
        <v>20234</v>
      </c>
      <c r="R756" s="9">
        <f t="shared" si="92"/>
        <v>114121.59999999999</v>
      </c>
      <c r="S756" s="9">
        <f t="shared" si="93"/>
        <v>80936</v>
      </c>
      <c r="T756" s="9">
        <f t="shared" si="94"/>
        <v>33185.599999999991</v>
      </c>
      <c r="U756" s="10">
        <f t="shared" si="95"/>
        <v>0.29079157670414713</v>
      </c>
      <c r="V756" s="5" t="s">
        <v>42</v>
      </c>
    </row>
    <row r="757" spans="1:22" x14ac:dyDescent="0.3">
      <c r="A757" s="5" t="s">
        <v>844</v>
      </c>
      <c r="B757" s="6">
        <v>45142</v>
      </c>
      <c r="C757" s="5">
        <f t="shared" si="88"/>
        <v>2023</v>
      </c>
      <c r="D757" s="5">
        <f t="shared" si="89"/>
        <v>8</v>
      </c>
      <c r="E757" s="5" t="str">
        <f t="shared" si="90"/>
        <v>Aug</v>
      </c>
      <c r="F757" s="5" t="str">
        <f t="shared" si="91"/>
        <v>Q3</v>
      </c>
      <c r="G757" s="5" t="s">
        <v>58</v>
      </c>
      <c r="H757" s="5" t="s">
        <v>72</v>
      </c>
      <c r="I757" s="5" t="s">
        <v>73</v>
      </c>
      <c r="J757" s="5" t="s">
        <v>81</v>
      </c>
      <c r="K757" s="5" t="s">
        <v>94</v>
      </c>
      <c r="L757" s="5" t="s">
        <v>40</v>
      </c>
      <c r="M757" s="5" t="s">
        <v>41</v>
      </c>
      <c r="N757" s="5">
        <v>2</v>
      </c>
      <c r="O757" s="7">
        <v>31230</v>
      </c>
      <c r="P757" s="8">
        <v>0.05</v>
      </c>
      <c r="Q757" s="7">
        <v>21762</v>
      </c>
      <c r="R757" s="9">
        <f t="shared" si="92"/>
        <v>59337</v>
      </c>
      <c r="S757" s="9">
        <f t="shared" si="93"/>
        <v>43524</v>
      </c>
      <c r="T757" s="9">
        <f t="shared" si="94"/>
        <v>15813</v>
      </c>
      <c r="U757" s="10">
        <f t="shared" si="95"/>
        <v>0.26649476717730924</v>
      </c>
      <c r="V757" s="5" t="s">
        <v>42</v>
      </c>
    </row>
    <row r="758" spans="1:22" x14ac:dyDescent="0.3">
      <c r="A758" s="5" t="s">
        <v>845</v>
      </c>
      <c r="B758" s="6">
        <v>45142</v>
      </c>
      <c r="C758" s="5">
        <f t="shared" si="88"/>
        <v>2023</v>
      </c>
      <c r="D758" s="5">
        <f t="shared" si="89"/>
        <v>8</v>
      </c>
      <c r="E758" s="5" t="str">
        <f t="shared" si="90"/>
        <v>Aug</v>
      </c>
      <c r="F758" s="5" t="str">
        <f t="shared" si="91"/>
        <v>Q3</v>
      </c>
      <c r="G758" s="5" t="s">
        <v>51</v>
      </c>
      <c r="H758" s="5" t="s">
        <v>52</v>
      </c>
      <c r="I758" s="5" t="s">
        <v>53</v>
      </c>
      <c r="J758" s="5" t="s">
        <v>81</v>
      </c>
      <c r="K758" s="5" t="s">
        <v>130</v>
      </c>
      <c r="L758" s="5" t="s">
        <v>48</v>
      </c>
      <c r="M758" s="5" t="s">
        <v>56</v>
      </c>
      <c r="N758" s="5">
        <v>1</v>
      </c>
      <c r="O758" s="7">
        <v>13425</v>
      </c>
      <c r="P758" s="8">
        <v>0.35</v>
      </c>
      <c r="Q758" s="7">
        <v>8189</v>
      </c>
      <c r="R758" s="9">
        <f t="shared" si="92"/>
        <v>8726.25</v>
      </c>
      <c r="S758" s="9">
        <f t="shared" si="93"/>
        <v>8189</v>
      </c>
      <c r="T758" s="9">
        <f t="shared" si="94"/>
        <v>537.25</v>
      </c>
      <c r="U758" s="10">
        <f t="shared" si="95"/>
        <v>6.1567110729121903E-2</v>
      </c>
      <c r="V758" s="5" t="s">
        <v>42</v>
      </c>
    </row>
    <row r="759" spans="1:22" x14ac:dyDescent="0.3">
      <c r="A759" s="5" t="s">
        <v>846</v>
      </c>
      <c r="B759" s="6">
        <v>45142</v>
      </c>
      <c r="C759" s="5">
        <f t="shared" si="88"/>
        <v>2023</v>
      </c>
      <c r="D759" s="5">
        <f t="shared" si="89"/>
        <v>8</v>
      </c>
      <c r="E759" s="5" t="str">
        <f t="shared" si="90"/>
        <v>Aug</v>
      </c>
      <c r="F759" s="5" t="str">
        <f t="shared" si="91"/>
        <v>Q3</v>
      </c>
      <c r="G759" s="5" t="s">
        <v>51</v>
      </c>
      <c r="H759" s="5" t="s">
        <v>52</v>
      </c>
      <c r="I759" s="5" t="s">
        <v>53</v>
      </c>
      <c r="J759" s="5" t="s">
        <v>81</v>
      </c>
      <c r="K759" s="5" t="s">
        <v>94</v>
      </c>
      <c r="L759" s="5" t="s">
        <v>40</v>
      </c>
      <c r="M759" s="5" t="s">
        <v>49</v>
      </c>
      <c r="N759" s="5">
        <v>1</v>
      </c>
      <c r="O759" s="7">
        <v>33145</v>
      </c>
      <c r="P759" s="8">
        <v>0.2</v>
      </c>
      <c r="Q759" s="7">
        <v>23209</v>
      </c>
      <c r="R759" s="9">
        <f t="shared" si="92"/>
        <v>26516</v>
      </c>
      <c r="S759" s="9">
        <f t="shared" si="93"/>
        <v>23209</v>
      </c>
      <c r="T759" s="9">
        <f t="shared" si="94"/>
        <v>3307</v>
      </c>
      <c r="U759" s="10">
        <f t="shared" si="95"/>
        <v>0.1247171519082818</v>
      </c>
      <c r="V759" s="5" t="s">
        <v>42</v>
      </c>
    </row>
    <row r="760" spans="1:22" x14ac:dyDescent="0.3">
      <c r="A760" s="5" t="s">
        <v>847</v>
      </c>
      <c r="B760" s="6">
        <v>45142</v>
      </c>
      <c r="C760" s="5">
        <f t="shared" si="88"/>
        <v>2023</v>
      </c>
      <c r="D760" s="5">
        <f t="shared" si="89"/>
        <v>8</v>
      </c>
      <c r="E760" s="5" t="str">
        <f t="shared" si="90"/>
        <v>Aug</v>
      </c>
      <c r="F760" s="5" t="str">
        <f t="shared" si="91"/>
        <v>Q3</v>
      </c>
      <c r="G760" s="5" t="s">
        <v>35</v>
      </c>
      <c r="H760" s="5" t="s">
        <v>91</v>
      </c>
      <c r="I760" s="5" t="s">
        <v>92</v>
      </c>
      <c r="J760" s="5" t="s">
        <v>46</v>
      </c>
      <c r="K760" s="5" t="s">
        <v>47</v>
      </c>
      <c r="L760" s="5" t="s">
        <v>48</v>
      </c>
      <c r="M760" s="5" t="s">
        <v>49</v>
      </c>
      <c r="N760" s="5">
        <v>8</v>
      </c>
      <c r="O760" s="7">
        <v>434</v>
      </c>
      <c r="P760" s="8">
        <v>0.05</v>
      </c>
      <c r="Q760" s="7">
        <v>193</v>
      </c>
      <c r="R760" s="9">
        <f t="shared" si="92"/>
        <v>3298.3999999999996</v>
      </c>
      <c r="S760" s="9">
        <f t="shared" si="93"/>
        <v>1544</v>
      </c>
      <c r="T760" s="9">
        <f t="shared" si="94"/>
        <v>1754.3999999999996</v>
      </c>
      <c r="U760" s="10">
        <f t="shared" si="95"/>
        <v>0.5318942517584283</v>
      </c>
      <c r="V760" s="5" t="s">
        <v>42</v>
      </c>
    </row>
    <row r="761" spans="1:22" x14ac:dyDescent="0.3">
      <c r="A761" s="5" t="s">
        <v>848</v>
      </c>
      <c r="B761" s="6">
        <v>45142</v>
      </c>
      <c r="C761" s="5">
        <f t="shared" si="88"/>
        <v>2023</v>
      </c>
      <c r="D761" s="5">
        <f t="shared" si="89"/>
        <v>8</v>
      </c>
      <c r="E761" s="5" t="str">
        <f t="shared" si="90"/>
        <v>Aug</v>
      </c>
      <c r="F761" s="5" t="str">
        <f t="shared" si="91"/>
        <v>Q3</v>
      </c>
      <c r="G761" s="5" t="s">
        <v>51</v>
      </c>
      <c r="H761" s="5" t="s">
        <v>52</v>
      </c>
      <c r="I761" s="5" t="s">
        <v>53</v>
      </c>
      <c r="J761" s="5" t="s">
        <v>46</v>
      </c>
      <c r="K761" s="5" t="s">
        <v>89</v>
      </c>
      <c r="L761" s="5" t="s">
        <v>40</v>
      </c>
      <c r="M761" s="5" t="s">
        <v>49</v>
      </c>
      <c r="N761" s="5">
        <v>2</v>
      </c>
      <c r="O761" s="7">
        <v>2350</v>
      </c>
      <c r="P761" s="8">
        <v>0.15</v>
      </c>
      <c r="Q761" s="7">
        <v>1326</v>
      </c>
      <c r="R761" s="9">
        <f t="shared" si="92"/>
        <v>3995</v>
      </c>
      <c r="S761" s="9">
        <f t="shared" si="93"/>
        <v>2652</v>
      </c>
      <c r="T761" s="9">
        <f t="shared" si="94"/>
        <v>1343</v>
      </c>
      <c r="U761" s="10">
        <f t="shared" si="95"/>
        <v>0.33617021276595743</v>
      </c>
      <c r="V761" s="5" t="s">
        <v>42</v>
      </c>
    </row>
    <row r="762" spans="1:22" x14ac:dyDescent="0.3">
      <c r="A762" s="5" t="s">
        <v>849</v>
      </c>
      <c r="B762" s="6">
        <v>45143</v>
      </c>
      <c r="C762" s="5">
        <f t="shared" si="88"/>
        <v>2023</v>
      </c>
      <c r="D762" s="5">
        <f t="shared" si="89"/>
        <v>8</v>
      </c>
      <c r="E762" s="5" t="str">
        <f t="shared" si="90"/>
        <v>Aug</v>
      </c>
      <c r="F762" s="5" t="str">
        <f t="shared" si="91"/>
        <v>Q3</v>
      </c>
      <c r="G762" s="5" t="s">
        <v>51</v>
      </c>
      <c r="H762" s="5" t="s">
        <v>106</v>
      </c>
      <c r="I762" s="5" t="s">
        <v>107</v>
      </c>
      <c r="J762" s="5" t="s">
        <v>38</v>
      </c>
      <c r="K762" s="5" t="s">
        <v>39</v>
      </c>
      <c r="L762" s="5" t="s">
        <v>40</v>
      </c>
      <c r="M762" s="5" t="s">
        <v>41</v>
      </c>
      <c r="N762" s="5">
        <v>2</v>
      </c>
      <c r="O762" s="7">
        <v>50336</v>
      </c>
      <c r="P762" s="8">
        <v>0.05</v>
      </c>
      <c r="Q762" s="7">
        <v>43175</v>
      </c>
      <c r="R762" s="9">
        <f t="shared" si="92"/>
        <v>95638.399999999994</v>
      </c>
      <c r="S762" s="9">
        <f t="shared" si="93"/>
        <v>86350</v>
      </c>
      <c r="T762" s="9">
        <f t="shared" si="94"/>
        <v>9288.3999999999942</v>
      </c>
      <c r="U762" s="10">
        <f t="shared" si="95"/>
        <v>9.7119985277879961E-2</v>
      </c>
      <c r="V762" s="5" t="s">
        <v>42</v>
      </c>
    </row>
    <row r="763" spans="1:22" x14ac:dyDescent="0.3">
      <c r="A763" s="5" t="s">
        <v>850</v>
      </c>
      <c r="B763" s="6">
        <v>45143</v>
      </c>
      <c r="C763" s="5">
        <f t="shared" si="88"/>
        <v>2023</v>
      </c>
      <c r="D763" s="5">
        <f t="shared" si="89"/>
        <v>8</v>
      </c>
      <c r="E763" s="5" t="str">
        <f t="shared" si="90"/>
        <v>Aug</v>
      </c>
      <c r="F763" s="5" t="str">
        <f t="shared" si="91"/>
        <v>Q3</v>
      </c>
      <c r="G763" s="5" t="s">
        <v>51</v>
      </c>
      <c r="H763" s="5" t="s">
        <v>106</v>
      </c>
      <c r="I763" s="5" t="s">
        <v>107</v>
      </c>
      <c r="J763" s="5" t="s">
        <v>54</v>
      </c>
      <c r="K763" s="5" t="s">
        <v>99</v>
      </c>
      <c r="L763" s="5" t="s">
        <v>40</v>
      </c>
      <c r="M763" s="5" t="s">
        <v>56</v>
      </c>
      <c r="N763" s="5">
        <v>2</v>
      </c>
      <c r="O763" s="7">
        <v>1646</v>
      </c>
      <c r="P763" s="8">
        <v>0</v>
      </c>
      <c r="Q763" s="7">
        <v>862</v>
      </c>
      <c r="R763" s="9">
        <f t="shared" si="92"/>
        <v>3292</v>
      </c>
      <c r="S763" s="9">
        <f t="shared" si="93"/>
        <v>1724</v>
      </c>
      <c r="T763" s="9">
        <f t="shared" si="94"/>
        <v>1568</v>
      </c>
      <c r="U763" s="10">
        <f t="shared" si="95"/>
        <v>0.47630619684082626</v>
      </c>
      <c r="V763" s="5" t="s">
        <v>42</v>
      </c>
    </row>
    <row r="764" spans="1:22" x14ac:dyDescent="0.3">
      <c r="A764" s="5" t="s">
        <v>851</v>
      </c>
      <c r="B764" s="6">
        <v>45143</v>
      </c>
      <c r="C764" s="5">
        <f t="shared" si="88"/>
        <v>2023</v>
      </c>
      <c r="D764" s="5">
        <f t="shared" si="89"/>
        <v>8</v>
      </c>
      <c r="E764" s="5" t="str">
        <f t="shared" si="90"/>
        <v>Aug</v>
      </c>
      <c r="F764" s="5" t="str">
        <f t="shared" si="91"/>
        <v>Q3</v>
      </c>
      <c r="G764" s="5" t="s">
        <v>63</v>
      </c>
      <c r="H764" s="5" t="s">
        <v>64</v>
      </c>
      <c r="I764" s="5" t="s">
        <v>65</v>
      </c>
      <c r="J764" s="5" t="s">
        <v>46</v>
      </c>
      <c r="K764" s="5" t="s">
        <v>66</v>
      </c>
      <c r="L764" s="5" t="s">
        <v>40</v>
      </c>
      <c r="M764" s="5" t="s">
        <v>49</v>
      </c>
      <c r="N764" s="5">
        <v>4</v>
      </c>
      <c r="O764" s="7">
        <v>308</v>
      </c>
      <c r="P764" s="8">
        <v>0</v>
      </c>
      <c r="Q764" s="7">
        <v>124</v>
      </c>
      <c r="R764" s="9">
        <f t="shared" si="92"/>
        <v>1232</v>
      </c>
      <c r="S764" s="9">
        <f t="shared" si="93"/>
        <v>496</v>
      </c>
      <c r="T764" s="9">
        <f t="shared" si="94"/>
        <v>736</v>
      </c>
      <c r="U764" s="10">
        <f t="shared" si="95"/>
        <v>0.59740259740259738</v>
      </c>
      <c r="V764" s="5" t="s">
        <v>42</v>
      </c>
    </row>
    <row r="765" spans="1:22" x14ac:dyDescent="0.3">
      <c r="A765" s="5" t="s">
        <v>852</v>
      </c>
      <c r="B765" s="6">
        <v>45143</v>
      </c>
      <c r="C765" s="5">
        <f t="shared" si="88"/>
        <v>2023</v>
      </c>
      <c r="D765" s="5">
        <f t="shared" si="89"/>
        <v>8</v>
      </c>
      <c r="E765" s="5" t="str">
        <f t="shared" si="90"/>
        <v>Aug</v>
      </c>
      <c r="F765" s="5" t="str">
        <f t="shared" si="91"/>
        <v>Q3</v>
      </c>
      <c r="G765" s="5" t="s">
        <v>51</v>
      </c>
      <c r="H765" s="5" t="s">
        <v>79</v>
      </c>
      <c r="I765" s="5" t="s">
        <v>80</v>
      </c>
      <c r="J765" s="5" t="s">
        <v>46</v>
      </c>
      <c r="K765" s="5" t="s">
        <v>47</v>
      </c>
      <c r="L765" s="5" t="s">
        <v>40</v>
      </c>
      <c r="M765" s="5" t="s">
        <v>41</v>
      </c>
      <c r="N765" s="5">
        <v>4</v>
      </c>
      <c r="O765" s="7">
        <v>420</v>
      </c>
      <c r="P765" s="8">
        <v>0.05</v>
      </c>
      <c r="Q765" s="7">
        <v>185</v>
      </c>
      <c r="R765" s="9">
        <f t="shared" si="92"/>
        <v>1596</v>
      </c>
      <c r="S765" s="9">
        <f t="shared" si="93"/>
        <v>740</v>
      </c>
      <c r="T765" s="9">
        <f t="shared" si="94"/>
        <v>856</v>
      </c>
      <c r="U765" s="10">
        <f t="shared" si="95"/>
        <v>0.53634085213032578</v>
      </c>
      <c r="V765" s="5" t="s">
        <v>42</v>
      </c>
    </row>
    <row r="766" spans="1:22" x14ac:dyDescent="0.3">
      <c r="A766" s="5" t="s">
        <v>853</v>
      </c>
      <c r="B766" s="6">
        <v>45143</v>
      </c>
      <c r="C766" s="5">
        <f t="shared" si="88"/>
        <v>2023</v>
      </c>
      <c r="D766" s="5">
        <f t="shared" si="89"/>
        <v>8</v>
      </c>
      <c r="E766" s="5" t="str">
        <f t="shared" si="90"/>
        <v>Aug</v>
      </c>
      <c r="F766" s="5" t="str">
        <f t="shared" si="91"/>
        <v>Q3</v>
      </c>
      <c r="G766" s="5" t="s">
        <v>51</v>
      </c>
      <c r="H766" s="5" t="s">
        <v>52</v>
      </c>
      <c r="I766" s="5" t="s">
        <v>53</v>
      </c>
      <c r="J766" s="5" t="s">
        <v>81</v>
      </c>
      <c r="K766" s="5" t="s">
        <v>94</v>
      </c>
      <c r="L766" s="5" t="s">
        <v>76</v>
      </c>
      <c r="M766" s="5" t="s">
        <v>49</v>
      </c>
      <c r="N766" s="5">
        <v>2</v>
      </c>
      <c r="O766" s="7">
        <v>35077</v>
      </c>
      <c r="P766" s="8">
        <v>0.3</v>
      </c>
      <c r="Q766" s="7">
        <v>23615</v>
      </c>
      <c r="R766" s="9">
        <f t="shared" si="92"/>
        <v>49107.799999999996</v>
      </c>
      <c r="S766" s="9">
        <f t="shared" si="93"/>
        <v>47230</v>
      </c>
      <c r="T766" s="9">
        <f t="shared" si="94"/>
        <v>1877.7999999999956</v>
      </c>
      <c r="U766" s="10">
        <f t="shared" si="95"/>
        <v>3.8238324665328026E-2</v>
      </c>
      <c r="V766" s="5" t="s">
        <v>42</v>
      </c>
    </row>
    <row r="767" spans="1:22" x14ac:dyDescent="0.3">
      <c r="A767" s="5" t="s">
        <v>854</v>
      </c>
      <c r="B767" s="6">
        <v>45143</v>
      </c>
      <c r="C767" s="5">
        <f t="shared" si="88"/>
        <v>2023</v>
      </c>
      <c r="D767" s="5">
        <f t="shared" si="89"/>
        <v>8</v>
      </c>
      <c r="E767" s="5" t="str">
        <f t="shared" si="90"/>
        <v>Aug</v>
      </c>
      <c r="F767" s="5" t="str">
        <f t="shared" si="91"/>
        <v>Q3</v>
      </c>
      <c r="G767" s="5" t="s">
        <v>35</v>
      </c>
      <c r="H767" s="5" t="s">
        <v>91</v>
      </c>
      <c r="I767" s="5" t="s">
        <v>92</v>
      </c>
      <c r="J767" s="5" t="s">
        <v>46</v>
      </c>
      <c r="K767" s="5" t="s">
        <v>61</v>
      </c>
      <c r="L767" s="5" t="s">
        <v>48</v>
      </c>
      <c r="M767" s="5" t="s">
        <v>49</v>
      </c>
      <c r="N767" s="5">
        <v>4</v>
      </c>
      <c r="O767" s="7">
        <v>235</v>
      </c>
      <c r="P767" s="8">
        <v>0</v>
      </c>
      <c r="Q767" s="7">
        <v>100</v>
      </c>
      <c r="R767" s="9">
        <f t="shared" si="92"/>
        <v>940</v>
      </c>
      <c r="S767" s="9">
        <f t="shared" si="93"/>
        <v>400</v>
      </c>
      <c r="T767" s="9">
        <f t="shared" si="94"/>
        <v>540</v>
      </c>
      <c r="U767" s="10">
        <f t="shared" si="95"/>
        <v>0.57446808510638303</v>
      </c>
      <c r="V767" s="5" t="s">
        <v>42</v>
      </c>
    </row>
    <row r="768" spans="1:22" x14ac:dyDescent="0.3">
      <c r="A768" s="5" t="s">
        <v>855</v>
      </c>
      <c r="B768" s="6">
        <v>45144</v>
      </c>
      <c r="C768" s="5">
        <f t="shared" si="88"/>
        <v>2023</v>
      </c>
      <c r="D768" s="5">
        <f t="shared" si="89"/>
        <v>8</v>
      </c>
      <c r="E768" s="5" t="str">
        <f t="shared" si="90"/>
        <v>Aug</v>
      </c>
      <c r="F768" s="5" t="str">
        <f t="shared" si="91"/>
        <v>Q3</v>
      </c>
      <c r="G768" s="5" t="s">
        <v>51</v>
      </c>
      <c r="H768" s="5" t="s">
        <v>79</v>
      </c>
      <c r="I768" s="5" t="s">
        <v>80</v>
      </c>
      <c r="J768" s="5" t="s">
        <v>38</v>
      </c>
      <c r="K768" s="5" t="s">
        <v>75</v>
      </c>
      <c r="L768" s="5" t="s">
        <v>40</v>
      </c>
      <c r="M768" s="5" t="s">
        <v>41</v>
      </c>
      <c r="N768" s="5">
        <v>3</v>
      </c>
      <c r="O768" s="7">
        <v>10984</v>
      </c>
      <c r="P768" s="8">
        <v>0.15</v>
      </c>
      <c r="Q768" s="7">
        <v>7980</v>
      </c>
      <c r="R768" s="9">
        <f t="shared" si="92"/>
        <v>28009.200000000001</v>
      </c>
      <c r="S768" s="9">
        <f t="shared" si="93"/>
        <v>23940</v>
      </c>
      <c r="T768" s="9">
        <f t="shared" si="94"/>
        <v>4069.2000000000007</v>
      </c>
      <c r="U768" s="10">
        <f t="shared" si="95"/>
        <v>0.1452808362966454</v>
      </c>
      <c r="V768" s="5" t="s">
        <v>42</v>
      </c>
    </row>
    <row r="769" spans="1:22" x14ac:dyDescent="0.3">
      <c r="A769" s="5" t="s">
        <v>856</v>
      </c>
      <c r="B769" s="6">
        <v>45144</v>
      </c>
      <c r="C769" s="5">
        <f t="shared" si="88"/>
        <v>2023</v>
      </c>
      <c r="D769" s="5">
        <f t="shared" si="89"/>
        <v>8</v>
      </c>
      <c r="E769" s="5" t="str">
        <f t="shared" si="90"/>
        <v>Aug</v>
      </c>
      <c r="F769" s="5" t="str">
        <f t="shared" si="91"/>
        <v>Q3</v>
      </c>
      <c r="G769" s="5" t="s">
        <v>35</v>
      </c>
      <c r="H769" s="5" t="s">
        <v>91</v>
      </c>
      <c r="I769" s="5" t="s">
        <v>92</v>
      </c>
      <c r="J769" s="5" t="s">
        <v>46</v>
      </c>
      <c r="K769" s="5" t="s">
        <v>89</v>
      </c>
      <c r="L769" s="5" t="s">
        <v>76</v>
      </c>
      <c r="M769" s="5" t="s">
        <v>41</v>
      </c>
      <c r="N769" s="5">
        <v>1</v>
      </c>
      <c r="O769" s="7">
        <v>1994</v>
      </c>
      <c r="P769" s="8">
        <v>0.15</v>
      </c>
      <c r="Q769" s="7">
        <v>1151</v>
      </c>
      <c r="R769" s="9">
        <f t="shared" si="92"/>
        <v>1694.8999999999999</v>
      </c>
      <c r="S769" s="9">
        <f t="shared" si="93"/>
        <v>1151</v>
      </c>
      <c r="T769" s="9">
        <f t="shared" si="94"/>
        <v>543.89999999999986</v>
      </c>
      <c r="U769" s="10">
        <f t="shared" si="95"/>
        <v>0.32090388813499315</v>
      </c>
      <c r="V769" s="5" t="s">
        <v>42</v>
      </c>
    </row>
    <row r="770" spans="1:22" x14ac:dyDescent="0.3">
      <c r="A770" s="5" t="s">
        <v>857</v>
      </c>
      <c r="B770" s="6">
        <v>45145</v>
      </c>
      <c r="C770" s="5">
        <f t="shared" ref="C770:C833" si="96">YEAR(B770)</f>
        <v>2023</v>
      </c>
      <c r="D770" s="5">
        <f t="shared" ref="D770:D833" si="97">MONTH(B770)</f>
        <v>8</v>
      </c>
      <c r="E770" s="5" t="str">
        <f t="shared" ref="E770:E833" si="98">TEXT(B770,"mmm")</f>
        <v>Aug</v>
      </c>
      <c r="F770" s="5" t="str">
        <f t="shared" ref="F770:F833" si="99">"Q"&amp;ROUNDUP(D770/3,0)</f>
        <v>Q3</v>
      </c>
      <c r="G770" s="5" t="s">
        <v>51</v>
      </c>
      <c r="H770" s="5" t="s">
        <v>79</v>
      </c>
      <c r="I770" s="5" t="s">
        <v>80</v>
      </c>
      <c r="J770" s="5" t="s">
        <v>46</v>
      </c>
      <c r="K770" s="5" t="s">
        <v>61</v>
      </c>
      <c r="L770" s="5" t="s">
        <v>40</v>
      </c>
      <c r="M770" s="5" t="s">
        <v>56</v>
      </c>
      <c r="N770" s="5">
        <v>1</v>
      </c>
      <c r="O770" s="7">
        <v>226</v>
      </c>
      <c r="P770" s="8">
        <v>0.15</v>
      </c>
      <c r="Q770" s="7">
        <v>94</v>
      </c>
      <c r="R770" s="9">
        <f t="shared" ref="R770:R833" si="100">N770*O770*(1-P770)</f>
        <v>192.1</v>
      </c>
      <c r="S770" s="9">
        <f t="shared" ref="S770:S833" si="101">N770*Q770</f>
        <v>94</v>
      </c>
      <c r="T770" s="9">
        <f t="shared" ref="T770:T833" si="102">R770-S770</f>
        <v>98.1</v>
      </c>
      <c r="U770" s="10">
        <f t="shared" ref="U770:U833" si="103">IF(R770=0,0,T770/R770)</f>
        <v>0.510671525247267</v>
      </c>
      <c r="V770" s="5" t="s">
        <v>42</v>
      </c>
    </row>
    <row r="771" spans="1:22" x14ac:dyDescent="0.3">
      <c r="A771" s="5" t="s">
        <v>858</v>
      </c>
      <c r="B771" s="6">
        <v>45145</v>
      </c>
      <c r="C771" s="5">
        <f t="shared" si="96"/>
        <v>2023</v>
      </c>
      <c r="D771" s="5">
        <f t="shared" si="97"/>
        <v>8</v>
      </c>
      <c r="E771" s="5" t="str">
        <f t="shared" si="98"/>
        <v>Aug</v>
      </c>
      <c r="F771" s="5" t="str">
        <f t="shared" si="99"/>
        <v>Q3</v>
      </c>
      <c r="G771" s="5" t="s">
        <v>51</v>
      </c>
      <c r="H771" s="5" t="s">
        <v>106</v>
      </c>
      <c r="I771" s="5" t="s">
        <v>107</v>
      </c>
      <c r="J771" s="5" t="s">
        <v>46</v>
      </c>
      <c r="K771" s="5" t="s">
        <v>66</v>
      </c>
      <c r="L771" s="5" t="s">
        <v>76</v>
      </c>
      <c r="M771" s="5" t="s">
        <v>56</v>
      </c>
      <c r="N771" s="5">
        <v>1</v>
      </c>
      <c r="O771" s="7">
        <v>325</v>
      </c>
      <c r="P771" s="8">
        <v>0.15</v>
      </c>
      <c r="Q771" s="7">
        <v>131</v>
      </c>
      <c r="R771" s="9">
        <f t="shared" si="100"/>
        <v>276.25</v>
      </c>
      <c r="S771" s="9">
        <f t="shared" si="101"/>
        <v>131</v>
      </c>
      <c r="T771" s="9">
        <f t="shared" si="102"/>
        <v>145.25</v>
      </c>
      <c r="U771" s="10">
        <f t="shared" si="103"/>
        <v>0.52579185520361993</v>
      </c>
      <c r="V771" s="5" t="s">
        <v>42</v>
      </c>
    </row>
    <row r="772" spans="1:22" x14ac:dyDescent="0.3">
      <c r="A772" s="5" t="s">
        <v>859</v>
      </c>
      <c r="B772" s="6">
        <v>45145</v>
      </c>
      <c r="C772" s="5">
        <f t="shared" si="96"/>
        <v>2023</v>
      </c>
      <c r="D772" s="5">
        <f t="shared" si="97"/>
        <v>8</v>
      </c>
      <c r="E772" s="5" t="str">
        <f t="shared" si="98"/>
        <v>Aug</v>
      </c>
      <c r="F772" s="5" t="str">
        <f t="shared" si="99"/>
        <v>Q3</v>
      </c>
      <c r="G772" s="5" t="s">
        <v>51</v>
      </c>
      <c r="H772" s="5" t="s">
        <v>52</v>
      </c>
      <c r="I772" s="5" t="s">
        <v>53</v>
      </c>
      <c r="J772" s="5" t="s">
        <v>81</v>
      </c>
      <c r="K772" s="5" t="s">
        <v>94</v>
      </c>
      <c r="L772" s="5" t="s">
        <v>76</v>
      </c>
      <c r="M772" s="5" t="s">
        <v>41</v>
      </c>
      <c r="N772" s="5">
        <v>2</v>
      </c>
      <c r="O772" s="7">
        <v>30292</v>
      </c>
      <c r="P772" s="8">
        <v>0.35</v>
      </c>
      <c r="Q772" s="7">
        <v>21025</v>
      </c>
      <c r="R772" s="9">
        <f t="shared" si="100"/>
        <v>39379.599999999999</v>
      </c>
      <c r="S772" s="9">
        <f t="shared" si="101"/>
        <v>42050</v>
      </c>
      <c r="T772" s="9">
        <f t="shared" si="102"/>
        <v>-2670.4000000000015</v>
      </c>
      <c r="U772" s="10">
        <f t="shared" si="103"/>
        <v>-6.7811760403863969E-2</v>
      </c>
      <c r="V772" s="5" t="s">
        <v>42</v>
      </c>
    </row>
    <row r="773" spans="1:22" x14ac:dyDescent="0.3">
      <c r="A773" s="5" t="s">
        <v>860</v>
      </c>
      <c r="B773" s="6">
        <v>45145</v>
      </c>
      <c r="C773" s="5">
        <f t="shared" si="96"/>
        <v>2023</v>
      </c>
      <c r="D773" s="5">
        <f t="shared" si="97"/>
        <v>8</v>
      </c>
      <c r="E773" s="5" t="str">
        <f t="shared" si="98"/>
        <v>Aug</v>
      </c>
      <c r="F773" s="5" t="str">
        <f t="shared" si="99"/>
        <v>Q3</v>
      </c>
      <c r="G773" s="5" t="s">
        <v>35</v>
      </c>
      <c r="H773" s="5" t="s">
        <v>91</v>
      </c>
      <c r="I773" s="5" t="s">
        <v>92</v>
      </c>
      <c r="J773" s="5" t="s">
        <v>46</v>
      </c>
      <c r="K773" s="5" t="s">
        <v>89</v>
      </c>
      <c r="L773" s="5" t="s">
        <v>40</v>
      </c>
      <c r="M773" s="5" t="s">
        <v>49</v>
      </c>
      <c r="N773" s="5">
        <v>8</v>
      </c>
      <c r="O773" s="7">
        <v>2239</v>
      </c>
      <c r="P773" s="8">
        <v>0</v>
      </c>
      <c r="Q773" s="7">
        <v>1294</v>
      </c>
      <c r="R773" s="9">
        <f t="shared" si="100"/>
        <v>17912</v>
      </c>
      <c r="S773" s="9">
        <f t="shared" si="101"/>
        <v>10352</v>
      </c>
      <c r="T773" s="9">
        <f t="shared" si="102"/>
        <v>7560</v>
      </c>
      <c r="U773" s="10">
        <f t="shared" si="103"/>
        <v>0.42206342117016526</v>
      </c>
      <c r="V773" s="5" t="s">
        <v>42</v>
      </c>
    </row>
    <row r="774" spans="1:22" x14ac:dyDescent="0.3">
      <c r="A774" s="5" t="s">
        <v>861</v>
      </c>
      <c r="B774" s="6">
        <v>45146</v>
      </c>
      <c r="C774" s="5">
        <f t="shared" si="96"/>
        <v>2023</v>
      </c>
      <c r="D774" s="5">
        <f t="shared" si="97"/>
        <v>8</v>
      </c>
      <c r="E774" s="5" t="str">
        <f t="shared" si="98"/>
        <v>Aug</v>
      </c>
      <c r="F774" s="5" t="str">
        <f t="shared" si="99"/>
        <v>Q3</v>
      </c>
      <c r="G774" s="5" t="s">
        <v>58</v>
      </c>
      <c r="H774" s="5" t="s">
        <v>72</v>
      </c>
      <c r="I774" s="5" t="s">
        <v>73</v>
      </c>
      <c r="J774" s="5" t="s">
        <v>54</v>
      </c>
      <c r="K774" s="5" t="s">
        <v>55</v>
      </c>
      <c r="L774" s="5" t="s">
        <v>76</v>
      </c>
      <c r="M774" s="5" t="s">
        <v>41</v>
      </c>
      <c r="N774" s="5">
        <v>5</v>
      </c>
      <c r="O774" s="7">
        <v>2539</v>
      </c>
      <c r="P774" s="8">
        <v>0.05</v>
      </c>
      <c r="Q774" s="7">
        <v>1550</v>
      </c>
      <c r="R774" s="9">
        <f t="shared" si="100"/>
        <v>12060.25</v>
      </c>
      <c r="S774" s="9">
        <f t="shared" si="101"/>
        <v>7750</v>
      </c>
      <c r="T774" s="9">
        <f t="shared" si="102"/>
        <v>4310.25</v>
      </c>
      <c r="U774" s="10">
        <f t="shared" si="103"/>
        <v>0.35739308886631704</v>
      </c>
      <c r="V774" s="5" t="s">
        <v>42</v>
      </c>
    </row>
    <row r="775" spans="1:22" x14ac:dyDescent="0.3">
      <c r="A775" s="5" t="s">
        <v>862</v>
      </c>
      <c r="B775" s="6">
        <v>45146</v>
      </c>
      <c r="C775" s="5">
        <f t="shared" si="96"/>
        <v>2023</v>
      </c>
      <c r="D775" s="5">
        <f t="shared" si="97"/>
        <v>8</v>
      </c>
      <c r="E775" s="5" t="str">
        <f t="shared" si="98"/>
        <v>Aug</v>
      </c>
      <c r="F775" s="5" t="str">
        <f t="shared" si="99"/>
        <v>Q3</v>
      </c>
      <c r="G775" s="5" t="s">
        <v>58</v>
      </c>
      <c r="H775" s="5" t="s">
        <v>72</v>
      </c>
      <c r="I775" s="5" t="s">
        <v>73</v>
      </c>
      <c r="J775" s="5" t="s">
        <v>46</v>
      </c>
      <c r="K775" s="5" t="s">
        <v>47</v>
      </c>
      <c r="L775" s="5" t="s">
        <v>40</v>
      </c>
      <c r="M775" s="5" t="s">
        <v>49</v>
      </c>
      <c r="N775" s="5">
        <v>1</v>
      </c>
      <c r="O775" s="7">
        <v>429</v>
      </c>
      <c r="P775" s="8">
        <v>0</v>
      </c>
      <c r="Q775" s="7">
        <v>196</v>
      </c>
      <c r="R775" s="9">
        <f t="shared" si="100"/>
        <v>429</v>
      </c>
      <c r="S775" s="9">
        <f t="shared" si="101"/>
        <v>196</v>
      </c>
      <c r="T775" s="9">
        <f t="shared" si="102"/>
        <v>233</v>
      </c>
      <c r="U775" s="10">
        <f t="shared" si="103"/>
        <v>0.54312354312354316</v>
      </c>
      <c r="V775" s="5" t="s">
        <v>42</v>
      </c>
    </row>
    <row r="776" spans="1:22" x14ac:dyDescent="0.3">
      <c r="A776" s="5" t="s">
        <v>863</v>
      </c>
      <c r="B776" s="6">
        <v>45146</v>
      </c>
      <c r="C776" s="5">
        <f t="shared" si="96"/>
        <v>2023</v>
      </c>
      <c r="D776" s="5">
        <f t="shared" si="97"/>
        <v>8</v>
      </c>
      <c r="E776" s="5" t="str">
        <f t="shared" si="98"/>
        <v>Aug</v>
      </c>
      <c r="F776" s="5" t="str">
        <f t="shared" si="99"/>
        <v>Q3</v>
      </c>
      <c r="G776" s="5" t="s">
        <v>58</v>
      </c>
      <c r="H776" s="5" t="s">
        <v>72</v>
      </c>
      <c r="I776" s="5" t="s">
        <v>73</v>
      </c>
      <c r="J776" s="5" t="s">
        <v>46</v>
      </c>
      <c r="K776" s="5" t="s">
        <v>89</v>
      </c>
      <c r="L776" s="5" t="s">
        <v>40</v>
      </c>
      <c r="M776" s="5" t="s">
        <v>49</v>
      </c>
      <c r="N776" s="5">
        <v>4</v>
      </c>
      <c r="O776" s="7">
        <v>2220</v>
      </c>
      <c r="P776" s="8">
        <v>0.1</v>
      </c>
      <c r="Q776" s="7">
        <v>1293</v>
      </c>
      <c r="R776" s="9">
        <f t="shared" si="100"/>
        <v>7992</v>
      </c>
      <c r="S776" s="9">
        <f t="shared" si="101"/>
        <v>5172</v>
      </c>
      <c r="T776" s="9">
        <f t="shared" si="102"/>
        <v>2820</v>
      </c>
      <c r="U776" s="10">
        <f t="shared" si="103"/>
        <v>0.35285285285285284</v>
      </c>
      <c r="V776" s="5" t="s">
        <v>42</v>
      </c>
    </row>
    <row r="777" spans="1:22" x14ac:dyDescent="0.3">
      <c r="A777" s="5" t="s">
        <v>864</v>
      </c>
      <c r="B777" s="6">
        <v>45146</v>
      </c>
      <c r="C777" s="5">
        <f t="shared" si="96"/>
        <v>2023</v>
      </c>
      <c r="D777" s="5">
        <f t="shared" si="97"/>
        <v>8</v>
      </c>
      <c r="E777" s="5" t="str">
        <f t="shared" si="98"/>
        <v>Aug</v>
      </c>
      <c r="F777" s="5" t="str">
        <f t="shared" si="99"/>
        <v>Q3</v>
      </c>
      <c r="G777" s="5" t="s">
        <v>51</v>
      </c>
      <c r="H777" s="5" t="s">
        <v>79</v>
      </c>
      <c r="I777" s="5" t="s">
        <v>80</v>
      </c>
      <c r="J777" s="5" t="s">
        <v>46</v>
      </c>
      <c r="K777" s="5" t="s">
        <v>89</v>
      </c>
      <c r="L777" s="5" t="s">
        <v>40</v>
      </c>
      <c r="M777" s="5" t="s">
        <v>49</v>
      </c>
      <c r="N777" s="5">
        <v>4</v>
      </c>
      <c r="O777" s="7">
        <v>2137</v>
      </c>
      <c r="P777" s="8">
        <v>0</v>
      </c>
      <c r="Q777" s="7">
        <v>1224</v>
      </c>
      <c r="R777" s="9">
        <f t="shared" si="100"/>
        <v>8548</v>
      </c>
      <c r="S777" s="9">
        <f t="shared" si="101"/>
        <v>4896</v>
      </c>
      <c r="T777" s="9">
        <f t="shared" si="102"/>
        <v>3652</v>
      </c>
      <c r="U777" s="10">
        <f t="shared" si="103"/>
        <v>0.42723444080486661</v>
      </c>
      <c r="V777" s="5" t="s">
        <v>42</v>
      </c>
    </row>
    <row r="778" spans="1:22" x14ac:dyDescent="0.3">
      <c r="A778" s="5" t="s">
        <v>865</v>
      </c>
      <c r="B778" s="6">
        <v>45147</v>
      </c>
      <c r="C778" s="5">
        <f t="shared" si="96"/>
        <v>2023</v>
      </c>
      <c r="D778" s="5">
        <f t="shared" si="97"/>
        <v>8</v>
      </c>
      <c r="E778" s="5" t="str">
        <f t="shared" si="98"/>
        <v>Aug</v>
      </c>
      <c r="F778" s="5" t="str">
        <f t="shared" si="99"/>
        <v>Q3</v>
      </c>
      <c r="G778" s="5" t="s">
        <v>63</v>
      </c>
      <c r="H778" s="5" t="s">
        <v>86</v>
      </c>
      <c r="I778" s="5" t="s">
        <v>87</v>
      </c>
      <c r="J778" s="5" t="s">
        <v>54</v>
      </c>
      <c r="K778" s="5" t="s">
        <v>55</v>
      </c>
      <c r="L778" s="5" t="s">
        <v>40</v>
      </c>
      <c r="M778" s="5" t="s">
        <v>56</v>
      </c>
      <c r="N778" s="5">
        <v>5</v>
      </c>
      <c r="O778" s="7">
        <v>3004</v>
      </c>
      <c r="P778" s="8">
        <v>0.1</v>
      </c>
      <c r="Q778" s="7">
        <v>1789</v>
      </c>
      <c r="R778" s="9">
        <f t="shared" si="100"/>
        <v>13518</v>
      </c>
      <c r="S778" s="9">
        <f t="shared" si="101"/>
        <v>8945</v>
      </c>
      <c r="T778" s="9">
        <f t="shared" si="102"/>
        <v>4573</v>
      </c>
      <c r="U778" s="10">
        <f t="shared" si="103"/>
        <v>0.33828968782364255</v>
      </c>
      <c r="V778" s="5" t="s">
        <v>42</v>
      </c>
    </row>
    <row r="779" spans="1:22" x14ac:dyDescent="0.3">
      <c r="A779" s="5" t="s">
        <v>866</v>
      </c>
      <c r="B779" s="6">
        <v>45147</v>
      </c>
      <c r="C779" s="5">
        <f t="shared" si="96"/>
        <v>2023</v>
      </c>
      <c r="D779" s="5">
        <f t="shared" si="97"/>
        <v>8</v>
      </c>
      <c r="E779" s="5" t="str">
        <f t="shared" si="98"/>
        <v>Aug</v>
      </c>
      <c r="F779" s="5" t="str">
        <f t="shared" si="99"/>
        <v>Q3</v>
      </c>
      <c r="G779" s="5" t="s">
        <v>63</v>
      </c>
      <c r="H779" s="5" t="s">
        <v>64</v>
      </c>
      <c r="I779" s="5" t="s">
        <v>65</v>
      </c>
      <c r="J779" s="5" t="s">
        <v>46</v>
      </c>
      <c r="K779" s="5" t="s">
        <v>47</v>
      </c>
      <c r="L779" s="5" t="s">
        <v>40</v>
      </c>
      <c r="M779" s="5" t="s">
        <v>49</v>
      </c>
      <c r="N779" s="5">
        <v>1</v>
      </c>
      <c r="O779" s="7">
        <v>406</v>
      </c>
      <c r="P779" s="8">
        <v>0.1</v>
      </c>
      <c r="Q779" s="7">
        <v>188</v>
      </c>
      <c r="R779" s="9">
        <f t="shared" si="100"/>
        <v>365.40000000000003</v>
      </c>
      <c r="S779" s="9">
        <f t="shared" si="101"/>
        <v>188</v>
      </c>
      <c r="T779" s="9">
        <f t="shared" si="102"/>
        <v>177.40000000000003</v>
      </c>
      <c r="U779" s="10">
        <f t="shared" si="103"/>
        <v>0.48549534756431312</v>
      </c>
      <c r="V779" s="5" t="s">
        <v>42</v>
      </c>
    </row>
    <row r="780" spans="1:22" x14ac:dyDescent="0.3">
      <c r="A780" s="5" t="s">
        <v>867</v>
      </c>
      <c r="B780" s="6">
        <v>45147</v>
      </c>
      <c r="C780" s="5">
        <f t="shared" si="96"/>
        <v>2023</v>
      </c>
      <c r="D780" s="5">
        <f t="shared" si="97"/>
        <v>8</v>
      </c>
      <c r="E780" s="5" t="str">
        <f t="shared" si="98"/>
        <v>Aug</v>
      </c>
      <c r="F780" s="5" t="str">
        <f t="shared" si="99"/>
        <v>Q3</v>
      </c>
      <c r="G780" s="5" t="s">
        <v>51</v>
      </c>
      <c r="H780" s="5" t="s">
        <v>106</v>
      </c>
      <c r="I780" s="5" t="s">
        <v>107</v>
      </c>
      <c r="J780" s="5" t="s">
        <v>46</v>
      </c>
      <c r="K780" s="5" t="s">
        <v>66</v>
      </c>
      <c r="L780" s="5" t="s">
        <v>76</v>
      </c>
      <c r="M780" s="5" t="s">
        <v>56</v>
      </c>
      <c r="N780" s="5">
        <v>1</v>
      </c>
      <c r="O780" s="7">
        <v>287</v>
      </c>
      <c r="P780" s="8">
        <v>0</v>
      </c>
      <c r="Q780" s="7">
        <v>116</v>
      </c>
      <c r="R780" s="9">
        <f t="shared" si="100"/>
        <v>287</v>
      </c>
      <c r="S780" s="9">
        <f t="shared" si="101"/>
        <v>116</v>
      </c>
      <c r="T780" s="9">
        <f t="shared" si="102"/>
        <v>171</v>
      </c>
      <c r="U780" s="10">
        <f t="shared" si="103"/>
        <v>0.59581881533101044</v>
      </c>
      <c r="V780" s="5" t="s">
        <v>42</v>
      </c>
    </row>
    <row r="781" spans="1:22" x14ac:dyDescent="0.3">
      <c r="A781" s="5" t="s">
        <v>868</v>
      </c>
      <c r="B781" s="6">
        <v>45147</v>
      </c>
      <c r="C781" s="5">
        <f t="shared" si="96"/>
        <v>2023</v>
      </c>
      <c r="D781" s="5">
        <f t="shared" si="97"/>
        <v>8</v>
      </c>
      <c r="E781" s="5" t="str">
        <f t="shared" si="98"/>
        <v>Aug</v>
      </c>
      <c r="F781" s="5" t="str">
        <f t="shared" si="99"/>
        <v>Q3</v>
      </c>
      <c r="G781" s="5" t="s">
        <v>58</v>
      </c>
      <c r="H781" s="5" t="s">
        <v>68</v>
      </c>
      <c r="I781" s="5" t="s">
        <v>69</v>
      </c>
      <c r="J781" s="5" t="s">
        <v>81</v>
      </c>
      <c r="K781" s="5" t="s">
        <v>146</v>
      </c>
      <c r="L781" s="5" t="s">
        <v>40</v>
      </c>
      <c r="M781" s="5" t="s">
        <v>49</v>
      </c>
      <c r="N781" s="5">
        <v>3</v>
      </c>
      <c r="O781" s="7">
        <v>9706</v>
      </c>
      <c r="P781" s="8">
        <v>0.05</v>
      </c>
      <c r="Q781" s="7">
        <v>6189</v>
      </c>
      <c r="R781" s="9">
        <f t="shared" si="100"/>
        <v>27662.1</v>
      </c>
      <c r="S781" s="9">
        <f t="shared" si="101"/>
        <v>18567</v>
      </c>
      <c r="T781" s="9">
        <f t="shared" si="102"/>
        <v>9095.0999999999985</v>
      </c>
      <c r="U781" s="10">
        <f t="shared" si="103"/>
        <v>0.32879282483976269</v>
      </c>
      <c r="V781" s="5" t="s">
        <v>42</v>
      </c>
    </row>
    <row r="782" spans="1:22" x14ac:dyDescent="0.3">
      <c r="A782" s="5" t="s">
        <v>869</v>
      </c>
      <c r="B782" s="6">
        <v>45147</v>
      </c>
      <c r="C782" s="5">
        <f t="shared" si="96"/>
        <v>2023</v>
      </c>
      <c r="D782" s="5">
        <f t="shared" si="97"/>
        <v>8</v>
      </c>
      <c r="E782" s="5" t="str">
        <f t="shared" si="98"/>
        <v>Aug</v>
      </c>
      <c r="F782" s="5" t="str">
        <f t="shared" si="99"/>
        <v>Q3</v>
      </c>
      <c r="G782" s="5" t="s">
        <v>58</v>
      </c>
      <c r="H782" s="5" t="s">
        <v>72</v>
      </c>
      <c r="I782" s="5" t="s">
        <v>73</v>
      </c>
      <c r="J782" s="5" t="s">
        <v>54</v>
      </c>
      <c r="K782" s="5" t="s">
        <v>84</v>
      </c>
      <c r="L782" s="5" t="s">
        <v>40</v>
      </c>
      <c r="M782" s="5" t="s">
        <v>56</v>
      </c>
      <c r="N782" s="5">
        <v>2</v>
      </c>
      <c r="O782" s="7">
        <v>2213</v>
      </c>
      <c r="P782" s="8">
        <v>0.15</v>
      </c>
      <c r="Q782" s="7">
        <v>1096</v>
      </c>
      <c r="R782" s="9">
        <f t="shared" si="100"/>
        <v>3762.1</v>
      </c>
      <c r="S782" s="9">
        <f t="shared" si="101"/>
        <v>2192</v>
      </c>
      <c r="T782" s="9">
        <f t="shared" si="102"/>
        <v>1570.1</v>
      </c>
      <c r="U782" s="10">
        <f t="shared" si="103"/>
        <v>0.41734669466521357</v>
      </c>
      <c r="V782" s="5" t="s">
        <v>42</v>
      </c>
    </row>
    <row r="783" spans="1:22" x14ac:dyDescent="0.3">
      <c r="A783" s="5" t="s">
        <v>870</v>
      </c>
      <c r="B783" s="6">
        <v>45147</v>
      </c>
      <c r="C783" s="5">
        <f t="shared" si="96"/>
        <v>2023</v>
      </c>
      <c r="D783" s="5">
        <f t="shared" si="97"/>
        <v>8</v>
      </c>
      <c r="E783" s="5" t="str">
        <f t="shared" si="98"/>
        <v>Aug</v>
      </c>
      <c r="F783" s="5" t="str">
        <f t="shared" si="99"/>
        <v>Q3</v>
      </c>
      <c r="G783" s="5" t="s">
        <v>51</v>
      </c>
      <c r="H783" s="5" t="s">
        <v>52</v>
      </c>
      <c r="I783" s="5" t="s">
        <v>53</v>
      </c>
      <c r="J783" s="5" t="s">
        <v>46</v>
      </c>
      <c r="K783" s="5" t="s">
        <v>89</v>
      </c>
      <c r="L783" s="5" t="s">
        <v>76</v>
      </c>
      <c r="M783" s="5" t="s">
        <v>56</v>
      </c>
      <c r="N783" s="5">
        <v>2</v>
      </c>
      <c r="O783" s="7">
        <v>2297</v>
      </c>
      <c r="P783" s="8">
        <v>0.15</v>
      </c>
      <c r="Q783" s="7">
        <v>1298</v>
      </c>
      <c r="R783" s="9">
        <f t="shared" si="100"/>
        <v>3904.9</v>
      </c>
      <c r="S783" s="9">
        <f t="shared" si="101"/>
        <v>2596</v>
      </c>
      <c r="T783" s="9">
        <f t="shared" si="102"/>
        <v>1308.9000000000001</v>
      </c>
      <c r="U783" s="10">
        <f t="shared" si="103"/>
        <v>0.3351942431304259</v>
      </c>
      <c r="V783" s="5" t="s">
        <v>42</v>
      </c>
    </row>
    <row r="784" spans="1:22" x14ac:dyDescent="0.3">
      <c r="A784" s="5" t="s">
        <v>871</v>
      </c>
      <c r="B784" s="6">
        <v>45148</v>
      </c>
      <c r="C784" s="5">
        <f t="shared" si="96"/>
        <v>2023</v>
      </c>
      <c r="D784" s="5">
        <f t="shared" si="97"/>
        <v>8</v>
      </c>
      <c r="E784" s="5" t="str">
        <f t="shared" si="98"/>
        <v>Aug</v>
      </c>
      <c r="F784" s="5" t="str">
        <f t="shared" si="99"/>
        <v>Q3</v>
      </c>
      <c r="G784" s="5" t="s">
        <v>35</v>
      </c>
      <c r="H784" s="5" t="s">
        <v>36</v>
      </c>
      <c r="I784" s="5" t="s">
        <v>37</v>
      </c>
      <c r="J784" s="5" t="s">
        <v>46</v>
      </c>
      <c r="K784" s="5" t="s">
        <v>47</v>
      </c>
      <c r="L784" s="5" t="s">
        <v>48</v>
      </c>
      <c r="M784" s="5" t="s">
        <v>49</v>
      </c>
      <c r="N784" s="5">
        <v>1</v>
      </c>
      <c r="O784" s="7">
        <v>420</v>
      </c>
      <c r="P784" s="8">
        <v>0.15</v>
      </c>
      <c r="Q784" s="7">
        <v>192</v>
      </c>
      <c r="R784" s="9">
        <f t="shared" si="100"/>
        <v>357</v>
      </c>
      <c r="S784" s="9">
        <f t="shared" si="101"/>
        <v>192</v>
      </c>
      <c r="T784" s="9">
        <f t="shared" si="102"/>
        <v>165</v>
      </c>
      <c r="U784" s="10">
        <f t="shared" si="103"/>
        <v>0.46218487394957986</v>
      </c>
      <c r="V784" s="5" t="s">
        <v>42</v>
      </c>
    </row>
    <row r="785" spans="1:22" x14ac:dyDescent="0.3">
      <c r="A785" s="5" t="s">
        <v>872</v>
      </c>
      <c r="B785" s="6">
        <v>45148</v>
      </c>
      <c r="C785" s="5">
        <f t="shared" si="96"/>
        <v>2023</v>
      </c>
      <c r="D785" s="5">
        <f t="shared" si="97"/>
        <v>8</v>
      </c>
      <c r="E785" s="5" t="str">
        <f t="shared" si="98"/>
        <v>Aug</v>
      </c>
      <c r="F785" s="5" t="str">
        <f t="shared" si="99"/>
        <v>Q3</v>
      </c>
      <c r="G785" s="5" t="s">
        <v>58</v>
      </c>
      <c r="H785" s="5" t="s">
        <v>72</v>
      </c>
      <c r="I785" s="5" t="s">
        <v>73</v>
      </c>
      <c r="J785" s="5" t="s">
        <v>38</v>
      </c>
      <c r="K785" s="5" t="s">
        <v>75</v>
      </c>
      <c r="L785" s="5" t="s">
        <v>48</v>
      </c>
      <c r="M785" s="5" t="s">
        <v>49</v>
      </c>
      <c r="N785" s="5">
        <v>1</v>
      </c>
      <c r="O785" s="7">
        <v>11271</v>
      </c>
      <c r="P785" s="8">
        <v>0</v>
      </c>
      <c r="Q785" s="7">
        <v>8314</v>
      </c>
      <c r="R785" s="9">
        <f t="shared" si="100"/>
        <v>11271</v>
      </c>
      <c r="S785" s="9">
        <f t="shared" si="101"/>
        <v>8314</v>
      </c>
      <c r="T785" s="9">
        <f t="shared" si="102"/>
        <v>2957</v>
      </c>
      <c r="U785" s="10">
        <f t="shared" si="103"/>
        <v>0.26235471564191287</v>
      </c>
      <c r="V785" s="5" t="s">
        <v>42</v>
      </c>
    </row>
    <row r="786" spans="1:22" x14ac:dyDescent="0.3">
      <c r="A786" s="5" t="s">
        <v>873</v>
      </c>
      <c r="B786" s="6">
        <v>45148</v>
      </c>
      <c r="C786" s="5">
        <f t="shared" si="96"/>
        <v>2023</v>
      </c>
      <c r="D786" s="5">
        <f t="shared" si="97"/>
        <v>8</v>
      </c>
      <c r="E786" s="5" t="str">
        <f t="shared" si="98"/>
        <v>Aug</v>
      </c>
      <c r="F786" s="5" t="str">
        <f t="shared" si="99"/>
        <v>Q3</v>
      </c>
      <c r="G786" s="5" t="s">
        <v>63</v>
      </c>
      <c r="H786" s="5" t="s">
        <v>109</v>
      </c>
      <c r="I786" s="5" t="s">
        <v>110</v>
      </c>
      <c r="J786" s="5" t="s">
        <v>81</v>
      </c>
      <c r="K786" s="5" t="s">
        <v>82</v>
      </c>
      <c r="L786" s="5" t="s">
        <v>40</v>
      </c>
      <c r="M786" s="5" t="s">
        <v>49</v>
      </c>
      <c r="N786" s="5">
        <v>5</v>
      </c>
      <c r="O786" s="7">
        <v>6639</v>
      </c>
      <c r="P786" s="8">
        <v>0</v>
      </c>
      <c r="Q786" s="7">
        <v>3714</v>
      </c>
      <c r="R786" s="9">
        <f t="shared" si="100"/>
        <v>33195</v>
      </c>
      <c r="S786" s="9">
        <f t="shared" si="101"/>
        <v>18570</v>
      </c>
      <c r="T786" s="9">
        <f t="shared" si="102"/>
        <v>14625</v>
      </c>
      <c r="U786" s="10">
        <f t="shared" si="103"/>
        <v>0.4405784003615002</v>
      </c>
      <c r="V786" s="5" t="s">
        <v>42</v>
      </c>
    </row>
    <row r="787" spans="1:22" x14ac:dyDescent="0.3">
      <c r="A787" s="5" t="s">
        <v>874</v>
      </c>
      <c r="B787" s="6">
        <v>45148</v>
      </c>
      <c r="C787" s="5">
        <f t="shared" si="96"/>
        <v>2023</v>
      </c>
      <c r="D787" s="5">
        <f t="shared" si="97"/>
        <v>8</v>
      </c>
      <c r="E787" s="5" t="str">
        <f t="shared" si="98"/>
        <v>Aug</v>
      </c>
      <c r="F787" s="5" t="str">
        <f t="shared" si="99"/>
        <v>Q3</v>
      </c>
      <c r="G787" s="5" t="s">
        <v>51</v>
      </c>
      <c r="H787" s="5" t="s">
        <v>106</v>
      </c>
      <c r="I787" s="5" t="s">
        <v>107</v>
      </c>
      <c r="J787" s="5" t="s">
        <v>46</v>
      </c>
      <c r="K787" s="5" t="s">
        <v>66</v>
      </c>
      <c r="L787" s="5" t="s">
        <v>40</v>
      </c>
      <c r="M787" s="5" t="s">
        <v>49</v>
      </c>
      <c r="N787" s="5">
        <v>2</v>
      </c>
      <c r="O787" s="7">
        <v>312</v>
      </c>
      <c r="P787" s="8">
        <v>0.15</v>
      </c>
      <c r="Q787" s="7">
        <v>127</v>
      </c>
      <c r="R787" s="9">
        <f t="shared" si="100"/>
        <v>530.4</v>
      </c>
      <c r="S787" s="9">
        <f t="shared" si="101"/>
        <v>254</v>
      </c>
      <c r="T787" s="9">
        <f t="shared" si="102"/>
        <v>276.39999999999998</v>
      </c>
      <c r="U787" s="10">
        <f t="shared" si="103"/>
        <v>0.52111613876319751</v>
      </c>
      <c r="V787" s="5" t="s">
        <v>42</v>
      </c>
    </row>
    <row r="788" spans="1:22" x14ac:dyDescent="0.3">
      <c r="A788" s="5" t="s">
        <v>875</v>
      </c>
      <c r="B788" s="6">
        <v>45149</v>
      </c>
      <c r="C788" s="5">
        <f t="shared" si="96"/>
        <v>2023</v>
      </c>
      <c r="D788" s="5">
        <f t="shared" si="97"/>
        <v>8</v>
      </c>
      <c r="E788" s="5" t="str">
        <f t="shared" si="98"/>
        <v>Aug</v>
      </c>
      <c r="F788" s="5" t="str">
        <f t="shared" si="99"/>
        <v>Q3</v>
      </c>
      <c r="G788" s="5" t="s">
        <v>63</v>
      </c>
      <c r="H788" s="5" t="s">
        <v>109</v>
      </c>
      <c r="I788" s="5" t="s">
        <v>110</v>
      </c>
      <c r="J788" s="5" t="s">
        <v>46</v>
      </c>
      <c r="K788" s="5" t="s">
        <v>89</v>
      </c>
      <c r="L788" s="5" t="s">
        <v>40</v>
      </c>
      <c r="M788" s="5" t="s">
        <v>49</v>
      </c>
      <c r="N788" s="5">
        <v>1</v>
      </c>
      <c r="O788" s="7">
        <v>2120</v>
      </c>
      <c r="P788" s="8">
        <v>0.1</v>
      </c>
      <c r="Q788" s="7">
        <v>1215</v>
      </c>
      <c r="R788" s="9">
        <f t="shared" si="100"/>
        <v>1908</v>
      </c>
      <c r="S788" s="9">
        <f t="shared" si="101"/>
        <v>1215</v>
      </c>
      <c r="T788" s="9">
        <f t="shared" si="102"/>
        <v>693</v>
      </c>
      <c r="U788" s="10">
        <f t="shared" si="103"/>
        <v>0.3632075471698113</v>
      </c>
      <c r="V788" s="5" t="s">
        <v>42</v>
      </c>
    </row>
    <row r="789" spans="1:22" x14ac:dyDescent="0.3">
      <c r="A789" s="5" t="s">
        <v>876</v>
      </c>
      <c r="B789" s="6">
        <v>45149</v>
      </c>
      <c r="C789" s="5">
        <f t="shared" si="96"/>
        <v>2023</v>
      </c>
      <c r="D789" s="5">
        <f t="shared" si="97"/>
        <v>8</v>
      </c>
      <c r="E789" s="5" t="str">
        <f t="shared" si="98"/>
        <v>Aug</v>
      </c>
      <c r="F789" s="5" t="str">
        <f t="shared" si="99"/>
        <v>Q3</v>
      </c>
      <c r="G789" s="5" t="s">
        <v>63</v>
      </c>
      <c r="H789" s="5" t="s">
        <v>86</v>
      </c>
      <c r="I789" s="5" t="s">
        <v>87</v>
      </c>
      <c r="J789" s="5" t="s">
        <v>54</v>
      </c>
      <c r="K789" s="5" t="s">
        <v>99</v>
      </c>
      <c r="L789" s="5" t="s">
        <v>40</v>
      </c>
      <c r="M789" s="5" t="s">
        <v>56</v>
      </c>
      <c r="N789" s="5">
        <v>4</v>
      </c>
      <c r="O789" s="7">
        <v>1683</v>
      </c>
      <c r="P789" s="8">
        <v>0</v>
      </c>
      <c r="Q789" s="7">
        <v>887</v>
      </c>
      <c r="R789" s="9">
        <f t="shared" si="100"/>
        <v>6732</v>
      </c>
      <c r="S789" s="9">
        <f t="shared" si="101"/>
        <v>3548</v>
      </c>
      <c r="T789" s="9">
        <f t="shared" si="102"/>
        <v>3184</v>
      </c>
      <c r="U789" s="10">
        <f t="shared" si="103"/>
        <v>0.47296494355317886</v>
      </c>
      <c r="V789" s="5" t="s">
        <v>42</v>
      </c>
    </row>
    <row r="790" spans="1:22" x14ac:dyDescent="0.3">
      <c r="A790" s="5" t="s">
        <v>877</v>
      </c>
      <c r="B790" s="6">
        <v>45149</v>
      </c>
      <c r="C790" s="5">
        <f t="shared" si="96"/>
        <v>2023</v>
      </c>
      <c r="D790" s="5">
        <f t="shared" si="97"/>
        <v>8</v>
      </c>
      <c r="E790" s="5" t="str">
        <f t="shared" si="98"/>
        <v>Aug</v>
      </c>
      <c r="F790" s="5" t="str">
        <f t="shared" si="99"/>
        <v>Q3</v>
      </c>
      <c r="G790" s="5" t="s">
        <v>58</v>
      </c>
      <c r="H790" s="5" t="s">
        <v>72</v>
      </c>
      <c r="I790" s="5" t="s">
        <v>73</v>
      </c>
      <c r="J790" s="5" t="s">
        <v>46</v>
      </c>
      <c r="K790" s="5" t="s">
        <v>47</v>
      </c>
      <c r="L790" s="5" t="s">
        <v>76</v>
      </c>
      <c r="M790" s="5" t="s">
        <v>49</v>
      </c>
      <c r="N790" s="5">
        <v>2</v>
      </c>
      <c r="O790" s="7">
        <v>424</v>
      </c>
      <c r="P790" s="8">
        <v>0</v>
      </c>
      <c r="Q790" s="7">
        <v>189</v>
      </c>
      <c r="R790" s="9">
        <f t="shared" si="100"/>
        <v>848</v>
      </c>
      <c r="S790" s="9">
        <f t="shared" si="101"/>
        <v>378</v>
      </c>
      <c r="T790" s="9">
        <f t="shared" si="102"/>
        <v>470</v>
      </c>
      <c r="U790" s="10">
        <f t="shared" si="103"/>
        <v>0.55424528301886788</v>
      </c>
      <c r="V790" s="5" t="s">
        <v>42</v>
      </c>
    </row>
    <row r="791" spans="1:22" x14ac:dyDescent="0.3">
      <c r="A791" s="5" t="s">
        <v>878</v>
      </c>
      <c r="B791" s="6">
        <v>45150</v>
      </c>
      <c r="C791" s="5">
        <f t="shared" si="96"/>
        <v>2023</v>
      </c>
      <c r="D791" s="5">
        <f t="shared" si="97"/>
        <v>8</v>
      </c>
      <c r="E791" s="5" t="str">
        <f t="shared" si="98"/>
        <v>Aug</v>
      </c>
      <c r="F791" s="5" t="str">
        <f t="shared" si="99"/>
        <v>Q3</v>
      </c>
      <c r="G791" s="5" t="s">
        <v>58</v>
      </c>
      <c r="H791" s="5" t="s">
        <v>59</v>
      </c>
      <c r="I791" s="5" t="s">
        <v>60</v>
      </c>
      <c r="J791" s="5" t="s">
        <v>81</v>
      </c>
      <c r="K791" s="5" t="s">
        <v>146</v>
      </c>
      <c r="L791" s="5" t="s">
        <v>40</v>
      </c>
      <c r="M791" s="5" t="s">
        <v>49</v>
      </c>
      <c r="N791" s="5">
        <v>1</v>
      </c>
      <c r="O791" s="7">
        <v>8383</v>
      </c>
      <c r="P791" s="8">
        <v>0</v>
      </c>
      <c r="Q791" s="7">
        <v>5298</v>
      </c>
      <c r="R791" s="9">
        <f t="shared" si="100"/>
        <v>8383</v>
      </c>
      <c r="S791" s="9">
        <f t="shared" si="101"/>
        <v>5298</v>
      </c>
      <c r="T791" s="9">
        <f t="shared" si="102"/>
        <v>3085</v>
      </c>
      <c r="U791" s="10">
        <f t="shared" si="103"/>
        <v>0.3680066801860909</v>
      </c>
      <c r="V791" s="5" t="s">
        <v>42</v>
      </c>
    </row>
    <row r="792" spans="1:22" x14ac:dyDescent="0.3">
      <c r="A792" s="5" t="s">
        <v>879</v>
      </c>
      <c r="B792" s="6">
        <v>45150</v>
      </c>
      <c r="C792" s="5">
        <f t="shared" si="96"/>
        <v>2023</v>
      </c>
      <c r="D792" s="5">
        <f t="shared" si="97"/>
        <v>8</v>
      </c>
      <c r="E792" s="5" t="str">
        <f t="shared" si="98"/>
        <v>Aug</v>
      </c>
      <c r="F792" s="5" t="str">
        <f t="shared" si="99"/>
        <v>Q3</v>
      </c>
      <c r="G792" s="5" t="s">
        <v>35</v>
      </c>
      <c r="H792" s="5" t="s">
        <v>91</v>
      </c>
      <c r="I792" s="5" t="s">
        <v>92</v>
      </c>
      <c r="J792" s="5" t="s">
        <v>38</v>
      </c>
      <c r="K792" s="5" t="s">
        <v>75</v>
      </c>
      <c r="L792" s="5" t="s">
        <v>76</v>
      </c>
      <c r="M792" s="5" t="s">
        <v>49</v>
      </c>
      <c r="N792" s="5">
        <v>2</v>
      </c>
      <c r="O792" s="7">
        <v>11050</v>
      </c>
      <c r="P792" s="8">
        <v>0.15</v>
      </c>
      <c r="Q792" s="7">
        <v>7995</v>
      </c>
      <c r="R792" s="9">
        <f t="shared" si="100"/>
        <v>18785</v>
      </c>
      <c r="S792" s="9">
        <f t="shared" si="101"/>
        <v>15990</v>
      </c>
      <c r="T792" s="9">
        <f t="shared" si="102"/>
        <v>2795</v>
      </c>
      <c r="U792" s="10">
        <f t="shared" si="103"/>
        <v>0.14878892733564014</v>
      </c>
      <c r="V792" s="5" t="s">
        <v>42</v>
      </c>
    </row>
    <row r="793" spans="1:22" x14ac:dyDescent="0.3">
      <c r="A793" s="5" t="s">
        <v>880</v>
      </c>
      <c r="B793" s="6">
        <v>45151</v>
      </c>
      <c r="C793" s="5">
        <f t="shared" si="96"/>
        <v>2023</v>
      </c>
      <c r="D793" s="5">
        <f t="shared" si="97"/>
        <v>8</v>
      </c>
      <c r="E793" s="5" t="str">
        <f t="shared" si="98"/>
        <v>Aug</v>
      </c>
      <c r="F793" s="5" t="str">
        <f t="shared" si="99"/>
        <v>Q3</v>
      </c>
      <c r="G793" s="5" t="s">
        <v>51</v>
      </c>
      <c r="H793" s="5" t="s">
        <v>79</v>
      </c>
      <c r="I793" s="5" t="s">
        <v>80</v>
      </c>
      <c r="J793" s="5" t="s">
        <v>38</v>
      </c>
      <c r="K793" s="5" t="s">
        <v>104</v>
      </c>
      <c r="L793" s="5" t="s">
        <v>48</v>
      </c>
      <c r="M793" s="5" t="s">
        <v>49</v>
      </c>
      <c r="N793" s="5">
        <v>4</v>
      </c>
      <c r="O793" s="7">
        <v>1468</v>
      </c>
      <c r="P793" s="8">
        <v>0.15</v>
      </c>
      <c r="Q793" s="7">
        <v>733</v>
      </c>
      <c r="R793" s="9">
        <f t="shared" si="100"/>
        <v>4991.2</v>
      </c>
      <c r="S793" s="9">
        <f t="shared" si="101"/>
        <v>2932</v>
      </c>
      <c r="T793" s="9">
        <f t="shared" si="102"/>
        <v>2059.1999999999998</v>
      </c>
      <c r="U793" s="10">
        <f t="shared" si="103"/>
        <v>0.412566116364802</v>
      </c>
      <c r="V793" s="5" t="s">
        <v>42</v>
      </c>
    </row>
    <row r="794" spans="1:22" x14ac:dyDescent="0.3">
      <c r="A794" s="5" t="s">
        <v>881</v>
      </c>
      <c r="B794" s="6">
        <v>45151</v>
      </c>
      <c r="C794" s="5">
        <f t="shared" si="96"/>
        <v>2023</v>
      </c>
      <c r="D794" s="5">
        <f t="shared" si="97"/>
        <v>8</v>
      </c>
      <c r="E794" s="5" t="str">
        <f t="shared" si="98"/>
        <v>Aug</v>
      </c>
      <c r="F794" s="5" t="str">
        <f t="shared" si="99"/>
        <v>Q3</v>
      </c>
      <c r="G794" s="5" t="s">
        <v>63</v>
      </c>
      <c r="H794" s="5" t="s">
        <v>109</v>
      </c>
      <c r="I794" s="5" t="s">
        <v>110</v>
      </c>
      <c r="J794" s="5" t="s">
        <v>46</v>
      </c>
      <c r="K794" s="5" t="s">
        <v>89</v>
      </c>
      <c r="L794" s="5" t="s">
        <v>40</v>
      </c>
      <c r="M794" s="5" t="s">
        <v>49</v>
      </c>
      <c r="N794" s="5">
        <v>1</v>
      </c>
      <c r="O794" s="7">
        <v>2104</v>
      </c>
      <c r="P794" s="8">
        <v>0</v>
      </c>
      <c r="Q794" s="7">
        <v>1246</v>
      </c>
      <c r="R794" s="9">
        <f t="shared" si="100"/>
        <v>2104</v>
      </c>
      <c r="S794" s="9">
        <f t="shared" si="101"/>
        <v>1246</v>
      </c>
      <c r="T794" s="9">
        <f t="shared" si="102"/>
        <v>858</v>
      </c>
      <c r="U794" s="10">
        <f t="shared" si="103"/>
        <v>0.40779467680608367</v>
      </c>
      <c r="V794" s="5" t="s">
        <v>42</v>
      </c>
    </row>
    <row r="795" spans="1:22" x14ac:dyDescent="0.3">
      <c r="A795" s="5" t="s">
        <v>882</v>
      </c>
      <c r="B795" s="6">
        <v>45151</v>
      </c>
      <c r="C795" s="5">
        <f t="shared" si="96"/>
        <v>2023</v>
      </c>
      <c r="D795" s="5">
        <f t="shared" si="97"/>
        <v>8</v>
      </c>
      <c r="E795" s="5" t="str">
        <f t="shared" si="98"/>
        <v>Aug</v>
      </c>
      <c r="F795" s="5" t="str">
        <f t="shared" si="99"/>
        <v>Q3</v>
      </c>
      <c r="G795" s="5" t="s">
        <v>58</v>
      </c>
      <c r="H795" s="5" t="s">
        <v>68</v>
      </c>
      <c r="I795" s="5" t="s">
        <v>69</v>
      </c>
      <c r="J795" s="5" t="s">
        <v>46</v>
      </c>
      <c r="K795" s="5" t="s">
        <v>61</v>
      </c>
      <c r="L795" s="5" t="s">
        <v>48</v>
      </c>
      <c r="M795" s="5" t="s">
        <v>49</v>
      </c>
      <c r="N795" s="5">
        <v>1</v>
      </c>
      <c r="O795" s="7">
        <v>264</v>
      </c>
      <c r="P795" s="8">
        <v>0.05</v>
      </c>
      <c r="Q795" s="7">
        <v>108</v>
      </c>
      <c r="R795" s="9">
        <f t="shared" si="100"/>
        <v>250.79999999999998</v>
      </c>
      <c r="S795" s="9">
        <f t="shared" si="101"/>
        <v>108</v>
      </c>
      <c r="T795" s="9">
        <f t="shared" si="102"/>
        <v>142.79999999999998</v>
      </c>
      <c r="U795" s="10">
        <f t="shared" si="103"/>
        <v>0.56937799043062198</v>
      </c>
      <c r="V795" s="5" t="s">
        <v>42</v>
      </c>
    </row>
    <row r="796" spans="1:22" x14ac:dyDescent="0.3">
      <c r="A796" s="5" t="s">
        <v>883</v>
      </c>
      <c r="B796" s="6">
        <v>45152</v>
      </c>
      <c r="C796" s="5">
        <f t="shared" si="96"/>
        <v>2023</v>
      </c>
      <c r="D796" s="5">
        <f t="shared" si="97"/>
        <v>8</v>
      </c>
      <c r="E796" s="5" t="str">
        <f t="shared" si="98"/>
        <v>Aug</v>
      </c>
      <c r="F796" s="5" t="str">
        <f t="shared" si="99"/>
        <v>Q3</v>
      </c>
      <c r="G796" s="5" t="s">
        <v>63</v>
      </c>
      <c r="H796" s="5" t="s">
        <v>109</v>
      </c>
      <c r="I796" s="5" t="s">
        <v>110</v>
      </c>
      <c r="J796" s="5" t="s">
        <v>46</v>
      </c>
      <c r="K796" s="5" t="s">
        <v>89</v>
      </c>
      <c r="L796" s="5" t="s">
        <v>76</v>
      </c>
      <c r="M796" s="5" t="s">
        <v>41</v>
      </c>
      <c r="N796" s="5">
        <v>1</v>
      </c>
      <c r="O796" s="7">
        <v>2374</v>
      </c>
      <c r="P796" s="8">
        <v>0.05</v>
      </c>
      <c r="Q796" s="7">
        <v>1396</v>
      </c>
      <c r="R796" s="9">
        <f t="shared" si="100"/>
        <v>2255.2999999999997</v>
      </c>
      <c r="S796" s="9">
        <f t="shared" si="101"/>
        <v>1396</v>
      </c>
      <c r="T796" s="9">
        <f t="shared" si="102"/>
        <v>859.29999999999973</v>
      </c>
      <c r="U796" s="10">
        <f t="shared" si="103"/>
        <v>0.3810136123797277</v>
      </c>
      <c r="V796" s="5" t="s">
        <v>42</v>
      </c>
    </row>
    <row r="797" spans="1:22" x14ac:dyDescent="0.3">
      <c r="A797" s="5" t="s">
        <v>884</v>
      </c>
      <c r="B797" s="6">
        <v>45152</v>
      </c>
      <c r="C797" s="5">
        <f t="shared" si="96"/>
        <v>2023</v>
      </c>
      <c r="D797" s="5">
        <f t="shared" si="97"/>
        <v>8</v>
      </c>
      <c r="E797" s="5" t="str">
        <f t="shared" si="98"/>
        <v>Aug</v>
      </c>
      <c r="F797" s="5" t="str">
        <f t="shared" si="99"/>
        <v>Q3</v>
      </c>
      <c r="G797" s="5" t="s">
        <v>35</v>
      </c>
      <c r="H797" s="5" t="s">
        <v>91</v>
      </c>
      <c r="I797" s="5" t="s">
        <v>92</v>
      </c>
      <c r="J797" s="5" t="s">
        <v>81</v>
      </c>
      <c r="K797" s="5" t="s">
        <v>130</v>
      </c>
      <c r="L797" s="5" t="s">
        <v>40</v>
      </c>
      <c r="M797" s="5" t="s">
        <v>56</v>
      </c>
      <c r="N797" s="5">
        <v>5</v>
      </c>
      <c r="O797" s="7">
        <v>13601</v>
      </c>
      <c r="P797" s="8">
        <v>0.2</v>
      </c>
      <c r="Q797" s="7">
        <v>8128</v>
      </c>
      <c r="R797" s="9">
        <f t="shared" si="100"/>
        <v>54404</v>
      </c>
      <c r="S797" s="9">
        <f t="shared" si="101"/>
        <v>40640</v>
      </c>
      <c r="T797" s="9">
        <f t="shared" si="102"/>
        <v>13764</v>
      </c>
      <c r="U797" s="10">
        <f t="shared" si="103"/>
        <v>0.25299610322770383</v>
      </c>
      <c r="V797" s="5" t="s">
        <v>42</v>
      </c>
    </row>
    <row r="798" spans="1:22" x14ac:dyDescent="0.3">
      <c r="A798" s="5" t="s">
        <v>885</v>
      </c>
      <c r="B798" s="6">
        <v>45153</v>
      </c>
      <c r="C798" s="5">
        <f t="shared" si="96"/>
        <v>2023</v>
      </c>
      <c r="D798" s="5">
        <f t="shared" si="97"/>
        <v>8</v>
      </c>
      <c r="E798" s="5" t="str">
        <f t="shared" si="98"/>
        <v>Aug</v>
      </c>
      <c r="F798" s="5" t="str">
        <f t="shared" si="99"/>
        <v>Q3</v>
      </c>
      <c r="G798" s="5" t="s">
        <v>51</v>
      </c>
      <c r="H798" s="5" t="s">
        <v>79</v>
      </c>
      <c r="I798" s="5" t="s">
        <v>80</v>
      </c>
      <c r="J798" s="5" t="s">
        <v>46</v>
      </c>
      <c r="K798" s="5" t="s">
        <v>47</v>
      </c>
      <c r="L798" s="5" t="s">
        <v>40</v>
      </c>
      <c r="M798" s="5" t="s">
        <v>56</v>
      </c>
      <c r="N798" s="5">
        <v>1</v>
      </c>
      <c r="O798" s="7">
        <v>417</v>
      </c>
      <c r="P798" s="8">
        <v>0</v>
      </c>
      <c r="Q798" s="7">
        <v>185</v>
      </c>
      <c r="R798" s="9">
        <f t="shared" si="100"/>
        <v>417</v>
      </c>
      <c r="S798" s="9">
        <f t="shared" si="101"/>
        <v>185</v>
      </c>
      <c r="T798" s="9">
        <f t="shared" si="102"/>
        <v>232</v>
      </c>
      <c r="U798" s="10">
        <f t="shared" si="103"/>
        <v>0.55635491606714627</v>
      </c>
      <c r="V798" s="5" t="s">
        <v>42</v>
      </c>
    </row>
    <row r="799" spans="1:22" x14ac:dyDescent="0.3">
      <c r="A799" s="5" t="s">
        <v>886</v>
      </c>
      <c r="B799" s="6">
        <v>45154</v>
      </c>
      <c r="C799" s="5">
        <f t="shared" si="96"/>
        <v>2023</v>
      </c>
      <c r="D799" s="5">
        <f t="shared" si="97"/>
        <v>8</v>
      </c>
      <c r="E799" s="5" t="str">
        <f t="shared" si="98"/>
        <v>Aug</v>
      </c>
      <c r="F799" s="5" t="str">
        <f t="shared" si="99"/>
        <v>Q3</v>
      </c>
      <c r="G799" s="5" t="s">
        <v>58</v>
      </c>
      <c r="H799" s="5" t="s">
        <v>72</v>
      </c>
      <c r="I799" s="5" t="s">
        <v>73</v>
      </c>
      <c r="J799" s="5" t="s">
        <v>46</v>
      </c>
      <c r="K799" s="5" t="s">
        <v>47</v>
      </c>
      <c r="L799" s="5" t="s">
        <v>76</v>
      </c>
      <c r="M799" s="5" t="s">
        <v>41</v>
      </c>
      <c r="N799" s="5">
        <v>4</v>
      </c>
      <c r="O799" s="7">
        <v>443</v>
      </c>
      <c r="P799" s="8">
        <v>0.2</v>
      </c>
      <c r="Q799" s="7">
        <v>197</v>
      </c>
      <c r="R799" s="9">
        <f t="shared" si="100"/>
        <v>1417.6000000000001</v>
      </c>
      <c r="S799" s="9">
        <f t="shared" si="101"/>
        <v>788</v>
      </c>
      <c r="T799" s="9">
        <f t="shared" si="102"/>
        <v>629.60000000000014</v>
      </c>
      <c r="U799" s="10">
        <f t="shared" si="103"/>
        <v>0.44413092550790073</v>
      </c>
      <c r="V799" s="5" t="s">
        <v>42</v>
      </c>
    </row>
    <row r="800" spans="1:22" x14ac:dyDescent="0.3">
      <c r="A800" s="5" t="s">
        <v>887</v>
      </c>
      <c r="B800" s="6">
        <v>45154</v>
      </c>
      <c r="C800" s="5">
        <f t="shared" si="96"/>
        <v>2023</v>
      </c>
      <c r="D800" s="5">
        <f t="shared" si="97"/>
        <v>8</v>
      </c>
      <c r="E800" s="5" t="str">
        <f t="shared" si="98"/>
        <v>Aug</v>
      </c>
      <c r="F800" s="5" t="str">
        <f t="shared" si="99"/>
        <v>Q3</v>
      </c>
      <c r="G800" s="5" t="s">
        <v>35</v>
      </c>
      <c r="H800" s="5" t="s">
        <v>91</v>
      </c>
      <c r="I800" s="5" t="s">
        <v>92</v>
      </c>
      <c r="J800" s="5" t="s">
        <v>38</v>
      </c>
      <c r="K800" s="5" t="s">
        <v>118</v>
      </c>
      <c r="L800" s="5" t="s">
        <v>48</v>
      </c>
      <c r="M800" s="5" t="s">
        <v>49</v>
      </c>
      <c r="N800" s="5">
        <v>4</v>
      </c>
      <c r="O800" s="7">
        <v>19605</v>
      </c>
      <c r="P800" s="8">
        <v>0.05</v>
      </c>
      <c r="Q800" s="7">
        <v>14964</v>
      </c>
      <c r="R800" s="9">
        <f t="shared" si="100"/>
        <v>74499</v>
      </c>
      <c r="S800" s="9">
        <f t="shared" si="101"/>
        <v>59856</v>
      </c>
      <c r="T800" s="9">
        <f t="shared" si="102"/>
        <v>14643</v>
      </c>
      <c r="U800" s="10">
        <f t="shared" si="103"/>
        <v>0.196552973865421</v>
      </c>
      <c r="V800" s="5" t="s">
        <v>42</v>
      </c>
    </row>
    <row r="801" spans="1:22" x14ac:dyDescent="0.3">
      <c r="A801" s="5" t="s">
        <v>888</v>
      </c>
      <c r="B801" s="6">
        <v>45154</v>
      </c>
      <c r="C801" s="5">
        <f t="shared" si="96"/>
        <v>2023</v>
      </c>
      <c r="D801" s="5">
        <f t="shared" si="97"/>
        <v>8</v>
      </c>
      <c r="E801" s="5" t="str">
        <f t="shared" si="98"/>
        <v>Aug</v>
      </c>
      <c r="F801" s="5" t="str">
        <f t="shared" si="99"/>
        <v>Q3</v>
      </c>
      <c r="G801" s="5" t="s">
        <v>63</v>
      </c>
      <c r="H801" s="5" t="s">
        <v>86</v>
      </c>
      <c r="I801" s="5" t="s">
        <v>87</v>
      </c>
      <c r="J801" s="5" t="s">
        <v>46</v>
      </c>
      <c r="K801" s="5" t="s">
        <v>89</v>
      </c>
      <c r="L801" s="5" t="s">
        <v>40</v>
      </c>
      <c r="M801" s="5" t="s">
        <v>56</v>
      </c>
      <c r="N801" s="5">
        <v>5</v>
      </c>
      <c r="O801" s="7">
        <v>2061</v>
      </c>
      <c r="P801" s="8">
        <v>0.05</v>
      </c>
      <c r="Q801" s="7">
        <v>1172</v>
      </c>
      <c r="R801" s="9">
        <f t="shared" si="100"/>
        <v>9789.75</v>
      </c>
      <c r="S801" s="9">
        <f t="shared" si="101"/>
        <v>5860</v>
      </c>
      <c r="T801" s="9">
        <f t="shared" si="102"/>
        <v>3929.75</v>
      </c>
      <c r="U801" s="10">
        <f t="shared" si="103"/>
        <v>0.40141474501391761</v>
      </c>
      <c r="V801" s="5" t="s">
        <v>42</v>
      </c>
    </row>
    <row r="802" spans="1:22" x14ac:dyDescent="0.3">
      <c r="A802" s="5" t="s">
        <v>889</v>
      </c>
      <c r="B802" s="6">
        <v>45154</v>
      </c>
      <c r="C802" s="5">
        <f t="shared" si="96"/>
        <v>2023</v>
      </c>
      <c r="D802" s="5">
        <f t="shared" si="97"/>
        <v>8</v>
      </c>
      <c r="E802" s="5" t="str">
        <f t="shared" si="98"/>
        <v>Aug</v>
      </c>
      <c r="F802" s="5" t="str">
        <f t="shared" si="99"/>
        <v>Q3</v>
      </c>
      <c r="G802" s="5" t="s">
        <v>58</v>
      </c>
      <c r="H802" s="5" t="s">
        <v>68</v>
      </c>
      <c r="I802" s="5" t="s">
        <v>69</v>
      </c>
      <c r="J802" s="5" t="s">
        <v>81</v>
      </c>
      <c r="K802" s="5" t="s">
        <v>130</v>
      </c>
      <c r="L802" s="5" t="s">
        <v>48</v>
      </c>
      <c r="M802" s="5" t="s">
        <v>49</v>
      </c>
      <c r="N802" s="5">
        <v>4</v>
      </c>
      <c r="O802" s="7">
        <v>12762</v>
      </c>
      <c r="P802" s="8">
        <v>0.35</v>
      </c>
      <c r="Q802" s="7">
        <v>7854</v>
      </c>
      <c r="R802" s="9">
        <f t="shared" si="100"/>
        <v>33181.200000000004</v>
      </c>
      <c r="S802" s="9">
        <f t="shared" si="101"/>
        <v>31416</v>
      </c>
      <c r="T802" s="9">
        <f t="shared" si="102"/>
        <v>1765.2000000000044</v>
      </c>
      <c r="U802" s="10">
        <f t="shared" si="103"/>
        <v>5.3198799320097044E-2</v>
      </c>
      <c r="V802" s="5" t="s">
        <v>42</v>
      </c>
    </row>
    <row r="803" spans="1:22" x14ac:dyDescent="0.3">
      <c r="A803" s="5" t="s">
        <v>890</v>
      </c>
      <c r="B803" s="6">
        <v>45154</v>
      </c>
      <c r="C803" s="5">
        <f t="shared" si="96"/>
        <v>2023</v>
      </c>
      <c r="D803" s="5">
        <f t="shared" si="97"/>
        <v>8</v>
      </c>
      <c r="E803" s="5" t="str">
        <f t="shared" si="98"/>
        <v>Aug</v>
      </c>
      <c r="F803" s="5" t="str">
        <f t="shared" si="99"/>
        <v>Q3</v>
      </c>
      <c r="G803" s="5" t="s">
        <v>51</v>
      </c>
      <c r="H803" s="5" t="s">
        <v>106</v>
      </c>
      <c r="I803" s="5" t="s">
        <v>107</v>
      </c>
      <c r="J803" s="5" t="s">
        <v>46</v>
      </c>
      <c r="K803" s="5" t="s">
        <v>47</v>
      </c>
      <c r="L803" s="5" t="s">
        <v>40</v>
      </c>
      <c r="M803" s="5" t="s">
        <v>49</v>
      </c>
      <c r="N803" s="5">
        <v>1</v>
      </c>
      <c r="O803" s="7">
        <v>435</v>
      </c>
      <c r="P803" s="8">
        <v>0</v>
      </c>
      <c r="Q803" s="7">
        <v>195</v>
      </c>
      <c r="R803" s="9">
        <f t="shared" si="100"/>
        <v>435</v>
      </c>
      <c r="S803" s="9">
        <f t="shared" si="101"/>
        <v>195</v>
      </c>
      <c r="T803" s="9">
        <f t="shared" si="102"/>
        <v>240</v>
      </c>
      <c r="U803" s="10">
        <f t="shared" si="103"/>
        <v>0.55172413793103448</v>
      </c>
      <c r="V803" s="5" t="s">
        <v>42</v>
      </c>
    </row>
    <row r="804" spans="1:22" x14ac:dyDescent="0.3">
      <c r="A804" s="5" t="s">
        <v>891</v>
      </c>
      <c r="B804" s="6">
        <v>45154</v>
      </c>
      <c r="C804" s="5">
        <f t="shared" si="96"/>
        <v>2023</v>
      </c>
      <c r="D804" s="5">
        <f t="shared" si="97"/>
        <v>8</v>
      </c>
      <c r="E804" s="5" t="str">
        <f t="shared" si="98"/>
        <v>Aug</v>
      </c>
      <c r="F804" s="5" t="str">
        <f t="shared" si="99"/>
        <v>Q3</v>
      </c>
      <c r="G804" s="5" t="s">
        <v>51</v>
      </c>
      <c r="H804" s="5" t="s">
        <v>52</v>
      </c>
      <c r="I804" s="5" t="s">
        <v>53</v>
      </c>
      <c r="J804" s="5" t="s">
        <v>81</v>
      </c>
      <c r="K804" s="5" t="s">
        <v>94</v>
      </c>
      <c r="L804" s="5" t="s">
        <v>40</v>
      </c>
      <c r="M804" s="5" t="s">
        <v>56</v>
      </c>
      <c r="N804" s="5">
        <v>2</v>
      </c>
      <c r="O804" s="7">
        <v>34946</v>
      </c>
      <c r="P804" s="8">
        <v>0.35</v>
      </c>
      <c r="Q804" s="7">
        <v>23157</v>
      </c>
      <c r="R804" s="9">
        <f t="shared" si="100"/>
        <v>45429.8</v>
      </c>
      <c r="S804" s="9">
        <f t="shared" si="101"/>
        <v>46314</v>
      </c>
      <c r="T804" s="9">
        <f t="shared" si="102"/>
        <v>-884.19999999999709</v>
      </c>
      <c r="U804" s="10">
        <f t="shared" si="103"/>
        <v>-1.9462995654834427E-2</v>
      </c>
      <c r="V804" s="5" t="s">
        <v>42</v>
      </c>
    </row>
    <row r="805" spans="1:22" x14ac:dyDescent="0.3">
      <c r="A805" s="5" t="s">
        <v>892</v>
      </c>
      <c r="B805" s="6">
        <v>45154</v>
      </c>
      <c r="C805" s="5">
        <f t="shared" si="96"/>
        <v>2023</v>
      </c>
      <c r="D805" s="5">
        <f t="shared" si="97"/>
        <v>8</v>
      </c>
      <c r="E805" s="5" t="str">
        <f t="shared" si="98"/>
        <v>Aug</v>
      </c>
      <c r="F805" s="5" t="str">
        <f t="shared" si="99"/>
        <v>Q3</v>
      </c>
      <c r="G805" s="5" t="s">
        <v>63</v>
      </c>
      <c r="H805" s="5" t="s">
        <v>86</v>
      </c>
      <c r="I805" s="5" t="s">
        <v>87</v>
      </c>
      <c r="J805" s="5" t="s">
        <v>38</v>
      </c>
      <c r="K805" s="5" t="s">
        <v>104</v>
      </c>
      <c r="L805" s="5" t="s">
        <v>76</v>
      </c>
      <c r="M805" s="5" t="s">
        <v>49</v>
      </c>
      <c r="N805" s="5">
        <v>3</v>
      </c>
      <c r="O805" s="7">
        <v>1510</v>
      </c>
      <c r="P805" s="8">
        <v>0</v>
      </c>
      <c r="Q805" s="7">
        <v>752</v>
      </c>
      <c r="R805" s="9">
        <f t="shared" si="100"/>
        <v>4530</v>
      </c>
      <c r="S805" s="9">
        <f t="shared" si="101"/>
        <v>2256</v>
      </c>
      <c r="T805" s="9">
        <f t="shared" si="102"/>
        <v>2274</v>
      </c>
      <c r="U805" s="10">
        <f t="shared" si="103"/>
        <v>0.50198675496688738</v>
      </c>
      <c r="V805" s="5" t="s">
        <v>42</v>
      </c>
    </row>
    <row r="806" spans="1:22" x14ac:dyDescent="0.3">
      <c r="A806" s="5" t="s">
        <v>893</v>
      </c>
      <c r="B806" s="6">
        <v>45155</v>
      </c>
      <c r="C806" s="5">
        <f t="shared" si="96"/>
        <v>2023</v>
      </c>
      <c r="D806" s="5">
        <f t="shared" si="97"/>
        <v>8</v>
      </c>
      <c r="E806" s="5" t="str">
        <f t="shared" si="98"/>
        <v>Aug</v>
      </c>
      <c r="F806" s="5" t="str">
        <f t="shared" si="99"/>
        <v>Q3</v>
      </c>
      <c r="G806" s="5" t="s">
        <v>35</v>
      </c>
      <c r="H806" s="5" t="s">
        <v>91</v>
      </c>
      <c r="I806" s="5" t="s">
        <v>92</v>
      </c>
      <c r="J806" s="5" t="s">
        <v>38</v>
      </c>
      <c r="K806" s="5" t="s">
        <v>118</v>
      </c>
      <c r="L806" s="5" t="s">
        <v>40</v>
      </c>
      <c r="M806" s="5" t="s">
        <v>41</v>
      </c>
      <c r="N806" s="5">
        <v>3</v>
      </c>
      <c r="O806" s="7">
        <v>16935</v>
      </c>
      <c r="P806" s="8">
        <v>0.05</v>
      </c>
      <c r="Q806" s="7">
        <v>13301</v>
      </c>
      <c r="R806" s="9">
        <f t="shared" si="100"/>
        <v>48264.75</v>
      </c>
      <c r="S806" s="9">
        <f t="shared" si="101"/>
        <v>39903</v>
      </c>
      <c r="T806" s="9">
        <f t="shared" si="102"/>
        <v>8361.75</v>
      </c>
      <c r="U806" s="10">
        <f t="shared" si="103"/>
        <v>0.17324755644647491</v>
      </c>
      <c r="V806" s="5" t="s">
        <v>42</v>
      </c>
    </row>
    <row r="807" spans="1:22" x14ac:dyDescent="0.3">
      <c r="A807" s="5" t="s">
        <v>894</v>
      </c>
      <c r="B807" s="6">
        <v>45155</v>
      </c>
      <c r="C807" s="5">
        <f t="shared" si="96"/>
        <v>2023</v>
      </c>
      <c r="D807" s="5">
        <f t="shared" si="97"/>
        <v>8</v>
      </c>
      <c r="E807" s="5" t="str">
        <f t="shared" si="98"/>
        <v>Aug</v>
      </c>
      <c r="F807" s="5" t="str">
        <f t="shared" si="99"/>
        <v>Q3</v>
      </c>
      <c r="G807" s="5" t="s">
        <v>63</v>
      </c>
      <c r="H807" s="5" t="s">
        <v>64</v>
      </c>
      <c r="I807" s="5" t="s">
        <v>65</v>
      </c>
      <c r="J807" s="5" t="s">
        <v>46</v>
      </c>
      <c r="K807" s="5" t="s">
        <v>66</v>
      </c>
      <c r="L807" s="5" t="s">
        <v>40</v>
      </c>
      <c r="M807" s="5" t="s">
        <v>56</v>
      </c>
      <c r="N807" s="5">
        <v>3</v>
      </c>
      <c r="O807" s="7">
        <v>279</v>
      </c>
      <c r="P807" s="8">
        <v>0.15</v>
      </c>
      <c r="Q807" s="7">
        <v>111</v>
      </c>
      <c r="R807" s="9">
        <f t="shared" si="100"/>
        <v>711.44999999999993</v>
      </c>
      <c r="S807" s="9">
        <f t="shared" si="101"/>
        <v>333</v>
      </c>
      <c r="T807" s="9">
        <f t="shared" si="102"/>
        <v>378.44999999999993</v>
      </c>
      <c r="U807" s="10">
        <f t="shared" si="103"/>
        <v>0.5319418089816571</v>
      </c>
      <c r="V807" s="5" t="s">
        <v>42</v>
      </c>
    </row>
    <row r="808" spans="1:22" x14ac:dyDescent="0.3">
      <c r="A808" s="5" t="s">
        <v>895</v>
      </c>
      <c r="B808" s="6">
        <v>45155</v>
      </c>
      <c r="C808" s="5">
        <f t="shared" si="96"/>
        <v>2023</v>
      </c>
      <c r="D808" s="5">
        <f t="shared" si="97"/>
        <v>8</v>
      </c>
      <c r="E808" s="5" t="str">
        <f t="shared" si="98"/>
        <v>Aug</v>
      </c>
      <c r="F808" s="5" t="str">
        <f t="shared" si="99"/>
        <v>Q3</v>
      </c>
      <c r="G808" s="5" t="s">
        <v>63</v>
      </c>
      <c r="H808" s="5" t="s">
        <v>64</v>
      </c>
      <c r="I808" s="5" t="s">
        <v>65</v>
      </c>
      <c r="J808" s="5" t="s">
        <v>38</v>
      </c>
      <c r="K808" s="5" t="s">
        <v>118</v>
      </c>
      <c r="L808" s="5" t="s">
        <v>40</v>
      </c>
      <c r="M808" s="5" t="s">
        <v>49</v>
      </c>
      <c r="N808" s="5">
        <v>1</v>
      </c>
      <c r="O808" s="7">
        <v>16896</v>
      </c>
      <c r="P808" s="8">
        <v>0.15</v>
      </c>
      <c r="Q808" s="7">
        <v>13130</v>
      </c>
      <c r="R808" s="9">
        <f t="shared" si="100"/>
        <v>14361.6</v>
      </c>
      <c r="S808" s="9">
        <f t="shared" si="101"/>
        <v>13130</v>
      </c>
      <c r="T808" s="9">
        <f t="shared" si="102"/>
        <v>1231.6000000000004</v>
      </c>
      <c r="U808" s="10">
        <f t="shared" si="103"/>
        <v>8.5756461675579349E-2</v>
      </c>
      <c r="V808" s="5" t="s">
        <v>42</v>
      </c>
    </row>
    <row r="809" spans="1:22" x14ac:dyDescent="0.3">
      <c r="A809" s="5" t="s">
        <v>896</v>
      </c>
      <c r="B809" s="6">
        <v>45155</v>
      </c>
      <c r="C809" s="5">
        <f t="shared" si="96"/>
        <v>2023</v>
      </c>
      <c r="D809" s="5">
        <f t="shared" si="97"/>
        <v>8</v>
      </c>
      <c r="E809" s="5" t="str">
        <f t="shared" si="98"/>
        <v>Aug</v>
      </c>
      <c r="F809" s="5" t="str">
        <f t="shared" si="99"/>
        <v>Q3</v>
      </c>
      <c r="G809" s="5" t="s">
        <v>63</v>
      </c>
      <c r="H809" s="5" t="s">
        <v>109</v>
      </c>
      <c r="I809" s="5" t="s">
        <v>110</v>
      </c>
      <c r="J809" s="5" t="s">
        <v>46</v>
      </c>
      <c r="K809" s="5" t="s">
        <v>61</v>
      </c>
      <c r="L809" s="5" t="s">
        <v>76</v>
      </c>
      <c r="M809" s="5" t="s">
        <v>56</v>
      </c>
      <c r="N809" s="5">
        <v>1</v>
      </c>
      <c r="O809" s="7">
        <v>248</v>
      </c>
      <c r="P809" s="8">
        <v>0.05</v>
      </c>
      <c r="Q809" s="7">
        <v>103</v>
      </c>
      <c r="R809" s="9">
        <f t="shared" si="100"/>
        <v>235.6</v>
      </c>
      <c r="S809" s="9">
        <f t="shared" si="101"/>
        <v>103</v>
      </c>
      <c r="T809" s="9">
        <f t="shared" si="102"/>
        <v>132.6</v>
      </c>
      <c r="U809" s="10">
        <f t="shared" si="103"/>
        <v>0.56281833616298815</v>
      </c>
      <c r="V809" s="5" t="s">
        <v>42</v>
      </c>
    </row>
    <row r="810" spans="1:22" x14ac:dyDescent="0.3">
      <c r="A810" s="5" t="s">
        <v>897</v>
      </c>
      <c r="B810" s="6">
        <v>45156</v>
      </c>
      <c r="C810" s="5">
        <f t="shared" si="96"/>
        <v>2023</v>
      </c>
      <c r="D810" s="5">
        <f t="shared" si="97"/>
        <v>8</v>
      </c>
      <c r="E810" s="5" t="str">
        <f t="shared" si="98"/>
        <v>Aug</v>
      </c>
      <c r="F810" s="5" t="str">
        <f t="shared" si="99"/>
        <v>Q3</v>
      </c>
      <c r="G810" s="5" t="s">
        <v>58</v>
      </c>
      <c r="H810" s="5" t="s">
        <v>68</v>
      </c>
      <c r="I810" s="5" t="s">
        <v>69</v>
      </c>
      <c r="J810" s="5" t="s">
        <v>81</v>
      </c>
      <c r="K810" s="5" t="s">
        <v>146</v>
      </c>
      <c r="L810" s="5" t="s">
        <v>76</v>
      </c>
      <c r="M810" s="5" t="s">
        <v>49</v>
      </c>
      <c r="N810" s="5">
        <v>8</v>
      </c>
      <c r="O810" s="7">
        <v>8502</v>
      </c>
      <c r="P810" s="8">
        <v>0.05</v>
      </c>
      <c r="Q810" s="7">
        <v>5201</v>
      </c>
      <c r="R810" s="9">
        <f t="shared" si="100"/>
        <v>64615.199999999997</v>
      </c>
      <c r="S810" s="9">
        <f t="shared" si="101"/>
        <v>41608</v>
      </c>
      <c r="T810" s="9">
        <f t="shared" si="102"/>
        <v>23007.199999999997</v>
      </c>
      <c r="U810" s="10">
        <f t="shared" si="103"/>
        <v>0.35606482685188623</v>
      </c>
      <c r="V810" s="5" t="s">
        <v>42</v>
      </c>
    </row>
    <row r="811" spans="1:22" x14ac:dyDescent="0.3">
      <c r="A811" s="5" t="s">
        <v>898</v>
      </c>
      <c r="B811" s="6">
        <v>45156</v>
      </c>
      <c r="C811" s="5">
        <f t="shared" si="96"/>
        <v>2023</v>
      </c>
      <c r="D811" s="5">
        <f t="shared" si="97"/>
        <v>8</v>
      </c>
      <c r="E811" s="5" t="str">
        <f t="shared" si="98"/>
        <v>Aug</v>
      </c>
      <c r="F811" s="5" t="str">
        <f t="shared" si="99"/>
        <v>Q3</v>
      </c>
      <c r="G811" s="5" t="s">
        <v>35</v>
      </c>
      <c r="H811" s="5" t="s">
        <v>91</v>
      </c>
      <c r="I811" s="5" t="s">
        <v>92</v>
      </c>
      <c r="J811" s="5" t="s">
        <v>46</v>
      </c>
      <c r="K811" s="5" t="s">
        <v>61</v>
      </c>
      <c r="L811" s="5" t="s">
        <v>40</v>
      </c>
      <c r="M811" s="5" t="s">
        <v>56</v>
      </c>
      <c r="N811" s="5">
        <v>1</v>
      </c>
      <c r="O811" s="7">
        <v>238</v>
      </c>
      <c r="P811" s="8">
        <v>0.1</v>
      </c>
      <c r="Q811" s="7">
        <v>99</v>
      </c>
      <c r="R811" s="9">
        <f t="shared" si="100"/>
        <v>214.20000000000002</v>
      </c>
      <c r="S811" s="9">
        <f t="shared" si="101"/>
        <v>99</v>
      </c>
      <c r="T811" s="9">
        <f t="shared" si="102"/>
        <v>115.20000000000002</v>
      </c>
      <c r="U811" s="10">
        <f t="shared" si="103"/>
        <v>0.53781512605042026</v>
      </c>
      <c r="V811" s="5" t="s">
        <v>42</v>
      </c>
    </row>
    <row r="812" spans="1:22" x14ac:dyDescent="0.3">
      <c r="A812" s="5" t="s">
        <v>899</v>
      </c>
      <c r="B812" s="6">
        <v>45156</v>
      </c>
      <c r="C812" s="5">
        <f t="shared" si="96"/>
        <v>2023</v>
      </c>
      <c r="D812" s="5">
        <f t="shared" si="97"/>
        <v>8</v>
      </c>
      <c r="E812" s="5" t="str">
        <f t="shared" si="98"/>
        <v>Aug</v>
      </c>
      <c r="F812" s="5" t="str">
        <f t="shared" si="99"/>
        <v>Q3</v>
      </c>
      <c r="G812" s="5" t="s">
        <v>63</v>
      </c>
      <c r="H812" s="5" t="s">
        <v>109</v>
      </c>
      <c r="I812" s="5" t="s">
        <v>110</v>
      </c>
      <c r="J812" s="5" t="s">
        <v>54</v>
      </c>
      <c r="K812" s="5" t="s">
        <v>99</v>
      </c>
      <c r="L812" s="5" t="s">
        <v>76</v>
      </c>
      <c r="M812" s="5" t="s">
        <v>49</v>
      </c>
      <c r="N812" s="5">
        <v>3</v>
      </c>
      <c r="O812" s="7">
        <v>1929</v>
      </c>
      <c r="P812" s="8">
        <v>0</v>
      </c>
      <c r="Q812" s="7">
        <v>998</v>
      </c>
      <c r="R812" s="9">
        <f t="shared" si="100"/>
        <v>5787</v>
      </c>
      <c r="S812" s="9">
        <f t="shared" si="101"/>
        <v>2994</v>
      </c>
      <c r="T812" s="9">
        <f t="shared" si="102"/>
        <v>2793</v>
      </c>
      <c r="U812" s="10">
        <f t="shared" si="103"/>
        <v>0.48263348885432866</v>
      </c>
      <c r="V812" s="5" t="s">
        <v>42</v>
      </c>
    </row>
    <row r="813" spans="1:22" x14ac:dyDescent="0.3">
      <c r="A813" s="5" t="s">
        <v>900</v>
      </c>
      <c r="B813" s="6">
        <v>45156</v>
      </c>
      <c r="C813" s="5">
        <f t="shared" si="96"/>
        <v>2023</v>
      </c>
      <c r="D813" s="5">
        <f t="shared" si="97"/>
        <v>8</v>
      </c>
      <c r="E813" s="5" t="str">
        <f t="shared" si="98"/>
        <v>Aug</v>
      </c>
      <c r="F813" s="5" t="str">
        <f t="shared" si="99"/>
        <v>Q3</v>
      </c>
      <c r="G813" s="5" t="s">
        <v>51</v>
      </c>
      <c r="H813" s="5" t="s">
        <v>106</v>
      </c>
      <c r="I813" s="5" t="s">
        <v>107</v>
      </c>
      <c r="J813" s="5" t="s">
        <v>54</v>
      </c>
      <c r="K813" s="5" t="s">
        <v>99</v>
      </c>
      <c r="L813" s="5" t="s">
        <v>48</v>
      </c>
      <c r="M813" s="5" t="s">
        <v>49</v>
      </c>
      <c r="N813" s="5">
        <v>2</v>
      </c>
      <c r="O813" s="7">
        <v>1752</v>
      </c>
      <c r="P813" s="8">
        <v>0.05</v>
      </c>
      <c r="Q813" s="7">
        <v>914</v>
      </c>
      <c r="R813" s="9">
        <f t="shared" si="100"/>
        <v>3328.7999999999997</v>
      </c>
      <c r="S813" s="9">
        <f t="shared" si="101"/>
        <v>1828</v>
      </c>
      <c r="T813" s="9">
        <f t="shared" si="102"/>
        <v>1500.7999999999997</v>
      </c>
      <c r="U813" s="10">
        <f t="shared" si="103"/>
        <v>0.45085316029800526</v>
      </c>
      <c r="V813" s="5" t="s">
        <v>42</v>
      </c>
    </row>
    <row r="814" spans="1:22" x14ac:dyDescent="0.3">
      <c r="A814" s="5" t="s">
        <v>901</v>
      </c>
      <c r="B814" s="6">
        <v>45156</v>
      </c>
      <c r="C814" s="5">
        <f t="shared" si="96"/>
        <v>2023</v>
      </c>
      <c r="D814" s="5">
        <f t="shared" si="97"/>
        <v>8</v>
      </c>
      <c r="E814" s="5" t="str">
        <f t="shared" si="98"/>
        <v>Aug</v>
      </c>
      <c r="F814" s="5" t="str">
        <f t="shared" si="99"/>
        <v>Q3</v>
      </c>
      <c r="G814" s="5" t="s">
        <v>63</v>
      </c>
      <c r="H814" s="5" t="s">
        <v>86</v>
      </c>
      <c r="I814" s="5" t="s">
        <v>87</v>
      </c>
      <c r="J814" s="5" t="s">
        <v>46</v>
      </c>
      <c r="K814" s="5" t="s">
        <v>66</v>
      </c>
      <c r="L814" s="5" t="s">
        <v>76</v>
      </c>
      <c r="M814" s="5" t="s">
        <v>49</v>
      </c>
      <c r="N814" s="5">
        <v>1</v>
      </c>
      <c r="O814" s="7">
        <v>300</v>
      </c>
      <c r="P814" s="8">
        <v>0.15</v>
      </c>
      <c r="Q814" s="7">
        <v>117</v>
      </c>
      <c r="R814" s="9">
        <f t="shared" si="100"/>
        <v>255</v>
      </c>
      <c r="S814" s="9">
        <f t="shared" si="101"/>
        <v>117</v>
      </c>
      <c r="T814" s="9">
        <f t="shared" si="102"/>
        <v>138</v>
      </c>
      <c r="U814" s="10">
        <f t="shared" si="103"/>
        <v>0.54117647058823526</v>
      </c>
      <c r="V814" s="5" t="s">
        <v>42</v>
      </c>
    </row>
    <row r="815" spans="1:22" x14ac:dyDescent="0.3">
      <c r="A815" s="5" t="s">
        <v>902</v>
      </c>
      <c r="B815" s="6">
        <v>45156</v>
      </c>
      <c r="C815" s="5">
        <f t="shared" si="96"/>
        <v>2023</v>
      </c>
      <c r="D815" s="5">
        <f t="shared" si="97"/>
        <v>8</v>
      </c>
      <c r="E815" s="5" t="str">
        <f t="shared" si="98"/>
        <v>Aug</v>
      </c>
      <c r="F815" s="5" t="str">
        <f t="shared" si="99"/>
        <v>Q3</v>
      </c>
      <c r="G815" s="5" t="s">
        <v>35</v>
      </c>
      <c r="H815" s="5" t="s">
        <v>91</v>
      </c>
      <c r="I815" s="5" t="s">
        <v>92</v>
      </c>
      <c r="J815" s="5" t="s">
        <v>46</v>
      </c>
      <c r="K815" s="5" t="s">
        <v>89</v>
      </c>
      <c r="L815" s="5" t="s">
        <v>40</v>
      </c>
      <c r="M815" s="5" t="s">
        <v>41</v>
      </c>
      <c r="N815" s="5">
        <v>1</v>
      </c>
      <c r="O815" s="7">
        <v>2122</v>
      </c>
      <c r="P815" s="8">
        <v>0.05</v>
      </c>
      <c r="Q815" s="7">
        <v>1247</v>
      </c>
      <c r="R815" s="9">
        <f t="shared" si="100"/>
        <v>2015.8999999999999</v>
      </c>
      <c r="S815" s="9">
        <f t="shared" si="101"/>
        <v>1247</v>
      </c>
      <c r="T815" s="9">
        <f t="shared" si="102"/>
        <v>768.89999999999986</v>
      </c>
      <c r="U815" s="10">
        <f t="shared" si="103"/>
        <v>0.38141772905402049</v>
      </c>
      <c r="V815" s="5" t="s">
        <v>42</v>
      </c>
    </row>
    <row r="816" spans="1:22" x14ac:dyDescent="0.3">
      <c r="A816" s="5" t="s">
        <v>903</v>
      </c>
      <c r="B816" s="6">
        <v>45157</v>
      </c>
      <c r="C816" s="5">
        <f t="shared" si="96"/>
        <v>2023</v>
      </c>
      <c r="D816" s="5">
        <f t="shared" si="97"/>
        <v>8</v>
      </c>
      <c r="E816" s="5" t="str">
        <f t="shared" si="98"/>
        <v>Aug</v>
      </c>
      <c r="F816" s="5" t="str">
        <f t="shared" si="99"/>
        <v>Q3</v>
      </c>
      <c r="G816" s="5" t="s">
        <v>63</v>
      </c>
      <c r="H816" s="5" t="s">
        <v>86</v>
      </c>
      <c r="I816" s="5" t="s">
        <v>87</v>
      </c>
      <c r="J816" s="5" t="s">
        <v>54</v>
      </c>
      <c r="K816" s="5" t="s">
        <v>99</v>
      </c>
      <c r="L816" s="5" t="s">
        <v>40</v>
      </c>
      <c r="M816" s="5" t="s">
        <v>41</v>
      </c>
      <c r="N816" s="5">
        <v>2</v>
      </c>
      <c r="O816" s="7">
        <v>1636</v>
      </c>
      <c r="P816" s="8">
        <v>0.1</v>
      </c>
      <c r="Q816" s="7">
        <v>839</v>
      </c>
      <c r="R816" s="9">
        <f t="shared" si="100"/>
        <v>2944.8</v>
      </c>
      <c r="S816" s="9">
        <f t="shared" si="101"/>
        <v>1678</v>
      </c>
      <c r="T816" s="9">
        <f t="shared" si="102"/>
        <v>1266.8000000000002</v>
      </c>
      <c r="U816" s="10">
        <f t="shared" si="103"/>
        <v>0.43018201575658793</v>
      </c>
      <c r="V816" s="5" t="s">
        <v>42</v>
      </c>
    </row>
    <row r="817" spans="1:22" x14ac:dyDescent="0.3">
      <c r="A817" s="5" t="s">
        <v>904</v>
      </c>
      <c r="B817" s="6">
        <v>45157</v>
      </c>
      <c r="C817" s="5">
        <f t="shared" si="96"/>
        <v>2023</v>
      </c>
      <c r="D817" s="5">
        <f t="shared" si="97"/>
        <v>8</v>
      </c>
      <c r="E817" s="5" t="str">
        <f t="shared" si="98"/>
        <v>Aug</v>
      </c>
      <c r="F817" s="5" t="str">
        <f t="shared" si="99"/>
        <v>Q3</v>
      </c>
      <c r="G817" s="5" t="s">
        <v>35</v>
      </c>
      <c r="H817" s="5" t="s">
        <v>36</v>
      </c>
      <c r="I817" s="5" t="s">
        <v>37</v>
      </c>
      <c r="J817" s="5" t="s">
        <v>46</v>
      </c>
      <c r="K817" s="5" t="s">
        <v>66</v>
      </c>
      <c r="L817" s="5" t="s">
        <v>48</v>
      </c>
      <c r="M817" s="5" t="s">
        <v>49</v>
      </c>
      <c r="N817" s="5">
        <v>1</v>
      </c>
      <c r="O817" s="7">
        <v>299</v>
      </c>
      <c r="P817" s="8">
        <v>0.1</v>
      </c>
      <c r="Q817" s="7">
        <v>122</v>
      </c>
      <c r="R817" s="9">
        <f t="shared" si="100"/>
        <v>269.10000000000002</v>
      </c>
      <c r="S817" s="9">
        <f t="shared" si="101"/>
        <v>122</v>
      </c>
      <c r="T817" s="9">
        <f t="shared" si="102"/>
        <v>147.10000000000002</v>
      </c>
      <c r="U817" s="10">
        <f t="shared" si="103"/>
        <v>0.54663693794128576</v>
      </c>
      <c r="V817" s="5" t="s">
        <v>42</v>
      </c>
    </row>
    <row r="818" spans="1:22" x14ac:dyDescent="0.3">
      <c r="A818" s="5" t="s">
        <v>905</v>
      </c>
      <c r="B818" s="6">
        <v>45158</v>
      </c>
      <c r="C818" s="5">
        <f t="shared" si="96"/>
        <v>2023</v>
      </c>
      <c r="D818" s="5">
        <f t="shared" si="97"/>
        <v>8</v>
      </c>
      <c r="E818" s="5" t="str">
        <f t="shared" si="98"/>
        <v>Aug</v>
      </c>
      <c r="F818" s="5" t="str">
        <f t="shared" si="99"/>
        <v>Q3</v>
      </c>
      <c r="G818" s="5" t="s">
        <v>58</v>
      </c>
      <c r="H818" s="5" t="s">
        <v>72</v>
      </c>
      <c r="I818" s="5" t="s">
        <v>73</v>
      </c>
      <c r="J818" s="5" t="s">
        <v>54</v>
      </c>
      <c r="K818" s="5" t="s">
        <v>84</v>
      </c>
      <c r="L818" s="5" t="s">
        <v>40</v>
      </c>
      <c r="M818" s="5" t="s">
        <v>49</v>
      </c>
      <c r="N818" s="5">
        <v>1</v>
      </c>
      <c r="O818" s="7">
        <v>2386</v>
      </c>
      <c r="P818" s="8">
        <v>0.1</v>
      </c>
      <c r="Q818" s="7">
        <v>1164</v>
      </c>
      <c r="R818" s="9">
        <f t="shared" si="100"/>
        <v>2147.4</v>
      </c>
      <c r="S818" s="9">
        <f t="shared" si="101"/>
        <v>1164</v>
      </c>
      <c r="T818" s="9">
        <f t="shared" si="102"/>
        <v>983.40000000000009</v>
      </c>
      <c r="U818" s="10">
        <f t="shared" si="103"/>
        <v>0.45794914780664991</v>
      </c>
      <c r="V818" s="5" t="s">
        <v>42</v>
      </c>
    </row>
    <row r="819" spans="1:22" x14ac:dyDescent="0.3">
      <c r="A819" s="5" t="s">
        <v>906</v>
      </c>
      <c r="B819" s="6">
        <v>45158</v>
      </c>
      <c r="C819" s="5">
        <f t="shared" si="96"/>
        <v>2023</v>
      </c>
      <c r="D819" s="5">
        <f t="shared" si="97"/>
        <v>8</v>
      </c>
      <c r="E819" s="5" t="str">
        <f t="shared" si="98"/>
        <v>Aug</v>
      </c>
      <c r="F819" s="5" t="str">
        <f t="shared" si="99"/>
        <v>Q3</v>
      </c>
      <c r="G819" s="5" t="s">
        <v>51</v>
      </c>
      <c r="H819" s="5" t="s">
        <v>79</v>
      </c>
      <c r="I819" s="5" t="s">
        <v>80</v>
      </c>
      <c r="J819" s="5" t="s">
        <v>81</v>
      </c>
      <c r="K819" s="5" t="s">
        <v>130</v>
      </c>
      <c r="L819" s="5" t="s">
        <v>40</v>
      </c>
      <c r="M819" s="5" t="s">
        <v>49</v>
      </c>
      <c r="N819" s="5">
        <v>1</v>
      </c>
      <c r="O819" s="7">
        <v>14377</v>
      </c>
      <c r="P819" s="8">
        <v>0.2</v>
      </c>
      <c r="Q819" s="7">
        <v>8679</v>
      </c>
      <c r="R819" s="9">
        <f t="shared" si="100"/>
        <v>11501.6</v>
      </c>
      <c r="S819" s="9">
        <f t="shared" si="101"/>
        <v>8679</v>
      </c>
      <c r="T819" s="9">
        <f t="shared" si="102"/>
        <v>2822.6000000000004</v>
      </c>
      <c r="U819" s="10">
        <f t="shared" si="103"/>
        <v>0.24540933435348128</v>
      </c>
      <c r="V819" s="5" t="s">
        <v>42</v>
      </c>
    </row>
    <row r="820" spans="1:22" x14ac:dyDescent="0.3">
      <c r="A820" s="5" t="s">
        <v>907</v>
      </c>
      <c r="B820" s="6">
        <v>45158</v>
      </c>
      <c r="C820" s="5">
        <f t="shared" si="96"/>
        <v>2023</v>
      </c>
      <c r="D820" s="5">
        <f t="shared" si="97"/>
        <v>8</v>
      </c>
      <c r="E820" s="5" t="str">
        <f t="shared" si="98"/>
        <v>Aug</v>
      </c>
      <c r="F820" s="5" t="str">
        <f t="shared" si="99"/>
        <v>Q3</v>
      </c>
      <c r="G820" s="5" t="s">
        <v>58</v>
      </c>
      <c r="H820" s="5" t="s">
        <v>72</v>
      </c>
      <c r="I820" s="5" t="s">
        <v>73</v>
      </c>
      <c r="J820" s="5" t="s">
        <v>54</v>
      </c>
      <c r="K820" s="5" t="s">
        <v>55</v>
      </c>
      <c r="L820" s="5" t="s">
        <v>48</v>
      </c>
      <c r="M820" s="5" t="s">
        <v>49</v>
      </c>
      <c r="N820" s="5">
        <v>4</v>
      </c>
      <c r="O820" s="7">
        <v>3014</v>
      </c>
      <c r="P820" s="8">
        <v>0</v>
      </c>
      <c r="Q820" s="7">
        <v>1812</v>
      </c>
      <c r="R820" s="9">
        <f t="shared" si="100"/>
        <v>12056</v>
      </c>
      <c r="S820" s="9">
        <f t="shared" si="101"/>
        <v>7248</v>
      </c>
      <c r="T820" s="9">
        <f t="shared" si="102"/>
        <v>4808</v>
      </c>
      <c r="U820" s="10">
        <f t="shared" si="103"/>
        <v>0.39880557398805572</v>
      </c>
      <c r="V820" s="5" t="s">
        <v>42</v>
      </c>
    </row>
    <row r="821" spans="1:22" x14ac:dyDescent="0.3">
      <c r="A821" s="5" t="s">
        <v>908</v>
      </c>
      <c r="B821" s="6">
        <v>45158</v>
      </c>
      <c r="C821" s="5">
        <f t="shared" si="96"/>
        <v>2023</v>
      </c>
      <c r="D821" s="5">
        <f t="shared" si="97"/>
        <v>8</v>
      </c>
      <c r="E821" s="5" t="str">
        <f t="shared" si="98"/>
        <v>Aug</v>
      </c>
      <c r="F821" s="5" t="str">
        <f t="shared" si="99"/>
        <v>Q3</v>
      </c>
      <c r="G821" s="5" t="s">
        <v>51</v>
      </c>
      <c r="H821" s="5" t="s">
        <v>79</v>
      </c>
      <c r="I821" s="5" t="s">
        <v>80</v>
      </c>
      <c r="J821" s="5" t="s">
        <v>38</v>
      </c>
      <c r="K821" s="5" t="s">
        <v>39</v>
      </c>
      <c r="L821" s="5" t="s">
        <v>40</v>
      </c>
      <c r="M821" s="5" t="s">
        <v>56</v>
      </c>
      <c r="N821" s="5">
        <v>1</v>
      </c>
      <c r="O821" s="7">
        <v>55368</v>
      </c>
      <c r="P821" s="8">
        <v>0.05</v>
      </c>
      <c r="Q821" s="7">
        <v>47300</v>
      </c>
      <c r="R821" s="9">
        <f t="shared" si="100"/>
        <v>52599.6</v>
      </c>
      <c r="S821" s="9">
        <f t="shared" si="101"/>
        <v>47300</v>
      </c>
      <c r="T821" s="9">
        <f t="shared" si="102"/>
        <v>5299.5999999999985</v>
      </c>
      <c r="U821" s="10">
        <f t="shared" si="103"/>
        <v>0.10075361789823495</v>
      </c>
      <c r="V821" s="5" t="s">
        <v>42</v>
      </c>
    </row>
    <row r="822" spans="1:22" x14ac:dyDescent="0.3">
      <c r="A822" s="5" t="s">
        <v>909</v>
      </c>
      <c r="B822" s="6">
        <v>45158</v>
      </c>
      <c r="C822" s="5">
        <f t="shared" si="96"/>
        <v>2023</v>
      </c>
      <c r="D822" s="5">
        <f t="shared" si="97"/>
        <v>8</v>
      </c>
      <c r="E822" s="5" t="str">
        <f t="shared" si="98"/>
        <v>Aug</v>
      </c>
      <c r="F822" s="5" t="str">
        <f t="shared" si="99"/>
        <v>Q3</v>
      </c>
      <c r="G822" s="5" t="s">
        <v>63</v>
      </c>
      <c r="H822" s="5" t="s">
        <v>64</v>
      </c>
      <c r="I822" s="5" t="s">
        <v>65</v>
      </c>
      <c r="J822" s="5" t="s">
        <v>46</v>
      </c>
      <c r="K822" s="5" t="s">
        <v>89</v>
      </c>
      <c r="L822" s="5" t="s">
        <v>76</v>
      </c>
      <c r="M822" s="5" t="s">
        <v>49</v>
      </c>
      <c r="N822" s="5">
        <v>3</v>
      </c>
      <c r="O822" s="7">
        <v>2284</v>
      </c>
      <c r="P822" s="8">
        <v>0</v>
      </c>
      <c r="Q822" s="7">
        <v>1309</v>
      </c>
      <c r="R822" s="9">
        <f t="shared" si="100"/>
        <v>6852</v>
      </c>
      <c r="S822" s="9">
        <f t="shared" si="101"/>
        <v>3927</v>
      </c>
      <c r="T822" s="9">
        <f t="shared" si="102"/>
        <v>2925</v>
      </c>
      <c r="U822" s="10">
        <f t="shared" si="103"/>
        <v>0.42688266199649738</v>
      </c>
      <c r="V822" s="5" t="s">
        <v>42</v>
      </c>
    </row>
    <row r="823" spans="1:22" x14ac:dyDescent="0.3">
      <c r="A823" s="5" t="s">
        <v>910</v>
      </c>
      <c r="B823" s="6">
        <v>45159</v>
      </c>
      <c r="C823" s="5">
        <f t="shared" si="96"/>
        <v>2023</v>
      </c>
      <c r="D823" s="5">
        <f t="shared" si="97"/>
        <v>8</v>
      </c>
      <c r="E823" s="5" t="str">
        <f t="shared" si="98"/>
        <v>Aug</v>
      </c>
      <c r="F823" s="5" t="str">
        <f t="shared" si="99"/>
        <v>Q3</v>
      </c>
      <c r="G823" s="5" t="s">
        <v>58</v>
      </c>
      <c r="H823" s="5" t="s">
        <v>68</v>
      </c>
      <c r="I823" s="5" t="s">
        <v>69</v>
      </c>
      <c r="J823" s="5" t="s">
        <v>54</v>
      </c>
      <c r="K823" s="5" t="s">
        <v>99</v>
      </c>
      <c r="L823" s="5" t="s">
        <v>76</v>
      </c>
      <c r="M823" s="5" t="s">
        <v>49</v>
      </c>
      <c r="N823" s="5">
        <v>4</v>
      </c>
      <c r="O823" s="7">
        <v>1883</v>
      </c>
      <c r="P823" s="8">
        <v>0.1</v>
      </c>
      <c r="Q823" s="7">
        <v>967</v>
      </c>
      <c r="R823" s="9">
        <f t="shared" si="100"/>
        <v>6778.8</v>
      </c>
      <c r="S823" s="9">
        <f t="shared" si="101"/>
        <v>3868</v>
      </c>
      <c r="T823" s="9">
        <f t="shared" si="102"/>
        <v>2910.8</v>
      </c>
      <c r="U823" s="10">
        <f t="shared" si="103"/>
        <v>0.42939753348675286</v>
      </c>
      <c r="V823" s="5" t="s">
        <v>120</v>
      </c>
    </row>
    <row r="824" spans="1:22" x14ac:dyDescent="0.3">
      <c r="A824" s="5" t="s">
        <v>911</v>
      </c>
      <c r="B824" s="6">
        <v>45159</v>
      </c>
      <c r="C824" s="5">
        <f t="shared" si="96"/>
        <v>2023</v>
      </c>
      <c r="D824" s="5">
        <f t="shared" si="97"/>
        <v>8</v>
      </c>
      <c r="E824" s="5" t="str">
        <f t="shared" si="98"/>
        <v>Aug</v>
      </c>
      <c r="F824" s="5" t="str">
        <f t="shared" si="99"/>
        <v>Q3</v>
      </c>
      <c r="G824" s="5" t="s">
        <v>35</v>
      </c>
      <c r="H824" s="5" t="s">
        <v>44</v>
      </c>
      <c r="I824" s="5" t="s">
        <v>45</v>
      </c>
      <c r="J824" s="5" t="s">
        <v>46</v>
      </c>
      <c r="K824" s="5" t="s">
        <v>61</v>
      </c>
      <c r="L824" s="5" t="s">
        <v>40</v>
      </c>
      <c r="M824" s="5" t="s">
        <v>49</v>
      </c>
      <c r="N824" s="5">
        <v>2</v>
      </c>
      <c r="O824" s="7">
        <v>274</v>
      </c>
      <c r="P824" s="8">
        <v>0.05</v>
      </c>
      <c r="Q824" s="7">
        <v>112</v>
      </c>
      <c r="R824" s="9">
        <f t="shared" si="100"/>
        <v>520.6</v>
      </c>
      <c r="S824" s="9">
        <f t="shared" si="101"/>
        <v>224</v>
      </c>
      <c r="T824" s="9">
        <f t="shared" si="102"/>
        <v>296.60000000000002</v>
      </c>
      <c r="U824" s="10">
        <f t="shared" si="103"/>
        <v>0.56972723780253554</v>
      </c>
      <c r="V824" s="5" t="s">
        <v>42</v>
      </c>
    </row>
    <row r="825" spans="1:22" x14ac:dyDescent="0.3">
      <c r="A825" s="5" t="s">
        <v>912</v>
      </c>
      <c r="B825" s="6">
        <v>45159</v>
      </c>
      <c r="C825" s="5">
        <f t="shared" si="96"/>
        <v>2023</v>
      </c>
      <c r="D825" s="5">
        <f t="shared" si="97"/>
        <v>8</v>
      </c>
      <c r="E825" s="5" t="str">
        <f t="shared" si="98"/>
        <v>Aug</v>
      </c>
      <c r="F825" s="5" t="str">
        <f t="shared" si="99"/>
        <v>Q3</v>
      </c>
      <c r="G825" s="5" t="s">
        <v>58</v>
      </c>
      <c r="H825" s="5" t="s">
        <v>72</v>
      </c>
      <c r="I825" s="5" t="s">
        <v>73</v>
      </c>
      <c r="J825" s="5" t="s">
        <v>38</v>
      </c>
      <c r="K825" s="5" t="s">
        <v>104</v>
      </c>
      <c r="L825" s="5" t="s">
        <v>48</v>
      </c>
      <c r="M825" s="5" t="s">
        <v>41</v>
      </c>
      <c r="N825" s="5">
        <v>3</v>
      </c>
      <c r="O825" s="7">
        <v>1501</v>
      </c>
      <c r="P825" s="8">
        <v>0.05</v>
      </c>
      <c r="Q825" s="7">
        <v>743</v>
      </c>
      <c r="R825" s="9">
        <f t="shared" si="100"/>
        <v>4277.8499999999995</v>
      </c>
      <c r="S825" s="9">
        <f t="shared" si="101"/>
        <v>2229</v>
      </c>
      <c r="T825" s="9">
        <f t="shared" si="102"/>
        <v>2048.8499999999995</v>
      </c>
      <c r="U825" s="10">
        <f t="shared" si="103"/>
        <v>0.4789438619867456</v>
      </c>
      <c r="V825" s="5" t="s">
        <v>42</v>
      </c>
    </row>
    <row r="826" spans="1:22" x14ac:dyDescent="0.3">
      <c r="A826" s="5" t="s">
        <v>913</v>
      </c>
      <c r="B826" s="6">
        <v>45159</v>
      </c>
      <c r="C826" s="5">
        <f t="shared" si="96"/>
        <v>2023</v>
      </c>
      <c r="D826" s="5">
        <f t="shared" si="97"/>
        <v>8</v>
      </c>
      <c r="E826" s="5" t="str">
        <f t="shared" si="98"/>
        <v>Aug</v>
      </c>
      <c r="F826" s="5" t="str">
        <f t="shared" si="99"/>
        <v>Q3</v>
      </c>
      <c r="G826" s="5" t="s">
        <v>35</v>
      </c>
      <c r="H826" s="5" t="s">
        <v>36</v>
      </c>
      <c r="I826" s="5" t="s">
        <v>37</v>
      </c>
      <c r="J826" s="5" t="s">
        <v>46</v>
      </c>
      <c r="K826" s="5" t="s">
        <v>66</v>
      </c>
      <c r="L826" s="5" t="s">
        <v>48</v>
      </c>
      <c r="M826" s="5" t="s">
        <v>56</v>
      </c>
      <c r="N826" s="5">
        <v>1</v>
      </c>
      <c r="O826" s="7">
        <v>313</v>
      </c>
      <c r="P826" s="8">
        <v>0</v>
      </c>
      <c r="Q826" s="7">
        <v>124</v>
      </c>
      <c r="R826" s="9">
        <f t="shared" si="100"/>
        <v>313</v>
      </c>
      <c r="S826" s="9">
        <f t="shared" si="101"/>
        <v>124</v>
      </c>
      <c r="T826" s="9">
        <f t="shared" si="102"/>
        <v>189</v>
      </c>
      <c r="U826" s="10">
        <f t="shared" si="103"/>
        <v>0.60383386581469645</v>
      </c>
      <c r="V826" s="5" t="s">
        <v>42</v>
      </c>
    </row>
    <row r="827" spans="1:22" x14ac:dyDescent="0.3">
      <c r="A827" s="5" t="s">
        <v>914</v>
      </c>
      <c r="B827" s="6">
        <v>45160</v>
      </c>
      <c r="C827" s="5">
        <f t="shared" si="96"/>
        <v>2023</v>
      </c>
      <c r="D827" s="5">
        <f t="shared" si="97"/>
        <v>8</v>
      </c>
      <c r="E827" s="5" t="str">
        <f t="shared" si="98"/>
        <v>Aug</v>
      </c>
      <c r="F827" s="5" t="str">
        <f t="shared" si="99"/>
        <v>Q3</v>
      </c>
      <c r="G827" s="5" t="s">
        <v>58</v>
      </c>
      <c r="H827" s="5" t="s">
        <v>68</v>
      </c>
      <c r="I827" s="5" t="s">
        <v>69</v>
      </c>
      <c r="J827" s="5" t="s">
        <v>46</v>
      </c>
      <c r="K827" s="5" t="s">
        <v>61</v>
      </c>
      <c r="L827" s="5" t="s">
        <v>76</v>
      </c>
      <c r="M827" s="5" t="s">
        <v>49</v>
      </c>
      <c r="N827" s="5">
        <v>2</v>
      </c>
      <c r="O827" s="7">
        <v>270</v>
      </c>
      <c r="P827" s="8">
        <v>0.1</v>
      </c>
      <c r="Q827" s="7">
        <v>116</v>
      </c>
      <c r="R827" s="9">
        <f t="shared" si="100"/>
        <v>486</v>
      </c>
      <c r="S827" s="9">
        <f t="shared" si="101"/>
        <v>232</v>
      </c>
      <c r="T827" s="9">
        <f t="shared" si="102"/>
        <v>254</v>
      </c>
      <c r="U827" s="10">
        <f t="shared" si="103"/>
        <v>0.52263374485596703</v>
      </c>
      <c r="V827" s="5" t="s">
        <v>42</v>
      </c>
    </row>
    <row r="828" spans="1:22" x14ac:dyDescent="0.3">
      <c r="A828" s="5" t="s">
        <v>915</v>
      </c>
      <c r="B828" s="6">
        <v>45160</v>
      </c>
      <c r="C828" s="5">
        <f t="shared" si="96"/>
        <v>2023</v>
      </c>
      <c r="D828" s="5">
        <f t="shared" si="97"/>
        <v>8</v>
      </c>
      <c r="E828" s="5" t="str">
        <f t="shared" si="98"/>
        <v>Aug</v>
      </c>
      <c r="F828" s="5" t="str">
        <f t="shared" si="99"/>
        <v>Q3</v>
      </c>
      <c r="G828" s="5" t="s">
        <v>51</v>
      </c>
      <c r="H828" s="5" t="s">
        <v>106</v>
      </c>
      <c r="I828" s="5" t="s">
        <v>107</v>
      </c>
      <c r="J828" s="5" t="s">
        <v>81</v>
      </c>
      <c r="K828" s="5" t="s">
        <v>130</v>
      </c>
      <c r="L828" s="5" t="s">
        <v>48</v>
      </c>
      <c r="M828" s="5" t="s">
        <v>41</v>
      </c>
      <c r="N828" s="5">
        <v>5</v>
      </c>
      <c r="O828" s="7">
        <v>14977</v>
      </c>
      <c r="P828" s="8">
        <v>0.4</v>
      </c>
      <c r="Q828" s="7">
        <v>9234</v>
      </c>
      <c r="R828" s="9">
        <f t="shared" si="100"/>
        <v>44931</v>
      </c>
      <c r="S828" s="9">
        <f t="shared" si="101"/>
        <v>46170</v>
      </c>
      <c r="T828" s="9">
        <f t="shared" si="102"/>
        <v>-1239</v>
      </c>
      <c r="U828" s="10">
        <f t="shared" si="103"/>
        <v>-2.7575615944448153E-2</v>
      </c>
      <c r="V828" s="5" t="s">
        <v>42</v>
      </c>
    </row>
    <row r="829" spans="1:22" x14ac:dyDescent="0.3">
      <c r="A829" s="5" t="s">
        <v>916</v>
      </c>
      <c r="B829" s="6">
        <v>45160</v>
      </c>
      <c r="C829" s="5">
        <f t="shared" si="96"/>
        <v>2023</v>
      </c>
      <c r="D829" s="5">
        <f t="shared" si="97"/>
        <v>8</v>
      </c>
      <c r="E829" s="5" t="str">
        <f t="shared" si="98"/>
        <v>Aug</v>
      </c>
      <c r="F829" s="5" t="str">
        <f t="shared" si="99"/>
        <v>Q3</v>
      </c>
      <c r="G829" s="5" t="s">
        <v>35</v>
      </c>
      <c r="H829" s="5" t="s">
        <v>36</v>
      </c>
      <c r="I829" s="5" t="s">
        <v>37</v>
      </c>
      <c r="J829" s="5" t="s">
        <v>81</v>
      </c>
      <c r="K829" s="5" t="s">
        <v>146</v>
      </c>
      <c r="L829" s="5" t="s">
        <v>40</v>
      </c>
      <c r="M829" s="5" t="s">
        <v>56</v>
      </c>
      <c r="N829" s="5">
        <v>4</v>
      </c>
      <c r="O829" s="7">
        <v>9369</v>
      </c>
      <c r="P829" s="8">
        <v>0.05</v>
      </c>
      <c r="Q829" s="7">
        <v>5710</v>
      </c>
      <c r="R829" s="9">
        <f t="shared" si="100"/>
        <v>35602.199999999997</v>
      </c>
      <c r="S829" s="9">
        <f t="shared" si="101"/>
        <v>22840</v>
      </c>
      <c r="T829" s="9">
        <f t="shared" si="102"/>
        <v>12762.199999999997</v>
      </c>
      <c r="U829" s="10">
        <f t="shared" si="103"/>
        <v>0.35846661161388899</v>
      </c>
      <c r="V829" s="5" t="s">
        <v>42</v>
      </c>
    </row>
    <row r="830" spans="1:22" x14ac:dyDescent="0.3">
      <c r="A830" s="5" t="s">
        <v>917</v>
      </c>
      <c r="B830" s="6">
        <v>45160</v>
      </c>
      <c r="C830" s="5">
        <f t="shared" si="96"/>
        <v>2023</v>
      </c>
      <c r="D830" s="5">
        <f t="shared" si="97"/>
        <v>8</v>
      </c>
      <c r="E830" s="5" t="str">
        <f t="shared" si="98"/>
        <v>Aug</v>
      </c>
      <c r="F830" s="5" t="str">
        <f t="shared" si="99"/>
        <v>Q3</v>
      </c>
      <c r="G830" s="5" t="s">
        <v>51</v>
      </c>
      <c r="H830" s="5" t="s">
        <v>106</v>
      </c>
      <c r="I830" s="5" t="s">
        <v>107</v>
      </c>
      <c r="J830" s="5" t="s">
        <v>46</v>
      </c>
      <c r="K830" s="5" t="s">
        <v>61</v>
      </c>
      <c r="L830" s="5" t="s">
        <v>48</v>
      </c>
      <c r="M830" s="5" t="s">
        <v>41</v>
      </c>
      <c r="N830" s="5">
        <v>3</v>
      </c>
      <c r="O830" s="7">
        <v>239</v>
      </c>
      <c r="P830" s="8">
        <v>0.1</v>
      </c>
      <c r="Q830" s="7">
        <v>98</v>
      </c>
      <c r="R830" s="9">
        <f t="shared" si="100"/>
        <v>645.30000000000007</v>
      </c>
      <c r="S830" s="9">
        <f t="shared" si="101"/>
        <v>294</v>
      </c>
      <c r="T830" s="9">
        <f t="shared" si="102"/>
        <v>351.30000000000007</v>
      </c>
      <c r="U830" s="10">
        <f t="shared" si="103"/>
        <v>0.54439795443979544</v>
      </c>
      <c r="V830" s="5" t="s">
        <v>42</v>
      </c>
    </row>
    <row r="831" spans="1:22" x14ac:dyDescent="0.3">
      <c r="A831" s="5" t="s">
        <v>918</v>
      </c>
      <c r="B831" s="6">
        <v>45160</v>
      </c>
      <c r="C831" s="5">
        <f t="shared" si="96"/>
        <v>2023</v>
      </c>
      <c r="D831" s="5">
        <f t="shared" si="97"/>
        <v>8</v>
      </c>
      <c r="E831" s="5" t="str">
        <f t="shared" si="98"/>
        <v>Aug</v>
      </c>
      <c r="F831" s="5" t="str">
        <f t="shared" si="99"/>
        <v>Q3</v>
      </c>
      <c r="G831" s="5" t="s">
        <v>58</v>
      </c>
      <c r="H831" s="5" t="s">
        <v>72</v>
      </c>
      <c r="I831" s="5" t="s">
        <v>73</v>
      </c>
      <c r="J831" s="5" t="s">
        <v>38</v>
      </c>
      <c r="K831" s="5" t="s">
        <v>75</v>
      </c>
      <c r="L831" s="5" t="s">
        <v>48</v>
      </c>
      <c r="M831" s="5" t="s">
        <v>49</v>
      </c>
      <c r="N831" s="5">
        <v>1</v>
      </c>
      <c r="O831" s="7">
        <v>10738</v>
      </c>
      <c r="P831" s="8">
        <v>0.15</v>
      </c>
      <c r="Q831" s="7">
        <v>7809</v>
      </c>
      <c r="R831" s="9">
        <f t="shared" si="100"/>
        <v>9127.2999999999993</v>
      </c>
      <c r="S831" s="9">
        <f t="shared" si="101"/>
        <v>7809</v>
      </c>
      <c r="T831" s="9">
        <f t="shared" si="102"/>
        <v>1318.2999999999993</v>
      </c>
      <c r="U831" s="10">
        <f t="shared" si="103"/>
        <v>0.14443482738597388</v>
      </c>
      <c r="V831" s="5" t="s">
        <v>42</v>
      </c>
    </row>
    <row r="832" spans="1:22" x14ac:dyDescent="0.3">
      <c r="A832" s="5" t="s">
        <v>919</v>
      </c>
      <c r="B832" s="6">
        <v>45160</v>
      </c>
      <c r="C832" s="5">
        <f t="shared" si="96"/>
        <v>2023</v>
      </c>
      <c r="D832" s="5">
        <f t="shared" si="97"/>
        <v>8</v>
      </c>
      <c r="E832" s="5" t="str">
        <f t="shared" si="98"/>
        <v>Aug</v>
      </c>
      <c r="F832" s="5" t="str">
        <f t="shared" si="99"/>
        <v>Q3</v>
      </c>
      <c r="G832" s="5" t="s">
        <v>51</v>
      </c>
      <c r="H832" s="5" t="s">
        <v>52</v>
      </c>
      <c r="I832" s="5" t="s">
        <v>53</v>
      </c>
      <c r="J832" s="5" t="s">
        <v>54</v>
      </c>
      <c r="K832" s="5" t="s">
        <v>55</v>
      </c>
      <c r="L832" s="5" t="s">
        <v>76</v>
      </c>
      <c r="M832" s="5" t="s">
        <v>49</v>
      </c>
      <c r="N832" s="5">
        <v>5</v>
      </c>
      <c r="O832" s="7">
        <v>2838</v>
      </c>
      <c r="P832" s="8">
        <v>0.15</v>
      </c>
      <c r="Q832" s="7">
        <v>1721</v>
      </c>
      <c r="R832" s="9">
        <f t="shared" si="100"/>
        <v>12061.5</v>
      </c>
      <c r="S832" s="9">
        <f t="shared" si="101"/>
        <v>8605</v>
      </c>
      <c r="T832" s="9">
        <f t="shared" si="102"/>
        <v>3456.5</v>
      </c>
      <c r="U832" s="10">
        <f t="shared" si="103"/>
        <v>0.28657298014343158</v>
      </c>
      <c r="V832" s="5" t="s">
        <v>42</v>
      </c>
    </row>
    <row r="833" spans="1:22" x14ac:dyDescent="0.3">
      <c r="A833" s="5" t="s">
        <v>920</v>
      </c>
      <c r="B833" s="6">
        <v>45161</v>
      </c>
      <c r="C833" s="5">
        <f t="shared" si="96"/>
        <v>2023</v>
      </c>
      <c r="D833" s="5">
        <f t="shared" si="97"/>
        <v>8</v>
      </c>
      <c r="E833" s="5" t="str">
        <f t="shared" si="98"/>
        <v>Aug</v>
      </c>
      <c r="F833" s="5" t="str">
        <f t="shared" si="99"/>
        <v>Q3</v>
      </c>
      <c r="G833" s="5" t="s">
        <v>35</v>
      </c>
      <c r="H833" s="5" t="s">
        <v>44</v>
      </c>
      <c r="I833" s="5" t="s">
        <v>45</v>
      </c>
      <c r="J833" s="5" t="s">
        <v>81</v>
      </c>
      <c r="K833" s="5" t="s">
        <v>146</v>
      </c>
      <c r="L833" s="5" t="s">
        <v>40</v>
      </c>
      <c r="M833" s="5" t="s">
        <v>41</v>
      </c>
      <c r="N833" s="5">
        <v>1</v>
      </c>
      <c r="O833" s="7">
        <v>9540</v>
      </c>
      <c r="P833" s="8">
        <v>0.1</v>
      </c>
      <c r="Q833" s="7">
        <v>5982</v>
      </c>
      <c r="R833" s="9">
        <f t="shared" si="100"/>
        <v>8586</v>
      </c>
      <c r="S833" s="9">
        <f t="shared" si="101"/>
        <v>5982</v>
      </c>
      <c r="T833" s="9">
        <f t="shared" si="102"/>
        <v>2604</v>
      </c>
      <c r="U833" s="10">
        <f t="shared" si="103"/>
        <v>0.30328441649196364</v>
      </c>
      <c r="V833" s="5" t="s">
        <v>42</v>
      </c>
    </row>
    <row r="834" spans="1:22" x14ac:dyDescent="0.3">
      <c r="A834" s="5" t="s">
        <v>921</v>
      </c>
      <c r="B834" s="6">
        <v>45162</v>
      </c>
      <c r="C834" s="5">
        <f t="shared" ref="C834:C897" si="104">YEAR(B834)</f>
        <v>2023</v>
      </c>
      <c r="D834" s="5">
        <f t="shared" ref="D834:D897" si="105">MONTH(B834)</f>
        <v>8</v>
      </c>
      <c r="E834" s="5" t="str">
        <f t="shared" ref="E834:E897" si="106">TEXT(B834,"mmm")</f>
        <v>Aug</v>
      </c>
      <c r="F834" s="5" t="str">
        <f t="shared" ref="F834:F897" si="107">"Q"&amp;ROUNDUP(D834/3,0)</f>
        <v>Q3</v>
      </c>
      <c r="G834" s="5" t="s">
        <v>35</v>
      </c>
      <c r="H834" s="5" t="s">
        <v>36</v>
      </c>
      <c r="I834" s="5" t="s">
        <v>37</v>
      </c>
      <c r="J834" s="5" t="s">
        <v>46</v>
      </c>
      <c r="K834" s="5" t="s">
        <v>47</v>
      </c>
      <c r="L834" s="5" t="s">
        <v>76</v>
      </c>
      <c r="M834" s="5" t="s">
        <v>49</v>
      </c>
      <c r="N834" s="5">
        <v>1</v>
      </c>
      <c r="O834" s="7">
        <v>441</v>
      </c>
      <c r="P834" s="8">
        <v>0.05</v>
      </c>
      <c r="Q834" s="7">
        <v>201</v>
      </c>
      <c r="R834" s="9">
        <f t="shared" ref="R834:R897" si="108">N834*O834*(1-P834)</f>
        <v>418.95</v>
      </c>
      <c r="S834" s="9">
        <f t="shared" ref="S834:S897" si="109">N834*Q834</f>
        <v>201</v>
      </c>
      <c r="T834" s="9">
        <f t="shared" ref="T834:T897" si="110">R834-S834</f>
        <v>217.95</v>
      </c>
      <c r="U834" s="10">
        <f t="shared" ref="U834:U897" si="111">IF(R834=0,0,T834/R834)</f>
        <v>0.52022914428929468</v>
      </c>
      <c r="V834" s="5" t="s">
        <v>42</v>
      </c>
    </row>
    <row r="835" spans="1:22" x14ac:dyDescent="0.3">
      <c r="A835" s="5" t="s">
        <v>922</v>
      </c>
      <c r="B835" s="6">
        <v>45162</v>
      </c>
      <c r="C835" s="5">
        <f t="shared" si="104"/>
        <v>2023</v>
      </c>
      <c r="D835" s="5">
        <f t="shared" si="105"/>
        <v>8</v>
      </c>
      <c r="E835" s="5" t="str">
        <f t="shared" si="106"/>
        <v>Aug</v>
      </c>
      <c r="F835" s="5" t="str">
        <f t="shared" si="107"/>
        <v>Q3</v>
      </c>
      <c r="G835" s="5" t="s">
        <v>51</v>
      </c>
      <c r="H835" s="5" t="s">
        <v>79</v>
      </c>
      <c r="I835" s="5" t="s">
        <v>80</v>
      </c>
      <c r="J835" s="5" t="s">
        <v>46</v>
      </c>
      <c r="K835" s="5" t="s">
        <v>47</v>
      </c>
      <c r="L835" s="5" t="s">
        <v>48</v>
      </c>
      <c r="M835" s="5" t="s">
        <v>49</v>
      </c>
      <c r="N835" s="5">
        <v>4</v>
      </c>
      <c r="O835" s="7">
        <v>453</v>
      </c>
      <c r="P835" s="8">
        <v>0.15</v>
      </c>
      <c r="Q835" s="7">
        <v>207</v>
      </c>
      <c r="R835" s="9">
        <f t="shared" si="108"/>
        <v>1540.2</v>
      </c>
      <c r="S835" s="9">
        <f t="shared" si="109"/>
        <v>828</v>
      </c>
      <c r="T835" s="9">
        <f t="shared" si="110"/>
        <v>712.2</v>
      </c>
      <c r="U835" s="10">
        <f t="shared" si="111"/>
        <v>0.46240747954811068</v>
      </c>
      <c r="V835" s="5" t="s">
        <v>42</v>
      </c>
    </row>
    <row r="836" spans="1:22" x14ac:dyDescent="0.3">
      <c r="A836" s="5" t="s">
        <v>923</v>
      </c>
      <c r="B836" s="6">
        <v>45162</v>
      </c>
      <c r="C836" s="5">
        <f t="shared" si="104"/>
        <v>2023</v>
      </c>
      <c r="D836" s="5">
        <f t="shared" si="105"/>
        <v>8</v>
      </c>
      <c r="E836" s="5" t="str">
        <f t="shared" si="106"/>
        <v>Aug</v>
      </c>
      <c r="F836" s="5" t="str">
        <f t="shared" si="107"/>
        <v>Q3</v>
      </c>
      <c r="G836" s="5" t="s">
        <v>51</v>
      </c>
      <c r="H836" s="5" t="s">
        <v>106</v>
      </c>
      <c r="I836" s="5" t="s">
        <v>107</v>
      </c>
      <c r="J836" s="5" t="s">
        <v>81</v>
      </c>
      <c r="K836" s="5" t="s">
        <v>146</v>
      </c>
      <c r="L836" s="5" t="s">
        <v>76</v>
      </c>
      <c r="M836" s="5" t="s">
        <v>49</v>
      </c>
      <c r="N836" s="5">
        <v>2</v>
      </c>
      <c r="O836" s="7">
        <v>9722</v>
      </c>
      <c r="P836" s="8">
        <v>0.3</v>
      </c>
      <c r="Q836" s="7">
        <v>6055</v>
      </c>
      <c r="R836" s="9">
        <f t="shared" si="108"/>
        <v>13610.8</v>
      </c>
      <c r="S836" s="9">
        <f t="shared" si="109"/>
        <v>12110</v>
      </c>
      <c r="T836" s="9">
        <f t="shared" si="110"/>
        <v>1500.7999999999993</v>
      </c>
      <c r="U836" s="10">
        <f t="shared" si="111"/>
        <v>0.11026537749434268</v>
      </c>
      <c r="V836" s="5" t="s">
        <v>42</v>
      </c>
    </row>
    <row r="837" spans="1:22" x14ac:dyDescent="0.3">
      <c r="A837" s="5" t="s">
        <v>924</v>
      </c>
      <c r="B837" s="6">
        <v>45163</v>
      </c>
      <c r="C837" s="5">
        <f t="shared" si="104"/>
        <v>2023</v>
      </c>
      <c r="D837" s="5">
        <f t="shared" si="105"/>
        <v>8</v>
      </c>
      <c r="E837" s="5" t="str">
        <f t="shared" si="106"/>
        <v>Aug</v>
      </c>
      <c r="F837" s="5" t="str">
        <f t="shared" si="107"/>
        <v>Q3</v>
      </c>
      <c r="G837" s="5" t="s">
        <v>35</v>
      </c>
      <c r="H837" s="5" t="s">
        <v>44</v>
      </c>
      <c r="I837" s="5" t="s">
        <v>45</v>
      </c>
      <c r="J837" s="5" t="s">
        <v>46</v>
      </c>
      <c r="K837" s="5" t="s">
        <v>89</v>
      </c>
      <c r="L837" s="5" t="s">
        <v>40</v>
      </c>
      <c r="M837" s="5" t="s">
        <v>49</v>
      </c>
      <c r="N837" s="5">
        <v>1</v>
      </c>
      <c r="O837" s="7">
        <v>2222</v>
      </c>
      <c r="P837" s="8">
        <v>0.1</v>
      </c>
      <c r="Q837" s="7">
        <v>1322</v>
      </c>
      <c r="R837" s="9">
        <f t="shared" si="108"/>
        <v>1999.8</v>
      </c>
      <c r="S837" s="9">
        <f t="shared" si="109"/>
        <v>1322</v>
      </c>
      <c r="T837" s="9">
        <f t="shared" si="110"/>
        <v>677.8</v>
      </c>
      <c r="U837" s="10">
        <f t="shared" si="111"/>
        <v>0.33893389338933894</v>
      </c>
      <c r="V837" s="5" t="s">
        <v>42</v>
      </c>
    </row>
    <row r="838" spans="1:22" x14ac:dyDescent="0.3">
      <c r="A838" s="5" t="s">
        <v>925</v>
      </c>
      <c r="B838" s="6">
        <v>45163</v>
      </c>
      <c r="C838" s="5">
        <f t="shared" si="104"/>
        <v>2023</v>
      </c>
      <c r="D838" s="5">
        <f t="shared" si="105"/>
        <v>8</v>
      </c>
      <c r="E838" s="5" t="str">
        <f t="shared" si="106"/>
        <v>Aug</v>
      </c>
      <c r="F838" s="5" t="str">
        <f t="shared" si="107"/>
        <v>Q3</v>
      </c>
      <c r="G838" s="5" t="s">
        <v>51</v>
      </c>
      <c r="H838" s="5" t="s">
        <v>52</v>
      </c>
      <c r="I838" s="5" t="s">
        <v>53</v>
      </c>
      <c r="J838" s="5" t="s">
        <v>46</v>
      </c>
      <c r="K838" s="5" t="s">
        <v>66</v>
      </c>
      <c r="L838" s="5" t="s">
        <v>48</v>
      </c>
      <c r="M838" s="5" t="s">
        <v>41</v>
      </c>
      <c r="N838" s="5">
        <v>8</v>
      </c>
      <c r="O838" s="7">
        <v>317</v>
      </c>
      <c r="P838" s="8">
        <v>0.1</v>
      </c>
      <c r="Q838" s="7">
        <v>124</v>
      </c>
      <c r="R838" s="9">
        <f t="shared" si="108"/>
        <v>2282.4</v>
      </c>
      <c r="S838" s="9">
        <f t="shared" si="109"/>
        <v>992</v>
      </c>
      <c r="T838" s="9">
        <f t="shared" si="110"/>
        <v>1290.4000000000001</v>
      </c>
      <c r="U838" s="10">
        <f t="shared" si="111"/>
        <v>0.56536978618997547</v>
      </c>
      <c r="V838" s="5" t="s">
        <v>42</v>
      </c>
    </row>
    <row r="839" spans="1:22" x14ac:dyDescent="0.3">
      <c r="A839" s="5" t="s">
        <v>926</v>
      </c>
      <c r="B839" s="6">
        <v>45163</v>
      </c>
      <c r="C839" s="5">
        <f t="shared" si="104"/>
        <v>2023</v>
      </c>
      <c r="D839" s="5">
        <f t="shared" si="105"/>
        <v>8</v>
      </c>
      <c r="E839" s="5" t="str">
        <f t="shared" si="106"/>
        <v>Aug</v>
      </c>
      <c r="F839" s="5" t="str">
        <f t="shared" si="107"/>
        <v>Q3</v>
      </c>
      <c r="G839" s="5" t="s">
        <v>35</v>
      </c>
      <c r="H839" s="5" t="s">
        <v>91</v>
      </c>
      <c r="I839" s="5" t="s">
        <v>92</v>
      </c>
      <c r="J839" s="5" t="s">
        <v>38</v>
      </c>
      <c r="K839" s="5" t="s">
        <v>118</v>
      </c>
      <c r="L839" s="5" t="s">
        <v>76</v>
      </c>
      <c r="M839" s="5" t="s">
        <v>49</v>
      </c>
      <c r="N839" s="5">
        <v>1</v>
      </c>
      <c r="O839" s="7">
        <v>19469</v>
      </c>
      <c r="P839" s="8">
        <v>0.05</v>
      </c>
      <c r="Q839" s="7">
        <v>14974</v>
      </c>
      <c r="R839" s="9">
        <f t="shared" si="108"/>
        <v>18495.55</v>
      </c>
      <c r="S839" s="9">
        <f t="shared" si="109"/>
        <v>14974</v>
      </c>
      <c r="T839" s="9">
        <f t="shared" si="110"/>
        <v>3521.5499999999993</v>
      </c>
      <c r="U839" s="10">
        <f t="shared" si="111"/>
        <v>0.19039985293759848</v>
      </c>
      <c r="V839" s="5" t="s">
        <v>42</v>
      </c>
    </row>
    <row r="840" spans="1:22" x14ac:dyDescent="0.3">
      <c r="A840" s="5" t="s">
        <v>927</v>
      </c>
      <c r="B840" s="6">
        <v>45164</v>
      </c>
      <c r="C840" s="5">
        <f t="shared" si="104"/>
        <v>2023</v>
      </c>
      <c r="D840" s="5">
        <f t="shared" si="105"/>
        <v>8</v>
      </c>
      <c r="E840" s="5" t="str">
        <f t="shared" si="106"/>
        <v>Aug</v>
      </c>
      <c r="F840" s="5" t="str">
        <f t="shared" si="107"/>
        <v>Q3</v>
      </c>
      <c r="G840" s="5" t="s">
        <v>51</v>
      </c>
      <c r="H840" s="5" t="s">
        <v>79</v>
      </c>
      <c r="I840" s="5" t="s">
        <v>80</v>
      </c>
      <c r="J840" s="5" t="s">
        <v>46</v>
      </c>
      <c r="K840" s="5" t="s">
        <v>66</v>
      </c>
      <c r="L840" s="5" t="s">
        <v>40</v>
      </c>
      <c r="M840" s="5" t="s">
        <v>41</v>
      </c>
      <c r="N840" s="5">
        <v>3</v>
      </c>
      <c r="O840" s="7">
        <v>288</v>
      </c>
      <c r="P840" s="8">
        <v>0.05</v>
      </c>
      <c r="Q840" s="7">
        <v>115</v>
      </c>
      <c r="R840" s="9">
        <f t="shared" si="108"/>
        <v>820.8</v>
      </c>
      <c r="S840" s="9">
        <f t="shared" si="109"/>
        <v>345</v>
      </c>
      <c r="T840" s="9">
        <f t="shared" si="110"/>
        <v>475.79999999999995</v>
      </c>
      <c r="U840" s="10">
        <f t="shared" si="111"/>
        <v>0.57967836257309935</v>
      </c>
      <c r="V840" s="5" t="s">
        <v>42</v>
      </c>
    </row>
    <row r="841" spans="1:22" x14ac:dyDescent="0.3">
      <c r="A841" s="5" t="s">
        <v>928</v>
      </c>
      <c r="B841" s="6">
        <v>45164</v>
      </c>
      <c r="C841" s="5">
        <f t="shared" si="104"/>
        <v>2023</v>
      </c>
      <c r="D841" s="5">
        <f t="shared" si="105"/>
        <v>8</v>
      </c>
      <c r="E841" s="5" t="str">
        <f t="shared" si="106"/>
        <v>Aug</v>
      </c>
      <c r="F841" s="5" t="str">
        <f t="shared" si="107"/>
        <v>Q3</v>
      </c>
      <c r="G841" s="5" t="s">
        <v>51</v>
      </c>
      <c r="H841" s="5" t="s">
        <v>106</v>
      </c>
      <c r="I841" s="5" t="s">
        <v>107</v>
      </c>
      <c r="J841" s="5" t="s">
        <v>38</v>
      </c>
      <c r="K841" s="5" t="s">
        <v>118</v>
      </c>
      <c r="L841" s="5" t="s">
        <v>40</v>
      </c>
      <c r="M841" s="5" t="s">
        <v>49</v>
      </c>
      <c r="N841" s="5">
        <v>4</v>
      </c>
      <c r="O841" s="7">
        <v>16852</v>
      </c>
      <c r="P841" s="8">
        <v>0</v>
      </c>
      <c r="Q841" s="7">
        <v>12860</v>
      </c>
      <c r="R841" s="9">
        <f t="shared" si="108"/>
        <v>67408</v>
      </c>
      <c r="S841" s="9">
        <f t="shared" si="109"/>
        <v>51440</v>
      </c>
      <c r="T841" s="9">
        <f t="shared" si="110"/>
        <v>15968</v>
      </c>
      <c r="U841" s="10">
        <f t="shared" si="111"/>
        <v>0.23688582957512461</v>
      </c>
      <c r="V841" s="5" t="s">
        <v>42</v>
      </c>
    </row>
    <row r="842" spans="1:22" x14ac:dyDescent="0.3">
      <c r="A842" s="5" t="s">
        <v>929</v>
      </c>
      <c r="B842" s="6">
        <v>45164</v>
      </c>
      <c r="C842" s="5">
        <f t="shared" si="104"/>
        <v>2023</v>
      </c>
      <c r="D842" s="5">
        <f t="shared" si="105"/>
        <v>8</v>
      </c>
      <c r="E842" s="5" t="str">
        <f t="shared" si="106"/>
        <v>Aug</v>
      </c>
      <c r="F842" s="5" t="str">
        <f t="shared" si="107"/>
        <v>Q3</v>
      </c>
      <c r="G842" s="5" t="s">
        <v>51</v>
      </c>
      <c r="H842" s="5" t="s">
        <v>79</v>
      </c>
      <c r="I842" s="5" t="s">
        <v>80</v>
      </c>
      <c r="J842" s="5" t="s">
        <v>81</v>
      </c>
      <c r="K842" s="5" t="s">
        <v>146</v>
      </c>
      <c r="L842" s="5" t="s">
        <v>40</v>
      </c>
      <c r="M842" s="5" t="s">
        <v>41</v>
      </c>
      <c r="N842" s="5">
        <v>3</v>
      </c>
      <c r="O842" s="7">
        <v>8900</v>
      </c>
      <c r="P842" s="8">
        <v>0.35</v>
      </c>
      <c r="Q842" s="7">
        <v>5682</v>
      </c>
      <c r="R842" s="9">
        <f t="shared" si="108"/>
        <v>17355</v>
      </c>
      <c r="S842" s="9">
        <f t="shared" si="109"/>
        <v>17046</v>
      </c>
      <c r="T842" s="9">
        <f t="shared" si="110"/>
        <v>309</v>
      </c>
      <c r="U842" s="10">
        <f t="shared" si="111"/>
        <v>1.7804667242869492E-2</v>
      </c>
      <c r="V842" s="5" t="s">
        <v>42</v>
      </c>
    </row>
    <row r="843" spans="1:22" x14ac:dyDescent="0.3">
      <c r="A843" s="5" t="s">
        <v>930</v>
      </c>
      <c r="B843" s="6">
        <v>45164</v>
      </c>
      <c r="C843" s="5">
        <f t="shared" si="104"/>
        <v>2023</v>
      </c>
      <c r="D843" s="5">
        <f t="shared" si="105"/>
        <v>8</v>
      </c>
      <c r="E843" s="5" t="str">
        <f t="shared" si="106"/>
        <v>Aug</v>
      </c>
      <c r="F843" s="5" t="str">
        <f t="shared" si="107"/>
        <v>Q3</v>
      </c>
      <c r="G843" s="5" t="s">
        <v>63</v>
      </c>
      <c r="H843" s="5" t="s">
        <v>109</v>
      </c>
      <c r="I843" s="5" t="s">
        <v>110</v>
      </c>
      <c r="J843" s="5" t="s">
        <v>46</v>
      </c>
      <c r="K843" s="5" t="s">
        <v>61</v>
      </c>
      <c r="L843" s="5" t="s">
        <v>40</v>
      </c>
      <c r="M843" s="5" t="s">
        <v>49</v>
      </c>
      <c r="N843" s="5">
        <v>8</v>
      </c>
      <c r="O843" s="7">
        <v>252</v>
      </c>
      <c r="P843" s="8">
        <v>0</v>
      </c>
      <c r="Q843" s="7">
        <v>105</v>
      </c>
      <c r="R843" s="9">
        <f t="shared" si="108"/>
        <v>2016</v>
      </c>
      <c r="S843" s="9">
        <f t="shared" si="109"/>
        <v>840</v>
      </c>
      <c r="T843" s="9">
        <f t="shared" si="110"/>
        <v>1176</v>
      </c>
      <c r="U843" s="10">
        <f t="shared" si="111"/>
        <v>0.58333333333333337</v>
      </c>
      <c r="V843" s="5" t="s">
        <v>42</v>
      </c>
    </row>
    <row r="844" spans="1:22" x14ac:dyDescent="0.3">
      <c r="A844" s="5" t="s">
        <v>931</v>
      </c>
      <c r="B844" s="6">
        <v>45164</v>
      </c>
      <c r="C844" s="5">
        <f t="shared" si="104"/>
        <v>2023</v>
      </c>
      <c r="D844" s="5">
        <f t="shared" si="105"/>
        <v>8</v>
      </c>
      <c r="E844" s="5" t="str">
        <f t="shared" si="106"/>
        <v>Aug</v>
      </c>
      <c r="F844" s="5" t="str">
        <f t="shared" si="107"/>
        <v>Q3</v>
      </c>
      <c r="G844" s="5" t="s">
        <v>58</v>
      </c>
      <c r="H844" s="5" t="s">
        <v>59</v>
      </c>
      <c r="I844" s="5" t="s">
        <v>60</v>
      </c>
      <c r="J844" s="5" t="s">
        <v>81</v>
      </c>
      <c r="K844" s="5" t="s">
        <v>146</v>
      </c>
      <c r="L844" s="5" t="s">
        <v>76</v>
      </c>
      <c r="M844" s="5" t="s">
        <v>49</v>
      </c>
      <c r="N844" s="5">
        <v>3</v>
      </c>
      <c r="O844" s="7">
        <v>9827</v>
      </c>
      <c r="P844" s="8">
        <v>0.05</v>
      </c>
      <c r="Q844" s="7">
        <v>6017</v>
      </c>
      <c r="R844" s="9">
        <f t="shared" si="108"/>
        <v>28006.949999999997</v>
      </c>
      <c r="S844" s="9">
        <f t="shared" si="109"/>
        <v>18051</v>
      </c>
      <c r="T844" s="9">
        <f t="shared" si="110"/>
        <v>9955.9499999999971</v>
      </c>
      <c r="U844" s="10">
        <f t="shared" si="111"/>
        <v>0.35548140729354671</v>
      </c>
      <c r="V844" s="5" t="s">
        <v>42</v>
      </c>
    </row>
    <row r="845" spans="1:22" x14ac:dyDescent="0.3">
      <c r="A845" s="5" t="s">
        <v>932</v>
      </c>
      <c r="B845" s="6">
        <v>45164</v>
      </c>
      <c r="C845" s="5">
        <f t="shared" si="104"/>
        <v>2023</v>
      </c>
      <c r="D845" s="5">
        <f t="shared" si="105"/>
        <v>8</v>
      </c>
      <c r="E845" s="5" t="str">
        <f t="shared" si="106"/>
        <v>Aug</v>
      </c>
      <c r="F845" s="5" t="str">
        <f t="shared" si="107"/>
        <v>Q3</v>
      </c>
      <c r="G845" s="5" t="s">
        <v>35</v>
      </c>
      <c r="H845" s="5" t="s">
        <v>36</v>
      </c>
      <c r="I845" s="5" t="s">
        <v>37</v>
      </c>
      <c r="J845" s="5" t="s">
        <v>46</v>
      </c>
      <c r="K845" s="5" t="s">
        <v>66</v>
      </c>
      <c r="L845" s="5" t="s">
        <v>48</v>
      </c>
      <c r="M845" s="5" t="s">
        <v>41</v>
      </c>
      <c r="N845" s="5">
        <v>2</v>
      </c>
      <c r="O845" s="7">
        <v>311</v>
      </c>
      <c r="P845" s="8">
        <v>0.1</v>
      </c>
      <c r="Q845" s="7">
        <v>124</v>
      </c>
      <c r="R845" s="9">
        <f t="shared" si="108"/>
        <v>559.80000000000007</v>
      </c>
      <c r="S845" s="9">
        <f t="shared" si="109"/>
        <v>248</v>
      </c>
      <c r="T845" s="9">
        <f t="shared" si="110"/>
        <v>311.80000000000007</v>
      </c>
      <c r="U845" s="10">
        <f t="shared" si="111"/>
        <v>0.55698463737048953</v>
      </c>
      <c r="V845" s="5" t="s">
        <v>42</v>
      </c>
    </row>
    <row r="846" spans="1:22" x14ac:dyDescent="0.3">
      <c r="A846" s="5" t="s">
        <v>933</v>
      </c>
      <c r="B846" s="6">
        <v>45164</v>
      </c>
      <c r="C846" s="5">
        <f t="shared" si="104"/>
        <v>2023</v>
      </c>
      <c r="D846" s="5">
        <f t="shared" si="105"/>
        <v>8</v>
      </c>
      <c r="E846" s="5" t="str">
        <f t="shared" si="106"/>
        <v>Aug</v>
      </c>
      <c r="F846" s="5" t="str">
        <f t="shared" si="107"/>
        <v>Q3</v>
      </c>
      <c r="G846" s="5" t="s">
        <v>58</v>
      </c>
      <c r="H846" s="5" t="s">
        <v>68</v>
      </c>
      <c r="I846" s="5" t="s">
        <v>69</v>
      </c>
      <c r="J846" s="5" t="s">
        <v>38</v>
      </c>
      <c r="K846" s="5" t="s">
        <v>104</v>
      </c>
      <c r="L846" s="5" t="s">
        <v>48</v>
      </c>
      <c r="M846" s="5" t="s">
        <v>41</v>
      </c>
      <c r="N846" s="5">
        <v>5</v>
      </c>
      <c r="O846" s="7">
        <v>1574</v>
      </c>
      <c r="P846" s="8">
        <v>0.05</v>
      </c>
      <c r="Q846" s="7">
        <v>771</v>
      </c>
      <c r="R846" s="9">
        <f t="shared" si="108"/>
        <v>7476.5</v>
      </c>
      <c r="S846" s="9">
        <f t="shared" si="109"/>
        <v>3855</v>
      </c>
      <c r="T846" s="9">
        <f t="shared" si="110"/>
        <v>3621.5</v>
      </c>
      <c r="U846" s="10">
        <f t="shared" si="111"/>
        <v>0.484384404467331</v>
      </c>
      <c r="V846" s="5" t="s">
        <v>42</v>
      </c>
    </row>
    <row r="847" spans="1:22" x14ac:dyDescent="0.3">
      <c r="A847" s="5" t="s">
        <v>934</v>
      </c>
      <c r="B847" s="6">
        <v>45164</v>
      </c>
      <c r="C847" s="5">
        <f t="shared" si="104"/>
        <v>2023</v>
      </c>
      <c r="D847" s="5">
        <f t="shared" si="105"/>
        <v>8</v>
      </c>
      <c r="E847" s="5" t="str">
        <f t="shared" si="106"/>
        <v>Aug</v>
      </c>
      <c r="F847" s="5" t="str">
        <f t="shared" si="107"/>
        <v>Q3</v>
      </c>
      <c r="G847" s="5" t="s">
        <v>63</v>
      </c>
      <c r="H847" s="5" t="s">
        <v>109</v>
      </c>
      <c r="I847" s="5" t="s">
        <v>110</v>
      </c>
      <c r="J847" s="5" t="s">
        <v>38</v>
      </c>
      <c r="K847" s="5" t="s">
        <v>75</v>
      </c>
      <c r="L847" s="5" t="s">
        <v>76</v>
      </c>
      <c r="M847" s="5" t="s">
        <v>49</v>
      </c>
      <c r="N847" s="5">
        <v>2</v>
      </c>
      <c r="O847" s="7">
        <v>10107</v>
      </c>
      <c r="P847" s="8">
        <v>0.15</v>
      </c>
      <c r="Q847" s="7">
        <v>7413</v>
      </c>
      <c r="R847" s="9">
        <f t="shared" si="108"/>
        <v>17181.899999999998</v>
      </c>
      <c r="S847" s="9">
        <f t="shared" si="109"/>
        <v>14826</v>
      </c>
      <c r="T847" s="9">
        <f t="shared" si="110"/>
        <v>2355.8999999999978</v>
      </c>
      <c r="U847" s="10">
        <f t="shared" si="111"/>
        <v>0.13711522008625346</v>
      </c>
      <c r="V847" s="5" t="s">
        <v>42</v>
      </c>
    </row>
    <row r="848" spans="1:22" x14ac:dyDescent="0.3">
      <c r="A848" s="5" t="s">
        <v>935</v>
      </c>
      <c r="B848" s="6">
        <v>45165</v>
      </c>
      <c r="C848" s="5">
        <f t="shared" si="104"/>
        <v>2023</v>
      </c>
      <c r="D848" s="5">
        <f t="shared" si="105"/>
        <v>8</v>
      </c>
      <c r="E848" s="5" t="str">
        <f t="shared" si="106"/>
        <v>Aug</v>
      </c>
      <c r="F848" s="5" t="str">
        <f t="shared" si="107"/>
        <v>Q3</v>
      </c>
      <c r="G848" s="5" t="s">
        <v>51</v>
      </c>
      <c r="H848" s="5" t="s">
        <v>79</v>
      </c>
      <c r="I848" s="5" t="s">
        <v>80</v>
      </c>
      <c r="J848" s="5" t="s">
        <v>46</v>
      </c>
      <c r="K848" s="5" t="s">
        <v>66</v>
      </c>
      <c r="L848" s="5" t="s">
        <v>76</v>
      </c>
      <c r="M848" s="5" t="s">
        <v>41</v>
      </c>
      <c r="N848" s="5">
        <v>1</v>
      </c>
      <c r="O848" s="7">
        <v>280</v>
      </c>
      <c r="P848" s="8">
        <v>0.05</v>
      </c>
      <c r="Q848" s="7">
        <v>115</v>
      </c>
      <c r="R848" s="9">
        <f t="shared" si="108"/>
        <v>266</v>
      </c>
      <c r="S848" s="9">
        <f t="shared" si="109"/>
        <v>115</v>
      </c>
      <c r="T848" s="9">
        <f t="shared" si="110"/>
        <v>151</v>
      </c>
      <c r="U848" s="10">
        <f t="shared" si="111"/>
        <v>0.56766917293233088</v>
      </c>
      <c r="V848" s="5" t="s">
        <v>42</v>
      </c>
    </row>
    <row r="849" spans="1:22" x14ac:dyDescent="0.3">
      <c r="A849" s="5" t="s">
        <v>936</v>
      </c>
      <c r="B849" s="6">
        <v>45165</v>
      </c>
      <c r="C849" s="5">
        <f t="shared" si="104"/>
        <v>2023</v>
      </c>
      <c r="D849" s="5">
        <f t="shared" si="105"/>
        <v>8</v>
      </c>
      <c r="E849" s="5" t="str">
        <f t="shared" si="106"/>
        <v>Aug</v>
      </c>
      <c r="F849" s="5" t="str">
        <f t="shared" si="107"/>
        <v>Q3</v>
      </c>
      <c r="G849" s="5" t="s">
        <v>51</v>
      </c>
      <c r="H849" s="5" t="s">
        <v>106</v>
      </c>
      <c r="I849" s="5" t="s">
        <v>107</v>
      </c>
      <c r="J849" s="5" t="s">
        <v>38</v>
      </c>
      <c r="K849" s="5" t="s">
        <v>118</v>
      </c>
      <c r="L849" s="5" t="s">
        <v>40</v>
      </c>
      <c r="M849" s="5" t="s">
        <v>41</v>
      </c>
      <c r="N849" s="5">
        <v>1</v>
      </c>
      <c r="O849" s="7">
        <v>19573</v>
      </c>
      <c r="P849" s="8">
        <v>0.1</v>
      </c>
      <c r="Q849" s="7">
        <v>14928</v>
      </c>
      <c r="R849" s="9">
        <f t="shared" si="108"/>
        <v>17615.7</v>
      </c>
      <c r="S849" s="9">
        <f t="shared" si="109"/>
        <v>14928</v>
      </c>
      <c r="T849" s="9">
        <f t="shared" si="110"/>
        <v>2687.7000000000007</v>
      </c>
      <c r="U849" s="10">
        <f t="shared" si="111"/>
        <v>0.15257412421873673</v>
      </c>
      <c r="V849" s="5" t="s">
        <v>42</v>
      </c>
    </row>
    <row r="850" spans="1:22" x14ac:dyDescent="0.3">
      <c r="A850" s="5" t="s">
        <v>937</v>
      </c>
      <c r="B850" s="6">
        <v>45165</v>
      </c>
      <c r="C850" s="5">
        <f t="shared" si="104"/>
        <v>2023</v>
      </c>
      <c r="D850" s="5">
        <f t="shared" si="105"/>
        <v>8</v>
      </c>
      <c r="E850" s="5" t="str">
        <f t="shared" si="106"/>
        <v>Aug</v>
      </c>
      <c r="F850" s="5" t="str">
        <f t="shared" si="107"/>
        <v>Q3</v>
      </c>
      <c r="G850" s="5" t="s">
        <v>63</v>
      </c>
      <c r="H850" s="5" t="s">
        <v>109</v>
      </c>
      <c r="I850" s="5" t="s">
        <v>110</v>
      </c>
      <c r="J850" s="5" t="s">
        <v>54</v>
      </c>
      <c r="K850" s="5" t="s">
        <v>84</v>
      </c>
      <c r="L850" s="5" t="s">
        <v>40</v>
      </c>
      <c r="M850" s="5" t="s">
        <v>49</v>
      </c>
      <c r="N850" s="5">
        <v>3</v>
      </c>
      <c r="O850" s="7">
        <v>2379</v>
      </c>
      <c r="P850" s="8">
        <v>0.05</v>
      </c>
      <c r="Q850" s="7">
        <v>1210</v>
      </c>
      <c r="R850" s="9">
        <f t="shared" si="108"/>
        <v>6780.15</v>
      </c>
      <c r="S850" s="9">
        <f t="shared" si="109"/>
        <v>3630</v>
      </c>
      <c r="T850" s="9">
        <f t="shared" si="110"/>
        <v>3150.1499999999996</v>
      </c>
      <c r="U850" s="10">
        <f t="shared" si="111"/>
        <v>0.46461361474303664</v>
      </c>
      <c r="V850" s="5" t="s">
        <v>42</v>
      </c>
    </row>
    <row r="851" spans="1:22" x14ac:dyDescent="0.3">
      <c r="A851" s="5" t="s">
        <v>938</v>
      </c>
      <c r="B851" s="6">
        <v>45165</v>
      </c>
      <c r="C851" s="5">
        <f t="shared" si="104"/>
        <v>2023</v>
      </c>
      <c r="D851" s="5">
        <f t="shared" si="105"/>
        <v>8</v>
      </c>
      <c r="E851" s="5" t="str">
        <f t="shared" si="106"/>
        <v>Aug</v>
      </c>
      <c r="F851" s="5" t="str">
        <f t="shared" si="107"/>
        <v>Q3</v>
      </c>
      <c r="G851" s="5" t="s">
        <v>51</v>
      </c>
      <c r="H851" s="5" t="s">
        <v>79</v>
      </c>
      <c r="I851" s="5" t="s">
        <v>80</v>
      </c>
      <c r="J851" s="5" t="s">
        <v>54</v>
      </c>
      <c r="K851" s="5" t="s">
        <v>99</v>
      </c>
      <c r="L851" s="5" t="s">
        <v>40</v>
      </c>
      <c r="M851" s="5" t="s">
        <v>49</v>
      </c>
      <c r="N851" s="5">
        <v>1</v>
      </c>
      <c r="O851" s="7">
        <v>1626</v>
      </c>
      <c r="P851" s="8">
        <v>0</v>
      </c>
      <c r="Q851" s="7">
        <v>865</v>
      </c>
      <c r="R851" s="9">
        <f t="shared" si="108"/>
        <v>1626</v>
      </c>
      <c r="S851" s="9">
        <f t="shared" si="109"/>
        <v>865</v>
      </c>
      <c r="T851" s="9">
        <f t="shared" si="110"/>
        <v>761</v>
      </c>
      <c r="U851" s="10">
        <f t="shared" si="111"/>
        <v>0.46801968019680196</v>
      </c>
      <c r="V851" s="5" t="s">
        <v>42</v>
      </c>
    </row>
    <row r="852" spans="1:22" x14ac:dyDescent="0.3">
      <c r="A852" s="5" t="s">
        <v>939</v>
      </c>
      <c r="B852" s="6">
        <v>45165</v>
      </c>
      <c r="C852" s="5">
        <f t="shared" si="104"/>
        <v>2023</v>
      </c>
      <c r="D852" s="5">
        <f t="shared" si="105"/>
        <v>8</v>
      </c>
      <c r="E852" s="5" t="str">
        <f t="shared" si="106"/>
        <v>Aug</v>
      </c>
      <c r="F852" s="5" t="str">
        <f t="shared" si="107"/>
        <v>Q3</v>
      </c>
      <c r="G852" s="5" t="s">
        <v>35</v>
      </c>
      <c r="H852" s="5" t="s">
        <v>91</v>
      </c>
      <c r="I852" s="5" t="s">
        <v>92</v>
      </c>
      <c r="J852" s="5" t="s">
        <v>46</v>
      </c>
      <c r="K852" s="5" t="s">
        <v>66</v>
      </c>
      <c r="L852" s="5" t="s">
        <v>40</v>
      </c>
      <c r="M852" s="5" t="s">
        <v>49</v>
      </c>
      <c r="N852" s="5">
        <v>2</v>
      </c>
      <c r="O852" s="7">
        <v>317</v>
      </c>
      <c r="P852" s="8">
        <v>0.15</v>
      </c>
      <c r="Q852" s="7">
        <v>125</v>
      </c>
      <c r="R852" s="9">
        <f t="shared" si="108"/>
        <v>538.9</v>
      </c>
      <c r="S852" s="9">
        <f t="shared" si="109"/>
        <v>250</v>
      </c>
      <c r="T852" s="9">
        <f t="shared" si="110"/>
        <v>288.89999999999998</v>
      </c>
      <c r="U852" s="10">
        <f t="shared" si="111"/>
        <v>0.53609203933939509</v>
      </c>
      <c r="V852" s="5" t="s">
        <v>42</v>
      </c>
    </row>
    <row r="853" spans="1:22" x14ac:dyDescent="0.3">
      <c r="A853" s="5" t="s">
        <v>940</v>
      </c>
      <c r="B853" s="6">
        <v>45166</v>
      </c>
      <c r="C853" s="5">
        <f t="shared" si="104"/>
        <v>2023</v>
      </c>
      <c r="D853" s="5">
        <f t="shared" si="105"/>
        <v>8</v>
      </c>
      <c r="E853" s="5" t="str">
        <f t="shared" si="106"/>
        <v>Aug</v>
      </c>
      <c r="F853" s="5" t="str">
        <f t="shared" si="107"/>
        <v>Q3</v>
      </c>
      <c r="G853" s="5" t="s">
        <v>58</v>
      </c>
      <c r="H853" s="5" t="s">
        <v>59</v>
      </c>
      <c r="I853" s="5" t="s">
        <v>60</v>
      </c>
      <c r="J853" s="5" t="s">
        <v>54</v>
      </c>
      <c r="K853" s="5" t="s">
        <v>84</v>
      </c>
      <c r="L853" s="5" t="s">
        <v>40</v>
      </c>
      <c r="M853" s="5" t="s">
        <v>49</v>
      </c>
      <c r="N853" s="5">
        <v>3</v>
      </c>
      <c r="O853" s="7">
        <v>2397</v>
      </c>
      <c r="P853" s="8">
        <v>0</v>
      </c>
      <c r="Q853" s="7">
        <v>1180</v>
      </c>
      <c r="R853" s="9">
        <f t="shared" si="108"/>
        <v>7191</v>
      </c>
      <c r="S853" s="9">
        <f t="shared" si="109"/>
        <v>3540</v>
      </c>
      <c r="T853" s="9">
        <f t="shared" si="110"/>
        <v>3651</v>
      </c>
      <c r="U853" s="10">
        <f t="shared" si="111"/>
        <v>0.50771798080934505</v>
      </c>
      <c r="V853" s="5" t="s">
        <v>42</v>
      </c>
    </row>
    <row r="854" spans="1:22" x14ac:dyDescent="0.3">
      <c r="A854" s="5" t="s">
        <v>941</v>
      </c>
      <c r="B854" s="6">
        <v>45166</v>
      </c>
      <c r="C854" s="5">
        <f t="shared" si="104"/>
        <v>2023</v>
      </c>
      <c r="D854" s="5">
        <f t="shared" si="105"/>
        <v>8</v>
      </c>
      <c r="E854" s="5" t="str">
        <f t="shared" si="106"/>
        <v>Aug</v>
      </c>
      <c r="F854" s="5" t="str">
        <f t="shared" si="107"/>
        <v>Q3</v>
      </c>
      <c r="G854" s="5" t="s">
        <v>51</v>
      </c>
      <c r="H854" s="5" t="s">
        <v>79</v>
      </c>
      <c r="I854" s="5" t="s">
        <v>80</v>
      </c>
      <c r="J854" s="5" t="s">
        <v>54</v>
      </c>
      <c r="K854" s="5" t="s">
        <v>84</v>
      </c>
      <c r="L854" s="5" t="s">
        <v>40</v>
      </c>
      <c r="M854" s="5" t="s">
        <v>41</v>
      </c>
      <c r="N854" s="5">
        <v>1</v>
      </c>
      <c r="O854" s="7">
        <v>2269</v>
      </c>
      <c r="P854" s="8">
        <v>0.15</v>
      </c>
      <c r="Q854" s="7">
        <v>1114</v>
      </c>
      <c r="R854" s="9">
        <f t="shared" si="108"/>
        <v>1928.6499999999999</v>
      </c>
      <c r="S854" s="9">
        <f t="shared" si="109"/>
        <v>1114</v>
      </c>
      <c r="T854" s="9">
        <f t="shared" si="110"/>
        <v>814.64999999999986</v>
      </c>
      <c r="U854" s="10">
        <f t="shared" si="111"/>
        <v>0.42239390247064007</v>
      </c>
      <c r="V854" s="5" t="s">
        <v>42</v>
      </c>
    </row>
    <row r="855" spans="1:22" x14ac:dyDescent="0.3">
      <c r="A855" s="5" t="s">
        <v>942</v>
      </c>
      <c r="B855" s="6">
        <v>45166</v>
      </c>
      <c r="C855" s="5">
        <f t="shared" si="104"/>
        <v>2023</v>
      </c>
      <c r="D855" s="5">
        <f t="shared" si="105"/>
        <v>8</v>
      </c>
      <c r="E855" s="5" t="str">
        <f t="shared" si="106"/>
        <v>Aug</v>
      </c>
      <c r="F855" s="5" t="str">
        <f t="shared" si="107"/>
        <v>Q3</v>
      </c>
      <c r="G855" s="5" t="s">
        <v>58</v>
      </c>
      <c r="H855" s="5" t="s">
        <v>59</v>
      </c>
      <c r="I855" s="5" t="s">
        <v>60</v>
      </c>
      <c r="J855" s="5" t="s">
        <v>46</v>
      </c>
      <c r="K855" s="5" t="s">
        <v>61</v>
      </c>
      <c r="L855" s="5" t="s">
        <v>76</v>
      </c>
      <c r="M855" s="5" t="s">
        <v>56</v>
      </c>
      <c r="N855" s="5">
        <v>4</v>
      </c>
      <c r="O855" s="7">
        <v>261</v>
      </c>
      <c r="P855" s="8">
        <v>0</v>
      </c>
      <c r="Q855" s="7">
        <v>107</v>
      </c>
      <c r="R855" s="9">
        <f t="shared" si="108"/>
        <v>1044</v>
      </c>
      <c r="S855" s="9">
        <f t="shared" si="109"/>
        <v>428</v>
      </c>
      <c r="T855" s="9">
        <f t="shared" si="110"/>
        <v>616</v>
      </c>
      <c r="U855" s="10">
        <f t="shared" si="111"/>
        <v>0.59003831417624519</v>
      </c>
      <c r="V855" s="5" t="s">
        <v>42</v>
      </c>
    </row>
    <row r="856" spans="1:22" x14ac:dyDescent="0.3">
      <c r="A856" s="5" t="s">
        <v>943</v>
      </c>
      <c r="B856" s="6">
        <v>45166</v>
      </c>
      <c r="C856" s="5">
        <f t="shared" si="104"/>
        <v>2023</v>
      </c>
      <c r="D856" s="5">
        <f t="shared" si="105"/>
        <v>8</v>
      </c>
      <c r="E856" s="5" t="str">
        <f t="shared" si="106"/>
        <v>Aug</v>
      </c>
      <c r="F856" s="5" t="str">
        <f t="shared" si="107"/>
        <v>Q3</v>
      </c>
      <c r="G856" s="5" t="s">
        <v>51</v>
      </c>
      <c r="H856" s="5" t="s">
        <v>79</v>
      </c>
      <c r="I856" s="5" t="s">
        <v>80</v>
      </c>
      <c r="J856" s="5" t="s">
        <v>38</v>
      </c>
      <c r="K856" s="5" t="s">
        <v>104</v>
      </c>
      <c r="L856" s="5" t="s">
        <v>40</v>
      </c>
      <c r="M856" s="5" t="s">
        <v>41</v>
      </c>
      <c r="N856" s="5">
        <v>3</v>
      </c>
      <c r="O856" s="7">
        <v>1592</v>
      </c>
      <c r="P856" s="8">
        <v>0.05</v>
      </c>
      <c r="Q856" s="7">
        <v>817</v>
      </c>
      <c r="R856" s="9">
        <f t="shared" si="108"/>
        <v>4537.2</v>
      </c>
      <c r="S856" s="9">
        <f t="shared" si="109"/>
        <v>2451</v>
      </c>
      <c r="T856" s="9">
        <f t="shared" si="110"/>
        <v>2086.1999999999998</v>
      </c>
      <c r="U856" s="10">
        <f t="shared" si="111"/>
        <v>0.45979899497487436</v>
      </c>
      <c r="V856" s="5" t="s">
        <v>42</v>
      </c>
    </row>
    <row r="857" spans="1:22" x14ac:dyDescent="0.3">
      <c r="A857" s="5" t="s">
        <v>944</v>
      </c>
      <c r="B857" s="6">
        <v>45166</v>
      </c>
      <c r="C857" s="5">
        <f t="shared" si="104"/>
        <v>2023</v>
      </c>
      <c r="D857" s="5">
        <f t="shared" si="105"/>
        <v>8</v>
      </c>
      <c r="E857" s="5" t="str">
        <f t="shared" si="106"/>
        <v>Aug</v>
      </c>
      <c r="F857" s="5" t="str">
        <f t="shared" si="107"/>
        <v>Q3</v>
      </c>
      <c r="G857" s="5" t="s">
        <v>51</v>
      </c>
      <c r="H857" s="5" t="s">
        <v>52</v>
      </c>
      <c r="I857" s="5" t="s">
        <v>53</v>
      </c>
      <c r="J857" s="5" t="s">
        <v>38</v>
      </c>
      <c r="K857" s="5" t="s">
        <v>75</v>
      </c>
      <c r="L857" s="5" t="s">
        <v>76</v>
      </c>
      <c r="M857" s="5" t="s">
        <v>49</v>
      </c>
      <c r="N857" s="5">
        <v>1</v>
      </c>
      <c r="O857" s="7">
        <v>11750</v>
      </c>
      <c r="P857" s="8">
        <v>0.15</v>
      </c>
      <c r="Q857" s="7">
        <v>8791</v>
      </c>
      <c r="R857" s="9">
        <f t="shared" si="108"/>
        <v>9987.5</v>
      </c>
      <c r="S857" s="9">
        <f t="shared" si="109"/>
        <v>8791</v>
      </c>
      <c r="T857" s="9">
        <f t="shared" si="110"/>
        <v>1196.5</v>
      </c>
      <c r="U857" s="10">
        <f t="shared" si="111"/>
        <v>0.11979974968710888</v>
      </c>
      <c r="V857" s="5" t="s">
        <v>42</v>
      </c>
    </row>
    <row r="858" spans="1:22" x14ac:dyDescent="0.3">
      <c r="A858" s="5" t="s">
        <v>945</v>
      </c>
      <c r="B858" s="6">
        <v>45166</v>
      </c>
      <c r="C858" s="5">
        <f t="shared" si="104"/>
        <v>2023</v>
      </c>
      <c r="D858" s="5">
        <f t="shared" si="105"/>
        <v>8</v>
      </c>
      <c r="E858" s="5" t="str">
        <f t="shared" si="106"/>
        <v>Aug</v>
      </c>
      <c r="F858" s="5" t="str">
        <f t="shared" si="107"/>
        <v>Q3</v>
      </c>
      <c r="G858" s="5" t="s">
        <v>58</v>
      </c>
      <c r="H858" s="5" t="s">
        <v>59</v>
      </c>
      <c r="I858" s="5" t="s">
        <v>60</v>
      </c>
      <c r="J858" s="5" t="s">
        <v>38</v>
      </c>
      <c r="K858" s="5" t="s">
        <v>118</v>
      </c>
      <c r="L858" s="5" t="s">
        <v>40</v>
      </c>
      <c r="M858" s="5" t="s">
        <v>56</v>
      </c>
      <c r="N858" s="5">
        <v>5</v>
      </c>
      <c r="O858" s="7">
        <v>19755</v>
      </c>
      <c r="P858" s="8">
        <v>0.15</v>
      </c>
      <c r="Q858" s="7">
        <v>15063</v>
      </c>
      <c r="R858" s="9">
        <f t="shared" si="108"/>
        <v>83958.75</v>
      </c>
      <c r="S858" s="9">
        <f t="shared" si="109"/>
        <v>75315</v>
      </c>
      <c r="T858" s="9">
        <f t="shared" si="110"/>
        <v>8643.75</v>
      </c>
      <c r="U858" s="10">
        <f t="shared" si="111"/>
        <v>0.1029523426682746</v>
      </c>
      <c r="V858" s="5" t="s">
        <v>42</v>
      </c>
    </row>
    <row r="859" spans="1:22" x14ac:dyDescent="0.3">
      <c r="A859" s="5" t="s">
        <v>946</v>
      </c>
      <c r="B859" s="6">
        <v>45166</v>
      </c>
      <c r="C859" s="5">
        <f t="shared" si="104"/>
        <v>2023</v>
      </c>
      <c r="D859" s="5">
        <f t="shared" si="105"/>
        <v>8</v>
      </c>
      <c r="E859" s="5" t="str">
        <f t="shared" si="106"/>
        <v>Aug</v>
      </c>
      <c r="F859" s="5" t="str">
        <f t="shared" si="107"/>
        <v>Q3</v>
      </c>
      <c r="G859" s="5" t="s">
        <v>35</v>
      </c>
      <c r="H859" s="5" t="s">
        <v>36</v>
      </c>
      <c r="I859" s="5" t="s">
        <v>37</v>
      </c>
      <c r="J859" s="5" t="s">
        <v>46</v>
      </c>
      <c r="K859" s="5" t="s">
        <v>89</v>
      </c>
      <c r="L859" s="5" t="s">
        <v>40</v>
      </c>
      <c r="M859" s="5" t="s">
        <v>49</v>
      </c>
      <c r="N859" s="5">
        <v>5</v>
      </c>
      <c r="O859" s="7">
        <v>2350</v>
      </c>
      <c r="P859" s="8">
        <v>0.1</v>
      </c>
      <c r="Q859" s="7">
        <v>1367</v>
      </c>
      <c r="R859" s="9">
        <f t="shared" si="108"/>
        <v>10575</v>
      </c>
      <c r="S859" s="9">
        <f t="shared" si="109"/>
        <v>6835</v>
      </c>
      <c r="T859" s="9">
        <f t="shared" si="110"/>
        <v>3740</v>
      </c>
      <c r="U859" s="10">
        <f t="shared" si="111"/>
        <v>0.35366430260047282</v>
      </c>
      <c r="V859" s="5" t="s">
        <v>42</v>
      </c>
    </row>
    <row r="860" spans="1:22" x14ac:dyDescent="0.3">
      <c r="A860" s="5" t="s">
        <v>947</v>
      </c>
      <c r="B860" s="6">
        <v>45167</v>
      </c>
      <c r="C860" s="5">
        <f t="shared" si="104"/>
        <v>2023</v>
      </c>
      <c r="D860" s="5">
        <f t="shared" si="105"/>
        <v>8</v>
      </c>
      <c r="E860" s="5" t="str">
        <f t="shared" si="106"/>
        <v>Aug</v>
      </c>
      <c r="F860" s="5" t="str">
        <f t="shared" si="107"/>
        <v>Q3</v>
      </c>
      <c r="G860" s="5" t="s">
        <v>63</v>
      </c>
      <c r="H860" s="5" t="s">
        <v>86</v>
      </c>
      <c r="I860" s="5" t="s">
        <v>87</v>
      </c>
      <c r="J860" s="5" t="s">
        <v>38</v>
      </c>
      <c r="K860" s="5" t="s">
        <v>104</v>
      </c>
      <c r="L860" s="5" t="s">
        <v>40</v>
      </c>
      <c r="M860" s="5" t="s">
        <v>56</v>
      </c>
      <c r="N860" s="5">
        <v>1</v>
      </c>
      <c r="O860" s="7">
        <v>1523</v>
      </c>
      <c r="P860" s="8">
        <v>0</v>
      </c>
      <c r="Q860" s="7">
        <v>748</v>
      </c>
      <c r="R860" s="9">
        <f t="shared" si="108"/>
        <v>1523</v>
      </c>
      <c r="S860" s="9">
        <f t="shared" si="109"/>
        <v>748</v>
      </c>
      <c r="T860" s="9">
        <f t="shared" si="110"/>
        <v>775</v>
      </c>
      <c r="U860" s="10">
        <f t="shared" si="111"/>
        <v>0.50886408404464867</v>
      </c>
      <c r="V860" s="5" t="s">
        <v>42</v>
      </c>
    </row>
    <row r="861" spans="1:22" x14ac:dyDescent="0.3">
      <c r="A861" s="5" t="s">
        <v>948</v>
      </c>
      <c r="B861" s="6">
        <v>45167</v>
      </c>
      <c r="C861" s="5">
        <f t="shared" si="104"/>
        <v>2023</v>
      </c>
      <c r="D861" s="5">
        <f t="shared" si="105"/>
        <v>8</v>
      </c>
      <c r="E861" s="5" t="str">
        <f t="shared" si="106"/>
        <v>Aug</v>
      </c>
      <c r="F861" s="5" t="str">
        <f t="shared" si="107"/>
        <v>Q3</v>
      </c>
      <c r="G861" s="5" t="s">
        <v>35</v>
      </c>
      <c r="H861" s="5" t="s">
        <v>36</v>
      </c>
      <c r="I861" s="5" t="s">
        <v>37</v>
      </c>
      <c r="J861" s="5" t="s">
        <v>38</v>
      </c>
      <c r="K861" s="5" t="s">
        <v>104</v>
      </c>
      <c r="L861" s="5" t="s">
        <v>40</v>
      </c>
      <c r="M861" s="5" t="s">
        <v>56</v>
      </c>
      <c r="N861" s="5">
        <v>3</v>
      </c>
      <c r="O861" s="7">
        <v>1464</v>
      </c>
      <c r="P861" s="8">
        <v>0.1</v>
      </c>
      <c r="Q861" s="7">
        <v>741</v>
      </c>
      <c r="R861" s="9">
        <f t="shared" si="108"/>
        <v>3952.8</v>
      </c>
      <c r="S861" s="9">
        <f t="shared" si="109"/>
        <v>2223</v>
      </c>
      <c r="T861" s="9">
        <f t="shared" si="110"/>
        <v>1729.8000000000002</v>
      </c>
      <c r="U861" s="10">
        <f t="shared" si="111"/>
        <v>0.43761384335154829</v>
      </c>
      <c r="V861" s="5" t="s">
        <v>42</v>
      </c>
    </row>
    <row r="862" spans="1:22" x14ac:dyDescent="0.3">
      <c r="A862" s="5" t="s">
        <v>949</v>
      </c>
      <c r="B862" s="6">
        <v>45167</v>
      </c>
      <c r="C862" s="5">
        <f t="shared" si="104"/>
        <v>2023</v>
      </c>
      <c r="D862" s="5">
        <f t="shared" si="105"/>
        <v>8</v>
      </c>
      <c r="E862" s="5" t="str">
        <f t="shared" si="106"/>
        <v>Aug</v>
      </c>
      <c r="F862" s="5" t="str">
        <f t="shared" si="107"/>
        <v>Q3</v>
      </c>
      <c r="G862" s="5" t="s">
        <v>51</v>
      </c>
      <c r="H862" s="5" t="s">
        <v>79</v>
      </c>
      <c r="I862" s="5" t="s">
        <v>80</v>
      </c>
      <c r="J862" s="5" t="s">
        <v>54</v>
      </c>
      <c r="K862" s="5" t="s">
        <v>55</v>
      </c>
      <c r="L862" s="5" t="s">
        <v>40</v>
      </c>
      <c r="M862" s="5" t="s">
        <v>49</v>
      </c>
      <c r="N862" s="5">
        <v>3</v>
      </c>
      <c r="O862" s="7">
        <v>2893</v>
      </c>
      <c r="P862" s="8">
        <v>0</v>
      </c>
      <c r="Q862" s="7">
        <v>1787</v>
      </c>
      <c r="R862" s="9">
        <f t="shared" si="108"/>
        <v>8679</v>
      </c>
      <c r="S862" s="9">
        <f t="shared" si="109"/>
        <v>5361</v>
      </c>
      <c r="T862" s="9">
        <f t="shared" si="110"/>
        <v>3318</v>
      </c>
      <c r="U862" s="10">
        <f t="shared" si="111"/>
        <v>0.38230210853784996</v>
      </c>
      <c r="V862" s="5" t="s">
        <v>42</v>
      </c>
    </row>
    <row r="863" spans="1:22" x14ac:dyDescent="0.3">
      <c r="A863" s="5" t="s">
        <v>950</v>
      </c>
      <c r="B863" s="6">
        <v>45167</v>
      </c>
      <c r="C863" s="5">
        <f t="shared" si="104"/>
        <v>2023</v>
      </c>
      <c r="D863" s="5">
        <f t="shared" si="105"/>
        <v>8</v>
      </c>
      <c r="E863" s="5" t="str">
        <f t="shared" si="106"/>
        <v>Aug</v>
      </c>
      <c r="F863" s="5" t="str">
        <f t="shared" si="107"/>
        <v>Q3</v>
      </c>
      <c r="G863" s="5" t="s">
        <v>58</v>
      </c>
      <c r="H863" s="5" t="s">
        <v>68</v>
      </c>
      <c r="I863" s="5" t="s">
        <v>69</v>
      </c>
      <c r="J863" s="5" t="s">
        <v>81</v>
      </c>
      <c r="K863" s="5" t="s">
        <v>146</v>
      </c>
      <c r="L863" s="5" t="s">
        <v>76</v>
      </c>
      <c r="M863" s="5" t="s">
        <v>41</v>
      </c>
      <c r="N863" s="5">
        <v>1</v>
      </c>
      <c r="O863" s="7">
        <v>8168</v>
      </c>
      <c r="P863" s="8">
        <v>0.05</v>
      </c>
      <c r="Q863" s="7">
        <v>5196</v>
      </c>
      <c r="R863" s="9">
        <f t="shared" si="108"/>
        <v>7759.5999999999995</v>
      </c>
      <c r="S863" s="9">
        <f t="shared" si="109"/>
        <v>5196</v>
      </c>
      <c r="T863" s="9">
        <f t="shared" si="110"/>
        <v>2563.5999999999995</v>
      </c>
      <c r="U863" s="10">
        <f t="shared" si="111"/>
        <v>0.33037785452858393</v>
      </c>
      <c r="V863" s="5" t="s">
        <v>42</v>
      </c>
    </row>
    <row r="864" spans="1:22" x14ac:dyDescent="0.3">
      <c r="A864" s="5" t="s">
        <v>951</v>
      </c>
      <c r="B864" s="6">
        <v>45167</v>
      </c>
      <c r="C864" s="5">
        <f t="shared" si="104"/>
        <v>2023</v>
      </c>
      <c r="D864" s="5">
        <f t="shared" si="105"/>
        <v>8</v>
      </c>
      <c r="E864" s="5" t="str">
        <f t="shared" si="106"/>
        <v>Aug</v>
      </c>
      <c r="F864" s="5" t="str">
        <f t="shared" si="107"/>
        <v>Q3</v>
      </c>
      <c r="G864" s="5" t="s">
        <v>51</v>
      </c>
      <c r="H864" s="5" t="s">
        <v>52</v>
      </c>
      <c r="I864" s="5" t="s">
        <v>53</v>
      </c>
      <c r="J864" s="5" t="s">
        <v>81</v>
      </c>
      <c r="K864" s="5" t="s">
        <v>130</v>
      </c>
      <c r="L864" s="5" t="s">
        <v>76</v>
      </c>
      <c r="M864" s="5" t="s">
        <v>56</v>
      </c>
      <c r="N864" s="5">
        <v>1</v>
      </c>
      <c r="O864" s="7">
        <v>13739</v>
      </c>
      <c r="P864" s="8">
        <v>0.35</v>
      </c>
      <c r="Q864" s="7">
        <v>8002</v>
      </c>
      <c r="R864" s="9">
        <f t="shared" si="108"/>
        <v>8930.35</v>
      </c>
      <c r="S864" s="9">
        <f t="shared" si="109"/>
        <v>8002</v>
      </c>
      <c r="T864" s="9">
        <f t="shared" si="110"/>
        <v>928.35000000000036</v>
      </c>
      <c r="U864" s="10">
        <f t="shared" si="111"/>
        <v>0.10395449226514082</v>
      </c>
      <c r="V864" s="5" t="s">
        <v>42</v>
      </c>
    </row>
    <row r="865" spans="1:22" x14ac:dyDescent="0.3">
      <c r="A865" s="5" t="s">
        <v>952</v>
      </c>
      <c r="B865" s="6">
        <v>45167</v>
      </c>
      <c r="C865" s="5">
        <f t="shared" si="104"/>
        <v>2023</v>
      </c>
      <c r="D865" s="5">
        <f t="shared" si="105"/>
        <v>8</v>
      </c>
      <c r="E865" s="5" t="str">
        <f t="shared" si="106"/>
        <v>Aug</v>
      </c>
      <c r="F865" s="5" t="str">
        <f t="shared" si="107"/>
        <v>Q3</v>
      </c>
      <c r="G865" s="5" t="s">
        <v>35</v>
      </c>
      <c r="H865" s="5" t="s">
        <v>44</v>
      </c>
      <c r="I865" s="5" t="s">
        <v>45</v>
      </c>
      <c r="J865" s="5" t="s">
        <v>46</v>
      </c>
      <c r="K865" s="5" t="s">
        <v>89</v>
      </c>
      <c r="L865" s="5" t="s">
        <v>40</v>
      </c>
      <c r="M865" s="5" t="s">
        <v>41</v>
      </c>
      <c r="N865" s="5">
        <v>3</v>
      </c>
      <c r="O865" s="7">
        <v>2329</v>
      </c>
      <c r="P865" s="8">
        <v>0.05</v>
      </c>
      <c r="Q865" s="7">
        <v>1312</v>
      </c>
      <c r="R865" s="9">
        <f t="shared" si="108"/>
        <v>6637.65</v>
      </c>
      <c r="S865" s="9">
        <f t="shared" si="109"/>
        <v>3936</v>
      </c>
      <c r="T865" s="9">
        <f t="shared" si="110"/>
        <v>2701.6499999999996</v>
      </c>
      <c r="U865" s="10">
        <f t="shared" si="111"/>
        <v>0.4070190504169397</v>
      </c>
      <c r="V865" s="5" t="s">
        <v>42</v>
      </c>
    </row>
    <row r="866" spans="1:22" x14ac:dyDescent="0.3">
      <c r="A866" s="5" t="s">
        <v>953</v>
      </c>
      <c r="B866" s="6">
        <v>45168</v>
      </c>
      <c r="C866" s="5">
        <f t="shared" si="104"/>
        <v>2023</v>
      </c>
      <c r="D866" s="5">
        <f t="shared" si="105"/>
        <v>8</v>
      </c>
      <c r="E866" s="5" t="str">
        <f t="shared" si="106"/>
        <v>Aug</v>
      </c>
      <c r="F866" s="5" t="str">
        <f t="shared" si="107"/>
        <v>Q3</v>
      </c>
      <c r="G866" s="5" t="s">
        <v>51</v>
      </c>
      <c r="H866" s="5" t="s">
        <v>106</v>
      </c>
      <c r="I866" s="5" t="s">
        <v>107</v>
      </c>
      <c r="J866" s="5" t="s">
        <v>81</v>
      </c>
      <c r="K866" s="5" t="s">
        <v>146</v>
      </c>
      <c r="L866" s="5" t="s">
        <v>48</v>
      </c>
      <c r="M866" s="5" t="s">
        <v>49</v>
      </c>
      <c r="N866" s="5">
        <v>1</v>
      </c>
      <c r="O866" s="7">
        <v>8855</v>
      </c>
      <c r="P866" s="8">
        <v>0.25</v>
      </c>
      <c r="Q866" s="7">
        <v>5577</v>
      </c>
      <c r="R866" s="9">
        <f t="shared" si="108"/>
        <v>6641.25</v>
      </c>
      <c r="S866" s="9">
        <f t="shared" si="109"/>
        <v>5577</v>
      </c>
      <c r="T866" s="9">
        <f t="shared" si="110"/>
        <v>1064.25</v>
      </c>
      <c r="U866" s="10">
        <f t="shared" si="111"/>
        <v>0.16024844720496895</v>
      </c>
      <c r="V866" s="5" t="s">
        <v>42</v>
      </c>
    </row>
    <row r="867" spans="1:22" x14ac:dyDescent="0.3">
      <c r="A867" s="5" t="s">
        <v>954</v>
      </c>
      <c r="B867" s="6">
        <v>45168</v>
      </c>
      <c r="C867" s="5">
        <f t="shared" si="104"/>
        <v>2023</v>
      </c>
      <c r="D867" s="5">
        <f t="shared" si="105"/>
        <v>8</v>
      </c>
      <c r="E867" s="5" t="str">
        <f t="shared" si="106"/>
        <v>Aug</v>
      </c>
      <c r="F867" s="5" t="str">
        <f t="shared" si="107"/>
        <v>Q3</v>
      </c>
      <c r="G867" s="5" t="s">
        <v>63</v>
      </c>
      <c r="H867" s="5" t="s">
        <v>64</v>
      </c>
      <c r="I867" s="5" t="s">
        <v>65</v>
      </c>
      <c r="J867" s="5" t="s">
        <v>81</v>
      </c>
      <c r="K867" s="5" t="s">
        <v>146</v>
      </c>
      <c r="L867" s="5" t="s">
        <v>48</v>
      </c>
      <c r="M867" s="5" t="s">
        <v>49</v>
      </c>
      <c r="N867" s="5">
        <v>2</v>
      </c>
      <c r="O867" s="7">
        <v>8429</v>
      </c>
      <c r="P867" s="8">
        <v>0.05</v>
      </c>
      <c r="Q867" s="7">
        <v>5320</v>
      </c>
      <c r="R867" s="9">
        <f t="shared" si="108"/>
        <v>16015.099999999999</v>
      </c>
      <c r="S867" s="9">
        <f t="shared" si="109"/>
        <v>10640</v>
      </c>
      <c r="T867" s="9">
        <f t="shared" si="110"/>
        <v>5375.0999999999985</v>
      </c>
      <c r="U867" s="10">
        <f t="shared" si="111"/>
        <v>0.33562700201684653</v>
      </c>
      <c r="V867" s="5" t="s">
        <v>42</v>
      </c>
    </row>
    <row r="868" spans="1:22" x14ac:dyDescent="0.3">
      <c r="A868" s="5" t="s">
        <v>955</v>
      </c>
      <c r="B868" s="6">
        <v>45169</v>
      </c>
      <c r="C868" s="5">
        <f t="shared" si="104"/>
        <v>2023</v>
      </c>
      <c r="D868" s="5">
        <f t="shared" si="105"/>
        <v>8</v>
      </c>
      <c r="E868" s="5" t="str">
        <f t="shared" si="106"/>
        <v>Aug</v>
      </c>
      <c r="F868" s="5" t="str">
        <f t="shared" si="107"/>
        <v>Q3</v>
      </c>
      <c r="G868" s="5" t="s">
        <v>63</v>
      </c>
      <c r="H868" s="5" t="s">
        <v>109</v>
      </c>
      <c r="I868" s="5" t="s">
        <v>110</v>
      </c>
      <c r="J868" s="5" t="s">
        <v>46</v>
      </c>
      <c r="K868" s="5" t="s">
        <v>66</v>
      </c>
      <c r="L868" s="5" t="s">
        <v>76</v>
      </c>
      <c r="M868" s="5" t="s">
        <v>49</v>
      </c>
      <c r="N868" s="5">
        <v>2</v>
      </c>
      <c r="O868" s="7">
        <v>300</v>
      </c>
      <c r="P868" s="8">
        <v>0</v>
      </c>
      <c r="Q868" s="7">
        <v>118</v>
      </c>
      <c r="R868" s="9">
        <f t="shared" si="108"/>
        <v>600</v>
      </c>
      <c r="S868" s="9">
        <f t="shared" si="109"/>
        <v>236</v>
      </c>
      <c r="T868" s="9">
        <f t="shared" si="110"/>
        <v>364</v>
      </c>
      <c r="U868" s="10">
        <f t="shared" si="111"/>
        <v>0.60666666666666669</v>
      </c>
      <c r="V868" s="5" t="s">
        <v>42</v>
      </c>
    </row>
    <row r="869" spans="1:22" x14ac:dyDescent="0.3">
      <c r="A869" s="5" t="s">
        <v>956</v>
      </c>
      <c r="B869" s="6">
        <v>45169</v>
      </c>
      <c r="C869" s="5">
        <f t="shared" si="104"/>
        <v>2023</v>
      </c>
      <c r="D869" s="5">
        <f t="shared" si="105"/>
        <v>8</v>
      </c>
      <c r="E869" s="5" t="str">
        <f t="shared" si="106"/>
        <v>Aug</v>
      </c>
      <c r="F869" s="5" t="str">
        <f t="shared" si="107"/>
        <v>Q3</v>
      </c>
      <c r="G869" s="5" t="s">
        <v>51</v>
      </c>
      <c r="H869" s="5" t="s">
        <v>79</v>
      </c>
      <c r="I869" s="5" t="s">
        <v>80</v>
      </c>
      <c r="J869" s="5" t="s">
        <v>54</v>
      </c>
      <c r="K869" s="5" t="s">
        <v>99</v>
      </c>
      <c r="L869" s="5" t="s">
        <v>76</v>
      </c>
      <c r="M869" s="5" t="s">
        <v>49</v>
      </c>
      <c r="N869" s="5">
        <v>3</v>
      </c>
      <c r="O869" s="7">
        <v>1777</v>
      </c>
      <c r="P869" s="8">
        <v>0.05</v>
      </c>
      <c r="Q869" s="7">
        <v>910</v>
      </c>
      <c r="R869" s="9">
        <f t="shared" si="108"/>
        <v>5064.45</v>
      </c>
      <c r="S869" s="9">
        <f t="shared" si="109"/>
        <v>2730</v>
      </c>
      <c r="T869" s="9">
        <f t="shared" si="110"/>
        <v>2334.4499999999998</v>
      </c>
      <c r="U869" s="10">
        <f t="shared" si="111"/>
        <v>0.46094837544057105</v>
      </c>
      <c r="V869" s="5" t="s">
        <v>42</v>
      </c>
    </row>
    <row r="870" spans="1:22" x14ac:dyDescent="0.3">
      <c r="A870" s="5" t="s">
        <v>957</v>
      </c>
      <c r="B870" s="6">
        <v>45169</v>
      </c>
      <c r="C870" s="5">
        <f t="shared" si="104"/>
        <v>2023</v>
      </c>
      <c r="D870" s="5">
        <f t="shared" si="105"/>
        <v>8</v>
      </c>
      <c r="E870" s="5" t="str">
        <f t="shared" si="106"/>
        <v>Aug</v>
      </c>
      <c r="F870" s="5" t="str">
        <f t="shared" si="107"/>
        <v>Q3</v>
      </c>
      <c r="G870" s="5" t="s">
        <v>51</v>
      </c>
      <c r="H870" s="5" t="s">
        <v>79</v>
      </c>
      <c r="I870" s="5" t="s">
        <v>80</v>
      </c>
      <c r="J870" s="5" t="s">
        <v>54</v>
      </c>
      <c r="K870" s="5" t="s">
        <v>55</v>
      </c>
      <c r="L870" s="5" t="s">
        <v>40</v>
      </c>
      <c r="M870" s="5" t="s">
        <v>49</v>
      </c>
      <c r="N870" s="5">
        <v>8</v>
      </c>
      <c r="O870" s="7">
        <v>2966</v>
      </c>
      <c r="P870" s="8">
        <v>0.1</v>
      </c>
      <c r="Q870" s="7">
        <v>1772</v>
      </c>
      <c r="R870" s="9">
        <f t="shared" si="108"/>
        <v>21355.200000000001</v>
      </c>
      <c r="S870" s="9">
        <f t="shared" si="109"/>
        <v>14176</v>
      </c>
      <c r="T870" s="9">
        <f t="shared" si="110"/>
        <v>7179.2000000000007</v>
      </c>
      <c r="U870" s="10">
        <f t="shared" si="111"/>
        <v>0.3361804150745486</v>
      </c>
      <c r="V870" s="5" t="s">
        <v>42</v>
      </c>
    </row>
    <row r="871" spans="1:22" x14ac:dyDescent="0.3">
      <c r="A871" s="5" t="s">
        <v>958</v>
      </c>
      <c r="B871" s="6">
        <v>45170</v>
      </c>
      <c r="C871" s="5">
        <f t="shared" si="104"/>
        <v>2023</v>
      </c>
      <c r="D871" s="5">
        <f t="shared" si="105"/>
        <v>9</v>
      </c>
      <c r="E871" s="5" t="str">
        <f t="shared" si="106"/>
        <v>Sep</v>
      </c>
      <c r="F871" s="5" t="str">
        <f t="shared" si="107"/>
        <v>Q3</v>
      </c>
      <c r="G871" s="5" t="s">
        <v>58</v>
      </c>
      <c r="H871" s="5" t="s">
        <v>72</v>
      </c>
      <c r="I871" s="5" t="s">
        <v>73</v>
      </c>
      <c r="J871" s="5" t="s">
        <v>46</v>
      </c>
      <c r="K871" s="5" t="s">
        <v>61</v>
      </c>
      <c r="L871" s="5" t="s">
        <v>40</v>
      </c>
      <c r="M871" s="5" t="s">
        <v>49</v>
      </c>
      <c r="N871" s="5">
        <v>1</v>
      </c>
      <c r="O871" s="7">
        <v>250</v>
      </c>
      <c r="P871" s="8">
        <v>0.15</v>
      </c>
      <c r="Q871" s="7">
        <v>107</v>
      </c>
      <c r="R871" s="9">
        <f t="shared" si="108"/>
        <v>212.5</v>
      </c>
      <c r="S871" s="9">
        <f t="shared" si="109"/>
        <v>107</v>
      </c>
      <c r="T871" s="9">
        <f t="shared" si="110"/>
        <v>105.5</v>
      </c>
      <c r="U871" s="10">
        <f t="shared" si="111"/>
        <v>0.49647058823529411</v>
      </c>
      <c r="V871" s="5" t="s">
        <v>42</v>
      </c>
    </row>
    <row r="872" spans="1:22" x14ac:dyDescent="0.3">
      <c r="A872" s="5" t="s">
        <v>959</v>
      </c>
      <c r="B872" s="6">
        <v>45170</v>
      </c>
      <c r="C872" s="5">
        <f t="shared" si="104"/>
        <v>2023</v>
      </c>
      <c r="D872" s="5">
        <f t="shared" si="105"/>
        <v>9</v>
      </c>
      <c r="E872" s="5" t="str">
        <f t="shared" si="106"/>
        <v>Sep</v>
      </c>
      <c r="F872" s="5" t="str">
        <f t="shared" si="107"/>
        <v>Q3</v>
      </c>
      <c r="G872" s="5" t="s">
        <v>51</v>
      </c>
      <c r="H872" s="5" t="s">
        <v>79</v>
      </c>
      <c r="I872" s="5" t="s">
        <v>80</v>
      </c>
      <c r="J872" s="5" t="s">
        <v>54</v>
      </c>
      <c r="K872" s="5" t="s">
        <v>84</v>
      </c>
      <c r="L872" s="5" t="s">
        <v>76</v>
      </c>
      <c r="M872" s="5" t="s">
        <v>49</v>
      </c>
      <c r="N872" s="5">
        <v>5</v>
      </c>
      <c r="O872" s="7">
        <v>2347</v>
      </c>
      <c r="P872" s="8">
        <v>0</v>
      </c>
      <c r="Q872" s="7">
        <v>1192</v>
      </c>
      <c r="R872" s="9">
        <f t="shared" si="108"/>
        <v>11735</v>
      </c>
      <c r="S872" s="9">
        <f t="shared" si="109"/>
        <v>5960</v>
      </c>
      <c r="T872" s="9">
        <f t="shared" si="110"/>
        <v>5775</v>
      </c>
      <c r="U872" s="10">
        <f t="shared" si="111"/>
        <v>0.49211759693225393</v>
      </c>
      <c r="V872" s="5" t="s">
        <v>42</v>
      </c>
    </row>
    <row r="873" spans="1:22" x14ac:dyDescent="0.3">
      <c r="A873" s="5" t="s">
        <v>960</v>
      </c>
      <c r="B873" s="6">
        <v>45170</v>
      </c>
      <c r="C873" s="5">
        <f t="shared" si="104"/>
        <v>2023</v>
      </c>
      <c r="D873" s="5">
        <f t="shared" si="105"/>
        <v>9</v>
      </c>
      <c r="E873" s="5" t="str">
        <f t="shared" si="106"/>
        <v>Sep</v>
      </c>
      <c r="F873" s="5" t="str">
        <f t="shared" si="107"/>
        <v>Q3</v>
      </c>
      <c r="G873" s="5" t="s">
        <v>51</v>
      </c>
      <c r="H873" s="5" t="s">
        <v>106</v>
      </c>
      <c r="I873" s="5" t="s">
        <v>107</v>
      </c>
      <c r="J873" s="5" t="s">
        <v>54</v>
      </c>
      <c r="K873" s="5" t="s">
        <v>55</v>
      </c>
      <c r="L873" s="5" t="s">
        <v>76</v>
      </c>
      <c r="M873" s="5" t="s">
        <v>41</v>
      </c>
      <c r="N873" s="5">
        <v>1</v>
      </c>
      <c r="O873" s="7">
        <v>2662</v>
      </c>
      <c r="P873" s="8">
        <v>0.1</v>
      </c>
      <c r="Q873" s="7">
        <v>1634</v>
      </c>
      <c r="R873" s="9">
        <f t="shared" si="108"/>
        <v>2395.8000000000002</v>
      </c>
      <c r="S873" s="9">
        <f t="shared" si="109"/>
        <v>1634</v>
      </c>
      <c r="T873" s="9">
        <f t="shared" si="110"/>
        <v>761.80000000000018</v>
      </c>
      <c r="U873" s="10">
        <f t="shared" si="111"/>
        <v>0.31797311962601221</v>
      </c>
      <c r="V873" s="5" t="s">
        <v>42</v>
      </c>
    </row>
    <row r="874" spans="1:22" x14ac:dyDescent="0.3">
      <c r="A874" s="5" t="s">
        <v>961</v>
      </c>
      <c r="B874" s="6">
        <v>45170</v>
      </c>
      <c r="C874" s="5">
        <f t="shared" si="104"/>
        <v>2023</v>
      </c>
      <c r="D874" s="5">
        <f t="shared" si="105"/>
        <v>9</v>
      </c>
      <c r="E874" s="5" t="str">
        <f t="shared" si="106"/>
        <v>Sep</v>
      </c>
      <c r="F874" s="5" t="str">
        <f t="shared" si="107"/>
        <v>Q3</v>
      </c>
      <c r="G874" s="5" t="s">
        <v>58</v>
      </c>
      <c r="H874" s="5" t="s">
        <v>72</v>
      </c>
      <c r="I874" s="5" t="s">
        <v>73</v>
      </c>
      <c r="J874" s="5" t="s">
        <v>54</v>
      </c>
      <c r="K874" s="5" t="s">
        <v>55</v>
      </c>
      <c r="L874" s="5" t="s">
        <v>76</v>
      </c>
      <c r="M874" s="5" t="s">
        <v>49</v>
      </c>
      <c r="N874" s="5">
        <v>2</v>
      </c>
      <c r="O874" s="7">
        <v>2850</v>
      </c>
      <c r="P874" s="8">
        <v>0.1</v>
      </c>
      <c r="Q874" s="7">
        <v>1696</v>
      </c>
      <c r="R874" s="9">
        <f t="shared" si="108"/>
        <v>5130</v>
      </c>
      <c r="S874" s="9">
        <f t="shared" si="109"/>
        <v>3392</v>
      </c>
      <c r="T874" s="9">
        <f t="shared" si="110"/>
        <v>1738</v>
      </c>
      <c r="U874" s="10">
        <f t="shared" si="111"/>
        <v>0.33879142300194931</v>
      </c>
      <c r="V874" s="5" t="s">
        <v>120</v>
      </c>
    </row>
    <row r="875" spans="1:22" x14ac:dyDescent="0.3">
      <c r="A875" s="5" t="s">
        <v>962</v>
      </c>
      <c r="B875" s="6">
        <v>45171</v>
      </c>
      <c r="C875" s="5">
        <f t="shared" si="104"/>
        <v>2023</v>
      </c>
      <c r="D875" s="5">
        <f t="shared" si="105"/>
        <v>9</v>
      </c>
      <c r="E875" s="5" t="str">
        <f t="shared" si="106"/>
        <v>Sep</v>
      </c>
      <c r="F875" s="5" t="str">
        <f t="shared" si="107"/>
        <v>Q3</v>
      </c>
      <c r="G875" s="5" t="s">
        <v>51</v>
      </c>
      <c r="H875" s="5" t="s">
        <v>52</v>
      </c>
      <c r="I875" s="5" t="s">
        <v>53</v>
      </c>
      <c r="J875" s="5" t="s">
        <v>38</v>
      </c>
      <c r="K875" s="5" t="s">
        <v>104</v>
      </c>
      <c r="L875" s="5" t="s">
        <v>76</v>
      </c>
      <c r="M875" s="5" t="s">
        <v>56</v>
      </c>
      <c r="N875" s="5">
        <v>4</v>
      </c>
      <c r="O875" s="7">
        <v>1378</v>
      </c>
      <c r="P875" s="8">
        <v>0.1</v>
      </c>
      <c r="Q875" s="7">
        <v>677</v>
      </c>
      <c r="R875" s="9">
        <f t="shared" si="108"/>
        <v>4960.8</v>
      </c>
      <c r="S875" s="9">
        <f t="shared" si="109"/>
        <v>2708</v>
      </c>
      <c r="T875" s="9">
        <f t="shared" si="110"/>
        <v>2252.8000000000002</v>
      </c>
      <c r="U875" s="10">
        <f t="shared" si="111"/>
        <v>0.45412030317690699</v>
      </c>
      <c r="V875" s="5" t="s">
        <v>42</v>
      </c>
    </row>
    <row r="876" spans="1:22" x14ac:dyDescent="0.3">
      <c r="A876" s="5" t="s">
        <v>963</v>
      </c>
      <c r="B876" s="6">
        <v>45171</v>
      </c>
      <c r="C876" s="5">
        <f t="shared" si="104"/>
        <v>2023</v>
      </c>
      <c r="D876" s="5">
        <f t="shared" si="105"/>
        <v>9</v>
      </c>
      <c r="E876" s="5" t="str">
        <f t="shared" si="106"/>
        <v>Sep</v>
      </c>
      <c r="F876" s="5" t="str">
        <f t="shared" si="107"/>
        <v>Q3</v>
      </c>
      <c r="G876" s="5" t="s">
        <v>35</v>
      </c>
      <c r="H876" s="5" t="s">
        <v>91</v>
      </c>
      <c r="I876" s="5" t="s">
        <v>92</v>
      </c>
      <c r="J876" s="5" t="s">
        <v>46</v>
      </c>
      <c r="K876" s="5" t="s">
        <v>89</v>
      </c>
      <c r="L876" s="5" t="s">
        <v>40</v>
      </c>
      <c r="M876" s="5" t="s">
        <v>56</v>
      </c>
      <c r="N876" s="5">
        <v>4</v>
      </c>
      <c r="O876" s="7">
        <v>2106</v>
      </c>
      <c r="P876" s="8">
        <v>0.1</v>
      </c>
      <c r="Q876" s="7">
        <v>1204</v>
      </c>
      <c r="R876" s="9">
        <f t="shared" si="108"/>
        <v>7581.6</v>
      </c>
      <c r="S876" s="9">
        <f t="shared" si="109"/>
        <v>4816</v>
      </c>
      <c r="T876" s="9">
        <f t="shared" si="110"/>
        <v>2765.6000000000004</v>
      </c>
      <c r="U876" s="10">
        <f t="shared" si="111"/>
        <v>0.36477788329640187</v>
      </c>
      <c r="V876" s="5" t="s">
        <v>42</v>
      </c>
    </row>
    <row r="877" spans="1:22" x14ac:dyDescent="0.3">
      <c r="A877" s="5" t="s">
        <v>964</v>
      </c>
      <c r="B877" s="6">
        <v>45171</v>
      </c>
      <c r="C877" s="5">
        <f t="shared" si="104"/>
        <v>2023</v>
      </c>
      <c r="D877" s="5">
        <f t="shared" si="105"/>
        <v>9</v>
      </c>
      <c r="E877" s="5" t="str">
        <f t="shared" si="106"/>
        <v>Sep</v>
      </c>
      <c r="F877" s="5" t="str">
        <f t="shared" si="107"/>
        <v>Q3</v>
      </c>
      <c r="G877" s="5" t="s">
        <v>63</v>
      </c>
      <c r="H877" s="5" t="s">
        <v>109</v>
      </c>
      <c r="I877" s="5" t="s">
        <v>110</v>
      </c>
      <c r="J877" s="5" t="s">
        <v>46</v>
      </c>
      <c r="K877" s="5" t="s">
        <v>47</v>
      </c>
      <c r="L877" s="5" t="s">
        <v>76</v>
      </c>
      <c r="M877" s="5" t="s">
        <v>41</v>
      </c>
      <c r="N877" s="5">
        <v>1</v>
      </c>
      <c r="O877" s="7">
        <v>482</v>
      </c>
      <c r="P877" s="8">
        <v>0.05</v>
      </c>
      <c r="Q877" s="7">
        <v>222</v>
      </c>
      <c r="R877" s="9">
        <f t="shared" si="108"/>
        <v>457.9</v>
      </c>
      <c r="S877" s="9">
        <f t="shared" si="109"/>
        <v>222</v>
      </c>
      <c r="T877" s="9">
        <f t="shared" si="110"/>
        <v>235.89999999999998</v>
      </c>
      <c r="U877" s="10">
        <f t="shared" si="111"/>
        <v>0.51517798645992574</v>
      </c>
      <c r="V877" s="5" t="s">
        <v>42</v>
      </c>
    </row>
    <row r="878" spans="1:22" x14ac:dyDescent="0.3">
      <c r="A878" s="5" t="s">
        <v>965</v>
      </c>
      <c r="B878" s="6">
        <v>45171</v>
      </c>
      <c r="C878" s="5">
        <f t="shared" si="104"/>
        <v>2023</v>
      </c>
      <c r="D878" s="5">
        <f t="shared" si="105"/>
        <v>9</v>
      </c>
      <c r="E878" s="5" t="str">
        <f t="shared" si="106"/>
        <v>Sep</v>
      </c>
      <c r="F878" s="5" t="str">
        <f t="shared" si="107"/>
        <v>Q3</v>
      </c>
      <c r="G878" s="5" t="s">
        <v>35</v>
      </c>
      <c r="H878" s="5" t="s">
        <v>44</v>
      </c>
      <c r="I878" s="5" t="s">
        <v>45</v>
      </c>
      <c r="J878" s="5" t="s">
        <v>38</v>
      </c>
      <c r="K878" s="5" t="s">
        <v>118</v>
      </c>
      <c r="L878" s="5" t="s">
        <v>76</v>
      </c>
      <c r="M878" s="5" t="s">
        <v>56</v>
      </c>
      <c r="N878" s="5">
        <v>2</v>
      </c>
      <c r="O878" s="7">
        <v>16835</v>
      </c>
      <c r="P878" s="8">
        <v>0</v>
      </c>
      <c r="Q878" s="7">
        <v>13375</v>
      </c>
      <c r="R878" s="9">
        <f t="shared" si="108"/>
        <v>33670</v>
      </c>
      <c r="S878" s="9">
        <f t="shared" si="109"/>
        <v>26750</v>
      </c>
      <c r="T878" s="9">
        <f t="shared" si="110"/>
        <v>6920</v>
      </c>
      <c r="U878" s="10">
        <f t="shared" si="111"/>
        <v>0.20552420552420553</v>
      </c>
      <c r="V878" s="5" t="s">
        <v>42</v>
      </c>
    </row>
    <row r="879" spans="1:22" x14ac:dyDescent="0.3">
      <c r="A879" s="5" t="s">
        <v>966</v>
      </c>
      <c r="B879" s="6">
        <v>45171</v>
      </c>
      <c r="C879" s="5">
        <f t="shared" si="104"/>
        <v>2023</v>
      </c>
      <c r="D879" s="5">
        <f t="shared" si="105"/>
        <v>9</v>
      </c>
      <c r="E879" s="5" t="str">
        <f t="shared" si="106"/>
        <v>Sep</v>
      </c>
      <c r="F879" s="5" t="str">
        <f t="shared" si="107"/>
        <v>Q3</v>
      </c>
      <c r="G879" s="5" t="s">
        <v>51</v>
      </c>
      <c r="H879" s="5" t="s">
        <v>79</v>
      </c>
      <c r="I879" s="5" t="s">
        <v>80</v>
      </c>
      <c r="J879" s="5" t="s">
        <v>46</v>
      </c>
      <c r="K879" s="5" t="s">
        <v>61</v>
      </c>
      <c r="L879" s="5" t="s">
        <v>40</v>
      </c>
      <c r="M879" s="5" t="s">
        <v>41</v>
      </c>
      <c r="N879" s="5">
        <v>3</v>
      </c>
      <c r="O879" s="7">
        <v>241</v>
      </c>
      <c r="P879" s="8">
        <v>0.2</v>
      </c>
      <c r="Q879" s="7">
        <v>100</v>
      </c>
      <c r="R879" s="9">
        <f t="shared" si="108"/>
        <v>578.4</v>
      </c>
      <c r="S879" s="9">
        <f t="shared" si="109"/>
        <v>300</v>
      </c>
      <c r="T879" s="9">
        <f t="shared" si="110"/>
        <v>278.39999999999998</v>
      </c>
      <c r="U879" s="10">
        <f t="shared" si="111"/>
        <v>0.48132780082987547</v>
      </c>
      <c r="V879" s="5" t="s">
        <v>42</v>
      </c>
    </row>
    <row r="880" spans="1:22" x14ac:dyDescent="0.3">
      <c r="A880" s="5" t="s">
        <v>967</v>
      </c>
      <c r="B880" s="6">
        <v>45172</v>
      </c>
      <c r="C880" s="5">
        <f t="shared" si="104"/>
        <v>2023</v>
      </c>
      <c r="D880" s="5">
        <f t="shared" si="105"/>
        <v>9</v>
      </c>
      <c r="E880" s="5" t="str">
        <f t="shared" si="106"/>
        <v>Sep</v>
      </c>
      <c r="F880" s="5" t="str">
        <f t="shared" si="107"/>
        <v>Q3</v>
      </c>
      <c r="G880" s="5" t="s">
        <v>51</v>
      </c>
      <c r="H880" s="5" t="s">
        <v>106</v>
      </c>
      <c r="I880" s="5" t="s">
        <v>107</v>
      </c>
      <c r="J880" s="5" t="s">
        <v>38</v>
      </c>
      <c r="K880" s="5" t="s">
        <v>104</v>
      </c>
      <c r="L880" s="5" t="s">
        <v>40</v>
      </c>
      <c r="M880" s="5" t="s">
        <v>41</v>
      </c>
      <c r="N880" s="5">
        <v>1</v>
      </c>
      <c r="O880" s="7">
        <v>1622</v>
      </c>
      <c r="P880" s="8">
        <v>0.05</v>
      </c>
      <c r="Q880" s="7">
        <v>831</v>
      </c>
      <c r="R880" s="9">
        <f t="shared" si="108"/>
        <v>1540.8999999999999</v>
      </c>
      <c r="S880" s="9">
        <f t="shared" si="109"/>
        <v>831</v>
      </c>
      <c r="T880" s="9">
        <f t="shared" si="110"/>
        <v>709.89999999999986</v>
      </c>
      <c r="U880" s="10">
        <f t="shared" si="111"/>
        <v>0.46070478291907324</v>
      </c>
      <c r="V880" s="5" t="s">
        <v>42</v>
      </c>
    </row>
    <row r="881" spans="1:22" x14ac:dyDescent="0.3">
      <c r="A881" s="5" t="s">
        <v>968</v>
      </c>
      <c r="B881" s="6">
        <v>45172</v>
      </c>
      <c r="C881" s="5">
        <f t="shared" si="104"/>
        <v>2023</v>
      </c>
      <c r="D881" s="5">
        <f t="shared" si="105"/>
        <v>9</v>
      </c>
      <c r="E881" s="5" t="str">
        <f t="shared" si="106"/>
        <v>Sep</v>
      </c>
      <c r="F881" s="5" t="str">
        <f t="shared" si="107"/>
        <v>Q3</v>
      </c>
      <c r="G881" s="5" t="s">
        <v>35</v>
      </c>
      <c r="H881" s="5" t="s">
        <v>36</v>
      </c>
      <c r="I881" s="5" t="s">
        <v>37</v>
      </c>
      <c r="J881" s="5" t="s">
        <v>54</v>
      </c>
      <c r="K881" s="5" t="s">
        <v>55</v>
      </c>
      <c r="L881" s="5" t="s">
        <v>48</v>
      </c>
      <c r="M881" s="5" t="s">
        <v>41</v>
      </c>
      <c r="N881" s="5">
        <v>1</v>
      </c>
      <c r="O881" s="7">
        <v>2936</v>
      </c>
      <c r="P881" s="8">
        <v>0.05</v>
      </c>
      <c r="Q881" s="7">
        <v>1778</v>
      </c>
      <c r="R881" s="9">
        <f t="shared" si="108"/>
        <v>2789.2</v>
      </c>
      <c r="S881" s="9">
        <f t="shared" si="109"/>
        <v>1778</v>
      </c>
      <c r="T881" s="9">
        <f t="shared" si="110"/>
        <v>1011.1999999999998</v>
      </c>
      <c r="U881" s="10">
        <f t="shared" si="111"/>
        <v>0.36254123046034703</v>
      </c>
      <c r="V881" s="5" t="s">
        <v>42</v>
      </c>
    </row>
    <row r="882" spans="1:22" x14ac:dyDescent="0.3">
      <c r="A882" s="5" t="s">
        <v>969</v>
      </c>
      <c r="B882" s="6">
        <v>45172</v>
      </c>
      <c r="C882" s="5">
        <f t="shared" si="104"/>
        <v>2023</v>
      </c>
      <c r="D882" s="5">
        <f t="shared" si="105"/>
        <v>9</v>
      </c>
      <c r="E882" s="5" t="str">
        <f t="shared" si="106"/>
        <v>Sep</v>
      </c>
      <c r="F882" s="5" t="str">
        <f t="shared" si="107"/>
        <v>Q3</v>
      </c>
      <c r="G882" s="5" t="s">
        <v>63</v>
      </c>
      <c r="H882" s="5" t="s">
        <v>86</v>
      </c>
      <c r="I882" s="5" t="s">
        <v>87</v>
      </c>
      <c r="J882" s="5" t="s">
        <v>46</v>
      </c>
      <c r="K882" s="5" t="s">
        <v>61</v>
      </c>
      <c r="L882" s="5" t="s">
        <v>40</v>
      </c>
      <c r="M882" s="5" t="s">
        <v>56</v>
      </c>
      <c r="N882" s="5">
        <v>1</v>
      </c>
      <c r="O882" s="7">
        <v>242</v>
      </c>
      <c r="P882" s="8">
        <v>0</v>
      </c>
      <c r="Q882" s="7">
        <v>102</v>
      </c>
      <c r="R882" s="9">
        <f t="shared" si="108"/>
        <v>242</v>
      </c>
      <c r="S882" s="9">
        <f t="shared" si="109"/>
        <v>102</v>
      </c>
      <c r="T882" s="9">
        <f t="shared" si="110"/>
        <v>140</v>
      </c>
      <c r="U882" s="10">
        <f t="shared" si="111"/>
        <v>0.57851239669421484</v>
      </c>
      <c r="V882" s="5" t="s">
        <v>42</v>
      </c>
    </row>
    <row r="883" spans="1:22" x14ac:dyDescent="0.3">
      <c r="A883" s="5" t="s">
        <v>970</v>
      </c>
      <c r="B883" s="6">
        <v>45172</v>
      </c>
      <c r="C883" s="5">
        <f t="shared" si="104"/>
        <v>2023</v>
      </c>
      <c r="D883" s="5">
        <f t="shared" si="105"/>
        <v>9</v>
      </c>
      <c r="E883" s="5" t="str">
        <f t="shared" si="106"/>
        <v>Sep</v>
      </c>
      <c r="F883" s="5" t="str">
        <f t="shared" si="107"/>
        <v>Q3</v>
      </c>
      <c r="G883" s="5" t="s">
        <v>51</v>
      </c>
      <c r="H883" s="5" t="s">
        <v>106</v>
      </c>
      <c r="I883" s="5" t="s">
        <v>107</v>
      </c>
      <c r="J883" s="5" t="s">
        <v>38</v>
      </c>
      <c r="K883" s="5" t="s">
        <v>104</v>
      </c>
      <c r="L883" s="5" t="s">
        <v>40</v>
      </c>
      <c r="M883" s="5" t="s">
        <v>49</v>
      </c>
      <c r="N883" s="5">
        <v>3</v>
      </c>
      <c r="O883" s="7">
        <v>1392</v>
      </c>
      <c r="P883" s="8">
        <v>0.05</v>
      </c>
      <c r="Q883" s="7">
        <v>705</v>
      </c>
      <c r="R883" s="9">
        <f t="shared" si="108"/>
        <v>3967.2</v>
      </c>
      <c r="S883" s="9">
        <f t="shared" si="109"/>
        <v>2115</v>
      </c>
      <c r="T883" s="9">
        <f t="shared" si="110"/>
        <v>1852.1999999999998</v>
      </c>
      <c r="U883" s="10">
        <f t="shared" si="111"/>
        <v>0.46687840290381122</v>
      </c>
      <c r="V883" s="5" t="s">
        <v>42</v>
      </c>
    </row>
    <row r="884" spans="1:22" x14ac:dyDescent="0.3">
      <c r="A884" s="5" t="s">
        <v>971</v>
      </c>
      <c r="B884" s="6">
        <v>45172</v>
      </c>
      <c r="C884" s="5">
        <f t="shared" si="104"/>
        <v>2023</v>
      </c>
      <c r="D884" s="5">
        <f t="shared" si="105"/>
        <v>9</v>
      </c>
      <c r="E884" s="5" t="str">
        <f t="shared" si="106"/>
        <v>Sep</v>
      </c>
      <c r="F884" s="5" t="str">
        <f t="shared" si="107"/>
        <v>Q3</v>
      </c>
      <c r="G884" s="5" t="s">
        <v>51</v>
      </c>
      <c r="H884" s="5" t="s">
        <v>79</v>
      </c>
      <c r="I884" s="5" t="s">
        <v>80</v>
      </c>
      <c r="J884" s="5" t="s">
        <v>81</v>
      </c>
      <c r="K884" s="5" t="s">
        <v>130</v>
      </c>
      <c r="L884" s="5" t="s">
        <v>48</v>
      </c>
      <c r="M884" s="5" t="s">
        <v>41</v>
      </c>
      <c r="N884" s="5">
        <v>1</v>
      </c>
      <c r="O884" s="7">
        <v>13486</v>
      </c>
      <c r="P884" s="8">
        <v>0.35</v>
      </c>
      <c r="Q884" s="7">
        <v>8272</v>
      </c>
      <c r="R884" s="9">
        <f t="shared" si="108"/>
        <v>8765.9</v>
      </c>
      <c r="S884" s="9">
        <f t="shared" si="109"/>
        <v>8272</v>
      </c>
      <c r="T884" s="9">
        <f t="shared" si="110"/>
        <v>493.89999999999964</v>
      </c>
      <c r="U884" s="10">
        <f t="shared" si="111"/>
        <v>5.634333040532058E-2</v>
      </c>
      <c r="V884" s="5" t="s">
        <v>42</v>
      </c>
    </row>
    <row r="885" spans="1:22" x14ac:dyDescent="0.3">
      <c r="A885" s="5" t="s">
        <v>972</v>
      </c>
      <c r="B885" s="6">
        <v>45173</v>
      </c>
      <c r="C885" s="5">
        <f t="shared" si="104"/>
        <v>2023</v>
      </c>
      <c r="D885" s="5">
        <f t="shared" si="105"/>
        <v>9</v>
      </c>
      <c r="E885" s="5" t="str">
        <f t="shared" si="106"/>
        <v>Sep</v>
      </c>
      <c r="F885" s="5" t="str">
        <f t="shared" si="107"/>
        <v>Q3</v>
      </c>
      <c r="G885" s="5" t="s">
        <v>51</v>
      </c>
      <c r="H885" s="5" t="s">
        <v>106</v>
      </c>
      <c r="I885" s="5" t="s">
        <v>107</v>
      </c>
      <c r="J885" s="5" t="s">
        <v>38</v>
      </c>
      <c r="K885" s="5" t="s">
        <v>118</v>
      </c>
      <c r="L885" s="5" t="s">
        <v>76</v>
      </c>
      <c r="M885" s="5" t="s">
        <v>41</v>
      </c>
      <c r="N885" s="5">
        <v>1</v>
      </c>
      <c r="O885" s="7">
        <v>16982</v>
      </c>
      <c r="P885" s="8">
        <v>0.05</v>
      </c>
      <c r="Q885" s="7">
        <v>13490</v>
      </c>
      <c r="R885" s="9">
        <f t="shared" si="108"/>
        <v>16132.9</v>
      </c>
      <c r="S885" s="9">
        <f t="shared" si="109"/>
        <v>13490</v>
      </c>
      <c r="T885" s="9">
        <f t="shared" si="110"/>
        <v>2642.8999999999996</v>
      </c>
      <c r="U885" s="10">
        <f t="shared" si="111"/>
        <v>0.16382051584030147</v>
      </c>
      <c r="V885" s="5" t="s">
        <v>42</v>
      </c>
    </row>
    <row r="886" spans="1:22" x14ac:dyDescent="0.3">
      <c r="A886" s="5" t="s">
        <v>973</v>
      </c>
      <c r="B886" s="6">
        <v>45173</v>
      </c>
      <c r="C886" s="5">
        <f t="shared" si="104"/>
        <v>2023</v>
      </c>
      <c r="D886" s="5">
        <f t="shared" si="105"/>
        <v>9</v>
      </c>
      <c r="E886" s="5" t="str">
        <f t="shared" si="106"/>
        <v>Sep</v>
      </c>
      <c r="F886" s="5" t="str">
        <f t="shared" si="107"/>
        <v>Q3</v>
      </c>
      <c r="G886" s="5" t="s">
        <v>51</v>
      </c>
      <c r="H886" s="5" t="s">
        <v>79</v>
      </c>
      <c r="I886" s="5" t="s">
        <v>80</v>
      </c>
      <c r="J886" s="5" t="s">
        <v>54</v>
      </c>
      <c r="K886" s="5" t="s">
        <v>99</v>
      </c>
      <c r="L886" s="5" t="s">
        <v>48</v>
      </c>
      <c r="M886" s="5" t="s">
        <v>41</v>
      </c>
      <c r="N886" s="5">
        <v>1</v>
      </c>
      <c r="O886" s="7">
        <v>1781</v>
      </c>
      <c r="P886" s="8">
        <v>0.05</v>
      </c>
      <c r="Q886" s="7">
        <v>928</v>
      </c>
      <c r="R886" s="9">
        <f t="shared" si="108"/>
        <v>1691.9499999999998</v>
      </c>
      <c r="S886" s="9">
        <f t="shared" si="109"/>
        <v>928</v>
      </c>
      <c r="T886" s="9">
        <f t="shared" si="110"/>
        <v>763.94999999999982</v>
      </c>
      <c r="U886" s="10">
        <f t="shared" si="111"/>
        <v>0.45152043500103423</v>
      </c>
      <c r="V886" s="5" t="s">
        <v>120</v>
      </c>
    </row>
    <row r="887" spans="1:22" x14ac:dyDescent="0.3">
      <c r="A887" s="5" t="s">
        <v>974</v>
      </c>
      <c r="B887" s="6">
        <v>45173</v>
      </c>
      <c r="C887" s="5">
        <f t="shared" si="104"/>
        <v>2023</v>
      </c>
      <c r="D887" s="5">
        <f t="shared" si="105"/>
        <v>9</v>
      </c>
      <c r="E887" s="5" t="str">
        <f t="shared" si="106"/>
        <v>Sep</v>
      </c>
      <c r="F887" s="5" t="str">
        <f t="shared" si="107"/>
        <v>Q3</v>
      </c>
      <c r="G887" s="5" t="s">
        <v>63</v>
      </c>
      <c r="H887" s="5" t="s">
        <v>64</v>
      </c>
      <c r="I887" s="5" t="s">
        <v>65</v>
      </c>
      <c r="J887" s="5" t="s">
        <v>46</v>
      </c>
      <c r="K887" s="5" t="s">
        <v>47</v>
      </c>
      <c r="L887" s="5" t="s">
        <v>40</v>
      </c>
      <c r="M887" s="5" t="s">
        <v>56</v>
      </c>
      <c r="N887" s="5">
        <v>3</v>
      </c>
      <c r="O887" s="7">
        <v>454</v>
      </c>
      <c r="P887" s="8">
        <v>0</v>
      </c>
      <c r="Q887" s="7">
        <v>200</v>
      </c>
      <c r="R887" s="9">
        <f t="shared" si="108"/>
        <v>1362</v>
      </c>
      <c r="S887" s="9">
        <f t="shared" si="109"/>
        <v>600</v>
      </c>
      <c r="T887" s="9">
        <f t="shared" si="110"/>
        <v>762</v>
      </c>
      <c r="U887" s="10">
        <f t="shared" si="111"/>
        <v>0.55947136563876654</v>
      </c>
      <c r="V887" s="5" t="s">
        <v>42</v>
      </c>
    </row>
    <row r="888" spans="1:22" x14ac:dyDescent="0.3">
      <c r="A888" s="5" t="s">
        <v>975</v>
      </c>
      <c r="B888" s="6">
        <v>45174</v>
      </c>
      <c r="C888" s="5">
        <f t="shared" si="104"/>
        <v>2023</v>
      </c>
      <c r="D888" s="5">
        <f t="shared" si="105"/>
        <v>9</v>
      </c>
      <c r="E888" s="5" t="str">
        <f t="shared" si="106"/>
        <v>Sep</v>
      </c>
      <c r="F888" s="5" t="str">
        <f t="shared" si="107"/>
        <v>Q3</v>
      </c>
      <c r="G888" s="5" t="s">
        <v>58</v>
      </c>
      <c r="H888" s="5" t="s">
        <v>68</v>
      </c>
      <c r="I888" s="5" t="s">
        <v>69</v>
      </c>
      <c r="J888" s="5" t="s">
        <v>54</v>
      </c>
      <c r="K888" s="5" t="s">
        <v>55</v>
      </c>
      <c r="L888" s="5" t="s">
        <v>40</v>
      </c>
      <c r="M888" s="5" t="s">
        <v>49</v>
      </c>
      <c r="N888" s="5">
        <v>2</v>
      </c>
      <c r="O888" s="7">
        <v>3055</v>
      </c>
      <c r="P888" s="8">
        <v>0.05</v>
      </c>
      <c r="Q888" s="7">
        <v>1854</v>
      </c>
      <c r="R888" s="9">
        <f t="shared" si="108"/>
        <v>5804.5</v>
      </c>
      <c r="S888" s="9">
        <f t="shared" si="109"/>
        <v>3708</v>
      </c>
      <c r="T888" s="9">
        <f t="shared" si="110"/>
        <v>2096.5</v>
      </c>
      <c r="U888" s="10">
        <f t="shared" si="111"/>
        <v>0.36118528727711258</v>
      </c>
      <c r="V888" s="5" t="s">
        <v>42</v>
      </c>
    </row>
    <row r="889" spans="1:22" x14ac:dyDescent="0.3">
      <c r="A889" s="5" t="s">
        <v>976</v>
      </c>
      <c r="B889" s="6">
        <v>45174</v>
      </c>
      <c r="C889" s="5">
        <f t="shared" si="104"/>
        <v>2023</v>
      </c>
      <c r="D889" s="5">
        <f t="shared" si="105"/>
        <v>9</v>
      </c>
      <c r="E889" s="5" t="str">
        <f t="shared" si="106"/>
        <v>Sep</v>
      </c>
      <c r="F889" s="5" t="str">
        <f t="shared" si="107"/>
        <v>Q3</v>
      </c>
      <c r="G889" s="5" t="s">
        <v>63</v>
      </c>
      <c r="H889" s="5" t="s">
        <v>86</v>
      </c>
      <c r="I889" s="5" t="s">
        <v>87</v>
      </c>
      <c r="J889" s="5" t="s">
        <v>54</v>
      </c>
      <c r="K889" s="5" t="s">
        <v>84</v>
      </c>
      <c r="L889" s="5" t="s">
        <v>40</v>
      </c>
      <c r="M889" s="5" t="s">
        <v>49</v>
      </c>
      <c r="N889" s="5">
        <v>5</v>
      </c>
      <c r="O889" s="7">
        <v>2541</v>
      </c>
      <c r="P889" s="8">
        <v>0.15</v>
      </c>
      <c r="Q889" s="7">
        <v>1251</v>
      </c>
      <c r="R889" s="9">
        <f t="shared" si="108"/>
        <v>10799.25</v>
      </c>
      <c r="S889" s="9">
        <f t="shared" si="109"/>
        <v>6255</v>
      </c>
      <c r="T889" s="9">
        <f t="shared" si="110"/>
        <v>4544.25</v>
      </c>
      <c r="U889" s="10">
        <f t="shared" si="111"/>
        <v>0.42079311063268282</v>
      </c>
      <c r="V889" s="5" t="s">
        <v>42</v>
      </c>
    </row>
    <row r="890" spans="1:22" x14ac:dyDescent="0.3">
      <c r="A890" s="5" t="s">
        <v>977</v>
      </c>
      <c r="B890" s="6">
        <v>45174</v>
      </c>
      <c r="C890" s="5">
        <f t="shared" si="104"/>
        <v>2023</v>
      </c>
      <c r="D890" s="5">
        <f t="shared" si="105"/>
        <v>9</v>
      </c>
      <c r="E890" s="5" t="str">
        <f t="shared" si="106"/>
        <v>Sep</v>
      </c>
      <c r="F890" s="5" t="str">
        <f t="shared" si="107"/>
        <v>Q3</v>
      </c>
      <c r="G890" s="5" t="s">
        <v>51</v>
      </c>
      <c r="H890" s="5" t="s">
        <v>79</v>
      </c>
      <c r="I890" s="5" t="s">
        <v>80</v>
      </c>
      <c r="J890" s="5" t="s">
        <v>81</v>
      </c>
      <c r="K890" s="5" t="s">
        <v>146</v>
      </c>
      <c r="L890" s="5" t="s">
        <v>40</v>
      </c>
      <c r="M890" s="5" t="s">
        <v>56</v>
      </c>
      <c r="N890" s="5">
        <v>1</v>
      </c>
      <c r="O890" s="7">
        <v>8538</v>
      </c>
      <c r="P890" s="8">
        <v>0.25</v>
      </c>
      <c r="Q890" s="7">
        <v>5299</v>
      </c>
      <c r="R890" s="9">
        <f t="shared" si="108"/>
        <v>6403.5</v>
      </c>
      <c r="S890" s="9">
        <f t="shared" si="109"/>
        <v>5299</v>
      </c>
      <c r="T890" s="9">
        <f t="shared" si="110"/>
        <v>1104.5</v>
      </c>
      <c r="U890" s="10">
        <f t="shared" si="111"/>
        <v>0.17248379792301086</v>
      </c>
      <c r="V890" s="5" t="s">
        <v>42</v>
      </c>
    </row>
    <row r="891" spans="1:22" x14ac:dyDescent="0.3">
      <c r="A891" s="5" t="s">
        <v>978</v>
      </c>
      <c r="B891" s="6">
        <v>45174</v>
      </c>
      <c r="C891" s="5">
        <f t="shared" si="104"/>
        <v>2023</v>
      </c>
      <c r="D891" s="5">
        <f t="shared" si="105"/>
        <v>9</v>
      </c>
      <c r="E891" s="5" t="str">
        <f t="shared" si="106"/>
        <v>Sep</v>
      </c>
      <c r="F891" s="5" t="str">
        <f t="shared" si="107"/>
        <v>Q3</v>
      </c>
      <c r="G891" s="5" t="s">
        <v>51</v>
      </c>
      <c r="H891" s="5" t="s">
        <v>79</v>
      </c>
      <c r="I891" s="5" t="s">
        <v>80</v>
      </c>
      <c r="J891" s="5" t="s">
        <v>38</v>
      </c>
      <c r="K891" s="5" t="s">
        <v>39</v>
      </c>
      <c r="L891" s="5" t="s">
        <v>40</v>
      </c>
      <c r="M891" s="5" t="s">
        <v>49</v>
      </c>
      <c r="N891" s="5">
        <v>1</v>
      </c>
      <c r="O891" s="7">
        <v>48377</v>
      </c>
      <c r="P891" s="8">
        <v>0</v>
      </c>
      <c r="Q891" s="7">
        <v>42114</v>
      </c>
      <c r="R891" s="9">
        <f t="shared" si="108"/>
        <v>48377</v>
      </c>
      <c r="S891" s="9">
        <f t="shared" si="109"/>
        <v>42114</v>
      </c>
      <c r="T891" s="9">
        <f t="shared" si="110"/>
        <v>6263</v>
      </c>
      <c r="U891" s="10">
        <f t="shared" si="111"/>
        <v>0.12946234780990967</v>
      </c>
      <c r="V891" s="5" t="s">
        <v>42</v>
      </c>
    </row>
    <row r="892" spans="1:22" x14ac:dyDescent="0.3">
      <c r="A892" s="5" t="s">
        <v>979</v>
      </c>
      <c r="B892" s="6">
        <v>45175</v>
      </c>
      <c r="C892" s="5">
        <f t="shared" si="104"/>
        <v>2023</v>
      </c>
      <c r="D892" s="5">
        <f t="shared" si="105"/>
        <v>9</v>
      </c>
      <c r="E892" s="5" t="str">
        <f t="shared" si="106"/>
        <v>Sep</v>
      </c>
      <c r="F892" s="5" t="str">
        <f t="shared" si="107"/>
        <v>Q3</v>
      </c>
      <c r="G892" s="5" t="s">
        <v>51</v>
      </c>
      <c r="H892" s="5" t="s">
        <v>52</v>
      </c>
      <c r="I892" s="5" t="s">
        <v>53</v>
      </c>
      <c r="J892" s="5" t="s">
        <v>46</v>
      </c>
      <c r="K892" s="5" t="s">
        <v>89</v>
      </c>
      <c r="L892" s="5" t="s">
        <v>76</v>
      </c>
      <c r="M892" s="5" t="s">
        <v>56</v>
      </c>
      <c r="N892" s="5">
        <v>1</v>
      </c>
      <c r="O892" s="7">
        <v>2207</v>
      </c>
      <c r="P892" s="8">
        <v>0</v>
      </c>
      <c r="Q892" s="7">
        <v>1248</v>
      </c>
      <c r="R892" s="9">
        <f t="shared" si="108"/>
        <v>2207</v>
      </c>
      <c r="S892" s="9">
        <f t="shared" si="109"/>
        <v>1248</v>
      </c>
      <c r="T892" s="9">
        <f t="shared" si="110"/>
        <v>959</v>
      </c>
      <c r="U892" s="10">
        <f t="shared" si="111"/>
        <v>0.43452650657000452</v>
      </c>
      <c r="V892" s="5" t="s">
        <v>42</v>
      </c>
    </row>
    <row r="893" spans="1:22" x14ac:dyDescent="0.3">
      <c r="A893" s="5" t="s">
        <v>980</v>
      </c>
      <c r="B893" s="6">
        <v>45175</v>
      </c>
      <c r="C893" s="5">
        <f t="shared" si="104"/>
        <v>2023</v>
      </c>
      <c r="D893" s="5">
        <f t="shared" si="105"/>
        <v>9</v>
      </c>
      <c r="E893" s="5" t="str">
        <f t="shared" si="106"/>
        <v>Sep</v>
      </c>
      <c r="F893" s="5" t="str">
        <f t="shared" si="107"/>
        <v>Q3</v>
      </c>
      <c r="G893" s="5" t="s">
        <v>51</v>
      </c>
      <c r="H893" s="5" t="s">
        <v>79</v>
      </c>
      <c r="I893" s="5" t="s">
        <v>80</v>
      </c>
      <c r="J893" s="5" t="s">
        <v>46</v>
      </c>
      <c r="K893" s="5" t="s">
        <v>47</v>
      </c>
      <c r="L893" s="5" t="s">
        <v>40</v>
      </c>
      <c r="M893" s="5" t="s">
        <v>41</v>
      </c>
      <c r="N893" s="5">
        <v>3</v>
      </c>
      <c r="O893" s="7">
        <v>481</v>
      </c>
      <c r="P893" s="8">
        <v>0.05</v>
      </c>
      <c r="Q893" s="7">
        <v>219</v>
      </c>
      <c r="R893" s="9">
        <f t="shared" si="108"/>
        <v>1370.85</v>
      </c>
      <c r="S893" s="9">
        <f t="shared" si="109"/>
        <v>657</v>
      </c>
      <c r="T893" s="9">
        <f t="shared" si="110"/>
        <v>713.84999999999991</v>
      </c>
      <c r="U893" s="10">
        <f t="shared" si="111"/>
        <v>0.52073531020899444</v>
      </c>
      <c r="V893" s="5" t="s">
        <v>42</v>
      </c>
    </row>
    <row r="894" spans="1:22" x14ac:dyDescent="0.3">
      <c r="A894" s="5" t="s">
        <v>981</v>
      </c>
      <c r="B894" s="6">
        <v>45175</v>
      </c>
      <c r="C894" s="5">
        <f t="shared" si="104"/>
        <v>2023</v>
      </c>
      <c r="D894" s="5">
        <f t="shared" si="105"/>
        <v>9</v>
      </c>
      <c r="E894" s="5" t="str">
        <f t="shared" si="106"/>
        <v>Sep</v>
      </c>
      <c r="F894" s="5" t="str">
        <f t="shared" si="107"/>
        <v>Q3</v>
      </c>
      <c r="G894" s="5" t="s">
        <v>58</v>
      </c>
      <c r="H894" s="5" t="s">
        <v>59</v>
      </c>
      <c r="I894" s="5" t="s">
        <v>60</v>
      </c>
      <c r="J894" s="5" t="s">
        <v>38</v>
      </c>
      <c r="K894" s="5" t="s">
        <v>39</v>
      </c>
      <c r="L894" s="5" t="s">
        <v>40</v>
      </c>
      <c r="M894" s="5" t="s">
        <v>49</v>
      </c>
      <c r="N894" s="5">
        <v>2</v>
      </c>
      <c r="O894" s="7">
        <v>52082</v>
      </c>
      <c r="P894" s="8">
        <v>0.05</v>
      </c>
      <c r="Q894" s="7">
        <v>43569</v>
      </c>
      <c r="R894" s="9">
        <f t="shared" si="108"/>
        <v>98955.799999999988</v>
      </c>
      <c r="S894" s="9">
        <f t="shared" si="109"/>
        <v>87138</v>
      </c>
      <c r="T894" s="9">
        <f t="shared" si="110"/>
        <v>11817.799999999988</v>
      </c>
      <c r="U894" s="10">
        <f t="shared" si="111"/>
        <v>0.11942503622829576</v>
      </c>
      <c r="V894" s="5" t="s">
        <v>42</v>
      </c>
    </row>
    <row r="895" spans="1:22" x14ac:dyDescent="0.3">
      <c r="A895" s="5" t="s">
        <v>982</v>
      </c>
      <c r="B895" s="6">
        <v>45175</v>
      </c>
      <c r="C895" s="5">
        <f t="shared" si="104"/>
        <v>2023</v>
      </c>
      <c r="D895" s="5">
        <f t="shared" si="105"/>
        <v>9</v>
      </c>
      <c r="E895" s="5" t="str">
        <f t="shared" si="106"/>
        <v>Sep</v>
      </c>
      <c r="F895" s="5" t="str">
        <f t="shared" si="107"/>
        <v>Q3</v>
      </c>
      <c r="G895" s="5" t="s">
        <v>63</v>
      </c>
      <c r="H895" s="5" t="s">
        <v>86</v>
      </c>
      <c r="I895" s="5" t="s">
        <v>87</v>
      </c>
      <c r="J895" s="5" t="s">
        <v>81</v>
      </c>
      <c r="K895" s="5" t="s">
        <v>94</v>
      </c>
      <c r="L895" s="5" t="s">
        <v>76</v>
      </c>
      <c r="M895" s="5" t="s">
        <v>49</v>
      </c>
      <c r="N895" s="5">
        <v>1</v>
      </c>
      <c r="O895" s="7">
        <v>30231</v>
      </c>
      <c r="P895" s="8">
        <v>0</v>
      </c>
      <c r="Q895" s="7">
        <v>20813</v>
      </c>
      <c r="R895" s="9">
        <f t="shared" si="108"/>
        <v>30231</v>
      </c>
      <c r="S895" s="9">
        <f t="shared" si="109"/>
        <v>20813</v>
      </c>
      <c r="T895" s="9">
        <f t="shared" si="110"/>
        <v>9418</v>
      </c>
      <c r="U895" s="10">
        <f t="shared" si="111"/>
        <v>0.3115345175482121</v>
      </c>
      <c r="V895" s="5" t="s">
        <v>42</v>
      </c>
    </row>
    <row r="896" spans="1:22" x14ac:dyDescent="0.3">
      <c r="A896" s="5" t="s">
        <v>983</v>
      </c>
      <c r="B896" s="6">
        <v>45175</v>
      </c>
      <c r="C896" s="5">
        <f t="shared" si="104"/>
        <v>2023</v>
      </c>
      <c r="D896" s="5">
        <f t="shared" si="105"/>
        <v>9</v>
      </c>
      <c r="E896" s="5" t="str">
        <f t="shared" si="106"/>
        <v>Sep</v>
      </c>
      <c r="F896" s="5" t="str">
        <f t="shared" si="107"/>
        <v>Q3</v>
      </c>
      <c r="G896" s="5" t="s">
        <v>63</v>
      </c>
      <c r="H896" s="5" t="s">
        <v>109</v>
      </c>
      <c r="I896" s="5" t="s">
        <v>110</v>
      </c>
      <c r="J896" s="5" t="s">
        <v>54</v>
      </c>
      <c r="K896" s="5" t="s">
        <v>99</v>
      </c>
      <c r="L896" s="5" t="s">
        <v>76</v>
      </c>
      <c r="M896" s="5" t="s">
        <v>41</v>
      </c>
      <c r="N896" s="5">
        <v>2</v>
      </c>
      <c r="O896" s="7">
        <v>1937</v>
      </c>
      <c r="P896" s="8">
        <v>0.05</v>
      </c>
      <c r="Q896" s="7">
        <v>999</v>
      </c>
      <c r="R896" s="9">
        <f t="shared" si="108"/>
        <v>3680.2999999999997</v>
      </c>
      <c r="S896" s="9">
        <f t="shared" si="109"/>
        <v>1998</v>
      </c>
      <c r="T896" s="9">
        <f t="shared" si="110"/>
        <v>1682.2999999999997</v>
      </c>
      <c r="U896" s="10">
        <f t="shared" si="111"/>
        <v>0.45710947477107838</v>
      </c>
      <c r="V896" s="5" t="s">
        <v>42</v>
      </c>
    </row>
    <row r="897" spans="1:22" x14ac:dyDescent="0.3">
      <c r="A897" s="5" t="s">
        <v>984</v>
      </c>
      <c r="B897" s="6">
        <v>45176</v>
      </c>
      <c r="C897" s="5">
        <f t="shared" si="104"/>
        <v>2023</v>
      </c>
      <c r="D897" s="5">
        <f t="shared" si="105"/>
        <v>9</v>
      </c>
      <c r="E897" s="5" t="str">
        <f t="shared" si="106"/>
        <v>Sep</v>
      </c>
      <c r="F897" s="5" t="str">
        <f t="shared" si="107"/>
        <v>Q3</v>
      </c>
      <c r="G897" s="5" t="s">
        <v>63</v>
      </c>
      <c r="H897" s="5" t="s">
        <v>86</v>
      </c>
      <c r="I897" s="5" t="s">
        <v>87</v>
      </c>
      <c r="J897" s="5" t="s">
        <v>81</v>
      </c>
      <c r="K897" s="5" t="s">
        <v>94</v>
      </c>
      <c r="L897" s="5" t="s">
        <v>40</v>
      </c>
      <c r="M897" s="5" t="s">
        <v>49</v>
      </c>
      <c r="N897" s="5">
        <v>4</v>
      </c>
      <c r="O897" s="7">
        <v>32777</v>
      </c>
      <c r="P897" s="8">
        <v>0</v>
      </c>
      <c r="Q897" s="7">
        <v>22241</v>
      </c>
      <c r="R897" s="9">
        <f t="shared" si="108"/>
        <v>131108</v>
      </c>
      <c r="S897" s="9">
        <f t="shared" si="109"/>
        <v>88964</v>
      </c>
      <c r="T897" s="9">
        <f t="shared" si="110"/>
        <v>42144</v>
      </c>
      <c r="U897" s="10">
        <f t="shared" si="111"/>
        <v>0.32144491564206606</v>
      </c>
      <c r="V897" s="5" t="s">
        <v>42</v>
      </c>
    </row>
    <row r="898" spans="1:22" x14ac:dyDescent="0.3">
      <c r="A898" s="5" t="s">
        <v>985</v>
      </c>
      <c r="B898" s="6">
        <v>45176</v>
      </c>
      <c r="C898" s="5">
        <f t="shared" ref="C898:C961" si="112">YEAR(B898)</f>
        <v>2023</v>
      </c>
      <c r="D898" s="5">
        <f t="shared" ref="D898:D961" si="113">MONTH(B898)</f>
        <v>9</v>
      </c>
      <c r="E898" s="5" t="str">
        <f t="shared" ref="E898:E961" si="114">TEXT(B898,"mmm")</f>
        <v>Sep</v>
      </c>
      <c r="F898" s="5" t="str">
        <f t="shared" ref="F898:F961" si="115">"Q"&amp;ROUNDUP(D898/3,0)</f>
        <v>Q3</v>
      </c>
      <c r="G898" s="5" t="s">
        <v>51</v>
      </c>
      <c r="H898" s="5" t="s">
        <v>52</v>
      </c>
      <c r="I898" s="5" t="s">
        <v>53</v>
      </c>
      <c r="J898" s="5" t="s">
        <v>38</v>
      </c>
      <c r="K898" s="5" t="s">
        <v>39</v>
      </c>
      <c r="L898" s="5" t="s">
        <v>40</v>
      </c>
      <c r="M898" s="5" t="s">
        <v>56</v>
      </c>
      <c r="N898" s="5">
        <v>1</v>
      </c>
      <c r="O898" s="7">
        <v>56571</v>
      </c>
      <c r="P898" s="8">
        <v>0.15</v>
      </c>
      <c r="Q898" s="7">
        <v>48479</v>
      </c>
      <c r="R898" s="9">
        <f t="shared" ref="R898:R961" si="116">N898*O898*(1-P898)</f>
        <v>48085.35</v>
      </c>
      <c r="S898" s="9">
        <f t="shared" ref="S898:S961" si="117">N898*Q898</f>
        <v>48479</v>
      </c>
      <c r="T898" s="9">
        <f t="shared" ref="T898:T961" si="118">R898-S898</f>
        <v>-393.65000000000146</v>
      </c>
      <c r="U898" s="10">
        <f t="shared" ref="U898:U961" si="119">IF(R898=0,0,T898/R898)</f>
        <v>-8.1864850728964531E-3</v>
      </c>
      <c r="V898" s="5" t="s">
        <v>42</v>
      </c>
    </row>
    <row r="899" spans="1:22" x14ac:dyDescent="0.3">
      <c r="A899" s="5" t="s">
        <v>986</v>
      </c>
      <c r="B899" s="6">
        <v>45176</v>
      </c>
      <c r="C899" s="5">
        <f t="shared" si="112"/>
        <v>2023</v>
      </c>
      <c r="D899" s="5">
        <f t="shared" si="113"/>
        <v>9</v>
      </c>
      <c r="E899" s="5" t="str">
        <f t="shared" si="114"/>
        <v>Sep</v>
      </c>
      <c r="F899" s="5" t="str">
        <f t="shared" si="115"/>
        <v>Q3</v>
      </c>
      <c r="G899" s="5" t="s">
        <v>58</v>
      </c>
      <c r="H899" s="5" t="s">
        <v>72</v>
      </c>
      <c r="I899" s="5" t="s">
        <v>73</v>
      </c>
      <c r="J899" s="5" t="s">
        <v>38</v>
      </c>
      <c r="K899" s="5" t="s">
        <v>75</v>
      </c>
      <c r="L899" s="5" t="s">
        <v>40</v>
      </c>
      <c r="M899" s="5" t="s">
        <v>56</v>
      </c>
      <c r="N899" s="5">
        <v>1</v>
      </c>
      <c r="O899" s="7">
        <v>11715</v>
      </c>
      <c r="P899" s="8">
        <v>0</v>
      </c>
      <c r="Q899" s="7">
        <v>8701</v>
      </c>
      <c r="R899" s="9">
        <f t="shared" si="116"/>
        <v>11715</v>
      </c>
      <c r="S899" s="9">
        <f t="shared" si="117"/>
        <v>8701</v>
      </c>
      <c r="T899" s="9">
        <f t="shared" si="118"/>
        <v>3014</v>
      </c>
      <c r="U899" s="10">
        <f t="shared" si="119"/>
        <v>0.25727699530516435</v>
      </c>
      <c r="V899" s="5" t="s">
        <v>42</v>
      </c>
    </row>
    <row r="900" spans="1:22" x14ac:dyDescent="0.3">
      <c r="A900" s="5" t="s">
        <v>987</v>
      </c>
      <c r="B900" s="6">
        <v>45176</v>
      </c>
      <c r="C900" s="5">
        <f t="shared" si="112"/>
        <v>2023</v>
      </c>
      <c r="D900" s="5">
        <f t="shared" si="113"/>
        <v>9</v>
      </c>
      <c r="E900" s="5" t="str">
        <f t="shared" si="114"/>
        <v>Sep</v>
      </c>
      <c r="F900" s="5" t="str">
        <f t="shared" si="115"/>
        <v>Q3</v>
      </c>
      <c r="G900" s="5" t="s">
        <v>63</v>
      </c>
      <c r="H900" s="5" t="s">
        <v>64</v>
      </c>
      <c r="I900" s="5" t="s">
        <v>65</v>
      </c>
      <c r="J900" s="5" t="s">
        <v>54</v>
      </c>
      <c r="K900" s="5" t="s">
        <v>84</v>
      </c>
      <c r="L900" s="5" t="s">
        <v>76</v>
      </c>
      <c r="M900" s="5" t="s">
        <v>41</v>
      </c>
      <c r="N900" s="5">
        <v>1</v>
      </c>
      <c r="O900" s="7">
        <v>2381</v>
      </c>
      <c r="P900" s="8">
        <v>0.05</v>
      </c>
      <c r="Q900" s="7">
        <v>1221</v>
      </c>
      <c r="R900" s="9">
        <f t="shared" si="116"/>
        <v>2261.9499999999998</v>
      </c>
      <c r="S900" s="9">
        <f t="shared" si="117"/>
        <v>1221</v>
      </c>
      <c r="T900" s="9">
        <f t="shared" si="118"/>
        <v>1040.9499999999998</v>
      </c>
      <c r="U900" s="10">
        <f t="shared" si="119"/>
        <v>0.46020026967881689</v>
      </c>
      <c r="V900" s="5" t="s">
        <v>42</v>
      </c>
    </row>
    <row r="901" spans="1:22" x14ac:dyDescent="0.3">
      <c r="A901" s="5" t="s">
        <v>988</v>
      </c>
      <c r="B901" s="6">
        <v>45177</v>
      </c>
      <c r="C901" s="5">
        <f t="shared" si="112"/>
        <v>2023</v>
      </c>
      <c r="D901" s="5">
        <f t="shared" si="113"/>
        <v>9</v>
      </c>
      <c r="E901" s="5" t="str">
        <f t="shared" si="114"/>
        <v>Sep</v>
      </c>
      <c r="F901" s="5" t="str">
        <f t="shared" si="115"/>
        <v>Q3</v>
      </c>
      <c r="G901" s="5" t="s">
        <v>63</v>
      </c>
      <c r="H901" s="5" t="s">
        <v>64</v>
      </c>
      <c r="I901" s="5" t="s">
        <v>65</v>
      </c>
      <c r="J901" s="5" t="s">
        <v>54</v>
      </c>
      <c r="K901" s="5" t="s">
        <v>55</v>
      </c>
      <c r="L901" s="5" t="s">
        <v>40</v>
      </c>
      <c r="M901" s="5" t="s">
        <v>49</v>
      </c>
      <c r="N901" s="5">
        <v>1</v>
      </c>
      <c r="O901" s="7">
        <v>2596</v>
      </c>
      <c r="P901" s="8">
        <v>0.05</v>
      </c>
      <c r="Q901" s="7">
        <v>1583</v>
      </c>
      <c r="R901" s="9">
        <f t="shared" si="116"/>
        <v>2466.1999999999998</v>
      </c>
      <c r="S901" s="9">
        <f t="shared" si="117"/>
        <v>1583</v>
      </c>
      <c r="T901" s="9">
        <f t="shared" si="118"/>
        <v>883.19999999999982</v>
      </c>
      <c r="U901" s="10">
        <f t="shared" si="119"/>
        <v>0.35812180682831884</v>
      </c>
      <c r="V901" s="5" t="s">
        <v>42</v>
      </c>
    </row>
    <row r="902" spans="1:22" x14ac:dyDescent="0.3">
      <c r="A902" s="5" t="s">
        <v>989</v>
      </c>
      <c r="B902" s="6">
        <v>45177</v>
      </c>
      <c r="C902" s="5">
        <f t="shared" si="112"/>
        <v>2023</v>
      </c>
      <c r="D902" s="5">
        <f t="shared" si="113"/>
        <v>9</v>
      </c>
      <c r="E902" s="5" t="str">
        <f t="shared" si="114"/>
        <v>Sep</v>
      </c>
      <c r="F902" s="5" t="str">
        <f t="shared" si="115"/>
        <v>Q3</v>
      </c>
      <c r="G902" s="5" t="s">
        <v>63</v>
      </c>
      <c r="H902" s="5" t="s">
        <v>64</v>
      </c>
      <c r="I902" s="5" t="s">
        <v>65</v>
      </c>
      <c r="J902" s="5" t="s">
        <v>38</v>
      </c>
      <c r="K902" s="5" t="s">
        <v>118</v>
      </c>
      <c r="L902" s="5" t="s">
        <v>76</v>
      </c>
      <c r="M902" s="5" t="s">
        <v>41</v>
      </c>
      <c r="N902" s="5">
        <v>1</v>
      </c>
      <c r="O902" s="7">
        <v>16210</v>
      </c>
      <c r="P902" s="8">
        <v>0.05</v>
      </c>
      <c r="Q902" s="7">
        <v>12362</v>
      </c>
      <c r="R902" s="9">
        <f t="shared" si="116"/>
        <v>15399.5</v>
      </c>
      <c r="S902" s="9">
        <f t="shared" si="117"/>
        <v>12362</v>
      </c>
      <c r="T902" s="9">
        <f t="shared" si="118"/>
        <v>3037.5</v>
      </c>
      <c r="U902" s="10">
        <f t="shared" si="119"/>
        <v>0.19724666385272249</v>
      </c>
      <c r="V902" s="5" t="s">
        <v>42</v>
      </c>
    </row>
    <row r="903" spans="1:22" x14ac:dyDescent="0.3">
      <c r="A903" s="5" t="s">
        <v>990</v>
      </c>
      <c r="B903" s="6">
        <v>45178</v>
      </c>
      <c r="C903" s="5">
        <f t="shared" si="112"/>
        <v>2023</v>
      </c>
      <c r="D903" s="5">
        <f t="shared" si="113"/>
        <v>9</v>
      </c>
      <c r="E903" s="5" t="str">
        <f t="shared" si="114"/>
        <v>Sep</v>
      </c>
      <c r="F903" s="5" t="str">
        <f t="shared" si="115"/>
        <v>Q3</v>
      </c>
      <c r="G903" s="5" t="s">
        <v>58</v>
      </c>
      <c r="H903" s="5" t="s">
        <v>68</v>
      </c>
      <c r="I903" s="5" t="s">
        <v>69</v>
      </c>
      <c r="J903" s="5" t="s">
        <v>46</v>
      </c>
      <c r="K903" s="5" t="s">
        <v>61</v>
      </c>
      <c r="L903" s="5" t="s">
        <v>76</v>
      </c>
      <c r="M903" s="5" t="s">
        <v>49</v>
      </c>
      <c r="N903" s="5">
        <v>1</v>
      </c>
      <c r="O903" s="7">
        <v>231</v>
      </c>
      <c r="P903" s="8">
        <v>0</v>
      </c>
      <c r="Q903" s="7">
        <v>100</v>
      </c>
      <c r="R903" s="9">
        <f t="shared" si="116"/>
        <v>231</v>
      </c>
      <c r="S903" s="9">
        <f t="shared" si="117"/>
        <v>100</v>
      </c>
      <c r="T903" s="9">
        <f t="shared" si="118"/>
        <v>131</v>
      </c>
      <c r="U903" s="10">
        <f t="shared" si="119"/>
        <v>0.5670995670995671</v>
      </c>
      <c r="V903" s="5" t="s">
        <v>42</v>
      </c>
    </row>
    <row r="904" spans="1:22" x14ac:dyDescent="0.3">
      <c r="A904" s="5" t="s">
        <v>991</v>
      </c>
      <c r="B904" s="6">
        <v>45178</v>
      </c>
      <c r="C904" s="5">
        <f t="shared" si="112"/>
        <v>2023</v>
      </c>
      <c r="D904" s="5">
        <f t="shared" si="113"/>
        <v>9</v>
      </c>
      <c r="E904" s="5" t="str">
        <f t="shared" si="114"/>
        <v>Sep</v>
      </c>
      <c r="F904" s="5" t="str">
        <f t="shared" si="115"/>
        <v>Q3</v>
      </c>
      <c r="G904" s="5" t="s">
        <v>51</v>
      </c>
      <c r="H904" s="5" t="s">
        <v>106</v>
      </c>
      <c r="I904" s="5" t="s">
        <v>107</v>
      </c>
      <c r="J904" s="5" t="s">
        <v>46</v>
      </c>
      <c r="K904" s="5" t="s">
        <v>61</v>
      </c>
      <c r="L904" s="5" t="s">
        <v>40</v>
      </c>
      <c r="M904" s="5" t="s">
        <v>49</v>
      </c>
      <c r="N904" s="5">
        <v>1</v>
      </c>
      <c r="O904" s="7">
        <v>232</v>
      </c>
      <c r="P904" s="8">
        <v>0.1</v>
      </c>
      <c r="Q904" s="7">
        <v>100</v>
      </c>
      <c r="R904" s="9">
        <f t="shared" si="116"/>
        <v>208.8</v>
      </c>
      <c r="S904" s="9">
        <f t="shared" si="117"/>
        <v>100</v>
      </c>
      <c r="T904" s="9">
        <f t="shared" si="118"/>
        <v>108.80000000000001</v>
      </c>
      <c r="U904" s="10">
        <f t="shared" si="119"/>
        <v>0.52107279693486597</v>
      </c>
      <c r="V904" s="5" t="s">
        <v>42</v>
      </c>
    </row>
    <row r="905" spans="1:22" x14ac:dyDescent="0.3">
      <c r="A905" s="5" t="s">
        <v>992</v>
      </c>
      <c r="B905" s="6">
        <v>45179</v>
      </c>
      <c r="C905" s="5">
        <f t="shared" si="112"/>
        <v>2023</v>
      </c>
      <c r="D905" s="5">
        <f t="shared" si="113"/>
        <v>9</v>
      </c>
      <c r="E905" s="5" t="str">
        <f t="shared" si="114"/>
        <v>Sep</v>
      </c>
      <c r="F905" s="5" t="str">
        <f t="shared" si="115"/>
        <v>Q3</v>
      </c>
      <c r="G905" s="5" t="s">
        <v>51</v>
      </c>
      <c r="H905" s="5" t="s">
        <v>52</v>
      </c>
      <c r="I905" s="5" t="s">
        <v>53</v>
      </c>
      <c r="J905" s="5" t="s">
        <v>54</v>
      </c>
      <c r="K905" s="5" t="s">
        <v>55</v>
      </c>
      <c r="L905" s="5" t="s">
        <v>40</v>
      </c>
      <c r="M905" s="5" t="s">
        <v>49</v>
      </c>
      <c r="N905" s="5">
        <v>2</v>
      </c>
      <c r="O905" s="7">
        <v>2607</v>
      </c>
      <c r="P905" s="8">
        <v>0.05</v>
      </c>
      <c r="Q905" s="7">
        <v>1561</v>
      </c>
      <c r="R905" s="9">
        <f t="shared" si="116"/>
        <v>4953.3</v>
      </c>
      <c r="S905" s="9">
        <f t="shared" si="117"/>
        <v>3122</v>
      </c>
      <c r="T905" s="9">
        <f t="shared" si="118"/>
        <v>1831.3000000000002</v>
      </c>
      <c r="U905" s="10">
        <f t="shared" si="119"/>
        <v>0.36971312054589872</v>
      </c>
      <c r="V905" s="5" t="s">
        <v>42</v>
      </c>
    </row>
    <row r="906" spans="1:22" x14ac:dyDescent="0.3">
      <c r="A906" s="5" t="s">
        <v>993</v>
      </c>
      <c r="B906" s="6">
        <v>45179</v>
      </c>
      <c r="C906" s="5">
        <f t="shared" si="112"/>
        <v>2023</v>
      </c>
      <c r="D906" s="5">
        <f t="shared" si="113"/>
        <v>9</v>
      </c>
      <c r="E906" s="5" t="str">
        <f t="shared" si="114"/>
        <v>Sep</v>
      </c>
      <c r="F906" s="5" t="str">
        <f t="shared" si="115"/>
        <v>Q3</v>
      </c>
      <c r="G906" s="5" t="s">
        <v>58</v>
      </c>
      <c r="H906" s="5" t="s">
        <v>72</v>
      </c>
      <c r="I906" s="5" t="s">
        <v>73</v>
      </c>
      <c r="J906" s="5" t="s">
        <v>46</v>
      </c>
      <c r="K906" s="5" t="s">
        <v>47</v>
      </c>
      <c r="L906" s="5" t="s">
        <v>48</v>
      </c>
      <c r="M906" s="5" t="s">
        <v>56</v>
      </c>
      <c r="N906" s="5">
        <v>2</v>
      </c>
      <c r="O906" s="7">
        <v>454</v>
      </c>
      <c r="P906" s="8">
        <v>0</v>
      </c>
      <c r="Q906" s="7">
        <v>210</v>
      </c>
      <c r="R906" s="9">
        <f t="shared" si="116"/>
        <v>908</v>
      </c>
      <c r="S906" s="9">
        <f t="shared" si="117"/>
        <v>420</v>
      </c>
      <c r="T906" s="9">
        <f t="shared" si="118"/>
        <v>488</v>
      </c>
      <c r="U906" s="10">
        <f t="shared" si="119"/>
        <v>0.5374449339207048</v>
      </c>
      <c r="V906" s="5" t="s">
        <v>42</v>
      </c>
    </row>
    <row r="907" spans="1:22" x14ac:dyDescent="0.3">
      <c r="A907" s="5" t="s">
        <v>994</v>
      </c>
      <c r="B907" s="6">
        <v>45180</v>
      </c>
      <c r="C907" s="5">
        <f t="shared" si="112"/>
        <v>2023</v>
      </c>
      <c r="D907" s="5">
        <f t="shared" si="113"/>
        <v>9</v>
      </c>
      <c r="E907" s="5" t="str">
        <f t="shared" si="114"/>
        <v>Sep</v>
      </c>
      <c r="F907" s="5" t="str">
        <f t="shared" si="115"/>
        <v>Q3</v>
      </c>
      <c r="G907" s="5" t="s">
        <v>58</v>
      </c>
      <c r="H907" s="5" t="s">
        <v>68</v>
      </c>
      <c r="I907" s="5" t="s">
        <v>69</v>
      </c>
      <c r="J907" s="5" t="s">
        <v>46</v>
      </c>
      <c r="K907" s="5" t="s">
        <v>89</v>
      </c>
      <c r="L907" s="5" t="s">
        <v>40</v>
      </c>
      <c r="M907" s="5" t="s">
        <v>56</v>
      </c>
      <c r="N907" s="5">
        <v>4</v>
      </c>
      <c r="O907" s="7">
        <v>2175</v>
      </c>
      <c r="P907" s="8">
        <v>0.15</v>
      </c>
      <c r="Q907" s="7">
        <v>1237</v>
      </c>
      <c r="R907" s="9">
        <f t="shared" si="116"/>
        <v>7395</v>
      </c>
      <c r="S907" s="9">
        <f t="shared" si="117"/>
        <v>4948</v>
      </c>
      <c r="T907" s="9">
        <f t="shared" si="118"/>
        <v>2447</v>
      </c>
      <c r="U907" s="10">
        <f t="shared" si="119"/>
        <v>0.33089925625422584</v>
      </c>
      <c r="V907" s="5" t="s">
        <v>42</v>
      </c>
    </row>
    <row r="908" spans="1:22" x14ac:dyDescent="0.3">
      <c r="A908" s="5" t="s">
        <v>995</v>
      </c>
      <c r="B908" s="6">
        <v>45180</v>
      </c>
      <c r="C908" s="5">
        <f t="shared" si="112"/>
        <v>2023</v>
      </c>
      <c r="D908" s="5">
        <f t="shared" si="113"/>
        <v>9</v>
      </c>
      <c r="E908" s="5" t="str">
        <f t="shared" si="114"/>
        <v>Sep</v>
      </c>
      <c r="F908" s="5" t="str">
        <f t="shared" si="115"/>
        <v>Q3</v>
      </c>
      <c r="G908" s="5" t="s">
        <v>35</v>
      </c>
      <c r="H908" s="5" t="s">
        <v>44</v>
      </c>
      <c r="I908" s="5" t="s">
        <v>45</v>
      </c>
      <c r="J908" s="5" t="s">
        <v>81</v>
      </c>
      <c r="K908" s="5" t="s">
        <v>82</v>
      </c>
      <c r="L908" s="5" t="s">
        <v>40</v>
      </c>
      <c r="M908" s="5" t="s">
        <v>56</v>
      </c>
      <c r="N908" s="5">
        <v>1</v>
      </c>
      <c r="O908" s="7">
        <v>6434</v>
      </c>
      <c r="P908" s="8">
        <v>0.1</v>
      </c>
      <c r="Q908" s="7">
        <v>3565</v>
      </c>
      <c r="R908" s="9">
        <f t="shared" si="116"/>
        <v>5790.6</v>
      </c>
      <c r="S908" s="9">
        <f t="shared" si="117"/>
        <v>3565</v>
      </c>
      <c r="T908" s="9">
        <f t="shared" si="118"/>
        <v>2225.6000000000004</v>
      </c>
      <c r="U908" s="10">
        <f t="shared" si="119"/>
        <v>0.38434704521120439</v>
      </c>
      <c r="V908" s="5" t="s">
        <v>42</v>
      </c>
    </row>
    <row r="909" spans="1:22" x14ac:dyDescent="0.3">
      <c r="A909" s="5" t="s">
        <v>996</v>
      </c>
      <c r="B909" s="6">
        <v>45180</v>
      </c>
      <c r="C909" s="5">
        <f t="shared" si="112"/>
        <v>2023</v>
      </c>
      <c r="D909" s="5">
        <f t="shared" si="113"/>
        <v>9</v>
      </c>
      <c r="E909" s="5" t="str">
        <f t="shared" si="114"/>
        <v>Sep</v>
      </c>
      <c r="F909" s="5" t="str">
        <f t="shared" si="115"/>
        <v>Q3</v>
      </c>
      <c r="G909" s="5" t="s">
        <v>58</v>
      </c>
      <c r="H909" s="5" t="s">
        <v>68</v>
      </c>
      <c r="I909" s="5" t="s">
        <v>69</v>
      </c>
      <c r="J909" s="5" t="s">
        <v>81</v>
      </c>
      <c r="K909" s="5" t="s">
        <v>94</v>
      </c>
      <c r="L909" s="5" t="s">
        <v>40</v>
      </c>
      <c r="M909" s="5" t="s">
        <v>49</v>
      </c>
      <c r="N909" s="5">
        <v>1</v>
      </c>
      <c r="O909" s="7">
        <v>33118</v>
      </c>
      <c r="P909" s="8">
        <v>0.1</v>
      </c>
      <c r="Q909" s="7">
        <v>22942</v>
      </c>
      <c r="R909" s="9">
        <f t="shared" si="116"/>
        <v>29806.2</v>
      </c>
      <c r="S909" s="9">
        <f t="shared" si="117"/>
        <v>22942</v>
      </c>
      <c r="T909" s="9">
        <f t="shared" si="118"/>
        <v>6864.2000000000007</v>
      </c>
      <c r="U909" s="10">
        <f t="shared" si="119"/>
        <v>0.23029436828579292</v>
      </c>
      <c r="V909" s="5" t="s">
        <v>42</v>
      </c>
    </row>
    <row r="910" spans="1:22" x14ac:dyDescent="0.3">
      <c r="A910" s="5" t="s">
        <v>997</v>
      </c>
      <c r="B910" s="6">
        <v>45181</v>
      </c>
      <c r="C910" s="5">
        <f t="shared" si="112"/>
        <v>2023</v>
      </c>
      <c r="D910" s="5">
        <f t="shared" si="113"/>
        <v>9</v>
      </c>
      <c r="E910" s="5" t="str">
        <f t="shared" si="114"/>
        <v>Sep</v>
      </c>
      <c r="F910" s="5" t="str">
        <f t="shared" si="115"/>
        <v>Q3</v>
      </c>
      <c r="G910" s="5" t="s">
        <v>58</v>
      </c>
      <c r="H910" s="5" t="s">
        <v>68</v>
      </c>
      <c r="I910" s="5" t="s">
        <v>69</v>
      </c>
      <c r="J910" s="5" t="s">
        <v>46</v>
      </c>
      <c r="K910" s="5" t="s">
        <v>61</v>
      </c>
      <c r="L910" s="5" t="s">
        <v>40</v>
      </c>
      <c r="M910" s="5" t="s">
        <v>56</v>
      </c>
      <c r="N910" s="5">
        <v>1</v>
      </c>
      <c r="O910" s="7">
        <v>237</v>
      </c>
      <c r="P910" s="8">
        <v>0</v>
      </c>
      <c r="Q910" s="7">
        <v>99</v>
      </c>
      <c r="R910" s="9">
        <f t="shared" si="116"/>
        <v>237</v>
      </c>
      <c r="S910" s="9">
        <f t="shared" si="117"/>
        <v>99</v>
      </c>
      <c r="T910" s="9">
        <f t="shared" si="118"/>
        <v>138</v>
      </c>
      <c r="U910" s="10">
        <f t="shared" si="119"/>
        <v>0.58227848101265822</v>
      </c>
      <c r="V910" s="5" t="s">
        <v>42</v>
      </c>
    </row>
    <row r="911" spans="1:22" x14ac:dyDescent="0.3">
      <c r="A911" s="5" t="s">
        <v>998</v>
      </c>
      <c r="B911" s="6">
        <v>45181</v>
      </c>
      <c r="C911" s="5">
        <f t="shared" si="112"/>
        <v>2023</v>
      </c>
      <c r="D911" s="5">
        <f t="shared" si="113"/>
        <v>9</v>
      </c>
      <c r="E911" s="5" t="str">
        <f t="shared" si="114"/>
        <v>Sep</v>
      </c>
      <c r="F911" s="5" t="str">
        <f t="shared" si="115"/>
        <v>Q3</v>
      </c>
      <c r="G911" s="5" t="s">
        <v>35</v>
      </c>
      <c r="H911" s="5" t="s">
        <v>91</v>
      </c>
      <c r="I911" s="5" t="s">
        <v>92</v>
      </c>
      <c r="J911" s="5" t="s">
        <v>38</v>
      </c>
      <c r="K911" s="5" t="s">
        <v>75</v>
      </c>
      <c r="L911" s="5" t="s">
        <v>40</v>
      </c>
      <c r="M911" s="5" t="s">
        <v>49</v>
      </c>
      <c r="N911" s="5">
        <v>2</v>
      </c>
      <c r="O911" s="7">
        <v>10464</v>
      </c>
      <c r="P911" s="8">
        <v>0</v>
      </c>
      <c r="Q911" s="7">
        <v>7805</v>
      </c>
      <c r="R911" s="9">
        <f t="shared" si="116"/>
        <v>20928</v>
      </c>
      <c r="S911" s="9">
        <f t="shared" si="117"/>
        <v>15610</v>
      </c>
      <c r="T911" s="9">
        <f t="shared" si="118"/>
        <v>5318</v>
      </c>
      <c r="U911" s="10">
        <f t="shared" si="119"/>
        <v>0.25410932721712537</v>
      </c>
      <c r="V911" s="5" t="s">
        <v>42</v>
      </c>
    </row>
    <row r="912" spans="1:22" x14ac:dyDescent="0.3">
      <c r="A912" s="5" t="s">
        <v>999</v>
      </c>
      <c r="B912" s="6">
        <v>45181</v>
      </c>
      <c r="C912" s="5">
        <f t="shared" si="112"/>
        <v>2023</v>
      </c>
      <c r="D912" s="5">
        <f t="shared" si="113"/>
        <v>9</v>
      </c>
      <c r="E912" s="5" t="str">
        <f t="shared" si="114"/>
        <v>Sep</v>
      </c>
      <c r="F912" s="5" t="str">
        <f t="shared" si="115"/>
        <v>Q3</v>
      </c>
      <c r="G912" s="5" t="s">
        <v>51</v>
      </c>
      <c r="H912" s="5" t="s">
        <v>79</v>
      </c>
      <c r="I912" s="5" t="s">
        <v>80</v>
      </c>
      <c r="J912" s="5" t="s">
        <v>38</v>
      </c>
      <c r="K912" s="5" t="s">
        <v>75</v>
      </c>
      <c r="L912" s="5" t="s">
        <v>48</v>
      </c>
      <c r="M912" s="5" t="s">
        <v>56</v>
      </c>
      <c r="N912" s="5">
        <v>4</v>
      </c>
      <c r="O912" s="7">
        <v>11734</v>
      </c>
      <c r="P912" s="8">
        <v>0.1</v>
      </c>
      <c r="Q912" s="7">
        <v>8790</v>
      </c>
      <c r="R912" s="9">
        <f t="shared" si="116"/>
        <v>42242.400000000001</v>
      </c>
      <c r="S912" s="9">
        <f t="shared" si="117"/>
        <v>35160</v>
      </c>
      <c r="T912" s="9">
        <f t="shared" si="118"/>
        <v>7082.4000000000015</v>
      </c>
      <c r="U912" s="10">
        <f t="shared" si="119"/>
        <v>0.16766092835634341</v>
      </c>
      <c r="V912" s="5" t="s">
        <v>42</v>
      </c>
    </row>
    <row r="913" spans="1:22" x14ac:dyDescent="0.3">
      <c r="A913" s="5" t="s">
        <v>1000</v>
      </c>
      <c r="B913" s="6">
        <v>45181</v>
      </c>
      <c r="C913" s="5">
        <f t="shared" si="112"/>
        <v>2023</v>
      </c>
      <c r="D913" s="5">
        <f t="shared" si="113"/>
        <v>9</v>
      </c>
      <c r="E913" s="5" t="str">
        <f t="shared" si="114"/>
        <v>Sep</v>
      </c>
      <c r="F913" s="5" t="str">
        <f t="shared" si="115"/>
        <v>Q3</v>
      </c>
      <c r="G913" s="5" t="s">
        <v>51</v>
      </c>
      <c r="H913" s="5" t="s">
        <v>106</v>
      </c>
      <c r="I913" s="5" t="s">
        <v>107</v>
      </c>
      <c r="J913" s="5" t="s">
        <v>54</v>
      </c>
      <c r="K913" s="5" t="s">
        <v>84</v>
      </c>
      <c r="L913" s="5" t="s">
        <v>48</v>
      </c>
      <c r="M913" s="5" t="s">
        <v>49</v>
      </c>
      <c r="N913" s="5">
        <v>1</v>
      </c>
      <c r="O913" s="7">
        <v>2576</v>
      </c>
      <c r="P913" s="8">
        <v>0.05</v>
      </c>
      <c r="Q913" s="7">
        <v>1250</v>
      </c>
      <c r="R913" s="9">
        <f t="shared" si="116"/>
        <v>2447.1999999999998</v>
      </c>
      <c r="S913" s="9">
        <f t="shared" si="117"/>
        <v>1250</v>
      </c>
      <c r="T913" s="9">
        <f t="shared" si="118"/>
        <v>1197.1999999999998</v>
      </c>
      <c r="U913" s="10">
        <f t="shared" si="119"/>
        <v>0.48921216083687474</v>
      </c>
      <c r="V913" s="5" t="s">
        <v>42</v>
      </c>
    </row>
    <row r="914" spans="1:22" x14ac:dyDescent="0.3">
      <c r="A914" s="5" t="s">
        <v>1001</v>
      </c>
      <c r="B914" s="6">
        <v>45182</v>
      </c>
      <c r="C914" s="5">
        <f t="shared" si="112"/>
        <v>2023</v>
      </c>
      <c r="D914" s="5">
        <f t="shared" si="113"/>
        <v>9</v>
      </c>
      <c r="E914" s="5" t="str">
        <f t="shared" si="114"/>
        <v>Sep</v>
      </c>
      <c r="F914" s="5" t="str">
        <f t="shared" si="115"/>
        <v>Q3</v>
      </c>
      <c r="G914" s="5" t="s">
        <v>58</v>
      </c>
      <c r="H914" s="5" t="s">
        <v>59</v>
      </c>
      <c r="I914" s="5" t="s">
        <v>60</v>
      </c>
      <c r="J914" s="5" t="s">
        <v>54</v>
      </c>
      <c r="K914" s="5" t="s">
        <v>84</v>
      </c>
      <c r="L914" s="5" t="s">
        <v>48</v>
      </c>
      <c r="M914" s="5" t="s">
        <v>49</v>
      </c>
      <c r="N914" s="5">
        <v>3</v>
      </c>
      <c r="O914" s="7">
        <v>2381</v>
      </c>
      <c r="P914" s="8">
        <v>0.05</v>
      </c>
      <c r="Q914" s="7">
        <v>1162</v>
      </c>
      <c r="R914" s="9">
        <f t="shared" si="116"/>
        <v>6785.8499999999995</v>
      </c>
      <c r="S914" s="9">
        <f t="shared" si="117"/>
        <v>3486</v>
      </c>
      <c r="T914" s="9">
        <f t="shared" si="118"/>
        <v>3299.8499999999995</v>
      </c>
      <c r="U914" s="10">
        <f t="shared" si="119"/>
        <v>0.48628395853135564</v>
      </c>
      <c r="V914" s="5" t="s">
        <v>42</v>
      </c>
    </row>
    <row r="915" spans="1:22" x14ac:dyDescent="0.3">
      <c r="A915" s="5" t="s">
        <v>1002</v>
      </c>
      <c r="B915" s="6">
        <v>45182</v>
      </c>
      <c r="C915" s="5">
        <f t="shared" si="112"/>
        <v>2023</v>
      </c>
      <c r="D915" s="5">
        <f t="shared" si="113"/>
        <v>9</v>
      </c>
      <c r="E915" s="5" t="str">
        <f t="shared" si="114"/>
        <v>Sep</v>
      </c>
      <c r="F915" s="5" t="str">
        <f t="shared" si="115"/>
        <v>Q3</v>
      </c>
      <c r="G915" s="5" t="s">
        <v>58</v>
      </c>
      <c r="H915" s="5" t="s">
        <v>68</v>
      </c>
      <c r="I915" s="5" t="s">
        <v>69</v>
      </c>
      <c r="J915" s="5" t="s">
        <v>46</v>
      </c>
      <c r="K915" s="5" t="s">
        <v>61</v>
      </c>
      <c r="L915" s="5" t="s">
        <v>48</v>
      </c>
      <c r="M915" s="5" t="s">
        <v>49</v>
      </c>
      <c r="N915" s="5">
        <v>1</v>
      </c>
      <c r="O915" s="7">
        <v>244</v>
      </c>
      <c r="P915" s="8">
        <v>0.15</v>
      </c>
      <c r="Q915" s="7">
        <v>103</v>
      </c>
      <c r="R915" s="9">
        <f t="shared" si="116"/>
        <v>207.4</v>
      </c>
      <c r="S915" s="9">
        <f t="shared" si="117"/>
        <v>103</v>
      </c>
      <c r="T915" s="9">
        <f t="shared" si="118"/>
        <v>104.4</v>
      </c>
      <c r="U915" s="10">
        <f t="shared" si="119"/>
        <v>0.50337512054001932</v>
      </c>
      <c r="V915" s="5" t="s">
        <v>42</v>
      </c>
    </row>
    <row r="916" spans="1:22" x14ac:dyDescent="0.3">
      <c r="A916" s="5" t="s">
        <v>1003</v>
      </c>
      <c r="B916" s="6">
        <v>45182</v>
      </c>
      <c r="C916" s="5">
        <f t="shared" si="112"/>
        <v>2023</v>
      </c>
      <c r="D916" s="5">
        <f t="shared" si="113"/>
        <v>9</v>
      </c>
      <c r="E916" s="5" t="str">
        <f t="shared" si="114"/>
        <v>Sep</v>
      </c>
      <c r="F916" s="5" t="str">
        <f t="shared" si="115"/>
        <v>Q3</v>
      </c>
      <c r="G916" s="5" t="s">
        <v>51</v>
      </c>
      <c r="H916" s="5" t="s">
        <v>52</v>
      </c>
      <c r="I916" s="5" t="s">
        <v>53</v>
      </c>
      <c r="J916" s="5" t="s">
        <v>81</v>
      </c>
      <c r="K916" s="5" t="s">
        <v>82</v>
      </c>
      <c r="L916" s="5" t="s">
        <v>40</v>
      </c>
      <c r="M916" s="5" t="s">
        <v>41</v>
      </c>
      <c r="N916" s="5">
        <v>1</v>
      </c>
      <c r="O916" s="7">
        <v>6635</v>
      </c>
      <c r="P916" s="8">
        <v>0.3</v>
      </c>
      <c r="Q916" s="7">
        <v>3582</v>
      </c>
      <c r="R916" s="9">
        <f t="shared" si="116"/>
        <v>4644.5</v>
      </c>
      <c r="S916" s="9">
        <f t="shared" si="117"/>
        <v>3582</v>
      </c>
      <c r="T916" s="9">
        <f t="shared" si="118"/>
        <v>1062.5</v>
      </c>
      <c r="U916" s="10">
        <f t="shared" si="119"/>
        <v>0.22876520615782109</v>
      </c>
      <c r="V916" s="5" t="s">
        <v>42</v>
      </c>
    </row>
    <row r="917" spans="1:22" x14ac:dyDescent="0.3">
      <c r="A917" s="5" t="s">
        <v>1004</v>
      </c>
      <c r="B917" s="6">
        <v>45183</v>
      </c>
      <c r="C917" s="5">
        <f t="shared" si="112"/>
        <v>2023</v>
      </c>
      <c r="D917" s="5">
        <f t="shared" si="113"/>
        <v>9</v>
      </c>
      <c r="E917" s="5" t="str">
        <f t="shared" si="114"/>
        <v>Sep</v>
      </c>
      <c r="F917" s="5" t="str">
        <f t="shared" si="115"/>
        <v>Q3</v>
      </c>
      <c r="G917" s="5" t="s">
        <v>51</v>
      </c>
      <c r="H917" s="5" t="s">
        <v>52</v>
      </c>
      <c r="I917" s="5" t="s">
        <v>53</v>
      </c>
      <c r="J917" s="5" t="s">
        <v>38</v>
      </c>
      <c r="K917" s="5" t="s">
        <v>104</v>
      </c>
      <c r="L917" s="5" t="s">
        <v>40</v>
      </c>
      <c r="M917" s="5" t="s">
        <v>49</v>
      </c>
      <c r="N917" s="5">
        <v>1</v>
      </c>
      <c r="O917" s="7">
        <v>1383</v>
      </c>
      <c r="P917" s="8">
        <v>0.05</v>
      </c>
      <c r="Q917" s="7">
        <v>702</v>
      </c>
      <c r="R917" s="9">
        <f t="shared" si="116"/>
        <v>1313.85</v>
      </c>
      <c r="S917" s="9">
        <f t="shared" si="117"/>
        <v>702</v>
      </c>
      <c r="T917" s="9">
        <f t="shared" si="118"/>
        <v>611.84999999999991</v>
      </c>
      <c r="U917" s="10">
        <f t="shared" si="119"/>
        <v>0.46569243064276739</v>
      </c>
      <c r="V917" s="5" t="s">
        <v>42</v>
      </c>
    </row>
    <row r="918" spans="1:22" x14ac:dyDescent="0.3">
      <c r="A918" s="5" t="s">
        <v>1005</v>
      </c>
      <c r="B918" s="6">
        <v>45183</v>
      </c>
      <c r="C918" s="5">
        <f t="shared" si="112"/>
        <v>2023</v>
      </c>
      <c r="D918" s="5">
        <f t="shared" si="113"/>
        <v>9</v>
      </c>
      <c r="E918" s="5" t="str">
        <f t="shared" si="114"/>
        <v>Sep</v>
      </c>
      <c r="F918" s="5" t="str">
        <f t="shared" si="115"/>
        <v>Q3</v>
      </c>
      <c r="G918" s="5" t="s">
        <v>51</v>
      </c>
      <c r="H918" s="5" t="s">
        <v>52</v>
      </c>
      <c r="I918" s="5" t="s">
        <v>53</v>
      </c>
      <c r="J918" s="5" t="s">
        <v>54</v>
      </c>
      <c r="K918" s="5" t="s">
        <v>84</v>
      </c>
      <c r="L918" s="5" t="s">
        <v>40</v>
      </c>
      <c r="M918" s="5" t="s">
        <v>49</v>
      </c>
      <c r="N918" s="5">
        <v>4</v>
      </c>
      <c r="O918" s="7">
        <v>2412</v>
      </c>
      <c r="P918" s="8">
        <v>0</v>
      </c>
      <c r="Q918" s="7">
        <v>1201</v>
      </c>
      <c r="R918" s="9">
        <f t="shared" si="116"/>
        <v>9648</v>
      </c>
      <c r="S918" s="9">
        <f t="shared" si="117"/>
        <v>4804</v>
      </c>
      <c r="T918" s="9">
        <f t="shared" si="118"/>
        <v>4844</v>
      </c>
      <c r="U918" s="10">
        <f t="shared" si="119"/>
        <v>0.5020729684908789</v>
      </c>
      <c r="V918" s="5" t="s">
        <v>42</v>
      </c>
    </row>
    <row r="919" spans="1:22" x14ac:dyDescent="0.3">
      <c r="A919" s="5" t="s">
        <v>1006</v>
      </c>
      <c r="B919" s="6">
        <v>45183</v>
      </c>
      <c r="C919" s="5">
        <f t="shared" si="112"/>
        <v>2023</v>
      </c>
      <c r="D919" s="5">
        <f t="shared" si="113"/>
        <v>9</v>
      </c>
      <c r="E919" s="5" t="str">
        <f t="shared" si="114"/>
        <v>Sep</v>
      </c>
      <c r="F919" s="5" t="str">
        <f t="shared" si="115"/>
        <v>Q3</v>
      </c>
      <c r="G919" s="5" t="s">
        <v>58</v>
      </c>
      <c r="H919" s="5" t="s">
        <v>68</v>
      </c>
      <c r="I919" s="5" t="s">
        <v>69</v>
      </c>
      <c r="J919" s="5" t="s">
        <v>46</v>
      </c>
      <c r="K919" s="5" t="s">
        <v>66</v>
      </c>
      <c r="L919" s="5" t="s">
        <v>40</v>
      </c>
      <c r="M919" s="5" t="s">
        <v>56</v>
      </c>
      <c r="N919" s="5">
        <v>2</v>
      </c>
      <c r="O919" s="7">
        <v>304</v>
      </c>
      <c r="P919" s="8">
        <v>0</v>
      </c>
      <c r="Q919" s="7">
        <v>121</v>
      </c>
      <c r="R919" s="9">
        <f t="shared" si="116"/>
        <v>608</v>
      </c>
      <c r="S919" s="9">
        <f t="shared" si="117"/>
        <v>242</v>
      </c>
      <c r="T919" s="9">
        <f t="shared" si="118"/>
        <v>366</v>
      </c>
      <c r="U919" s="10">
        <f t="shared" si="119"/>
        <v>0.60197368421052633</v>
      </c>
      <c r="V919" s="5" t="s">
        <v>42</v>
      </c>
    </row>
    <row r="920" spans="1:22" x14ac:dyDescent="0.3">
      <c r="A920" s="5" t="s">
        <v>1007</v>
      </c>
      <c r="B920" s="6">
        <v>45183</v>
      </c>
      <c r="C920" s="5">
        <f t="shared" si="112"/>
        <v>2023</v>
      </c>
      <c r="D920" s="5">
        <f t="shared" si="113"/>
        <v>9</v>
      </c>
      <c r="E920" s="5" t="str">
        <f t="shared" si="114"/>
        <v>Sep</v>
      </c>
      <c r="F920" s="5" t="str">
        <f t="shared" si="115"/>
        <v>Q3</v>
      </c>
      <c r="G920" s="5" t="s">
        <v>35</v>
      </c>
      <c r="H920" s="5" t="s">
        <v>44</v>
      </c>
      <c r="I920" s="5" t="s">
        <v>45</v>
      </c>
      <c r="J920" s="5" t="s">
        <v>81</v>
      </c>
      <c r="K920" s="5" t="s">
        <v>94</v>
      </c>
      <c r="L920" s="5" t="s">
        <v>40</v>
      </c>
      <c r="M920" s="5" t="s">
        <v>41</v>
      </c>
      <c r="N920" s="5">
        <v>2</v>
      </c>
      <c r="O920" s="7">
        <v>30146</v>
      </c>
      <c r="P920" s="8">
        <v>0.1</v>
      </c>
      <c r="Q920" s="7">
        <v>20739</v>
      </c>
      <c r="R920" s="9">
        <f t="shared" si="116"/>
        <v>54262.8</v>
      </c>
      <c r="S920" s="9">
        <f t="shared" si="117"/>
        <v>41478</v>
      </c>
      <c r="T920" s="9">
        <f t="shared" si="118"/>
        <v>12784.800000000003</v>
      </c>
      <c r="U920" s="10">
        <f t="shared" si="119"/>
        <v>0.23560892545169071</v>
      </c>
      <c r="V920" s="5" t="s">
        <v>42</v>
      </c>
    </row>
    <row r="921" spans="1:22" x14ac:dyDescent="0.3">
      <c r="A921" s="5" t="s">
        <v>1008</v>
      </c>
      <c r="B921" s="6">
        <v>45183</v>
      </c>
      <c r="C921" s="5">
        <f t="shared" si="112"/>
        <v>2023</v>
      </c>
      <c r="D921" s="5">
        <f t="shared" si="113"/>
        <v>9</v>
      </c>
      <c r="E921" s="5" t="str">
        <f t="shared" si="114"/>
        <v>Sep</v>
      </c>
      <c r="F921" s="5" t="str">
        <f t="shared" si="115"/>
        <v>Q3</v>
      </c>
      <c r="G921" s="5" t="s">
        <v>63</v>
      </c>
      <c r="H921" s="5" t="s">
        <v>64</v>
      </c>
      <c r="I921" s="5" t="s">
        <v>65</v>
      </c>
      <c r="J921" s="5" t="s">
        <v>54</v>
      </c>
      <c r="K921" s="5" t="s">
        <v>99</v>
      </c>
      <c r="L921" s="5" t="s">
        <v>76</v>
      </c>
      <c r="M921" s="5" t="s">
        <v>41</v>
      </c>
      <c r="N921" s="5">
        <v>1</v>
      </c>
      <c r="O921" s="7">
        <v>1687</v>
      </c>
      <c r="P921" s="8">
        <v>0.1</v>
      </c>
      <c r="Q921" s="7">
        <v>876</v>
      </c>
      <c r="R921" s="9">
        <f t="shared" si="116"/>
        <v>1518.3</v>
      </c>
      <c r="S921" s="9">
        <f t="shared" si="117"/>
        <v>876</v>
      </c>
      <c r="T921" s="9">
        <f t="shared" si="118"/>
        <v>642.29999999999995</v>
      </c>
      <c r="U921" s="10">
        <f t="shared" si="119"/>
        <v>0.42303892511361391</v>
      </c>
      <c r="V921" s="5" t="s">
        <v>42</v>
      </c>
    </row>
    <row r="922" spans="1:22" x14ac:dyDescent="0.3">
      <c r="A922" s="5" t="s">
        <v>1009</v>
      </c>
      <c r="B922" s="6">
        <v>45183</v>
      </c>
      <c r="C922" s="5">
        <f t="shared" si="112"/>
        <v>2023</v>
      </c>
      <c r="D922" s="5">
        <f t="shared" si="113"/>
        <v>9</v>
      </c>
      <c r="E922" s="5" t="str">
        <f t="shared" si="114"/>
        <v>Sep</v>
      </c>
      <c r="F922" s="5" t="str">
        <f t="shared" si="115"/>
        <v>Q3</v>
      </c>
      <c r="G922" s="5" t="s">
        <v>58</v>
      </c>
      <c r="H922" s="5" t="s">
        <v>59</v>
      </c>
      <c r="I922" s="5" t="s">
        <v>60</v>
      </c>
      <c r="J922" s="5" t="s">
        <v>81</v>
      </c>
      <c r="K922" s="5" t="s">
        <v>130</v>
      </c>
      <c r="L922" s="5" t="s">
        <v>76</v>
      </c>
      <c r="M922" s="5" t="s">
        <v>41</v>
      </c>
      <c r="N922" s="5">
        <v>2</v>
      </c>
      <c r="O922" s="7">
        <v>15329</v>
      </c>
      <c r="P922" s="8">
        <v>0.25</v>
      </c>
      <c r="Q922" s="7">
        <v>9195</v>
      </c>
      <c r="R922" s="9">
        <f t="shared" si="116"/>
        <v>22993.5</v>
      </c>
      <c r="S922" s="9">
        <f t="shared" si="117"/>
        <v>18390</v>
      </c>
      <c r="T922" s="9">
        <f t="shared" si="118"/>
        <v>4603.5</v>
      </c>
      <c r="U922" s="10">
        <f t="shared" si="119"/>
        <v>0.20020875464805271</v>
      </c>
      <c r="V922" s="5" t="s">
        <v>42</v>
      </c>
    </row>
    <row r="923" spans="1:22" x14ac:dyDescent="0.3">
      <c r="A923" s="5" t="s">
        <v>1010</v>
      </c>
      <c r="B923" s="6">
        <v>45184</v>
      </c>
      <c r="C923" s="5">
        <f t="shared" si="112"/>
        <v>2023</v>
      </c>
      <c r="D923" s="5">
        <f t="shared" si="113"/>
        <v>9</v>
      </c>
      <c r="E923" s="5" t="str">
        <f t="shared" si="114"/>
        <v>Sep</v>
      </c>
      <c r="F923" s="5" t="str">
        <f t="shared" si="115"/>
        <v>Q3</v>
      </c>
      <c r="G923" s="5" t="s">
        <v>35</v>
      </c>
      <c r="H923" s="5" t="s">
        <v>44</v>
      </c>
      <c r="I923" s="5" t="s">
        <v>45</v>
      </c>
      <c r="J923" s="5" t="s">
        <v>46</v>
      </c>
      <c r="K923" s="5" t="s">
        <v>47</v>
      </c>
      <c r="L923" s="5" t="s">
        <v>48</v>
      </c>
      <c r="M923" s="5" t="s">
        <v>41</v>
      </c>
      <c r="N923" s="5">
        <v>1</v>
      </c>
      <c r="O923" s="7">
        <v>446</v>
      </c>
      <c r="P923" s="8">
        <v>0.2</v>
      </c>
      <c r="Q923" s="7">
        <v>199</v>
      </c>
      <c r="R923" s="9">
        <f t="shared" si="116"/>
        <v>356.8</v>
      </c>
      <c r="S923" s="9">
        <f t="shared" si="117"/>
        <v>199</v>
      </c>
      <c r="T923" s="9">
        <f t="shared" si="118"/>
        <v>157.80000000000001</v>
      </c>
      <c r="U923" s="10">
        <f t="shared" si="119"/>
        <v>0.44226457399103142</v>
      </c>
      <c r="V923" s="5" t="s">
        <v>42</v>
      </c>
    </row>
    <row r="924" spans="1:22" x14ac:dyDescent="0.3">
      <c r="A924" s="5" t="s">
        <v>1011</v>
      </c>
      <c r="B924" s="6">
        <v>45184</v>
      </c>
      <c r="C924" s="5">
        <f t="shared" si="112"/>
        <v>2023</v>
      </c>
      <c r="D924" s="5">
        <f t="shared" si="113"/>
        <v>9</v>
      </c>
      <c r="E924" s="5" t="str">
        <f t="shared" si="114"/>
        <v>Sep</v>
      </c>
      <c r="F924" s="5" t="str">
        <f t="shared" si="115"/>
        <v>Q3</v>
      </c>
      <c r="G924" s="5" t="s">
        <v>63</v>
      </c>
      <c r="H924" s="5" t="s">
        <v>64</v>
      </c>
      <c r="I924" s="5" t="s">
        <v>65</v>
      </c>
      <c r="J924" s="5" t="s">
        <v>46</v>
      </c>
      <c r="K924" s="5" t="s">
        <v>61</v>
      </c>
      <c r="L924" s="5" t="s">
        <v>48</v>
      </c>
      <c r="M924" s="5" t="s">
        <v>56</v>
      </c>
      <c r="N924" s="5">
        <v>3</v>
      </c>
      <c r="O924" s="7">
        <v>248</v>
      </c>
      <c r="P924" s="8">
        <v>0.1</v>
      </c>
      <c r="Q924" s="7">
        <v>103</v>
      </c>
      <c r="R924" s="9">
        <f t="shared" si="116"/>
        <v>669.6</v>
      </c>
      <c r="S924" s="9">
        <f t="shared" si="117"/>
        <v>309</v>
      </c>
      <c r="T924" s="9">
        <f t="shared" si="118"/>
        <v>360.6</v>
      </c>
      <c r="U924" s="10">
        <f t="shared" si="119"/>
        <v>0.53853046594982079</v>
      </c>
      <c r="V924" s="5" t="s">
        <v>42</v>
      </c>
    </row>
    <row r="925" spans="1:22" x14ac:dyDescent="0.3">
      <c r="A925" s="5" t="s">
        <v>1012</v>
      </c>
      <c r="B925" s="6">
        <v>45184</v>
      </c>
      <c r="C925" s="5">
        <f t="shared" si="112"/>
        <v>2023</v>
      </c>
      <c r="D925" s="5">
        <f t="shared" si="113"/>
        <v>9</v>
      </c>
      <c r="E925" s="5" t="str">
        <f t="shared" si="114"/>
        <v>Sep</v>
      </c>
      <c r="F925" s="5" t="str">
        <f t="shared" si="115"/>
        <v>Q3</v>
      </c>
      <c r="G925" s="5" t="s">
        <v>63</v>
      </c>
      <c r="H925" s="5" t="s">
        <v>64</v>
      </c>
      <c r="I925" s="5" t="s">
        <v>65</v>
      </c>
      <c r="J925" s="5" t="s">
        <v>46</v>
      </c>
      <c r="K925" s="5" t="s">
        <v>89</v>
      </c>
      <c r="L925" s="5" t="s">
        <v>76</v>
      </c>
      <c r="M925" s="5" t="s">
        <v>41</v>
      </c>
      <c r="N925" s="5">
        <v>1</v>
      </c>
      <c r="O925" s="7">
        <v>2250</v>
      </c>
      <c r="P925" s="8">
        <v>0.05</v>
      </c>
      <c r="Q925" s="7">
        <v>1268</v>
      </c>
      <c r="R925" s="9">
        <f t="shared" si="116"/>
        <v>2137.5</v>
      </c>
      <c r="S925" s="9">
        <f t="shared" si="117"/>
        <v>1268</v>
      </c>
      <c r="T925" s="9">
        <f t="shared" si="118"/>
        <v>869.5</v>
      </c>
      <c r="U925" s="10">
        <f t="shared" si="119"/>
        <v>0.40678362573099414</v>
      </c>
      <c r="V925" s="5" t="s">
        <v>42</v>
      </c>
    </row>
    <row r="926" spans="1:22" x14ac:dyDescent="0.3">
      <c r="A926" s="5" t="s">
        <v>1013</v>
      </c>
      <c r="B926" s="6">
        <v>45184</v>
      </c>
      <c r="C926" s="5">
        <f t="shared" si="112"/>
        <v>2023</v>
      </c>
      <c r="D926" s="5">
        <f t="shared" si="113"/>
        <v>9</v>
      </c>
      <c r="E926" s="5" t="str">
        <f t="shared" si="114"/>
        <v>Sep</v>
      </c>
      <c r="F926" s="5" t="str">
        <f t="shared" si="115"/>
        <v>Q3</v>
      </c>
      <c r="G926" s="5" t="s">
        <v>35</v>
      </c>
      <c r="H926" s="5" t="s">
        <v>44</v>
      </c>
      <c r="I926" s="5" t="s">
        <v>45</v>
      </c>
      <c r="J926" s="5" t="s">
        <v>81</v>
      </c>
      <c r="K926" s="5" t="s">
        <v>130</v>
      </c>
      <c r="L926" s="5" t="s">
        <v>76</v>
      </c>
      <c r="M926" s="5" t="s">
        <v>56</v>
      </c>
      <c r="N926" s="5">
        <v>2</v>
      </c>
      <c r="O926" s="7">
        <v>14300</v>
      </c>
      <c r="P926" s="8">
        <v>0.35</v>
      </c>
      <c r="Q926" s="7">
        <v>8519</v>
      </c>
      <c r="R926" s="9">
        <f t="shared" si="116"/>
        <v>18590</v>
      </c>
      <c r="S926" s="9">
        <f t="shared" si="117"/>
        <v>17038</v>
      </c>
      <c r="T926" s="9">
        <f t="shared" si="118"/>
        <v>1552</v>
      </c>
      <c r="U926" s="10">
        <f t="shared" si="119"/>
        <v>8.3485745024206567E-2</v>
      </c>
      <c r="V926" s="5" t="s">
        <v>42</v>
      </c>
    </row>
    <row r="927" spans="1:22" x14ac:dyDescent="0.3">
      <c r="A927" s="5" t="s">
        <v>1014</v>
      </c>
      <c r="B927" s="6">
        <v>45184</v>
      </c>
      <c r="C927" s="5">
        <f t="shared" si="112"/>
        <v>2023</v>
      </c>
      <c r="D927" s="5">
        <f t="shared" si="113"/>
        <v>9</v>
      </c>
      <c r="E927" s="5" t="str">
        <f t="shared" si="114"/>
        <v>Sep</v>
      </c>
      <c r="F927" s="5" t="str">
        <f t="shared" si="115"/>
        <v>Q3</v>
      </c>
      <c r="G927" s="5" t="s">
        <v>63</v>
      </c>
      <c r="H927" s="5" t="s">
        <v>64</v>
      </c>
      <c r="I927" s="5" t="s">
        <v>65</v>
      </c>
      <c r="J927" s="5" t="s">
        <v>54</v>
      </c>
      <c r="K927" s="5" t="s">
        <v>99</v>
      </c>
      <c r="L927" s="5" t="s">
        <v>76</v>
      </c>
      <c r="M927" s="5" t="s">
        <v>49</v>
      </c>
      <c r="N927" s="5">
        <v>1</v>
      </c>
      <c r="O927" s="7">
        <v>1946</v>
      </c>
      <c r="P927" s="8">
        <v>0</v>
      </c>
      <c r="Q927" s="7">
        <v>989</v>
      </c>
      <c r="R927" s="9">
        <f t="shared" si="116"/>
        <v>1946</v>
      </c>
      <c r="S927" s="9">
        <f t="shared" si="117"/>
        <v>989</v>
      </c>
      <c r="T927" s="9">
        <f t="shared" si="118"/>
        <v>957</v>
      </c>
      <c r="U927" s="10">
        <f t="shared" si="119"/>
        <v>0.49177800616649536</v>
      </c>
      <c r="V927" s="5" t="s">
        <v>42</v>
      </c>
    </row>
    <row r="928" spans="1:22" x14ac:dyDescent="0.3">
      <c r="A928" s="5" t="s">
        <v>1015</v>
      </c>
      <c r="B928" s="6">
        <v>45184</v>
      </c>
      <c r="C928" s="5">
        <f t="shared" si="112"/>
        <v>2023</v>
      </c>
      <c r="D928" s="5">
        <f t="shared" si="113"/>
        <v>9</v>
      </c>
      <c r="E928" s="5" t="str">
        <f t="shared" si="114"/>
        <v>Sep</v>
      </c>
      <c r="F928" s="5" t="str">
        <f t="shared" si="115"/>
        <v>Q3</v>
      </c>
      <c r="G928" s="5" t="s">
        <v>51</v>
      </c>
      <c r="H928" s="5" t="s">
        <v>106</v>
      </c>
      <c r="I928" s="5" t="s">
        <v>107</v>
      </c>
      <c r="J928" s="5" t="s">
        <v>54</v>
      </c>
      <c r="K928" s="5" t="s">
        <v>99</v>
      </c>
      <c r="L928" s="5" t="s">
        <v>48</v>
      </c>
      <c r="M928" s="5" t="s">
        <v>49</v>
      </c>
      <c r="N928" s="5">
        <v>4</v>
      </c>
      <c r="O928" s="7">
        <v>1627</v>
      </c>
      <c r="P928" s="8">
        <v>0.1</v>
      </c>
      <c r="Q928" s="7">
        <v>850</v>
      </c>
      <c r="R928" s="9">
        <f t="shared" si="116"/>
        <v>5857.2</v>
      </c>
      <c r="S928" s="9">
        <f t="shared" si="117"/>
        <v>3400</v>
      </c>
      <c r="T928" s="9">
        <f t="shared" si="118"/>
        <v>2457.1999999999998</v>
      </c>
      <c r="U928" s="10">
        <f t="shared" si="119"/>
        <v>0.41951785836235744</v>
      </c>
      <c r="V928" s="5" t="s">
        <v>42</v>
      </c>
    </row>
    <row r="929" spans="1:22" x14ac:dyDescent="0.3">
      <c r="A929" s="5" t="s">
        <v>1016</v>
      </c>
      <c r="B929" s="6">
        <v>45185</v>
      </c>
      <c r="C929" s="5">
        <f t="shared" si="112"/>
        <v>2023</v>
      </c>
      <c r="D929" s="5">
        <f t="shared" si="113"/>
        <v>9</v>
      </c>
      <c r="E929" s="5" t="str">
        <f t="shared" si="114"/>
        <v>Sep</v>
      </c>
      <c r="F929" s="5" t="str">
        <f t="shared" si="115"/>
        <v>Q3</v>
      </c>
      <c r="G929" s="5" t="s">
        <v>58</v>
      </c>
      <c r="H929" s="5" t="s">
        <v>68</v>
      </c>
      <c r="I929" s="5" t="s">
        <v>69</v>
      </c>
      <c r="J929" s="5" t="s">
        <v>81</v>
      </c>
      <c r="K929" s="5" t="s">
        <v>130</v>
      </c>
      <c r="L929" s="5" t="s">
        <v>40</v>
      </c>
      <c r="M929" s="5" t="s">
        <v>49</v>
      </c>
      <c r="N929" s="5">
        <v>1</v>
      </c>
      <c r="O929" s="7">
        <v>13500</v>
      </c>
      <c r="P929" s="8">
        <v>0.35</v>
      </c>
      <c r="Q929" s="7">
        <v>8237</v>
      </c>
      <c r="R929" s="9">
        <f t="shared" si="116"/>
        <v>8775</v>
      </c>
      <c r="S929" s="9">
        <f t="shared" si="117"/>
        <v>8237</v>
      </c>
      <c r="T929" s="9">
        <f t="shared" si="118"/>
        <v>538</v>
      </c>
      <c r="U929" s="10">
        <f t="shared" si="119"/>
        <v>6.1310541310541311E-2</v>
      </c>
      <c r="V929" s="5" t="s">
        <v>42</v>
      </c>
    </row>
    <row r="930" spans="1:22" x14ac:dyDescent="0.3">
      <c r="A930" s="5" t="s">
        <v>1017</v>
      </c>
      <c r="B930" s="6">
        <v>45185</v>
      </c>
      <c r="C930" s="5">
        <f t="shared" si="112"/>
        <v>2023</v>
      </c>
      <c r="D930" s="5">
        <f t="shared" si="113"/>
        <v>9</v>
      </c>
      <c r="E930" s="5" t="str">
        <f t="shared" si="114"/>
        <v>Sep</v>
      </c>
      <c r="F930" s="5" t="str">
        <f t="shared" si="115"/>
        <v>Q3</v>
      </c>
      <c r="G930" s="5" t="s">
        <v>58</v>
      </c>
      <c r="H930" s="5" t="s">
        <v>72</v>
      </c>
      <c r="I930" s="5" t="s">
        <v>73</v>
      </c>
      <c r="J930" s="5" t="s">
        <v>38</v>
      </c>
      <c r="K930" s="5" t="s">
        <v>39</v>
      </c>
      <c r="L930" s="5" t="s">
        <v>76</v>
      </c>
      <c r="M930" s="5" t="s">
        <v>56</v>
      </c>
      <c r="N930" s="5">
        <v>1</v>
      </c>
      <c r="O930" s="7">
        <v>49576</v>
      </c>
      <c r="P930" s="8">
        <v>0.1</v>
      </c>
      <c r="Q930" s="7">
        <v>42730</v>
      </c>
      <c r="R930" s="9">
        <f t="shared" si="116"/>
        <v>44618.400000000001</v>
      </c>
      <c r="S930" s="9">
        <f t="shared" si="117"/>
        <v>42730</v>
      </c>
      <c r="T930" s="9">
        <f t="shared" si="118"/>
        <v>1888.4000000000015</v>
      </c>
      <c r="U930" s="10">
        <f t="shared" si="119"/>
        <v>4.2323346422103919E-2</v>
      </c>
      <c r="V930" s="5" t="s">
        <v>42</v>
      </c>
    </row>
    <row r="931" spans="1:22" x14ac:dyDescent="0.3">
      <c r="A931" s="5" t="s">
        <v>1018</v>
      </c>
      <c r="B931" s="6">
        <v>45185</v>
      </c>
      <c r="C931" s="5">
        <f t="shared" si="112"/>
        <v>2023</v>
      </c>
      <c r="D931" s="5">
        <f t="shared" si="113"/>
        <v>9</v>
      </c>
      <c r="E931" s="5" t="str">
        <f t="shared" si="114"/>
        <v>Sep</v>
      </c>
      <c r="F931" s="5" t="str">
        <f t="shared" si="115"/>
        <v>Q3</v>
      </c>
      <c r="G931" s="5" t="s">
        <v>58</v>
      </c>
      <c r="H931" s="5" t="s">
        <v>68</v>
      </c>
      <c r="I931" s="5" t="s">
        <v>69</v>
      </c>
      <c r="J931" s="5" t="s">
        <v>46</v>
      </c>
      <c r="K931" s="5" t="s">
        <v>61</v>
      </c>
      <c r="L931" s="5" t="s">
        <v>40</v>
      </c>
      <c r="M931" s="5" t="s">
        <v>41</v>
      </c>
      <c r="N931" s="5">
        <v>1</v>
      </c>
      <c r="O931" s="7">
        <v>236</v>
      </c>
      <c r="P931" s="8">
        <v>0.05</v>
      </c>
      <c r="Q931" s="7">
        <v>98</v>
      </c>
      <c r="R931" s="9">
        <f t="shared" si="116"/>
        <v>224.2</v>
      </c>
      <c r="S931" s="9">
        <f t="shared" si="117"/>
        <v>98</v>
      </c>
      <c r="T931" s="9">
        <f t="shared" si="118"/>
        <v>126.19999999999999</v>
      </c>
      <c r="U931" s="10">
        <f t="shared" si="119"/>
        <v>0.56289027653880463</v>
      </c>
      <c r="V931" s="5" t="s">
        <v>42</v>
      </c>
    </row>
    <row r="932" spans="1:22" x14ac:dyDescent="0.3">
      <c r="A932" s="5" t="s">
        <v>1019</v>
      </c>
      <c r="B932" s="6">
        <v>45186</v>
      </c>
      <c r="C932" s="5">
        <f t="shared" si="112"/>
        <v>2023</v>
      </c>
      <c r="D932" s="5">
        <f t="shared" si="113"/>
        <v>9</v>
      </c>
      <c r="E932" s="5" t="str">
        <f t="shared" si="114"/>
        <v>Sep</v>
      </c>
      <c r="F932" s="5" t="str">
        <f t="shared" si="115"/>
        <v>Q3</v>
      </c>
      <c r="G932" s="5" t="s">
        <v>35</v>
      </c>
      <c r="H932" s="5" t="s">
        <v>91</v>
      </c>
      <c r="I932" s="5" t="s">
        <v>92</v>
      </c>
      <c r="J932" s="5" t="s">
        <v>38</v>
      </c>
      <c r="K932" s="5" t="s">
        <v>75</v>
      </c>
      <c r="L932" s="5" t="s">
        <v>40</v>
      </c>
      <c r="M932" s="5" t="s">
        <v>49</v>
      </c>
      <c r="N932" s="5">
        <v>3</v>
      </c>
      <c r="O932" s="7">
        <v>11490</v>
      </c>
      <c r="P932" s="8">
        <v>0.1</v>
      </c>
      <c r="Q932" s="7">
        <v>8573</v>
      </c>
      <c r="R932" s="9">
        <f t="shared" si="116"/>
        <v>31023</v>
      </c>
      <c r="S932" s="9">
        <f t="shared" si="117"/>
        <v>25719</v>
      </c>
      <c r="T932" s="9">
        <f t="shared" si="118"/>
        <v>5304</v>
      </c>
      <c r="U932" s="10">
        <f t="shared" si="119"/>
        <v>0.17096992553911614</v>
      </c>
      <c r="V932" s="5" t="s">
        <v>42</v>
      </c>
    </row>
    <row r="933" spans="1:22" x14ac:dyDescent="0.3">
      <c r="A933" s="5" t="s">
        <v>1020</v>
      </c>
      <c r="B933" s="6">
        <v>45186</v>
      </c>
      <c r="C933" s="5">
        <f t="shared" si="112"/>
        <v>2023</v>
      </c>
      <c r="D933" s="5">
        <f t="shared" si="113"/>
        <v>9</v>
      </c>
      <c r="E933" s="5" t="str">
        <f t="shared" si="114"/>
        <v>Sep</v>
      </c>
      <c r="F933" s="5" t="str">
        <f t="shared" si="115"/>
        <v>Q3</v>
      </c>
      <c r="G933" s="5" t="s">
        <v>51</v>
      </c>
      <c r="H933" s="5" t="s">
        <v>106</v>
      </c>
      <c r="I933" s="5" t="s">
        <v>107</v>
      </c>
      <c r="J933" s="5" t="s">
        <v>54</v>
      </c>
      <c r="K933" s="5" t="s">
        <v>55</v>
      </c>
      <c r="L933" s="5" t="s">
        <v>40</v>
      </c>
      <c r="M933" s="5" t="s">
        <v>56</v>
      </c>
      <c r="N933" s="5">
        <v>2</v>
      </c>
      <c r="O933" s="7">
        <v>2906</v>
      </c>
      <c r="P933" s="8">
        <v>0.15</v>
      </c>
      <c r="Q933" s="7">
        <v>1692</v>
      </c>
      <c r="R933" s="9">
        <f t="shared" si="116"/>
        <v>4940.2</v>
      </c>
      <c r="S933" s="9">
        <f t="shared" si="117"/>
        <v>3384</v>
      </c>
      <c r="T933" s="9">
        <f t="shared" si="118"/>
        <v>1556.1999999999998</v>
      </c>
      <c r="U933" s="10">
        <f t="shared" si="119"/>
        <v>0.31500748957532082</v>
      </c>
      <c r="V933" s="5" t="s">
        <v>42</v>
      </c>
    </row>
    <row r="934" spans="1:22" x14ac:dyDescent="0.3">
      <c r="A934" s="5" t="s">
        <v>1021</v>
      </c>
      <c r="B934" s="6">
        <v>45186</v>
      </c>
      <c r="C934" s="5">
        <f t="shared" si="112"/>
        <v>2023</v>
      </c>
      <c r="D934" s="5">
        <f t="shared" si="113"/>
        <v>9</v>
      </c>
      <c r="E934" s="5" t="str">
        <f t="shared" si="114"/>
        <v>Sep</v>
      </c>
      <c r="F934" s="5" t="str">
        <f t="shared" si="115"/>
        <v>Q3</v>
      </c>
      <c r="G934" s="5" t="s">
        <v>63</v>
      </c>
      <c r="H934" s="5" t="s">
        <v>109</v>
      </c>
      <c r="I934" s="5" t="s">
        <v>110</v>
      </c>
      <c r="J934" s="5" t="s">
        <v>46</v>
      </c>
      <c r="K934" s="5" t="s">
        <v>61</v>
      </c>
      <c r="L934" s="5" t="s">
        <v>76</v>
      </c>
      <c r="M934" s="5" t="s">
        <v>49</v>
      </c>
      <c r="N934" s="5">
        <v>1</v>
      </c>
      <c r="O934" s="7">
        <v>259</v>
      </c>
      <c r="P934" s="8">
        <v>0.05</v>
      </c>
      <c r="Q934" s="7">
        <v>112</v>
      </c>
      <c r="R934" s="9">
        <f t="shared" si="116"/>
        <v>246.04999999999998</v>
      </c>
      <c r="S934" s="9">
        <f t="shared" si="117"/>
        <v>112</v>
      </c>
      <c r="T934" s="9">
        <f t="shared" si="118"/>
        <v>134.04999999999998</v>
      </c>
      <c r="U934" s="10">
        <f t="shared" si="119"/>
        <v>0.54480796586059743</v>
      </c>
      <c r="V934" s="5" t="s">
        <v>42</v>
      </c>
    </row>
    <row r="935" spans="1:22" x14ac:dyDescent="0.3">
      <c r="A935" s="5" t="s">
        <v>1022</v>
      </c>
      <c r="B935" s="6">
        <v>45187</v>
      </c>
      <c r="C935" s="5">
        <f t="shared" si="112"/>
        <v>2023</v>
      </c>
      <c r="D935" s="5">
        <f t="shared" si="113"/>
        <v>9</v>
      </c>
      <c r="E935" s="5" t="str">
        <f t="shared" si="114"/>
        <v>Sep</v>
      </c>
      <c r="F935" s="5" t="str">
        <f t="shared" si="115"/>
        <v>Q3</v>
      </c>
      <c r="G935" s="5" t="s">
        <v>51</v>
      </c>
      <c r="H935" s="5" t="s">
        <v>52</v>
      </c>
      <c r="I935" s="5" t="s">
        <v>53</v>
      </c>
      <c r="J935" s="5" t="s">
        <v>46</v>
      </c>
      <c r="K935" s="5" t="s">
        <v>47</v>
      </c>
      <c r="L935" s="5" t="s">
        <v>76</v>
      </c>
      <c r="M935" s="5" t="s">
        <v>56</v>
      </c>
      <c r="N935" s="5">
        <v>8</v>
      </c>
      <c r="O935" s="7">
        <v>425</v>
      </c>
      <c r="P935" s="8">
        <v>0</v>
      </c>
      <c r="Q935" s="7">
        <v>190</v>
      </c>
      <c r="R935" s="9">
        <f t="shared" si="116"/>
        <v>3400</v>
      </c>
      <c r="S935" s="9">
        <f t="shared" si="117"/>
        <v>1520</v>
      </c>
      <c r="T935" s="9">
        <f t="shared" si="118"/>
        <v>1880</v>
      </c>
      <c r="U935" s="10">
        <f t="shared" si="119"/>
        <v>0.55294117647058827</v>
      </c>
      <c r="V935" s="5" t="s">
        <v>42</v>
      </c>
    </row>
    <row r="936" spans="1:22" x14ac:dyDescent="0.3">
      <c r="A936" s="5" t="s">
        <v>1023</v>
      </c>
      <c r="B936" s="6">
        <v>45188</v>
      </c>
      <c r="C936" s="5">
        <f t="shared" si="112"/>
        <v>2023</v>
      </c>
      <c r="D936" s="5">
        <f t="shared" si="113"/>
        <v>9</v>
      </c>
      <c r="E936" s="5" t="str">
        <f t="shared" si="114"/>
        <v>Sep</v>
      </c>
      <c r="F936" s="5" t="str">
        <f t="shared" si="115"/>
        <v>Q3</v>
      </c>
      <c r="G936" s="5" t="s">
        <v>51</v>
      </c>
      <c r="H936" s="5" t="s">
        <v>79</v>
      </c>
      <c r="I936" s="5" t="s">
        <v>80</v>
      </c>
      <c r="J936" s="5" t="s">
        <v>81</v>
      </c>
      <c r="K936" s="5" t="s">
        <v>146</v>
      </c>
      <c r="L936" s="5" t="s">
        <v>40</v>
      </c>
      <c r="M936" s="5" t="s">
        <v>49</v>
      </c>
      <c r="N936" s="5">
        <v>4</v>
      </c>
      <c r="O936" s="7">
        <v>9640</v>
      </c>
      <c r="P936" s="8">
        <v>0.2</v>
      </c>
      <c r="Q936" s="7">
        <v>5864</v>
      </c>
      <c r="R936" s="9">
        <f t="shared" si="116"/>
        <v>30848</v>
      </c>
      <c r="S936" s="9">
        <f t="shared" si="117"/>
        <v>23456</v>
      </c>
      <c r="T936" s="9">
        <f t="shared" si="118"/>
        <v>7392</v>
      </c>
      <c r="U936" s="10">
        <f t="shared" si="119"/>
        <v>0.23962655601659752</v>
      </c>
      <c r="V936" s="5" t="s">
        <v>42</v>
      </c>
    </row>
    <row r="937" spans="1:22" x14ac:dyDescent="0.3">
      <c r="A937" s="5" t="s">
        <v>1024</v>
      </c>
      <c r="B937" s="6">
        <v>45188</v>
      </c>
      <c r="C937" s="5">
        <f t="shared" si="112"/>
        <v>2023</v>
      </c>
      <c r="D937" s="5">
        <f t="shared" si="113"/>
        <v>9</v>
      </c>
      <c r="E937" s="5" t="str">
        <f t="shared" si="114"/>
        <v>Sep</v>
      </c>
      <c r="F937" s="5" t="str">
        <f t="shared" si="115"/>
        <v>Q3</v>
      </c>
      <c r="G937" s="5" t="s">
        <v>51</v>
      </c>
      <c r="H937" s="5" t="s">
        <v>106</v>
      </c>
      <c r="I937" s="5" t="s">
        <v>107</v>
      </c>
      <c r="J937" s="5" t="s">
        <v>46</v>
      </c>
      <c r="K937" s="5" t="s">
        <v>66</v>
      </c>
      <c r="L937" s="5" t="s">
        <v>40</v>
      </c>
      <c r="M937" s="5" t="s">
        <v>56</v>
      </c>
      <c r="N937" s="5">
        <v>2</v>
      </c>
      <c r="O937" s="7">
        <v>272</v>
      </c>
      <c r="P937" s="8">
        <v>0</v>
      </c>
      <c r="Q937" s="7">
        <v>111</v>
      </c>
      <c r="R937" s="9">
        <f t="shared" si="116"/>
        <v>544</v>
      </c>
      <c r="S937" s="9">
        <f t="shared" si="117"/>
        <v>222</v>
      </c>
      <c r="T937" s="9">
        <f t="shared" si="118"/>
        <v>322</v>
      </c>
      <c r="U937" s="10">
        <f t="shared" si="119"/>
        <v>0.59191176470588236</v>
      </c>
      <c r="V937" s="5" t="s">
        <v>120</v>
      </c>
    </row>
    <row r="938" spans="1:22" x14ac:dyDescent="0.3">
      <c r="A938" s="5" t="s">
        <v>1025</v>
      </c>
      <c r="B938" s="6">
        <v>45189</v>
      </c>
      <c r="C938" s="5">
        <f t="shared" si="112"/>
        <v>2023</v>
      </c>
      <c r="D938" s="5">
        <f t="shared" si="113"/>
        <v>9</v>
      </c>
      <c r="E938" s="5" t="str">
        <f t="shared" si="114"/>
        <v>Sep</v>
      </c>
      <c r="F938" s="5" t="str">
        <f t="shared" si="115"/>
        <v>Q3</v>
      </c>
      <c r="G938" s="5" t="s">
        <v>35</v>
      </c>
      <c r="H938" s="5" t="s">
        <v>36</v>
      </c>
      <c r="I938" s="5" t="s">
        <v>37</v>
      </c>
      <c r="J938" s="5" t="s">
        <v>54</v>
      </c>
      <c r="K938" s="5" t="s">
        <v>84</v>
      </c>
      <c r="L938" s="5" t="s">
        <v>40</v>
      </c>
      <c r="M938" s="5" t="s">
        <v>56</v>
      </c>
      <c r="N938" s="5">
        <v>1</v>
      </c>
      <c r="O938" s="7">
        <v>2174</v>
      </c>
      <c r="P938" s="8">
        <v>0.1</v>
      </c>
      <c r="Q938" s="7">
        <v>1118</v>
      </c>
      <c r="R938" s="9">
        <f t="shared" si="116"/>
        <v>1956.6000000000001</v>
      </c>
      <c r="S938" s="9">
        <f t="shared" si="117"/>
        <v>1118</v>
      </c>
      <c r="T938" s="9">
        <f t="shared" si="118"/>
        <v>838.60000000000014</v>
      </c>
      <c r="U938" s="10">
        <f t="shared" si="119"/>
        <v>0.42860063375242774</v>
      </c>
      <c r="V938" s="5" t="s">
        <v>120</v>
      </c>
    </row>
    <row r="939" spans="1:22" x14ac:dyDescent="0.3">
      <c r="A939" s="5" t="s">
        <v>1026</v>
      </c>
      <c r="B939" s="6">
        <v>45189</v>
      </c>
      <c r="C939" s="5">
        <f t="shared" si="112"/>
        <v>2023</v>
      </c>
      <c r="D939" s="5">
        <f t="shared" si="113"/>
        <v>9</v>
      </c>
      <c r="E939" s="5" t="str">
        <f t="shared" si="114"/>
        <v>Sep</v>
      </c>
      <c r="F939" s="5" t="str">
        <f t="shared" si="115"/>
        <v>Q3</v>
      </c>
      <c r="G939" s="5" t="s">
        <v>51</v>
      </c>
      <c r="H939" s="5" t="s">
        <v>79</v>
      </c>
      <c r="I939" s="5" t="s">
        <v>80</v>
      </c>
      <c r="J939" s="5" t="s">
        <v>54</v>
      </c>
      <c r="K939" s="5" t="s">
        <v>99</v>
      </c>
      <c r="L939" s="5" t="s">
        <v>40</v>
      </c>
      <c r="M939" s="5" t="s">
        <v>41</v>
      </c>
      <c r="N939" s="5">
        <v>2</v>
      </c>
      <c r="O939" s="7">
        <v>1622</v>
      </c>
      <c r="P939" s="8">
        <v>0.05</v>
      </c>
      <c r="Q939" s="7">
        <v>861</v>
      </c>
      <c r="R939" s="9">
        <f t="shared" si="116"/>
        <v>3081.7999999999997</v>
      </c>
      <c r="S939" s="9">
        <f t="shared" si="117"/>
        <v>1722</v>
      </c>
      <c r="T939" s="9">
        <f t="shared" si="118"/>
        <v>1359.7999999999997</v>
      </c>
      <c r="U939" s="10">
        <f t="shared" si="119"/>
        <v>0.44123564150820943</v>
      </c>
      <c r="V939" s="5" t="s">
        <v>120</v>
      </c>
    </row>
    <row r="940" spans="1:22" x14ac:dyDescent="0.3">
      <c r="A940" s="5" t="s">
        <v>1027</v>
      </c>
      <c r="B940" s="6">
        <v>45189</v>
      </c>
      <c r="C940" s="5">
        <f t="shared" si="112"/>
        <v>2023</v>
      </c>
      <c r="D940" s="5">
        <f t="shared" si="113"/>
        <v>9</v>
      </c>
      <c r="E940" s="5" t="str">
        <f t="shared" si="114"/>
        <v>Sep</v>
      </c>
      <c r="F940" s="5" t="str">
        <f t="shared" si="115"/>
        <v>Q3</v>
      </c>
      <c r="G940" s="5" t="s">
        <v>51</v>
      </c>
      <c r="H940" s="5" t="s">
        <v>79</v>
      </c>
      <c r="I940" s="5" t="s">
        <v>80</v>
      </c>
      <c r="J940" s="5" t="s">
        <v>46</v>
      </c>
      <c r="K940" s="5" t="s">
        <v>89</v>
      </c>
      <c r="L940" s="5" t="s">
        <v>40</v>
      </c>
      <c r="M940" s="5" t="s">
        <v>56</v>
      </c>
      <c r="N940" s="5">
        <v>1</v>
      </c>
      <c r="O940" s="7">
        <v>2395</v>
      </c>
      <c r="P940" s="8">
        <v>0.15</v>
      </c>
      <c r="Q940" s="7">
        <v>1379</v>
      </c>
      <c r="R940" s="9">
        <f t="shared" si="116"/>
        <v>2035.75</v>
      </c>
      <c r="S940" s="9">
        <f t="shared" si="117"/>
        <v>1379</v>
      </c>
      <c r="T940" s="9">
        <f t="shared" si="118"/>
        <v>656.75</v>
      </c>
      <c r="U940" s="10">
        <f t="shared" si="119"/>
        <v>0.32260837529166153</v>
      </c>
      <c r="V940" s="5" t="s">
        <v>42</v>
      </c>
    </row>
    <row r="941" spans="1:22" x14ac:dyDescent="0.3">
      <c r="A941" s="5" t="s">
        <v>1028</v>
      </c>
      <c r="B941" s="6">
        <v>45190</v>
      </c>
      <c r="C941" s="5">
        <f t="shared" si="112"/>
        <v>2023</v>
      </c>
      <c r="D941" s="5">
        <f t="shared" si="113"/>
        <v>9</v>
      </c>
      <c r="E941" s="5" t="str">
        <f t="shared" si="114"/>
        <v>Sep</v>
      </c>
      <c r="F941" s="5" t="str">
        <f t="shared" si="115"/>
        <v>Q3</v>
      </c>
      <c r="G941" s="5" t="s">
        <v>51</v>
      </c>
      <c r="H941" s="5" t="s">
        <v>79</v>
      </c>
      <c r="I941" s="5" t="s">
        <v>80</v>
      </c>
      <c r="J941" s="5" t="s">
        <v>54</v>
      </c>
      <c r="K941" s="5" t="s">
        <v>55</v>
      </c>
      <c r="L941" s="5" t="s">
        <v>76</v>
      </c>
      <c r="M941" s="5" t="s">
        <v>41</v>
      </c>
      <c r="N941" s="5">
        <v>1</v>
      </c>
      <c r="O941" s="7">
        <v>2911</v>
      </c>
      <c r="P941" s="8">
        <v>0.05</v>
      </c>
      <c r="Q941" s="7">
        <v>1777</v>
      </c>
      <c r="R941" s="9">
        <f t="shared" si="116"/>
        <v>2765.45</v>
      </c>
      <c r="S941" s="9">
        <f t="shared" si="117"/>
        <v>1777</v>
      </c>
      <c r="T941" s="9">
        <f t="shared" si="118"/>
        <v>988.44999999999982</v>
      </c>
      <c r="U941" s="10">
        <f t="shared" si="119"/>
        <v>0.35742826664738103</v>
      </c>
      <c r="V941" s="5" t="s">
        <v>42</v>
      </c>
    </row>
    <row r="942" spans="1:22" x14ac:dyDescent="0.3">
      <c r="A942" s="5" t="s">
        <v>1029</v>
      </c>
      <c r="B942" s="6">
        <v>45190</v>
      </c>
      <c r="C942" s="5">
        <f t="shared" si="112"/>
        <v>2023</v>
      </c>
      <c r="D942" s="5">
        <f t="shared" si="113"/>
        <v>9</v>
      </c>
      <c r="E942" s="5" t="str">
        <f t="shared" si="114"/>
        <v>Sep</v>
      </c>
      <c r="F942" s="5" t="str">
        <f t="shared" si="115"/>
        <v>Q3</v>
      </c>
      <c r="G942" s="5" t="s">
        <v>58</v>
      </c>
      <c r="H942" s="5" t="s">
        <v>59</v>
      </c>
      <c r="I942" s="5" t="s">
        <v>60</v>
      </c>
      <c r="J942" s="5" t="s">
        <v>46</v>
      </c>
      <c r="K942" s="5" t="s">
        <v>47</v>
      </c>
      <c r="L942" s="5" t="s">
        <v>40</v>
      </c>
      <c r="M942" s="5" t="s">
        <v>49</v>
      </c>
      <c r="N942" s="5">
        <v>1</v>
      </c>
      <c r="O942" s="7">
        <v>448</v>
      </c>
      <c r="P942" s="8">
        <v>0</v>
      </c>
      <c r="Q942" s="7">
        <v>200</v>
      </c>
      <c r="R942" s="9">
        <f t="shared" si="116"/>
        <v>448</v>
      </c>
      <c r="S942" s="9">
        <f t="shared" si="117"/>
        <v>200</v>
      </c>
      <c r="T942" s="9">
        <f t="shared" si="118"/>
        <v>248</v>
      </c>
      <c r="U942" s="10">
        <f t="shared" si="119"/>
        <v>0.5535714285714286</v>
      </c>
      <c r="V942" s="5" t="s">
        <v>42</v>
      </c>
    </row>
    <row r="943" spans="1:22" x14ac:dyDescent="0.3">
      <c r="A943" s="5" t="s">
        <v>1030</v>
      </c>
      <c r="B943" s="6">
        <v>45191</v>
      </c>
      <c r="C943" s="5">
        <f t="shared" si="112"/>
        <v>2023</v>
      </c>
      <c r="D943" s="5">
        <f t="shared" si="113"/>
        <v>9</v>
      </c>
      <c r="E943" s="5" t="str">
        <f t="shared" si="114"/>
        <v>Sep</v>
      </c>
      <c r="F943" s="5" t="str">
        <f t="shared" si="115"/>
        <v>Q3</v>
      </c>
      <c r="G943" s="5" t="s">
        <v>63</v>
      </c>
      <c r="H943" s="5" t="s">
        <v>86</v>
      </c>
      <c r="I943" s="5" t="s">
        <v>87</v>
      </c>
      <c r="J943" s="5" t="s">
        <v>38</v>
      </c>
      <c r="K943" s="5" t="s">
        <v>104</v>
      </c>
      <c r="L943" s="5" t="s">
        <v>40</v>
      </c>
      <c r="M943" s="5" t="s">
        <v>56</v>
      </c>
      <c r="N943" s="5">
        <v>2</v>
      </c>
      <c r="O943" s="7">
        <v>1352</v>
      </c>
      <c r="P943" s="8">
        <v>0</v>
      </c>
      <c r="Q943" s="7">
        <v>693</v>
      </c>
      <c r="R943" s="9">
        <f t="shared" si="116"/>
        <v>2704</v>
      </c>
      <c r="S943" s="9">
        <f t="shared" si="117"/>
        <v>1386</v>
      </c>
      <c r="T943" s="9">
        <f t="shared" si="118"/>
        <v>1318</v>
      </c>
      <c r="U943" s="10">
        <f t="shared" si="119"/>
        <v>0.4874260355029586</v>
      </c>
      <c r="V943" s="5" t="s">
        <v>42</v>
      </c>
    </row>
    <row r="944" spans="1:22" x14ac:dyDescent="0.3">
      <c r="A944" s="5" t="s">
        <v>1031</v>
      </c>
      <c r="B944" s="6">
        <v>45191</v>
      </c>
      <c r="C944" s="5">
        <f t="shared" si="112"/>
        <v>2023</v>
      </c>
      <c r="D944" s="5">
        <f t="shared" si="113"/>
        <v>9</v>
      </c>
      <c r="E944" s="5" t="str">
        <f t="shared" si="114"/>
        <v>Sep</v>
      </c>
      <c r="F944" s="5" t="str">
        <f t="shared" si="115"/>
        <v>Q3</v>
      </c>
      <c r="G944" s="5" t="s">
        <v>58</v>
      </c>
      <c r="H944" s="5" t="s">
        <v>59</v>
      </c>
      <c r="I944" s="5" t="s">
        <v>60</v>
      </c>
      <c r="J944" s="5" t="s">
        <v>81</v>
      </c>
      <c r="K944" s="5" t="s">
        <v>82</v>
      </c>
      <c r="L944" s="5" t="s">
        <v>40</v>
      </c>
      <c r="M944" s="5" t="s">
        <v>49</v>
      </c>
      <c r="N944" s="5">
        <v>5</v>
      </c>
      <c r="O944" s="7">
        <v>6251</v>
      </c>
      <c r="P944" s="8">
        <v>0</v>
      </c>
      <c r="Q944" s="7">
        <v>3375</v>
      </c>
      <c r="R944" s="9">
        <f t="shared" si="116"/>
        <v>31255</v>
      </c>
      <c r="S944" s="9">
        <f t="shared" si="117"/>
        <v>16875</v>
      </c>
      <c r="T944" s="9">
        <f t="shared" si="118"/>
        <v>14380</v>
      </c>
      <c r="U944" s="10">
        <f t="shared" si="119"/>
        <v>0.46008638617821146</v>
      </c>
      <c r="V944" s="5" t="s">
        <v>42</v>
      </c>
    </row>
    <row r="945" spans="1:22" x14ac:dyDescent="0.3">
      <c r="A945" s="5" t="s">
        <v>1032</v>
      </c>
      <c r="B945" s="6">
        <v>45191</v>
      </c>
      <c r="C945" s="5">
        <f t="shared" si="112"/>
        <v>2023</v>
      </c>
      <c r="D945" s="5">
        <f t="shared" si="113"/>
        <v>9</v>
      </c>
      <c r="E945" s="5" t="str">
        <f t="shared" si="114"/>
        <v>Sep</v>
      </c>
      <c r="F945" s="5" t="str">
        <f t="shared" si="115"/>
        <v>Q3</v>
      </c>
      <c r="G945" s="5" t="s">
        <v>58</v>
      </c>
      <c r="H945" s="5" t="s">
        <v>72</v>
      </c>
      <c r="I945" s="5" t="s">
        <v>73</v>
      </c>
      <c r="J945" s="5" t="s">
        <v>54</v>
      </c>
      <c r="K945" s="5" t="s">
        <v>84</v>
      </c>
      <c r="L945" s="5" t="s">
        <v>40</v>
      </c>
      <c r="M945" s="5" t="s">
        <v>41</v>
      </c>
      <c r="N945" s="5">
        <v>1</v>
      </c>
      <c r="O945" s="7">
        <v>2393</v>
      </c>
      <c r="P945" s="8">
        <v>0.15</v>
      </c>
      <c r="Q945" s="7">
        <v>1166</v>
      </c>
      <c r="R945" s="9">
        <f t="shared" si="116"/>
        <v>2034.05</v>
      </c>
      <c r="S945" s="9">
        <f t="shared" si="117"/>
        <v>1166</v>
      </c>
      <c r="T945" s="9">
        <f t="shared" si="118"/>
        <v>868.05</v>
      </c>
      <c r="U945" s="10">
        <f t="shared" si="119"/>
        <v>0.42675942085986085</v>
      </c>
      <c r="V945" s="5" t="s">
        <v>42</v>
      </c>
    </row>
    <row r="946" spans="1:22" x14ac:dyDescent="0.3">
      <c r="A946" s="5" t="s">
        <v>1033</v>
      </c>
      <c r="B946" s="6">
        <v>45191</v>
      </c>
      <c r="C946" s="5">
        <f t="shared" si="112"/>
        <v>2023</v>
      </c>
      <c r="D946" s="5">
        <f t="shared" si="113"/>
        <v>9</v>
      </c>
      <c r="E946" s="5" t="str">
        <f t="shared" si="114"/>
        <v>Sep</v>
      </c>
      <c r="F946" s="5" t="str">
        <f t="shared" si="115"/>
        <v>Q3</v>
      </c>
      <c r="G946" s="5" t="s">
        <v>58</v>
      </c>
      <c r="H946" s="5" t="s">
        <v>59</v>
      </c>
      <c r="I946" s="5" t="s">
        <v>60</v>
      </c>
      <c r="J946" s="5" t="s">
        <v>81</v>
      </c>
      <c r="K946" s="5" t="s">
        <v>130</v>
      </c>
      <c r="L946" s="5" t="s">
        <v>40</v>
      </c>
      <c r="M946" s="5" t="s">
        <v>49</v>
      </c>
      <c r="N946" s="5">
        <v>1</v>
      </c>
      <c r="O946" s="7">
        <v>15324</v>
      </c>
      <c r="P946" s="8">
        <v>0.35</v>
      </c>
      <c r="Q946" s="7">
        <v>9073</v>
      </c>
      <c r="R946" s="9">
        <f t="shared" si="116"/>
        <v>9960.6</v>
      </c>
      <c r="S946" s="9">
        <f t="shared" si="117"/>
        <v>9073</v>
      </c>
      <c r="T946" s="9">
        <f t="shared" si="118"/>
        <v>887.60000000000036</v>
      </c>
      <c r="U946" s="10">
        <f t="shared" si="119"/>
        <v>8.9111097725036684E-2</v>
      </c>
      <c r="V946" s="5" t="s">
        <v>42</v>
      </c>
    </row>
    <row r="947" spans="1:22" x14ac:dyDescent="0.3">
      <c r="A947" s="5" t="s">
        <v>1034</v>
      </c>
      <c r="B947" s="6">
        <v>45191</v>
      </c>
      <c r="C947" s="5">
        <f t="shared" si="112"/>
        <v>2023</v>
      </c>
      <c r="D947" s="5">
        <f t="shared" si="113"/>
        <v>9</v>
      </c>
      <c r="E947" s="5" t="str">
        <f t="shared" si="114"/>
        <v>Sep</v>
      </c>
      <c r="F947" s="5" t="str">
        <f t="shared" si="115"/>
        <v>Q3</v>
      </c>
      <c r="G947" s="5" t="s">
        <v>51</v>
      </c>
      <c r="H947" s="5" t="s">
        <v>106</v>
      </c>
      <c r="I947" s="5" t="s">
        <v>107</v>
      </c>
      <c r="J947" s="5" t="s">
        <v>46</v>
      </c>
      <c r="K947" s="5" t="s">
        <v>47</v>
      </c>
      <c r="L947" s="5" t="s">
        <v>76</v>
      </c>
      <c r="M947" s="5" t="s">
        <v>49</v>
      </c>
      <c r="N947" s="5">
        <v>1</v>
      </c>
      <c r="O947" s="7">
        <v>458</v>
      </c>
      <c r="P947" s="8">
        <v>0.05</v>
      </c>
      <c r="Q947" s="7">
        <v>207</v>
      </c>
      <c r="R947" s="9">
        <f t="shared" si="116"/>
        <v>435.09999999999997</v>
      </c>
      <c r="S947" s="9">
        <f t="shared" si="117"/>
        <v>207</v>
      </c>
      <c r="T947" s="9">
        <f t="shared" si="118"/>
        <v>228.09999999999997</v>
      </c>
      <c r="U947" s="10">
        <f t="shared" si="119"/>
        <v>0.52424729947138582</v>
      </c>
      <c r="V947" s="5" t="s">
        <v>42</v>
      </c>
    </row>
    <row r="948" spans="1:22" x14ac:dyDescent="0.3">
      <c r="A948" s="5" t="s">
        <v>1035</v>
      </c>
      <c r="B948" s="6">
        <v>45191</v>
      </c>
      <c r="C948" s="5">
        <f t="shared" si="112"/>
        <v>2023</v>
      </c>
      <c r="D948" s="5">
        <f t="shared" si="113"/>
        <v>9</v>
      </c>
      <c r="E948" s="5" t="str">
        <f t="shared" si="114"/>
        <v>Sep</v>
      </c>
      <c r="F948" s="5" t="str">
        <f t="shared" si="115"/>
        <v>Q3</v>
      </c>
      <c r="G948" s="5" t="s">
        <v>58</v>
      </c>
      <c r="H948" s="5" t="s">
        <v>68</v>
      </c>
      <c r="I948" s="5" t="s">
        <v>69</v>
      </c>
      <c r="J948" s="5" t="s">
        <v>46</v>
      </c>
      <c r="K948" s="5" t="s">
        <v>47</v>
      </c>
      <c r="L948" s="5" t="s">
        <v>40</v>
      </c>
      <c r="M948" s="5" t="s">
        <v>49</v>
      </c>
      <c r="N948" s="5">
        <v>1</v>
      </c>
      <c r="O948" s="7">
        <v>477</v>
      </c>
      <c r="P948" s="8">
        <v>0</v>
      </c>
      <c r="Q948" s="7">
        <v>214</v>
      </c>
      <c r="R948" s="9">
        <f t="shared" si="116"/>
        <v>477</v>
      </c>
      <c r="S948" s="9">
        <f t="shared" si="117"/>
        <v>214</v>
      </c>
      <c r="T948" s="9">
        <f t="shared" si="118"/>
        <v>263</v>
      </c>
      <c r="U948" s="10">
        <f t="shared" si="119"/>
        <v>0.55136268343815509</v>
      </c>
      <c r="V948" s="5" t="s">
        <v>42</v>
      </c>
    </row>
    <row r="949" spans="1:22" x14ac:dyDescent="0.3">
      <c r="A949" s="5" t="s">
        <v>1036</v>
      </c>
      <c r="B949" s="6">
        <v>45191</v>
      </c>
      <c r="C949" s="5">
        <f t="shared" si="112"/>
        <v>2023</v>
      </c>
      <c r="D949" s="5">
        <f t="shared" si="113"/>
        <v>9</v>
      </c>
      <c r="E949" s="5" t="str">
        <f t="shared" si="114"/>
        <v>Sep</v>
      </c>
      <c r="F949" s="5" t="str">
        <f t="shared" si="115"/>
        <v>Q3</v>
      </c>
      <c r="G949" s="5" t="s">
        <v>63</v>
      </c>
      <c r="H949" s="5" t="s">
        <v>64</v>
      </c>
      <c r="I949" s="5" t="s">
        <v>65</v>
      </c>
      <c r="J949" s="5" t="s">
        <v>46</v>
      </c>
      <c r="K949" s="5" t="s">
        <v>89</v>
      </c>
      <c r="L949" s="5" t="s">
        <v>40</v>
      </c>
      <c r="M949" s="5" t="s">
        <v>56</v>
      </c>
      <c r="N949" s="5">
        <v>1</v>
      </c>
      <c r="O949" s="7">
        <v>2014</v>
      </c>
      <c r="P949" s="8">
        <v>0</v>
      </c>
      <c r="Q949" s="7">
        <v>1184</v>
      </c>
      <c r="R949" s="9">
        <f t="shared" si="116"/>
        <v>2014</v>
      </c>
      <c r="S949" s="9">
        <f t="shared" si="117"/>
        <v>1184</v>
      </c>
      <c r="T949" s="9">
        <f t="shared" si="118"/>
        <v>830</v>
      </c>
      <c r="U949" s="10">
        <f t="shared" si="119"/>
        <v>0.41211519364448856</v>
      </c>
      <c r="V949" s="5" t="s">
        <v>42</v>
      </c>
    </row>
    <row r="950" spans="1:22" x14ac:dyDescent="0.3">
      <c r="A950" s="5" t="s">
        <v>1037</v>
      </c>
      <c r="B950" s="6">
        <v>45192</v>
      </c>
      <c r="C950" s="5">
        <f t="shared" si="112"/>
        <v>2023</v>
      </c>
      <c r="D950" s="5">
        <f t="shared" si="113"/>
        <v>9</v>
      </c>
      <c r="E950" s="5" t="str">
        <f t="shared" si="114"/>
        <v>Sep</v>
      </c>
      <c r="F950" s="5" t="str">
        <f t="shared" si="115"/>
        <v>Q3</v>
      </c>
      <c r="G950" s="5" t="s">
        <v>35</v>
      </c>
      <c r="H950" s="5" t="s">
        <v>91</v>
      </c>
      <c r="I950" s="5" t="s">
        <v>92</v>
      </c>
      <c r="J950" s="5" t="s">
        <v>46</v>
      </c>
      <c r="K950" s="5" t="s">
        <v>66</v>
      </c>
      <c r="L950" s="5" t="s">
        <v>76</v>
      </c>
      <c r="M950" s="5" t="s">
        <v>49</v>
      </c>
      <c r="N950" s="5">
        <v>5</v>
      </c>
      <c r="O950" s="7">
        <v>271</v>
      </c>
      <c r="P950" s="8">
        <v>0.05</v>
      </c>
      <c r="Q950" s="7">
        <v>106</v>
      </c>
      <c r="R950" s="9">
        <f t="shared" si="116"/>
        <v>1287.25</v>
      </c>
      <c r="S950" s="9">
        <f t="shared" si="117"/>
        <v>530</v>
      </c>
      <c r="T950" s="9">
        <f t="shared" si="118"/>
        <v>757.25</v>
      </c>
      <c r="U950" s="10">
        <f t="shared" si="119"/>
        <v>0.58826956690619536</v>
      </c>
      <c r="V950" s="5" t="s">
        <v>42</v>
      </c>
    </row>
    <row r="951" spans="1:22" x14ac:dyDescent="0.3">
      <c r="A951" s="5" t="s">
        <v>1038</v>
      </c>
      <c r="B951" s="6">
        <v>45192</v>
      </c>
      <c r="C951" s="5">
        <f t="shared" si="112"/>
        <v>2023</v>
      </c>
      <c r="D951" s="5">
        <f t="shared" si="113"/>
        <v>9</v>
      </c>
      <c r="E951" s="5" t="str">
        <f t="shared" si="114"/>
        <v>Sep</v>
      </c>
      <c r="F951" s="5" t="str">
        <f t="shared" si="115"/>
        <v>Q3</v>
      </c>
      <c r="G951" s="5" t="s">
        <v>58</v>
      </c>
      <c r="H951" s="5" t="s">
        <v>59</v>
      </c>
      <c r="I951" s="5" t="s">
        <v>60</v>
      </c>
      <c r="J951" s="5" t="s">
        <v>46</v>
      </c>
      <c r="K951" s="5" t="s">
        <v>66</v>
      </c>
      <c r="L951" s="5" t="s">
        <v>48</v>
      </c>
      <c r="M951" s="5" t="s">
        <v>49</v>
      </c>
      <c r="N951" s="5">
        <v>1</v>
      </c>
      <c r="O951" s="7">
        <v>314</v>
      </c>
      <c r="P951" s="8">
        <v>0</v>
      </c>
      <c r="Q951" s="7">
        <v>125</v>
      </c>
      <c r="R951" s="9">
        <f t="shared" si="116"/>
        <v>314</v>
      </c>
      <c r="S951" s="9">
        <f t="shared" si="117"/>
        <v>125</v>
      </c>
      <c r="T951" s="9">
        <f t="shared" si="118"/>
        <v>189</v>
      </c>
      <c r="U951" s="10">
        <f t="shared" si="119"/>
        <v>0.60191082802547768</v>
      </c>
      <c r="V951" s="5" t="s">
        <v>42</v>
      </c>
    </row>
    <row r="952" spans="1:22" x14ac:dyDescent="0.3">
      <c r="A952" s="5" t="s">
        <v>1039</v>
      </c>
      <c r="B952" s="6">
        <v>45193</v>
      </c>
      <c r="C952" s="5">
        <f t="shared" si="112"/>
        <v>2023</v>
      </c>
      <c r="D952" s="5">
        <f t="shared" si="113"/>
        <v>9</v>
      </c>
      <c r="E952" s="5" t="str">
        <f t="shared" si="114"/>
        <v>Sep</v>
      </c>
      <c r="F952" s="5" t="str">
        <f t="shared" si="115"/>
        <v>Q3</v>
      </c>
      <c r="G952" s="5" t="s">
        <v>58</v>
      </c>
      <c r="H952" s="5" t="s">
        <v>68</v>
      </c>
      <c r="I952" s="5" t="s">
        <v>69</v>
      </c>
      <c r="J952" s="5" t="s">
        <v>38</v>
      </c>
      <c r="K952" s="5" t="s">
        <v>39</v>
      </c>
      <c r="L952" s="5" t="s">
        <v>76</v>
      </c>
      <c r="M952" s="5" t="s">
        <v>49</v>
      </c>
      <c r="N952" s="5">
        <v>5</v>
      </c>
      <c r="O952" s="7">
        <v>51108</v>
      </c>
      <c r="P952" s="8">
        <v>0</v>
      </c>
      <c r="Q952" s="7">
        <v>43465</v>
      </c>
      <c r="R952" s="9">
        <f t="shared" si="116"/>
        <v>255540</v>
      </c>
      <c r="S952" s="9">
        <f t="shared" si="117"/>
        <v>217325</v>
      </c>
      <c r="T952" s="9">
        <f t="shared" si="118"/>
        <v>38215</v>
      </c>
      <c r="U952" s="10">
        <f t="shared" si="119"/>
        <v>0.14954605932535023</v>
      </c>
      <c r="V952" s="5" t="s">
        <v>42</v>
      </c>
    </row>
    <row r="953" spans="1:22" x14ac:dyDescent="0.3">
      <c r="A953" s="5" t="s">
        <v>1040</v>
      </c>
      <c r="B953" s="6">
        <v>45193</v>
      </c>
      <c r="C953" s="5">
        <f t="shared" si="112"/>
        <v>2023</v>
      </c>
      <c r="D953" s="5">
        <f t="shared" si="113"/>
        <v>9</v>
      </c>
      <c r="E953" s="5" t="str">
        <f t="shared" si="114"/>
        <v>Sep</v>
      </c>
      <c r="F953" s="5" t="str">
        <f t="shared" si="115"/>
        <v>Q3</v>
      </c>
      <c r="G953" s="5" t="s">
        <v>58</v>
      </c>
      <c r="H953" s="5" t="s">
        <v>68</v>
      </c>
      <c r="I953" s="5" t="s">
        <v>69</v>
      </c>
      <c r="J953" s="5" t="s">
        <v>38</v>
      </c>
      <c r="K953" s="5" t="s">
        <v>39</v>
      </c>
      <c r="L953" s="5" t="s">
        <v>40</v>
      </c>
      <c r="M953" s="5" t="s">
        <v>49</v>
      </c>
      <c r="N953" s="5">
        <v>2</v>
      </c>
      <c r="O953" s="7">
        <v>53282</v>
      </c>
      <c r="P953" s="8">
        <v>0.15</v>
      </c>
      <c r="Q953" s="7">
        <v>45819</v>
      </c>
      <c r="R953" s="9">
        <f t="shared" si="116"/>
        <v>90579.4</v>
      </c>
      <c r="S953" s="9">
        <f t="shared" si="117"/>
        <v>91638</v>
      </c>
      <c r="T953" s="9">
        <f t="shared" si="118"/>
        <v>-1058.6000000000058</v>
      </c>
      <c r="U953" s="10">
        <f t="shared" si="119"/>
        <v>-1.1686984016233337E-2</v>
      </c>
      <c r="V953" s="5" t="s">
        <v>42</v>
      </c>
    </row>
    <row r="954" spans="1:22" x14ac:dyDescent="0.3">
      <c r="A954" s="5" t="s">
        <v>1041</v>
      </c>
      <c r="B954" s="6">
        <v>45193</v>
      </c>
      <c r="C954" s="5">
        <f t="shared" si="112"/>
        <v>2023</v>
      </c>
      <c r="D954" s="5">
        <f t="shared" si="113"/>
        <v>9</v>
      </c>
      <c r="E954" s="5" t="str">
        <f t="shared" si="114"/>
        <v>Sep</v>
      </c>
      <c r="F954" s="5" t="str">
        <f t="shared" si="115"/>
        <v>Q3</v>
      </c>
      <c r="G954" s="5" t="s">
        <v>58</v>
      </c>
      <c r="H954" s="5" t="s">
        <v>59</v>
      </c>
      <c r="I954" s="5" t="s">
        <v>60</v>
      </c>
      <c r="J954" s="5" t="s">
        <v>46</v>
      </c>
      <c r="K954" s="5" t="s">
        <v>66</v>
      </c>
      <c r="L954" s="5" t="s">
        <v>76</v>
      </c>
      <c r="M954" s="5" t="s">
        <v>56</v>
      </c>
      <c r="N954" s="5">
        <v>1</v>
      </c>
      <c r="O954" s="7">
        <v>290</v>
      </c>
      <c r="P954" s="8">
        <v>0.15</v>
      </c>
      <c r="Q954" s="7">
        <v>115</v>
      </c>
      <c r="R954" s="9">
        <f t="shared" si="116"/>
        <v>246.5</v>
      </c>
      <c r="S954" s="9">
        <f t="shared" si="117"/>
        <v>115</v>
      </c>
      <c r="T954" s="9">
        <f t="shared" si="118"/>
        <v>131.5</v>
      </c>
      <c r="U954" s="10">
        <f t="shared" si="119"/>
        <v>0.53346855983772823</v>
      </c>
      <c r="V954" s="5" t="s">
        <v>42</v>
      </c>
    </row>
    <row r="955" spans="1:22" x14ac:dyDescent="0.3">
      <c r="A955" s="5" t="s">
        <v>1042</v>
      </c>
      <c r="B955" s="6">
        <v>45193</v>
      </c>
      <c r="C955" s="5">
        <f t="shared" si="112"/>
        <v>2023</v>
      </c>
      <c r="D955" s="5">
        <f t="shared" si="113"/>
        <v>9</v>
      </c>
      <c r="E955" s="5" t="str">
        <f t="shared" si="114"/>
        <v>Sep</v>
      </c>
      <c r="F955" s="5" t="str">
        <f t="shared" si="115"/>
        <v>Q3</v>
      </c>
      <c r="G955" s="5" t="s">
        <v>51</v>
      </c>
      <c r="H955" s="5" t="s">
        <v>79</v>
      </c>
      <c r="I955" s="5" t="s">
        <v>80</v>
      </c>
      <c r="J955" s="5" t="s">
        <v>54</v>
      </c>
      <c r="K955" s="5" t="s">
        <v>55</v>
      </c>
      <c r="L955" s="5" t="s">
        <v>76</v>
      </c>
      <c r="M955" s="5" t="s">
        <v>41</v>
      </c>
      <c r="N955" s="5">
        <v>2</v>
      </c>
      <c r="O955" s="7">
        <v>2591</v>
      </c>
      <c r="P955" s="8">
        <v>0.05</v>
      </c>
      <c r="Q955" s="7">
        <v>1524</v>
      </c>
      <c r="R955" s="9">
        <f t="shared" si="116"/>
        <v>4922.8999999999996</v>
      </c>
      <c r="S955" s="9">
        <f t="shared" si="117"/>
        <v>3048</v>
      </c>
      <c r="T955" s="9">
        <f t="shared" si="118"/>
        <v>1874.8999999999996</v>
      </c>
      <c r="U955" s="10">
        <f t="shared" si="119"/>
        <v>0.38085274939568137</v>
      </c>
      <c r="V955" s="5" t="s">
        <v>120</v>
      </c>
    </row>
    <row r="956" spans="1:22" x14ac:dyDescent="0.3">
      <c r="A956" s="5" t="s">
        <v>1043</v>
      </c>
      <c r="B956" s="6">
        <v>45194</v>
      </c>
      <c r="C956" s="5">
        <f t="shared" si="112"/>
        <v>2023</v>
      </c>
      <c r="D956" s="5">
        <f t="shared" si="113"/>
        <v>9</v>
      </c>
      <c r="E956" s="5" t="str">
        <f t="shared" si="114"/>
        <v>Sep</v>
      </c>
      <c r="F956" s="5" t="str">
        <f t="shared" si="115"/>
        <v>Q3</v>
      </c>
      <c r="G956" s="5" t="s">
        <v>63</v>
      </c>
      <c r="H956" s="5" t="s">
        <v>109</v>
      </c>
      <c r="I956" s="5" t="s">
        <v>110</v>
      </c>
      <c r="J956" s="5" t="s">
        <v>81</v>
      </c>
      <c r="K956" s="5" t="s">
        <v>146</v>
      </c>
      <c r="L956" s="5" t="s">
        <v>76</v>
      </c>
      <c r="M956" s="5" t="s">
        <v>56</v>
      </c>
      <c r="N956" s="5">
        <v>1</v>
      </c>
      <c r="O956" s="7">
        <v>8980</v>
      </c>
      <c r="P956" s="8">
        <v>0</v>
      </c>
      <c r="Q956" s="7">
        <v>5558</v>
      </c>
      <c r="R956" s="9">
        <f t="shared" si="116"/>
        <v>8980</v>
      </c>
      <c r="S956" s="9">
        <f t="shared" si="117"/>
        <v>5558</v>
      </c>
      <c r="T956" s="9">
        <f t="shared" si="118"/>
        <v>3422</v>
      </c>
      <c r="U956" s="10">
        <f t="shared" si="119"/>
        <v>0.38106904231625838</v>
      </c>
      <c r="V956" s="5" t="s">
        <v>42</v>
      </c>
    </row>
    <row r="957" spans="1:22" x14ac:dyDescent="0.3">
      <c r="A957" s="5" t="s">
        <v>1044</v>
      </c>
      <c r="B957" s="6">
        <v>45195</v>
      </c>
      <c r="C957" s="5">
        <f t="shared" si="112"/>
        <v>2023</v>
      </c>
      <c r="D957" s="5">
        <f t="shared" si="113"/>
        <v>9</v>
      </c>
      <c r="E957" s="5" t="str">
        <f t="shared" si="114"/>
        <v>Sep</v>
      </c>
      <c r="F957" s="5" t="str">
        <f t="shared" si="115"/>
        <v>Q3</v>
      </c>
      <c r="G957" s="5" t="s">
        <v>63</v>
      </c>
      <c r="H957" s="5" t="s">
        <v>64</v>
      </c>
      <c r="I957" s="5" t="s">
        <v>65</v>
      </c>
      <c r="J957" s="5" t="s">
        <v>54</v>
      </c>
      <c r="K957" s="5" t="s">
        <v>84</v>
      </c>
      <c r="L957" s="5" t="s">
        <v>40</v>
      </c>
      <c r="M957" s="5" t="s">
        <v>56</v>
      </c>
      <c r="N957" s="5">
        <v>2</v>
      </c>
      <c r="O957" s="7">
        <v>2200</v>
      </c>
      <c r="P957" s="8">
        <v>0.1</v>
      </c>
      <c r="Q957" s="7">
        <v>1123</v>
      </c>
      <c r="R957" s="9">
        <f t="shared" si="116"/>
        <v>3960</v>
      </c>
      <c r="S957" s="9">
        <f t="shared" si="117"/>
        <v>2246</v>
      </c>
      <c r="T957" s="9">
        <f t="shared" si="118"/>
        <v>1714</v>
      </c>
      <c r="U957" s="10">
        <f t="shared" si="119"/>
        <v>0.43282828282828284</v>
      </c>
      <c r="V957" s="5" t="s">
        <v>42</v>
      </c>
    </row>
    <row r="958" spans="1:22" x14ac:dyDescent="0.3">
      <c r="A958" s="5" t="s">
        <v>1045</v>
      </c>
      <c r="B958" s="6">
        <v>45195</v>
      </c>
      <c r="C958" s="5">
        <f t="shared" si="112"/>
        <v>2023</v>
      </c>
      <c r="D958" s="5">
        <f t="shared" si="113"/>
        <v>9</v>
      </c>
      <c r="E958" s="5" t="str">
        <f t="shared" si="114"/>
        <v>Sep</v>
      </c>
      <c r="F958" s="5" t="str">
        <f t="shared" si="115"/>
        <v>Q3</v>
      </c>
      <c r="G958" s="5" t="s">
        <v>58</v>
      </c>
      <c r="H958" s="5" t="s">
        <v>68</v>
      </c>
      <c r="I958" s="5" t="s">
        <v>69</v>
      </c>
      <c r="J958" s="5" t="s">
        <v>81</v>
      </c>
      <c r="K958" s="5" t="s">
        <v>82</v>
      </c>
      <c r="L958" s="5" t="s">
        <v>40</v>
      </c>
      <c r="M958" s="5" t="s">
        <v>49</v>
      </c>
      <c r="N958" s="5">
        <v>2</v>
      </c>
      <c r="O958" s="7">
        <v>6534</v>
      </c>
      <c r="P958" s="8">
        <v>0.15</v>
      </c>
      <c r="Q958" s="7">
        <v>3546</v>
      </c>
      <c r="R958" s="9">
        <f t="shared" si="116"/>
        <v>11107.8</v>
      </c>
      <c r="S958" s="9">
        <f t="shared" si="117"/>
        <v>7092</v>
      </c>
      <c r="T958" s="9">
        <f t="shared" si="118"/>
        <v>4015.7999999999993</v>
      </c>
      <c r="U958" s="10">
        <f t="shared" si="119"/>
        <v>0.36152973586128662</v>
      </c>
      <c r="V958" s="5" t="s">
        <v>42</v>
      </c>
    </row>
    <row r="959" spans="1:22" x14ac:dyDescent="0.3">
      <c r="A959" s="5" t="s">
        <v>1046</v>
      </c>
      <c r="B959" s="6">
        <v>45195</v>
      </c>
      <c r="C959" s="5">
        <f t="shared" si="112"/>
        <v>2023</v>
      </c>
      <c r="D959" s="5">
        <f t="shared" si="113"/>
        <v>9</v>
      </c>
      <c r="E959" s="5" t="str">
        <f t="shared" si="114"/>
        <v>Sep</v>
      </c>
      <c r="F959" s="5" t="str">
        <f t="shared" si="115"/>
        <v>Q3</v>
      </c>
      <c r="G959" s="5" t="s">
        <v>63</v>
      </c>
      <c r="H959" s="5" t="s">
        <v>64</v>
      </c>
      <c r="I959" s="5" t="s">
        <v>65</v>
      </c>
      <c r="J959" s="5" t="s">
        <v>38</v>
      </c>
      <c r="K959" s="5" t="s">
        <v>104</v>
      </c>
      <c r="L959" s="5" t="s">
        <v>76</v>
      </c>
      <c r="M959" s="5" t="s">
        <v>56</v>
      </c>
      <c r="N959" s="5">
        <v>2</v>
      </c>
      <c r="O959" s="7">
        <v>1422</v>
      </c>
      <c r="P959" s="8">
        <v>0</v>
      </c>
      <c r="Q959" s="7">
        <v>731</v>
      </c>
      <c r="R959" s="9">
        <f t="shared" si="116"/>
        <v>2844</v>
      </c>
      <c r="S959" s="9">
        <f t="shared" si="117"/>
        <v>1462</v>
      </c>
      <c r="T959" s="9">
        <f t="shared" si="118"/>
        <v>1382</v>
      </c>
      <c r="U959" s="10">
        <f t="shared" si="119"/>
        <v>0.48593530239099858</v>
      </c>
      <c r="V959" s="5" t="s">
        <v>42</v>
      </c>
    </row>
    <row r="960" spans="1:22" x14ac:dyDescent="0.3">
      <c r="A960" s="5" t="s">
        <v>1047</v>
      </c>
      <c r="B960" s="6">
        <v>45195</v>
      </c>
      <c r="C960" s="5">
        <f t="shared" si="112"/>
        <v>2023</v>
      </c>
      <c r="D960" s="5">
        <f t="shared" si="113"/>
        <v>9</v>
      </c>
      <c r="E960" s="5" t="str">
        <f t="shared" si="114"/>
        <v>Sep</v>
      </c>
      <c r="F960" s="5" t="str">
        <f t="shared" si="115"/>
        <v>Q3</v>
      </c>
      <c r="G960" s="5" t="s">
        <v>58</v>
      </c>
      <c r="H960" s="5" t="s">
        <v>72</v>
      </c>
      <c r="I960" s="5" t="s">
        <v>73</v>
      </c>
      <c r="J960" s="5" t="s">
        <v>46</v>
      </c>
      <c r="K960" s="5" t="s">
        <v>61</v>
      </c>
      <c r="L960" s="5" t="s">
        <v>76</v>
      </c>
      <c r="M960" s="5" t="s">
        <v>49</v>
      </c>
      <c r="N960" s="5">
        <v>3</v>
      </c>
      <c r="O960" s="7">
        <v>265</v>
      </c>
      <c r="P960" s="8">
        <v>0.15</v>
      </c>
      <c r="Q960" s="7">
        <v>114</v>
      </c>
      <c r="R960" s="9">
        <f t="shared" si="116"/>
        <v>675.75</v>
      </c>
      <c r="S960" s="9">
        <f t="shared" si="117"/>
        <v>342</v>
      </c>
      <c r="T960" s="9">
        <f t="shared" si="118"/>
        <v>333.75</v>
      </c>
      <c r="U960" s="10">
        <f t="shared" si="119"/>
        <v>0.49389567147613761</v>
      </c>
      <c r="V960" s="5" t="s">
        <v>42</v>
      </c>
    </row>
    <row r="961" spans="1:22" x14ac:dyDescent="0.3">
      <c r="A961" s="5" t="s">
        <v>1048</v>
      </c>
      <c r="B961" s="6">
        <v>45195</v>
      </c>
      <c r="C961" s="5">
        <f t="shared" si="112"/>
        <v>2023</v>
      </c>
      <c r="D961" s="5">
        <f t="shared" si="113"/>
        <v>9</v>
      </c>
      <c r="E961" s="5" t="str">
        <f t="shared" si="114"/>
        <v>Sep</v>
      </c>
      <c r="F961" s="5" t="str">
        <f t="shared" si="115"/>
        <v>Q3</v>
      </c>
      <c r="G961" s="5" t="s">
        <v>63</v>
      </c>
      <c r="H961" s="5" t="s">
        <v>86</v>
      </c>
      <c r="I961" s="5" t="s">
        <v>87</v>
      </c>
      <c r="J961" s="5" t="s">
        <v>46</v>
      </c>
      <c r="K961" s="5" t="s">
        <v>89</v>
      </c>
      <c r="L961" s="5" t="s">
        <v>40</v>
      </c>
      <c r="M961" s="5" t="s">
        <v>49</v>
      </c>
      <c r="N961" s="5">
        <v>1</v>
      </c>
      <c r="O961" s="7">
        <v>2190</v>
      </c>
      <c r="P961" s="8">
        <v>0.15</v>
      </c>
      <c r="Q961" s="7">
        <v>1257</v>
      </c>
      <c r="R961" s="9">
        <f t="shared" si="116"/>
        <v>1861.5</v>
      </c>
      <c r="S961" s="9">
        <f t="shared" si="117"/>
        <v>1257</v>
      </c>
      <c r="T961" s="9">
        <f t="shared" si="118"/>
        <v>604.5</v>
      </c>
      <c r="U961" s="10">
        <f t="shared" si="119"/>
        <v>0.32473811442385175</v>
      </c>
      <c r="V961" s="5" t="s">
        <v>42</v>
      </c>
    </row>
    <row r="962" spans="1:22" x14ac:dyDescent="0.3">
      <c r="A962" s="5" t="s">
        <v>1049</v>
      </c>
      <c r="B962" s="6">
        <v>45196</v>
      </c>
      <c r="C962" s="5">
        <f t="shared" ref="C962:C1025" si="120">YEAR(B962)</f>
        <v>2023</v>
      </c>
      <c r="D962" s="5">
        <f t="shared" ref="D962:D1025" si="121">MONTH(B962)</f>
        <v>9</v>
      </c>
      <c r="E962" s="5" t="str">
        <f t="shared" ref="E962:E1025" si="122">TEXT(B962,"mmm")</f>
        <v>Sep</v>
      </c>
      <c r="F962" s="5" t="str">
        <f t="shared" ref="F962:F1025" si="123">"Q"&amp;ROUNDUP(D962/3,0)</f>
        <v>Q3</v>
      </c>
      <c r="G962" s="5" t="s">
        <v>35</v>
      </c>
      <c r="H962" s="5" t="s">
        <v>91</v>
      </c>
      <c r="I962" s="5" t="s">
        <v>92</v>
      </c>
      <c r="J962" s="5" t="s">
        <v>38</v>
      </c>
      <c r="K962" s="5" t="s">
        <v>39</v>
      </c>
      <c r="L962" s="5" t="s">
        <v>76</v>
      </c>
      <c r="M962" s="5" t="s">
        <v>56</v>
      </c>
      <c r="N962" s="5">
        <v>5</v>
      </c>
      <c r="O962" s="7">
        <v>56151</v>
      </c>
      <c r="P962" s="8">
        <v>0</v>
      </c>
      <c r="Q962" s="7">
        <v>46657</v>
      </c>
      <c r="R962" s="9">
        <f t="shared" ref="R962:R1025" si="124">N962*O962*(1-P962)</f>
        <v>280755</v>
      </c>
      <c r="S962" s="9">
        <f t="shared" ref="S962:S1025" si="125">N962*Q962</f>
        <v>233285</v>
      </c>
      <c r="T962" s="9">
        <f t="shared" ref="T962:T1025" si="126">R962-S962</f>
        <v>47470</v>
      </c>
      <c r="U962" s="10">
        <f t="shared" ref="U962:U1025" si="127">IF(R962=0,0,T962/R962)</f>
        <v>0.16907980267493011</v>
      </c>
      <c r="V962" s="5" t="s">
        <v>42</v>
      </c>
    </row>
    <row r="963" spans="1:22" x14ac:dyDescent="0.3">
      <c r="A963" s="5" t="s">
        <v>1050</v>
      </c>
      <c r="B963" s="6">
        <v>45196</v>
      </c>
      <c r="C963" s="5">
        <f t="shared" si="120"/>
        <v>2023</v>
      </c>
      <c r="D963" s="5">
        <f t="shared" si="121"/>
        <v>9</v>
      </c>
      <c r="E963" s="5" t="str">
        <f t="shared" si="122"/>
        <v>Sep</v>
      </c>
      <c r="F963" s="5" t="str">
        <f t="shared" si="123"/>
        <v>Q3</v>
      </c>
      <c r="G963" s="5" t="s">
        <v>63</v>
      </c>
      <c r="H963" s="5" t="s">
        <v>64</v>
      </c>
      <c r="I963" s="5" t="s">
        <v>65</v>
      </c>
      <c r="J963" s="5" t="s">
        <v>38</v>
      </c>
      <c r="K963" s="5" t="s">
        <v>118</v>
      </c>
      <c r="L963" s="5" t="s">
        <v>40</v>
      </c>
      <c r="M963" s="5" t="s">
        <v>49</v>
      </c>
      <c r="N963" s="5">
        <v>2</v>
      </c>
      <c r="O963" s="7">
        <v>19060</v>
      </c>
      <c r="P963" s="8">
        <v>0</v>
      </c>
      <c r="Q963" s="7">
        <v>14478</v>
      </c>
      <c r="R963" s="9">
        <f t="shared" si="124"/>
        <v>38120</v>
      </c>
      <c r="S963" s="9">
        <f t="shared" si="125"/>
        <v>28956</v>
      </c>
      <c r="T963" s="9">
        <f t="shared" si="126"/>
        <v>9164</v>
      </c>
      <c r="U963" s="10">
        <f t="shared" si="127"/>
        <v>0.24039874081846799</v>
      </c>
      <c r="V963" s="5" t="s">
        <v>42</v>
      </c>
    </row>
    <row r="964" spans="1:22" x14ac:dyDescent="0.3">
      <c r="A964" s="5" t="s">
        <v>1051</v>
      </c>
      <c r="B964" s="6">
        <v>45196</v>
      </c>
      <c r="C964" s="5">
        <f t="shared" si="120"/>
        <v>2023</v>
      </c>
      <c r="D964" s="5">
        <f t="shared" si="121"/>
        <v>9</v>
      </c>
      <c r="E964" s="5" t="str">
        <f t="shared" si="122"/>
        <v>Sep</v>
      </c>
      <c r="F964" s="5" t="str">
        <f t="shared" si="123"/>
        <v>Q3</v>
      </c>
      <c r="G964" s="5" t="s">
        <v>51</v>
      </c>
      <c r="H964" s="5" t="s">
        <v>79</v>
      </c>
      <c r="I964" s="5" t="s">
        <v>80</v>
      </c>
      <c r="J964" s="5" t="s">
        <v>54</v>
      </c>
      <c r="K964" s="5" t="s">
        <v>99</v>
      </c>
      <c r="L964" s="5" t="s">
        <v>40</v>
      </c>
      <c r="M964" s="5" t="s">
        <v>41</v>
      </c>
      <c r="N964" s="5">
        <v>4</v>
      </c>
      <c r="O964" s="7">
        <v>1843</v>
      </c>
      <c r="P964" s="8">
        <v>0.1</v>
      </c>
      <c r="Q964" s="7">
        <v>982</v>
      </c>
      <c r="R964" s="9">
        <f t="shared" si="124"/>
        <v>6634.8</v>
      </c>
      <c r="S964" s="9">
        <f t="shared" si="125"/>
        <v>3928</v>
      </c>
      <c r="T964" s="9">
        <f t="shared" si="126"/>
        <v>2706.8</v>
      </c>
      <c r="U964" s="10">
        <f t="shared" si="127"/>
        <v>0.40797009706396575</v>
      </c>
      <c r="V964" s="5" t="s">
        <v>120</v>
      </c>
    </row>
    <row r="965" spans="1:22" x14ac:dyDescent="0.3">
      <c r="A965" s="5" t="s">
        <v>1052</v>
      </c>
      <c r="B965" s="6">
        <v>45196</v>
      </c>
      <c r="C965" s="5">
        <f t="shared" si="120"/>
        <v>2023</v>
      </c>
      <c r="D965" s="5">
        <f t="shared" si="121"/>
        <v>9</v>
      </c>
      <c r="E965" s="5" t="str">
        <f t="shared" si="122"/>
        <v>Sep</v>
      </c>
      <c r="F965" s="5" t="str">
        <f t="shared" si="123"/>
        <v>Q3</v>
      </c>
      <c r="G965" s="5" t="s">
        <v>58</v>
      </c>
      <c r="H965" s="5" t="s">
        <v>72</v>
      </c>
      <c r="I965" s="5" t="s">
        <v>73</v>
      </c>
      <c r="J965" s="5" t="s">
        <v>38</v>
      </c>
      <c r="K965" s="5" t="s">
        <v>104</v>
      </c>
      <c r="L965" s="5" t="s">
        <v>40</v>
      </c>
      <c r="M965" s="5" t="s">
        <v>56</v>
      </c>
      <c r="N965" s="5">
        <v>1</v>
      </c>
      <c r="O965" s="7">
        <v>1485</v>
      </c>
      <c r="P965" s="8">
        <v>0</v>
      </c>
      <c r="Q965" s="7">
        <v>739</v>
      </c>
      <c r="R965" s="9">
        <f t="shared" si="124"/>
        <v>1485</v>
      </c>
      <c r="S965" s="9">
        <f t="shared" si="125"/>
        <v>739</v>
      </c>
      <c r="T965" s="9">
        <f t="shared" si="126"/>
        <v>746</v>
      </c>
      <c r="U965" s="10">
        <f t="shared" si="127"/>
        <v>0.50235690235690234</v>
      </c>
      <c r="V965" s="5" t="s">
        <v>42</v>
      </c>
    </row>
    <row r="966" spans="1:22" x14ac:dyDescent="0.3">
      <c r="A966" s="5" t="s">
        <v>1053</v>
      </c>
      <c r="B966" s="6">
        <v>45196</v>
      </c>
      <c r="C966" s="5">
        <f t="shared" si="120"/>
        <v>2023</v>
      </c>
      <c r="D966" s="5">
        <f t="shared" si="121"/>
        <v>9</v>
      </c>
      <c r="E966" s="5" t="str">
        <f t="shared" si="122"/>
        <v>Sep</v>
      </c>
      <c r="F966" s="5" t="str">
        <f t="shared" si="123"/>
        <v>Q3</v>
      </c>
      <c r="G966" s="5" t="s">
        <v>63</v>
      </c>
      <c r="H966" s="5" t="s">
        <v>86</v>
      </c>
      <c r="I966" s="5" t="s">
        <v>87</v>
      </c>
      <c r="J966" s="5" t="s">
        <v>46</v>
      </c>
      <c r="K966" s="5" t="s">
        <v>89</v>
      </c>
      <c r="L966" s="5" t="s">
        <v>40</v>
      </c>
      <c r="M966" s="5" t="s">
        <v>49</v>
      </c>
      <c r="N966" s="5">
        <v>3</v>
      </c>
      <c r="O966" s="7">
        <v>2393</v>
      </c>
      <c r="P966" s="8">
        <v>0.1</v>
      </c>
      <c r="Q966" s="7">
        <v>1423</v>
      </c>
      <c r="R966" s="9">
        <f t="shared" si="124"/>
        <v>6461.1</v>
      </c>
      <c r="S966" s="9">
        <f t="shared" si="125"/>
        <v>4269</v>
      </c>
      <c r="T966" s="9">
        <f t="shared" si="126"/>
        <v>2192.1000000000004</v>
      </c>
      <c r="U966" s="10">
        <f t="shared" si="127"/>
        <v>0.33927659376886293</v>
      </c>
      <c r="V966" s="5" t="s">
        <v>42</v>
      </c>
    </row>
    <row r="967" spans="1:22" x14ac:dyDescent="0.3">
      <c r="A967" s="5" t="s">
        <v>1054</v>
      </c>
      <c r="B967" s="6">
        <v>45197</v>
      </c>
      <c r="C967" s="5">
        <f t="shared" si="120"/>
        <v>2023</v>
      </c>
      <c r="D967" s="5">
        <f t="shared" si="121"/>
        <v>9</v>
      </c>
      <c r="E967" s="5" t="str">
        <f t="shared" si="122"/>
        <v>Sep</v>
      </c>
      <c r="F967" s="5" t="str">
        <f t="shared" si="123"/>
        <v>Q3</v>
      </c>
      <c r="G967" s="5" t="s">
        <v>51</v>
      </c>
      <c r="H967" s="5" t="s">
        <v>52</v>
      </c>
      <c r="I967" s="5" t="s">
        <v>53</v>
      </c>
      <c r="J967" s="5" t="s">
        <v>46</v>
      </c>
      <c r="K967" s="5" t="s">
        <v>66</v>
      </c>
      <c r="L967" s="5" t="s">
        <v>40</v>
      </c>
      <c r="M967" s="5" t="s">
        <v>49</v>
      </c>
      <c r="N967" s="5">
        <v>1</v>
      </c>
      <c r="O967" s="7">
        <v>310</v>
      </c>
      <c r="P967" s="8">
        <v>0.1</v>
      </c>
      <c r="Q967" s="7">
        <v>122</v>
      </c>
      <c r="R967" s="9">
        <f t="shared" si="124"/>
        <v>279</v>
      </c>
      <c r="S967" s="9">
        <f t="shared" si="125"/>
        <v>122</v>
      </c>
      <c r="T967" s="9">
        <f t="shared" si="126"/>
        <v>157</v>
      </c>
      <c r="U967" s="10">
        <f t="shared" si="127"/>
        <v>0.56272401433691754</v>
      </c>
      <c r="V967" s="5" t="s">
        <v>42</v>
      </c>
    </row>
    <row r="968" spans="1:22" x14ac:dyDescent="0.3">
      <c r="A968" s="5" t="s">
        <v>1055</v>
      </c>
      <c r="B968" s="6">
        <v>45197</v>
      </c>
      <c r="C968" s="5">
        <f t="shared" si="120"/>
        <v>2023</v>
      </c>
      <c r="D968" s="5">
        <f t="shared" si="121"/>
        <v>9</v>
      </c>
      <c r="E968" s="5" t="str">
        <f t="shared" si="122"/>
        <v>Sep</v>
      </c>
      <c r="F968" s="5" t="str">
        <f t="shared" si="123"/>
        <v>Q3</v>
      </c>
      <c r="G968" s="5" t="s">
        <v>51</v>
      </c>
      <c r="H968" s="5" t="s">
        <v>79</v>
      </c>
      <c r="I968" s="5" t="s">
        <v>80</v>
      </c>
      <c r="J968" s="5" t="s">
        <v>54</v>
      </c>
      <c r="K968" s="5" t="s">
        <v>84</v>
      </c>
      <c r="L968" s="5" t="s">
        <v>40</v>
      </c>
      <c r="M968" s="5" t="s">
        <v>41</v>
      </c>
      <c r="N968" s="5">
        <v>4</v>
      </c>
      <c r="O968" s="7">
        <v>2192</v>
      </c>
      <c r="P968" s="8">
        <v>0.1</v>
      </c>
      <c r="Q968" s="7">
        <v>1107</v>
      </c>
      <c r="R968" s="9">
        <f t="shared" si="124"/>
        <v>7891.2</v>
      </c>
      <c r="S968" s="9">
        <f t="shared" si="125"/>
        <v>4428</v>
      </c>
      <c r="T968" s="9">
        <f t="shared" si="126"/>
        <v>3463.2</v>
      </c>
      <c r="U968" s="10">
        <f t="shared" si="127"/>
        <v>0.43886861313868614</v>
      </c>
      <c r="V968" s="5" t="s">
        <v>42</v>
      </c>
    </row>
    <row r="969" spans="1:22" x14ac:dyDescent="0.3">
      <c r="A969" s="5" t="s">
        <v>1056</v>
      </c>
      <c r="B969" s="6">
        <v>45197</v>
      </c>
      <c r="C969" s="5">
        <f t="shared" si="120"/>
        <v>2023</v>
      </c>
      <c r="D969" s="5">
        <f t="shared" si="121"/>
        <v>9</v>
      </c>
      <c r="E969" s="5" t="str">
        <f t="shared" si="122"/>
        <v>Sep</v>
      </c>
      <c r="F969" s="5" t="str">
        <f t="shared" si="123"/>
        <v>Q3</v>
      </c>
      <c r="G969" s="5" t="s">
        <v>51</v>
      </c>
      <c r="H969" s="5" t="s">
        <v>52</v>
      </c>
      <c r="I969" s="5" t="s">
        <v>53</v>
      </c>
      <c r="J969" s="5" t="s">
        <v>38</v>
      </c>
      <c r="K969" s="5" t="s">
        <v>104</v>
      </c>
      <c r="L969" s="5" t="s">
        <v>48</v>
      </c>
      <c r="M969" s="5" t="s">
        <v>41</v>
      </c>
      <c r="N969" s="5">
        <v>2</v>
      </c>
      <c r="O969" s="7">
        <v>1375</v>
      </c>
      <c r="P969" s="8">
        <v>0.1</v>
      </c>
      <c r="Q969" s="7">
        <v>690</v>
      </c>
      <c r="R969" s="9">
        <f t="shared" si="124"/>
        <v>2475</v>
      </c>
      <c r="S969" s="9">
        <f t="shared" si="125"/>
        <v>1380</v>
      </c>
      <c r="T969" s="9">
        <f t="shared" si="126"/>
        <v>1095</v>
      </c>
      <c r="U969" s="10">
        <f t="shared" si="127"/>
        <v>0.44242424242424244</v>
      </c>
      <c r="V969" s="5" t="s">
        <v>42</v>
      </c>
    </row>
    <row r="970" spans="1:22" x14ac:dyDescent="0.3">
      <c r="A970" s="5" t="s">
        <v>1057</v>
      </c>
      <c r="B970" s="6">
        <v>45197</v>
      </c>
      <c r="C970" s="5">
        <f t="shared" si="120"/>
        <v>2023</v>
      </c>
      <c r="D970" s="5">
        <f t="shared" si="121"/>
        <v>9</v>
      </c>
      <c r="E970" s="5" t="str">
        <f t="shared" si="122"/>
        <v>Sep</v>
      </c>
      <c r="F970" s="5" t="str">
        <f t="shared" si="123"/>
        <v>Q3</v>
      </c>
      <c r="G970" s="5" t="s">
        <v>58</v>
      </c>
      <c r="H970" s="5" t="s">
        <v>68</v>
      </c>
      <c r="I970" s="5" t="s">
        <v>69</v>
      </c>
      <c r="J970" s="5" t="s">
        <v>54</v>
      </c>
      <c r="K970" s="5" t="s">
        <v>84</v>
      </c>
      <c r="L970" s="5" t="s">
        <v>40</v>
      </c>
      <c r="M970" s="5" t="s">
        <v>41</v>
      </c>
      <c r="N970" s="5">
        <v>3</v>
      </c>
      <c r="O970" s="7">
        <v>2316</v>
      </c>
      <c r="P970" s="8">
        <v>0.05</v>
      </c>
      <c r="Q970" s="7">
        <v>1179</v>
      </c>
      <c r="R970" s="9">
        <f t="shared" si="124"/>
        <v>6600.5999999999995</v>
      </c>
      <c r="S970" s="9">
        <f t="shared" si="125"/>
        <v>3537</v>
      </c>
      <c r="T970" s="9">
        <f t="shared" si="126"/>
        <v>3063.5999999999995</v>
      </c>
      <c r="U970" s="10">
        <f t="shared" si="127"/>
        <v>0.46413962367057537</v>
      </c>
      <c r="V970" s="5" t="s">
        <v>42</v>
      </c>
    </row>
    <row r="971" spans="1:22" x14ac:dyDescent="0.3">
      <c r="A971" s="5" t="s">
        <v>1058</v>
      </c>
      <c r="B971" s="6">
        <v>45197</v>
      </c>
      <c r="C971" s="5">
        <f t="shared" si="120"/>
        <v>2023</v>
      </c>
      <c r="D971" s="5">
        <f t="shared" si="121"/>
        <v>9</v>
      </c>
      <c r="E971" s="5" t="str">
        <f t="shared" si="122"/>
        <v>Sep</v>
      </c>
      <c r="F971" s="5" t="str">
        <f t="shared" si="123"/>
        <v>Q3</v>
      </c>
      <c r="G971" s="5" t="s">
        <v>51</v>
      </c>
      <c r="H971" s="5" t="s">
        <v>106</v>
      </c>
      <c r="I971" s="5" t="s">
        <v>107</v>
      </c>
      <c r="J971" s="5" t="s">
        <v>46</v>
      </c>
      <c r="K971" s="5" t="s">
        <v>47</v>
      </c>
      <c r="L971" s="5" t="s">
        <v>40</v>
      </c>
      <c r="M971" s="5" t="s">
        <v>56</v>
      </c>
      <c r="N971" s="5">
        <v>3</v>
      </c>
      <c r="O971" s="7">
        <v>430</v>
      </c>
      <c r="P971" s="8">
        <v>0.1</v>
      </c>
      <c r="Q971" s="7">
        <v>188</v>
      </c>
      <c r="R971" s="9">
        <f t="shared" si="124"/>
        <v>1161</v>
      </c>
      <c r="S971" s="9">
        <f t="shared" si="125"/>
        <v>564</v>
      </c>
      <c r="T971" s="9">
        <f t="shared" si="126"/>
        <v>597</v>
      </c>
      <c r="U971" s="10">
        <f t="shared" si="127"/>
        <v>0.51421188630490955</v>
      </c>
      <c r="V971" s="5" t="s">
        <v>42</v>
      </c>
    </row>
    <row r="972" spans="1:22" x14ac:dyDescent="0.3">
      <c r="A972" s="5" t="s">
        <v>1059</v>
      </c>
      <c r="B972" s="6">
        <v>45198</v>
      </c>
      <c r="C972" s="5">
        <f t="shared" si="120"/>
        <v>2023</v>
      </c>
      <c r="D972" s="5">
        <f t="shared" si="121"/>
        <v>9</v>
      </c>
      <c r="E972" s="5" t="str">
        <f t="shared" si="122"/>
        <v>Sep</v>
      </c>
      <c r="F972" s="5" t="str">
        <f t="shared" si="123"/>
        <v>Q3</v>
      </c>
      <c r="G972" s="5" t="s">
        <v>51</v>
      </c>
      <c r="H972" s="5" t="s">
        <v>52</v>
      </c>
      <c r="I972" s="5" t="s">
        <v>53</v>
      </c>
      <c r="J972" s="5" t="s">
        <v>46</v>
      </c>
      <c r="K972" s="5" t="s">
        <v>89</v>
      </c>
      <c r="L972" s="5" t="s">
        <v>76</v>
      </c>
      <c r="M972" s="5" t="s">
        <v>41</v>
      </c>
      <c r="N972" s="5">
        <v>4</v>
      </c>
      <c r="O972" s="7">
        <v>2375</v>
      </c>
      <c r="P972" s="8">
        <v>0.15</v>
      </c>
      <c r="Q972" s="7">
        <v>1347</v>
      </c>
      <c r="R972" s="9">
        <f t="shared" si="124"/>
        <v>8075</v>
      </c>
      <c r="S972" s="9">
        <f t="shared" si="125"/>
        <v>5388</v>
      </c>
      <c r="T972" s="9">
        <f t="shared" si="126"/>
        <v>2687</v>
      </c>
      <c r="U972" s="10">
        <f t="shared" si="127"/>
        <v>0.33275541795665636</v>
      </c>
      <c r="V972" s="5" t="s">
        <v>42</v>
      </c>
    </row>
    <row r="973" spans="1:22" x14ac:dyDescent="0.3">
      <c r="A973" s="5" t="s">
        <v>1060</v>
      </c>
      <c r="B973" s="6">
        <v>45198</v>
      </c>
      <c r="C973" s="5">
        <f t="shared" si="120"/>
        <v>2023</v>
      </c>
      <c r="D973" s="5">
        <f t="shared" si="121"/>
        <v>9</v>
      </c>
      <c r="E973" s="5" t="str">
        <f t="shared" si="122"/>
        <v>Sep</v>
      </c>
      <c r="F973" s="5" t="str">
        <f t="shared" si="123"/>
        <v>Q3</v>
      </c>
      <c r="G973" s="5" t="s">
        <v>58</v>
      </c>
      <c r="H973" s="5" t="s">
        <v>59</v>
      </c>
      <c r="I973" s="5" t="s">
        <v>60</v>
      </c>
      <c r="J973" s="5" t="s">
        <v>46</v>
      </c>
      <c r="K973" s="5" t="s">
        <v>47</v>
      </c>
      <c r="L973" s="5" t="s">
        <v>40</v>
      </c>
      <c r="M973" s="5" t="s">
        <v>56</v>
      </c>
      <c r="N973" s="5">
        <v>1</v>
      </c>
      <c r="O973" s="7">
        <v>457</v>
      </c>
      <c r="P973" s="8">
        <v>0.1</v>
      </c>
      <c r="Q973" s="7">
        <v>200</v>
      </c>
      <c r="R973" s="9">
        <f t="shared" si="124"/>
        <v>411.3</v>
      </c>
      <c r="S973" s="9">
        <f t="shared" si="125"/>
        <v>200</v>
      </c>
      <c r="T973" s="9">
        <f t="shared" si="126"/>
        <v>211.3</v>
      </c>
      <c r="U973" s="10">
        <f t="shared" si="127"/>
        <v>0.51373693168003887</v>
      </c>
      <c r="V973" s="5" t="s">
        <v>42</v>
      </c>
    </row>
    <row r="974" spans="1:22" x14ac:dyDescent="0.3">
      <c r="A974" s="5" t="s">
        <v>1061</v>
      </c>
      <c r="B974" s="6">
        <v>45198</v>
      </c>
      <c r="C974" s="5">
        <f t="shared" si="120"/>
        <v>2023</v>
      </c>
      <c r="D974" s="5">
        <f t="shared" si="121"/>
        <v>9</v>
      </c>
      <c r="E974" s="5" t="str">
        <f t="shared" si="122"/>
        <v>Sep</v>
      </c>
      <c r="F974" s="5" t="str">
        <f t="shared" si="123"/>
        <v>Q3</v>
      </c>
      <c r="G974" s="5" t="s">
        <v>63</v>
      </c>
      <c r="H974" s="5" t="s">
        <v>86</v>
      </c>
      <c r="I974" s="5" t="s">
        <v>87</v>
      </c>
      <c r="J974" s="5" t="s">
        <v>81</v>
      </c>
      <c r="K974" s="5" t="s">
        <v>146</v>
      </c>
      <c r="L974" s="5" t="s">
        <v>76</v>
      </c>
      <c r="M974" s="5" t="s">
        <v>49</v>
      </c>
      <c r="N974" s="5">
        <v>1</v>
      </c>
      <c r="O974" s="7">
        <v>9631</v>
      </c>
      <c r="P974" s="8">
        <v>0.1</v>
      </c>
      <c r="Q974" s="7">
        <v>6107</v>
      </c>
      <c r="R974" s="9">
        <f t="shared" si="124"/>
        <v>8667.9</v>
      </c>
      <c r="S974" s="9">
        <f t="shared" si="125"/>
        <v>6107</v>
      </c>
      <c r="T974" s="9">
        <f t="shared" si="126"/>
        <v>2560.8999999999996</v>
      </c>
      <c r="U974" s="10">
        <f t="shared" si="127"/>
        <v>0.29544641724062343</v>
      </c>
      <c r="V974" s="5" t="s">
        <v>42</v>
      </c>
    </row>
    <row r="975" spans="1:22" x14ac:dyDescent="0.3">
      <c r="A975" s="5" t="s">
        <v>1062</v>
      </c>
      <c r="B975" s="6">
        <v>45198</v>
      </c>
      <c r="C975" s="5">
        <f t="shared" si="120"/>
        <v>2023</v>
      </c>
      <c r="D975" s="5">
        <f t="shared" si="121"/>
        <v>9</v>
      </c>
      <c r="E975" s="5" t="str">
        <f t="shared" si="122"/>
        <v>Sep</v>
      </c>
      <c r="F975" s="5" t="str">
        <f t="shared" si="123"/>
        <v>Q3</v>
      </c>
      <c r="G975" s="5" t="s">
        <v>63</v>
      </c>
      <c r="H975" s="5" t="s">
        <v>109</v>
      </c>
      <c r="I975" s="5" t="s">
        <v>110</v>
      </c>
      <c r="J975" s="5" t="s">
        <v>46</v>
      </c>
      <c r="K975" s="5" t="s">
        <v>47</v>
      </c>
      <c r="L975" s="5" t="s">
        <v>76</v>
      </c>
      <c r="M975" s="5" t="s">
        <v>49</v>
      </c>
      <c r="N975" s="5">
        <v>2</v>
      </c>
      <c r="O975" s="7">
        <v>490</v>
      </c>
      <c r="P975" s="8">
        <v>0</v>
      </c>
      <c r="Q975" s="7">
        <v>226</v>
      </c>
      <c r="R975" s="9">
        <f t="shared" si="124"/>
        <v>980</v>
      </c>
      <c r="S975" s="9">
        <f t="shared" si="125"/>
        <v>452</v>
      </c>
      <c r="T975" s="9">
        <f t="shared" si="126"/>
        <v>528</v>
      </c>
      <c r="U975" s="10">
        <f t="shared" si="127"/>
        <v>0.53877551020408165</v>
      </c>
      <c r="V975" s="5" t="s">
        <v>42</v>
      </c>
    </row>
    <row r="976" spans="1:22" x14ac:dyDescent="0.3">
      <c r="A976" s="5" t="s">
        <v>1063</v>
      </c>
      <c r="B976" s="6">
        <v>45198</v>
      </c>
      <c r="C976" s="5">
        <f t="shared" si="120"/>
        <v>2023</v>
      </c>
      <c r="D976" s="5">
        <f t="shared" si="121"/>
        <v>9</v>
      </c>
      <c r="E976" s="5" t="str">
        <f t="shared" si="122"/>
        <v>Sep</v>
      </c>
      <c r="F976" s="5" t="str">
        <f t="shared" si="123"/>
        <v>Q3</v>
      </c>
      <c r="G976" s="5" t="s">
        <v>35</v>
      </c>
      <c r="H976" s="5" t="s">
        <v>44</v>
      </c>
      <c r="I976" s="5" t="s">
        <v>45</v>
      </c>
      <c r="J976" s="5" t="s">
        <v>46</v>
      </c>
      <c r="K976" s="5" t="s">
        <v>66</v>
      </c>
      <c r="L976" s="5" t="s">
        <v>76</v>
      </c>
      <c r="M976" s="5" t="s">
        <v>41</v>
      </c>
      <c r="N976" s="5">
        <v>3</v>
      </c>
      <c r="O976" s="7">
        <v>292</v>
      </c>
      <c r="P976" s="8">
        <v>0.15</v>
      </c>
      <c r="Q976" s="7">
        <v>116</v>
      </c>
      <c r="R976" s="9">
        <f t="shared" si="124"/>
        <v>744.6</v>
      </c>
      <c r="S976" s="9">
        <f t="shared" si="125"/>
        <v>348</v>
      </c>
      <c r="T976" s="9">
        <f t="shared" si="126"/>
        <v>396.6</v>
      </c>
      <c r="U976" s="10">
        <f t="shared" si="127"/>
        <v>0.53263497179693797</v>
      </c>
      <c r="V976" s="5" t="s">
        <v>42</v>
      </c>
    </row>
    <row r="977" spans="1:22" x14ac:dyDescent="0.3">
      <c r="A977" s="5" t="s">
        <v>1064</v>
      </c>
      <c r="B977" s="6">
        <v>45198</v>
      </c>
      <c r="C977" s="5">
        <f t="shared" si="120"/>
        <v>2023</v>
      </c>
      <c r="D977" s="5">
        <f t="shared" si="121"/>
        <v>9</v>
      </c>
      <c r="E977" s="5" t="str">
        <f t="shared" si="122"/>
        <v>Sep</v>
      </c>
      <c r="F977" s="5" t="str">
        <f t="shared" si="123"/>
        <v>Q3</v>
      </c>
      <c r="G977" s="5" t="s">
        <v>63</v>
      </c>
      <c r="H977" s="5" t="s">
        <v>64</v>
      </c>
      <c r="I977" s="5" t="s">
        <v>65</v>
      </c>
      <c r="J977" s="5" t="s">
        <v>38</v>
      </c>
      <c r="K977" s="5" t="s">
        <v>104</v>
      </c>
      <c r="L977" s="5" t="s">
        <v>48</v>
      </c>
      <c r="M977" s="5" t="s">
        <v>49</v>
      </c>
      <c r="N977" s="5">
        <v>2</v>
      </c>
      <c r="O977" s="7">
        <v>1624</v>
      </c>
      <c r="P977" s="8">
        <v>0</v>
      </c>
      <c r="Q977" s="7">
        <v>796</v>
      </c>
      <c r="R977" s="9">
        <f t="shared" si="124"/>
        <v>3248</v>
      </c>
      <c r="S977" s="9">
        <f t="shared" si="125"/>
        <v>1592</v>
      </c>
      <c r="T977" s="9">
        <f t="shared" si="126"/>
        <v>1656</v>
      </c>
      <c r="U977" s="10">
        <f t="shared" si="127"/>
        <v>0.50985221674876846</v>
      </c>
      <c r="V977" s="5" t="s">
        <v>42</v>
      </c>
    </row>
    <row r="978" spans="1:22" x14ac:dyDescent="0.3">
      <c r="A978" s="5" t="s">
        <v>1065</v>
      </c>
      <c r="B978" s="6">
        <v>45198</v>
      </c>
      <c r="C978" s="5">
        <f t="shared" si="120"/>
        <v>2023</v>
      </c>
      <c r="D978" s="5">
        <f t="shared" si="121"/>
        <v>9</v>
      </c>
      <c r="E978" s="5" t="str">
        <f t="shared" si="122"/>
        <v>Sep</v>
      </c>
      <c r="F978" s="5" t="str">
        <f t="shared" si="123"/>
        <v>Q3</v>
      </c>
      <c r="G978" s="5" t="s">
        <v>58</v>
      </c>
      <c r="H978" s="5" t="s">
        <v>72</v>
      </c>
      <c r="I978" s="5" t="s">
        <v>73</v>
      </c>
      <c r="J978" s="5" t="s">
        <v>54</v>
      </c>
      <c r="K978" s="5" t="s">
        <v>99</v>
      </c>
      <c r="L978" s="5" t="s">
        <v>76</v>
      </c>
      <c r="M978" s="5" t="s">
        <v>49</v>
      </c>
      <c r="N978" s="5">
        <v>1</v>
      </c>
      <c r="O978" s="7">
        <v>1692</v>
      </c>
      <c r="P978" s="8">
        <v>0</v>
      </c>
      <c r="Q978" s="7">
        <v>864</v>
      </c>
      <c r="R978" s="9">
        <f t="shared" si="124"/>
        <v>1692</v>
      </c>
      <c r="S978" s="9">
        <f t="shared" si="125"/>
        <v>864</v>
      </c>
      <c r="T978" s="9">
        <f t="shared" si="126"/>
        <v>828</v>
      </c>
      <c r="U978" s="10">
        <f t="shared" si="127"/>
        <v>0.48936170212765956</v>
      </c>
      <c r="V978" s="5" t="s">
        <v>42</v>
      </c>
    </row>
    <row r="979" spans="1:22" x14ac:dyDescent="0.3">
      <c r="A979" s="5" t="s">
        <v>1066</v>
      </c>
      <c r="B979" s="6">
        <v>45199</v>
      </c>
      <c r="C979" s="5">
        <f t="shared" si="120"/>
        <v>2023</v>
      </c>
      <c r="D979" s="5">
        <f t="shared" si="121"/>
        <v>9</v>
      </c>
      <c r="E979" s="5" t="str">
        <f t="shared" si="122"/>
        <v>Sep</v>
      </c>
      <c r="F979" s="5" t="str">
        <f t="shared" si="123"/>
        <v>Q3</v>
      </c>
      <c r="G979" s="5" t="s">
        <v>35</v>
      </c>
      <c r="H979" s="5" t="s">
        <v>44</v>
      </c>
      <c r="I979" s="5" t="s">
        <v>45</v>
      </c>
      <c r="J979" s="5" t="s">
        <v>46</v>
      </c>
      <c r="K979" s="5" t="s">
        <v>47</v>
      </c>
      <c r="L979" s="5" t="s">
        <v>48</v>
      </c>
      <c r="M979" s="5" t="s">
        <v>56</v>
      </c>
      <c r="N979" s="5">
        <v>1</v>
      </c>
      <c r="O979" s="7">
        <v>431</v>
      </c>
      <c r="P979" s="8">
        <v>0.05</v>
      </c>
      <c r="Q979" s="7">
        <v>195</v>
      </c>
      <c r="R979" s="9">
        <f t="shared" si="124"/>
        <v>409.45</v>
      </c>
      <c r="S979" s="9">
        <f t="shared" si="125"/>
        <v>195</v>
      </c>
      <c r="T979" s="9">
        <f t="shared" si="126"/>
        <v>214.45</v>
      </c>
      <c r="U979" s="10">
        <f t="shared" si="127"/>
        <v>0.52375137379411407</v>
      </c>
      <c r="V979" s="5" t="s">
        <v>42</v>
      </c>
    </row>
    <row r="980" spans="1:22" x14ac:dyDescent="0.3">
      <c r="A980" s="5" t="s">
        <v>1067</v>
      </c>
      <c r="B980" s="6">
        <v>45199</v>
      </c>
      <c r="C980" s="5">
        <f t="shared" si="120"/>
        <v>2023</v>
      </c>
      <c r="D980" s="5">
        <f t="shared" si="121"/>
        <v>9</v>
      </c>
      <c r="E980" s="5" t="str">
        <f t="shared" si="122"/>
        <v>Sep</v>
      </c>
      <c r="F980" s="5" t="str">
        <f t="shared" si="123"/>
        <v>Q3</v>
      </c>
      <c r="G980" s="5" t="s">
        <v>35</v>
      </c>
      <c r="H980" s="5" t="s">
        <v>44</v>
      </c>
      <c r="I980" s="5" t="s">
        <v>45</v>
      </c>
      <c r="J980" s="5" t="s">
        <v>38</v>
      </c>
      <c r="K980" s="5" t="s">
        <v>39</v>
      </c>
      <c r="L980" s="5" t="s">
        <v>40</v>
      </c>
      <c r="M980" s="5" t="s">
        <v>49</v>
      </c>
      <c r="N980" s="5">
        <v>2</v>
      </c>
      <c r="O980" s="7">
        <v>56997</v>
      </c>
      <c r="P980" s="8">
        <v>0.1</v>
      </c>
      <c r="Q980" s="7">
        <v>48740</v>
      </c>
      <c r="R980" s="9">
        <f t="shared" si="124"/>
        <v>102594.6</v>
      </c>
      <c r="S980" s="9">
        <f t="shared" si="125"/>
        <v>97480</v>
      </c>
      <c r="T980" s="9">
        <f t="shared" si="126"/>
        <v>5114.6000000000058</v>
      </c>
      <c r="U980" s="10">
        <f t="shared" si="127"/>
        <v>4.9852526351289499E-2</v>
      </c>
      <c r="V980" s="5" t="s">
        <v>42</v>
      </c>
    </row>
    <row r="981" spans="1:22" x14ac:dyDescent="0.3">
      <c r="A981" s="5" t="s">
        <v>1068</v>
      </c>
      <c r="B981" s="6">
        <v>45199</v>
      </c>
      <c r="C981" s="5">
        <f t="shared" si="120"/>
        <v>2023</v>
      </c>
      <c r="D981" s="5">
        <f t="shared" si="121"/>
        <v>9</v>
      </c>
      <c r="E981" s="5" t="str">
        <f t="shared" si="122"/>
        <v>Sep</v>
      </c>
      <c r="F981" s="5" t="str">
        <f t="shared" si="123"/>
        <v>Q3</v>
      </c>
      <c r="G981" s="5" t="s">
        <v>51</v>
      </c>
      <c r="H981" s="5" t="s">
        <v>79</v>
      </c>
      <c r="I981" s="5" t="s">
        <v>80</v>
      </c>
      <c r="J981" s="5" t="s">
        <v>54</v>
      </c>
      <c r="K981" s="5" t="s">
        <v>55</v>
      </c>
      <c r="L981" s="5" t="s">
        <v>40</v>
      </c>
      <c r="M981" s="5" t="s">
        <v>41</v>
      </c>
      <c r="N981" s="5">
        <v>1</v>
      </c>
      <c r="O981" s="7">
        <v>2956</v>
      </c>
      <c r="P981" s="8">
        <v>0.05</v>
      </c>
      <c r="Q981" s="7">
        <v>1758</v>
      </c>
      <c r="R981" s="9">
        <f t="shared" si="124"/>
        <v>2808.2</v>
      </c>
      <c r="S981" s="9">
        <f t="shared" si="125"/>
        <v>1758</v>
      </c>
      <c r="T981" s="9">
        <f t="shared" si="126"/>
        <v>1050.1999999999998</v>
      </c>
      <c r="U981" s="10">
        <f t="shared" si="127"/>
        <v>0.37397621252047569</v>
      </c>
      <c r="V981" s="5" t="s">
        <v>42</v>
      </c>
    </row>
    <row r="982" spans="1:22" x14ac:dyDescent="0.3">
      <c r="A982" s="5" t="s">
        <v>1069</v>
      </c>
      <c r="B982" s="6">
        <v>45199</v>
      </c>
      <c r="C982" s="5">
        <f t="shared" si="120"/>
        <v>2023</v>
      </c>
      <c r="D982" s="5">
        <f t="shared" si="121"/>
        <v>9</v>
      </c>
      <c r="E982" s="5" t="str">
        <f t="shared" si="122"/>
        <v>Sep</v>
      </c>
      <c r="F982" s="5" t="str">
        <f t="shared" si="123"/>
        <v>Q3</v>
      </c>
      <c r="G982" s="5" t="s">
        <v>51</v>
      </c>
      <c r="H982" s="5" t="s">
        <v>79</v>
      </c>
      <c r="I982" s="5" t="s">
        <v>80</v>
      </c>
      <c r="J982" s="5" t="s">
        <v>38</v>
      </c>
      <c r="K982" s="5" t="s">
        <v>104</v>
      </c>
      <c r="L982" s="5" t="s">
        <v>76</v>
      </c>
      <c r="M982" s="5" t="s">
        <v>49</v>
      </c>
      <c r="N982" s="5">
        <v>2</v>
      </c>
      <c r="O982" s="7">
        <v>1460</v>
      </c>
      <c r="P982" s="8">
        <v>0.05</v>
      </c>
      <c r="Q982" s="7">
        <v>728</v>
      </c>
      <c r="R982" s="9">
        <f t="shared" si="124"/>
        <v>2774</v>
      </c>
      <c r="S982" s="9">
        <f t="shared" si="125"/>
        <v>1456</v>
      </c>
      <c r="T982" s="9">
        <f t="shared" si="126"/>
        <v>1318</v>
      </c>
      <c r="U982" s="10">
        <f t="shared" si="127"/>
        <v>0.47512617159336695</v>
      </c>
      <c r="V982" s="5" t="s">
        <v>42</v>
      </c>
    </row>
    <row r="983" spans="1:22" x14ac:dyDescent="0.3">
      <c r="A983" s="5" t="s">
        <v>1070</v>
      </c>
      <c r="B983" s="6">
        <v>45200</v>
      </c>
      <c r="C983" s="5">
        <f t="shared" si="120"/>
        <v>2023</v>
      </c>
      <c r="D983" s="5">
        <f t="shared" si="121"/>
        <v>10</v>
      </c>
      <c r="E983" s="5" t="str">
        <f t="shared" si="122"/>
        <v>Oct</v>
      </c>
      <c r="F983" s="5" t="str">
        <f t="shared" si="123"/>
        <v>Q4</v>
      </c>
      <c r="G983" s="5" t="s">
        <v>58</v>
      </c>
      <c r="H983" s="5" t="s">
        <v>72</v>
      </c>
      <c r="I983" s="5" t="s">
        <v>73</v>
      </c>
      <c r="J983" s="5" t="s">
        <v>38</v>
      </c>
      <c r="K983" s="5" t="s">
        <v>39</v>
      </c>
      <c r="L983" s="5" t="s">
        <v>76</v>
      </c>
      <c r="M983" s="5" t="s">
        <v>49</v>
      </c>
      <c r="N983" s="5">
        <v>1</v>
      </c>
      <c r="O983" s="7">
        <v>49884</v>
      </c>
      <c r="P983" s="8">
        <v>0</v>
      </c>
      <c r="Q983" s="7">
        <v>41163</v>
      </c>
      <c r="R983" s="9">
        <f t="shared" si="124"/>
        <v>49884</v>
      </c>
      <c r="S983" s="9">
        <f t="shared" si="125"/>
        <v>41163</v>
      </c>
      <c r="T983" s="9">
        <f t="shared" si="126"/>
        <v>8721</v>
      </c>
      <c r="U983" s="10">
        <f t="shared" si="127"/>
        <v>0.17482559538128459</v>
      </c>
      <c r="V983" s="5" t="s">
        <v>42</v>
      </c>
    </row>
    <row r="984" spans="1:22" x14ac:dyDescent="0.3">
      <c r="A984" s="5" t="s">
        <v>1071</v>
      </c>
      <c r="B984" s="6">
        <v>45200</v>
      </c>
      <c r="C984" s="5">
        <f t="shared" si="120"/>
        <v>2023</v>
      </c>
      <c r="D984" s="5">
        <f t="shared" si="121"/>
        <v>10</v>
      </c>
      <c r="E984" s="5" t="str">
        <f t="shared" si="122"/>
        <v>Oct</v>
      </c>
      <c r="F984" s="5" t="str">
        <f t="shared" si="123"/>
        <v>Q4</v>
      </c>
      <c r="G984" s="5" t="s">
        <v>63</v>
      </c>
      <c r="H984" s="5" t="s">
        <v>64</v>
      </c>
      <c r="I984" s="5" t="s">
        <v>65</v>
      </c>
      <c r="J984" s="5" t="s">
        <v>81</v>
      </c>
      <c r="K984" s="5" t="s">
        <v>146</v>
      </c>
      <c r="L984" s="5" t="s">
        <v>40</v>
      </c>
      <c r="M984" s="5" t="s">
        <v>41</v>
      </c>
      <c r="N984" s="5">
        <v>2</v>
      </c>
      <c r="O984" s="7">
        <v>8396</v>
      </c>
      <c r="P984" s="8">
        <v>0.2</v>
      </c>
      <c r="Q984" s="7">
        <v>5073</v>
      </c>
      <c r="R984" s="9">
        <f t="shared" si="124"/>
        <v>13433.6</v>
      </c>
      <c r="S984" s="9">
        <f t="shared" si="125"/>
        <v>10146</v>
      </c>
      <c r="T984" s="9">
        <f t="shared" si="126"/>
        <v>3287.6000000000004</v>
      </c>
      <c r="U984" s="10">
        <f t="shared" si="127"/>
        <v>0.24472963315864699</v>
      </c>
      <c r="V984" s="5" t="s">
        <v>42</v>
      </c>
    </row>
    <row r="985" spans="1:22" x14ac:dyDescent="0.3">
      <c r="A985" s="5" t="s">
        <v>1072</v>
      </c>
      <c r="B985" s="6">
        <v>45200</v>
      </c>
      <c r="C985" s="5">
        <f t="shared" si="120"/>
        <v>2023</v>
      </c>
      <c r="D985" s="5">
        <f t="shared" si="121"/>
        <v>10</v>
      </c>
      <c r="E985" s="5" t="str">
        <f t="shared" si="122"/>
        <v>Oct</v>
      </c>
      <c r="F985" s="5" t="str">
        <f t="shared" si="123"/>
        <v>Q4</v>
      </c>
      <c r="G985" s="5" t="s">
        <v>35</v>
      </c>
      <c r="H985" s="5" t="s">
        <v>44</v>
      </c>
      <c r="I985" s="5" t="s">
        <v>45</v>
      </c>
      <c r="J985" s="5" t="s">
        <v>81</v>
      </c>
      <c r="K985" s="5" t="s">
        <v>82</v>
      </c>
      <c r="L985" s="5" t="s">
        <v>40</v>
      </c>
      <c r="M985" s="5" t="s">
        <v>56</v>
      </c>
      <c r="N985" s="5">
        <v>2</v>
      </c>
      <c r="O985" s="7">
        <v>6043</v>
      </c>
      <c r="P985" s="8">
        <v>0.05</v>
      </c>
      <c r="Q985" s="7">
        <v>3276</v>
      </c>
      <c r="R985" s="9">
        <f t="shared" si="124"/>
        <v>11481.699999999999</v>
      </c>
      <c r="S985" s="9">
        <f t="shared" si="125"/>
        <v>6552</v>
      </c>
      <c r="T985" s="9">
        <f t="shared" si="126"/>
        <v>4929.6999999999989</v>
      </c>
      <c r="U985" s="10">
        <f t="shared" si="127"/>
        <v>0.42935279618871763</v>
      </c>
      <c r="V985" s="5" t="s">
        <v>42</v>
      </c>
    </row>
    <row r="986" spans="1:22" x14ac:dyDescent="0.3">
      <c r="A986" s="5" t="s">
        <v>1073</v>
      </c>
      <c r="B986" s="6">
        <v>45200</v>
      </c>
      <c r="C986" s="5">
        <f t="shared" si="120"/>
        <v>2023</v>
      </c>
      <c r="D986" s="5">
        <f t="shared" si="121"/>
        <v>10</v>
      </c>
      <c r="E986" s="5" t="str">
        <f t="shared" si="122"/>
        <v>Oct</v>
      </c>
      <c r="F986" s="5" t="str">
        <f t="shared" si="123"/>
        <v>Q4</v>
      </c>
      <c r="G986" s="5" t="s">
        <v>51</v>
      </c>
      <c r="H986" s="5" t="s">
        <v>79</v>
      </c>
      <c r="I986" s="5" t="s">
        <v>80</v>
      </c>
      <c r="J986" s="5" t="s">
        <v>46</v>
      </c>
      <c r="K986" s="5" t="s">
        <v>89</v>
      </c>
      <c r="L986" s="5" t="s">
        <v>40</v>
      </c>
      <c r="M986" s="5" t="s">
        <v>56</v>
      </c>
      <c r="N986" s="5">
        <v>2</v>
      </c>
      <c r="O986" s="7">
        <v>2379</v>
      </c>
      <c r="P986" s="8">
        <v>0</v>
      </c>
      <c r="Q986" s="7">
        <v>1414</v>
      </c>
      <c r="R986" s="9">
        <f t="shared" si="124"/>
        <v>4758</v>
      </c>
      <c r="S986" s="9">
        <f t="shared" si="125"/>
        <v>2828</v>
      </c>
      <c r="T986" s="9">
        <f t="shared" si="126"/>
        <v>1930</v>
      </c>
      <c r="U986" s="10">
        <f t="shared" si="127"/>
        <v>0.40563261874737283</v>
      </c>
      <c r="V986" s="5" t="s">
        <v>42</v>
      </c>
    </row>
    <row r="987" spans="1:22" x14ac:dyDescent="0.3">
      <c r="A987" s="5" t="s">
        <v>1074</v>
      </c>
      <c r="B987" s="6">
        <v>45200</v>
      </c>
      <c r="C987" s="5">
        <f t="shared" si="120"/>
        <v>2023</v>
      </c>
      <c r="D987" s="5">
        <f t="shared" si="121"/>
        <v>10</v>
      </c>
      <c r="E987" s="5" t="str">
        <f t="shared" si="122"/>
        <v>Oct</v>
      </c>
      <c r="F987" s="5" t="str">
        <f t="shared" si="123"/>
        <v>Q4</v>
      </c>
      <c r="G987" s="5" t="s">
        <v>58</v>
      </c>
      <c r="H987" s="5" t="s">
        <v>72</v>
      </c>
      <c r="I987" s="5" t="s">
        <v>73</v>
      </c>
      <c r="J987" s="5" t="s">
        <v>81</v>
      </c>
      <c r="K987" s="5" t="s">
        <v>82</v>
      </c>
      <c r="L987" s="5" t="s">
        <v>76</v>
      </c>
      <c r="M987" s="5" t="s">
        <v>41</v>
      </c>
      <c r="N987" s="5">
        <v>3</v>
      </c>
      <c r="O987" s="7">
        <v>6030</v>
      </c>
      <c r="P987" s="8">
        <v>0.05</v>
      </c>
      <c r="Q987" s="7">
        <v>3277</v>
      </c>
      <c r="R987" s="9">
        <f t="shared" si="124"/>
        <v>17185.5</v>
      </c>
      <c r="S987" s="9">
        <f t="shared" si="125"/>
        <v>9831</v>
      </c>
      <c r="T987" s="9">
        <f t="shared" si="126"/>
        <v>7354.5</v>
      </c>
      <c r="U987" s="10">
        <f t="shared" si="127"/>
        <v>0.42794797940123941</v>
      </c>
      <c r="V987" s="5" t="s">
        <v>120</v>
      </c>
    </row>
    <row r="988" spans="1:22" x14ac:dyDescent="0.3">
      <c r="A988" s="5" t="s">
        <v>1075</v>
      </c>
      <c r="B988" s="6">
        <v>45201</v>
      </c>
      <c r="C988" s="5">
        <f t="shared" si="120"/>
        <v>2023</v>
      </c>
      <c r="D988" s="5">
        <f t="shared" si="121"/>
        <v>10</v>
      </c>
      <c r="E988" s="5" t="str">
        <f t="shared" si="122"/>
        <v>Oct</v>
      </c>
      <c r="F988" s="5" t="str">
        <f t="shared" si="123"/>
        <v>Q4</v>
      </c>
      <c r="G988" s="5" t="s">
        <v>35</v>
      </c>
      <c r="H988" s="5" t="s">
        <v>36</v>
      </c>
      <c r="I988" s="5" t="s">
        <v>37</v>
      </c>
      <c r="J988" s="5" t="s">
        <v>46</v>
      </c>
      <c r="K988" s="5" t="s">
        <v>66</v>
      </c>
      <c r="L988" s="5" t="s">
        <v>76</v>
      </c>
      <c r="M988" s="5" t="s">
        <v>56</v>
      </c>
      <c r="N988" s="5">
        <v>4</v>
      </c>
      <c r="O988" s="7">
        <v>286</v>
      </c>
      <c r="P988" s="8">
        <v>0</v>
      </c>
      <c r="Q988" s="7">
        <v>117</v>
      </c>
      <c r="R988" s="9">
        <f t="shared" si="124"/>
        <v>1144</v>
      </c>
      <c r="S988" s="9">
        <f t="shared" si="125"/>
        <v>468</v>
      </c>
      <c r="T988" s="9">
        <f t="shared" si="126"/>
        <v>676</v>
      </c>
      <c r="U988" s="10">
        <f t="shared" si="127"/>
        <v>0.59090909090909094</v>
      </c>
      <c r="V988" s="5" t="s">
        <v>42</v>
      </c>
    </row>
    <row r="989" spans="1:22" x14ac:dyDescent="0.3">
      <c r="A989" s="5" t="s">
        <v>1076</v>
      </c>
      <c r="B989" s="6">
        <v>45201</v>
      </c>
      <c r="C989" s="5">
        <f t="shared" si="120"/>
        <v>2023</v>
      </c>
      <c r="D989" s="5">
        <f t="shared" si="121"/>
        <v>10</v>
      </c>
      <c r="E989" s="5" t="str">
        <f t="shared" si="122"/>
        <v>Oct</v>
      </c>
      <c r="F989" s="5" t="str">
        <f t="shared" si="123"/>
        <v>Q4</v>
      </c>
      <c r="G989" s="5" t="s">
        <v>51</v>
      </c>
      <c r="H989" s="5" t="s">
        <v>52</v>
      </c>
      <c r="I989" s="5" t="s">
        <v>53</v>
      </c>
      <c r="J989" s="5" t="s">
        <v>81</v>
      </c>
      <c r="K989" s="5" t="s">
        <v>146</v>
      </c>
      <c r="L989" s="5" t="s">
        <v>40</v>
      </c>
      <c r="M989" s="5" t="s">
        <v>41</v>
      </c>
      <c r="N989" s="5">
        <v>3</v>
      </c>
      <c r="O989" s="7">
        <v>8642</v>
      </c>
      <c r="P989" s="8">
        <v>0.3</v>
      </c>
      <c r="Q989" s="7">
        <v>5436</v>
      </c>
      <c r="R989" s="9">
        <f t="shared" si="124"/>
        <v>18148.199999999997</v>
      </c>
      <c r="S989" s="9">
        <f t="shared" si="125"/>
        <v>16308</v>
      </c>
      <c r="T989" s="9">
        <f t="shared" si="126"/>
        <v>1840.1999999999971</v>
      </c>
      <c r="U989" s="10">
        <f t="shared" si="127"/>
        <v>0.10139848580024451</v>
      </c>
      <c r="V989" s="5" t="s">
        <v>42</v>
      </c>
    </row>
    <row r="990" spans="1:22" x14ac:dyDescent="0.3">
      <c r="A990" s="5" t="s">
        <v>1077</v>
      </c>
      <c r="B990" s="6">
        <v>45201</v>
      </c>
      <c r="C990" s="5">
        <f t="shared" si="120"/>
        <v>2023</v>
      </c>
      <c r="D990" s="5">
        <f t="shared" si="121"/>
        <v>10</v>
      </c>
      <c r="E990" s="5" t="str">
        <f t="shared" si="122"/>
        <v>Oct</v>
      </c>
      <c r="F990" s="5" t="str">
        <f t="shared" si="123"/>
        <v>Q4</v>
      </c>
      <c r="G990" s="5" t="s">
        <v>51</v>
      </c>
      <c r="H990" s="5" t="s">
        <v>79</v>
      </c>
      <c r="I990" s="5" t="s">
        <v>80</v>
      </c>
      <c r="J990" s="5" t="s">
        <v>46</v>
      </c>
      <c r="K990" s="5" t="s">
        <v>89</v>
      </c>
      <c r="L990" s="5" t="s">
        <v>76</v>
      </c>
      <c r="M990" s="5" t="s">
        <v>49</v>
      </c>
      <c r="N990" s="5">
        <v>1</v>
      </c>
      <c r="O990" s="7">
        <v>1983</v>
      </c>
      <c r="P990" s="8">
        <v>0.05</v>
      </c>
      <c r="Q990" s="7">
        <v>1148</v>
      </c>
      <c r="R990" s="9">
        <f t="shared" si="124"/>
        <v>1883.85</v>
      </c>
      <c r="S990" s="9">
        <f t="shared" si="125"/>
        <v>1148</v>
      </c>
      <c r="T990" s="9">
        <f t="shared" si="126"/>
        <v>735.84999999999991</v>
      </c>
      <c r="U990" s="10">
        <f t="shared" si="127"/>
        <v>0.39060965575815482</v>
      </c>
      <c r="V990" s="5" t="s">
        <v>42</v>
      </c>
    </row>
    <row r="991" spans="1:22" x14ac:dyDescent="0.3">
      <c r="A991" s="5" t="s">
        <v>1078</v>
      </c>
      <c r="B991" s="6">
        <v>45201</v>
      </c>
      <c r="C991" s="5">
        <f t="shared" si="120"/>
        <v>2023</v>
      </c>
      <c r="D991" s="5">
        <f t="shared" si="121"/>
        <v>10</v>
      </c>
      <c r="E991" s="5" t="str">
        <f t="shared" si="122"/>
        <v>Oct</v>
      </c>
      <c r="F991" s="5" t="str">
        <f t="shared" si="123"/>
        <v>Q4</v>
      </c>
      <c r="G991" s="5" t="s">
        <v>63</v>
      </c>
      <c r="H991" s="5" t="s">
        <v>86</v>
      </c>
      <c r="I991" s="5" t="s">
        <v>87</v>
      </c>
      <c r="J991" s="5" t="s">
        <v>81</v>
      </c>
      <c r="K991" s="5" t="s">
        <v>130</v>
      </c>
      <c r="L991" s="5" t="s">
        <v>48</v>
      </c>
      <c r="M991" s="5" t="s">
        <v>56</v>
      </c>
      <c r="N991" s="5">
        <v>3</v>
      </c>
      <c r="O991" s="7">
        <v>15113</v>
      </c>
      <c r="P991" s="8">
        <v>0.2</v>
      </c>
      <c r="Q991" s="7">
        <v>9092</v>
      </c>
      <c r="R991" s="9">
        <f t="shared" si="124"/>
        <v>36271.200000000004</v>
      </c>
      <c r="S991" s="9">
        <f t="shared" si="125"/>
        <v>27276</v>
      </c>
      <c r="T991" s="9">
        <f t="shared" si="126"/>
        <v>8995.2000000000044</v>
      </c>
      <c r="U991" s="10">
        <f t="shared" si="127"/>
        <v>0.24799841196321057</v>
      </c>
      <c r="V991" s="5" t="s">
        <v>42</v>
      </c>
    </row>
    <row r="992" spans="1:22" x14ac:dyDescent="0.3">
      <c r="A992" s="5" t="s">
        <v>1079</v>
      </c>
      <c r="B992" s="6">
        <v>45201</v>
      </c>
      <c r="C992" s="5">
        <f t="shared" si="120"/>
        <v>2023</v>
      </c>
      <c r="D992" s="5">
        <f t="shared" si="121"/>
        <v>10</v>
      </c>
      <c r="E992" s="5" t="str">
        <f t="shared" si="122"/>
        <v>Oct</v>
      </c>
      <c r="F992" s="5" t="str">
        <f t="shared" si="123"/>
        <v>Q4</v>
      </c>
      <c r="G992" s="5" t="s">
        <v>58</v>
      </c>
      <c r="H992" s="5" t="s">
        <v>68</v>
      </c>
      <c r="I992" s="5" t="s">
        <v>69</v>
      </c>
      <c r="J992" s="5" t="s">
        <v>38</v>
      </c>
      <c r="K992" s="5" t="s">
        <v>75</v>
      </c>
      <c r="L992" s="5" t="s">
        <v>76</v>
      </c>
      <c r="M992" s="5" t="s">
        <v>49</v>
      </c>
      <c r="N992" s="5">
        <v>1</v>
      </c>
      <c r="O992" s="7">
        <v>11617</v>
      </c>
      <c r="P992" s="8">
        <v>0</v>
      </c>
      <c r="Q992" s="7">
        <v>8700</v>
      </c>
      <c r="R992" s="9">
        <f t="shared" si="124"/>
        <v>11617</v>
      </c>
      <c r="S992" s="9">
        <f t="shared" si="125"/>
        <v>8700</v>
      </c>
      <c r="T992" s="9">
        <f t="shared" si="126"/>
        <v>2917</v>
      </c>
      <c r="U992" s="10">
        <f t="shared" si="127"/>
        <v>0.25109752948265474</v>
      </c>
      <c r="V992" s="5" t="s">
        <v>42</v>
      </c>
    </row>
    <row r="993" spans="1:22" x14ac:dyDescent="0.3">
      <c r="A993" s="5" t="s">
        <v>1080</v>
      </c>
      <c r="B993" s="6">
        <v>45201</v>
      </c>
      <c r="C993" s="5">
        <f t="shared" si="120"/>
        <v>2023</v>
      </c>
      <c r="D993" s="5">
        <f t="shared" si="121"/>
        <v>10</v>
      </c>
      <c r="E993" s="5" t="str">
        <f t="shared" si="122"/>
        <v>Oct</v>
      </c>
      <c r="F993" s="5" t="str">
        <f t="shared" si="123"/>
        <v>Q4</v>
      </c>
      <c r="G993" s="5" t="s">
        <v>58</v>
      </c>
      <c r="H993" s="5" t="s">
        <v>72</v>
      </c>
      <c r="I993" s="5" t="s">
        <v>73</v>
      </c>
      <c r="J993" s="5" t="s">
        <v>46</v>
      </c>
      <c r="K993" s="5" t="s">
        <v>47</v>
      </c>
      <c r="L993" s="5" t="s">
        <v>40</v>
      </c>
      <c r="M993" s="5" t="s">
        <v>41</v>
      </c>
      <c r="N993" s="5">
        <v>2</v>
      </c>
      <c r="O993" s="7">
        <v>437</v>
      </c>
      <c r="P993" s="8">
        <v>0.2</v>
      </c>
      <c r="Q993" s="7">
        <v>194</v>
      </c>
      <c r="R993" s="9">
        <f t="shared" si="124"/>
        <v>699.2</v>
      </c>
      <c r="S993" s="9">
        <f t="shared" si="125"/>
        <v>388</v>
      </c>
      <c r="T993" s="9">
        <f t="shared" si="126"/>
        <v>311.20000000000005</v>
      </c>
      <c r="U993" s="10">
        <f t="shared" si="127"/>
        <v>0.44508009153318079</v>
      </c>
      <c r="V993" s="5" t="s">
        <v>42</v>
      </c>
    </row>
    <row r="994" spans="1:22" x14ac:dyDescent="0.3">
      <c r="A994" s="5" t="s">
        <v>1081</v>
      </c>
      <c r="B994" s="6">
        <v>45202</v>
      </c>
      <c r="C994" s="5">
        <f t="shared" si="120"/>
        <v>2023</v>
      </c>
      <c r="D994" s="5">
        <f t="shared" si="121"/>
        <v>10</v>
      </c>
      <c r="E994" s="5" t="str">
        <f t="shared" si="122"/>
        <v>Oct</v>
      </c>
      <c r="F994" s="5" t="str">
        <f t="shared" si="123"/>
        <v>Q4</v>
      </c>
      <c r="G994" s="5" t="s">
        <v>58</v>
      </c>
      <c r="H994" s="5" t="s">
        <v>72</v>
      </c>
      <c r="I994" s="5" t="s">
        <v>73</v>
      </c>
      <c r="J994" s="5" t="s">
        <v>38</v>
      </c>
      <c r="K994" s="5" t="s">
        <v>104</v>
      </c>
      <c r="L994" s="5" t="s">
        <v>76</v>
      </c>
      <c r="M994" s="5" t="s">
        <v>49</v>
      </c>
      <c r="N994" s="5">
        <v>5</v>
      </c>
      <c r="O994" s="7">
        <v>1543</v>
      </c>
      <c r="P994" s="8">
        <v>0.15</v>
      </c>
      <c r="Q994" s="7">
        <v>773</v>
      </c>
      <c r="R994" s="9">
        <f t="shared" si="124"/>
        <v>6557.75</v>
      </c>
      <c r="S994" s="9">
        <f t="shared" si="125"/>
        <v>3865</v>
      </c>
      <c r="T994" s="9">
        <f t="shared" si="126"/>
        <v>2692.75</v>
      </c>
      <c r="U994" s="10">
        <f t="shared" si="127"/>
        <v>0.41062102092943464</v>
      </c>
      <c r="V994" s="5" t="s">
        <v>42</v>
      </c>
    </row>
    <row r="995" spans="1:22" x14ac:dyDescent="0.3">
      <c r="A995" s="5" t="s">
        <v>1082</v>
      </c>
      <c r="B995" s="6">
        <v>45202</v>
      </c>
      <c r="C995" s="5">
        <f t="shared" si="120"/>
        <v>2023</v>
      </c>
      <c r="D995" s="5">
        <f t="shared" si="121"/>
        <v>10</v>
      </c>
      <c r="E995" s="5" t="str">
        <f t="shared" si="122"/>
        <v>Oct</v>
      </c>
      <c r="F995" s="5" t="str">
        <f t="shared" si="123"/>
        <v>Q4</v>
      </c>
      <c r="G995" s="5" t="s">
        <v>63</v>
      </c>
      <c r="H995" s="5" t="s">
        <v>86</v>
      </c>
      <c r="I995" s="5" t="s">
        <v>87</v>
      </c>
      <c r="J995" s="5" t="s">
        <v>46</v>
      </c>
      <c r="K995" s="5" t="s">
        <v>66</v>
      </c>
      <c r="L995" s="5" t="s">
        <v>40</v>
      </c>
      <c r="M995" s="5" t="s">
        <v>41</v>
      </c>
      <c r="N995" s="5">
        <v>4</v>
      </c>
      <c r="O995" s="7">
        <v>293</v>
      </c>
      <c r="P995" s="8">
        <v>0.05</v>
      </c>
      <c r="Q995" s="7">
        <v>117</v>
      </c>
      <c r="R995" s="9">
        <f t="shared" si="124"/>
        <v>1113.3999999999999</v>
      </c>
      <c r="S995" s="9">
        <f t="shared" si="125"/>
        <v>468</v>
      </c>
      <c r="T995" s="9">
        <f t="shared" si="126"/>
        <v>645.39999999999986</v>
      </c>
      <c r="U995" s="10">
        <f t="shared" si="127"/>
        <v>0.57966588827016341</v>
      </c>
      <c r="V995" s="5" t="s">
        <v>42</v>
      </c>
    </row>
    <row r="996" spans="1:22" x14ac:dyDescent="0.3">
      <c r="A996" s="5" t="s">
        <v>1083</v>
      </c>
      <c r="B996" s="6">
        <v>45202</v>
      </c>
      <c r="C996" s="5">
        <f t="shared" si="120"/>
        <v>2023</v>
      </c>
      <c r="D996" s="5">
        <f t="shared" si="121"/>
        <v>10</v>
      </c>
      <c r="E996" s="5" t="str">
        <f t="shared" si="122"/>
        <v>Oct</v>
      </c>
      <c r="F996" s="5" t="str">
        <f t="shared" si="123"/>
        <v>Q4</v>
      </c>
      <c r="G996" s="5" t="s">
        <v>58</v>
      </c>
      <c r="H996" s="5" t="s">
        <v>68</v>
      </c>
      <c r="I996" s="5" t="s">
        <v>69</v>
      </c>
      <c r="J996" s="5" t="s">
        <v>54</v>
      </c>
      <c r="K996" s="5" t="s">
        <v>99</v>
      </c>
      <c r="L996" s="5" t="s">
        <v>76</v>
      </c>
      <c r="M996" s="5" t="s">
        <v>41</v>
      </c>
      <c r="N996" s="5">
        <v>1</v>
      </c>
      <c r="O996" s="7">
        <v>1660</v>
      </c>
      <c r="P996" s="8">
        <v>0.1</v>
      </c>
      <c r="Q996" s="7">
        <v>860</v>
      </c>
      <c r="R996" s="9">
        <f t="shared" si="124"/>
        <v>1494</v>
      </c>
      <c r="S996" s="9">
        <f t="shared" si="125"/>
        <v>860</v>
      </c>
      <c r="T996" s="9">
        <f t="shared" si="126"/>
        <v>634</v>
      </c>
      <c r="U996" s="10">
        <f t="shared" si="127"/>
        <v>0.42436412315930389</v>
      </c>
      <c r="V996" s="5" t="s">
        <v>42</v>
      </c>
    </row>
    <row r="997" spans="1:22" x14ac:dyDescent="0.3">
      <c r="A997" s="5" t="s">
        <v>1084</v>
      </c>
      <c r="B997" s="6">
        <v>45202</v>
      </c>
      <c r="C997" s="5">
        <f t="shared" si="120"/>
        <v>2023</v>
      </c>
      <c r="D997" s="5">
        <f t="shared" si="121"/>
        <v>10</v>
      </c>
      <c r="E997" s="5" t="str">
        <f t="shared" si="122"/>
        <v>Oct</v>
      </c>
      <c r="F997" s="5" t="str">
        <f t="shared" si="123"/>
        <v>Q4</v>
      </c>
      <c r="G997" s="5" t="s">
        <v>35</v>
      </c>
      <c r="H997" s="5" t="s">
        <v>44</v>
      </c>
      <c r="I997" s="5" t="s">
        <v>45</v>
      </c>
      <c r="J997" s="5" t="s">
        <v>38</v>
      </c>
      <c r="K997" s="5" t="s">
        <v>39</v>
      </c>
      <c r="L997" s="5" t="s">
        <v>76</v>
      </c>
      <c r="M997" s="5" t="s">
        <v>49</v>
      </c>
      <c r="N997" s="5">
        <v>1</v>
      </c>
      <c r="O997" s="7">
        <v>50290</v>
      </c>
      <c r="P997" s="8">
        <v>0.05</v>
      </c>
      <c r="Q997" s="7">
        <v>42103</v>
      </c>
      <c r="R997" s="9">
        <f t="shared" si="124"/>
        <v>47775.5</v>
      </c>
      <c r="S997" s="9">
        <f t="shared" si="125"/>
        <v>42103</v>
      </c>
      <c r="T997" s="9">
        <f t="shared" si="126"/>
        <v>5672.5</v>
      </c>
      <c r="U997" s="10">
        <f t="shared" si="127"/>
        <v>0.11873240468440938</v>
      </c>
      <c r="V997" s="5" t="s">
        <v>42</v>
      </c>
    </row>
    <row r="998" spans="1:22" x14ac:dyDescent="0.3">
      <c r="A998" s="5" t="s">
        <v>1085</v>
      </c>
      <c r="B998" s="6">
        <v>45202</v>
      </c>
      <c r="C998" s="5">
        <f t="shared" si="120"/>
        <v>2023</v>
      </c>
      <c r="D998" s="5">
        <f t="shared" si="121"/>
        <v>10</v>
      </c>
      <c r="E998" s="5" t="str">
        <f t="shared" si="122"/>
        <v>Oct</v>
      </c>
      <c r="F998" s="5" t="str">
        <f t="shared" si="123"/>
        <v>Q4</v>
      </c>
      <c r="G998" s="5" t="s">
        <v>58</v>
      </c>
      <c r="H998" s="5" t="s">
        <v>72</v>
      </c>
      <c r="I998" s="5" t="s">
        <v>73</v>
      </c>
      <c r="J998" s="5" t="s">
        <v>46</v>
      </c>
      <c r="K998" s="5" t="s">
        <v>89</v>
      </c>
      <c r="L998" s="5" t="s">
        <v>76</v>
      </c>
      <c r="M998" s="5" t="s">
        <v>49</v>
      </c>
      <c r="N998" s="5">
        <v>3</v>
      </c>
      <c r="O998" s="7">
        <v>2043</v>
      </c>
      <c r="P998" s="8">
        <v>0</v>
      </c>
      <c r="Q998" s="7">
        <v>1152</v>
      </c>
      <c r="R998" s="9">
        <f t="shared" si="124"/>
        <v>6129</v>
      </c>
      <c r="S998" s="9">
        <f t="shared" si="125"/>
        <v>3456</v>
      </c>
      <c r="T998" s="9">
        <f t="shared" si="126"/>
        <v>2673</v>
      </c>
      <c r="U998" s="10">
        <f t="shared" si="127"/>
        <v>0.43612334801762115</v>
      </c>
      <c r="V998" s="5" t="s">
        <v>42</v>
      </c>
    </row>
    <row r="999" spans="1:22" x14ac:dyDescent="0.3">
      <c r="A999" s="5" t="s">
        <v>1086</v>
      </c>
      <c r="B999" s="6">
        <v>45203</v>
      </c>
      <c r="C999" s="5">
        <f t="shared" si="120"/>
        <v>2023</v>
      </c>
      <c r="D999" s="5">
        <f t="shared" si="121"/>
        <v>10</v>
      </c>
      <c r="E999" s="5" t="str">
        <f t="shared" si="122"/>
        <v>Oct</v>
      </c>
      <c r="F999" s="5" t="str">
        <f t="shared" si="123"/>
        <v>Q4</v>
      </c>
      <c r="G999" s="5" t="s">
        <v>58</v>
      </c>
      <c r="H999" s="5" t="s">
        <v>59</v>
      </c>
      <c r="I999" s="5" t="s">
        <v>60</v>
      </c>
      <c r="J999" s="5" t="s">
        <v>81</v>
      </c>
      <c r="K999" s="5" t="s">
        <v>146</v>
      </c>
      <c r="L999" s="5" t="s">
        <v>76</v>
      </c>
      <c r="M999" s="5" t="s">
        <v>49</v>
      </c>
      <c r="N999" s="5">
        <v>4</v>
      </c>
      <c r="O999" s="7">
        <v>8895</v>
      </c>
      <c r="P999" s="8">
        <v>0.05</v>
      </c>
      <c r="Q999" s="7">
        <v>5359</v>
      </c>
      <c r="R999" s="9">
        <f t="shared" si="124"/>
        <v>33801</v>
      </c>
      <c r="S999" s="9">
        <f t="shared" si="125"/>
        <v>21436</v>
      </c>
      <c r="T999" s="9">
        <f t="shared" si="126"/>
        <v>12365</v>
      </c>
      <c r="U999" s="10">
        <f t="shared" si="127"/>
        <v>0.36581757936155734</v>
      </c>
      <c r="V999" s="5" t="s">
        <v>42</v>
      </c>
    </row>
    <row r="1000" spans="1:22" x14ac:dyDescent="0.3">
      <c r="A1000" s="5" t="s">
        <v>1087</v>
      </c>
      <c r="B1000" s="6">
        <v>45203</v>
      </c>
      <c r="C1000" s="5">
        <f t="shared" si="120"/>
        <v>2023</v>
      </c>
      <c r="D1000" s="5">
        <f t="shared" si="121"/>
        <v>10</v>
      </c>
      <c r="E1000" s="5" t="str">
        <f t="shared" si="122"/>
        <v>Oct</v>
      </c>
      <c r="F1000" s="5" t="str">
        <f t="shared" si="123"/>
        <v>Q4</v>
      </c>
      <c r="G1000" s="5" t="s">
        <v>63</v>
      </c>
      <c r="H1000" s="5" t="s">
        <v>64</v>
      </c>
      <c r="I1000" s="5" t="s">
        <v>65</v>
      </c>
      <c r="J1000" s="5" t="s">
        <v>46</v>
      </c>
      <c r="K1000" s="5" t="s">
        <v>66</v>
      </c>
      <c r="L1000" s="5" t="s">
        <v>40</v>
      </c>
      <c r="M1000" s="5" t="s">
        <v>41</v>
      </c>
      <c r="N1000" s="5">
        <v>1</v>
      </c>
      <c r="O1000" s="7">
        <v>294</v>
      </c>
      <c r="P1000" s="8">
        <v>0.05</v>
      </c>
      <c r="Q1000" s="7">
        <v>117</v>
      </c>
      <c r="R1000" s="9">
        <f t="shared" si="124"/>
        <v>279.3</v>
      </c>
      <c r="S1000" s="9">
        <f t="shared" si="125"/>
        <v>117</v>
      </c>
      <c r="T1000" s="9">
        <f t="shared" si="126"/>
        <v>162.30000000000001</v>
      </c>
      <c r="U1000" s="10">
        <f t="shared" si="127"/>
        <v>0.58109559613319017</v>
      </c>
      <c r="V1000" s="5" t="s">
        <v>42</v>
      </c>
    </row>
    <row r="1001" spans="1:22" x14ac:dyDescent="0.3">
      <c r="A1001" s="5" t="s">
        <v>1088</v>
      </c>
      <c r="B1001" s="6">
        <v>45203</v>
      </c>
      <c r="C1001" s="5">
        <f t="shared" si="120"/>
        <v>2023</v>
      </c>
      <c r="D1001" s="5">
        <f t="shared" si="121"/>
        <v>10</v>
      </c>
      <c r="E1001" s="5" t="str">
        <f t="shared" si="122"/>
        <v>Oct</v>
      </c>
      <c r="F1001" s="5" t="str">
        <f t="shared" si="123"/>
        <v>Q4</v>
      </c>
      <c r="G1001" s="5" t="s">
        <v>35</v>
      </c>
      <c r="H1001" s="5" t="s">
        <v>91</v>
      </c>
      <c r="I1001" s="5" t="s">
        <v>92</v>
      </c>
      <c r="J1001" s="5" t="s">
        <v>38</v>
      </c>
      <c r="K1001" s="5" t="s">
        <v>118</v>
      </c>
      <c r="L1001" s="5" t="s">
        <v>40</v>
      </c>
      <c r="M1001" s="5" t="s">
        <v>49</v>
      </c>
      <c r="N1001" s="5">
        <v>1</v>
      </c>
      <c r="O1001" s="7">
        <v>17908</v>
      </c>
      <c r="P1001" s="8">
        <v>0.05</v>
      </c>
      <c r="Q1001" s="7">
        <v>14210</v>
      </c>
      <c r="R1001" s="9">
        <f t="shared" si="124"/>
        <v>17012.599999999999</v>
      </c>
      <c r="S1001" s="9">
        <f t="shared" si="125"/>
        <v>14210</v>
      </c>
      <c r="T1001" s="9">
        <f t="shared" si="126"/>
        <v>2802.5999999999985</v>
      </c>
      <c r="U1001" s="10">
        <f t="shared" si="127"/>
        <v>0.16473672454533692</v>
      </c>
      <c r="V1001" s="5" t="s">
        <v>120</v>
      </c>
    </row>
    <row r="1002" spans="1:22" x14ac:dyDescent="0.3">
      <c r="A1002" s="5" t="s">
        <v>1089</v>
      </c>
      <c r="B1002" s="6">
        <v>45203</v>
      </c>
      <c r="C1002" s="5">
        <f t="shared" si="120"/>
        <v>2023</v>
      </c>
      <c r="D1002" s="5">
        <f t="shared" si="121"/>
        <v>10</v>
      </c>
      <c r="E1002" s="5" t="str">
        <f t="shared" si="122"/>
        <v>Oct</v>
      </c>
      <c r="F1002" s="5" t="str">
        <f t="shared" si="123"/>
        <v>Q4</v>
      </c>
      <c r="G1002" s="5" t="s">
        <v>51</v>
      </c>
      <c r="H1002" s="5" t="s">
        <v>106</v>
      </c>
      <c r="I1002" s="5" t="s">
        <v>107</v>
      </c>
      <c r="J1002" s="5" t="s">
        <v>54</v>
      </c>
      <c r="K1002" s="5" t="s">
        <v>84</v>
      </c>
      <c r="L1002" s="5" t="s">
        <v>40</v>
      </c>
      <c r="M1002" s="5" t="s">
        <v>56</v>
      </c>
      <c r="N1002" s="5">
        <v>1</v>
      </c>
      <c r="O1002" s="7">
        <v>2291</v>
      </c>
      <c r="P1002" s="8">
        <v>0</v>
      </c>
      <c r="Q1002" s="7">
        <v>1114</v>
      </c>
      <c r="R1002" s="9">
        <f t="shared" si="124"/>
        <v>2291</v>
      </c>
      <c r="S1002" s="9">
        <f t="shared" si="125"/>
        <v>1114</v>
      </c>
      <c r="T1002" s="9">
        <f t="shared" si="126"/>
        <v>1177</v>
      </c>
      <c r="U1002" s="10">
        <f t="shared" si="127"/>
        <v>0.5137494543867307</v>
      </c>
      <c r="V1002" s="5" t="s">
        <v>120</v>
      </c>
    </row>
    <row r="1003" spans="1:22" x14ac:dyDescent="0.3">
      <c r="A1003" s="5" t="s">
        <v>1090</v>
      </c>
      <c r="B1003" s="6">
        <v>45203</v>
      </c>
      <c r="C1003" s="5">
        <f t="shared" si="120"/>
        <v>2023</v>
      </c>
      <c r="D1003" s="5">
        <f t="shared" si="121"/>
        <v>10</v>
      </c>
      <c r="E1003" s="5" t="str">
        <f t="shared" si="122"/>
        <v>Oct</v>
      </c>
      <c r="F1003" s="5" t="str">
        <f t="shared" si="123"/>
        <v>Q4</v>
      </c>
      <c r="G1003" s="5" t="s">
        <v>58</v>
      </c>
      <c r="H1003" s="5" t="s">
        <v>59</v>
      </c>
      <c r="I1003" s="5" t="s">
        <v>60</v>
      </c>
      <c r="J1003" s="5" t="s">
        <v>54</v>
      </c>
      <c r="K1003" s="5" t="s">
        <v>55</v>
      </c>
      <c r="L1003" s="5" t="s">
        <v>40</v>
      </c>
      <c r="M1003" s="5" t="s">
        <v>49</v>
      </c>
      <c r="N1003" s="5">
        <v>2</v>
      </c>
      <c r="O1003" s="7">
        <v>2831</v>
      </c>
      <c r="P1003" s="8">
        <v>0.15</v>
      </c>
      <c r="Q1003" s="7">
        <v>1657</v>
      </c>
      <c r="R1003" s="9">
        <f t="shared" si="124"/>
        <v>4812.7</v>
      </c>
      <c r="S1003" s="9">
        <f t="shared" si="125"/>
        <v>3314</v>
      </c>
      <c r="T1003" s="9">
        <f t="shared" si="126"/>
        <v>1498.6999999999998</v>
      </c>
      <c r="U1003" s="10">
        <f t="shared" si="127"/>
        <v>0.31140524030170175</v>
      </c>
      <c r="V1003" s="5" t="s">
        <v>42</v>
      </c>
    </row>
    <row r="1004" spans="1:22" x14ac:dyDescent="0.3">
      <c r="A1004" s="5" t="s">
        <v>1091</v>
      </c>
      <c r="B1004" s="6">
        <v>45204</v>
      </c>
      <c r="C1004" s="5">
        <f t="shared" si="120"/>
        <v>2023</v>
      </c>
      <c r="D1004" s="5">
        <f t="shared" si="121"/>
        <v>10</v>
      </c>
      <c r="E1004" s="5" t="str">
        <f t="shared" si="122"/>
        <v>Oct</v>
      </c>
      <c r="F1004" s="5" t="str">
        <f t="shared" si="123"/>
        <v>Q4</v>
      </c>
      <c r="G1004" s="5" t="s">
        <v>51</v>
      </c>
      <c r="H1004" s="5" t="s">
        <v>52</v>
      </c>
      <c r="I1004" s="5" t="s">
        <v>53</v>
      </c>
      <c r="J1004" s="5" t="s">
        <v>46</v>
      </c>
      <c r="K1004" s="5" t="s">
        <v>89</v>
      </c>
      <c r="L1004" s="5" t="s">
        <v>76</v>
      </c>
      <c r="M1004" s="5" t="s">
        <v>49</v>
      </c>
      <c r="N1004" s="5">
        <v>1</v>
      </c>
      <c r="O1004" s="7">
        <v>2402</v>
      </c>
      <c r="P1004" s="8">
        <v>0.15</v>
      </c>
      <c r="Q1004" s="7">
        <v>1368</v>
      </c>
      <c r="R1004" s="9">
        <f t="shared" si="124"/>
        <v>2041.7</v>
      </c>
      <c r="S1004" s="9">
        <f t="shared" si="125"/>
        <v>1368</v>
      </c>
      <c r="T1004" s="9">
        <f t="shared" si="126"/>
        <v>673.7</v>
      </c>
      <c r="U1004" s="10">
        <f t="shared" si="127"/>
        <v>0.32997012293676842</v>
      </c>
      <c r="V1004" s="5" t="s">
        <v>42</v>
      </c>
    </row>
    <row r="1005" spans="1:22" x14ac:dyDescent="0.3">
      <c r="A1005" s="5" t="s">
        <v>1092</v>
      </c>
      <c r="B1005" s="6">
        <v>45204</v>
      </c>
      <c r="C1005" s="5">
        <f t="shared" si="120"/>
        <v>2023</v>
      </c>
      <c r="D1005" s="5">
        <f t="shared" si="121"/>
        <v>10</v>
      </c>
      <c r="E1005" s="5" t="str">
        <f t="shared" si="122"/>
        <v>Oct</v>
      </c>
      <c r="F1005" s="5" t="str">
        <f t="shared" si="123"/>
        <v>Q4</v>
      </c>
      <c r="G1005" s="5" t="s">
        <v>51</v>
      </c>
      <c r="H1005" s="5" t="s">
        <v>79</v>
      </c>
      <c r="I1005" s="5" t="s">
        <v>80</v>
      </c>
      <c r="J1005" s="5" t="s">
        <v>46</v>
      </c>
      <c r="K1005" s="5" t="s">
        <v>47</v>
      </c>
      <c r="L1005" s="5" t="s">
        <v>48</v>
      </c>
      <c r="M1005" s="5" t="s">
        <v>49</v>
      </c>
      <c r="N1005" s="5">
        <v>2</v>
      </c>
      <c r="O1005" s="7">
        <v>410</v>
      </c>
      <c r="P1005" s="8">
        <v>0</v>
      </c>
      <c r="Q1005" s="7">
        <v>182</v>
      </c>
      <c r="R1005" s="9">
        <f t="shared" si="124"/>
        <v>820</v>
      </c>
      <c r="S1005" s="9">
        <f t="shared" si="125"/>
        <v>364</v>
      </c>
      <c r="T1005" s="9">
        <f t="shared" si="126"/>
        <v>456</v>
      </c>
      <c r="U1005" s="10">
        <f t="shared" si="127"/>
        <v>0.55609756097560981</v>
      </c>
      <c r="V1005" s="5" t="s">
        <v>42</v>
      </c>
    </row>
    <row r="1006" spans="1:22" x14ac:dyDescent="0.3">
      <c r="A1006" s="5" t="s">
        <v>1093</v>
      </c>
      <c r="B1006" s="6">
        <v>45204</v>
      </c>
      <c r="C1006" s="5">
        <f t="shared" si="120"/>
        <v>2023</v>
      </c>
      <c r="D1006" s="5">
        <f t="shared" si="121"/>
        <v>10</v>
      </c>
      <c r="E1006" s="5" t="str">
        <f t="shared" si="122"/>
        <v>Oct</v>
      </c>
      <c r="F1006" s="5" t="str">
        <f t="shared" si="123"/>
        <v>Q4</v>
      </c>
      <c r="G1006" s="5" t="s">
        <v>51</v>
      </c>
      <c r="H1006" s="5" t="s">
        <v>106</v>
      </c>
      <c r="I1006" s="5" t="s">
        <v>107</v>
      </c>
      <c r="J1006" s="5" t="s">
        <v>81</v>
      </c>
      <c r="K1006" s="5" t="s">
        <v>146</v>
      </c>
      <c r="L1006" s="5" t="s">
        <v>76</v>
      </c>
      <c r="M1006" s="5" t="s">
        <v>49</v>
      </c>
      <c r="N1006" s="5">
        <v>3</v>
      </c>
      <c r="O1006" s="7">
        <v>8351</v>
      </c>
      <c r="P1006" s="8">
        <v>0.25</v>
      </c>
      <c r="Q1006" s="7">
        <v>5147</v>
      </c>
      <c r="R1006" s="9">
        <f t="shared" si="124"/>
        <v>18789.75</v>
      </c>
      <c r="S1006" s="9">
        <f t="shared" si="125"/>
        <v>15441</v>
      </c>
      <c r="T1006" s="9">
        <f t="shared" si="126"/>
        <v>3348.75</v>
      </c>
      <c r="U1006" s="10">
        <f t="shared" si="127"/>
        <v>0.17822216900171636</v>
      </c>
      <c r="V1006" s="5" t="s">
        <v>42</v>
      </c>
    </row>
    <row r="1007" spans="1:22" x14ac:dyDescent="0.3">
      <c r="A1007" s="5" t="s">
        <v>1094</v>
      </c>
      <c r="B1007" s="6">
        <v>45204</v>
      </c>
      <c r="C1007" s="5">
        <f t="shared" si="120"/>
        <v>2023</v>
      </c>
      <c r="D1007" s="5">
        <f t="shared" si="121"/>
        <v>10</v>
      </c>
      <c r="E1007" s="5" t="str">
        <f t="shared" si="122"/>
        <v>Oct</v>
      </c>
      <c r="F1007" s="5" t="str">
        <f t="shared" si="123"/>
        <v>Q4</v>
      </c>
      <c r="G1007" s="5" t="s">
        <v>51</v>
      </c>
      <c r="H1007" s="5" t="s">
        <v>52</v>
      </c>
      <c r="I1007" s="5" t="s">
        <v>53</v>
      </c>
      <c r="J1007" s="5" t="s">
        <v>46</v>
      </c>
      <c r="K1007" s="5" t="s">
        <v>89</v>
      </c>
      <c r="L1007" s="5" t="s">
        <v>40</v>
      </c>
      <c r="M1007" s="5" t="s">
        <v>56</v>
      </c>
      <c r="N1007" s="5">
        <v>1</v>
      </c>
      <c r="O1007" s="7">
        <v>2396</v>
      </c>
      <c r="P1007" s="8">
        <v>0.1</v>
      </c>
      <c r="Q1007" s="7">
        <v>1423</v>
      </c>
      <c r="R1007" s="9">
        <f t="shared" si="124"/>
        <v>2156.4</v>
      </c>
      <c r="S1007" s="9">
        <f t="shared" si="125"/>
        <v>1423</v>
      </c>
      <c r="T1007" s="9">
        <f t="shared" si="126"/>
        <v>733.40000000000009</v>
      </c>
      <c r="U1007" s="10">
        <f t="shared" si="127"/>
        <v>0.34010387683175664</v>
      </c>
      <c r="V1007" s="5" t="s">
        <v>42</v>
      </c>
    </row>
    <row r="1008" spans="1:22" x14ac:dyDescent="0.3">
      <c r="A1008" s="5" t="s">
        <v>1095</v>
      </c>
      <c r="B1008" s="6">
        <v>45204</v>
      </c>
      <c r="C1008" s="5">
        <f t="shared" si="120"/>
        <v>2023</v>
      </c>
      <c r="D1008" s="5">
        <f t="shared" si="121"/>
        <v>10</v>
      </c>
      <c r="E1008" s="5" t="str">
        <f t="shared" si="122"/>
        <v>Oct</v>
      </c>
      <c r="F1008" s="5" t="str">
        <f t="shared" si="123"/>
        <v>Q4</v>
      </c>
      <c r="G1008" s="5" t="s">
        <v>63</v>
      </c>
      <c r="H1008" s="5" t="s">
        <v>64</v>
      </c>
      <c r="I1008" s="5" t="s">
        <v>65</v>
      </c>
      <c r="J1008" s="5" t="s">
        <v>46</v>
      </c>
      <c r="K1008" s="5" t="s">
        <v>89</v>
      </c>
      <c r="L1008" s="5" t="s">
        <v>40</v>
      </c>
      <c r="M1008" s="5" t="s">
        <v>41</v>
      </c>
      <c r="N1008" s="5">
        <v>3</v>
      </c>
      <c r="O1008" s="7">
        <v>2144</v>
      </c>
      <c r="P1008" s="8">
        <v>0.15</v>
      </c>
      <c r="Q1008" s="7">
        <v>1221</v>
      </c>
      <c r="R1008" s="9">
        <f t="shared" si="124"/>
        <v>5467.2</v>
      </c>
      <c r="S1008" s="9">
        <f t="shared" si="125"/>
        <v>3663</v>
      </c>
      <c r="T1008" s="9">
        <f t="shared" si="126"/>
        <v>1804.1999999999998</v>
      </c>
      <c r="U1008" s="10">
        <f t="shared" si="127"/>
        <v>0.33000438981562774</v>
      </c>
      <c r="V1008" s="5" t="s">
        <v>42</v>
      </c>
    </row>
    <row r="1009" spans="1:22" x14ac:dyDescent="0.3">
      <c r="A1009" s="5" t="s">
        <v>1096</v>
      </c>
      <c r="B1009" s="6">
        <v>45204</v>
      </c>
      <c r="C1009" s="5">
        <f t="shared" si="120"/>
        <v>2023</v>
      </c>
      <c r="D1009" s="5">
        <f t="shared" si="121"/>
        <v>10</v>
      </c>
      <c r="E1009" s="5" t="str">
        <f t="shared" si="122"/>
        <v>Oct</v>
      </c>
      <c r="F1009" s="5" t="str">
        <f t="shared" si="123"/>
        <v>Q4</v>
      </c>
      <c r="G1009" s="5" t="s">
        <v>58</v>
      </c>
      <c r="H1009" s="5" t="s">
        <v>72</v>
      </c>
      <c r="I1009" s="5" t="s">
        <v>73</v>
      </c>
      <c r="J1009" s="5" t="s">
        <v>81</v>
      </c>
      <c r="K1009" s="5" t="s">
        <v>130</v>
      </c>
      <c r="L1009" s="5" t="s">
        <v>48</v>
      </c>
      <c r="M1009" s="5" t="s">
        <v>56</v>
      </c>
      <c r="N1009" s="5">
        <v>1</v>
      </c>
      <c r="O1009" s="7">
        <v>14973</v>
      </c>
      <c r="P1009" s="8">
        <v>0.35</v>
      </c>
      <c r="Q1009" s="7">
        <v>8892</v>
      </c>
      <c r="R1009" s="9">
        <f t="shared" si="124"/>
        <v>9732.4500000000007</v>
      </c>
      <c r="S1009" s="9">
        <f t="shared" si="125"/>
        <v>8892</v>
      </c>
      <c r="T1009" s="9">
        <f t="shared" si="126"/>
        <v>840.45000000000073</v>
      </c>
      <c r="U1009" s="10">
        <f t="shared" si="127"/>
        <v>8.6355439791624994E-2</v>
      </c>
      <c r="V1009" s="5" t="s">
        <v>120</v>
      </c>
    </row>
    <row r="1010" spans="1:22" x14ac:dyDescent="0.3">
      <c r="A1010" s="5" t="s">
        <v>1097</v>
      </c>
      <c r="B1010" s="6">
        <v>45205</v>
      </c>
      <c r="C1010" s="5">
        <f t="shared" si="120"/>
        <v>2023</v>
      </c>
      <c r="D1010" s="5">
        <f t="shared" si="121"/>
        <v>10</v>
      </c>
      <c r="E1010" s="5" t="str">
        <f t="shared" si="122"/>
        <v>Oct</v>
      </c>
      <c r="F1010" s="5" t="str">
        <f t="shared" si="123"/>
        <v>Q4</v>
      </c>
      <c r="G1010" s="5" t="s">
        <v>63</v>
      </c>
      <c r="H1010" s="5" t="s">
        <v>64</v>
      </c>
      <c r="I1010" s="5" t="s">
        <v>65</v>
      </c>
      <c r="J1010" s="5" t="s">
        <v>46</v>
      </c>
      <c r="K1010" s="5" t="s">
        <v>66</v>
      </c>
      <c r="L1010" s="5" t="s">
        <v>76</v>
      </c>
      <c r="M1010" s="5" t="s">
        <v>41</v>
      </c>
      <c r="N1010" s="5">
        <v>1</v>
      </c>
      <c r="O1010" s="7">
        <v>308</v>
      </c>
      <c r="P1010" s="8">
        <v>0.2</v>
      </c>
      <c r="Q1010" s="7">
        <v>123</v>
      </c>
      <c r="R1010" s="9">
        <f t="shared" si="124"/>
        <v>246.4</v>
      </c>
      <c r="S1010" s="9">
        <f t="shared" si="125"/>
        <v>123</v>
      </c>
      <c r="T1010" s="9">
        <f t="shared" si="126"/>
        <v>123.4</v>
      </c>
      <c r="U1010" s="10">
        <f t="shared" si="127"/>
        <v>0.50081168831168832</v>
      </c>
      <c r="V1010" s="5" t="s">
        <v>42</v>
      </c>
    </row>
    <row r="1011" spans="1:22" x14ac:dyDescent="0.3">
      <c r="A1011" s="5" t="s">
        <v>1098</v>
      </c>
      <c r="B1011" s="6">
        <v>45205</v>
      </c>
      <c r="C1011" s="5">
        <f t="shared" si="120"/>
        <v>2023</v>
      </c>
      <c r="D1011" s="5">
        <f t="shared" si="121"/>
        <v>10</v>
      </c>
      <c r="E1011" s="5" t="str">
        <f t="shared" si="122"/>
        <v>Oct</v>
      </c>
      <c r="F1011" s="5" t="str">
        <f t="shared" si="123"/>
        <v>Q4</v>
      </c>
      <c r="G1011" s="5" t="s">
        <v>35</v>
      </c>
      <c r="H1011" s="5" t="s">
        <v>36</v>
      </c>
      <c r="I1011" s="5" t="s">
        <v>37</v>
      </c>
      <c r="J1011" s="5" t="s">
        <v>54</v>
      </c>
      <c r="K1011" s="5" t="s">
        <v>84</v>
      </c>
      <c r="L1011" s="5" t="s">
        <v>40</v>
      </c>
      <c r="M1011" s="5" t="s">
        <v>56</v>
      </c>
      <c r="N1011" s="5">
        <v>2</v>
      </c>
      <c r="O1011" s="7">
        <v>2187</v>
      </c>
      <c r="P1011" s="8">
        <v>0.1</v>
      </c>
      <c r="Q1011" s="7">
        <v>1121</v>
      </c>
      <c r="R1011" s="9">
        <f t="shared" si="124"/>
        <v>3936.6</v>
      </c>
      <c r="S1011" s="9">
        <f t="shared" si="125"/>
        <v>2242</v>
      </c>
      <c r="T1011" s="9">
        <f t="shared" si="126"/>
        <v>1694.6</v>
      </c>
      <c r="U1011" s="10">
        <f t="shared" si="127"/>
        <v>0.43047299700248942</v>
      </c>
      <c r="V1011" s="5" t="s">
        <v>42</v>
      </c>
    </row>
    <row r="1012" spans="1:22" x14ac:dyDescent="0.3">
      <c r="A1012" s="5" t="s">
        <v>1099</v>
      </c>
      <c r="B1012" s="6">
        <v>45205</v>
      </c>
      <c r="C1012" s="5">
        <f t="shared" si="120"/>
        <v>2023</v>
      </c>
      <c r="D1012" s="5">
        <f t="shared" si="121"/>
        <v>10</v>
      </c>
      <c r="E1012" s="5" t="str">
        <f t="shared" si="122"/>
        <v>Oct</v>
      </c>
      <c r="F1012" s="5" t="str">
        <f t="shared" si="123"/>
        <v>Q4</v>
      </c>
      <c r="G1012" s="5" t="s">
        <v>63</v>
      </c>
      <c r="H1012" s="5" t="s">
        <v>86</v>
      </c>
      <c r="I1012" s="5" t="s">
        <v>87</v>
      </c>
      <c r="J1012" s="5" t="s">
        <v>81</v>
      </c>
      <c r="K1012" s="5" t="s">
        <v>146</v>
      </c>
      <c r="L1012" s="5" t="s">
        <v>76</v>
      </c>
      <c r="M1012" s="5" t="s">
        <v>49</v>
      </c>
      <c r="N1012" s="5">
        <v>4</v>
      </c>
      <c r="O1012" s="7">
        <v>8885</v>
      </c>
      <c r="P1012" s="8">
        <v>0</v>
      </c>
      <c r="Q1012" s="7">
        <v>5427</v>
      </c>
      <c r="R1012" s="9">
        <f t="shared" si="124"/>
        <v>35540</v>
      </c>
      <c r="S1012" s="9">
        <f t="shared" si="125"/>
        <v>21708</v>
      </c>
      <c r="T1012" s="9">
        <f t="shared" si="126"/>
        <v>13832</v>
      </c>
      <c r="U1012" s="10">
        <f t="shared" si="127"/>
        <v>0.3891952729319077</v>
      </c>
      <c r="V1012" s="5" t="s">
        <v>42</v>
      </c>
    </row>
    <row r="1013" spans="1:22" x14ac:dyDescent="0.3">
      <c r="A1013" s="5" t="s">
        <v>1100</v>
      </c>
      <c r="B1013" s="6">
        <v>45205</v>
      </c>
      <c r="C1013" s="5">
        <f t="shared" si="120"/>
        <v>2023</v>
      </c>
      <c r="D1013" s="5">
        <f t="shared" si="121"/>
        <v>10</v>
      </c>
      <c r="E1013" s="5" t="str">
        <f t="shared" si="122"/>
        <v>Oct</v>
      </c>
      <c r="F1013" s="5" t="str">
        <f t="shared" si="123"/>
        <v>Q4</v>
      </c>
      <c r="G1013" s="5" t="s">
        <v>51</v>
      </c>
      <c r="H1013" s="5" t="s">
        <v>52</v>
      </c>
      <c r="I1013" s="5" t="s">
        <v>53</v>
      </c>
      <c r="J1013" s="5" t="s">
        <v>46</v>
      </c>
      <c r="K1013" s="5" t="s">
        <v>61</v>
      </c>
      <c r="L1013" s="5" t="s">
        <v>48</v>
      </c>
      <c r="M1013" s="5" t="s">
        <v>49</v>
      </c>
      <c r="N1013" s="5">
        <v>2</v>
      </c>
      <c r="O1013" s="7">
        <v>274</v>
      </c>
      <c r="P1013" s="8">
        <v>0.15</v>
      </c>
      <c r="Q1013" s="7">
        <v>116</v>
      </c>
      <c r="R1013" s="9">
        <f t="shared" si="124"/>
        <v>465.8</v>
      </c>
      <c r="S1013" s="9">
        <f t="shared" si="125"/>
        <v>232</v>
      </c>
      <c r="T1013" s="9">
        <f t="shared" si="126"/>
        <v>233.8</v>
      </c>
      <c r="U1013" s="10">
        <f t="shared" si="127"/>
        <v>0.501932159725204</v>
      </c>
      <c r="V1013" s="5" t="s">
        <v>42</v>
      </c>
    </row>
    <row r="1014" spans="1:22" x14ac:dyDescent="0.3">
      <c r="A1014" s="5" t="s">
        <v>1101</v>
      </c>
      <c r="B1014" s="6">
        <v>45205</v>
      </c>
      <c r="C1014" s="5">
        <f t="shared" si="120"/>
        <v>2023</v>
      </c>
      <c r="D1014" s="5">
        <f t="shared" si="121"/>
        <v>10</v>
      </c>
      <c r="E1014" s="5" t="str">
        <f t="shared" si="122"/>
        <v>Oct</v>
      </c>
      <c r="F1014" s="5" t="str">
        <f t="shared" si="123"/>
        <v>Q4</v>
      </c>
      <c r="G1014" s="5" t="s">
        <v>63</v>
      </c>
      <c r="H1014" s="5" t="s">
        <v>86</v>
      </c>
      <c r="I1014" s="5" t="s">
        <v>87</v>
      </c>
      <c r="J1014" s="5" t="s">
        <v>46</v>
      </c>
      <c r="K1014" s="5" t="s">
        <v>66</v>
      </c>
      <c r="L1014" s="5" t="s">
        <v>48</v>
      </c>
      <c r="M1014" s="5" t="s">
        <v>49</v>
      </c>
      <c r="N1014" s="5">
        <v>4</v>
      </c>
      <c r="O1014" s="7">
        <v>313</v>
      </c>
      <c r="P1014" s="8">
        <v>0.15</v>
      </c>
      <c r="Q1014" s="7">
        <v>127</v>
      </c>
      <c r="R1014" s="9">
        <f t="shared" si="124"/>
        <v>1064.2</v>
      </c>
      <c r="S1014" s="9">
        <f t="shared" si="125"/>
        <v>508</v>
      </c>
      <c r="T1014" s="9">
        <f t="shared" si="126"/>
        <v>556.20000000000005</v>
      </c>
      <c r="U1014" s="10">
        <f t="shared" si="127"/>
        <v>0.5226461191505356</v>
      </c>
      <c r="V1014" s="5" t="s">
        <v>42</v>
      </c>
    </row>
    <row r="1015" spans="1:22" x14ac:dyDescent="0.3">
      <c r="A1015" s="5" t="s">
        <v>1102</v>
      </c>
      <c r="B1015" s="6">
        <v>45205</v>
      </c>
      <c r="C1015" s="5">
        <f t="shared" si="120"/>
        <v>2023</v>
      </c>
      <c r="D1015" s="5">
        <f t="shared" si="121"/>
        <v>10</v>
      </c>
      <c r="E1015" s="5" t="str">
        <f t="shared" si="122"/>
        <v>Oct</v>
      </c>
      <c r="F1015" s="5" t="str">
        <f t="shared" si="123"/>
        <v>Q4</v>
      </c>
      <c r="G1015" s="5" t="s">
        <v>51</v>
      </c>
      <c r="H1015" s="5" t="s">
        <v>106</v>
      </c>
      <c r="I1015" s="5" t="s">
        <v>107</v>
      </c>
      <c r="J1015" s="5" t="s">
        <v>38</v>
      </c>
      <c r="K1015" s="5" t="s">
        <v>104</v>
      </c>
      <c r="L1015" s="5" t="s">
        <v>76</v>
      </c>
      <c r="M1015" s="5" t="s">
        <v>56</v>
      </c>
      <c r="N1015" s="5">
        <v>1</v>
      </c>
      <c r="O1015" s="7">
        <v>1465</v>
      </c>
      <c r="P1015" s="8">
        <v>0.15</v>
      </c>
      <c r="Q1015" s="7">
        <v>717</v>
      </c>
      <c r="R1015" s="9">
        <f t="shared" si="124"/>
        <v>1245.25</v>
      </c>
      <c r="S1015" s="9">
        <f t="shared" si="125"/>
        <v>717</v>
      </c>
      <c r="T1015" s="9">
        <f t="shared" si="126"/>
        <v>528.25</v>
      </c>
      <c r="U1015" s="10">
        <f t="shared" si="127"/>
        <v>0.42421200562136119</v>
      </c>
      <c r="V1015" s="5" t="s">
        <v>42</v>
      </c>
    </row>
    <row r="1016" spans="1:22" x14ac:dyDescent="0.3">
      <c r="A1016" s="5" t="s">
        <v>1103</v>
      </c>
      <c r="B1016" s="6">
        <v>45205</v>
      </c>
      <c r="C1016" s="5">
        <f t="shared" si="120"/>
        <v>2023</v>
      </c>
      <c r="D1016" s="5">
        <f t="shared" si="121"/>
        <v>10</v>
      </c>
      <c r="E1016" s="5" t="str">
        <f t="shared" si="122"/>
        <v>Oct</v>
      </c>
      <c r="F1016" s="5" t="str">
        <f t="shared" si="123"/>
        <v>Q4</v>
      </c>
      <c r="G1016" s="5" t="s">
        <v>51</v>
      </c>
      <c r="H1016" s="5" t="s">
        <v>52</v>
      </c>
      <c r="I1016" s="5" t="s">
        <v>53</v>
      </c>
      <c r="J1016" s="5" t="s">
        <v>46</v>
      </c>
      <c r="K1016" s="5" t="s">
        <v>47</v>
      </c>
      <c r="L1016" s="5" t="s">
        <v>48</v>
      </c>
      <c r="M1016" s="5" t="s">
        <v>56</v>
      </c>
      <c r="N1016" s="5">
        <v>5</v>
      </c>
      <c r="O1016" s="7">
        <v>468</v>
      </c>
      <c r="P1016" s="8">
        <v>0.05</v>
      </c>
      <c r="Q1016" s="7">
        <v>208</v>
      </c>
      <c r="R1016" s="9">
        <f t="shared" si="124"/>
        <v>2223</v>
      </c>
      <c r="S1016" s="9">
        <f t="shared" si="125"/>
        <v>1040</v>
      </c>
      <c r="T1016" s="9">
        <f t="shared" si="126"/>
        <v>1183</v>
      </c>
      <c r="U1016" s="10">
        <f t="shared" si="127"/>
        <v>0.53216374269005851</v>
      </c>
      <c r="V1016" s="5" t="s">
        <v>42</v>
      </c>
    </row>
    <row r="1017" spans="1:22" x14ac:dyDescent="0.3">
      <c r="A1017" s="5" t="s">
        <v>1104</v>
      </c>
      <c r="B1017" s="6">
        <v>45206</v>
      </c>
      <c r="C1017" s="5">
        <f t="shared" si="120"/>
        <v>2023</v>
      </c>
      <c r="D1017" s="5">
        <f t="shared" si="121"/>
        <v>10</v>
      </c>
      <c r="E1017" s="5" t="str">
        <f t="shared" si="122"/>
        <v>Oct</v>
      </c>
      <c r="F1017" s="5" t="str">
        <f t="shared" si="123"/>
        <v>Q4</v>
      </c>
      <c r="G1017" s="5" t="s">
        <v>58</v>
      </c>
      <c r="H1017" s="5" t="s">
        <v>72</v>
      </c>
      <c r="I1017" s="5" t="s">
        <v>73</v>
      </c>
      <c r="J1017" s="5" t="s">
        <v>38</v>
      </c>
      <c r="K1017" s="5" t="s">
        <v>104</v>
      </c>
      <c r="L1017" s="5" t="s">
        <v>40</v>
      </c>
      <c r="M1017" s="5" t="s">
        <v>49</v>
      </c>
      <c r="N1017" s="5">
        <v>4</v>
      </c>
      <c r="O1017" s="7">
        <v>1504</v>
      </c>
      <c r="P1017" s="8">
        <v>0</v>
      </c>
      <c r="Q1017" s="7">
        <v>770</v>
      </c>
      <c r="R1017" s="9">
        <f t="shared" si="124"/>
        <v>6016</v>
      </c>
      <c r="S1017" s="9">
        <f t="shared" si="125"/>
        <v>3080</v>
      </c>
      <c r="T1017" s="9">
        <f t="shared" si="126"/>
        <v>2936</v>
      </c>
      <c r="U1017" s="10">
        <f t="shared" si="127"/>
        <v>0.48803191489361702</v>
      </c>
      <c r="V1017" s="5" t="s">
        <v>42</v>
      </c>
    </row>
    <row r="1018" spans="1:22" x14ac:dyDescent="0.3">
      <c r="A1018" s="5" t="s">
        <v>1105</v>
      </c>
      <c r="B1018" s="6">
        <v>45206</v>
      </c>
      <c r="C1018" s="5">
        <f t="shared" si="120"/>
        <v>2023</v>
      </c>
      <c r="D1018" s="5">
        <f t="shared" si="121"/>
        <v>10</v>
      </c>
      <c r="E1018" s="5" t="str">
        <f t="shared" si="122"/>
        <v>Oct</v>
      </c>
      <c r="F1018" s="5" t="str">
        <f t="shared" si="123"/>
        <v>Q4</v>
      </c>
      <c r="G1018" s="5" t="s">
        <v>63</v>
      </c>
      <c r="H1018" s="5" t="s">
        <v>64</v>
      </c>
      <c r="I1018" s="5" t="s">
        <v>65</v>
      </c>
      <c r="J1018" s="5" t="s">
        <v>46</v>
      </c>
      <c r="K1018" s="5" t="s">
        <v>47</v>
      </c>
      <c r="L1018" s="5" t="s">
        <v>48</v>
      </c>
      <c r="M1018" s="5" t="s">
        <v>56</v>
      </c>
      <c r="N1018" s="5">
        <v>1</v>
      </c>
      <c r="O1018" s="7">
        <v>468</v>
      </c>
      <c r="P1018" s="8">
        <v>0.15</v>
      </c>
      <c r="Q1018" s="7">
        <v>208</v>
      </c>
      <c r="R1018" s="9">
        <f t="shared" si="124"/>
        <v>397.8</v>
      </c>
      <c r="S1018" s="9">
        <f t="shared" si="125"/>
        <v>208</v>
      </c>
      <c r="T1018" s="9">
        <f t="shared" si="126"/>
        <v>189.8</v>
      </c>
      <c r="U1018" s="10">
        <f t="shared" si="127"/>
        <v>0.47712418300653597</v>
      </c>
      <c r="V1018" s="5" t="s">
        <v>42</v>
      </c>
    </row>
    <row r="1019" spans="1:22" x14ac:dyDescent="0.3">
      <c r="A1019" s="5" t="s">
        <v>1106</v>
      </c>
      <c r="B1019" s="6">
        <v>45206</v>
      </c>
      <c r="C1019" s="5">
        <f t="shared" si="120"/>
        <v>2023</v>
      </c>
      <c r="D1019" s="5">
        <f t="shared" si="121"/>
        <v>10</v>
      </c>
      <c r="E1019" s="5" t="str">
        <f t="shared" si="122"/>
        <v>Oct</v>
      </c>
      <c r="F1019" s="5" t="str">
        <f t="shared" si="123"/>
        <v>Q4</v>
      </c>
      <c r="G1019" s="5" t="s">
        <v>35</v>
      </c>
      <c r="H1019" s="5" t="s">
        <v>44</v>
      </c>
      <c r="I1019" s="5" t="s">
        <v>45</v>
      </c>
      <c r="J1019" s="5" t="s">
        <v>46</v>
      </c>
      <c r="K1019" s="5" t="s">
        <v>89</v>
      </c>
      <c r="L1019" s="5" t="s">
        <v>48</v>
      </c>
      <c r="M1019" s="5" t="s">
        <v>56</v>
      </c>
      <c r="N1019" s="5">
        <v>1</v>
      </c>
      <c r="O1019" s="7">
        <v>2301</v>
      </c>
      <c r="P1019" s="8">
        <v>0</v>
      </c>
      <c r="Q1019" s="7">
        <v>1337</v>
      </c>
      <c r="R1019" s="9">
        <f t="shared" si="124"/>
        <v>2301</v>
      </c>
      <c r="S1019" s="9">
        <f t="shared" si="125"/>
        <v>1337</v>
      </c>
      <c r="T1019" s="9">
        <f t="shared" si="126"/>
        <v>964</v>
      </c>
      <c r="U1019" s="10">
        <f t="shared" si="127"/>
        <v>0.41894828335506301</v>
      </c>
      <c r="V1019" s="5" t="s">
        <v>42</v>
      </c>
    </row>
    <row r="1020" spans="1:22" x14ac:dyDescent="0.3">
      <c r="A1020" s="5" t="s">
        <v>1107</v>
      </c>
      <c r="B1020" s="6">
        <v>45206</v>
      </c>
      <c r="C1020" s="5">
        <f t="shared" si="120"/>
        <v>2023</v>
      </c>
      <c r="D1020" s="5">
        <f t="shared" si="121"/>
        <v>10</v>
      </c>
      <c r="E1020" s="5" t="str">
        <f t="shared" si="122"/>
        <v>Oct</v>
      </c>
      <c r="F1020" s="5" t="str">
        <f t="shared" si="123"/>
        <v>Q4</v>
      </c>
      <c r="G1020" s="5" t="s">
        <v>58</v>
      </c>
      <c r="H1020" s="5" t="s">
        <v>68</v>
      </c>
      <c r="I1020" s="5" t="s">
        <v>69</v>
      </c>
      <c r="J1020" s="5" t="s">
        <v>46</v>
      </c>
      <c r="K1020" s="5" t="s">
        <v>47</v>
      </c>
      <c r="L1020" s="5" t="s">
        <v>40</v>
      </c>
      <c r="M1020" s="5" t="s">
        <v>56</v>
      </c>
      <c r="N1020" s="5">
        <v>1</v>
      </c>
      <c r="O1020" s="7">
        <v>460</v>
      </c>
      <c r="P1020" s="8">
        <v>0</v>
      </c>
      <c r="Q1020" s="7">
        <v>203</v>
      </c>
      <c r="R1020" s="9">
        <f t="shared" si="124"/>
        <v>460</v>
      </c>
      <c r="S1020" s="9">
        <f t="shared" si="125"/>
        <v>203</v>
      </c>
      <c r="T1020" s="9">
        <f t="shared" si="126"/>
        <v>257</v>
      </c>
      <c r="U1020" s="10">
        <f t="shared" si="127"/>
        <v>0.55869565217391304</v>
      </c>
      <c r="V1020" s="5" t="s">
        <v>42</v>
      </c>
    </row>
    <row r="1021" spans="1:22" x14ac:dyDescent="0.3">
      <c r="A1021" s="5" t="s">
        <v>1108</v>
      </c>
      <c r="B1021" s="6">
        <v>45206</v>
      </c>
      <c r="C1021" s="5">
        <f t="shared" si="120"/>
        <v>2023</v>
      </c>
      <c r="D1021" s="5">
        <f t="shared" si="121"/>
        <v>10</v>
      </c>
      <c r="E1021" s="5" t="str">
        <f t="shared" si="122"/>
        <v>Oct</v>
      </c>
      <c r="F1021" s="5" t="str">
        <f t="shared" si="123"/>
        <v>Q4</v>
      </c>
      <c r="G1021" s="5" t="s">
        <v>63</v>
      </c>
      <c r="H1021" s="5" t="s">
        <v>109</v>
      </c>
      <c r="I1021" s="5" t="s">
        <v>110</v>
      </c>
      <c r="J1021" s="5" t="s">
        <v>46</v>
      </c>
      <c r="K1021" s="5" t="s">
        <v>66</v>
      </c>
      <c r="L1021" s="5" t="s">
        <v>40</v>
      </c>
      <c r="M1021" s="5" t="s">
        <v>49</v>
      </c>
      <c r="N1021" s="5">
        <v>2</v>
      </c>
      <c r="O1021" s="7">
        <v>304</v>
      </c>
      <c r="P1021" s="8">
        <v>0.15</v>
      </c>
      <c r="Q1021" s="7">
        <v>119</v>
      </c>
      <c r="R1021" s="9">
        <f t="shared" si="124"/>
        <v>516.79999999999995</v>
      </c>
      <c r="S1021" s="9">
        <f t="shared" si="125"/>
        <v>238</v>
      </c>
      <c r="T1021" s="9">
        <f t="shared" si="126"/>
        <v>278.79999999999995</v>
      </c>
      <c r="U1021" s="10">
        <f t="shared" si="127"/>
        <v>0.53947368421052633</v>
      </c>
      <c r="V1021" s="5" t="s">
        <v>42</v>
      </c>
    </row>
    <row r="1022" spans="1:22" x14ac:dyDescent="0.3">
      <c r="A1022" s="5" t="s">
        <v>1109</v>
      </c>
      <c r="B1022" s="6">
        <v>45207</v>
      </c>
      <c r="C1022" s="5">
        <f t="shared" si="120"/>
        <v>2023</v>
      </c>
      <c r="D1022" s="5">
        <f t="shared" si="121"/>
        <v>10</v>
      </c>
      <c r="E1022" s="5" t="str">
        <f t="shared" si="122"/>
        <v>Oct</v>
      </c>
      <c r="F1022" s="5" t="str">
        <f t="shared" si="123"/>
        <v>Q4</v>
      </c>
      <c r="G1022" s="5" t="s">
        <v>58</v>
      </c>
      <c r="H1022" s="5" t="s">
        <v>72</v>
      </c>
      <c r="I1022" s="5" t="s">
        <v>73</v>
      </c>
      <c r="J1022" s="5" t="s">
        <v>81</v>
      </c>
      <c r="K1022" s="5" t="s">
        <v>130</v>
      </c>
      <c r="L1022" s="5" t="s">
        <v>40</v>
      </c>
      <c r="M1022" s="5" t="s">
        <v>49</v>
      </c>
      <c r="N1022" s="5">
        <v>5</v>
      </c>
      <c r="O1022" s="7">
        <v>13799</v>
      </c>
      <c r="P1022" s="8">
        <v>0.2</v>
      </c>
      <c r="Q1022" s="7">
        <v>8351</v>
      </c>
      <c r="R1022" s="9">
        <f t="shared" si="124"/>
        <v>55196</v>
      </c>
      <c r="S1022" s="9">
        <f t="shared" si="125"/>
        <v>41755</v>
      </c>
      <c r="T1022" s="9">
        <f t="shared" si="126"/>
        <v>13441</v>
      </c>
      <c r="U1022" s="10">
        <f t="shared" si="127"/>
        <v>0.24351402275527212</v>
      </c>
      <c r="V1022" s="5" t="s">
        <v>42</v>
      </c>
    </row>
    <row r="1023" spans="1:22" x14ac:dyDescent="0.3">
      <c r="A1023" s="5" t="s">
        <v>1110</v>
      </c>
      <c r="B1023" s="6">
        <v>45207</v>
      </c>
      <c r="C1023" s="5">
        <f t="shared" si="120"/>
        <v>2023</v>
      </c>
      <c r="D1023" s="5">
        <f t="shared" si="121"/>
        <v>10</v>
      </c>
      <c r="E1023" s="5" t="str">
        <f t="shared" si="122"/>
        <v>Oct</v>
      </c>
      <c r="F1023" s="5" t="str">
        <f t="shared" si="123"/>
        <v>Q4</v>
      </c>
      <c r="G1023" s="5" t="s">
        <v>63</v>
      </c>
      <c r="H1023" s="5" t="s">
        <v>86</v>
      </c>
      <c r="I1023" s="5" t="s">
        <v>87</v>
      </c>
      <c r="J1023" s="5" t="s">
        <v>46</v>
      </c>
      <c r="K1023" s="5" t="s">
        <v>47</v>
      </c>
      <c r="L1023" s="5" t="s">
        <v>76</v>
      </c>
      <c r="M1023" s="5" t="s">
        <v>41</v>
      </c>
      <c r="N1023" s="5">
        <v>1</v>
      </c>
      <c r="O1023" s="7">
        <v>488</v>
      </c>
      <c r="P1023" s="8">
        <v>0.15</v>
      </c>
      <c r="Q1023" s="7">
        <v>223</v>
      </c>
      <c r="R1023" s="9">
        <f t="shared" si="124"/>
        <v>414.8</v>
      </c>
      <c r="S1023" s="9">
        <f t="shared" si="125"/>
        <v>223</v>
      </c>
      <c r="T1023" s="9">
        <f t="shared" si="126"/>
        <v>191.8</v>
      </c>
      <c r="U1023" s="10">
        <f t="shared" si="127"/>
        <v>0.46239151398264228</v>
      </c>
      <c r="V1023" s="5" t="s">
        <v>42</v>
      </c>
    </row>
    <row r="1024" spans="1:22" x14ac:dyDescent="0.3">
      <c r="A1024" s="5" t="s">
        <v>1111</v>
      </c>
      <c r="B1024" s="6">
        <v>45207</v>
      </c>
      <c r="C1024" s="5">
        <f t="shared" si="120"/>
        <v>2023</v>
      </c>
      <c r="D1024" s="5">
        <f t="shared" si="121"/>
        <v>10</v>
      </c>
      <c r="E1024" s="5" t="str">
        <f t="shared" si="122"/>
        <v>Oct</v>
      </c>
      <c r="F1024" s="5" t="str">
        <f t="shared" si="123"/>
        <v>Q4</v>
      </c>
      <c r="G1024" s="5" t="s">
        <v>58</v>
      </c>
      <c r="H1024" s="5" t="s">
        <v>68</v>
      </c>
      <c r="I1024" s="5" t="s">
        <v>69</v>
      </c>
      <c r="J1024" s="5" t="s">
        <v>81</v>
      </c>
      <c r="K1024" s="5" t="s">
        <v>130</v>
      </c>
      <c r="L1024" s="5" t="s">
        <v>40</v>
      </c>
      <c r="M1024" s="5" t="s">
        <v>41</v>
      </c>
      <c r="N1024" s="5">
        <v>1</v>
      </c>
      <c r="O1024" s="7">
        <v>14760</v>
      </c>
      <c r="P1024" s="8">
        <v>0.25</v>
      </c>
      <c r="Q1024" s="7">
        <v>8967</v>
      </c>
      <c r="R1024" s="9">
        <f t="shared" si="124"/>
        <v>11070</v>
      </c>
      <c r="S1024" s="9">
        <f t="shared" si="125"/>
        <v>8967</v>
      </c>
      <c r="T1024" s="9">
        <f t="shared" si="126"/>
        <v>2103</v>
      </c>
      <c r="U1024" s="10">
        <f t="shared" si="127"/>
        <v>0.18997289972899728</v>
      </c>
      <c r="V1024" s="5" t="s">
        <v>42</v>
      </c>
    </row>
    <row r="1025" spans="1:22" x14ac:dyDescent="0.3">
      <c r="A1025" s="5" t="s">
        <v>1112</v>
      </c>
      <c r="B1025" s="6">
        <v>45207</v>
      </c>
      <c r="C1025" s="5">
        <f t="shared" si="120"/>
        <v>2023</v>
      </c>
      <c r="D1025" s="5">
        <f t="shared" si="121"/>
        <v>10</v>
      </c>
      <c r="E1025" s="5" t="str">
        <f t="shared" si="122"/>
        <v>Oct</v>
      </c>
      <c r="F1025" s="5" t="str">
        <f t="shared" si="123"/>
        <v>Q4</v>
      </c>
      <c r="G1025" s="5" t="s">
        <v>58</v>
      </c>
      <c r="H1025" s="5" t="s">
        <v>59</v>
      </c>
      <c r="I1025" s="5" t="s">
        <v>60</v>
      </c>
      <c r="J1025" s="5" t="s">
        <v>46</v>
      </c>
      <c r="K1025" s="5" t="s">
        <v>89</v>
      </c>
      <c r="L1025" s="5" t="s">
        <v>76</v>
      </c>
      <c r="M1025" s="5" t="s">
        <v>41</v>
      </c>
      <c r="N1025" s="5">
        <v>3</v>
      </c>
      <c r="O1025" s="7">
        <v>2031</v>
      </c>
      <c r="P1025" s="8">
        <v>0.1</v>
      </c>
      <c r="Q1025" s="7">
        <v>1200</v>
      </c>
      <c r="R1025" s="9">
        <f t="shared" si="124"/>
        <v>5483.7</v>
      </c>
      <c r="S1025" s="9">
        <f t="shared" si="125"/>
        <v>3600</v>
      </c>
      <c r="T1025" s="9">
        <f t="shared" si="126"/>
        <v>1883.6999999999998</v>
      </c>
      <c r="U1025" s="10">
        <f t="shared" si="127"/>
        <v>0.34350894469062859</v>
      </c>
      <c r="V1025" s="5" t="s">
        <v>42</v>
      </c>
    </row>
    <row r="1026" spans="1:22" x14ac:dyDescent="0.3">
      <c r="A1026" s="5" t="s">
        <v>1113</v>
      </c>
      <c r="B1026" s="6">
        <v>45207</v>
      </c>
      <c r="C1026" s="5">
        <f t="shared" ref="C1026:C1089" si="128">YEAR(B1026)</f>
        <v>2023</v>
      </c>
      <c r="D1026" s="5">
        <f t="shared" ref="D1026:D1089" si="129">MONTH(B1026)</f>
        <v>10</v>
      </c>
      <c r="E1026" s="5" t="str">
        <f t="shared" ref="E1026:E1089" si="130">TEXT(B1026,"mmm")</f>
        <v>Oct</v>
      </c>
      <c r="F1026" s="5" t="str">
        <f t="shared" ref="F1026:F1089" si="131">"Q"&amp;ROUNDUP(D1026/3,0)</f>
        <v>Q4</v>
      </c>
      <c r="G1026" s="5" t="s">
        <v>58</v>
      </c>
      <c r="H1026" s="5" t="s">
        <v>68</v>
      </c>
      <c r="I1026" s="5" t="s">
        <v>69</v>
      </c>
      <c r="J1026" s="5" t="s">
        <v>81</v>
      </c>
      <c r="K1026" s="5" t="s">
        <v>146</v>
      </c>
      <c r="L1026" s="5" t="s">
        <v>76</v>
      </c>
      <c r="M1026" s="5" t="s">
        <v>41</v>
      </c>
      <c r="N1026" s="5">
        <v>1</v>
      </c>
      <c r="O1026" s="7">
        <v>8264</v>
      </c>
      <c r="P1026" s="8">
        <v>0.05</v>
      </c>
      <c r="Q1026" s="7">
        <v>5212</v>
      </c>
      <c r="R1026" s="9">
        <f t="shared" ref="R1026:R1089" si="132">N1026*O1026*(1-P1026)</f>
        <v>7850.7999999999993</v>
      </c>
      <c r="S1026" s="9">
        <f t="shared" ref="S1026:S1089" si="133">N1026*Q1026</f>
        <v>5212</v>
      </c>
      <c r="T1026" s="9">
        <f t="shared" ref="T1026:T1089" si="134">R1026-S1026</f>
        <v>2638.7999999999993</v>
      </c>
      <c r="U1026" s="10">
        <f t="shared" ref="U1026:U1089" si="135">IF(R1026=0,0,T1026/R1026)</f>
        <v>0.33611861211596267</v>
      </c>
      <c r="V1026" s="5" t="s">
        <v>42</v>
      </c>
    </row>
    <row r="1027" spans="1:22" x14ac:dyDescent="0.3">
      <c r="A1027" s="5" t="s">
        <v>1114</v>
      </c>
      <c r="B1027" s="6">
        <v>45207</v>
      </c>
      <c r="C1027" s="5">
        <f t="shared" si="128"/>
        <v>2023</v>
      </c>
      <c r="D1027" s="5">
        <f t="shared" si="129"/>
        <v>10</v>
      </c>
      <c r="E1027" s="5" t="str">
        <f t="shared" si="130"/>
        <v>Oct</v>
      </c>
      <c r="F1027" s="5" t="str">
        <f t="shared" si="131"/>
        <v>Q4</v>
      </c>
      <c r="G1027" s="5" t="s">
        <v>63</v>
      </c>
      <c r="H1027" s="5" t="s">
        <v>109</v>
      </c>
      <c r="I1027" s="5" t="s">
        <v>110</v>
      </c>
      <c r="J1027" s="5" t="s">
        <v>38</v>
      </c>
      <c r="K1027" s="5" t="s">
        <v>118</v>
      </c>
      <c r="L1027" s="5" t="s">
        <v>40</v>
      </c>
      <c r="M1027" s="5" t="s">
        <v>49</v>
      </c>
      <c r="N1027" s="5">
        <v>5</v>
      </c>
      <c r="O1027" s="7">
        <v>18678</v>
      </c>
      <c r="P1027" s="8">
        <v>0</v>
      </c>
      <c r="Q1027" s="7">
        <v>14957</v>
      </c>
      <c r="R1027" s="9">
        <f t="shared" si="132"/>
        <v>93390</v>
      </c>
      <c r="S1027" s="9">
        <f t="shared" si="133"/>
        <v>74785</v>
      </c>
      <c r="T1027" s="9">
        <f t="shared" si="134"/>
        <v>18605</v>
      </c>
      <c r="U1027" s="10">
        <f t="shared" si="135"/>
        <v>0.19921833172716566</v>
      </c>
      <c r="V1027" s="5" t="s">
        <v>42</v>
      </c>
    </row>
    <row r="1028" spans="1:22" x14ac:dyDescent="0.3">
      <c r="A1028" s="5" t="s">
        <v>1115</v>
      </c>
      <c r="B1028" s="6">
        <v>45207</v>
      </c>
      <c r="C1028" s="5">
        <f t="shared" si="128"/>
        <v>2023</v>
      </c>
      <c r="D1028" s="5">
        <f t="shared" si="129"/>
        <v>10</v>
      </c>
      <c r="E1028" s="5" t="str">
        <f t="shared" si="130"/>
        <v>Oct</v>
      </c>
      <c r="F1028" s="5" t="str">
        <f t="shared" si="131"/>
        <v>Q4</v>
      </c>
      <c r="G1028" s="5" t="s">
        <v>63</v>
      </c>
      <c r="H1028" s="5" t="s">
        <v>109</v>
      </c>
      <c r="I1028" s="5" t="s">
        <v>110</v>
      </c>
      <c r="J1028" s="5" t="s">
        <v>46</v>
      </c>
      <c r="K1028" s="5" t="s">
        <v>89</v>
      </c>
      <c r="L1028" s="5" t="s">
        <v>40</v>
      </c>
      <c r="M1028" s="5" t="s">
        <v>49</v>
      </c>
      <c r="N1028" s="5">
        <v>3</v>
      </c>
      <c r="O1028" s="7">
        <v>2403</v>
      </c>
      <c r="P1028" s="8">
        <v>0</v>
      </c>
      <c r="Q1028" s="7">
        <v>1433</v>
      </c>
      <c r="R1028" s="9">
        <f t="shared" si="132"/>
        <v>7209</v>
      </c>
      <c r="S1028" s="9">
        <f t="shared" si="133"/>
        <v>4299</v>
      </c>
      <c r="T1028" s="9">
        <f t="shared" si="134"/>
        <v>2910</v>
      </c>
      <c r="U1028" s="10">
        <f t="shared" si="135"/>
        <v>0.40366208905534751</v>
      </c>
      <c r="V1028" s="5" t="s">
        <v>120</v>
      </c>
    </row>
    <row r="1029" spans="1:22" x14ac:dyDescent="0.3">
      <c r="A1029" s="5" t="s">
        <v>1116</v>
      </c>
      <c r="B1029" s="6">
        <v>45208</v>
      </c>
      <c r="C1029" s="5">
        <f t="shared" si="128"/>
        <v>2023</v>
      </c>
      <c r="D1029" s="5">
        <f t="shared" si="129"/>
        <v>10</v>
      </c>
      <c r="E1029" s="5" t="str">
        <f t="shared" si="130"/>
        <v>Oct</v>
      </c>
      <c r="F1029" s="5" t="str">
        <f t="shared" si="131"/>
        <v>Q4</v>
      </c>
      <c r="G1029" s="5" t="s">
        <v>63</v>
      </c>
      <c r="H1029" s="5" t="s">
        <v>109</v>
      </c>
      <c r="I1029" s="5" t="s">
        <v>110</v>
      </c>
      <c r="J1029" s="5" t="s">
        <v>38</v>
      </c>
      <c r="K1029" s="5" t="s">
        <v>104</v>
      </c>
      <c r="L1029" s="5" t="s">
        <v>40</v>
      </c>
      <c r="M1029" s="5" t="s">
        <v>41</v>
      </c>
      <c r="N1029" s="5">
        <v>1</v>
      </c>
      <c r="O1029" s="7">
        <v>1478</v>
      </c>
      <c r="P1029" s="8">
        <v>0.15</v>
      </c>
      <c r="Q1029" s="7">
        <v>740</v>
      </c>
      <c r="R1029" s="9">
        <f t="shared" si="132"/>
        <v>1256.3</v>
      </c>
      <c r="S1029" s="9">
        <f t="shared" si="133"/>
        <v>740</v>
      </c>
      <c r="T1029" s="9">
        <f t="shared" si="134"/>
        <v>516.29999999999995</v>
      </c>
      <c r="U1029" s="10">
        <f t="shared" si="135"/>
        <v>0.41096871766297854</v>
      </c>
      <c r="V1029" s="5" t="s">
        <v>42</v>
      </c>
    </row>
    <row r="1030" spans="1:22" x14ac:dyDescent="0.3">
      <c r="A1030" s="5" t="s">
        <v>1117</v>
      </c>
      <c r="B1030" s="6">
        <v>45208</v>
      </c>
      <c r="C1030" s="5">
        <f t="shared" si="128"/>
        <v>2023</v>
      </c>
      <c r="D1030" s="5">
        <f t="shared" si="129"/>
        <v>10</v>
      </c>
      <c r="E1030" s="5" t="str">
        <f t="shared" si="130"/>
        <v>Oct</v>
      </c>
      <c r="F1030" s="5" t="str">
        <f t="shared" si="131"/>
        <v>Q4</v>
      </c>
      <c r="G1030" s="5" t="s">
        <v>51</v>
      </c>
      <c r="H1030" s="5" t="s">
        <v>79</v>
      </c>
      <c r="I1030" s="5" t="s">
        <v>80</v>
      </c>
      <c r="J1030" s="5" t="s">
        <v>46</v>
      </c>
      <c r="K1030" s="5" t="s">
        <v>89</v>
      </c>
      <c r="L1030" s="5" t="s">
        <v>40</v>
      </c>
      <c r="M1030" s="5" t="s">
        <v>49</v>
      </c>
      <c r="N1030" s="5">
        <v>1</v>
      </c>
      <c r="O1030" s="7">
        <v>2201</v>
      </c>
      <c r="P1030" s="8">
        <v>0.1</v>
      </c>
      <c r="Q1030" s="7">
        <v>1300</v>
      </c>
      <c r="R1030" s="9">
        <f t="shared" si="132"/>
        <v>1980.9</v>
      </c>
      <c r="S1030" s="9">
        <f t="shared" si="133"/>
        <v>1300</v>
      </c>
      <c r="T1030" s="9">
        <f t="shared" si="134"/>
        <v>680.90000000000009</v>
      </c>
      <c r="U1030" s="10">
        <f t="shared" si="135"/>
        <v>0.34373264677671767</v>
      </c>
      <c r="V1030" s="5" t="s">
        <v>42</v>
      </c>
    </row>
    <row r="1031" spans="1:22" x14ac:dyDescent="0.3">
      <c r="A1031" s="5" t="s">
        <v>1118</v>
      </c>
      <c r="B1031" s="6">
        <v>45208</v>
      </c>
      <c r="C1031" s="5">
        <f t="shared" si="128"/>
        <v>2023</v>
      </c>
      <c r="D1031" s="5">
        <f t="shared" si="129"/>
        <v>10</v>
      </c>
      <c r="E1031" s="5" t="str">
        <f t="shared" si="130"/>
        <v>Oct</v>
      </c>
      <c r="F1031" s="5" t="str">
        <f t="shared" si="131"/>
        <v>Q4</v>
      </c>
      <c r="G1031" s="5" t="s">
        <v>63</v>
      </c>
      <c r="H1031" s="5" t="s">
        <v>86</v>
      </c>
      <c r="I1031" s="5" t="s">
        <v>87</v>
      </c>
      <c r="J1031" s="5" t="s">
        <v>81</v>
      </c>
      <c r="K1031" s="5" t="s">
        <v>94</v>
      </c>
      <c r="L1031" s="5" t="s">
        <v>76</v>
      </c>
      <c r="M1031" s="5" t="s">
        <v>49</v>
      </c>
      <c r="N1031" s="5">
        <v>1</v>
      </c>
      <c r="O1031" s="7">
        <v>34199</v>
      </c>
      <c r="P1031" s="8">
        <v>0.1</v>
      </c>
      <c r="Q1031" s="7">
        <v>22623</v>
      </c>
      <c r="R1031" s="9">
        <f t="shared" si="132"/>
        <v>30779.100000000002</v>
      </c>
      <c r="S1031" s="9">
        <f t="shared" si="133"/>
        <v>22623</v>
      </c>
      <c r="T1031" s="9">
        <f t="shared" si="134"/>
        <v>8156.1000000000022</v>
      </c>
      <c r="U1031" s="10">
        <f t="shared" si="135"/>
        <v>0.2649882550172033</v>
      </c>
      <c r="V1031" s="5" t="s">
        <v>42</v>
      </c>
    </row>
    <row r="1032" spans="1:22" x14ac:dyDescent="0.3">
      <c r="A1032" s="5" t="s">
        <v>1119</v>
      </c>
      <c r="B1032" s="6">
        <v>45208</v>
      </c>
      <c r="C1032" s="5">
        <f t="shared" si="128"/>
        <v>2023</v>
      </c>
      <c r="D1032" s="5">
        <f t="shared" si="129"/>
        <v>10</v>
      </c>
      <c r="E1032" s="5" t="str">
        <f t="shared" si="130"/>
        <v>Oct</v>
      </c>
      <c r="F1032" s="5" t="str">
        <f t="shared" si="131"/>
        <v>Q4</v>
      </c>
      <c r="G1032" s="5" t="s">
        <v>51</v>
      </c>
      <c r="H1032" s="5" t="s">
        <v>79</v>
      </c>
      <c r="I1032" s="5" t="s">
        <v>80</v>
      </c>
      <c r="J1032" s="5" t="s">
        <v>46</v>
      </c>
      <c r="K1032" s="5" t="s">
        <v>89</v>
      </c>
      <c r="L1032" s="5" t="s">
        <v>76</v>
      </c>
      <c r="M1032" s="5" t="s">
        <v>49</v>
      </c>
      <c r="N1032" s="5">
        <v>3</v>
      </c>
      <c r="O1032" s="7">
        <v>2363</v>
      </c>
      <c r="P1032" s="8">
        <v>0</v>
      </c>
      <c r="Q1032" s="7">
        <v>1349</v>
      </c>
      <c r="R1032" s="9">
        <f t="shared" si="132"/>
        <v>7089</v>
      </c>
      <c r="S1032" s="9">
        <f t="shared" si="133"/>
        <v>4047</v>
      </c>
      <c r="T1032" s="9">
        <f t="shared" si="134"/>
        <v>3042</v>
      </c>
      <c r="U1032" s="10">
        <f t="shared" si="135"/>
        <v>0.42911553110452816</v>
      </c>
      <c r="V1032" s="5" t="s">
        <v>42</v>
      </c>
    </row>
    <row r="1033" spans="1:22" x14ac:dyDescent="0.3">
      <c r="A1033" s="5" t="s">
        <v>1120</v>
      </c>
      <c r="B1033" s="6">
        <v>45208</v>
      </c>
      <c r="C1033" s="5">
        <f t="shared" si="128"/>
        <v>2023</v>
      </c>
      <c r="D1033" s="5">
        <f t="shared" si="129"/>
        <v>10</v>
      </c>
      <c r="E1033" s="5" t="str">
        <f t="shared" si="130"/>
        <v>Oct</v>
      </c>
      <c r="F1033" s="5" t="str">
        <f t="shared" si="131"/>
        <v>Q4</v>
      </c>
      <c r="G1033" s="5" t="s">
        <v>63</v>
      </c>
      <c r="H1033" s="5" t="s">
        <v>109</v>
      </c>
      <c r="I1033" s="5" t="s">
        <v>110</v>
      </c>
      <c r="J1033" s="5" t="s">
        <v>46</v>
      </c>
      <c r="K1033" s="5" t="s">
        <v>66</v>
      </c>
      <c r="L1033" s="5" t="s">
        <v>40</v>
      </c>
      <c r="M1033" s="5" t="s">
        <v>56</v>
      </c>
      <c r="N1033" s="5">
        <v>1</v>
      </c>
      <c r="O1033" s="7">
        <v>273</v>
      </c>
      <c r="P1033" s="8">
        <v>0</v>
      </c>
      <c r="Q1033" s="7">
        <v>109</v>
      </c>
      <c r="R1033" s="9">
        <f t="shared" si="132"/>
        <v>273</v>
      </c>
      <c r="S1033" s="9">
        <f t="shared" si="133"/>
        <v>109</v>
      </c>
      <c r="T1033" s="9">
        <f t="shared" si="134"/>
        <v>164</v>
      </c>
      <c r="U1033" s="10">
        <f t="shared" si="135"/>
        <v>0.60073260073260071</v>
      </c>
      <c r="V1033" s="5" t="s">
        <v>42</v>
      </c>
    </row>
    <row r="1034" spans="1:22" x14ac:dyDescent="0.3">
      <c r="A1034" s="5" t="s">
        <v>1121</v>
      </c>
      <c r="B1034" s="6">
        <v>45208</v>
      </c>
      <c r="C1034" s="5">
        <f t="shared" si="128"/>
        <v>2023</v>
      </c>
      <c r="D1034" s="5">
        <f t="shared" si="129"/>
        <v>10</v>
      </c>
      <c r="E1034" s="5" t="str">
        <f t="shared" si="130"/>
        <v>Oct</v>
      </c>
      <c r="F1034" s="5" t="str">
        <f t="shared" si="131"/>
        <v>Q4</v>
      </c>
      <c r="G1034" s="5" t="s">
        <v>51</v>
      </c>
      <c r="H1034" s="5" t="s">
        <v>52</v>
      </c>
      <c r="I1034" s="5" t="s">
        <v>53</v>
      </c>
      <c r="J1034" s="5" t="s">
        <v>38</v>
      </c>
      <c r="K1034" s="5" t="s">
        <v>75</v>
      </c>
      <c r="L1034" s="5" t="s">
        <v>40</v>
      </c>
      <c r="M1034" s="5" t="s">
        <v>41</v>
      </c>
      <c r="N1034" s="5">
        <v>1</v>
      </c>
      <c r="O1034" s="7">
        <v>9987</v>
      </c>
      <c r="P1034" s="8">
        <v>0.1</v>
      </c>
      <c r="Q1034" s="7">
        <v>7224</v>
      </c>
      <c r="R1034" s="9">
        <f t="shared" si="132"/>
        <v>8988.3000000000011</v>
      </c>
      <c r="S1034" s="9">
        <f t="shared" si="133"/>
        <v>7224</v>
      </c>
      <c r="T1034" s="9">
        <f t="shared" si="134"/>
        <v>1764.3000000000011</v>
      </c>
      <c r="U1034" s="10">
        <f t="shared" si="135"/>
        <v>0.19628850839424594</v>
      </c>
      <c r="V1034" s="5" t="s">
        <v>42</v>
      </c>
    </row>
    <row r="1035" spans="1:22" x14ac:dyDescent="0.3">
      <c r="A1035" s="5" t="s">
        <v>1122</v>
      </c>
      <c r="B1035" s="6">
        <v>45209</v>
      </c>
      <c r="C1035" s="5">
        <f t="shared" si="128"/>
        <v>2023</v>
      </c>
      <c r="D1035" s="5">
        <f t="shared" si="129"/>
        <v>10</v>
      </c>
      <c r="E1035" s="5" t="str">
        <f t="shared" si="130"/>
        <v>Oct</v>
      </c>
      <c r="F1035" s="5" t="str">
        <f t="shared" si="131"/>
        <v>Q4</v>
      </c>
      <c r="G1035" s="5" t="s">
        <v>51</v>
      </c>
      <c r="H1035" s="5" t="s">
        <v>106</v>
      </c>
      <c r="I1035" s="5" t="s">
        <v>107</v>
      </c>
      <c r="J1035" s="5" t="s">
        <v>81</v>
      </c>
      <c r="K1035" s="5" t="s">
        <v>130</v>
      </c>
      <c r="L1035" s="5" t="s">
        <v>40</v>
      </c>
      <c r="M1035" s="5" t="s">
        <v>56</v>
      </c>
      <c r="N1035" s="5">
        <v>5</v>
      </c>
      <c r="O1035" s="7">
        <v>15385</v>
      </c>
      <c r="P1035" s="8">
        <v>0.35</v>
      </c>
      <c r="Q1035" s="7">
        <v>9451</v>
      </c>
      <c r="R1035" s="9">
        <f t="shared" si="132"/>
        <v>50001.25</v>
      </c>
      <c r="S1035" s="9">
        <f t="shared" si="133"/>
        <v>47255</v>
      </c>
      <c r="T1035" s="9">
        <f t="shared" si="134"/>
        <v>2746.25</v>
      </c>
      <c r="U1035" s="10">
        <f t="shared" si="135"/>
        <v>5.4923626909327269E-2</v>
      </c>
      <c r="V1035" s="5" t="s">
        <v>42</v>
      </c>
    </row>
    <row r="1036" spans="1:22" x14ac:dyDescent="0.3">
      <c r="A1036" s="5" t="s">
        <v>1123</v>
      </c>
      <c r="B1036" s="6">
        <v>45209</v>
      </c>
      <c r="C1036" s="5">
        <f t="shared" si="128"/>
        <v>2023</v>
      </c>
      <c r="D1036" s="5">
        <f t="shared" si="129"/>
        <v>10</v>
      </c>
      <c r="E1036" s="5" t="str">
        <f t="shared" si="130"/>
        <v>Oct</v>
      </c>
      <c r="F1036" s="5" t="str">
        <f t="shared" si="131"/>
        <v>Q4</v>
      </c>
      <c r="G1036" s="5" t="s">
        <v>35</v>
      </c>
      <c r="H1036" s="5" t="s">
        <v>36</v>
      </c>
      <c r="I1036" s="5" t="s">
        <v>37</v>
      </c>
      <c r="J1036" s="5" t="s">
        <v>46</v>
      </c>
      <c r="K1036" s="5" t="s">
        <v>47</v>
      </c>
      <c r="L1036" s="5" t="s">
        <v>40</v>
      </c>
      <c r="M1036" s="5" t="s">
        <v>49</v>
      </c>
      <c r="N1036" s="5">
        <v>1</v>
      </c>
      <c r="O1036" s="7">
        <v>428</v>
      </c>
      <c r="P1036" s="8">
        <v>0</v>
      </c>
      <c r="Q1036" s="7">
        <v>194</v>
      </c>
      <c r="R1036" s="9">
        <f t="shared" si="132"/>
        <v>428</v>
      </c>
      <c r="S1036" s="9">
        <f t="shared" si="133"/>
        <v>194</v>
      </c>
      <c r="T1036" s="9">
        <f t="shared" si="134"/>
        <v>234</v>
      </c>
      <c r="U1036" s="10">
        <f t="shared" si="135"/>
        <v>0.54672897196261683</v>
      </c>
      <c r="V1036" s="5" t="s">
        <v>42</v>
      </c>
    </row>
    <row r="1037" spans="1:22" x14ac:dyDescent="0.3">
      <c r="A1037" s="5" t="s">
        <v>1124</v>
      </c>
      <c r="B1037" s="6">
        <v>45209</v>
      </c>
      <c r="C1037" s="5">
        <f t="shared" si="128"/>
        <v>2023</v>
      </c>
      <c r="D1037" s="5">
        <f t="shared" si="129"/>
        <v>10</v>
      </c>
      <c r="E1037" s="5" t="str">
        <f t="shared" si="130"/>
        <v>Oct</v>
      </c>
      <c r="F1037" s="5" t="str">
        <f t="shared" si="131"/>
        <v>Q4</v>
      </c>
      <c r="G1037" s="5" t="s">
        <v>51</v>
      </c>
      <c r="H1037" s="5" t="s">
        <v>52</v>
      </c>
      <c r="I1037" s="5" t="s">
        <v>53</v>
      </c>
      <c r="J1037" s="5" t="s">
        <v>81</v>
      </c>
      <c r="K1037" s="5" t="s">
        <v>130</v>
      </c>
      <c r="L1037" s="5" t="s">
        <v>48</v>
      </c>
      <c r="M1037" s="5" t="s">
        <v>56</v>
      </c>
      <c r="N1037" s="5">
        <v>1</v>
      </c>
      <c r="O1037" s="7">
        <v>12904</v>
      </c>
      <c r="P1037" s="8">
        <v>0.3</v>
      </c>
      <c r="Q1037" s="7">
        <v>7646</v>
      </c>
      <c r="R1037" s="9">
        <f t="shared" si="132"/>
        <v>9032.7999999999993</v>
      </c>
      <c r="S1037" s="9">
        <f t="shared" si="133"/>
        <v>7646</v>
      </c>
      <c r="T1037" s="9">
        <f t="shared" si="134"/>
        <v>1386.7999999999993</v>
      </c>
      <c r="U1037" s="10">
        <f t="shared" si="135"/>
        <v>0.15352935966699133</v>
      </c>
      <c r="V1037" s="5" t="s">
        <v>42</v>
      </c>
    </row>
    <row r="1038" spans="1:22" x14ac:dyDescent="0.3">
      <c r="A1038" s="5" t="s">
        <v>1125</v>
      </c>
      <c r="B1038" s="6">
        <v>45209</v>
      </c>
      <c r="C1038" s="5">
        <f t="shared" si="128"/>
        <v>2023</v>
      </c>
      <c r="D1038" s="5">
        <f t="shared" si="129"/>
        <v>10</v>
      </c>
      <c r="E1038" s="5" t="str">
        <f t="shared" si="130"/>
        <v>Oct</v>
      </c>
      <c r="F1038" s="5" t="str">
        <f t="shared" si="131"/>
        <v>Q4</v>
      </c>
      <c r="G1038" s="5" t="s">
        <v>51</v>
      </c>
      <c r="H1038" s="5" t="s">
        <v>52</v>
      </c>
      <c r="I1038" s="5" t="s">
        <v>53</v>
      </c>
      <c r="J1038" s="5" t="s">
        <v>46</v>
      </c>
      <c r="K1038" s="5" t="s">
        <v>47</v>
      </c>
      <c r="L1038" s="5" t="s">
        <v>48</v>
      </c>
      <c r="M1038" s="5" t="s">
        <v>49</v>
      </c>
      <c r="N1038" s="5">
        <v>2</v>
      </c>
      <c r="O1038" s="7">
        <v>465</v>
      </c>
      <c r="P1038" s="8">
        <v>0.15</v>
      </c>
      <c r="Q1038" s="7">
        <v>211</v>
      </c>
      <c r="R1038" s="9">
        <f t="shared" si="132"/>
        <v>790.5</v>
      </c>
      <c r="S1038" s="9">
        <f t="shared" si="133"/>
        <v>422</v>
      </c>
      <c r="T1038" s="9">
        <f t="shared" si="134"/>
        <v>368.5</v>
      </c>
      <c r="U1038" s="10">
        <f t="shared" si="135"/>
        <v>0.46616065781151172</v>
      </c>
      <c r="V1038" s="5" t="s">
        <v>42</v>
      </c>
    </row>
    <row r="1039" spans="1:22" x14ac:dyDescent="0.3">
      <c r="A1039" s="5" t="s">
        <v>1126</v>
      </c>
      <c r="B1039" s="6">
        <v>45210</v>
      </c>
      <c r="C1039" s="5">
        <f t="shared" si="128"/>
        <v>2023</v>
      </c>
      <c r="D1039" s="5">
        <f t="shared" si="129"/>
        <v>10</v>
      </c>
      <c r="E1039" s="5" t="str">
        <f t="shared" si="130"/>
        <v>Oct</v>
      </c>
      <c r="F1039" s="5" t="str">
        <f t="shared" si="131"/>
        <v>Q4</v>
      </c>
      <c r="G1039" s="5" t="s">
        <v>58</v>
      </c>
      <c r="H1039" s="5" t="s">
        <v>72</v>
      </c>
      <c r="I1039" s="5" t="s">
        <v>73</v>
      </c>
      <c r="J1039" s="5" t="s">
        <v>38</v>
      </c>
      <c r="K1039" s="5" t="s">
        <v>39</v>
      </c>
      <c r="L1039" s="5" t="s">
        <v>48</v>
      </c>
      <c r="M1039" s="5" t="s">
        <v>49</v>
      </c>
      <c r="N1039" s="5">
        <v>2</v>
      </c>
      <c r="O1039" s="7">
        <v>53760</v>
      </c>
      <c r="P1039" s="8">
        <v>0.15</v>
      </c>
      <c r="Q1039" s="7">
        <v>45868</v>
      </c>
      <c r="R1039" s="9">
        <f t="shared" si="132"/>
        <v>91392</v>
      </c>
      <c r="S1039" s="9">
        <f t="shared" si="133"/>
        <v>91736</v>
      </c>
      <c r="T1039" s="9">
        <f t="shared" si="134"/>
        <v>-344</v>
      </c>
      <c r="U1039" s="10">
        <f t="shared" si="135"/>
        <v>-3.7640056022408964E-3</v>
      </c>
      <c r="V1039" s="5" t="s">
        <v>42</v>
      </c>
    </row>
    <row r="1040" spans="1:22" x14ac:dyDescent="0.3">
      <c r="A1040" s="5" t="s">
        <v>1127</v>
      </c>
      <c r="B1040" s="6">
        <v>45210</v>
      </c>
      <c r="C1040" s="5">
        <f t="shared" si="128"/>
        <v>2023</v>
      </c>
      <c r="D1040" s="5">
        <f t="shared" si="129"/>
        <v>10</v>
      </c>
      <c r="E1040" s="5" t="str">
        <f t="shared" si="130"/>
        <v>Oct</v>
      </c>
      <c r="F1040" s="5" t="str">
        <f t="shared" si="131"/>
        <v>Q4</v>
      </c>
      <c r="G1040" s="5" t="s">
        <v>58</v>
      </c>
      <c r="H1040" s="5" t="s">
        <v>68</v>
      </c>
      <c r="I1040" s="5" t="s">
        <v>69</v>
      </c>
      <c r="J1040" s="5" t="s">
        <v>38</v>
      </c>
      <c r="K1040" s="5" t="s">
        <v>104</v>
      </c>
      <c r="L1040" s="5" t="s">
        <v>40</v>
      </c>
      <c r="M1040" s="5" t="s">
        <v>56</v>
      </c>
      <c r="N1040" s="5">
        <v>3</v>
      </c>
      <c r="O1040" s="7">
        <v>1365</v>
      </c>
      <c r="P1040" s="8">
        <v>0.15</v>
      </c>
      <c r="Q1040" s="7">
        <v>699</v>
      </c>
      <c r="R1040" s="9">
        <f t="shared" si="132"/>
        <v>3480.75</v>
      </c>
      <c r="S1040" s="9">
        <f t="shared" si="133"/>
        <v>2097</v>
      </c>
      <c r="T1040" s="9">
        <f t="shared" si="134"/>
        <v>1383.75</v>
      </c>
      <c r="U1040" s="10">
        <f t="shared" si="135"/>
        <v>0.39754363283775046</v>
      </c>
      <c r="V1040" s="5" t="s">
        <v>42</v>
      </c>
    </row>
    <row r="1041" spans="1:22" x14ac:dyDescent="0.3">
      <c r="A1041" s="5" t="s">
        <v>1128</v>
      </c>
      <c r="B1041" s="6">
        <v>45210</v>
      </c>
      <c r="C1041" s="5">
        <f t="shared" si="128"/>
        <v>2023</v>
      </c>
      <c r="D1041" s="5">
        <f t="shared" si="129"/>
        <v>10</v>
      </c>
      <c r="E1041" s="5" t="str">
        <f t="shared" si="130"/>
        <v>Oct</v>
      </c>
      <c r="F1041" s="5" t="str">
        <f t="shared" si="131"/>
        <v>Q4</v>
      </c>
      <c r="G1041" s="5" t="s">
        <v>35</v>
      </c>
      <c r="H1041" s="5" t="s">
        <v>44</v>
      </c>
      <c r="I1041" s="5" t="s">
        <v>45</v>
      </c>
      <c r="J1041" s="5" t="s">
        <v>81</v>
      </c>
      <c r="K1041" s="5" t="s">
        <v>94</v>
      </c>
      <c r="L1041" s="5" t="s">
        <v>76</v>
      </c>
      <c r="M1041" s="5" t="s">
        <v>49</v>
      </c>
      <c r="N1041" s="5">
        <v>1</v>
      </c>
      <c r="O1041" s="7">
        <v>33647</v>
      </c>
      <c r="P1041" s="8">
        <v>0</v>
      </c>
      <c r="Q1041" s="7">
        <v>23023</v>
      </c>
      <c r="R1041" s="9">
        <f t="shared" si="132"/>
        <v>33647</v>
      </c>
      <c r="S1041" s="9">
        <f t="shared" si="133"/>
        <v>23023</v>
      </c>
      <c r="T1041" s="9">
        <f t="shared" si="134"/>
        <v>10624</v>
      </c>
      <c r="U1041" s="10">
        <f t="shared" si="135"/>
        <v>0.31574880375664993</v>
      </c>
      <c r="V1041" s="5" t="s">
        <v>42</v>
      </c>
    </row>
    <row r="1042" spans="1:22" x14ac:dyDescent="0.3">
      <c r="A1042" s="5" t="s">
        <v>1129</v>
      </c>
      <c r="B1042" s="6">
        <v>45211</v>
      </c>
      <c r="C1042" s="5">
        <f t="shared" si="128"/>
        <v>2023</v>
      </c>
      <c r="D1042" s="5">
        <f t="shared" si="129"/>
        <v>10</v>
      </c>
      <c r="E1042" s="5" t="str">
        <f t="shared" si="130"/>
        <v>Oct</v>
      </c>
      <c r="F1042" s="5" t="str">
        <f t="shared" si="131"/>
        <v>Q4</v>
      </c>
      <c r="G1042" s="5" t="s">
        <v>35</v>
      </c>
      <c r="H1042" s="5" t="s">
        <v>91</v>
      </c>
      <c r="I1042" s="5" t="s">
        <v>92</v>
      </c>
      <c r="J1042" s="5" t="s">
        <v>54</v>
      </c>
      <c r="K1042" s="5" t="s">
        <v>99</v>
      </c>
      <c r="L1042" s="5" t="s">
        <v>40</v>
      </c>
      <c r="M1042" s="5" t="s">
        <v>49</v>
      </c>
      <c r="N1042" s="5">
        <v>5</v>
      </c>
      <c r="O1042" s="7">
        <v>1772</v>
      </c>
      <c r="P1042" s="8">
        <v>0.15</v>
      </c>
      <c r="Q1042" s="7">
        <v>897</v>
      </c>
      <c r="R1042" s="9">
        <f t="shared" si="132"/>
        <v>7531</v>
      </c>
      <c r="S1042" s="9">
        <f t="shared" si="133"/>
        <v>4485</v>
      </c>
      <c r="T1042" s="9">
        <f t="shared" si="134"/>
        <v>3046</v>
      </c>
      <c r="U1042" s="10">
        <f t="shared" si="135"/>
        <v>0.40446155888992164</v>
      </c>
      <c r="V1042" s="5" t="s">
        <v>42</v>
      </c>
    </row>
    <row r="1043" spans="1:22" x14ac:dyDescent="0.3">
      <c r="A1043" s="5" t="s">
        <v>1130</v>
      </c>
      <c r="B1043" s="6">
        <v>45211</v>
      </c>
      <c r="C1043" s="5">
        <f t="shared" si="128"/>
        <v>2023</v>
      </c>
      <c r="D1043" s="5">
        <f t="shared" si="129"/>
        <v>10</v>
      </c>
      <c r="E1043" s="5" t="str">
        <f t="shared" si="130"/>
        <v>Oct</v>
      </c>
      <c r="F1043" s="5" t="str">
        <f t="shared" si="131"/>
        <v>Q4</v>
      </c>
      <c r="G1043" s="5" t="s">
        <v>58</v>
      </c>
      <c r="H1043" s="5" t="s">
        <v>68</v>
      </c>
      <c r="I1043" s="5" t="s">
        <v>69</v>
      </c>
      <c r="J1043" s="5" t="s">
        <v>54</v>
      </c>
      <c r="K1043" s="5" t="s">
        <v>84</v>
      </c>
      <c r="L1043" s="5" t="s">
        <v>40</v>
      </c>
      <c r="M1043" s="5" t="s">
        <v>56</v>
      </c>
      <c r="N1043" s="5">
        <v>2</v>
      </c>
      <c r="O1043" s="7">
        <v>2544</v>
      </c>
      <c r="P1043" s="8">
        <v>0</v>
      </c>
      <c r="Q1043" s="7">
        <v>1262</v>
      </c>
      <c r="R1043" s="9">
        <f t="shared" si="132"/>
        <v>5088</v>
      </c>
      <c r="S1043" s="9">
        <f t="shared" si="133"/>
        <v>2524</v>
      </c>
      <c r="T1043" s="9">
        <f t="shared" si="134"/>
        <v>2564</v>
      </c>
      <c r="U1043" s="10">
        <f t="shared" si="135"/>
        <v>0.50393081761006286</v>
      </c>
      <c r="V1043" s="5" t="s">
        <v>42</v>
      </c>
    </row>
    <row r="1044" spans="1:22" x14ac:dyDescent="0.3">
      <c r="A1044" s="5" t="s">
        <v>1131</v>
      </c>
      <c r="B1044" s="6">
        <v>45211</v>
      </c>
      <c r="C1044" s="5">
        <f t="shared" si="128"/>
        <v>2023</v>
      </c>
      <c r="D1044" s="5">
        <f t="shared" si="129"/>
        <v>10</v>
      </c>
      <c r="E1044" s="5" t="str">
        <f t="shared" si="130"/>
        <v>Oct</v>
      </c>
      <c r="F1044" s="5" t="str">
        <f t="shared" si="131"/>
        <v>Q4</v>
      </c>
      <c r="G1044" s="5" t="s">
        <v>51</v>
      </c>
      <c r="H1044" s="5" t="s">
        <v>106</v>
      </c>
      <c r="I1044" s="5" t="s">
        <v>107</v>
      </c>
      <c r="J1044" s="5" t="s">
        <v>46</v>
      </c>
      <c r="K1044" s="5" t="s">
        <v>47</v>
      </c>
      <c r="L1044" s="5" t="s">
        <v>40</v>
      </c>
      <c r="M1044" s="5" t="s">
        <v>49</v>
      </c>
      <c r="N1044" s="5">
        <v>1</v>
      </c>
      <c r="O1044" s="7">
        <v>446</v>
      </c>
      <c r="P1044" s="8">
        <v>0.05</v>
      </c>
      <c r="Q1044" s="7">
        <v>202</v>
      </c>
      <c r="R1044" s="9">
        <f t="shared" si="132"/>
        <v>423.7</v>
      </c>
      <c r="S1044" s="9">
        <f t="shared" si="133"/>
        <v>202</v>
      </c>
      <c r="T1044" s="9">
        <f t="shared" si="134"/>
        <v>221.7</v>
      </c>
      <c r="U1044" s="10">
        <f t="shared" si="135"/>
        <v>0.52324758083549683</v>
      </c>
      <c r="V1044" s="5" t="s">
        <v>42</v>
      </c>
    </row>
    <row r="1045" spans="1:22" x14ac:dyDescent="0.3">
      <c r="A1045" s="5" t="s">
        <v>1132</v>
      </c>
      <c r="B1045" s="6">
        <v>45211</v>
      </c>
      <c r="C1045" s="5">
        <f t="shared" si="128"/>
        <v>2023</v>
      </c>
      <c r="D1045" s="5">
        <f t="shared" si="129"/>
        <v>10</v>
      </c>
      <c r="E1045" s="5" t="str">
        <f t="shared" si="130"/>
        <v>Oct</v>
      </c>
      <c r="F1045" s="5" t="str">
        <f t="shared" si="131"/>
        <v>Q4</v>
      </c>
      <c r="G1045" s="5" t="s">
        <v>51</v>
      </c>
      <c r="H1045" s="5" t="s">
        <v>52</v>
      </c>
      <c r="I1045" s="5" t="s">
        <v>53</v>
      </c>
      <c r="J1045" s="5" t="s">
        <v>46</v>
      </c>
      <c r="K1045" s="5" t="s">
        <v>89</v>
      </c>
      <c r="L1045" s="5" t="s">
        <v>76</v>
      </c>
      <c r="M1045" s="5" t="s">
        <v>49</v>
      </c>
      <c r="N1045" s="5">
        <v>1</v>
      </c>
      <c r="O1045" s="7">
        <v>2385</v>
      </c>
      <c r="P1045" s="8">
        <v>0</v>
      </c>
      <c r="Q1045" s="7">
        <v>1388</v>
      </c>
      <c r="R1045" s="9">
        <f t="shared" si="132"/>
        <v>2385</v>
      </c>
      <c r="S1045" s="9">
        <f t="shared" si="133"/>
        <v>1388</v>
      </c>
      <c r="T1045" s="9">
        <f t="shared" si="134"/>
        <v>997</v>
      </c>
      <c r="U1045" s="10">
        <f t="shared" si="135"/>
        <v>0.41802935010482178</v>
      </c>
      <c r="V1045" s="5" t="s">
        <v>42</v>
      </c>
    </row>
    <row r="1046" spans="1:22" x14ac:dyDescent="0.3">
      <c r="A1046" s="5" t="s">
        <v>1133</v>
      </c>
      <c r="B1046" s="6">
        <v>45211</v>
      </c>
      <c r="C1046" s="5">
        <f t="shared" si="128"/>
        <v>2023</v>
      </c>
      <c r="D1046" s="5">
        <f t="shared" si="129"/>
        <v>10</v>
      </c>
      <c r="E1046" s="5" t="str">
        <f t="shared" si="130"/>
        <v>Oct</v>
      </c>
      <c r="F1046" s="5" t="str">
        <f t="shared" si="131"/>
        <v>Q4</v>
      </c>
      <c r="G1046" s="5" t="s">
        <v>63</v>
      </c>
      <c r="H1046" s="5" t="s">
        <v>64</v>
      </c>
      <c r="I1046" s="5" t="s">
        <v>65</v>
      </c>
      <c r="J1046" s="5" t="s">
        <v>54</v>
      </c>
      <c r="K1046" s="5" t="s">
        <v>99</v>
      </c>
      <c r="L1046" s="5" t="s">
        <v>76</v>
      </c>
      <c r="M1046" s="5" t="s">
        <v>49</v>
      </c>
      <c r="N1046" s="5">
        <v>1</v>
      </c>
      <c r="O1046" s="7">
        <v>1964</v>
      </c>
      <c r="P1046" s="8">
        <v>0.05</v>
      </c>
      <c r="Q1046" s="7">
        <v>1037</v>
      </c>
      <c r="R1046" s="9">
        <f t="shared" si="132"/>
        <v>1865.8</v>
      </c>
      <c r="S1046" s="9">
        <f t="shared" si="133"/>
        <v>1037</v>
      </c>
      <c r="T1046" s="9">
        <f t="shared" si="134"/>
        <v>828.8</v>
      </c>
      <c r="U1046" s="10">
        <f t="shared" si="135"/>
        <v>0.44420623861078357</v>
      </c>
      <c r="V1046" s="5" t="s">
        <v>42</v>
      </c>
    </row>
    <row r="1047" spans="1:22" x14ac:dyDescent="0.3">
      <c r="A1047" s="5" t="s">
        <v>1134</v>
      </c>
      <c r="B1047" s="6">
        <v>45211</v>
      </c>
      <c r="C1047" s="5">
        <f t="shared" si="128"/>
        <v>2023</v>
      </c>
      <c r="D1047" s="5">
        <f t="shared" si="129"/>
        <v>10</v>
      </c>
      <c r="E1047" s="5" t="str">
        <f t="shared" si="130"/>
        <v>Oct</v>
      </c>
      <c r="F1047" s="5" t="str">
        <f t="shared" si="131"/>
        <v>Q4</v>
      </c>
      <c r="G1047" s="5" t="s">
        <v>63</v>
      </c>
      <c r="H1047" s="5" t="s">
        <v>86</v>
      </c>
      <c r="I1047" s="5" t="s">
        <v>87</v>
      </c>
      <c r="J1047" s="5" t="s">
        <v>54</v>
      </c>
      <c r="K1047" s="5" t="s">
        <v>84</v>
      </c>
      <c r="L1047" s="5" t="s">
        <v>76</v>
      </c>
      <c r="M1047" s="5" t="s">
        <v>49</v>
      </c>
      <c r="N1047" s="5">
        <v>1</v>
      </c>
      <c r="O1047" s="7">
        <v>2603</v>
      </c>
      <c r="P1047" s="8">
        <v>0.1</v>
      </c>
      <c r="Q1047" s="7">
        <v>1337</v>
      </c>
      <c r="R1047" s="9">
        <f t="shared" si="132"/>
        <v>2342.7000000000003</v>
      </c>
      <c r="S1047" s="9">
        <f t="shared" si="133"/>
        <v>1337</v>
      </c>
      <c r="T1047" s="9">
        <f t="shared" si="134"/>
        <v>1005.7000000000003</v>
      </c>
      <c r="U1047" s="10">
        <f t="shared" si="135"/>
        <v>0.42929098902975205</v>
      </c>
      <c r="V1047" s="5" t="s">
        <v>42</v>
      </c>
    </row>
    <row r="1048" spans="1:22" x14ac:dyDescent="0.3">
      <c r="A1048" s="5" t="s">
        <v>1135</v>
      </c>
      <c r="B1048" s="6">
        <v>45211</v>
      </c>
      <c r="C1048" s="5">
        <f t="shared" si="128"/>
        <v>2023</v>
      </c>
      <c r="D1048" s="5">
        <f t="shared" si="129"/>
        <v>10</v>
      </c>
      <c r="E1048" s="5" t="str">
        <f t="shared" si="130"/>
        <v>Oct</v>
      </c>
      <c r="F1048" s="5" t="str">
        <f t="shared" si="131"/>
        <v>Q4</v>
      </c>
      <c r="G1048" s="5" t="s">
        <v>35</v>
      </c>
      <c r="H1048" s="5" t="s">
        <v>91</v>
      </c>
      <c r="I1048" s="5" t="s">
        <v>92</v>
      </c>
      <c r="J1048" s="5" t="s">
        <v>54</v>
      </c>
      <c r="K1048" s="5" t="s">
        <v>99</v>
      </c>
      <c r="L1048" s="5" t="s">
        <v>40</v>
      </c>
      <c r="M1048" s="5" t="s">
        <v>56</v>
      </c>
      <c r="N1048" s="5">
        <v>4</v>
      </c>
      <c r="O1048" s="7">
        <v>1898</v>
      </c>
      <c r="P1048" s="8">
        <v>0.1</v>
      </c>
      <c r="Q1048" s="7">
        <v>976</v>
      </c>
      <c r="R1048" s="9">
        <f t="shared" si="132"/>
        <v>6832.8</v>
      </c>
      <c r="S1048" s="9">
        <f t="shared" si="133"/>
        <v>3904</v>
      </c>
      <c r="T1048" s="9">
        <f t="shared" si="134"/>
        <v>2928.8</v>
      </c>
      <c r="U1048" s="10">
        <f t="shared" si="135"/>
        <v>0.42863833274792179</v>
      </c>
      <c r="V1048" s="5" t="s">
        <v>42</v>
      </c>
    </row>
    <row r="1049" spans="1:22" x14ac:dyDescent="0.3">
      <c r="A1049" s="5" t="s">
        <v>1136</v>
      </c>
      <c r="B1049" s="6">
        <v>45211</v>
      </c>
      <c r="C1049" s="5">
        <f t="shared" si="128"/>
        <v>2023</v>
      </c>
      <c r="D1049" s="5">
        <f t="shared" si="129"/>
        <v>10</v>
      </c>
      <c r="E1049" s="5" t="str">
        <f t="shared" si="130"/>
        <v>Oct</v>
      </c>
      <c r="F1049" s="5" t="str">
        <f t="shared" si="131"/>
        <v>Q4</v>
      </c>
      <c r="G1049" s="5" t="s">
        <v>51</v>
      </c>
      <c r="H1049" s="5" t="s">
        <v>52</v>
      </c>
      <c r="I1049" s="5" t="s">
        <v>53</v>
      </c>
      <c r="J1049" s="5" t="s">
        <v>46</v>
      </c>
      <c r="K1049" s="5" t="s">
        <v>66</v>
      </c>
      <c r="L1049" s="5" t="s">
        <v>76</v>
      </c>
      <c r="M1049" s="5" t="s">
        <v>49</v>
      </c>
      <c r="N1049" s="5">
        <v>4</v>
      </c>
      <c r="O1049" s="7">
        <v>315</v>
      </c>
      <c r="P1049" s="8">
        <v>0</v>
      </c>
      <c r="Q1049" s="7">
        <v>127</v>
      </c>
      <c r="R1049" s="9">
        <f t="shared" si="132"/>
        <v>1260</v>
      </c>
      <c r="S1049" s="9">
        <f t="shared" si="133"/>
        <v>508</v>
      </c>
      <c r="T1049" s="9">
        <f t="shared" si="134"/>
        <v>752</v>
      </c>
      <c r="U1049" s="10">
        <f t="shared" si="135"/>
        <v>0.59682539682539681</v>
      </c>
      <c r="V1049" s="5" t="s">
        <v>42</v>
      </c>
    </row>
    <row r="1050" spans="1:22" x14ac:dyDescent="0.3">
      <c r="A1050" s="5" t="s">
        <v>1137</v>
      </c>
      <c r="B1050" s="6">
        <v>45211</v>
      </c>
      <c r="C1050" s="5">
        <f t="shared" si="128"/>
        <v>2023</v>
      </c>
      <c r="D1050" s="5">
        <f t="shared" si="129"/>
        <v>10</v>
      </c>
      <c r="E1050" s="5" t="str">
        <f t="shared" si="130"/>
        <v>Oct</v>
      </c>
      <c r="F1050" s="5" t="str">
        <f t="shared" si="131"/>
        <v>Q4</v>
      </c>
      <c r="G1050" s="5" t="s">
        <v>51</v>
      </c>
      <c r="H1050" s="5" t="s">
        <v>52</v>
      </c>
      <c r="I1050" s="5" t="s">
        <v>53</v>
      </c>
      <c r="J1050" s="5" t="s">
        <v>46</v>
      </c>
      <c r="K1050" s="5" t="s">
        <v>61</v>
      </c>
      <c r="L1050" s="5" t="s">
        <v>76</v>
      </c>
      <c r="M1050" s="5" t="s">
        <v>49</v>
      </c>
      <c r="N1050" s="5">
        <v>3</v>
      </c>
      <c r="O1050" s="7">
        <v>270</v>
      </c>
      <c r="P1050" s="8">
        <v>0.05</v>
      </c>
      <c r="Q1050" s="7">
        <v>112</v>
      </c>
      <c r="R1050" s="9">
        <f t="shared" si="132"/>
        <v>769.5</v>
      </c>
      <c r="S1050" s="9">
        <f t="shared" si="133"/>
        <v>336</v>
      </c>
      <c r="T1050" s="9">
        <f t="shared" si="134"/>
        <v>433.5</v>
      </c>
      <c r="U1050" s="10">
        <f t="shared" si="135"/>
        <v>0.56335282651072127</v>
      </c>
      <c r="V1050" s="5" t="s">
        <v>42</v>
      </c>
    </row>
    <row r="1051" spans="1:22" x14ac:dyDescent="0.3">
      <c r="A1051" s="5" t="s">
        <v>1138</v>
      </c>
      <c r="B1051" s="6">
        <v>45212</v>
      </c>
      <c r="C1051" s="5">
        <f t="shared" si="128"/>
        <v>2023</v>
      </c>
      <c r="D1051" s="5">
        <f t="shared" si="129"/>
        <v>10</v>
      </c>
      <c r="E1051" s="5" t="str">
        <f t="shared" si="130"/>
        <v>Oct</v>
      </c>
      <c r="F1051" s="5" t="str">
        <f t="shared" si="131"/>
        <v>Q4</v>
      </c>
      <c r="G1051" s="5" t="s">
        <v>63</v>
      </c>
      <c r="H1051" s="5" t="s">
        <v>109</v>
      </c>
      <c r="I1051" s="5" t="s">
        <v>110</v>
      </c>
      <c r="J1051" s="5" t="s">
        <v>46</v>
      </c>
      <c r="K1051" s="5" t="s">
        <v>89</v>
      </c>
      <c r="L1051" s="5" t="s">
        <v>76</v>
      </c>
      <c r="M1051" s="5" t="s">
        <v>56</v>
      </c>
      <c r="N1051" s="5">
        <v>2</v>
      </c>
      <c r="O1051" s="7">
        <v>2269</v>
      </c>
      <c r="P1051" s="8">
        <v>0</v>
      </c>
      <c r="Q1051" s="7">
        <v>1348</v>
      </c>
      <c r="R1051" s="9">
        <f t="shared" si="132"/>
        <v>4538</v>
      </c>
      <c r="S1051" s="9">
        <f t="shared" si="133"/>
        <v>2696</v>
      </c>
      <c r="T1051" s="9">
        <f t="shared" si="134"/>
        <v>1842</v>
      </c>
      <c r="U1051" s="10">
        <f t="shared" si="135"/>
        <v>0.40590568532393123</v>
      </c>
      <c r="V1051" s="5" t="s">
        <v>42</v>
      </c>
    </row>
    <row r="1052" spans="1:22" x14ac:dyDescent="0.3">
      <c r="A1052" s="5" t="s">
        <v>1139</v>
      </c>
      <c r="B1052" s="6">
        <v>45212</v>
      </c>
      <c r="C1052" s="5">
        <f t="shared" si="128"/>
        <v>2023</v>
      </c>
      <c r="D1052" s="5">
        <f t="shared" si="129"/>
        <v>10</v>
      </c>
      <c r="E1052" s="5" t="str">
        <f t="shared" si="130"/>
        <v>Oct</v>
      </c>
      <c r="F1052" s="5" t="str">
        <f t="shared" si="131"/>
        <v>Q4</v>
      </c>
      <c r="G1052" s="5" t="s">
        <v>51</v>
      </c>
      <c r="H1052" s="5" t="s">
        <v>106</v>
      </c>
      <c r="I1052" s="5" t="s">
        <v>107</v>
      </c>
      <c r="J1052" s="5" t="s">
        <v>38</v>
      </c>
      <c r="K1052" s="5" t="s">
        <v>39</v>
      </c>
      <c r="L1052" s="5" t="s">
        <v>76</v>
      </c>
      <c r="M1052" s="5" t="s">
        <v>49</v>
      </c>
      <c r="N1052" s="5">
        <v>1</v>
      </c>
      <c r="O1052" s="7">
        <v>48254</v>
      </c>
      <c r="P1052" s="8">
        <v>0</v>
      </c>
      <c r="Q1052" s="7">
        <v>40583</v>
      </c>
      <c r="R1052" s="9">
        <f t="shared" si="132"/>
        <v>48254</v>
      </c>
      <c r="S1052" s="9">
        <f t="shared" si="133"/>
        <v>40583</v>
      </c>
      <c r="T1052" s="9">
        <f t="shared" si="134"/>
        <v>7671</v>
      </c>
      <c r="U1052" s="10">
        <f t="shared" si="135"/>
        <v>0.15897127699258093</v>
      </c>
      <c r="V1052" s="5" t="s">
        <v>42</v>
      </c>
    </row>
    <row r="1053" spans="1:22" x14ac:dyDescent="0.3">
      <c r="A1053" s="5" t="s">
        <v>1140</v>
      </c>
      <c r="B1053" s="6">
        <v>45212</v>
      </c>
      <c r="C1053" s="5">
        <f t="shared" si="128"/>
        <v>2023</v>
      </c>
      <c r="D1053" s="5">
        <f t="shared" si="129"/>
        <v>10</v>
      </c>
      <c r="E1053" s="5" t="str">
        <f t="shared" si="130"/>
        <v>Oct</v>
      </c>
      <c r="F1053" s="5" t="str">
        <f t="shared" si="131"/>
        <v>Q4</v>
      </c>
      <c r="G1053" s="5" t="s">
        <v>51</v>
      </c>
      <c r="H1053" s="5" t="s">
        <v>52</v>
      </c>
      <c r="I1053" s="5" t="s">
        <v>53</v>
      </c>
      <c r="J1053" s="5" t="s">
        <v>54</v>
      </c>
      <c r="K1053" s="5" t="s">
        <v>99</v>
      </c>
      <c r="L1053" s="5" t="s">
        <v>76</v>
      </c>
      <c r="M1053" s="5" t="s">
        <v>56</v>
      </c>
      <c r="N1053" s="5">
        <v>3</v>
      </c>
      <c r="O1053" s="7">
        <v>1812</v>
      </c>
      <c r="P1053" s="8">
        <v>0</v>
      </c>
      <c r="Q1053" s="7">
        <v>970</v>
      </c>
      <c r="R1053" s="9">
        <f t="shared" si="132"/>
        <v>5436</v>
      </c>
      <c r="S1053" s="9">
        <f t="shared" si="133"/>
        <v>2910</v>
      </c>
      <c r="T1053" s="9">
        <f t="shared" si="134"/>
        <v>2526</v>
      </c>
      <c r="U1053" s="10">
        <f t="shared" si="135"/>
        <v>0.46467991169977924</v>
      </c>
      <c r="V1053" s="5" t="s">
        <v>42</v>
      </c>
    </row>
    <row r="1054" spans="1:22" x14ac:dyDescent="0.3">
      <c r="A1054" s="5" t="s">
        <v>1141</v>
      </c>
      <c r="B1054" s="6">
        <v>45212</v>
      </c>
      <c r="C1054" s="5">
        <f t="shared" si="128"/>
        <v>2023</v>
      </c>
      <c r="D1054" s="5">
        <f t="shared" si="129"/>
        <v>10</v>
      </c>
      <c r="E1054" s="5" t="str">
        <f t="shared" si="130"/>
        <v>Oct</v>
      </c>
      <c r="F1054" s="5" t="str">
        <f t="shared" si="131"/>
        <v>Q4</v>
      </c>
      <c r="G1054" s="5" t="s">
        <v>51</v>
      </c>
      <c r="H1054" s="5" t="s">
        <v>79</v>
      </c>
      <c r="I1054" s="5" t="s">
        <v>80</v>
      </c>
      <c r="J1054" s="5" t="s">
        <v>81</v>
      </c>
      <c r="K1054" s="5" t="s">
        <v>94</v>
      </c>
      <c r="L1054" s="5" t="s">
        <v>40</v>
      </c>
      <c r="M1054" s="5" t="s">
        <v>56</v>
      </c>
      <c r="N1054" s="5">
        <v>1</v>
      </c>
      <c r="O1054" s="7">
        <v>31337</v>
      </c>
      <c r="P1054" s="8">
        <v>0.35</v>
      </c>
      <c r="Q1054" s="7">
        <v>21469</v>
      </c>
      <c r="R1054" s="9">
        <f t="shared" si="132"/>
        <v>20369.05</v>
      </c>
      <c r="S1054" s="9">
        <f t="shared" si="133"/>
        <v>21469</v>
      </c>
      <c r="T1054" s="9">
        <f t="shared" si="134"/>
        <v>-1099.9500000000007</v>
      </c>
      <c r="U1054" s="10">
        <f t="shared" si="135"/>
        <v>-5.4001045704144317E-2</v>
      </c>
      <c r="V1054" s="5" t="s">
        <v>42</v>
      </c>
    </row>
    <row r="1055" spans="1:22" x14ac:dyDescent="0.3">
      <c r="A1055" s="5" t="s">
        <v>1142</v>
      </c>
      <c r="B1055" s="6">
        <v>45212</v>
      </c>
      <c r="C1055" s="5">
        <f t="shared" si="128"/>
        <v>2023</v>
      </c>
      <c r="D1055" s="5">
        <f t="shared" si="129"/>
        <v>10</v>
      </c>
      <c r="E1055" s="5" t="str">
        <f t="shared" si="130"/>
        <v>Oct</v>
      </c>
      <c r="F1055" s="5" t="str">
        <f t="shared" si="131"/>
        <v>Q4</v>
      </c>
      <c r="G1055" s="5" t="s">
        <v>51</v>
      </c>
      <c r="H1055" s="5" t="s">
        <v>79</v>
      </c>
      <c r="I1055" s="5" t="s">
        <v>80</v>
      </c>
      <c r="J1055" s="5" t="s">
        <v>46</v>
      </c>
      <c r="K1055" s="5" t="s">
        <v>61</v>
      </c>
      <c r="L1055" s="5" t="s">
        <v>40</v>
      </c>
      <c r="M1055" s="5" t="s">
        <v>49</v>
      </c>
      <c r="N1055" s="5">
        <v>3</v>
      </c>
      <c r="O1055" s="7">
        <v>272</v>
      </c>
      <c r="P1055" s="8">
        <v>0.15</v>
      </c>
      <c r="Q1055" s="7">
        <v>111</v>
      </c>
      <c r="R1055" s="9">
        <f t="shared" si="132"/>
        <v>693.6</v>
      </c>
      <c r="S1055" s="9">
        <f t="shared" si="133"/>
        <v>333</v>
      </c>
      <c r="T1055" s="9">
        <f t="shared" si="134"/>
        <v>360.6</v>
      </c>
      <c r="U1055" s="10">
        <f t="shared" si="135"/>
        <v>0.51989619377162632</v>
      </c>
      <c r="V1055" s="5" t="s">
        <v>120</v>
      </c>
    </row>
    <row r="1056" spans="1:22" x14ac:dyDescent="0.3">
      <c r="A1056" s="5" t="s">
        <v>1143</v>
      </c>
      <c r="B1056" s="6">
        <v>45212</v>
      </c>
      <c r="C1056" s="5">
        <f t="shared" si="128"/>
        <v>2023</v>
      </c>
      <c r="D1056" s="5">
        <f t="shared" si="129"/>
        <v>10</v>
      </c>
      <c r="E1056" s="5" t="str">
        <f t="shared" si="130"/>
        <v>Oct</v>
      </c>
      <c r="F1056" s="5" t="str">
        <f t="shared" si="131"/>
        <v>Q4</v>
      </c>
      <c r="G1056" s="5" t="s">
        <v>58</v>
      </c>
      <c r="H1056" s="5" t="s">
        <v>59</v>
      </c>
      <c r="I1056" s="5" t="s">
        <v>60</v>
      </c>
      <c r="J1056" s="5" t="s">
        <v>54</v>
      </c>
      <c r="K1056" s="5" t="s">
        <v>99</v>
      </c>
      <c r="L1056" s="5" t="s">
        <v>48</v>
      </c>
      <c r="M1056" s="5" t="s">
        <v>49</v>
      </c>
      <c r="N1056" s="5">
        <v>3</v>
      </c>
      <c r="O1056" s="7">
        <v>1869</v>
      </c>
      <c r="P1056" s="8">
        <v>0</v>
      </c>
      <c r="Q1056" s="7">
        <v>964</v>
      </c>
      <c r="R1056" s="9">
        <f t="shared" si="132"/>
        <v>5607</v>
      </c>
      <c r="S1056" s="9">
        <f t="shared" si="133"/>
        <v>2892</v>
      </c>
      <c r="T1056" s="9">
        <f t="shared" si="134"/>
        <v>2715</v>
      </c>
      <c r="U1056" s="10">
        <f t="shared" si="135"/>
        <v>0.48421615837346177</v>
      </c>
      <c r="V1056" s="5" t="s">
        <v>42</v>
      </c>
    </row>
    <row r="1057" spans="1:22" x14ac:dyDescent="0.3">
      <c r="A1057" s="5" t="s">
        <v>1144</v>
      </c>
      <c r="B1057" s="6">
        <v>45213</v>
      </c>
      <c r="C1057" s="5">
        <f t="shared" si="128"/>
        <v>2023</v>
      </c>
      <c r="D1057" s="5">
        <f t="shared" si="129"/>
        <v>10</v>
      </c>
      <c r="E1057" s="5" t="str">
        <f t="shared" si="130"/>
        <v>Oct</v>
      </c>
      <c r="F1057" s="5" t="str">
        <f t="shared" si="131"/>
        <v>Q4</v>
      </c>
      <c r="G1057" s="5" t="s">
        <v>58</v>
      </c>
      <c r="H1057" s="5" t="s">
        <v>59</v>
      </c>
      <c r="I1057" s="5" t="s">
        <v>60</v>
      </c>
      <c r="J1057" s="5" t="s">
        <v>54</v>
      </c>
      <c r="K1057" s="5" t="s">
        <v>99</v>
      </c>
      <c r="L1057" s="5" t="s">
        <v>76</v>
      </c>
      <c r="M1057" s="5" t="s">
        <v>49</v>
      </c>
      <c r="N1057" s="5">
        <v>1</v>
      </c>
      <c r="O1057" s="7">
        <v>1645</v>
      </c>
      <c r="P1057" s="8">
        <v>0</v>
      </c>
      <c r="Q1057" s="7">
        <v>864</v>
      </c>
      <c r="R1057" s="9">
        <f t="shared" si="132"/>
        <v>1645</v>
      </c>
      <c r="S1057" s="9">
        <f t="shared" si="133"/>
        <v>864</v>
      </c>
      <c r="T1057" s="9">
        <f t="shared" si="134"/>
        <v>781</v>
      </c>
      <c r="U1057" s="10">
        <f t="shared" si="135"/>
        <v>0.47477203647416416</v>
      </c>
      <c r="V1057" s="5" t="s">
        <v>42</v>
      </c>
    </row>
    <row r="1058" spans="1:22" x14ac:dyDescent="0.3">
      <c r="A1058" s="5" t="s">
        <v>1145</v>
      </c>
      <c r="B1058" s="6">
        <v>45213</v>
      </c>
      <c r="C1058" s="5">
        <f t="shared" si="128"/>
        <v>2023</v>
      </c>
      <c r="D1058" s="5">
        <f t="shared" si="129"/>
        <v>10</v>
      </c>
      <c r="E1058" s="5" t="str">
        <f t="shared" si="130"/>
        <v>Oct</v>
      </c>
      <c r="F1058" s="5" t="str">
        <f t="shared" si="131"/>
        <v>Q4</v>
      </c>
      <c r="G1058" s="5" t="s">
        <v>35</v>
      </c>
      <c r="H1058" s="5" t="s">
        <v>44</v>
      </c>
      <c r="I1058" s="5" t="s">
        <v>45</v>
      </c>
      <c r="J1058" s="5" t="s">
        <v>46</v>
      </c>
      <c r="K1058" s="5" t="s">
        <v>89</v>
      </c>
      <c r="L1058" s="5" t="s">
        <v>40</v>
      </c>
      <c r="M1058" s="5" t="s">
        <v>56</v>
      </c>
      <c r="N1058" s="5">
        <v>8</v>
      </c>
      <c r="O1058" s="7">
        <v>2171</v>
      </c>
      <c r="P1058" s="8">
        <v>0.05</v>
      </c>
      <c r="Q1058" s="7">
        <v>1280</v>
      </c>
      <c r="R1058" s="9">
        <f t="shared" si="132"/>
        <v>16499.599999999999</v>
      </c>
      <c r="S1058" s="9">
        <f t="shared" si="133"/>
        <v>10240</v>
      </c>
      <c r="T1058" s="9">
        <f t="shared" si="134"/>
        <v>6259.5999999999985</v>
      </c>
      <c r="U1058" s="10">
        <f t="shared" si="135"/>
        <v>0.37937889403379471</v>
      </c>
      <c r="V1058" s="5" t="s">
        <v>42</v>
      </c>
    </row>
    <row r="1059" spans="1:22" x14ac:dyDescent="0.3">
      <c r="A1059" s="5" t="s">
        <v>1146</v>
      </c>
      <c r="B1059" s="6">
        <v>45213</v>
      </c>
      <c r="C1059" s="5">
        <f t="shared" si="128"/>
        <v>2023</v>
      </c>
      <c r="D1059" s="5">
        <f t="shared" si="129"/>
        <v>10</v>
      </c>
      <c r="E1059" s="5" t="str">
        <f t="shared" si="130"/>
        <v>Oct</v>
      </c>
      <c r="F1059" s="5" t="str">
        <f t="shared" si="131"/>
        <v>Q4</v>
      </c>
      <c r="G1059" s="5" t="s">
        <v>51</v>
      </c>
      <c r="H1059" s="5" t="s">
        <v>79</v>
      </c>
      <c r="I1059" s="5" t="s">
        <v>80</v>
      </c>
      <c r="J1059" s="5" t="s">
        <v>46</v>
      </c>
      <c r="K1059" s="5" t="s">
        <v>47</v>
      </c>
      <c r="L1059" s="5" t="s">
        <v>40</v>
      </c>
      <c r="M1059" s="5" t="s">
        <v>56</v>
      </c>
      <c r="N1059" s="5">
        <v>8</v>
      </c>
      <c r="O1059" s="7">
        <v>487</v>
      </c>
      <c r="P1059" s="8">
        <v>0.15</v>
      </c>
      <c r="Q1059" s="7">
        <v>213</v>
      </c>
      <c r="R1059" s="9">
        <f t="shared" si="132"/>
        <v>3311.6</v>
      </c>
      <c r="S1059" s="9">
        <f t="shared" si="133"/>
        <v>1704</v>
      </c>
      <c r="T1059" s="9">
        <f t="shared" si="134"/>
        <v>1607.6</v>
      </c>
      <c r="U1059" s="10">
        <f t="shared" si="135"/>
        <v>0.48544510206546682</v>
      </c>
      <c r="V1059" s="5" t="s">
        <v>42</v>
      </c>
    </row>
    <row r="1060" spans="1:22" x14ac:dyDescent="0.3">
      <c r="A1060" s="5" t="s">
        <v>1147</v>
      </c>
      <c r="B1060" s="6">
        <v>45213</v>
      </c>
      <c r="C1060" s="5">
        <f t="shared" si="128"/>
        <v>2023</v>
      </c>
      <c r="D1060" s="5">
        <f t="shared" si="129"/>
        <v>10</v>
      </c>
      <c r="E1060" s="5" t="str">
        <f t="shared" si="130"/>
        <v>Oct</v>
      </c>
      <c r="F1060" s="5" t="str">
        <f t="shared" si="131"/>
        <v>Q4</v>
      </c>
      <c r="G1060" s="5" t="s">
        <v>51</v>
      </c>
      <c r="H1060" s="5" t="s">
        <v>79</v>
      </c>
      <c r="I1060" s="5" t="s">
        <v>80</v>
      </c>
      <c r="J1060" s="5" t="s">
        <v>54</v>
      </c>
      <c r="K1060" s="5" t="s">
        <v>99</v>
      </c>
      <c r="L1060" s="5" t="s">
        <v>40</v>
      </c>
      <c r="M1060" s="5" t="s">
        <v>41</v>
      </c>
      <c r="N1060" s="5">
        <v>2</v>
      </c>
      <c r="O1060" s="7">
        <v>1831</v>
      </c>
      <c r="P1060" s="8">
        <v>0.05</v>
      </c>
      <c r="Q1060" s="7">
        <v>926</v>
      </c>
      <c r="R1060" s="9">
        <f t="shared" si="132"/>
        <v>3478.8999999999996</v>
      </c>
      <c r="S1060" s="9">
        <f t="shared" si="133"/>
        <v>1852</v>
      </c>
      <c r="T1060" s="9">
        <f t="shared" si="134"/>
        <v>1626.8999999999996</v>
      </c>
      <c r="U1060" s="10">
        <f t="shared" si="135"/>
        <v>0.46764781971312763</v>
      </c>
      <c r="V1060" s="5" t="s">
        <v>42</v>
      </c>
    </row>
    <row r="1061" spans="1:22" x14ac:dyDescent="0.3">
      <c r="A1061" s="5" t="s">
        <v>1148</v>
      </c>
      <c r="B1061" s="6">
        <v>45213</v>
      </c>
      <c r="C1061" s="5">
        <f t="shared" si="128"/>
        <v>2023</v>
      </c>
      <c r="D1061" s="5">
        <f t="shared" si="129"/>
        <v>10</v>
      </c>
      <c r="E1061" s="5" t="str">
        <f t="shared" si="130"/>
        <v>Oct</v>
      </c>
      <c r="F1061" s="5" t="str">
        <f t="shared" si="131"/>
        <v>Q4</v>
      </c>
      <c r="G1061" s="5" t="s">
        <v>51</v>
      </c>
      <c r="H1061" s="5" t="s">
        <v>52</v>
      </c>
      <c r="I1061" s="5" t="s">
        <v>53</v>
      </c>
      <c r="J1061" s="5" t="s">
        <v>46</v>
      </c>
      <c r="K1061" s="5" t="s">
        <v>66</v>
      </c>
      <c r="L1061" s="5" t="s">
        <v>40</v>
      </c>
      <c r="M1061" s="5" t="s">
        <v>56</v>
      </c>
      <c r="N1061" s="5">
        <v>1</v>
      </c>
      <c r="O1061" s="7">
        <v>314</v>
      </c>
      <c r="P1061" s="8">
        <v>0</v>
      </c>
      <c r="Q1061" s="7">
        <v>129</v>
      </c>
      <c r="R1061" s="9">
        <f t="shared" si="132"/>
        <v>314</v>
      </c>
      <c r="S1061" s="9">
        <f t="shared" si="133"/>
        <v>129</v>
      </c>
      <c r="T1061" s="9">
        <f t="shared" si="134"/>
        <v>185</v>
      </c>
      <c r="U1061" s="10">
        <f t="shared" si="135"/>
        <v>0.58917197452229297</v>
      </c>
      <c r="V1061" s="5" t="s">
        <v>42</v>
      </c>
    </row>
    <row r="1062" spans="1:22" x14ac:dyDescent="0.3">
      <c r="A1062" s="5" t="s">
        <v>1149</v>
      </c>
      <c r="B1062" s="6">
        <v>45214</v>
      </c>
      <c r="C1062" s="5">
        <f t="shared" si="128"/>
        <v>2023</v>
      </c>
      <c r="D1062" s="5">
        <f t="shared" si="129"/>
        <v>10</v>
      </c>
      <c r="E1062" s="5" t="str">
        <f t="shared" si="130"/>
        <v>Oct</v>
      </c>
      <c r="F1062" s="5" t="str">
        <f t="shared" si="131"/>
        <v>Q4</v>
      </c>
      <c r="G1062" s="5" t="s">
        <v>35</v>
      </c>
      <c r="H1062" s="5" t="s">
        <v>91</v>
      </c>
      <c r="I1062" s="5" t="s">
        <v>92</v>
      </c>
      <c r="J1062" s="5" t="s">
        <v>81</v>
      </c>
      <c r="K1062" s="5" t="s">
        <v>82</v>
      </c>
      <c r="L1062" s="5" t="s">
        <v>76</v>
      </c>
      <c r="M1062" s="5" t="s">
        <v>49</v>
      </c>
      <c r="N1062" s="5">
        <v>1</v>
      </c>
      <c r="O1062" s="7">
        <v>6557</v>
      </c>
      <c r="P1062" s="8">
        <v>0</v>
      </c>
      <c r="Q1062" s="7">
        <v>3617</v>
      </c>
      <c r="R1062" s="9">
        <f t="shared" si="132"/>
        <v>6557</v>
      </c>
      <c r="S1062" s="9">
        <f t="shared" si="133"/>
        <v>3617</v>
      </c>
      <c r="T1062" s="9">
        <f t="shared" si="134"/>
        <v>2940</v>
      </c>
      <c r="U1062" s="10">
        <f t="shared" si="135"/>
        <v>0.4483757816074424</v>
      </c>
      <c r="V1062" s="5" t="s">
        <v>42</v>
      </c>
    </row>
    <row r="1063" spans="1:22" x14ac:dyDescent="0.3">
      <c r="A1063" s="5" t="s">
        <v>1150</v>
      </c>
      <c r="B1063" s="6">
        <v>45214</v>
      </c>
      <c r="C1063" s="5">
        <f t="shared" si="128"/>
        <v>2023</v>
      </c>
      <c r="D1063" s="5">
        <f t="shared" si="129"/>
        <v>10</v>
      </c>
      <c r="E1063" s="5" t="str">
        <f t="shared" si="130"/>
        <v>Oct</v>
      </c>
      <c r="F1063" s="5" t="str">
        <f t="shared" si="131"/>
        <v>Q4</v>
      </c>
      <c r="G1063" s="5" t="s">
        <v>63</v>
      </c>
      <c r="H1063" s="5" t="s">
        <v>64</v>
      </c>
      <c r="I1063" s="5" t="s">
        <v>65</v>
      </c>
      <c r="J1063" s="5" t="s">
        <v>38</v>
      </c>
      <c r="K1063" s="5" t="s">
        <v>39</v>
      </c>
      <c r="L1063" s="5" t="s">
        <v>48</v>
      </c>
      <c r="M1063" s="5" t="s">
        <v>56</v>
      </c>
      <c r="N1063" s="5">
        <v>1</v>
      </c>
      <c r="O1063" s="7">
        <v>49836</v>
      </c>
      <c r="P1063" s="8">
        <v>0</v>
      </c>
      <c r="Q1063" s="7">
        <v>43464</v>
      </c>
      <c r="R1063" s="9">
        <f t="shared" si="132"/>
        <v>49836</v>
      </c>
      <c r="S1063" s="9">
        <f t="shared" si="133"/>
        <v>43464</v>
      </c>
      <c r="T1063" s="9">
        <f t="shared" si="134"/>
        <v>6372</v>
      </c>
      <c r="U1063" s="10">
        <f t="shared" si="135"/>
        <v>0.12785937876234046</v>
      </c>
      <c r="V1063" s="5" t="s">
        <v>42</v>
      </c>
    </row>
    <row r="1064" spans="1:22" x14ac:dyDescent="0.3">
      <c r="A1064" s="5" t="s">
        <v>1151</v>
      </c>
      <c r="B1064" s="6">
        <v>45214</v>
      </c>
      <c r="C1064" s="5">
        <f t="shared" si="128"/>
        <v>2023</v>
      </c>
      <c r="D1064" s="5">
        <f t="shared" si="129"/>
        <v>10</v>
      </c>
      <c r="E1064" s="5" t="str">
        <f t="shared" si="130"/>
        <v>Oct</v>
      </c>
      <c r="F1064" s="5" t="str">
        <f t="shared" si="131"/>
        <v>Q4</v>
      </c>
      <c r="G1064" s="5" t="s">
        <v>51</v>
      </c>
      <c r="H1064" s="5" t="s">
        <v>106</v>
      </c>
      <c r="I1064" s="5" t="s">
        <v>107</v>
      </c>
      <c r="J1064" s="5" t="s">
        <v>81</v>
      </c>
      <c r="K1064" s="5" t="s">
        <v>146</v>
      </c>
      <c r="L1064" s="5" t="s">
        <v>40</v>
      </c>
      <c r="M1064" s="5" t="s">
        <v>49</v>
      </c>
      <c r="N1064" s="5">
        <v>1</v>
      </c>
      <c r="O1064" s="7">
        <v>9362</v>
      </c>
      <c r="P1064" s="8">
        <v>0.3</v>
      </c>
      <c r="Q1064" s="7">
        <v>5887</v>
      </c>
      <c r="R1064" s="9">
        <f t="shared" si="132"/>
        <v>6553.4</v>
      </c>
      <c r="S1064" s="9">
        <f t="shared" si="133"/>
        <v>5887</v>
      </c>
      <c r="T1064" s="9">
        <f t="shared" si="134"/>
        <v>666.39999999999964</v>
      </c>
      <c r="U1064" s="10">
        <f t="shared" si="135"/>
        <v>0.1016876735740226</v>
      </c>
      <c r="V1064" s="5" t="s">
        <v>42</v>
      </c>
    </row>
    <row r="1065" spans="1:22" x14ac:dyDescent="0.3">
      <c r="A1065" s="5" t="s">
        <v>1152</v>
      </c>
      <c r="B1065" s="6">
        <v>45214</v>
      </c>
      <c r="C1065" s="5">
        <f t="shared" si="128"/>
        <v>2023</v>
      </c>
      <c r="D1065" s="5">
        <f t="shared" si="129"/>
        <v>10</v>
      </c>
      <c r="E1065" s="5" t="str">
        <f t="shared" si="130"/>
        <v>Oct</v>
      </c>
      <c r="F1065" s="5" t="str">
        <f t="shared" si="131"/>
        <v>Q4</v>
      </c>
      <c r="G1065" s="5" t="s">
        <v>35</v>
      </c>
      <c r="H1065" s="5" t="s">
        <v>91</v>
      </c>
      <c r="I1065" s="5" t="s">
        <v>92</v>
      </c>
      <c r="J1065" s="5" t="s">
        <v>81</v>
      </c>
      <c r="K1065" s="5" t="s">
        <v>146</v>
      </c>
      <c r="L1065" s="5" t="s">
        <v>48</v>
      </c>
      <c r="M1065" s="5" t="s">
        <v>49</v>
      </c>
      <c r="N1065" s="5">
        <v>3</v>
      </c>
      <c r="O1065" s="7">
        <v>9134</v>
      </c>
      <c r="P1065" s="8">
        <v>0.15</v>
      </c>
      <c r="Q1065" s="7">
        <v>5558</v>
      </c>
      <c r="R1065" s="9">
        <f t="shared" si="132"/>
        <v>23291.7</v>
      </c>
      <c r="S1065" s="9">
        <f t="shared" si="133"/>
        <v>16674</v>
      </c>
      <c r="T1065" s="9">
        <f t="shared" si="134"/>
        <v>6617.7000000000007</v>
      </c>
      <c r="U1065" s="10">
        <f t="shared" si="135"/>
        <v>0.28412267030744859</v>
      </c>
      <c r="V1065" s="5" t="s">
        <v>42</v>
      </c>
    </row>
    <row r="1066" spans="1:22" x14ac:dyDescent="0.3">
      <c r="A1066" s="5" t="s">
        <v>1153</v>
      </c>
      <c r="B1066" s="6">
        <v>45215</v>
      </c>
      <c r="C1066" s="5">
        <f t="shared" si="128"/>
        <v>2023</v>
      </c>
      <c r="D1066" s="5">
        <f t="shared" si="129"/>
        <v>10</v>
      </c>
      <c r="E1066" s="5" t="str">
        <f t="shared" si="130"/>
        <v>Oct</v>
      </c>
      <c r="F1066" s="5" t="str">
        <f t="shared" si="131"/>
        <v>Q4</v>
      </c>
      <c r="G1066" s="5" t="s">
        <v>58</v>
      </c>
      <c r="H1066" s="5" t="s">
        <v>72</v>
      </c>
      <c r="I1066" s="5" t="s">
        <v>73</v>
      </c>
      <c r="J1066" s="5" t="s">
        <v>46</v>
      </c>
      <c r="K1066" s="5" t="s">
        <v>66</v>
      </c>
      <c r="L1066" s="5" t="s">
        <v>40</v>
      </c>
      <c r="M1066" s="5" t="s">
        <v>56</v>
      </c>
      <c r="N1066" s="5">
        <v>5</v>
      </c>
      <c r="O1066" s="7">
        <v>313</v>
      </c>
      <c r="P1066" s="8">
        <v>0</v>
      </c>
      <c r="Q1066" s="7">
        <v>127</v>
      </c>
      <c r="R1066" s="9">
        <f t="shared" si="132"/>
        <v>1565</v>
      </c>
      <c r="S1066" s="9">
        <f t="shared" si="133"/>
        <v>635</v>
      </c>
      <c r="T1066" s="9">
        <f t="shared" si="134"/>
        <v>930</v>
      </c>
      <c r="U1066" s="10">
        <f t="shared" si="135"/>
        <v>0.59424920127795522</v>
      </c>
      <c r="V1066" s="5" t="s">
        <v>42</v>
      </c>
    </row>
    <row r="1067" spans="1:22" x14ac:dyDescent="0.3">
      <c r="A1067" s="5" t="s">
        <v>1154</v>
      </c>
      <c r="B1067" s="6">
        <v>45215</v>
      </c>
      <c r="C1067" s="5">
        <f t="shared" si="128"/>
        <v>2023</v>
      </c>
      <c r="D1067" s="5">
        <f t="shared" si="129"/>
        <v>10</v>
      </c>
      <c r="E1067" s="5" t="str">
        <f t="shared" si="130"/>
        <v>Oct</v>
      </c>
      <c r="F1067" s="5" t="str">
        <f t="shared" si="131"/>
        <v>Q4</v>
      </c>
      <c r="G1067" s="5" t="s">
        <v>51</v>
      </c>
      <c r="H1067" s="5" t="s">
        <v>106</v>
      </c>
      <c r="I1067" s="5" t="s">
        <v>107</v>
      </c>
      <c r="J1067" s="5" t="s">
        <v>38</v>
      </c>
      <c r="K1067" s="5" t="s">
        <v>104</v>
      </c>
      <c r="L1067" s="5" t="s">
        <v>76</v>
      </c>
      <c r="M1067" s="5" t="s">
        <v>49</v>
      </c>
      <c r="N1067" s="5">
        <v>5</v>
      </c>
      <c r="O1067" s="7">
        <v>1394</v>
      </c>
      <c r="P1067" s="8">
        <v>0.1</v>
      </c>
      <c r="Q1067" s="7">
        <v>697</v>
      </c>
      <c r="R1067" s="9">
        <f t="shared" si="132"/>
        <v>6273</v>
      </c>
      <c r="S1067" s="9">
        <f t="shared" si="133"/>
        <v>3485</v>
      </c>
      <c r="T1067" s="9">
        <f t="shared" si="134"/>
        <v>2788</v>
      </c>
      <c r="U1067" s="10">
        <f t="shared" si="135"/>
        <v>0.44444444444444442</v>
      </c>
      <c r="V1067" s="5" t="s">
        <v>42</v>
      </c>
    </row>
    <row r="1068" spans="1:22" x14ac:dyDescent="0.3">
      <c r="A1068" s="5" t="s">
        <v>1155</v>
      </c>
      <c r="B1068" s="6">
        <v>45215</v>
      </c>
      <c r="C1068" s="5">
        <f t="shared" si="128"/>
        <v>2023</v>
      </c>
      <c r="D1068" s="5">
        <f t="shared" si="129"/>
        <v>10</v>
      </c>
      <c r="E1068" s="5" t="str">
        <f t="shared" si="130"/>
        <v>Oct</v>
      </c>
      <c r="F1068" s="5" t="str">
        <f t="shared" si="131"/>
        <v>Q4</v>
      </c>
      <c r="G1068" s="5" t="s">
        <v>58</v>
      </c>
      <c r="H1068" s="5" t="s">
        <v>72</v>
      </c>
      <c r="I1068" s="5" t="s">
        <v>73</v>
      </c>
      <c r="J1068" s="5" t="s">
        <v>46</v>
      </c>
      <c r="K1068" s="5" t="s">
        <v>61</v>
      </c>
      <c r="L1068" s="5" t="s">
        <v>48</v>
      </c>
      <c r="M1068" s="5" t="s">
        <v>49</v>
      </c>
      <c r="N1068" s="5">
        <v>1</v>
      </c>
      <c r="O1068" s="7">
        <v>251</v>
      </c>
      <c r="P1068" s="8">
        <v>0.15</v>
      </c>
      <c r="Q1068" s="7">
        <v>108</v>
      </c>
      <c r="R1068" s="9">
        <f t="shared" si="132"/>
        <v>213.35</v>
      </c>
      <c r="S1068" s="9">
        <f t="shared" si="133"/>
        <v>108</v>
      </c>
      <c r="T1068" s="9">
        <f t="shared" si="134"/>
        <v>105.35</v>
      </c>
      <c r="U1068" s="10">
        <f t="shared" si="135"/>
        <v>0.49378954769158656</v>
      </c>
      <c r="V1068" s="5" t="s">
        <v>42</v>
      </c>
    </row>
    <row r="1069" spans="1:22" x14ac:dyDescent="0.3">
      <c r="A1069" s="5" t="s">
        <v>1156</v>
      </c>
      <c r="B1069" s="6">
        <v>45215</v>
      </c>
      <c r="C1069" s="5">
        <f t="shared" si="128"/>
        <v>2023</v>
      </c>
      <c r="D1069" s="5">
        <f t="shared" si="129"/>
        <v>10</v>
      </c>
      <c r="E1069" s="5" t="str">
        <f t="shared" si="130"/>
        <v>Oct</v>
      </c>
      <c r="F1069" s="5" t="str">
        <f t="shared" si="131"/>
        <v>Q4</v>
      </c>
      <c r="G1069" s="5" t="s">
        <v>35</v>
      </c>
      <c r="H1069" s="5" t="s">
        <v>91</v>
      </c>
      <c r="I1069" s="5" t="s">
        <v>92</v>
      </c>
      <c r="J1069" s="5" t="s">
        <v>81</v>
      </c>
      <c r="K1069" s="5" t="s">
        <v>82</v>
      </c>
      <c r="L1069" s="5" t="s">
        <v>40</v>
      </c>
      <c r="M1069" s="5" t="s">
        <v>49</v>
      </c>
      <c r="N1069" s="5">
        <v>1</v>
      </c>
      <c r="O1069" s="7">
        <v>6053</v>
      </c>
      <c r="P1069" s="8">
        <v>0.1</v>
      </c>
      <c r="Q1069" s="7">
        <v>3264</v>
      </c>
      <c r="R1069" s="9">
        <f t="shared" si="132"/>
        <v>5447.7</v>
      </c>
      <c r="S1069" s="9">
        <f t="shared" si="133"/>
        <v>3264</v>
      </c>
      <c r="T1069" s="9">
        <f t="shared" si="134"/>
        <v>2183.6999999999998</v>
      </c>
      <c r="U1069" s="10">
        <f t="shared" si="135"/>
        <v>0.40084806432072251</v>
      </c>
      <c r="V1069" s="5" t="s">
        <v>42</v>
      </c>
    </row>
    <row r="1070" spans="1:22" x14ac:dyDescent="0.3">
      <c r="A1070" s="5" t="s">
        <v>1157</v>
      </c>
      <c r="B1070" s="6">
        <v>45215</v>
      </c>
      <c r="C1070" s="5">
        <f t="shared" si="128"/>
        <v>2023</v>
      </c>
      <c r="D1070" s="5">
        <f t="shared" si="129"/>
        <v>10</v>
      </c>
      <c r="E1070" s="5" t="str">
        <f t="shared" si="130"/>
        <v>Oct</v>
      </c>
      <c r="F1070" s="5" t="str">
        <f t="shared" si="131"/>
        <v>Q4</v>
      </c>
      <c r="G1070" s="5" t="s">
        <v>51</v>
      </c>
      <c r="H1070" s="5" t="s">
        <v>52</v>
      </c>
      <c r="I1070" s="5" t="s">
        <v>53</v>
      </c>
      <c r="J1070" s="5" t="s">
        <v>46</v>
      </c>
      <c r="K1070" s="5" t="s">
        <v>47</v>
      </c>
      <c r="L1070" s="5" t="s">
        <v>40</v>
      </c>
      <c r="M1070" s="5" t="s">
        <v>49</v>
      </c>
      <c r="N1070" s="5">
        <v>1</v>
      </c>
      <c r="O1070" s="7">
        <v>482</v>
      </c>
      <c r="P1070" s="8">
        <v>0.1</v>
      </c>
      <c r="Q1070" s="7">
        <v>212</v>
      </c>
      <c r="R1070" s="9">
        <f t="shared" si="132"/>
        <v>433.8</v>
      </c>
      <c r="S1070" s="9">
        <f t="shared" si="133"/>
        <v>212</v>
      </c>
      <c r="T1070" s="9">
        <f t="shared" si="134"/>
        <v>221.8</v>
      </c>
      <c r="U1070" s="10">
        <f t="shared" si="135"/>
        <v>0.51129552789303823</v>
      </c>
      <c r="V1070" s="5" t="s">
        <v>42</v>
      </c>
    </row>
    <row r="1071" spans="1:22" x14ac:dyDescent="0.3">
      <c r="A1071" s="5" t="s">
        <v>1158</v>
      </c>
      <c r="B1071" s="6">
        <v>45215</v>
      </c>
      <c r="C1071" s="5">
        <f t="shared" si="128"/>
        <v>2023</v>
      </c>
      <c r="D1071" s="5">
        <f t="shared" si="129"/>
        <v>10</v>
      </c>
      <c r="E1071" s="5" t="str">
        <f t="shared" si="130"/>
        <v>Oct</v>
      </c>
      <c r="F1071" s="5" t="str">
        <f t="shared" si="131"/>
        <v>Q4</v>
      </c>
      <c r="G1071" s="5" t="s">
        <v>51</v>
      </c>
      <c r="H1071" s="5" t="s">
        <v>106</v>
      </c>
      <c r="I1071" s="5" t="s">
        <v>107</v>
      </c>
      <c r="J1071" s="5" t="s">
        <v>54</v>
      </c>
      <c r="K1071" s="5" t="s">
        <v>99</v>
      </c>
      <c r="L1071" s="5" t="s">
        <v>76</v>
      </c>
      <c r="M1071" s="5" t="s">
        <v>49</v>
      </c>
      <c r="N1071" s="5">
        <v>1</v>
      </c>
      <c r="O1071" s="7">
        <v>1787</v>
      </c>
      <c r="P1071" s="8">
        <v>0</v>
      </c>
      <c r="Q1071" s="7">
        <v>920</v>
      </c>
      <c r="R1071" s="9">
        <f t="shared" si="132"/>
        <v>1787</v>
      </c>
      <c r="S1071" s="9">
        <f t="shared" si="133"/>
        <v>920</v>
      </c>
      <c r="T1071" s="9">
        <f t="shared" si="134"/>
        <v>867</v>
      </c>
      <c r="U1071" s="10">
        <f t="shared" si="135"/>
        <v>0.48517067711247902</v>
      </c>
      <c r="V1071" s="5" t="s">
        <v>42</v>
      </c>
    </row>
    <row r="1072" spans="1:22" x14ac:dyDescent="0.3">
      <c r="A1072" s="5" t="s">
        <v>1159</v>
      </c>
      <c r="B1072" s="6">
        <v>45216</v>
      </c>
      <c r="C1072" s="5">
        <f t="shared" si="128"/>
        <v>2023</v>
      </c>
      <c r="D1072" s="5">
        <f t="shared" si="129"/>
        <v>10</v>
      </c>
      <c r="E1072" s="5" t="str">
        <f t="shared" si="130"/>
        <v>Oct</v>
      </c>
      <c r="F1072" s="5" t="str">
        <f t="shared" si="131"/>
        <v>Q4</v>
      </c>
      <c r="G1072" s="5" t="s">
        <v>51</v>
      </c>
      <c r="H1072" s="5" t="s">
        <v>52</v>
      </c>
      <c r="I1072" s="5" t="s">
        <v>53</v>
      </c>
      <c r="J1072" s="5" t="s">
        <v>46</v>
      </c>
      <c r="K1072" s="5" t="s">
        <v>47</v>
      </c>
      <c r="L1072" s="5" t="s">
        <v>40</v>
      </c>
      <c r="M1072" s="5" t="s">
        <v>49</v>
      </c>
      <c r="N1072" s="5">
        <v>4</v>
      </c>
      <c r="O1072" s="7">
        <v>471</v>
      </c>
      <c r="P1072" s="8">
        <v>0.15</v>
      </c>
      <c r="Q1072" s="7">
        <v>206</v>
      </c>
      <c r="R1072" s="9">
        <f t="shared" si="132"/>
        <v>1601.3999999999999</v>
      </c>
      <c r="S1072" s="9">
        <f t="shared" si="133"/>
        <v>824</v>
      </c>
      <c r="T1072" s="9">
        <f t="shared" si="134"/>
        <v>777.39999999999986</v>
      </c>
      <c r="U1072" s="10">
        <f t="shared" si="135"/>
        <v>0.48545023104783308</v>
      </c>
      <c r="V1072" s="5" t="s">
        <v>42</v>
      </c>
    </row>
    <row r="1073" spans="1:22" x14ac:dyDescent="0.3">
      <c r="A1073" s="5" t="s">
        <v>1160</v>
      </c>
      <c r="B1073" s="6">
        <v>45216</v>
      </c>
      <c r="C1073" s="5">
        <f t="shared" si="128"/>
        <v>2023</v>
      </c>
      <c r="D1073" s="5">
        <f t="shared" si="129"/>
        <v>10</v>
      </c>
      <c r="E1073" s="5" t="str">
        <f t="shared" si="130"/>
        <v>Oct</v>
      </c>
      <c r="F1073" s="5" t="str">
        <f t="shared" si="131"/>
        <v>Q4</v>
      </c>
      <c r="G1073" s="5" t="s">
        <v>63</v>
      </c>
      <c r="H1073" s="5" t="s">
        <v>64</v>
      </c>
      <c r="I1073" s="5" t="s">
        <v>65</v>
      </c>
      <c r="J1073" s="5" t="s">
        <v>81</v>
      </c>
      <c r="K1073" s="5" t="s">
        <v>146</v>
      </c>
      <c r="L1073" s="5" t="s">
        <v>48</v>
      </c>
      <c r="M1073" s="5" t="s">
        <v>49</v>
      </c>
      <c r="N1073" s="5">
        <v>3</v>
      </c>
      <c r="O1073" s="7">
        <v>9478</v>
      </c>
      <c r="P1073" s="8">
        <v>0.15</v>
      </c>
      <c r="Q1073" s="7">
        <v>5994</v>
      </c>
      <c r="R1073" s="9">
        <f t="shared" si="132"/>
        <v>24168.899999999998</v>
      </c>
      <c r="S1073" s="9">
        <f t="shared" si="133"/>
        <v>17982</v>
      </c>
      <c r="T1073" s="9">
        <f t="shared" si="134"/>
        <v>6186.8999999999978</v>
      </c>
      <c r="U1073" s="10">
        <f t="shared" si="135"/>
        <v>0.25598599853530768</v>
      </c>
      <c r="V1073" s="5" t="s">
        <v>42</v>
      </c>
    </row>
    <row r="1074" spans="1:22" x14ac:dyDescent="0.3">
      <c r="A1074" s="5" t="s">
        <v>1161</v>
      </c>
      <c r="B1074" s="6">
        <v>45216</v>
      </c>
      <c r="C1074" s="5">
        <f t="shared" si="128"/>
        <v>2023</v>
      </c>
      <c r="D1074" s="5">
        <f t="shared" si="129"/>
        <v>10</v>
      </c>
      <c r="E1074" s="5" t="str">
        <f t="shared" si="130"/>
        <v>Oct</v>
      </c>
      <c r="F1074" s="5" t="str">
        <f t="shared" si="131"/>
        <v>Q4</v>
      </c>
      <c r="G1074" s="5" t="s">
        <v>51</v>
      </c>
      <c r="H1074" s="5" t="s">
        <v>106</v>
      </c>
      <c r="I1074" s="5" t="s">
        <v>107</v>
      </c>
      <c r="J1074" s="5" t="s">
        <v>46</v>
      </c>
      <c r="K1074" s="5" t="s">
        <v>61</v>
      </c>
      <c r="L1074" s="5" t="s">
        <v>40</v>
      </c>
      <c r="M1074" s="5" t="s">
        <v>49</v>
      </c>
      <c r="N1074" s="5">
        <v>2</v>
      </c>
      <c r="O1074" s="7">
        <v>266</v>
      </c>
      <c r="P1074" s="8">
        <v>0.1</v>
      </c>
      <c r="Q1074" s="7">
        <v>113</v>
      </c>
      <c r="R1074" s="9">
        <f t="shared" si="132"/>
        <v>478.8</v>
      </c>
      <c r="S1074" s="9">
        <f t="shared" si="133"/>
        <v>226</v>
      </c>
      <c r="T1074" s="9">
        <f t="shared" si="134"/>
        <v>252.8</v>
      </c>
      <c r="U1074" s="10">
        <f t="shared" si="135"/>
        <v>0.52798663324979112</v>
      </c>
      <c r="V1074" s="5" t="s">
        <v>120</v>
      </c>
    </row>
    <row r="1075" spans="1:22" x14ac:dyDescent="0.3">
      <c r="A1075" s="5" t="s">
        <v>1162</v>
      </c>
      <c r="B1075" s="6">
        <v>45216</v>
      </c>
      <c r="C1075" s="5">
        <f t="shared" si="128"/>
        <v>2023</v>
      </c>
      <c r="D1075" s="5">
        <f t="shared" si="129"/>
        <v>10</v>
      </c>
      <c r="E1075" s="5" t="str">
        <f t="shared" si="130"/>
        <v>Oct</v>
      </c>
      <c r="F1075" s="5" t="str">
        <f t="shared" si="131"/>
        <v>Q4</v>
      </c>
      <c r="G1075" s="5" t="s">
        <v>51</v>
      </c>
      <c r="H1075" s="5" t="s">
        <v>52</v>
      </c>
      <c r="I1075" s="5" t="s">
        <v>53</v>
      </c>
      <c r="J1075" s="5" t="s">
        <v>38</v>
      </c>
      <c r="K1075" s="5" t="s">
        <v>39</v>
      </c>
      <c r="L1075" s="5" t="s">
        <v>40</v>
      </c>
      <c r="M1075" s="5" t="s">
        <v>49</v>
      </c>
      <c r="N1075" s="5">
        <v>2</v>
      </c>
      <c r="O1075" s="7">
        <v>52146</v>
      </c>
      <c r="P1075" s="8">
        <v>0</v>
      </c>
      <c r="Q1075" s="7">
        <v>44394</v>
      </c>
      <c r="R1075" s="9">
        <f t="shared" si="132"/>
        <v>104292</v>
      </c>
      <c r="S1075" s="9">
        <f t="shared" si="133"/>
        <v>88788</v>
      </c>
      <c r="T1075" s="9">
        <f t="shared" si="134"/>
        <v>15504</v>
      </c>
      <c r="U1075" s="10">
        <f t="shared" si="135"/>
        <v>0.1486595328500748</v>
      </c>
      <c r="V1075" s="5" t="s">
        <v>42</v>
      </c>
    </row>
    <row r="1076" spans="1:22" x14ac:dyDescent="0.3">
      <c r="A1076" s="5" t="s">
        <v>1163</v>
      </c>
      <c r="B1076" s="6">
        <v>45216</v>
      </c>
      <c r="C1076" s="5">
        <f t="shared" si="128"/>
        <v>2023</v>
      </c>
      <c r="D1076" s="5">
        <f t="shared" si="129"/>
        <v>10</v>
      </c>
      <c r="E1076" s="5" t="str">
        <f t="shared" si="130"/>
        <v>Oct</v>
      </c>
      <c r="F1076" s="5" t="str">
        <f t="shared" si="131"/>
        <v>Q4</v>
      </c>
      <c r="G1076" s="5" t="s">
        <v>58</v>
      </c>
      <c r="H1076" s="5" t="s">
        <v>68</v>
      </c>
      <c r="I1076" s="5" t="s">
        <v>69</v>
      </c>
      <c r="J1076" s="5" t="s">
        <v>46</v>
      </c>
      <c r="K1076" s="5" t="s">
        <v>89</v>
      </c>
      <c r="L1076" s="5" t="s">
        <v>40</v>
      </c>
      <c r="M1076" s="5" t="s">
        <v>49</v>
      </c>
      <c r="N1076" s="5">
        <v>4</v>
      </c>
      <c r="O1076" s="7">
        <v>2177</v>
      </c>
      <c r="P1076" s="8">
        <v>0.1</v>
      </c>
      <c r="Q1076" s="7">
        <v>1235</v>
      </c>
      <c r="R1076" s="9">
        <f t="shared" si="132"/>
        <v>7837.2</v>
      </c>
      <c r="S1076" s="9">
        <f t="shared" si="133"/>
        <v>4940</v>
      </c>
      <c r="T1076" s="9">
        <f t="shared" si="134"/>
        <v>2897.2</v>
      </c>
      <c r="U1076" s="10">
        <f t="shared" si="135"/>
        <v>0.3696728423416526</v>
      </c>
      <c r="V1076" s="5" t="s">
        <v>42</v>
      </c>
    </row>
    <row r="1077" spans="1:22" x14ac:dyDescent="0.3">
      <c r="A1077" s="5" t="s">
        <v>1164</v>
      </c>
      <c r="B1077" s="6">
        <v>45216</v>
      </c>
      <c r="C1077" s="5">
        <f t="shared" si="128"/>
        <v>2023</v>
      </c>
      <c r="D1077" s="5">
        <f t="shared" si="129"/>
        <v>10</v>
      </c>
      <c r="E1077" s="5" t="str">
        <f t="shared" si="130"/>
        <v>Oct</v>
      </c>
      <c r="F1077" s="5" t="str">
        <f t="shared" si="131"/>
        <v>Q4</v>
      </c>
      <c r="G1077" s="5" t="s">
        <v>35</v>
      </c>
      <c r="H1077" s="5" t="s">
        <v>91</v>
      </c>
      <c r="I1077" s="5" t="s">
        <v>92</v>
      </c>
      <c r="J1077" s="5" t="s">
        <v>54</v>
      </c>
      <c r="K1077" s="5" t="s">
        <v>84</v>
      </c>
      <c r="L1077" s="5" t="s">
        <v>48</v>
      </c>
      <c r="M1077" s="5" t="s">
        <v>49</v>
      </c>
      <c r="N1077" s="5">
        <v>2</v>
      </c>
      <c r="O1077" s="7">
        <v>2275</v>
      </c>
      <c r="P1077" s="8">
        <v>0.15</v>
      </c>
      <c r="Q1077" s="7">
        <v>1125</v>
      </c>
      <c r="R1077" s="9">
        <f t="shared" si="132"/>
        <v>3867.5</v>
      </c>
      <c r="S1077" s="9">
        <f t="shared" si="133"/>
        <v>2250</v>
      </c>
      <c r="T1077" s="9">
        <f t="shared" si="134"/>
        <v>1617.5</v>
      </c>
      <c r="U1077" s="10">
        <f t="shared" si="135"/>
        <v>0.41822882999353589</v>
      </c>
      <c r="V1077" s="5" t="s">
        <v>42</v>
      </c>
    </row>
    <row r="1078" spans="1:22" x14ac:dyDescent="0.3">
      <c r="A1078" s="5" t="s">
        <v>1165</v>
      </c>
      <c r="B1078" s="6">
        <v>45216</v>
      </c>
      <c r="C1078" s="5">
        <f t="shared" si="128"/>
        <v>2023</v>
      </c>
      <c r="D1078" s="5">
        <f t="shared" si="129"/>
        <v>10</v>
      </c>
      <c r="E1078" s="5" t="str">
        <f t="shared" si="130"/>
        <v>Oct</v>
      </c>
      <c r="F1078" s="5" t="str">
        <f t="shared" si="131"/>
        <v>Q4</v>
      </c>
      <c r="G1078" s="5" t="s">
        <v>35</v>
      </c>
      <c r="H1078" s="5" t="s">
        <v>91</v>
      </c>
      <c r="I1078" s="5" t="s">
        <v>92</v>
      </c>
      <c r="J1078" s="5" t="s">
        <v>54</v>
      </c>
      <c r="K1078" s="5" t="s">
        <v>99</v>
      </c>
      <c r="L1078" s="5" t="s">
        <v>40</v>
      </c>
      <c r="M1078" s="5" t="s">
        <v>56</v>
      </c>
      <c r="N1078" s="5">
        <v>2</v>
      </c>
      <c r="O1078" s="7">
        <v>1630</v>
      </c>
      <c r="P1078" s="8">
        <v>0.15</v>
      </c>
      <c r="Q1078" s="7">
        <v>830</v>
      </c>
      <c r="R1078" s="9">
        <f t="shared" si="132"/>
        <v>2771</v>
      </c>
      <c r="S1078" s="9">
        <f t="shared" si="133"/>
        <v>1660</v>
      </c>
      <c r="T1078" s="9">
        <f t="shared" si="134"/>
        <v>1111</v>
      </c>
      <c r="U1078" s="10">
        <f t="shared" si="135"/>
        <v>0.40093828942619991</v>
      </c>
      <c r="V1078" s="5" t="s">
        <v>42</v>
      </c>
    </row>
    <row r="1079" spans="1:22" x14ac:dyDescent="0.3">
      <c r="A1079" s="5" t="s">
        <v>1166</v>
      </c>
      <c r="B1079" s="6">
        <v>45216</v>
      </c>
      <c r="C1079" s="5">
        <f t="shared" si="128"/>
        <v>2023</v>
      </c>
      <c r="D1079" s="5">
        <f t="shared" si="129"/>
        <v>10</v>
      </c>
      <c r="E1079" s="5" t="str">
        <f t="shared" si="130"/>
        <v>Oct</v>
      </c>
      <c r="F1079" s="5" t="str">
        <f t="shared" si="131"/>
        <v>Q4</v>
      </c>
      <c r="G1079" s="5" t="s">
        <v>58</v>
      </c>
      <c r="H1079" s="5" t="s">
        <v>72</v>
      </c>
      <c r="I1079" s="5" t="s">
        <v>73</v>
      </c>
      <c r="J1079" s="5" t="s">
        <v>81</v>
      </c>
      <c r="K1079" s="5" t="s">
        <v>146</v>
      </c>
      <c r="L1079" s="5" t="s">
        <v>40</v>
      </c>
      <c r="M1079" s="5" t="s">
        <v>49</v>
      </c>
      <c r="N1079" s="5">
        <v>1</v>
      </c>
      <c r="O1079" s="7">
        <v>8822</v>
      </c>
      <c r="P1079" s="8">
        <v>0.05</v>
      </c>
      <c r="Q1079" s="7">
        <v>5395</v>
      </c>
      <c r="R1079" s="9">
        <f t="shared" si="132"/>
        <v>8380.9</v>
      </c>
      <c r="S1079" s="9">
        <f t="shared" si="133"/>
        <v>5395</v>
      </c>
      <c r="T1079" s="9">
        <f t="shared" si="134"/>
        <v>2985.8999999999996</v>
      </c>
      <c r="U1079" s="10">
        <f t="shared" si="135"/>
        <v>0.35627438580582033</v>
      </c>
      <c r="V1079" s="5" t="s">
        <v>42</v>
      </c>
    </row>
    <row r="1080" spans="1:22" x14ac:dyDescent="0.3">
      <c r="A1080" s="5" t="s">
        <v>1167</v>
      </c>
      <c r="B1080" s="6">
        <v>45216</v>
      </c>
      <c r="C1080" s="5">
        <f t="shared" si="128"/>
        <v>2023</v>
      </c>
      <c r="D1080" s="5">
        <f t="shared" si="129"/>
        <v>10</v>
      </c>
      <c r="E1080" s="5" t="str">
        <f t="shared" si="130"/>
        <v>Oct</v>
      </c>
      <c r="F1080" s="5" t="str">
        <f t="shared" si="131"/>
        <v>Q4</v>
      </c>
      <c r="G1080" s="5" t="s">
        <v>51</v>
      </c>
      <c r="H1080" s="5" t="s">
        <v>52</v>
      </c>
      <c r="I1080" s="5" t="s">
        <v>53</v>
      </c>
      <c r="J1080" s="5" t="s">
        <v>54</v>
      </c>
      <c r="K1080" s="5" t="s">
        <v>84</v>
      </c>
      <c r="L1080" s="5" t="s">
        <v>40</v>
      </c>
      <c r="M1080" s="5" t="s">
        <v>49</v>
      </c>
      <c r="N1080" s="5">
        <v>1</v>
      </c>
      <c r="O1080" s="7">
        <v>2227</v>
      </c>
      <c r="P1080" s="8">
        <v>0</v>
      </c>
      <c r="Q1080" s="7">
        <v>1146</v>
      </c>
      <c r="R1080" s="9">
        <f t="shared" si="132"/>
        <v>2227</v>
      </c>
      <c r="S1080" s="9">
        <f t="shared" si="133"/>
        <v>1146</v>
      </c>
      <c r="T1080" s="9">
        <f t="shared" si="134"/>
        <v>1081</v>
      </c>
      <c r="U1080" s="10">
        <f t="shared" si="135"/>
        <v>0.48540637629097438</v>
      </c>
      <c r="V1080" s="5" t="s">
        <v>42</v>
      </c>
    </row>
    <row r="1081" spans="1:22" x14ac:dyDescent="0.3">
      <c r="A1081" s="5" t="s">
        <v>1168</v>
      </c>
      <c r="B1081" s="6">
        <v>45216</v>
      </c>
      <c r="C1081" s="5">
        <f t="shared" si="128"/>
        <v>2023</v>
      </c>
      <c r="D1081" s="5">
        <f t="shared" si="129"/>
        <v>10</v>
      </c>
      <c r="E1081" s="5" t="str">
        <f t="shared" si="130"/>
        <v>Oct</v>
      </c>
      <c r="F1081" s="5" t="str">
        <f t="shared" si="131"/>
        <v>Q4</v>
      </c>
      <c r="G1081" s="5" t="s">
        <v>63</v>
      </c>
      <c r="H1081" s="5" t="s">
        <v>86</v>
      </c>
      <c r="I1081" s="5" t="s">
        <v>87</v>
      </c>
      <c r="J1081" s="5" t="s">
        <v>54</v>
      </c>
      <c r="K1081" s="5" t="s">
        <v>84</v>
      </c>
      <c r="L1081" s="5" t="s">
        <v>40</v>
      </c>
      <c r="M1081" s="5" t="s">
        <v>56</v>
      </c>
      <c r="N1081" s="5">
        <v>1</v>
      </c>
      <c r="O1081" s="7">
        <v>2351</v>
      </c>
      <c r="P1081" s="8">
        <v>0</v>
      </c>
      <c r="Q1081" s="7">
        <v>1166</v>
      </c>
      <c r="R1081" s="9">
        <f t="shared" si="132"/>
        <v>2351</v>
      </c>
      <c r="S1081" s="9">
        <f t="shared" si="133"/>
        <v>1166</v>
      </c>
      <c r="T1081" s="9">
        <f t="shared" si="134"/>
        <v>1185</v>
      </c>
      <c r="U1081" s="10">
        <f t="shared" si="135"/>
        <v>0.5040408336877924</v>
      </c>
      <c r="V1081" s="5" t="s">
        <v>42</v>
      </c>
    </row>
    <row r="1082" spans="1:22" x14ac:dyDescent="0.3">
      <c r="A1082" s="5" t="s">
        <v>1169</v>
      </c>
      <c r="B1082" s="6">
        <v>45216</v>
      </c>
      <c r="C1082" s="5">
        <f t="shared" si="128"/>
        <v>2023</v>
      </c>
      <c r="D1082" s="5">
        <f t="shared" si="129"/>
        <v>10</v>
      </c>
      <c r="E1082" s="5" t="str">
        <f t="shared" si="130"/>
        <v>Oct</v>
      </c>
      <c r="F1082" s="5" t="str">
        <f t="shared" si="131"/>
        <v>Q4</v>
      </c>
      <c r="G1082" s="5" t="s">
        <v>63</v>
      </c>
      <c r="H1082" s="5" t="s">
        <v>64</v>
      </c>
      <c r="I1082" s="5" t="s">
        <v>65</v>
      </c>
      <c r="J1082" s="5" t="s">
        <v>38</v>
      </c>
      <c r="K1082" s="5" t="s">
        <v>75</v>
      </c>
      <c r="L1082" s="5" t="s">
        <v>76</v>
      </c>
      <c r="M1082" s="5" t="s">
        <v>41</v>
      </c>
      <c r="N1082" s="5">
        <v>1</v>
      </c>
      <c r="O1082" s="7">
        <v>10878</v>
      </c>
      <c r="P1082" s="8">
        <v>0.15</v>
      </c>
      <c r="Q1082" s="7">
        <v>8182</v>
      </c>
      <c r="R1082" s="9">
        <f t="shared" si="132"/>
        <v>9246.2999999999993</v>
      </c>
      <c r="S1082" s="9">
        <f t="shared" si="133"/>
        <v>8182</v>
      </c>
      <c r="T1082" s="9">
        <f t="shared" si="134"/>
        <v>1064.2999999999993</v>
      </c>
      <c r="U1082" s="10">
        <f t="shared" si="135"/>
        <v>0.11510550166012344</v>
      </c>
      <c r="V1082" s="5" t="s">
        <v>42</v>
      </c>
    </row>
    <row r="1083" spans="1:22" x14ac:dyDescent="0.3">
      <c r="A1083" s="5" t="s">
        <v>1170</v>
      </c>
      <c r="B1083" s="6">
        <v>45217</v>
      </c>
      <c r="C1083" s="5">
        <f t="shared" si="128"/>
        <v>2023</v>
      </c>
      <c r="D1083" s="5">
        <f t="shared" si="129"/>
        <v>10</v>
      </c>
      <c r="E1083" s="5" t="str">
        <f t="shared" si="130"/>
        <v>Oct</v>
      </c>
      <c r="F1083" s="5" t="str">
        <f t="shared" si="131"/>
        <v>Q4</v>
      </c>
      <c r="G1083" s="5" t="s">
        <v>63</v>
      </c>
      <c r="H1083" s="5" t="s">
        <v>64</v>
      </c>
      <c r="I1083" s="5" t="s">
        <v>65</v>
      </c>
      <c r="J1083" s="5" t="s">
        <v>46</v>
      </c>
      <c r="K1083" s="5" t="s">
        <v>47</v>
      </c>
      <c r="L1083" s="5" t="s">
        <v>76</v>
      </c>
      <c r="M1083" s="5" t="s">
        <v>49</v>
      </c>
      <c r="N1083" s="5">
        <v>3</v>
      </c>
      <c r="O1083" s="7">
        <v>468</v>
      </c>
      <c r="P1083" s="8">
        <v>0.15</v>
      </c>
      <c r="Q1083" s="7">
        <v>207</v>
      </c>
      <c r="R1083" s="9">
        <f t="shared" si="132"/>
        <v>1193.3999999999999</v>
      </c>
      <c r="S1083" s="9">
        <f t="shared" si="133"/>
        <v>621</v>
      </c>
      <c r="T1083" s="9">
        <f t="shared" si="134"/>
        <v>572.39999999999986</v>
      </c>
      <c r="U1083" s="10">
        <f t="shared" si="135"/>
        <v>0.47963800904977372</v>
      </c>
      <c r="V1083" s="5" t="s">
        <v>42</v>
      </c>
    </row>
    <row r="1084" spans="1:22" x14ac:dyDescent="0.3">
      <c r="A1084" s="5" t="s">
        <v>1171</v>
      </c>
      <c r="B1084" s="6">
        <v>45217</v>
      </c>
      <c r="C1084" s="5">
        <f t="shared" si="128"/>
        <v>2023</v>
      </c>
      <c r="D1084" s="5">
        <f t="shared" si="129"/>
        <v>10</v>
      </c>
      <c r="E1084" s="5" t="str">
        <f t="shared" si="130"/>
        <v>Oct</v>
      </c>
      <c r="F1084" s="5" t="str">
        <f t="shared" si="131"/>
        <v>Q4</v>
      </c>
      <c r="G1084" s="5" t="s">
        <v>35</v>
      </c>
      <c r="H1084" s="5" t="s">
        <v>44</v>
      </c>
      <c r="I1084" s="5" t="s">
        <v>45</v>
      </c>
      <c r="J1084" s="5" t="s">
        <v>38</v>
      </c>
      <c r="K1084" s="5" t="s">
        <v>118</v>
      </c>
      <c r="L1084" s="5" t="s">
        <v>40</v>
      </c>
      <c r="M1084" s="5" t="s">
        <v>49</v>
      </c>
      <c r="N1084" s="5">
        <v>1</v>
      </c>
      <c r="O1084" s="7">
        <v>16430</v>
      </c>
      <c r="P1084" s="8">
        <v>0.05</v>
      </c>
      <c r="Q1084" s="7">
        <v>12859</v>
      </c>
      <c r="R1084" s="9">
        <f t="shared" si="132"/>
        <v>15608.5</v>
      </c>
      <c r="S1084" s="9">
        <f t="shared" si="133"/>
        <v>12859</v>
      </c>
      <c r="T1084" s="9">
        <f t="shared" si="134"/>
        <v>2749.5</v>
      </c>
      <c r="U1084" s="10">
        <f t="shared" si="135"/>
        <v>0.17615401864368774</v>
      </c>
      <c r="V1084" s="5" t="s">
        <v>42</v>
      </c>
    </row>
    <row r="1085" spans="1:22" x14ac:dyDescent="0.3">
      <c r="A1085" s="5" t="s">
        <v>1172</v>
      </c>
      <c r="B1085" s="6">
        <v>45217</v>
      </c>
      <c r="C1085" s="5">
        <f t="shared" si="128"/>
        <v>2023</v>
      </c>
      <c r="D1085" s="5">
        <f t="shared" si="129"/>
        <v>10</v>
      </c>
      <c r="E1085" s="5" t="str">
        <f t="shared" si="130"/>
        <v>Oct</v>
      </c>
      <c r="F1085" s="5" t="str">
        <f t="shared" si="131"/>
        <v>Q4</v>
      </c>
      <c r="G1085" s="5" t="s">
        <v>51</v>
      </c>
      <c r="H1085" s="5" t="s">
        <v>79</v>
      </c>
      <c r="I1085" s="5" t="s">
        <v>80</v>
      </c>
      <c r="J1085" s="5" t="s">
        <v>46</v>
      </c>
      <c r="K1085" s="5" t="s">
        <v>89</v>
      </c>
      <c r="L1085" s="5" t="s">
        <v>40</v>
      </c>
      <c r="M1085" s="5" t="s">
        <v>56</v>
      </c>
      <c r="N1085" s="5">
        <v>2</v>
      </c>
      <c r="O1085" s="7">
        <v>2389</v>
      </c>
      <c r="P1085" s="8">
        <v>0.15</v>
      </c>
      <c r="Q1085" s="7">
        <v>1367</v>
      </c>
      <c r="R1085" s="9">
        <f t="shared" si="132"/>
        <v>4061.2999999999997</v>
      </c>
      <c r="S1085" s="9">
        <f t="shared" si="133"/>
        <v>2734</v>
      </c>
      <c r="T1085" s="9">
        <f t="shared" si="134"/>
        <v>1327.2999999999997</v>
      </c>
      <c r="U1085" s="10">
        <f t="shared" si="135"/>
        <v>0.32681653657695808</v>
      </c>
      <c r="V1085" s="5" t="s">
        <v>42</v>
      </c>
    </row>
    <row r="1086" spans="1:22" x14ac:dyDescent="0.3">
      <c r="A1086" s="5" t="s">
        <v>1173</v>
      </c>
      <c r="B1086" s="6">
        <v>45217</v>
      </c>
      <c r="C1086" s="5">
        <f t="shared" si="128"/>
        <v>2023</v>
      </c>
      <c r="D1086" s="5">
        <f t="shared" si="129"/>
        <v>10</v>
      </c>
      <c r="E1086" s="5" t="str">
        <f t="shared" si="130"/>
        <v>Oct</v>
      </c>
      <c r="F1086" s="5" t="str">
        <f t="shared" si="131"/>
        <v>Q4</v>
      </c>
      <c r="G1086" s="5" t="s">
        <v>35</v>
      </c>
      <c r="H1086" s="5" t="s">
        <v>91</v>
      </c>
      <c r="I1086" s="5" t="s">
        <v>92</v>
      </c>
      <c r="J1086" s="5" t="s">
        <v>38</v>
      </c>
      <c r="K1086" s="5" t="s">
        <v>75</v>
      </c>
      <c r="L1086" s="5" t="s">
        <v>48</v>
      </c>
      <c r="M1086" s="5" t="s">
        <v>56</v>
      </c>
      <c r="N1086" s="5">
        <v>2</v>
      </c>
      <c r="O1086" s="7">
        <v>11893</v>
      </c>
      <c r="P1086" s="8">
        <v>0</v>
      </c>
      <c r="Q1086" s="7">
        <v>8818</v>
      </c>
      <c r="R1086" s="9">
        <f t="shared" si="132"/>
        <v>23786</v>
      </c>
      <c r="S1086" s="9">
        <f t="shared" si="133"/>
        <v>17636</v>
      </c>
      <c r="T1086" s="9">
        <f t="shared" si="134"/>
        <v>6150</v>
      </c>
      <c r="U1086" s="10">
        <f t="shared" si="135"/>
        <v>0.25855545278735392</v>
      </c>
      <c r="V1086" s="5" t="s">
        <v>42</v>
      </c>
    </row>
    <row r="1087" spans="1:22" x14ac:dyDescent="0.3">
      <c r="A1087" s="5" t="s">
        <v>1174</v>
      </c>
      <c r="B1087" s="6">
        <v>45218</v>
      </c>
      <c r="C1087" s="5">
        <f t="shared" si="128"/>
        <v>2023</v>
      </c>
      <c r="D1087" s="5">
        <f t="shared" si="129"/>
        <v>10</v>
      </c>
      <c r="E1087" s="5" t="str">
        <f t="shared" si="130"/>
        <v>Oct</v>
      </c>
      <c r="F1087" s="5" t="str">
        <f t="shared" si="131"/>
        <v>Q4</v>
      </c>
      <c r="G1087" s="5" t="s">
        <v>35</v>
      </c>
      <c r="H1087" s="5" t="s">
        <v>44</v>
      </c>
      <c r="I1087" s="5" t="s">
        <v>45</v>
      </c>
      <c r="J1087" s="5" t="s">
        <v>46</v>
      </c>
      <c r="K1087" s="5" t="s">
        <v>61</v>
      </c>
      <c r="L1087" s="5" t="s">
        <v>40</v>
      </c>
      <c r="M1087" s="5" t="s">
        <v>49</v>
      </c>
      <c r="N1087" s="5">
        <v>2</v>
      </c>
      <c r="O1087" s="7">
        <v>266</v>
      </c>
      <c r="P1087" s="8">
        <v>0.05</v>
      </c>
      <c r="Q1087" s="7">
        <v>115</v>
      </c>
      <c r="R1087" s="9">
        <f t="shared" si="132"/>
        <v>505.4</v>
      </c>
      <c r="S1087" s="9">
        <f t="shared" si="133"/>
        <v>230</v>
      </c>
      <c r="T1087" s="9">
        <f t="shared" si="134"/>
        <v>275.39999999999998</v>
      </c>
      <c r="U1087" s="10">
        <f t="shared" si="135"/>
        <v>0.54491491887613774</v>
      </c>
      <c r="V1087" s="5" t="s">
        <v>42</v>
      </c>
    </row>
    <row r="1088" spans="1:22" x14ac:dyDescent="0.3">
      <c r="A1088" s="5" t="s">
        <v>1175</v>
      </c>
      <c r="B1088" s="6">
        <v>45218</v>
      </c>
      <c r="C1088" s="5">
        <f t="shared" si="128"/>
        <v>2023</v>
      </c>
      <c r="D1088" s="5">
        <f t="shared" si="129"/>
        <v>10</v>
      </c>
      <c r="E1088" s="5" t="str">
        <f t="shared" si="130"/>
        <v>Oct</v>
      </c>
      <c r="F1088" s="5" t="str">
        <f t="shared" si="131"/>
        <v>Q4</v>
      </c>
      <c r="G1088" s="5" t="s">
        <v>58</v>
      </c>
      <c r="H1088" s="5" t="s">
        <v>72</v>
      </c>
      <c r="I1088" s="5" t="s">
        <v>73</v>
      </c>
      <c r="J1088" s="5" t="s">
        <v>46</v>
      </c>
      <c r="K1088" s="5" t="s">
        <v>61</v>
      </c>
      <c r="L1088" s="5" t="s">
        <v>40</v>
      </c>
      <c r="M1088" s="5" t="s">
        <v>56</v>
      </c>
      <c r="N1088" s="5">
        <v>1</v>
      </c>
      <c r="O1088" s="7">
        <v>263</v>
      </c>
      <c r="P1088" s="8">
        <v>0.1</v>
      </c>
      <c r="Q1088" s="7">
        <v>113</v>
      </c>
      <c r="R1088" s="9">
        <f t="shared" si="132"/>
        <v>236.70000000000002</v>
      </c>
      <c r="S1088" s="9">
        <f t="shared" si="133"/>
        <v>113</v>
      </c>
      <c r="T1088" s="9">
        <f t="shared" si="134"/>
        <v>123.70000000000002</v>
      </c>
      <c r="U1088" s="10">
        <f t="shared" si="135"/>
        <v>0.52260245035910435</v>
      </c>
      <c r="V1088" s="5" t="s">
        <v>42</v>
      </c>
    </row>
    <row r="1089" spans="1:22" x14ac:dyDescent="0.3">
      <c r="A1089" s="5" t="s">
        <v>1176</v>
      </c>
      <c r="B1089" s="6">
        <v>45218</v>
      </c>
      <c r="C1089" s="5">
        <f t="shared" si="128"/>
        <v>2023</v>
      </c>
      <c r="D1089" s="5">
        <f t="shared" si="129"/>
        <v>10</v>
      </c>
      <c r="E1089" s="5" t="str">
        <f t="shared" si="130"/>
        <v>Oct</v>
      </c>
      <c r="F1089" s="5" t="str">
        <f t="shared" si="131"/>
        <v>Q4</v>
      </c>
      <c r="G1089" s="5" t="s">
        <v>58</v>
      </c>
      <c r="H1089" s="5" t="s">
        <v>59</v>
      </c>
      <c r="I1089" s="5" t="s">
        <v>60</v>
      </c>
      <c r="J1089" s="5" t="s">
        <v>38</v>
      </c>
      <c r="K1089" s="5" t="s">
        <v>104</v>
      </c>
      <c r="L1089" s="5" t="s">
        <v>40</v>
      </c>
      <c r="M1089" s="5" t="s">
        <v>56</v>
      </c>
      <c r="N1089" s="5">
        <v>1</v>
      </c>
      <c r="O1089" s="7">
        <v>1453</v>
      </c>
      <c r="P1089" s="8">
        <v>0.15</v>
      </c>
      <c r="Q1089" s="7">
        <v>733</v>
      </c>
      <c r="R1089" s="9">
        <f t="shared" si="132"/>
        <v>1235.05</v>
      </c>
      <c r="S1089" s="9">
        <f t="shared" si="133"/>
        <v>733</v>
      </c>
      <c r="T1089" s="9">
        <f t="shared" si="134"/>
        <v>502.04999999999995</v>
      </c>
      <c r="U1089" s="10">
        <f t="shared" si="135"/>
        <v>0.40650176106230512</v>
      </c>
      <c r="V1089" s="5" t="s">
        <v>42</v>
      </c>
    </row>
    <row r="1090" spans="1:22" x14ac:dyDescent="0.3">
      <c r="A1090" s="5" t="s">
        <v>1177</v>
      </c>
      <c r="B1090" s="6">
        <v>45218</v>
      </c>
      <c r="C1090" s="5">
        <f t="shared" ref="C1090:C1153" si="136">YEAR(B1090)</f>
        <v>2023</v>
      </c>
      <c r="D1090" s="5">
        <f t="shared" ref="D1090:D1153" si="137">MONTH(B1090)</f>
        <v>10</v>
      </c>
      <c r="E1090" s="5" t="str">
        <f t="shared" ref="E1090:E1153" si="138">TEXT(B1090,"mmm")</f>
        <v>Oct</v>
      </c>
      <c r="F1090" s="5" t="str">
        <f t="shared" ref="F1090:F1153" si="139">"Q"&amp;ROUNDUP(D1090/3,0)</f>
        <v>Q4</v>
      </c>
      <c r="G1090" s="5" t="s">
        <v>51</v>
      </c>
      <c r="H1090" s="5" t="s">
        <v>52</v>
      </c>
      <c r="I1090" s="5" t="s">
        <v>53</v>
      </c>
      <c r="J1090" s="5" t="s">
        <v>38</v>
      </c>
      <c r="K1090" s="5" t="s">
        <v>39</v>
      </c>
      <c r="L1090" s="5" t="s">
        <v>48</v>
      </c>
      <c r="M1090" s="5" t="s">
        <v>49</v>
      </c>
      <c r="N1090" s="5">
        <v>3</v>
      </c>
      <c r="O1090" s="7">
        <v>52696</v>
      </c>
      <c r="P1090" s="8">
        <v>0.05</v>
      </c>
      <c r="Q1090" s="7">
        <v>45610</v>
      </c>
      <c r="R1090" s="9">
        <f t="shared" ref="R1090:R1153" si="140">N1090*O1090*(1-P1090)</f>
        <v>150183.6</v>
      </c>
      <c r="S1090" s="9">
        <f t="shared" ref="S1090:S1153" si="141">N1090*Q1090</f>
        <v>136830</v>
      </c>
      <c r="T1090" s="9">
        <f t="shared" ref="T1090:T1153" si="142">R1090-S1090</f>
        <v>13353.600000000006</v>
      </c>
      <c r="U1090" s="10">
        <f t="shared" ref="U1090:U1153" si="143">IF(R1090=0,0,T1090/R1090)</f>
        <v>8.8915167834570527E-2</v>
      </c>
      <c r="V1090" s="5" t="s">
        <v>42</v>
      </c>
    </row>
    <row r="1091" spans="1:22" x14ac:dyDescent="0.3">
      <c r="A1091" s="5" t="s">
        <v>1178</v>
      </c>
      <c r="B1091" s="6">
        <v>45218</v>
      </c>
      <c r="C1091" s="5">
        <f t="shared" si="136"/>
        <v>2023</v>
      </c>
      <c r="D1091" s="5">
        <f t="shared" si="137"/>
        <v>10</v>
      </c>
      <c r="E1091" s="5" t="str">
        <f t="shared" si="138"/>
        <v>Oct</v>
      </c>
      <c r="F1091" s="5" t="str">
        <f t="shared" si="139"/>
        <v>Q4</v>
      </c>
      <c r="G1091" s="5" t="s">
        <v>63</v>
      </c>
      <c r="H1091" s="5" t="s">
        <v>109</v>
      </c>
      <c r="I1091" s="5" t="s">
        <v>110</v>
      </c>
      <c r="J1091" s="5" t="s">
        <v>81</v>
      </c>
      <c r="K1091" s="5" t="s">
        <v>94</v>
      </c>
      <c r="L1091" s="5" t="s">
        <v>40</v>
      </c>
      <c r="M1091" s="5" t="s">
        <v>41</v>
      </c>
      <c r="N1091" s="5">
        <v>1</v>
      </c>
      <c r="O1091" s="7">
        <v>33852</v>
      </c>
      <c r="P1091" s="8">
        <v>0.05</v>
      </c>
      <c r="Q1091" s="7">
        <v>22713</v>
      </c>
      <c r="R1091" s="9">
        <f t="shared" si="140"/>
        <v>32159.399999999998</v>
      </c>
      <c r="S1091" s="9">
        <f t="shared" si="141"/>
        <v>22713</v>
      </c>
      <c r="T1091" s="9">
        <f t="shared" si="142"/>
        <v>9446.3999999999978</v>
      </c>
      <c r="U1091" s="10">
        <f t="shared" si="143"/>
        <v>0.29373682344819863</v>
      </c>
      <c r="V1091" s="5" t="s">
        <v>42</v>
      </c>
    </row>
    <row r="1092" spans="1:22" x14ac:dyDescent="0.3">
      <c r="A1092" s="5" t="s">
        <v>1179</v>
      </c>
      <c r="B1092" s="6">
        <v>45219</v>
      </c>
      <c r="C1092" s="5">
        <f t="shared" si="136"/>
        <v>2023</v>
      </c>
      <c r="D1092" s="5">
        <f t="shared" si="137"/>
        <v>10</v>
      </c>
      <c r="E1092" s="5" t="str">
        <f t="shared" si="138"/>
        <v>Oct</v>
      </c>
      <c r="F1092" s="5" t="str">
        <f t="shared" si="139"/>
        <v>Q4</v>
      </c>
      <c r="G1092" s="5" t="s">
        <v>58</v>
      </c>
      <c r="H1092" s="5" t="s">
        <v>72</v>
      </c>
      <c r="I1092" s="5" t="s">
        <v>73</v>
      </c>
      <c r="J1092" s="5" t="s">
        <v>38</v>
      </c>
      <c r="K1092" s="5" t="s">
        <v>39</v>
      </c>
      <c r="L1092" s="5" t="s">
        <v>40</v>
      </c>
      <c r="M1092" s="5" t="s">
        <v>41</v>
      </c>
      <c r="N1092" s="5">
        <v>1</v>
      </c>
      <c r="O1092" s="7">
        <v>49800</v>
      </c>
      <c r="P1092" s="8">
        <v>0.15</v>
      </c>
      <c r="Q1092" s="7">
        <v>43031</v>
      </c>
      <c r="R1092" s="9">
        <f t="shared" si="140"/>
        <v>42330</v>
      </c>
      <c r="S1092" s="9">
        <f t="shared" si="141"/>
        <v>43031</v>
      </c>
      <c r="T1092" s="9">
        <f t="shared" si="142"/>
        <v>-701</v>
      </c>
      <c r="U1092" s="10">
        <f t="shared" si="143"/>
        <v>-1.6560359083392394E-2</v>
      </c>
      <c r="V1092" s="5" t="s">
        <v>42</v>
      </c>
    </row>
    <row r="1093" spans="1:22" x14ac:dyDescent="0.3">
      <c r="A1093" s="5" t="s">
        <v>1180</v>
      </c>
      <c r="B1093" s="6">
        <v>45219</v>
      </c>
      <c r="C1093" s="5">
        <f t="shared" si="136"/>
        <v>2023</v>
      </c>
      <c r="D1093" s="5">
        <f t="shared" si="137"/>
        <v>10</v>
      </c>
      <c r="E1093" s="5" t="str">
        <f t="shared" si="138"/>
        <v>Oct</v>
      </c>
      <c r="F1093" s="5" t="str">
        <f t="shared" si="139"/>
        <v>Q4</v>
      </c>
      <c r="G1093" s="5" t="s">
        <v>63</v>
      </c>
      <c r="H1093" s="5" t="s">
        <v>109</v>
      </c>
      <c r="I1093" s="5" t="s">
        <v>110</v>
      </c>
      <c r="J1093" s="5" t="s">
        <v>46</v>
      </c>
      <c r="K1093" s="5" t="s">
        <v>61</v>
      </c>
      <c r="L1093" s="5" t="s">
        <v>76</v>
      </c>
      <c r="M1093" s="5" t="s">
        <v>56</v>
      </c>
      <c r="N1093" s="5">
        <v>1</v>
      </c>
      <c r="O1093" s="7">
        <v>262</v>
      </c>
      <c r="P1093" s="8">
        <v>0</v>
      </c>
      <c r="Q1093" s="7">
        <v>110</v>
      </c>
      <c r="R1093" s="9">
        <f t="shared" si="140"/>
        <v>262</v>
      </c>
      <c r="S1093" s="9">
        <f t="shared" si="141"/>
        <v>110</v>
      </c>
      <c r="T1093" s="9">
        <f t="shared" si="142"/>
        <v>152</v>
      </c>
      <c r="U1093" s="10">
        <f t="shared" si="143"/>
        <v>0.58015267175572516</v>
      </c>
      <c r="V1093" s="5" t="s">
        <v>42</v>
      </c>
    </row>
    <row r="1094" spans="1:22" x14ac:dyDescent="0.3">
      <c r="A1094" s="5" t="s">
        <v>1181</v>
      </c>
      <c r="B1094" s="6">
        <v>45220</v>
      </c>
      <c r="C1094" s="5">
        <f t="shared" si="136"/>
        <v>2023</v>
      </c>
      <c r="D1094" s="5">
        <f t="shared" si="137"/>
        <v>10</v>
      </c>
      <c r="E1094" s="5" t="str">
        <f t="shared" si="138"/>
        <v>Oct</v>
      </c>
      <c r="F1094" s="5" t="str">
        <f t="shared" si="139"/>
        <v>Q4</v>
      </c>
      <c r="G1094" s="5" t="s">
        <v>58</v>
      </c>
      <c r="H1094" s="5" t="s">
        <v>68</v>
      </c>
      <c r="I1094" s="5" t="s">
        <v>69</v>
      </c>
      <c r="J1094" s="5" t="s">
        <v>54</v>
      </c>
      <c r="K1094" s="5" t="s">
        <v>99</v>
      </c>
      <c r="L1094" s="5" t="s">
        <v>48</v>
      </c>
      <c r="M1094" s="5" t="s">
        <v>56</v>
      </c>
      <c r="N1094" s="5">
        <v>4</v>
      </c>
      <c r="O1094" s="7">
        <v>1686</v>
      </c>
      <c r="P1094" s="8">
        <v>0</v>
      </c>
      <c r="Q1094" s="7">
        <v>869</v>
      </c>
      <c r="R1094" s="9">
        <f t="shared" si="140"/>
        <v>6744</v>
      </c>
      <c r="S1094" s="9">
        <f t="shared" si="141"/>
        <v>3476</v>
      </c>
      <c r="T1094" s="9">
        <f t="shared" si="142"/>
        <v>3268</v>
      </c>
      <c r="U1094" s="10">
        <f t="shared" si="143"/>
        <v>0.48457888493475682</v>
      </c>
      <c r="V1094" s="5" t="s">
        <v>42</v>
      </c>
    </row>
    <row r="1095" spans="1:22" x14ac:dyDescent="0.3">
      <c r="A1095" s="5" t="s">
        <v>1182</v>
      </c>
      <c r="B1095" s="6">
        <v>45220</v>
      </c>
      <c r="C1095" s="5">
        <f t="shared" si="136"/>
        <v>2023</v>
      </c>
      <c r="D1095" s="5">
        <f t="shared" si="137"/>
        <v>10</v>
      </c>
      <c r="E1095" s="5" t="str">
        <f t="shared" si="138"/>
        <v>Oct</v>
      </c>
      <c r="F1095" s="5" t="str">
        <f t="shared" si="139"/>
        <v>Q4</v>
      </c>
      <c r="G1095" s="5" t="s">
        <v>51</v>
      </c>
      <c r="H1095" s="5" t="s">
        <v>52</v>
      </c>
      <c r="I1095" s="5" t="s">
        <v>53</v>
      </c>
      <c r="J1095" s="5" t="s">
        <v>81</v>
      </c>
      <c r="K1095" s="5" t="s">
        <v>82</v>
      </c>
      <c r="L1095" s="5" t="s">
        <v>48</v>
      </c>
      <c r="M1095" s="5" t="s">
        <v>56</v>
      </c>
      <c r="N1095" s="5">
        <v>2</v>
      </c>
      <c r="O1095" s="7">
        <v>6265</v>
      </c>
      <c r="P1095" s="8">
        <v>0.2</v>
      </c>
      <c r="Q1095" s="7">
        <v>3504</v>
      </c>
      <c r="R1095" s="9">
        <f t="shared" si="140"/>
        <v>10024</v>
      </c>
      <c r="S1095" s="9">
        <f t="shared" si="141"/>
        <v>7008</v>
      </c>
      <c r="T1095" s="9">
        <f t="shared" si="142"/>
        <v>3016</v>
      </c>
      <c r="U1095" s="10">
        <f t="shared" si="143"/>
        <v>0.30087789305666401</v>
      </c>
      <c r="V1095" s="5" t="s">
        <v>42</v>
      </c>
    </row>
    <row r="1096" spans="1:22" x14ac:dyDescent="0.3">
      <c r="A1096" s="5" t="s">
        <v>1183</v>
      </c>
      <c r="B1096" s="6">
        <v>45220</v>
      </c>
      <c r="C1096" s="5">
        <f t="shared" si="136"/>
        <v>2023</v>
      </c>
      <c r="D1096" s="5">
        <f t="shared" si="137"/>
        <v>10</v>
      </c>
      <c r="E1096" s="5" t="str">
        <f t="shared" si="138"/>
        <v>Oct</v>
      </c>
      <c r="F1096" s="5" t="str">
        <f t="shared" si="139"/>
        <v>Q4</v>
      </c>
      <c r="G1096" s="5" t="s">
        <v>51</v>
      </c>
      <c r="H1096" s="5" t="s">
        <v>106</v>
      </c>
      <c r="I1096" s="5" t="s">
        <v>107</v>
      </c>
      <c r="J1096" s="5" t="s">
        <v>46</v>
      </c>
      <c r="K1096" s="5" t="s">
        <v>47</v>
      </c>
      <c r="L1096" s="5" t="s">
        <v>40</v>
      </c>
      <c r="M1096" s="5" t="s">
        <v>49</v>
      </c>
      <c r="N1096" s="5">
        <v>2</v>
      </c>
      <c r="O1096" s="7">
        <v>467</v>
      </c>
      <c r="P1096" s="8">
        <v>0.1</v>
      </c>
      <c r="Q1096" s="7">
        <v>213</v>
      </c>
      <c r="R1096" s="9">
        <f t="shared" si="140"/>
        <v>840.6</v>
      </c>
      <c r="S1096" s="9">
        <f t="shared" si="141"/>
        <v>426</v>
      </c>
      <c r="T1096" s="9">
        <f t="shared" si="142"/>
        <v>414.6</v>
      </c>
      <c r="U1096" s="10">
        <f t="shared" si="143"/>
        <v>0.4932191291934333</v>
      </c>
      <c r="V1096" s="5" t="s">
        <v>120</v>
      </c>
    </row>
    <row r="1097" spans="1:22" x14ac:dyDescent="0.3">
      <c r="A1097" s="5" t="s">
        <v>1184</v>
      </c>
      <c r="B1097" s="6">
        <v>45220</v>
      </c>
      <c r="C1097" s="5">
        <f t="shared" si="136"/>
        <v>2023</v>
      </c>
      <c r="D1097" s="5">
        <f t="shared" si="137"/>
        <v>10</v>
      </c>
      <c r="E1097" s="5" t="str">
        <f t="shared" si="138"/>
        <v>Oct</v>
      </c>
      <c r="F1097" s="5" t="str">
        <f t="shared" si="139"/>
        <v>Q4</v>
      </c>
      <c r="G1097" s="5" t="s">
        <v>63</v>
      </c>
      <c r="H1097" s="5" t="s">
        <v>86</v>
      </c>
      <c r="I1097" s="5" t="s">
        <v>87</v>
      </c>
      <c r="J1097" s="5" t="s">
        <v>54</v>
      </c>
      <c r="K1097" s="5" t="s">
        <v>84</v>
      </c>
      <c r="L1097" s="5" t="s">
        <v>40</v>
      </c>
      <c r="M1097" s="5" t="s">
        <v>49</v>
      </c>
      <c r="N1097" s="5">
        <v>4</v>
      </c>
      <c r="O1097" s="7">
        <v>2241</v>
      </c>
      <c r="P1097" s="8">
        <v>0.05</v>
      </c>
      <c r="Q1097" s="7">
        <v>1094</v>
      </c>
      <c r="R1097" s="9">
        <f t="shared" si="140"/>
        <v>8515.7999999999993</v>
      </c>
      <c r="S1097" s="9">
        <f t="shared" si="141"/>
        <v>4376</v>
      </c>
      <c r="T1097" s="9">
        <f t="shared" si="142"/>
        <v>4139.7999999999993</v>
      </c>
      <c r="U1097" s="10">
        <f t="shared" si="143"/>
        <v>0.48613166114751399</v>
      </c>
      <c r="V1097" s="5" t="s">
        <v>42</v>
      </c>
    </row>
    <row r="1098" spans="1:22" x14ac:dyDescent="0.3">
      <c r="A1098" s="5" t="s">
        <v>1185</v>
      </c>
      <c r="B1098" s="6">
        <v>45220</v>
      </c>
      <c r="C1098" s="5">
        <f t="shared" si="136"/>
        <v>2023</v>
      </c>
      <c r="D1098" s="5">
        <f t="shared" si="137"/>
        <v>10</v>
      </c>
      <c r="E1098" s="5" t="str">
        <f t="shared" si="138"/>
        <v>Oct</v>
      </c>
      <c r="F1098" s="5" t="str">
        <f t="shared" si="139"/>
        <v>Q4</v>
      </c>
      <c r="G1098" s="5" t="s">
        <v>51</v>
      </c>
      <c r="H1098" s="5" t="s">
        <v>52</v>
      </c>
      <c r="I1098" s="5" t="s">
        <v>53</v>
      </c>
      <c r="J1098" s="5" t="s">
        <v>38</v>
      </c>
      <c r="K1098" s="5" t="s">
        <v>75</v>
      </c>
      <c r="L1098" s="5" t="s">
        <v>76</v>
      </c>
      <c r="M1098" s="5" t="s">
        <v>49</v>
      </c>
      <c r="N1098" s="5">
        <v>2</v>
      </c>
      <c r="O1098" s="7">
        <v>11274</v>
      </c>
      <c r="P1098" s="8">
        <v>0.05</v>
      </c>
      <c r="Q1098" s="7">
        <v>8291</v>
      </c>
      <c r="R1098" s="9">
        <f t="shared" si="140"/>
        <v>21420.6</v>
      </c>
      <c r="S1098" s="9">
        <f t="shared" si="141"/>
        <v>16582</v>
      </c>
      <c r="T1098" s="9">
        <f t="shared" si="142"/>
        <v>4838.5999999999985</v>
      </c>
      <c r="U1098" s="10">
        <f t="shared" si="143"/>
        <v>0.22588536268825332</v>
      </c>
      <c r="V1098" s="5" t="s">
        <v>42</v>
      </c>
    </row>
    <row r="1099" spans="1:22" x14ac:dyDescent="0.3">
      <c r="A1099" s="5" t="s">
        <v>1186</v>
      </c>
      <c r="B1099" s="6">
        <v>45221</v>
      </c>
      <c r="C1099" s="5">
        <f t="shared" si="136"/>
        <v>2023</v>
      </c>
      <c r="D1099" s="5">
        <f t="shared" si="137"/>
        <v>10</v>
      </c>
      <c r="E1099" s="5" t="str">
        <f t="shared" si="138"/>
        <v>Oct</v>
      </c>
      <c r="F1099" s="5" t="str">
        <f t="shared" si="139"/>
        <v>Q4</v>
      </c>
      <c r="G1099" s="5" t="s">
        <v>58</v>
      </c>
      <c r="H1099" s="5" t="s">
        <v>68</v>
      </c>
      <c r="I1099" s="5" t="s">
        <v>69</v>
      </c>
      <c r="J1099" s="5" t="s">
        <v>54</v>
      </c>
      <c r="K1099" s="5" t="s">
        <v>84</v>
      </c>
      <c r="L1099" s="5" t="s">
        <v>76</v>
      </c>
      <c r="M1099" s="5" t="s">
        <v>41</v>
      </c>
      <c r="N1099" s="5">
        <v>5</v>
      </c>
      <c r="O1099" s="7">
        <v>2433</v>
      </c>
      <c r="P1099" s="8">
        <v>0.05</v>
      </c>
      <c r="Q1099" s="7">
        <v>1246</v>
      </c>
      <c r="R1099" s="9">
        <f t="shared" si="140"/>
        <v>11556.75</v>
      </c>
      <c r="S1099" s="9">
        <f t="shared" si="141"/>
        <v>6230</v>
      </c>
      <c r="T1099" s="9">
        <f t="shared" si="142"/>
        <v>5326.75</v>
      </c>
      <c r="U1099" s="10">
        <f t="shared" si="143"/>
        <v>0.46092110671252728</v>
      </c>
      <c r="V1099" s="5" t="s">
        <v>120</v>
      </c>
    </row>
    <row r="1100" spans="1:22" x14ac:dyDescent="0.3">
      <c r="A1100" s="5" t="s">
        <v>1187</v>
      </c>
      <c r="B1100" s="6">
        <v>45221</v>
      </c>
      <c r="C1100" s="5">
        <f t="shared" si="136"/>
        <v>2023</v>
      </c>
      <c r="D1100" s="5">
        <f t="shared" si="137"/>
        <v>10</v>
      </c>
      <c r="E1100" s="5" t="str">
        <f t="shared" si="138"/>
        <v>Oct</v>
      </c>
      <c r="F1100" s="5" t="str">
        <f t="shared" si="139"/>
        <v>Q4</v>
      </c>
      <c r="G1100" s="5" t="s">
        <v>35</v>
      </c>
      <c r="H1100" s="5" t="s">
        <v>91</v>
      </c>
      <c r="I1100" s="5" t="s">
        <v>92</v>
      </c>
      <c r="J1100" s="5" t="s">
        <v>81</v>
      </c>
      <c r="K1100" s="5" t="s">
        <v>82</v>
      </c>
      <c r="L1100" s="5" t="s">
        <v>48</v>
      </c>
      <c r="M1100" s="5" t="s">
        <v>56</v>
      </c>
      <c r="N1100" s="5">
        <v>4</v>
      </c>
      <c r="O1100" s="7">
        <v>7066</v>
      </c>
      <c r="P1100" s="8">
        <v>0.1</v>
      </c>
      <c r="Q1100" s="7">
        <v>3794</v>
      </c>
      <c r="R1100" s="9">
        <f t="shared" si="140"/>
        <v>25437.600000000002</v>
      </c>
      <c r="S1100" s="9">
        <f t="shared" si="141"/>
        <v>15176</v>
      </c>
      <c r="T1100" s="9">
        <f t="shared" si="142"/>
        <v>10261.600000000002</v>
      </c>
      <c r="U1100" s="10">
        <f t="shared" si="143"/>
        <v>0.40340283674560501</v>
      </c>
      <c r="V1100" s="5" t="s">
        <v>42</v>
      </c>
    </row>
    <row r="1101" spans="1:22" x14ac:dyDescent="0.3">
      <c r="A1101" s="5" t="s">
        <v>1188</v>
      </c>
      <c r="B1101" s="6">
        <v>45221</v>
      </c>
      <c r="C1101" s="5">
        <f t="shared" si="136"/>
        <v>2023</v>
      </c>
      <c r="D1101" s="5">
        <f t="shared" si="137"/>
        <v>10</v>
      </c>
      <c r="E1101" s="5" t="str">
        <f t="shared" si="138"/>
        <v>Oct</v>
      </c>
      <c r="F1101" s="5" t="str">
        <f t="shared" si="139"/>
        <v>Q4</v>
      </c>
      <c r="G1101" s="5" t="s">
        <v>58</v>
      </c>
      <c r="H1101" s="5" t="s">
        <v>68</v>
      </c>
      <c r="I1101" s="5" t="s">
        <v>69</v>
      </c>
      <c r="J1101" s="5" t="s">
        <v>38</v>
      </c>
      <c r="K1101" s="5" t="s">
        <v>39</v>
      </c>
      <c r="L1101" s="5" t="s">
        <v>48</v>
      </c>
      <c r="M1101" s="5" t="s">
        <v>56</v>
      </c>
      <c r="N1101" s="5">
        <v>1</v>
      </c>
      <c r="O1101" s="7">
        <v>48756</v>
      </c>
      <c r="P1101" s="8">
        <v>0.15</v>
      </c>
      <c r="Q1101" s="7">
        <v>41843</v>
      </c>
      <c r="R1101" s="9">
        <f t="shared" si="140"/>
        <v>41442.6</v>
      </c>
      <c r="S1101" s="9">
        <f t="shared" si="141"/>
        <v>41843</v>
      </c>
      <c r="T1101" s="9">
        <f t="shared" si="142"/>
        <v>-400.40000000000146</v>
      </c>
      <c r="U1101" s="10">
        <f t="shared" si="143"/>
        <v>-9.6615559834566725E-3</v>
      </c>
      <c r="V1101" s="5" t="s">
        <v>120</v>
      </c>
    </row>
    <row r="1102" spans="1:22" x14ac:dyDescent="0.3">
      <c r="A1102" s="5" t="s">
        <v>1189</v>
      </c>
      <c r="B1102" s="6">
        <v>45221</v>
      </c>
      <c r="C1102" s="5">
        <f t="shared" si="136"/>
        <v>2023</v>
      </c>
      <c r="D1102" s="5">
        <f t="shared" si="137"/>
        <v>10</v>
      </c>
      <c r="E1102" s="5" t="str">
        <f t="shared" si="138"/>
        <v>Oct</v>
      </c>
      <c r="F1102" s="5" t="str">
        <f t="shared" si="139"/>
        <v>Q4</v>
      </c>
      <c r="G1102" s="5" t="s">
        <v>35</v>
      </c>
      <c r="H1102" s="5" t="s">
        <v>91</v>
      </c>
      <c r="I1102" s="5" t="s">
        <v>92</v>
      </c>
      <c r="J1102" s="5" t="s">
        <v>46</v>
      </c>
      <c r="K1102" s="5" t="s">
        <v>66</v>
      </c>
      <c r="L1102" s="5" t="s">
        <v>40</v>
      </c>
      <c r="M1102" s="5" t="s">
        <v>41</v>
      </c>
      <c r="N1102" s="5">
        <v>1</v>
      </c>
      <c r="O1102" s="7">
        <v>291</v>
      </c>
      <c r="P1102" s="8">
        <v>0.05</v>
      </c>
      <c r="Q1102" s="7">
        <v>118</v>
      </c>
      <c r="R1102" s="9">
        <f t="shared" si="140"/>
        <v>276.45</v>
      </c>
      <c r="S1102" s="9">
        <f t="shared" si="141"/>
        <v>118</v>
      </c>
      <c r="T1102" s="9">
        <f t="shared" si="142"/>
        <v>158.44999999999999</v>
      </c>
      <c r="U1102" s="10">
        <f t="shared" si="143"/>
        <v>0.57315970338216671</v>
      </c>
      <c r="V1102" s="5" t="s">
        <v>42</v>
      </c>
    </row>
    <row r="1103" spans="1:22" x14ac:dyDescent="0.3">
      <c r="A1103" s="5" t="s">
        <v>1190</v>
      </c>
      <c r="B1103" s="6">
        <v>45221</v>
      </c>
      <c r="C1103" s="5">
        <f t="shared" si="136"/>
        <v>2023</v>
      </c>
      <c r="D1103" s="5">
        <f t="shared" si="137"/>
        <v>10</v>
      </c>
      <c r="E1103" s="5" t="str">
        <f t="shared" si="138"/>
        <v>Oct</v>
      </c>
      <c r="F1103" s="5" t="str">
        <f t="shared" si="139"/>
        <v>Q4</v>
      </c>
      <c r="G1103" s="5" t="s">
        <v>51</v>
      </c>
      <c r="H1103" s="5" t="s">
        <v>52</v>
      </c>
      <c r="I1103" s="5" t="s">
        <v>53</v>
      </c>
      <c r="J1103" s="5" t="s">
        <v>46</v>
      </c>
      <c r="K1103" s="5" t="s">
        <v>89</v>
      </c>
      <c r="L1103" s="5" t="s">
        <v>48</v>
      </c>
      <c r="M1103" s="5" t="s">
        <v>49</v>
      </c>
      <c r="N1103" s="5">
        <v>3</v>
      </c>
      <c r="O1103" s="7">
        <v>2183</v>
      </c>
      <c r="P1103" s="8">
        <v>0.15</v>
      </c>
      <c r="Q1103" s="7">
        <v>1249</v>
      </c>
      <c r="R1103" s="9">
        <f t="shared" si="140"/>
        <v>5566.65</v>
      </c>
      <c r="S1103" s="9">
        <f t="shared" si="141"/>
        <v>3747</v>
      </c>
      <c r="T1103" s="9">
        <f t="shared" si="142"/>
        <v>1819.6499999999996</v>
      </c>
      <c r="U1103" s="10">
        <f t="shared" si="143"/>
        <v>0.32688421222818026</v>
      </c>
      <c r="V1103" s="5" t="s">
        <v>42</v>
      </c>
    </row>
    <row r="1104" spans="1:22" x14ac:dyDescent="0.3">
      <c r="A1104" s="5" t="s">
        <v>1191</v>
      </c>
      <c r="B1104" s="6">
        <v>45222</v>
      </c>
      <c r="C1104" s="5">
        <f t="shared" si="136"/>
        <v>2023</v>
      </c>
      <c r="D1104" s="5">
        <f t="shared" si="137"/>
        <v>10</v>
      </c>
      <c r="E1104" s="5" t="str">
        <f t="shared" si="138"/>
        <v>Oct</v>
      </c>
      <c r="F1104" s="5" t="str">
        <f t="shared" si="139"/>
        <v>Q4</v>
      </c>
      <c r="G1104" s="5" t="s">
        <v>63</v>
      </c>
      <c r="H1104" s="5" t="s">
        <v>86</v>
      </c>
      <c r="I1104" s="5" t="s">
        <v>87</v>
      </c>
      <c r="J1104" s="5" t="s">
        <v>54</v>
      </c>
      <c r="K1104" s="5" t="s">
        <v>99</v>
      </c>
      <c r="L1104" s="5" t="s">
        <v>40</v>
      </c>
      <c r="M1104" s="5" t="s">
        <v>56</v>
      </c>
      <c r="N1104" s="5">
        <v>1</v>
      </c>
      <c r="O1104" s="7">
        <v>1961</v>
      </c>
      <c r="P1104" s="8">
        <v>0.05</v>
      </c>
      <c r="Q1104" s="7">
        <v>1047</v>
      </c>
      <c r="R1104" s="9">
        <f t="shared" si="140"/>
        <v>1862.9499999999998</v>
      </c>
      <c r="S1104" s="9">
        <f t="shared" si="141"/>
        <v>1047</v>
      </c>
      <c r="T1104" s="9">
        <f t="shared" si="142"/>
        <v>815.94999999999982</v>
      </c>
      <c r="U1104" s="10">
        <f t="shared" si="143"/>
        <v>0.43798813709439327</v>
      </c>
      <c r="V1104" s="5" t="s">
        <v>42</v>
      </c>
    </row>
    <row r="1105" spans="1:22" x14ac:dyDescent="0.3">
      <c r="A1105" s="5" t="s">
        <v>1192</v>
      </c>
      <c r="B1105" s="6">
        <v>45222</v>
      </c>
      <c r="C1105" s="5">
        <f t="shared" si="136"/>
        <v>2023</v>
      </c>
      <c r="D1105" s="5">
        <f t="shared" si="137"/>
        <v>10</v>
      </c>
      <c r="E1105" s="5" t="str">
        <f t="shared" si="138"/>
        <v>Oct</v>
      </c>
      <c r="F1105" s="5" t="str">
        <f t="shared" si="139"/>
        <v>Q4</v>
      </c>
      <c r="G1105" s="5" t="s">
        <v>58</v>
      </c>
      <c r="H1105" s="5" t="s">
        <v>72</v>
      </c>
      <c r="I1105" s="5" t="s">
        <v>73</v>
      </c>
      <c r="J1105" s="5" t="s">
        <v>38</v>
      </c>
      <c r="K1105" s="5" t="s">
        <v>104</v>
      </c>
      <c r="L1105" s="5" t="s">
        <v>76</v>
      </c>
      <c r="M1105" s="5" t="s">
        <v>49</v>
      </c>
      <c r="N1105" s="5">
        <v>1</v>
      </c>
      <c r="O1105" s="7">
        <v>1537</v>
      </c>
      <c r="P1105" s="8">
        <v>0</v>
      </c>
      <c r="Q1105" s="7">
        <v>761</v>
      </c>
      <c r="R1105" s="9">
        <f t="shared" si="140"/>
        <v>1537</v>
      </c>
      <c r="S1105" s="9">
        <f t="shared" si="141"/>
        <v>761</v>
      </c>
      <c r="T1105" s="9">
        <f t="shared" si="142"/>
        <v>776</v>
      </c>
      <c r="U1105" s="10">
        <f t="shared" si="143"/>
        <v>0.50487963565387117</v>
      </c>
      <c r="V1105" s="5" t="s">
        <v>42</v>
      </c>
    </row>
    <row r="1106" spans="1:22" x14ac:dyDescent="0.3">
      <c r="A1106" s="5" t="s">
        <v>1193</v>
      </c>
      <c r="B1106" s="6">
        <v>45222</v>
      </c>
      <c r="C1106" s="5">
        <f t="shared" si="136"/>
        <v>2023</v>
      </c>
      <c r="D1106" s="5">
        <f t="shared" si="137"/>
        <v>10</v>
      </c>
      <c r="E1106" s="5" t="str">
        <f t="shared" si="138"/>
        <v>Oct</v>
      </c>
      <c r="F1106" s="5" t="str">
        <f t="shared" si="139"/>
        <v>Q4</v>
      </c>
      <c r="G1106" s="5" t="s">
        <v>51</v>
      </c>
      <c r="H1106" s="5" t="s">
        <v>106</v>
      </c>
      <c r="I1106" s="5" t="s">
        <v>107</v>
      </c>
      <c r="J1106" s="5" t="s">
        <v>81</v>
      </c>
      <c r="K1106" s="5" t="s">
        <v>130</v>
      </c>
      <c r="L1106" s="5" t="s">
        <v>40</v>
      </c>
      <c r="M1106" s="5" t="s">
        <v>49</v>
      </c>
      <c r="N1106" s="5">
        <v>1</v>
      </c>
      <c r="O1106" s="7">
        <v>14249</v>
      </c>
      <c r="P1106" s="8">
        <v>0.35</v>
      </c>
      <c r="Q1106" s="7">
        <v>8733</v>
      </c>
      <c r="R1106" s="9">
        <f t="shared" si="140"/>
        <v>9261.85</v>
      </c>
      <c r="S1106" s="9">
        <f t="shared" si="141"/>
        <v>8733</v>
      </c>
      <c r="T1106" s="9">
        <f t="shared" si="142"/>
        <v>528.85000000000036</v>
      </c>
      <c r="U1106" s="10">
        <f t="shared" si="143"/>
        <v>5.7099823469393303E-2</v>
      </c>
      <c r="V1106" s="5" t="s">
        <v>42</v>
      </c>
    </row>
    <row r="1107" spans="1:22" x14ac:dyDescent="0.3">
      <c r="A1107" s="5" t="s">
        <v>1194</v>
      </c>
      <c r="B1107" s="6">
        <v>45222</v>
      </c>
      <c r="C1107" s="5">
        <f t="shared" si="136"/>
        <v>2023</v>
      </c>
      <c r="D1107" s="5">
        <f t="shared" si="137"/>
        <v>10</v>
      </c>
      <c r="E1107" s="5" t="str">
        <f t="shared" si="138"/>
        <v>Oct</v>
      </c>
      <c r="F1107" s="5" t="str">
        <f t="shared" si="139"/>
        <v>Q4</v>
      </c>
      <c r="G1107" s="5" t="s">
        <v>63</v>
      </c>
      <c r="H1107" s="5" t="s">
        <v>109</v>
      </c>
      <c r="I1107" s="5" t="s">
        <v>110</v>
      </c>
      <c r="J1107" s="5" t="s">
        <v>81</v>
      </c>
      <c r="K1107" s="5" t="s">
        <v>146</v>
      </c>
      <c r="L1107" s="5" t="s">
        <v>40</v>
      </c>
      <c r="M1107" s="5" t="s">
        <v>49</v>
      </c>
      <c r="N1107" s="5">
        <v>3</v>
      </c>
      <c r="O1107" s="7">
        <v>8181</v>
      </c>
      <c r="P1107" s="8">
        <v>0.15</v>
      </c>
      <c r="Q1107" s="7">
        <v>5134</v>
      </c>
      <c r="R1107" s="9">
        <f t="shared" si="140"/>
        <v>20861.55</v>
      </c>
      <c r="S1107" s="9">
        <f t="shared" si="141"/>
        <v>15402</v>
      </c>
      <c r="T1107" s="9">
        <f t="shared" si="142"/>
        <v>5459.5499999999993</v>
      </c>
      <c r="U1107" s="10">
        <f t="shared" si="143"/>
        <v>0.26170394817259501</v>
      </c>
      <c r="V1107" s="5" t="s">
        <v>42</v>
      </c>
    </row>
    <row r="1108" spans="1:22" x14ac:dyDescent="0.3">
      <c r="A1108" s="5" t="s">
        <v>1195</v>
      </c>
      <c r="B1108" s="6">
        <v>45222</v>
      </c>
      <c r="C1108" s="5">
        <f t="shared" si="136"/>
        <v>2023</v>
      </c>
      <c r="D1108" s="5">
        <f t="shared" si="137"/>
        <v>10</v>
      </c>
      <c r="E1108" s="5" t="str">
        <f t="shared" si="138"/>
        <v>Oct</v>
      </c>
      <c r="F1108" s="5" t="str">
        <f t="shared" si="139"/>
        <v>Q4</v>
      </c>
      <c r="G1108" s="5" t="s">
        <v>63</v>
      </c>
      <c r="H1108" s="5" t="s">
        <v>86</v>
      </c>
      <c r="I1108" s="5" t="s">
        <v>87</v>
      </c>
      <c r="J1108" s="5" t="s">
        <v>38</v>
      </c>
      <c r="K1108" s="5" t="s">
        <v>75</v>
      </c>
      <c r="L1108" s="5" t="s">
        <v>48</v>
      </c>
      <c r="M1108" s="5" t="s">
        <v>56</v>
      </c>
      <c r="N1108" s="5">
        <v>1</v>
      </c>
      <c r="O1108" s="7">
        <v>11113</v>
      </c>
      <c r="P1108" s="8">
        <v>0</v>
      </c>
      <c r="Q1108" s="7">
        <v>8280</v>
      </c>
      <c r="R1108" s="9">
        <f t="shared" si="140"/>
        <v>11113</v>
      </c>
      <c r="S1108" s="9">
        <f t="shared" si="141"/>
        <v>8280</v>
      </c>
      <c r="T1108" s="9">
        <f t="shared" si="142"/>
        <v>2833</v>
      </c>
      <c r="U1108" s="10">
        <f t="shared" si="143"/>
        <v>0.25492666246738055</v>
      </c>
      <c r="V1108" s="5" t="s">
        <v>42</v>
      </c>
    </row>
    <row r="1109" spans="1:22" x14ac:dyDescent="0.3">
      <c r="A1109" s="5" t="s">
        <v>1196</v>
      </c>
      <c r="B1109" s="6">
        <v>45222</v>
      </c>
      <c r="C1109" s="5">
        <f t="shared" si="136"/>
        <v>2023</v>
      </c>
      <c r="D1109" s="5">
        <f t="shared" si="137"/>
        <v>10</v>
      </c>
      <c r="E1109" s="5" t="str">
        <f t="shared" si="138"/>
        <v>Oct</v>
      </c>
      <c r="F1109" s="5" t="str">
        <f t="shared" si="139"/>
        <v>Q4</v>
      </c>
      <c r="G1109" s="5" t="s">
        <v>63</v>
      </c>
      <c r="H1109" s="5" t="s">
        <v>109</v>
      </c>
      <c r="I1109" s="5" t="s">
        <v>110</v>
      </c>
      <c r="J1109" s="5" t="s">
        <v>46</v>
      </c>
      <c r="K1109" s="5" t="s">
        <v>66</v>
      </c>
      <c r="L1109" s="5" t="s">
        <v>76</v>
      </c>
      <c r="M1109" s="5" t="s">
        <v>49</v>
      </c>
      <c r="N1109" s="5">
        <v>4</v>
      </c>
      <c r="O1109" s="7">
        <v>298</v>
      </c>
      <c r="P1109" s="8">
        <v>0.05</v>
      </c>
      <c r="Q1109" s="7">
        <v>119</v>
      </c>
      <c r="R1109" s="9">
        <f t="shared" si="140"/>
        <v>1132.3999999999999</v>
      </c>
      <c r="S1109" s="9">
        <f t="shared" si="141"/>
        <v>476</v>
      </c>
      <c r="T1109" s="9">
        <f t="shared" si="142"/>
        <v>656.39999999999986</v>
      </c>
      <c r="U1109" s="10">
        <f t="shared" si="143"/>
        <v>0.57965383256799707</v>
      </c>
      <c r="V1109" s="5" t="s">
        <v>42</v>
      </c>
    </row>
    <row r="1110" spans="1:22" x14ac:dyDescent="0.3">
      <c r="A1110" s="5" t="s">
        <v>1197</v>
      </c>
      <c r="B1110" s="6">
        <v>45222</v>
      </c>
      <c r="C1110" s="5">
        <f t="shared" si="136"/>
        <v>2023</v>
      </c>
      <c r="D1110" s="5">
        <f t="shared" si="137"/>
        <v>10</v>
      </c>
      <c r="E1110" s="5" t="str">
        <f t="shared" si="138"/>
        <v>Oct</v>
      </c>
      <c r="F1110" s="5" t="str">
        <f t="shared" si="139"/>
        <v>Q4</v>
      </c>
      <c r="G1110" s="5" t="s">
        <v>58</v>
      </c>
      <c r="H1110" s="5" t="s">
        <v>68</v>
      </c>
      <c r="I1110" s="5" t="s">
        <v>69</v>
      </c>
      <c r="J1110" s="5" t="s">
        <v>46</v>
      </c>
      <c r="K1110" s="5" t="s">
        <v>47</v>
      </c>
      <c r="L1110" s="5" t="s">
        <v>40</v>
      </c>
      <c r="M1110" s="5" t="s">
        <v>56</v>
      </c>
      <c r="N1110" s="5">
        <v>1</v>
      </c>
      <c r="O1110" s="7">
        <v>451</v>
      </c>
      <c r="P1110" s="8">
        <v>0</v>
      </c>
      <c r="Q1110" s="7">
        <v>207</v>
      </c>
      <c r="R1110" s="9">
        <f t="shared" si="140"/>
        <v>451</v>
      </c>
      <c r="S1110" s="9">
        <f t="shared" si="141"/>
        <v>207</v>
      </c>
      <c r="T1110" s="9">
        <f t="shared" si="142"/>
        <v>244</v>
      </c>
      <c r="U1110" s="10">
        <f t="shared" si="143"/>
        <v>0.54101995565410199</v>
      </c>
      <c r="V1110" s="5" t="s">
        <v>42</v>
      </c>
    </row>
    <row r="1111" spans="1:22" x14ac:dyDescent="0.3">
      <c r="A1111" s="5" t="s">
        <v>1198</v>
      </c>
      <c r="B1111" s="6">
        <v>45222</v>
      </c>
      <c r="C1111" s="5">
        <f t="shared" si="136"/>
        <v>2023</v>
      </c>
      <c r="D1111" s="5">
        <f t="shared" si="137"/>
        <v>10</v>
      </c>
      <c r="E1111" s="5" t="str">
        <f t="shared" si="138"/>
        <v>Oct</v>
      </c>
      <c r="F1111" s="5" t="str">
        <f t="shared" si="139"/>
        <v>Q4</v>
      </c>
      <c r="G1111" s="5" t="s">
        <v>51</v>
      </c>
      <c r="H1111" s="5" t="s">
        <v>106</v>
      </c>
      <c r="I1111" s="5" t="s">
        <v>107</v>
      </c>
      <c r="J1111" s="5" t="s">
        <v>81</v>
      </c>
      <c r="K1111" s="5" t="s">
        <v>130</v>
      </c>
      <c r="L1111" s="5" t="s">
        <v>76</v>
      </c>
      <c r="M1111" s="5" t="s">
        <v>49</v>
      </c>
      <c r="N1111" s="5">
        <v>1</v>
      </c>
      <c r="O1111" s="7">
        <v>13490</v>
      </c>
      <c r="P1111" s="8">
        <v>0.25</v>
      </c>
      <c r="Q1111" s="7">
        <v>7951</v>
      </c>
      <c r="R1111" s="9">
        <f t="shared" si="140"/>
        <v>10117.5</v>
      </c>
      <c r="S1111" s="9">
        <f t="shared" si="141"/>
        <v>7951</v>
      </c>
      <c r="T1111" s="9">
        <f t="shared" si="142"/>
        <v>2166.5</v>
      </c>
      <c r="U1111" s="10">
        <f t="shared" si="143"/>
        <v>0.21413392636520881</v>
      </c>
      <c r="V1111" s="5" t="s">
        <v>42</v>
      </c>
    </row>
    <row r="1112" spans="1:22" x14ac:dyDescent="0.3">
      <c r="A1112" s="5" t="s">
        <v>1199</v>
      </c>
      <c r="B1112" s="6">
        <v>45222</v>
      </c>
      <c r="C1112" s="5">
        <f t="shared" si="136"/>
        <v>2023</v>
      </c>
      <c r="D1112" s="5">
        <f t="shared" si="137"/>
        <v>10</v>
      </c>
      <c r="E1112" s="5" t="str">
        <f t="shared" si="138"/>
        <v>Oct</v>
      </c>
      <c r="F1112" s="5" t="str">
        <f t="shared" si="139"/>
        <v>Q4</v>
      </c>
      <c r="G1112" s="5" t="s">
        <v>63</v>
      </c>
      <c r="H1112" s="5" t="s">
        <v>86</v>
      </c>
      <c r="I1112" s="5" t="s">
        <v>87</v>
      </c>
      <c r="J1112" s="5" t="s">
        <v>46</v>
      </c>
      <c r="K1112" s="5" t="s">
        <v>47</v>
      </c>
      <c r="L1112" s="5" t="s">
        <v>40</v>
      </c>
      <c r="M1112" s="5" t="s">
        <v>56</v>
      </c>
      <c r="N1112" s="5">
        <v>1</v>
      </c>
      <c r="O1112" s="7">
        <v>449</v>
      </c>
      <c r="P1112" s="8">
        <v>0.05</v>
      </c>
      <c r="Q1112" s="7">
        <v>201</v>
      </c>
      <c r="R1112" s="9">
        <f t="shared" si="140"/>
        <v>426.54999999999995</v>
      </c>
      <c r="S1112" s="9">
        <f t="shared" si="141"/>
        <v>201</v>
      </c>
      <c r="T1112" s="9">
        <f t="shared" si="142"/>
        <v>225.54999999999995</v>
      </c>
      <c r="U1112" s="10">
        <f t="shared" si="143"/>
        <v>0.52877740007033169</v>
      </c>
      <c r="V1112" s="5" t="s">
        <v>42</v>
      </c>
    </row>
    <row r="1113" spans="1:22" x14ac:dyDescent="0.3">
      <c r="A1113" s="5" t="s">
        <v>1200</v>
      </c>
      <c r="B1113" s="6">
        <v>45223</v>
      </c>
      <c r="C1113" s="5">
        <f t="shared" si="136"/>
        <v>2023</v>
      </c>
      <c r="D1113" s="5">
        <f t="shared" si="137"/>
        <v>10</v>
      </c>
      <c r="E1113" s="5" t="str">
        <f t="shared" si="138"/>
        <v>Oct</v>
      </c>
      <c r="F1113" s="5" t="str">
        <f t="shared" si="139"/>
        <v>Q4</v>
      </c>
      <c r="G1113" s="5" t="s">
        <v>58</v>
      </c>
      <c r="H1113" s="5" t="s">
        <v>68</v>
      </c>
      <c r="I1113" s="5" t="s">
        <v>69</v>
      </c>
      <c r="J1113" s="5" t="s">
        <v>54</v>
      </c>
      <c r="K1113" s="5" t="s">
        <v>55</v>
      </c>
      <c r="L1113" s="5" t="s">
        <v>48</v>
      </c>
      <c r="M1113" s="5" t="s">
        <v>49</v>
      </c>
      <c r="N1113" s="5">
        <v>4</v>
      </c>
      <c r="O1113" s="7">
        <v>2933</v>
      </c>
      <c r="P1113" s="8">
        <v>0.1</v>
      </c>
      <c r="Q1113" s="7">
        <v>1734</v>
      </c>
      <c r="R1113" s="9">
        <f t="shared" si="140"/>
        <v>10558.800000000001</v>
      </c>
      <c r="S1113" s="9">
        <f t="shared" si="141"/>
        <v>6936</v>
      </c>
      <c r="T1113" s="9">
        <f t="shared" si="142"/>
        <v>3622.8000000000011</v>
      </c>
      <c r="U1113" s="10">
        <f t="shared" si="143"/>
        <v>0.3431071712694625</v>
      </c>
      <c r="V1113" s="5" t="s">
        <v>42</v>
      </c>
    </row>
    <row r="1114" spans="1:22" x14ac:dyDescent="0.3">
      <c r="A1114" s="5" t="s">
        <v>1201</v>
      </c>
      <c r="B1114" s="6">
        <v>45223</v>
      </c>
      <c r="C1114" s="5">
        <f t="shared" si="136"/>
        <v>2023</v>
      </c>
      <c r="D1114" s="5">
        <f t="shared" si="137"/>
        <v>10</v>
      </c>
      <c r="E1114" s="5" t="str">
        <f t="shared" si="138"/>
        <v>Oct</v>
      </c>
      <c r="F1114" s="5" t="str">
        <f t="shared" si="139"/>
        <v>Q4</v>
      </c>
      <c r="G1114" s="5" t="s">
        <v>51</v>
      </c>
      <c r="H1114" s="5" t="s">
        <v>52</v>
      </c>
      <c r="I1114" s="5" t="s">
        <v>53</v>
      </c>
      <c r="J1114" s="5" t="s">
        <v>46</v>
      </c>
      <c r="K1114" s="5" t="s">
        <v>89</v>
      </c>
      <c r="L1114" s="5" t="s">
        <v>40</v>
      </c>
      <c r="M1114" s="5" t="s">
        <v>49</v>
      </c>
      <c r="N1114" s="5">
        <v>1</v>
      </c>
      <c r="O1114" s="7">
        <v>2034</v>
      </c>
      <c r="P1114" s="8">
        <v>0</v>
      </c>
      <c r="Q1114" s="7">
        <v>1209</v>
      </c>
      <c r="R1114" s="9">
        <f t="shared" si="140"/>
        <v>2034</v>
      </c>
      <c r="S1114" s="9">
        <f t="shared" si="141"/>
        <v>1209</v>
      </c>
      <c r="T1114" s="9">
        <f t="shared" si="142"/>
        <v>825</v>
      </c>
      <c r="U1114" s="10">
        <f t="shared" si="143"/>
        <v>0.4056047197640118</v>
      </c>
      <c r="V1114" s="5" t="s">
        <v>42</v>
      </c>
    </row>
    <row r="1115" spans="1:22" x14ac:dyDescent="0.3">
      <c r="A1115" s="5" t="s">
        <v>1202</v>
      </c>
      <c r="B1115" s="6">
        <v>45223</v>
      </c>
      <c r="C1115" s="5">
        <f t="shared" si="136"/>
        <v>2023</v>
      </c>
      <c r="D1115" s="5">
        <f t="shared" si="137"/>
        <v>10</v>
      </c>
      <c r="E1115" s="5" t="str">
        <f t="shared" si="138"/>
        <v>Oct</v>
      </c>
      <c r="F1115" s="5" t="str">
        <f t="shared" si="139"/>
        <v>Q4</v>
      </c>
      <c r="G1115" s="5" t="s">
        <v>35</v>
      </c>
      <c r="H1115" s="5" t="s">
        <v>36</v>
      </c>
      <c r="I1115" s="5" t="s">
        <v>37</v>
      </c>
      <c r="J1115" s="5" t="s">
        <v>46</v>
      </c>
      <c r="K1115" s="5" t="s">
        <v>47</v>
      </c>
      <c r="L1115" s="5" t="s">
        <v>48</v>
      </c>
      <c r="M1115" s="5" t="s">
        <v>56</v>
      </c>
      <c r="N1115" s="5">
        <v>2</v>
      </c>
      <c r="O1115" s="7">
        <v>494</v>
      </c>
      <c r="P1115" s="8">
        <v>0.1</v>
      </c>
      <c r="Q1115" s="7">
        <v>220</v>
      </c>
      <c r="R1115" s="9">
        <f t="shared" si="140"/>
        <v>889.2</v>
      </c>
      <c r="S1115" s="9">
        <f t="shared" si="141"/>
        <v>440</v>
      </c>
      <c r="T1115" s="9">
        <f t="shared" si="142"/>
        <v>449.20000000000005</v>
      </c>
      <c r="U1115" s="10">
        <f t="shared" si="143"/>
        <v>0.50517318938371569</v>
      </c>
      <c r="V1115" s="5" t="s">
        <v>42</v>
      </c>
    </row>
    <row r="1116" spans="1:22" x14ac:dyDescent="0.3">
      <c r="A1116" s="5" t="s">
        <v>1203</v>
      </c>
      <c r="B1116" s="6">
        <v>45223</v>
      </c>
      <c r="C1116" s="5">
        <f t="shared" si="136"/>
        <v>2023</v>
      </c>
      <c r="D1116" s="5">
        <f t="shared" si="137"/>
        <v>10</v>
      </c>
      <c r="E1116" s="5" t="str">
        <f t="shared" si="138"/>
        <v>Oct</v>
      </c>
      <c r="F1116" s="5" t="str">
        <f t="shared" si="139"/>
        <v>Q4</v>
      </c>
      <c r="G1116" s="5" t="s">
        <v>58</v>
      </c>
      <c r="H1116" s="5" t="s">
        <v>59</v>
      </c>
      <c r="I1116" s="5" t="s">
        <v>60</v>
      </c>
      <c r="J1116" s="5" t="s">
        <v>54</v>
      </c>
      <c r="K1116" s="5" t="s">
        <v>84</v>
      </c>
      <c r="L1116" s="5" t="s">
        <v>76</v>
      </c>
      <c r="M1116" s="5" t="s">
        <v>56</v>
      </c>
      <c r="N1116" s="5">
        <v>2</v>
      </c>
      <c r="O1116" s="7">
        <v>2404</v>
      </c>
      <c r="P1116" s="8">
        <v>0.1</v>
      </c>
      <c r="Q1116" s="7">
        <v>1224</v>
      </c>
      <c r="R1116" s="9">
        <f t="shared" si="140"/>
        <v>4327.2</v>
      </c>
      <c r="S1116" s="9">
        <f t="shared" si="141"/>
        <v>2448</v>
      </c>
      <c r="T1116" s="9">
        <f t="shared" si="142"/>
        <v>1879.1999999999998</v>
      </c>
      <c r="U1116" s="10">
        <f t="shared" si="143"/>
        <v>0.43427620632279534</v>
      </c>
      <c r="V1116" s="5" t="s">
        <v>120</v>
      </c>
    </row>
    <row r="1117" spans="1:22" x14ac:dyDescent="0.3">
      <c r="A1117" s="5" t="s">
        <v>1204</v>
      </c>
      <c r="B1117" s="6">
        <v>45223</v>
      </c>
      <c r="C1117" s="5">
        <f t="shared" si="136"/>
        <v>2023</v>
      </c>
      <c r="D1117" s="5">
        <f t="shared" si="137"/>
        <v>10</v>
      </c>
      <c r="E1117" s="5" t="str">
        <f t="shared" si="138"/>
        <v>Oct</v>
      </c>
      <c r="F1117" s="5" t="str">
        <f t="shared" si="139"/>
        <v>Q4</v>
      </c>
      <c r="G1117" s="5" t="s">
        <v>58</v>
      </c>
      <c r="H1117" s="5" t="s">
        <v>72</v>
      </c>
      <c r="I1117" s="5" t="s">
        <v>73</v>
      </c>
      <c r="J1117" s="5" t="s">
        <v>54</v>
      </c>
      <c r="K1117" s="5" t="s">
        <v>99</v>
      </c>
      <c r="L1117" s="5" t="s">
        <v>40</v>
      </c>
      <c r="M1117" s="5" t="s">
        <v>56</v>
      </c>
      <c r="N1117" s="5">
        <v>5</v>
      </c>
      <c r="O1117" s="7">
        <v>1713</v>
      </c>
      <c r="P1117" s="8">
        <v>0.15</v>
      </c>
      <c r="Q1117" s="7">
        <v>916</v>
      </c>
      <c r="R1117" s="9">
        <f t="shared" si="140"/>
        <v>7280.25</v>
      </c>
      <c r="S1117" s="9">
        <f t="shared" si="141"/>
        <v>4580</v>
      </c>
      <c r="T1117" s="9">
        <f t="shared" si="142"/>
        <v>2700.25</v>
      </c>
      <c r="U1117" s="10">
        <f t="shared" si="143"/>
        <v>0.37090072456303014</v>
      </c>
      <c r="V1117" s="5" t="s">
        <v>42</v>
      </c>
    </row>
    <row r="1118" spans="1:22" x14ac:dyDescent="0.3">
      <c r="A1118" s="5" t="s">
        <v>1205</v>
      </c>
      <c r="B1118" s="6">
        <v>45223</v>
      </c>
      <c r="C1118" s="5">
        <f t="shared" si="136"/>
        <v>2023</v>
      </c>
      <c r="D1118" s="5">
        <f t="shared" si="137"/>
        <v>10</v>
      </c>
      <c r="E1118" s="5" t="str">
        <f t="shared" si="138"/>
        <v>Oct</v>
      </c>
      <c r="F1118" s="5" t="str">
        <f t="shared" si="139"/>
        <v>Q4</v>
      </c>
      <c r="G1118" s="5" t="s">
        <v>35</v>
      </c>
      <c r="H1118" s="5" t="s">
        <v>91</v>
      </c>
      <c r="I1118" s="5" t="s">
        <v>92</v>
      </c>
      <c r="J1118" s="5" t="s">
        <v>38</v>
      </c>
      <c r="K1118" s="5" t="s">
        <v>104</v>
      </c>
      <c r="L1118" s="5" t="s">
        <v>48</v>
      </c>
      <c r="M1118" s="5" t="s">
        <v>41</v>
      </c>
      <c r="N1118" s="5">
        <v>1</v>
      </c>
      <c r="O1118" s="7">
        <v>1453</v>
      </c>
      <c r="P1118" s="8">
        <v>0.15</v>
      </c>
      <c r="Q1118" s="7">
        <v>725</v>
      </c>
      <c r="R1118" s="9">
        <f t="shared" si="140"/>
        <v>1235.05</v>
      </c>
      <c r="S1118" s="9">
        <f t="shared" si="141"/>
        <v>725</v>
      </c>
      <c r="T1118" s="9">
        <f t="shared" si="142"/>
        <v>510.04999999999995</v>
      </c>
      <c r="U1118" s="10">
        <f t="shared" si="143"/>
        <v>0.41297923161005623</v>
      </c>
      <c r="V1118" s="5" t="s">
        <v>42</v>
      </c>
    </row>
    <row r="1119" spans="1:22" x14ac:dyDescent="0.3">
      <c r="A1119" s="5" t="s">
        <v>1206</v>
      </c>
      <c r="B1119" s="6">
        <v>45223</v>
      </c>
      <c r="C1119" s="5">
        <f t="shared" si="136"/>
        <v>2023</v>
      </c>
      <c r="D1119" s="5">
        <f t="shared" si="137"/>
        <v>10</v>
      </c>
      <c r="E1119" s="5" t="str">
        <f t="shared" si="138"/>
        <v>Oct</v>
      </c>
      <c r="F1119" s="5" t="str">
        <f t="shared" si="139"/>
        <v>Q4</v>
      </c>
      <c r="G1119" s="5" t="s">
        <v>63</v>
      </c>
      <c r="H1119" s="5" t="s">
        <v>86</v>
      </c>
      <c r="I1119" s="5" t="s">
        <v>87</v>
      </c>
      <c r="J1119" s="5" t="s">
        <v>54</v>
      </c>
      <c r="K1119" s="5" t="s">
        <v>99</v>
      </c>
      <c r="L1119" s="5" t="s">
        <v>48</v>
      </c>
      <c r="M1119" s="5" t="s">
        <v>56</v>
      </c>
      <c r="N1119" s="5">
        <v>1</v>
      </c>
      <c r="O1119" s="7">
        <v>1899</v>
      </c>
      <c r="P1119" s="8">
        <v>0.1</v>
      </c>
      <c r="Q1119" s="7">
        <v>974</v>
      </c>
      <c r="R1119" s="9">
        <f t="shared" si="140"/>
        <v>1709.1000000000001</v>
      </c>
      <c r="S1119" s="9">
        <f t="shared" si="141"/>
        <v>974</v>
      </c>
      <c r="T1119" s="9">
        <f t="shared" si="142"/>
        <v>735.10000000000014</v>
      </c>
      <c r="U1119" s="10">
        <f t="shared" si="143"/>
        <v>0.43010941431162603</v>
      </c>
      <c r="V1119" s="5" t="s">
        <v>42</v>
      </c>
    </row>
    <row r="1120" spans="1:22" x14ac:dyDescent="0.3">
      <c r="A1120" s="5" t="s">
        <v>1207</v>
      </c>
      <c r="B1120" s="6">
        <v>45224</v>
      </c>
      <c r="C1120" s="5">
        <f t="shared" si="136"/>
        <v>2023</v>
      </c>
      <c r="D1120" s="5">
        <f t="shared" si="137"/>
        <v>10</v>
      </c>
      <c r="E1120" s="5" t="str">
        <f t="shared" si="138"/>
        <v>Oct</v>
      </c>
      <c r="F1120" s="5" t="str">
        <f t="shared" si="139"/>
        <v>Q4</v>
      </c>
      <c r="G1120" s="5" t="s">
        <v>63</v>
      </c>
      <c r="H1120" s="5" t="s">
        <v>86</v>
      </c>
      <c r="I1120" s="5" t="s">
        <v>87</v>
      </c>
      <c r="J1120" s="5" t="s">
        <v>46</v>
      </c>
      <c r="K1120" s="5" t="s">
        <v>66</v>
      </c>
      <c r="L1120" s="5" t="s">
        <v>76</v>
      </c>
      <c r="M1120" s="5" t="s">
        <v>49</v>
      </c>
      <c r="N1120" s="5">
        <v>1</v>
      </c>
      <c r="O1120" s="7">
        <v>276</v>
      </c>
      <c r="P1120" s="8">
        <v>0.15</v>
      </c>
      <c r="Q1120" s="7">
        <v>108</v>
      </c>
      <c r="R1120" s="9">
        <f t="shared" si="140"/>
        <v>234.6</v>
      </c>
      <c r="S1120" s="9">
        <f t="shared" si="141"/>
        <v>108</v>
      </c>
      <c r="T1120" s="9">
        <f t="shared" si="142"/>
        <v>126.6</v>
      </c>
      <c r="U1120" s="10">
        <f t="shared" si="143"/>
        <v>0.53964194373401531</v>
      </c>
      <c r="V1120" s="5" t="s">
        <v>42</v>
      </c>
    </row>
    <row r="1121" spans="1:22" x14ac:dyDescent="0.3">
      <c r="A1121" s="5" t="s">
        <v>1208</v>
      </c>
      <c r="B1121" s="6">
        <v>45224</v>
      </c>
      <c r="C1121" s="5">
        <f t="shared" si="136"/>
        <v>2023</v>
      </c>
      <c r="D1121" s="5">
        <f t="shared" si="137"/>
        <v>10</v>
      </c>
      <c r="E1121" s="5" t="str">
        <f t="shared" si="138"/>
        <v>Oct</v>
      </c>
      <c r="F1121" s="5" t="str">
        <f t="shared" si="139"/>
        <v>Q4</v>
      </c>
      <c r="G1121" s="5" t="s">
        <v>35</v>
      </c>
      <c r="H1121" s="5" t="s">
        <v>44</v>
      </c>
      <c r="I1121" s="5" t="s">
        <v>45</v>
      </c>
      <c r="J1121" s="5" t="s">
        <v>81</v>
      </c>
      <c r="K1121" s="5" t="s">
        <v>82</v>
      </c>
      <c r="L1121" s="5" t="s">
        <v>40</v>
      </c>
      <c r="M1121" s="5" t="s">
        <v>41</v>
      </c>
      <c r="N1121" s="5">
        <v>1</v>
      </c>
      <c r="O1121" s="7">
        <v>6263</v>
      </c>
      <c r="P1121" s="8">
        <v>0.05</v>
      </c>
      <c r="Q1121" s="7">
        <v>3454</v>
      </c>
      <c r="R1121" s="9">
        <f t="shared" si="140"/>
        <v>5949.8499999999995</v>
      </c>
      <c r="S1121" s="9">
        <f t="shared" si="141"/>
        <v>3454</v>
      </c>
      <c r="T1121" s="9">
        <f t="shared" si="142"/>
        <v>2495.8499999999995</v>
      </c>
      <c r="U1121" s="10">
        <f t="shared" si="143"/>
        <v>0.41948116339067365</v>
      </c>
      <c r="V1121" s="5" t="s">
        <v>42</v>
      </c>
    </row>
    <row r="1122" spans="1:22" x14ac:dyDescent="0.3">
      <c r="A1122" s="5" t="s">
        <v>1209</v>
      </c>
      <c r="B1122" s="6">
        <v>45224</v>
      </c>
      <c r="C1122" s="5">
        <f t="shared" si="136"/>
        <v>2023</v>
      </c>
      <c r="D1122" s="5">
        <f t="shared" si="137"/>
        <v>10</v>
      </c>
      <c r="E1122" s="5" t="str">
        <f t="shared" si="138"/>
        <v>Oct</v>
      </c>
      <c r="F1122" s="5" t="str">
        <f t="shared" si="139"/>
        <v>Q4</v>
      </c>
      <c r="G1122" s="5" t="s">
        <v>58</v>
      </c>
      <c r="H1122" s="5" t="s">
        <v>68</v>
      </c>
      <c r="I1122" s="5" t="s">
        <v>69</v>
      </c>
      <c r="J1122" s="5" t="s">
        <v>38</v>
      </c>
      <c r="K1122" s="5" t="s">
        <v>104</v>
      </c>
      <c r="L1122" s="5" t="s">
        <v>76</v>
      </c>
      <c r="M1122" s="5" t="s">
        <v>49</v>
      </c>
      <c r="N1122" s="5">
        <v>1</v>
      </c>
      <c r="O1122" s="7">
        <v>1577</v>
      </c>
      <c r="P1122" s="8">
        <v>0.05</v>
      </c>
      <c r="Q1122" s="7">
        <v>784</v>
      </c>
      <c r="R1122" s="9">
        <f t="shared" si="140"/>
        <v>1498.1499999999999</v>
      </c>
      <c r="S1122" s="9">
        <f t="shared" si="141"/>
        <v>784</v>
      </c>
      <c r="T1122" s="9">
        <f t="shared" si="142"/>
        <v>714.14999999999986</v>
      </c>
      <c r="U1122" s="10">
        <f t="shared" si="143"/>
        <v>0.47668791509528413</v>
      </c>
      <c r="V1122" s="5" t="s">
        <v>120</v>
      </c>
    </row>
    <row r="1123" spans="1:22" x14ac:dyDescent="0.3">
      <c r="A1123" s="5" t="s">
        <v>1210</v>
      </c>
      <c r="B1123" s="6">
        <v>45224</v>
      </c>
      <c r="C1123" s="5">
        <f t="shared" si="136"/>
        <v>2023</v>
      </c>
      <c r="D1123" s="5">
        <f t="shared" si="137"/>
        <v>10</v>
      </c>
      <c r="E1123" s="5" t="str">
        <f t="shared" si="138"/>
        <v>Oct</v>
      </c>
      <c r="F1123" s="5" t="str">
        <f t="shared" si="139"/>
        <v>Q4</v>
      </c>
      <c r="G1123" s="5" t="s">
        <v>58</v>
      </c>
      <c r="H1123" s="5" t="s">
        <v>59</v>
      </c>
      <c r="I1123" s="5" t="s">
        <v>60</v>
      </c>
      <c r="J1123" s="5" t="s">
        <v>54</v>
      </c>
      <c r="K1123" s="5" t="s">
        <v>99</v>
      </c>
      <c r="L1123" s="5" t="s">
        <v>76</v>
      </c>
      <c r="M1123" s="5" t="s">
        <v>41</v>
      </c>
      <c r="N1123" s="5">
        <v>2</v>
      </c>
      <c r="O1123" s="7">
        <v>1644</v>
      </c>
      <c r="P1123" s="8">
        <v>0.05</v>
      </c>
      <c r="Q1123" s="7">
        <v>858</v>
      </c>
      <c r="R1123" s="9">
        <f t="shared" si="140"/>
        <v>3123.6</v>
      </c>
      <c r="S1123" s="9">
        <f t="shared" si="141"/>
        <v>1716</v>
      </c>
      <c r="T1123" s="9">
        <f t="shared" si="142"/>
        <v>1407.6</v>
      </c>
      <c r="U1123" s="10">
        <f t="shared" si="143"/>
        <v>0.45063388398002302</v>
      </c>
      <c r="V1123" s="5" t="s">
        <v>42</v>
      </c>
    </row>
    <row r="1124" spans="1:22" x14ac:dyDescent="0.3">
      <c r="A1124" s="5" t="s">
        <v>1211</v>
      </c>
      <c r="B1124" s="6">
        <v>45224</v>
      </c>
      <c r="C1124" s="5">
        <f t="shared" si="136"/>
        <v>2023</v>
      </c>
      <c r="D1124" s="5">
        <f t="shared" si="137"/>
        <v>10</v>
      </c>
      <c r="E1124" s="5" t="str">
        <f t="shared" si="138"/>
        <v>Oct</v>
      </c>
      <c r="F1124" s="5" t="str">
        <f t="shared" si="139"/>
        <v>Q4</v>
      </c>
      <c r="G1124" s="5" t="s">
        <v>51</v>
      </c>
      <c r="H1124" s="5" t="s">
        <v>52</v>
      </c>
      <c r="I1124" s="5" t="s">
        <v>53</v>
      </c>
      <c r="J1124" s="5" t="s">
        <v>81</v>
      </c>
      <c r="K1124" s="5" t="s">
        <v>130</v>
      </c>
      <c r="L1124" s="5" t="s">
        <v>40</v>
      </c>
      <c r="M1124" s="5" t="s">
        <v>41</v>
      </c>
      <c r="N1124" s="5">
        <v>1</v>
      </c>
      <c r="O1124" s="7">
        <v>13869</v>
      </c>
      <c r="P1124" s="8">
        <v>0.4</v>
      </c>
      <c r="Q1124" s="7">
        <v>8492</v>
      </c>
      <c r="R1124" s="9">
        <f t="shared" si="140"/>
        <v>8321.4</v>
      </c>
      <c r="S1124" s="9">
        <f t="shared" si="141"/>
        <v>8492</v>
      </c>
      <c r="T1124" s="9">
        <f t="shared" si="142"/>
        <v>-170.60000000000036</v>
      </c>
      <c r="U1124" s="10">
        <f t="shared" si="143"/>
        <v>-2.0501357944576679E-2</v>
      </c>
      <c r="V1124" s="5" t="s">
        <v>42</v>
      </c>
    </row>
    <row r="1125" spans="1:22" x14ac:dyDescent="0.3">
      <c r="A1125" s="5" t="s">
        <v>1212</v>
      </c>
      <c r="B1125" s="6">
        <v>45225</v>
      </c>
      <c r="C1125" s="5">
        <f t="shared" si="136"/>
        <v>2023</v>
      </c>
      <c r="D1125" s="5">
        <f t="shared" si="137"/>
        <v>10</v>
      </c>
      <c r="E1125" s="5" t="str">
        <f t="shared" si="138"/>
        <v>Oct</v>
      </c>
      <c r="F1125" s="5" t="str">
        <f t="shared" si="139"/>
        <v>Q4</v>
      </c>
      <c r="G1125" s="5" t="s">
        <v>63</v>
      </c>
      <c r="H1125" s="5" t="s">
        <v>64</v>
      </c>
      <c r="I1125" s="5" t="s">
        <v>65</v>
      </c>
      <c r="J1125" s="5" t="s">
        <v>81</v>
      </c>
      <c r="K1125" s="5" t="s">
        <v>146</v>
      </c>
      <c r="L1125" s="5" t="s">
        <v>40</v>
      </c>
      <c r="M1125" s="5" t="s">
        <v>49</v>
      </c>
      <c r="N1125" s="5">
        <v>2</v>
      </c>
      <c r="O1125" s="7">
        <v>9036</v>
      </c>
      <c r="P1125" s="8">
        <v>0.05</v>
      </c>
      <c r="Q1125" s="7">
        <v>5606</v>
      </c>
      <c r="R1125" s="9">
        <f t="shared" si="140"/>
        <v>17168.399999999998</v>
      </c>
      <c r="S1125" s="9">
        <f t="shared" si="141"/>
        <v>11212</v>
      </c>
      <c r="T1125" s="9">
        <f t="shared" si="142"/>
        <v>5956.3999999999978</v>
      </c>
      <c r="U1125" s="10">
        <f t="shared" si="143"/>
        <v>0.34693972647422</v>
      </c>
      <c r="V1125" s="5" t="s">
        <v>42</v>
      </c>
    </row>
    <row r="1126" spans="1:22" x14ac:dyDescent="0.3">
      <c r="A1126" s="5" t="s">
        <v>1213</v>
      </c>
      <c r="B1126" s="6">
        <v>45225</v>
      </c>
      <c r="C1126" s="5">
        <f t="shared" si="136"/>
        <v>2023</v>
      </c>
      <c r="D1126" s="5">
        <f t="shared" si="137"/>
        <v>10</v>
      </c>
      <c r="E1126" s="5" t="str">
        <f t="shared" si="138"/>
        <v>Oct</v>
      </c>
      <c r="F1126" s="5" t="str">
        <f t="shared" si="139"/>
        <v>Q4</v>
      </c>
      <c r="G1126" s="5" t="s">
        <v>63</v>
      </c>
      <c r="H1126" s="5" t="s">
        <v>64</v>
      </c>
      <c r="I1126" s="5" t="s">
        <v>65</v>
      </c>
      <c r="J1126" s="5" t="s">
        <v>46</v>
      </c>
      <c r="K1126" s="5" t="s">
        <v>61</v>
      </c>
      <c r="L1126" s="5" t="s">
        <v>40</v>
      </c>
      <c r="M1126" s="5" t="s">
        <v>56</v>
      </c>
      <c r="N1126" s="5">
        <v>2</v>
      </c>
      <c r="O1126" s="7">
        <v>239</v>
      </c>
      <c r="P1126" s="8">
        <v>0</v>
      </c>
      <c r="Q1126" s="7">
        <v>103</v>
      </c>
      <c r="R1126" s="9">
        <f t="shared" si="140"/>
        <v>478</v>
      </c>
      <c r="S1126" s="9">
        <f t="shared" si="141"/>
        <v>206</v>
      </c>
      <c r="T1126" s="9">
        <f t="shared" si="142"/>
        <v>272</v>
      </c>
      <c r="U1126" s="10">
        <f t="shared" si="143"/>
        <v>0.56903765690376573</v>
      </c>
      <c r="V1126" s="5" t="s">
        <v>42</v>
      </c>
    </row>
    <row r="1127" spans="1:22" x14ac:dyDescent="0.3">
      <c r="A1127" s="5" t="s">
        <v>1214</v>
      </c>
      <c r="B1127" s="6">
        <v>45225</v>
      </c>
      <c r="C1127" s="5">
        <f t="shared" si="136"/>
        <v>2023</v>
      </c>
      <c r="D1127" s="5">
        <f t="shared" si="137"/>
        <v>10</v>
      </c>
      <c r="E1127" s="5" t="str">
        <f t="shared" si="138"/>
        <v>Oct</v>
      </c>
      <c r="F1127" s="5" t="str">
        <f t="shared" si="139"/>
        <v>Q4</v>
      </c>
      <c r="G1127" s="5" t="s">
        <v>35</v>
      </c>
      <c r="H1127" s="5" t="s">
        <v>36</v>
      </c>
      <c r="I1127" s="5" t="s">
        <v>37</v>
      </c>
      <c r="J1127" s="5" t="s">
        <v>38</v>
      </c>
      <c r="K1127" s="5" t="s">
        <v>75</v>
      </c>
      <c r="L1127" s="5" t="s">
        <v>48</v>
      </c>
      <c r="M1127" s="5" t="s">
        <v>41</v>
      </c>
      <c r="N1127" s="5">
        <v>3</v>
      </c>
      <c r="O1127" s="7">
        <v>10421</v>
      </c>
      <c r="P1127" s="8">
        <v>0.1</v>
      </c>
      <c r="Q1127" s="7">
        <v>7858</v>
      </c>
      <c r="R1127" s="9">
        <f t="shared" si="140"/>
        <v>28136.7</v>
      </c>
      <c r="S1127" s="9">
        <f t="shared" si="141"/>
        <v>23574</v>
      </c>
      <c r="T1127" s="9">
        <f t="shared" si="142"/>
        <v>4562.7000000000007</v>
      </c>
      <c r="U1127" s="10">
        <f t="shared" si="143"/>
        <v>0.16216187399375195</v>
      </c>
      <c r="V1127" s="5" t="s">
        <v>42</v>
      </c>
    </row>
    <row r="1128" spans="1:22" x14ac:dyDescent="0.3">
      <c r="A1128" s="5" t="s">
        <v>1215</v>
      </c>
      <c r="B1128" s="6">
        <v>45225</v>
      </c>
      <c r="C1128" s="5">
        <f t="shared" si="136"/>
        <v>2023</v>
      </c>
      <c r="D1128" s="5">
        <f t="shared" si="137"/>
        <v>10</v>
      </c>
      <c r="E1128" s="5" t="str">
        <f t="shared" si="138"/>
        <v>Oct</v>
      </c>
      <c r="F1128" s="5" t="str">
        <f t="shared" si="139"/>
        <v>Q4</v>
      </c>
      <c r="G1128" s="5" t="s">
        <v>51</v>
      </c>
      <c r="H1128" s="5" t="s">
        <v>52</v>
      </c>
      <c r="I1128" s="5" t="s">
        <v>53</v>
      </c>
      <c r="J1128" s="5" t="s">
        <v>54</v>
      </c>
      <c r="K1128" s="5" t="s">
        <v>99</v>
      </c>
      <c r="L1128" s="5" t="s">
        <v>40</v>
      </c>
      <c r="M1128" s="5" t="s">
        <v>56</v>
      </c>
      <c r="N1128" s="5">
        <v>1</v>
      </c>
      <c r="O1128" s="7">
        <v>1688</v>
      </c>
      <c r="P1128" s="8">
        <v>0</v>
      </c>
      <c r="Q1128" s="7">
        <v>867</v>
      </c>
      <c r="R1128" s="9">
        <f t="shared" si="140"/>
        <v>1688</v>
      </c>
      <c r="S1128" s="9">
        <f t="shared" si="141"/>
        <v>867</v>
      </c>
      <c r="T1128" s="9">
        <f t="shared" si="142"/>
        <v>821</v>
      </c>
      <c r="U1128" s="10">
        <f t="shared" si="143"/>
        <v>0.48637440758293837</v>
      </c>
      <c r="V1128" s="5" t="s">
        <v>42</v>
      </c>
    </row>
    <row r="1129" spans="1:22" x14ac:dyDescent="0.3">
      <c r="A1129" s="5" t="s">
        <v>1216</v>
      </c>
      <c r="B1129" s="6">
        <v>45225</v>
      </c>
      <c r="C1129" s="5">
        <f t="shared" si="136"/>
        <v>2023</v>
      </c>
      <c r="D1129" s="5">
        <f t="shared" si="137"/>
        <v>10</v>
      </c>
      <c r="E1129" s="5" t="str">
        <f t="shared" si="138"/>
        <v>Oct</v>
      </c>
      <c r="F1129" s="5" t="str">
        <f t="shared" si="139"/>
        <v>Q4</v>
      </c>
      <c r="G1129" s="5" t="s">
        <v>58</v>
      </c>
      <c r="H1129" s="5" t="s">
        <v>59</v>
      </c>
      <c r="I1129" s="5" t="s">
        <v>60</v>
      </c>
      <c r="J1129" s="5" t="s">
        <v>38</v>
      </c>
      <c r="K1129" s="5" t="s">
        <v>118</v>
      </c>
      <c r="L1129" s="5" t="s">
        <v>40</v>
      </c>
      <c r="M1129" s="5" t="s">
        <v>41</v>
      </c>
      <c r="N1129" s="5">
        <v>2</v>
      </c>
      <c r="O1129" s="7">
        <v>17752</v>
      </c>
      <c r="P1129" s="8">
        <v>0.05</v>
      </c>
      <c r="Q1129" s="7">
        <v>14050</v>
      </c>
      <c r="R1129" s="9">
        <f t="shared" si="140"/>
        <v>33728.799999999996</v>
      </c>
      <c r="S1129" s="9">
        <f t="shared" si="141"/>
        <v>28100</v>
      </c>
      <c r="T1129" s="9">
        <f t="shared" si="142"/>
        <v>5628.7999999999956</v>
      </c>
      <c r="U1129" s="10">
        <f t="shared" si="143"/>
        <v>0.16688408718958267</v>
      </c>
      <c r="V1129" s="5" t="s">
        <v>42</v>
      </c>
    </row>
    <row r="1130" spans="1:22" x14ac:dyDescent="0.3">
      <c r="A1130" s="5" t="s">
        <v>1217</v>
      </c>
      <c r="B1130" s="6">
        <v>45225</v>
      </c>
      <c r="C1130" s="5">
        <f t="shared" si="136"/>
        <v>2023</v>
      </c>
      <c r="D1130" s="5">
        <f t="shared" si="137"/>
        <v>10</v>
      </c>
      <c r="E1130" s="5" t="str">
        <f t="shared" si="138"/>
        <v>Oct</v>
      </c>
      <c r="F1130" s="5" t="str">
        <f t="shared" si="139"/>
        <v>Q4</v>
      </c>
      <c r="G1130" s="5" t="s">
        <v>63</v>
      </c>
      <c r="H1130" s="5" t="s">
        <v>109</v>
      </c>
      <c r="I1130" s="5" t="s">
        <v>110</v>
      </c>
      <c r="J1130" s="5" t="s">
        <v>46</v>
      </c>
      <c r="K1130" s="5" t="s">
        <v>66</v>
      </c>
      <c r="L1130" s="5" t="s">
        <v>76</v>
      </c>
      <c r="M1130" s="5" t="s">
        <v>49</v>
      </c>
      <c r="N1130" s="5">
        <v>3</v>
      </c>
      <c r="O1130" s="7">
        <v>302</v>
      </c>
      <c r="P1130" s="8">
        <v>0.15</v>
      </c>
      <c r="Q1130" s="7">
        <v>120</v>
      </c>
      <c r="R1130" s="9">
        <f t="shared" si="140"/>
        <v>770.1</v>
      </c>
      <c r="S1130" s="9">
        <f t="shared" si="141"/>
        <v>360</v>
      </c>
      <c r="T1130" s="9">
        <f t="shared" si="142"/>
        <v>410.1</v>
      </c>
      <c r="U1130" s="10">
        <f t="shared" si="143"/>
        <v>0.53252824308531366</v>
      </c>
      <c r="V1130" s="5" t="s">
        <v>42</v>
      </c>
    </row>
    <row r="1131" spans="1:22" x14ac:dyDescent="0.3">
      <c r="A1131" s="5" t="s">
        <v>1218</v>
      </c>
      <c r="B1131" s="6">
        <v>45225</v>
      </c>
      <c r="C1131" s="5">
        <f t="shared" si="136"/>
        <v>2023</v>
      </c>
      <c r="D1131" s="5">
        <f t="shared" si="137"/>
        <v>10</v>
      </c>
      <c r="E1131" s="5" t="str">
        <f t="shared" si="138"/>
        <v>Oct</v>
      </c>
      <c r="F1131" s="5" t="str">
        <f t="shared" si="139"/>
        <v>Q4</v>
      </c>
      <c r="G1131" s="5" t="s">
        <v>63</v>
      </c>
      <c r="H1131" s="5" t="s">
        <v>64</v>
      </c>
      <c r="I1131" s="5" t="s">
        <v>65</v>
      </c>
      <c r="J1131" s="5" t="s">
        <v>38</v>
      </c>
      <c r="K1131" s="5" t="s">
        <v>118</v>
      </c>
      <c r="L1131" s="5" t="s">
        <v>40</v>
      </c>
      <c r="M1131" s="5" t="s">
        <v>56</v>
      </c>
      <c r="N1131" s="5">
        <v>1</v>
      </c>
      <c r="O1131" s="7">
        <v>16439</v>
      </c>
      <c r="P1131" s="8">
        <v>0.15</v>
      </c>
      <c r="Q1131" s="7">
        <v>12755</v>
      </c>
      <c r="R1131" s="9">
        <f t="shared" si="140"/>
        <v>13973.15</v>
      </c>
      <c r="S1131" s="9">
        <f t="shared" si="141"/>
        <v>12755</v>
      </c>
      <c r="T1131" s="9">
        <f t="shared" si="142"/>
        <v>1218.1499999999996</v>
      </c>
      <c r="U1131" s="10">
        <f t="shared" si="143"/>
        <v>8.7177909061306846E-2</v>
      </c>
      <c r="V1131" s="5" t="s">
        <v>42</v>
      </c>
    </row>
    <row r="1132" spans="1:22" x14ac:dyDescent="0.3">
      <c r="A1132" s="5" t="s">
        <v>1219</v>
      </c>
      <c r="B1132" s="6">
        <v>45226</v>
      </c>
      <c r="C1132" s="5">
        <f t="shared" si="136"/>
        <v>2023</v>
      </c>
      <c r="D1132" s="5">
        <f t="shared" si="137"/>
        <v>10</v>
      </c>
      <c r="E1132" s="5" t="str">
        <f t="shared" si="138"/>
        <v>Oct</v>
      </c>
      <c r="F1132" s="5" t="str">
        <f t="shared" si="139"/>
        <v>Q4</v>
      </c>
      <c r="G1132" s="5" t="s">
        <v>35</v>
      </c>
      <c r="H1132" s="5" t="s">
        <v>91</v>
      </c>
      <c r="I1132" s="5" t="s">
        <v>92</v>
      </c>
      <c r="J1132" s="5" t="s">
        <v>46</v>
      </c>
      <c r="K1132" s="5" t="s">
        <v>89</v>
      </c>
      <c r="L1132" s="5" t="s">
        <v>76</v>
      </c>
      <c r="M1132" s="5" t="s">
        <v>49</v>
      </c>
      <c r="N1132" s="5">
        <v>2</v>
      </c>
      <c r="O1132" s="7">
        <v>2049</v>
      </c>
      <c r="P1132" s="8">
        <v>0</v>
      </c>
      <c r="Q1132" s="7">
        <v>1219</v>
      </c>
      <c r="R1132" s="9">
        <f t="shared" si="140"/>
        <v>4098</v>
      </c>
      <c r="S1132" s="9">
        <f t="shared" si="141"/>
        <v>2438</v>
      </c>
      <c r="T1132" s="9">
        <f t="shared" si="142"/>
        <v>1660</v>
      </c>
      <c r="U1132" s="10">
        <f t="shared" si="143"/>
        <v>0.40507564665690582</v>
      </c>
      <c r="V1132" s="5" t="s">
        <v>42</v>
      </c>
    </row>
    <row r="1133" spans="1:22" x14ac:dyDescent="0.3">
      <c r="A1133" s="5" t="s">
        <v>1220</v>
      </c>
      <c r="B1133" s="6">
        <v>45226</v>
      </c>
      <c r="C1133" s="5">
        <f t="shared" si="136"/>
        <v>2023</v>
      </c>
      <c r="D1133" s="5">
        <f t="shared" si="137"/>
        <v>10</v>
      </c>
      <c r="E1133" s="5" t="str">
        <f t="shared" si="138"/>
        <v>Oct</v>
      </c>
      <c r="F1133" s="5" t="str">
        <f t="shared" si="139"/>
        <v>Q4</v>
      </c>
      <c r="G1133" s="5" t="s">
        <v>35</v>
      </c>
      <c r="H1133" s="5" t="s">
        <v>36</v>
      </c>
      <c r="I1133" s="5" t="s">
        <v>37</v>
      </c>
      <c r="J1133" s="5" t="s">
        <v>54</v>
      </c>
      <c r="K1133" s="5" t="s">
        <v>84</v>
      </c>
      <c r="L1133" s="5" t="s">
        <v>76</v>
      </c>
      <c r="M1133" s="5" t="s">
        <v>49</v>
      </c>
      <c r="N1133" s="5">
        <v>3</v>
      </c>
      <c r="O1133" s="7">
        <v>2321</v>
      </c>
      <c r="P1133" s="8">
        <v>0.05</v>
      </c>
      <c r="Q1133" s="7">
        <v>1164</v>
      </c>
      <c r="R1133" s="9">
        <f t="shared" si="140"/>
        <v>6614.8499999999995</v>
      </c>
      <c r="S1133" s="9">
        <f t="shared" si="141"/>
        <v>3492</v>
      </c>
      <c r="T1133" s="9">
        <f t="shared" si="142"/>
        <v>3122.8499999999995</v>
      </c>
      <c r="U1133" s="10">
        <f t="shared" si="143"/>
        <v>0.47209687294496472</v>
      </c>
      <c r="V1133" s="5" t="s">
        <v>42</v>
      </c>
    </row>
    <row r="1134" spans="1:22" x14ac:dyDescent="0.3">
      <c r="A1134" s="5" t="s">
        <v>1221</v>
      </c>
      <c r="B1134" s="6">
        <v>45226</v>
      </c>
      <c r="C1134" s="5">
        <f t="shared" si="136"/>
        <v>2023</v>
      </c>
      <c r="D1134" s="5">
        <f t="shared" si="137"/>
        <v>10</v>
      </c>
      <c r="E1134" s="5" t="str">
        <f t="shared" si="138"/>
        <v>Oct</v>
      </c>
      <c r="F1134" s="5" t="str">
        <f t="shared" si="139"/>
        <v>Q4</v>
      </c>
      <c r="G1134" s="5" t="s">
        <v>51</v>
      </c>
      <c r="H1134" s="5" t="s">
        <v>106</v>
      </c>
      <c r="I1134" s="5" t="s">
        <v>107</v>
      </c>
      <c r="J1134" s="5" t="s">
        <v>46</v>
      </c>
      <c r="K1134" s="5" t="s">
        <v>89</v>
      </c>
      <c r="L1134" s="5" t="s">
        <v>76</v>
      </c>
      <c r="M1134" s="5" t="s">
        <v>56</v>
      </c>
      <c r="N1134" s="5">
        <v>5</v>
      </c>
      <c r="O1134" s="7">
        <v>2119</v>
      </c>
      <c r="P1134" s="8">
        <v>0</v>
      </c>
      <c r="Q1134" s="7">
        <v>1216</v>
      </c>
      <c r="R1134" s="9">
        <f t="shared" si="140"/>
        <v>10595</v>
      </c>
      <c r="S1134" s="9">
        <f t="shared" si="141"/>
        <v>6080</v>
      </c>
      <c r="T1134" s="9">
        <f t="shared" si="142"/>
        <v>4515</v>
      </c>
      <c r="U1134" s="10">
        <f t="shared" si="143"/>
        <v>0.42614440773949974</v>
      </c>
      <c r="V1134" s="5" t="s">
        <v>42</v>
      </c>
    </row>
    <row r="1135" spans="1:22" x14ac:dyDescent="0.3">
      <c r="A1135" s="5" t="s">
        <v>1222</v>
      </c>
      <c r="B1135" s="6">
        <v>45226</v>
      </c>
      <c r="C1135" s="5">
        <f t="shared" si="136"/>
        <v>2023</v>
      </c>
      <c r="D1135" s="5">
        <f t="shared" si="137"/>
        <v>10</v>
      </c>
      <c r="E1135" s="5" t="str">
        <f t="shared" si="138"/>
        <v>Oct</v>
      </c>
      <c r="F1135" s="5" t="str">
        <f t="shared" si="139"/>
        <v>Q4</v>
      </c>
      <c r="G1135" s="5" t="s">
        <v>63</v>
      </c>
      <c r="H1135" s="5" t="s">
        <v>64</v>
      </c>
      <c r="I1135" s="5" t="s">
        <v>65</v>
      </c>
      <c r="J1135" s="5" t="s">
        <v>46</v>
      </c>
      <c r="K1135" s="5" t="s">
        <v>61</v>
      </c>
      <c r="L1135" s="5" t="s">
        <v>40</v>
      </c>
      <c r="M1135" s="5" t="s">
        <v>49</v>
      </c>
      <c r="N1135" s="5">
        <v>2</v>
      </c>
      <c r="O1135" s="7">
        <v>265</v>
      </c>
      <c r="P1135" s="8">
        <v>0.05</v>
      </c>
      <c r="Q1135" s="7">
        <v>111</v>
      </c>
      <c r="R1135" s="9">
        <f t="shared" si="140"/>
        <v>503.5</v>
      </c>
      <c r="S1135" s="9">
        <f t="shared" si="141"/>
        <v>222</v>
      </c>
      <c r="T1135" s="9">
        <f t="shared" si="142"/>
        <v>281.5</v>
      </c>
      <c r="U1135" s="10">
        <f t="shared" si="143"/>
        <v>0.55908639523336645</v>
      </c>
      <c r="V1135" s="5" t="s">
        <v>42</v>
      </c>
    </row>
    <row r="1136" spans="1:22" x14ac:dyDescent="0.3">
      <c r="A1136" s="5" t="s">
        <v>1223</v>
      </c>
      <c r="B1136" s="6">
        <v>45226</v>
      </c>
      <c r="C1136" s="5">
        <f t="shared" si="136"/>
        <v>2023</v>
      </c>
      <c r="D1136" s="5">
        <f t="shared" si="137"/>
        <v>10</v>
      </c>
      <c r="E1136" s="5" t="str">
        <f t="shared" si="138"/>
        <v>Oct</v>
      </c>
      <c r="F1136" s="5" t="str">
        <f t="shared" si="139"/>
        <v>Q4</v>
      </c>
      <c r="G1136" s="5" t="s">
        <v>51</v>
      </c>
      <c r="H1136" s="5" t="s">
        <v>106</v>
      </c>
      <c r="I1136" s="5" t="s">
        <v>107</v>
      </c>
      <c r="J1136" s="5" t="s">
        <v>38</v>
      </c>
      <c r="K1136" s="5" t="s">
        <v>104</v>
      </c>
      <c r="L1136" s="5" t="s">
        <v>76</v>
      </c>
      <c r="M1136" s="5" t="s">
        <v>41</v>
      </c>
      <c r="N1136" s="5">
        <v>1</v>
      </c>
      <c r="O1136" s="7">
        <v>1528</v>
      </c>
      <c r="P1136" s="8">
        <v>0.05</v>
      </c>
      <c r="Q1136" s="7">
        <v>742</v>
      </c>
      <c r="R1136" s="9">
        <f t="shared" si="140"/>
        <v>1451.6</v>
      </c>
      <c r="S1136" s="9">
        <f t="shared" si="141"/>
        <v>742</v>
      </c>
      <c r="T1136" s="9">
        <f t="shared" si="142"/>
        <v>709.59999999999991</v>
      </c>
      <c r="U1136" s="10">
        <f t="shared" si="143"/>
        <v>0.48883990079911821</v>
      </c>
      <c r="V1136" s="5" t="s">
        <v>42</v>
      </c>
    </row>
    <row r="1137" spans="1:22" x14ac:dyDescent="0.3">
      <c r="A1137" s="5" t="s">
        <v>1224</v>
      </c>
      <c r="B1137" s="6">
        <v>45226</v>
      </c>
      <c r="C1137" s="5">
        <f t="shared" si="136"/>
        <v>2023</v>
      </c>
      <c r="D1137" s="5">
        <f t="shared" si="137"/>
        <v>10</v>
      </c>
      <c r="E1137" s="5" t="str">
        <f t="shared" si="138"/>
        <v>Oct</v>
      </c>
      <c r="F1137" s="5" t="str">
        <f t="shared" si="139"/>
        <v>Q4</v>
      </c>
      <c r="G1137" s="5" t="s">
        <v>63</v>
      </c>
      <c r="H1137" s="5" t="s">
        <v>64</v>
      </c>
      <c r="I1137" s="5" t="s">
        <v>65</v>
      </c>
      <c r="J1137" s="5" t="s">
        <v>46</v>
      </c>
      <c r="K1137" s="5" t="s">
        <v>66</v>
      </c>
      <c r="L1137" s="5" t="s">
        <v>48</v>
      </c>
      <c r="M1137" s="5" t="s">
        <v>49</v>
      </c>
      <c r="N1137" s="5">
        <v>1</v>
      </c>
      <c r="O1137" s="7">
        <v>302</v>
      </c>
      <c r="P1137" s="8">
        <v>0</v>
      </c>
      <c r="Q1137" s="7">
        <v>122</v>
      </c>
      <c r="R1137" s="9">
        <f t="shared" si="140"/>
        <v>302</v>
      </c>
      <c r="S1137" s="9">
        <f t="shared" si="141"/>
        <v>122</v>
      </c>
      <c r="T1137" s="9">
        <f t="shared" si="142"/>
        <v>180</v>
      </c>
      <c r="U1137" s="10">
        <f t="shared" si="143"/>
        <v>0.59602649006622521</v>
      </c>
      <c r="V1137" s="5" t="s">
        <v>42</v>
      </c>
    </row>
    <row r="1138" spans="1:22" x14ac:dyDescent="0.3">
      <c r="A1138" s="5" t="s">
        <v>1225</v>
      </c>
      <c r="B1138" s="6">
        <v>45226</v>
      </c>
      <c r="C1138" s="5">
        <f t="shared" si="136"/>
        <v>2023</v>
      </c>
      <c r="D1138" s="5">
        <f t="shared" si="137"/>
        <v>10</v>
      </c>
      <c r="E1138" s="5" t="str">
        <f t="shared" si="138"/>
        <v>Oct</v>
      </c>
      <c r="F1138" s="5" t="str">
        <f t="shared" si="139"/>
        <v>Q4</v>
      </c>
      <c r="G1138" s="5" t="s">
        <v>51</v>
      </c>
      <c r="H1138" s="5" t="s">
        <v>106</v>
      </c>
      <c r="I1138" s="5" t="s">
        <v>107</v>
      </c>
      <c r="J1138" s="5" t="s">
        <v>81</v>
      </c>
      <c r="K1138" s="5" t="s">
        <v>146</v>
      </c>
      <c r="L1138" s="5" t="s">
        <v>76</v>
      </c>
      <c r="M1138" s="5" t="s">
        <v>56</v>
      </c>
      <c r="N1138" s="5">
        <v>3</v>
      </c>
      <c r="O1138" s="7">
        <v>8168</v>
      </c>
      <c r="P1138" s="8">
        <v>0.3</v>
      </c>
      <c r="Q1138" s="7">
        <v>5058</v>
      </c>
      <c r="R1138" s="9">
        <f t="shared" si="140"/>
        <v>17152.8</v>
      </c>
      <c r="S1138" s="9">
        <f t="shared" si="141"/>
        <v>15174</v>
      </c>
      <c r="T1138" s="9">
        <f t="shared" si="142"/>
        <v>1978.7999999999993</v>
      </c>
      <c r="U1138" s="10">
        <f t="shared" si="143"/>
        <v>0.11536308940814324</v>
      </c>
      <c r="V1138" s="5" t="s">
        <v>42</v>
      </c>
    </row>
    <row r="1139" spans="1:22" x14ac:dyDescent="0.3">
      <c r="A1139" s="5" t="s">
        <v>1226</v>
      </c>
      <c r="B1139" s="6">
        <v>45226</v>
      </c>
      <c r="C1139" s="5">
        <f t="shared" si="136"/>
        <v>2023</v>
      </c>
      <c r="D1139" s="5">
        <f t="shared" si="137"/>
        <v>10</v>
      </c>
      <c r="E1139" s="5" t="str">
        <f t="shared" si="138"/>
        <v>Oct</v>
      </c>
      <c r="F1139" s="5" t="str">
        <f t="shared" si="139"/>
        <v>Q4</v>
      </c>
      <c r="G1139" s="5" t="s">
        <v>58</v>
      </c>
      <c r="H1139" s="5" t="s">
        <v>68</v>
      </c>
      <c r="I1139" s="5" t="s">
        <v>69</v>
      </c>
      <c r="J1139" s="5" t="s">
        <v>81</v>
      </c>
      <c r="K1139" s="5" t="s">
        <v>94</v>
      </c>
      <c r="L1139" s="5" t="s">
        <v>40</v>
      </c>
      <c r="M1139" s="5" t="s">
        <v>41</v>
      </c>
      <c r="N1139" s="5">
        <v>1</v>
      </c>
      <c r="O1139" s="7">
        <v>34621</v>
      </c>
      <c r="P1139" s="8">
        <v>0.15</v>
      </c>
      <c r="Q1139" s="7">
        <v>23307</v>
      </c>
      <c r="R1139" s="9">
        <f t="shared" si="140"/>
        <v>29427.85</v>
      </c>
      <c r="S1139" s="9">
        <f t="shared" si="141"/>
        <v>23307</v>
      </c>
      <c r="T1139" s="9">
        <f t="shared" si="142"/>
        <v>6120.8499999999985</v>
      </c>
      <c r="U1139" s="10">
        <f t="shared" si="143"/>
        <v>0.20799514745385744</v>
      </c>
      <c r="V1139" s="5" t="s">
        <v>42</v>
      </c>
    </row>
    <row r="1140" spans="1:22" x14ac:dyDescent="0.3">
      <c r="A1140" s="5" t="s">
        <v>1227</v>
      </c>
      <c r="B1140" s="6">
        <v>45227</v>
      </c>
      <c r="C1140" s="5">
        <f t="shared" si="136"/>
        <v>2023</v>
      </c>
      <c r="D1140" s="5">
        <f t="shared" si="137"/>
        <v>10</v>
      </c>
      <c r="E1140" s="5" t="str">
        <f t="shared" si="138"/>
        <v>Oct</v>
      </c>
      <c r="F1140" s="5" t="str">
        <f t="shared" si="139"/>
        <v>Q4</v>
      </c>
      <c r="G1140" s="5" t="s">
        <v>51</v>
      </c>
      <c r="H1140" s="5" t="s">
        <v>79</v>
      </c>
      <c r="I1140" s="5" t="s">
        <v>80</v>
      </c>
      <c r="J1140" s="5" t="s">
        <v>46</v>
      </c>
      <c r="K1140" s="5" t="s">
        <v>47</v>
      </c>
      <c r="L1140" s="5" t="s">
        <v>40</v>
      </c>
      <c r="M1140" s="5" t="s">
        <v>49</v>
      </c>
      <c r="N1140" s="5">
        <v>4</v>
      </c>
      <c r="O1140" s="7">
        <v>464</v>
      </c>
      <c r="P1140" s="8">
        <v>0</v>
      </c>
      <c r="Q1140" s="7">
        <v>209</v>
      </c>
      <c r="R1140" s="9">
        <f t="shared" si="140"/>
        <v>1856</v>
      </c>
      <c r="S1140" s="9">
        <f t="shared" si="141"/>
        <v>836</v>
      </c>
      <c r="T1140" s="9">
        <f t="shared" si="142"/>
        <v>1020</v>
      </c>
      <c r="U1140" s="10">
        <f t="shared" si="143"/>
        <v>0.54956896551724133</v>
      </c>
      <c r="V1140" s="5" t="s">
        <v>42</v>
      </c>
    </row>
    <row r="1141" spans="1:22" x14ac:dyDescent="0.3">
      <c r="A1141" s="5" t="s">
        <v>1228</v>
      </c>
      <c r="B1141" s="6">
        <v>45227</v>
      </c>
      <c r="C1141" s="5">
        <f t="shared" si="136"/>
        <v>2023</v>
      </c>
      <c r="D1141" s="5">
        <f t="shared" si="137"/>
        <v>10</v>
      </c>
      <c r="E1141" s="5" t="str">
        <f t="shared" si="138"/>
        <v>Oct</v>
      </c>
      <c r="F1141" s="5" t="str">
        <f t="shared" si="139"/>
        <v>Q4</v>
      </c>
      <c r="G1141" s="5" t="s">
        <v>51</v>
      </c>
      <c r="H1141" s="5" t="s">
        <v>106</v>
      </c>
      <c r="I1141" s="5" t="s">
        <v>107</v>
      </c>
      <c r="J1141" s="5" t="s">
        <v>46</v>
      </c>
      <c r="K1141" s="5" t="s">
        <v>89</v>
      </c>
      <c r="L1141" s="5" t="s">
        <v>40</v>
      </c>
      <c r="M1141" s="5" t="s">
        <v>41</v>
      </c>
      <c r="N1141" s="5">
        <v>3</v>
      </c>
      <c r="O1141" s="7">
        <v>1989</v>
      </c>
      <c r="P1141" s="8">
        <v>0.05</v>
      </c>
      <c r="Q1141" s="7">
        <v>1151</v>
      </c>
      <c r="R1141" s="9">
        <f t="shared" si="140"/>
        <v>5668.65</v>
      </c>
      <c r="S1141" s="9">
        <f t="shared" si="141"/>
        <v>3453</v>
      </c>
      <c r="T1141" s="9">
        <f t="shared" si="142"/>
        <v>2215.6499999999996</v>
      </c>
      <c r="U1141" s="10">
        <f t="shared" si="143"/>
        <v>0.39086025773332272</v>
      </c>
      <c r="V1141" s="5" t="s">
        <v>42</v>
      </c>
    </row>
    <row r="1142" spans="1:22" x14ac:dyDescent="0.3">
      <c r="A1142" s="5" t="s">
        <v>1229</v>
      </c>
      <c r="B1142" s="6">
        <v>45227</v>
      </c>
      <c r="C1142" s="5">
        <f t="shared" si="136"/>
        <v>2023</v>
      </c>
      <c r="D1142" s="5">
        <f t="shared" si="137"/>
        <v>10</v>
      </c>
      <c r="E1142" s="5" t="str">
        <f t="shared" si="138"/>
        <v>Oct</v>
      </c>
      <c r="F1142" s="5" t="str">
        <f t="shared" si="139"/>
        <v>Q4</v>
      </c>
      <c r="G1142" s="5" t="s">
        <v>58</v>
      </c>
      <c r="H1142" s="5" t="s">
        <v>72</v>
      </c>
      <c r="I1142" s="5" t="s">
        <v>73</v>
      </c>
      <c r="J1142" s="5" t="s">
        <v>46</v>
      </c>
      <c r="K1142" s="5" t="s">
        <v>89</v>
      </c>
      <c r="L1142" s="5" t="s">
        <v>40</v>
      </c>
      <c r="M1142" s="5" t="s">
        <v>56</v>
      </c>
      <c r="N1142" s="5">
        <v>2</v>
      </c>
      <c r="O1142" s="7">
        <v>2356</v>
      </c>
      <c r="P1142" s="8">
        <v>0.05</v>
      </c>
      <c r="Q1142" s="7">
        <v>1328</v>
      </c>
      <c r="R1142" s="9">
        <f t="shared" si="140"/>
        <v>4476.3999999999996</v>
      </c>
      <c r="S1142" s="9">
        <f t="shared" si="141"/>
        <v>2656</v>
      </c>
      <c r="T1142" s="9">
        <f t="shared" si="142"/>
        <v>1820.3999999999996</v>
      </c>
      <c r="U1142" s="10">
        <f t="shared" si="143"/>
        <v>0.4066660709498704</v>
      </c>
      <c r="V1142" s="5" t="s">
        <v>42</v>
      </c>
    </row>
    <row r="1143" spans="1:22" x14ac:dyDescent="0.3">
      <c r="A1143" s="5" t="s">
        <v>1230</v>
      </c>
      <c r="B1143" s="6">
        <v>45227</v>
      </c>
      <c r="C1143" s="5">
        <f t="shared" si="136"/>
        <v>2023</v>
      </c>
      <c r="D1143" s="5">
        <f t="shared" si="137"/>
        <v>10</v>
      </c>
      <c r="E1143" s="5" t="str">
        <f t="shared" si="138"/>
        <v>Oct</v>
      </c>
      <c r="F1143" s="5" t="str">
        <f t="shared" si="139"/>
        <v>Q4</v>
      </c>
      <c r="G1143" s="5" t="s">
        <v>51</v>
      </c>
      <c r="H1143" s="5" t="s">
        <v>52</v>
      </c>
      <c r="I1143" s="5" t="s">
        <v>53</v>
      </c>
      <c r="J1143" s="5" t="s">
        <v>38</v>
      </c>
      <c r="K1143" s="5" t="s">
        <v>118</v>
      </c>
      <c r="L1143" s="5" t="s">
        <v>40</v>
      </c>
      <c r="M1143" s="5" t="s">
        <v>49</v>
      </c>
      <c r="N1143" s="5">
        <v>3</v>
      </c>
      <c r="O1143" s="7">
        <v>18842</v>
      </c>
      <c r="P1143" s="8">
        <v>0</v>
      </c>
      <c r="Q1143" s="7">
        <v>14552</v>
      </c>
      <c r="R1143" s="9">
        <f t="shared" si="140"/>
        <v>56526</v>
      </c>
      <c r="S1143" s="9">
        <f t="shared" si="141"/>
        <v>43656</v>
      </c>
      <c r="T1143" s="9">
        <f t="shared" si="142"/>
        <v>12870</v>
      </c>
      <c r="U1143" s="10">
        <f t="shared" si="143"/>
        <v>0.22768283621696211</v>
      </c>
      <c r="V1143" s="5" t="s">
        <v>42</v>
      </c>
    </row>
    <row r="1144" spans="1:22" x14ac:dyDescent="0.3">
      <c r="A1144" s="5" t="s">
        <v>1231</v>
      </c>
      <c r="B1144" s="6">
        <v>45227</v>
      </c>
      <c r="C1144" s="5">
        <f t="shared" si="136"/>
        <v>2023</v>
      </c>
      <c r="D1144" s="5">
        <f t="shared" si="137"/>
        <v>10</v>
      </c>
      <c r="E1144" s="5" t="str">
        <f t="shared" si="138"/>
        <v>Oct</v>
      </c>
      <c r="F1144" s="5" t="str">
        <f t="shared" si="139"/>
        <v>Q4</v>
      </c>
      <c r="G1144" s="5" t="s">
        <v>58</v>
      </c>
      <c r="H1144" s="5" t="s">
        <v>68</v>
      </c>
      <c r="I1144" s="5" t="s">
        <v>69</v>
      </c>
      <c r="J1144" s="5" t="s">
        <v>81</v>
      </c>
      <c r="K1144" s="5" t="s">
        <v>146</v>
      </c>
      <c r="L1144" s="5" t="s">
        <v>76</v>
      </c>
      <c r="M1144" s="5" t="s">
        <v>41</v>
      </c>
      <c r="N1144" s="5">
        <v>2</v>
      </c>
      <c r="O1144" s="7">
        <v>9346</v>
      </c>
      <c r="P1144" s="8">
        <v>0.1</v>
      </c>
      <c r="Q1144" s="7">
        <v>5684</v>
      </c>
      <c r="R1144" s="9">
        <f t="shared" si="140"/>
        <v>16822.8</v>
      </c>
      <c r="S1144" s="9">
        <f t="shared" si="141"/>
        <v>11368</v>
      </c>
      <c r="T1144" s="9">
        <f t="shared" si="142"/>
        <v>5454.7999999999993</v>
      </c>
      <c r="U1144" s="10">
        <f t="shared" si="143"/>
        <v>0.32425042204627053</v>
      </c>
      <c r="V1144" s="5" t="s">
        <v>42</v>
      </c>
    </row>
    <row r="1145" spans="1:22" x14ac:dyDescent="0.3">
      <c r="A1145" s="5" t="s">
        <v>1232</v>
      </c>
      <c r="B1145" s="6">
        <v>45228</v>
      </c>
      <c r="C1145" s="5">
        <f t="shared" si="136"/>
        <v>2023</v>
      </c>
      <c r="D1145" s="5">
        <f t="shared" si="137"/>
        <v>10</v>
      </c>
      <c r="E1145" s="5" t="str">
        <f t="shared" si="138"/>
        <v>Oct</v>
      </c>
      <c r="F1145" s="5" t="str">
        <f t="shared" si="139"/>
        <v>Q4</v>
      </c>
      <c r="G1145" s="5" t="s">
        <v>35</v>
      </c>
      <c r="H1145" s="5" t="s">
        <v>44</v>
      </c>
      <c r="I1145" s="5" t="s">
        <v>45</v>
      </c>
      <c r="J1145" s="5" t="s">
        <v>38</v>
      </c>
      <c r="K1145" s="5" t="s">
        <v>104</v>
      </c>
      <c r="L1145" s="5" t="s">
        <v>40</v>
      </c>
      <c r="M1145" s="5" t="s">
        <v>49</v>
      </c>
      <c r="N1145" s="5">
        <v>3</v>
      </c>
      <c r="O1145" s="7">
        <v>1354</v>
      </c>
      <c r="P1145" s="8">
        <v>0</v>
      </c>
      <c r="Q1145" s="7">
        <v>684</v>
      </c>
      <c r="R1145" s="9">
        <f t="shared" si="140"/>
        <v>4062</v>
      </c>
      <c r="S1145" s="9">
        <f t="shared" si="141"/>
        <v>2052</v>
      </c>
      <c r="T1145" s="9">
        <f t="shared" si="142"/>
        <v>2010</v>
      </c>
      <c r="U1145" s="10">
        <f t="shared" si="143"/>
        <v>0.49483013293943873</v>
      </c>
      <c r="V1145" s="5" t="s">
        <v>42</v>
      </c>
    </row>
    <row r="1146" spans="1:22" x14ac:dyDescent="0.3">
      <c r="A1146" s="5" t="s">
        <v>1233</v>
      </c>
      <c r="B1146" s="6">
        <v>45228</v>
      </c>
      <c r="C1146" s="5">
        <f t="shared" si="136"/>
        <v>2023</v>
      </c>
      <c r="D1146" s="5">
        <f t="shared" si="137"/>
        <v>10</v>
      </c>
      <c r="E1146" s="5" t="str">
        <f t="shared" si="138"/>
        <v>Oct</v>
      </c>
      <c r="F1146" s="5" t="str">
        <f t="shared" si="139"/>
        <v>Q4</v>
      </c>
      <c r="G1146" s="5" t="s">
        <v>35</v>
      </c>
      <c r="H1146" s="5" t="s">
        <v>36</v>
      </c>
      <c r="I1146" s="5" t="s">
        <v>37</v>
      </c>
      <c r="J1146" s="5" t="s">
        <v>54</v>
      </c>
      <c r="K1146" s="5" t="s">
        <v>84</v>
      </c>
      <c r="L1146" s="5" t="s">
        <v>40</v>
      </c>
      <c r="M1146" s="5" t="s">
        <v>49</v>
      </c>
      <c r="N1146" s="5">
        <v>1</v>
      </c>
      <c r="O1146" s="7">
        <v>2176</v>
      </c>
      <c r="P1146" s="8">
        <v>0</v>
      </c>
      <c r="Q1146" s="7">
        <v>1057</v>
      </c>
      <c r="R1146" s="9">
        <f t="shared" si="140"/>
        <v>2176</v>
      </c>
      <c r="S1146" s="9">
        <f t="shared" si="141"/>
        <v>1057</v>
      </c>
      <c r="T1146" s="9">
        <f t="shared" si="142"/>
        <v>1119</v>
      </c>
      <c r="U1146" s="10">
        <f t="shared" si="143"/>
        <v>0.5142463235294118</v>
      </c>
      <c r="V1146" s="5" t="s">
        <v>42</v>
      </c>
    </row>
    <row r="1147" spans="1:22" x14ac:dyDescent="0.3">
      <c r="A1147" s="5" t="s">
        <v>1234</v>
      </c>
      <c r="B1147" s="6">
        <v>45228</v>
      </c>
      <c r="C1147" s="5">
        <f t="shared" si="136"/>
        <v>2023</v>
      </c>
      <c r="D1147" s="5">
        <f t="shared" si="137"/>
        <v>10</v>
      </c>
      <c r="E1147" s="5" t="str">
        <f t="shared" si="138"/>
        <v>Oct</v>
      </c>
      <c r="F1147" s="5" t="str">
        <f t="shared" si="139"/>
        <v>Q4</v>
      </c>
      <c r="G1147" s="5" t="s">
        <v>58</v>
      </c>
      <c r="H1147" s="5" t="s">
        <v>59</v>
      </c>
      <c r="I1147" s="5" t="s">
        <v>60</v>
      </c>
      <c r="J1147" s="5" t="s">
        <v>38</v>
      </c>
      <c r="K1147" s="5" t="s">
        <v>118</v>
      </c>
      <c r="L1147" s="5" t="s">
        <v>40</v>
      </c>
      <c r="M1147" s="5" t="s">
        <v>49</v>
      </c>
      <c r="N1147" s="5">
        <v>2</v>
      </c>
      <c r="O1147" s="7">
        <v>18214</v>
      </c>
      <c r="P1147" s="8">
        <v>0.05</v>
      </c>
      <c r="Q1147" s="7">
        <v>14609</v>
      </c>
      <c r="R1147" s="9">
        <f t="shared" si="140"/>
        <v>34606.6</v>
      </c>
      <c r="S1147" s="9">
        <f t="shared" si="141"/>
        <v>29218</v>
      </c>
      <c r="T1147" s="9">
        <f t="shared" si="142"/>
        <v>5388.5999999999985</v>
      </c>
      <c r="U1147" s="10">
        <f t="shared" si="143"/>
        <v>0.15571018245074636</v>
      </c>
      <c r="V1147" s="5" t="s">
        <v>42</v>
      </c>
    </row>
    <row r="1148" spans="1:22" x14ac:dyDescent="0.3">
      <c r="A1148" s="5" t="s">
        <v>1235</v>
      </c>
      <c r="B1148" s="6">
        <v>45228</v>
      </c>
      <c r="C1148" s="5">
        <f t="shared" si="136"/>
        <v>2023</v>
      </c>
      <c r="D1148" s="5">
        <f t="shared" si="137"/>
        <v>10</v>
      </c>
      <c r="E1148" s="5" t="str">
        <f t="shared" si="138"/>
        <v>Oct</v>
      </c>
      <c r="F1148" s="5" t="str">
        <f t="shared" si="139"/>
        <v>Q4</v>
      </c>
      <c r="G1148" s="5" t="s">
        <v>58</v>
      </c>
      <c r="H1148" s="5" t="s">
        <v>59</v>
      </c>
      <c r="I1148" s="5" t="s">
        <v>60</v>
      </c>
      <c r="J1148" s="5" t="s">
        <v>38</v>
      </c>
      <c r="K1148" s="5" t="s">
        <v>118</v>
      </c>
      <c r="L1148" s="5" t="s">
        <v>40</v>
      </c>
      <c r="M1148" s="5" t="s">
        <v>49</v>
      </c>
      <c r="N1148" s="5">
        <v>2</v>
      </c>
      <c r="O1148" s="7">
        <v>17040</v>
      </c>
      <c r="P1148" s="8">
        <v>0</v>
      </c>
      <c r="Q1148" s="7">
        <v>13415</v>
      </c>
      <c r="R1148" s="9">
        <f t="shared" si="140"/>
        <v>34080</v>
      </c>
      <c r="S1148" s="9">
        <f t="shared" si="141"/>
        <v>26830</v>
      </c>
      <c r="T1148" s="9">
        <f t="shared" si="142"/>
        <v>7250</v>
      </c>
      <c r="U1148" s="10">
        <f t="shared" si="143"/>
        <v>0.21273474178403756</v>
      </c>
      <c r="V1148" s="5" t="s">
        <v>42</v>
      </c>
    </row>
    <row r="1149" spans="1:22" x14ac:dyDescent="0.3">
      <c r="A1149" s="5" t="s">
        <v>1236</v>
      </c>
      <c r="B1149" s="6">
        <v>45228</v>
      </c>
      <c r="C1149" s="5">
        <f t="shared" si="136"/>
        <v>2023</v>
      </c>
      <c r="D1149" s="5">
        <f t="shared" si="137"/>
        <v>10</v>
      </c>
      <c r="E1149" s="5" t="str">
        <f t="shared" si="138"/>
        <v>Oct</v>
      </c>
      <c r="F1149" s="5" t="str">
        <f t="shared" si="139"/>
        <v>Q4</v>
      </c>
      <c r="G1149" s="5" t="s">
        <v>51</v>
      </c>
      <c r="H1149" s="5" t="s">
        <v>79</v>
      </c>
      <c r="I1149" s="5" t="s">
        <v>80</v>
      </c>
      <c r="J1149" s="5" t="s">
        <v>81</v>
      </c>
      <c r="K1149" s="5" t="s">
        <v>146</v>
      </c>
      <c r="L1149" s="5" t="s">
        <v>48</v>
      </c>
      <c r="M1149" s="5" t="s">
        <v>41</v>
      </c>
      <c r="N1149" s="5">
        <v>2</v>
      </c>
      <c r="O1149" s="7">
        <v>9142</v>
      </c>
      <c r="P1149" s="8">
        <v>0.4</v>
      </c>
      <c r="Q1149" s="7">
        <v>5653</v>
      </c>
      <c r="R1149" s="9">
        <f t="shared" si="140"/>
        <v>10970.4</v>
      </c>
      <c r="S1149" s="9">
        <f t="shared" si="141"/>
        <v>11306</v>
      </c>
      <c r="T1149" s="9">
        <f t="shared" si="142"/>
        <v>-335.60000000000036</v>
      </c>
      <c r="U1149" s="10">
        <f t="shared" si="143"/>
        <v>-3.059140961131776E-2</v>
      </c>
      <c r="V1149" s="5" t="s">
        <v>42</v>
      </c>
    </row>
    <row r="1150" spans="1:22" x14ac:dyDescent="0.3">
      <c r="A1150" s="5" t="s">
        <v>1237</v>
      </c>
      <c r="B1150" s="6">
        <v>45229</v>
      </c>
      <c r="C1150" s="5">
        <f t="shared" si="136"/>
        <v>2023</v>
      </c>
      <c r="D1150" s="5">
        <f t="shared" si="137"/>
        <v>10</v>
      </c>
      <c r="E1150" s="5" t="str">
        <f t="shared" si="138"/>
        <v>Oct</v>
      </c>
      <c r="F1150" s="5" t="str">
        <f t="shared" si="139"/>
        <v>Q4</v>
      </c>
      <c r="G1150" s="5" t="s">
        <v>51</v>
      </c>
      <c r="H1150" s="5" t="s">
        <v>52</v>
      </c>
      <c r="I1150" s="5" t="s">
        <v>53</v>
      </c>
      <c r="J1150" s="5" t="s">
        <v>46</v>
      </c>
      <c r="K1150" s="5" t="s">
        <v>66</v>
      </c>
      <c r="L1150" s="5" t="s">
        <v>76</v>
      </c>
      <c r="M1150" s="5" t="s">
        <v>41</v>
      </c>
      <c r="N1150" s="5">
        <v>3</v>
      </c>
      <c r="O1150" s="7">
        <v>272</v>
      </c>
      <c r="P1150" s="8">
        <v>0.05</v>
      </c>
      <c r="Q1150" s="7">
        <v>111</v>
      </c>
      <c r="R1150" s="9">
        <f t="shared" si="140"/>
        <v>775.19999999999993</v>
      </c>
      <c r="S1150" s="9">
        <f t="shared" si="141"/>
        <v>333</v>
      </c>
      <c r="T1150" s="9">
        <f t="shared" si="142"/>
        <v>442.19999999999993</v>
      </c>
      <c r="U1150" s="10">
        <f t="shared" si="143"/>
        <v>0.57043343653250767</v>
      </c>
      <c r="V1150" s="5" t="s">
        <v>42</v>
      </c>
    </row>
    <row r="1151" spans="1:22" x14ac:dyDescent="0.3">
      <c r="A1151" s="5" t="s">
        <v>1238</v>
      </c>
      <c r="B1151" s="6">
        <v>45229</v>
      </c>
      <c r="C1151" s="5">
        <f t="shared" si="136"/>
        <v>2023</v>
      </c>
      <c r="D1151" s="5">
        <f t="shared" si="137"/>
        <v>10</v>
      </c>
      <c r="E1151" s="5" t="str">
        <f t="shared" si="138"/>
        <v>Oct</v>
      </c>
      <c r="F1151" s="5" t="str">
        <f t="shared" si="139"/>
        <v>Q4</v>
      </c>
      <c r="G1151" s="5" t="s">
        <v>51</v>
      </c>
      <c r="H1151" s="5" t="s">
        <v>106</v>
      </c>
      <c r="I1151" s="5" t="s">
        <v>107</v>
      </c>
      <c r="J1151" s="5" t="s">
        <v>38</v>
      </c>
      <c r="K1151" s="5" t="s">
        <v>75</v>
      </c>
      <c r="L1151" s="5" t="s">
        <v>40</v>
      </c>
      <c r="M1151" s="5" t="s">
        <v>41</v>
      </c>
      <c r="N1151" s="5">
        <v>2</v>
      </c>
      <c r="O1151" s="7">
        <v>10470</v>
      </c>
      <c r="P1151" s="8">
        <v>0.05</v>
      </c>
      <c r="Q1151" s="7">
        <v>7619</v>
      </c>
      <c r="R1151" s="9">
        <f t="shared" si="140"/>
        <v>19893</v>
      </c>
      <c r="S1151" s="9">
        <f t="shared" si="141"/>
        <v>15238</v>
      </c>
      <c r="T1151" s="9">
        <f t="shared" si="142"/>
        <v>4655</v>
      </c>
      <c r="U1151" s="10">
        <f t="shared" si="143"/>
        <v>0.23400191021967526</v>
      </c>
      <c r="V1151" s="5" t="s">
        <v>42</v>
      </c>
    </row>
    <row r="1152" spans="1:22" x14ac:dyDescent="0.3">
      <c r="A1152" s="5" t="s">
        <v>1239</v>
      </c>
      <c r="B1152" s="6">
        <v>45229</v>
      </c>
      <c r="C1152" s="5">
        <f t="shared" si="136"/>
        <v>2023</v>
      </c>
      <c r="D1152" s="5">
        <f t="shared" si="137"/>
        <v>10</v>
      </c>
      <c r="E1152" s="5" t="str">
        <f t="shared" si="138"/>
        <v>Oct</v>
      </c>
      <c r="F1152" s="5" t="str">
        <f t="shared" si="139"/>
        <v>Q4</v>
      </c>
      <c r="G1152" s="5" t="s">
        <v>58</v>
      </c>
      <c r="H1152" s="5" t="s">
        <v>68</v>
      </c>
      <c r="I1152" s="5" t="s">
        <v>69</v>
      </c>
      <c r="J1152" s="5" t="s">
        <v>46</v>
      </c>
      <c r="K1152" s="5" t="s">
        <v>47</v>
      </c>
      <c r="L1152" s="5" t="s">
        <v>48</v>
      </c>
      <c r="M1152" s="5" t="s">
        <v>49</v>
      </c>
      <c r="N1152" s="5">
        <v>1</v>
      </c>
      <c r="O1152" s="7">
        <v>423</v>
      </c>
      <c r="P1152" s="8">
        <v>0.1</v>
      </c>
      <c r="Q1152" s="7">
        <v>192</v>
      </c>
      <c r="R1152" s="9">
        <f t="shared" si="140"/>
        <v>380.7</v>
      </c>
      <c r="S1152" s="9">
        <f t="shared" si="141"/>
        <v>192</v>
      </c>
      <c r="T1152" s="9">
        <f t="shared" si="142"/>
        <v>188.7</v>
      </c>
      <c r="U1152" s="10">
        <f t="shared" si="143"/>
        <v>0.49566587864460204</v>
      </c>
      <c r="V1152" s="5" t="s">
        <v>42</v>
      </c>
    </row>
    <row r="1153" spans="1:22" x14ac:dyDescent="0.3">
      <c r="A1153" s="5" t="s">
        <v>1240</v>
      </c>
      <c r="B1153" s="6">
        <v>45229</v>
      </c>
      <c r="C1153" s="5">
        <f t="shared" si="136"/>
        <v>2023</v>
      </c>
      <c r="D1153" s="5">
        <f t="shared" si="137"/>
        <v>10</v>
      </c>
      <c r="E1153" s="5" t="str">
        <f t="shared" si="138"/>
        <v>Oct</v>
      </c>
      <c r="F1153" s="5" t="str">
        <f t="shared" si="139"/>
        <v>Q4</v>
      </c>
      <c r="G1153" s="5" t="s">
        <v>51</v>
      </c>
      <c r="H1153" s="5" t="s">
        <v>106</v>
      </c>
      <c r="I1153" s="5" t="s">
        <v>107</v>
      </c>
      <c r="J1153" s="5" t="s">
        <v>46</v>
      </c>
      <c r="K1153" s="5" t="s">
        <v>61</v>
      </c>
      <c r="L1153" s="5" t="s">
        <v>48</v>
      </c>
      <c r="M1153" s="5" t="s">
        <v>49</v>
      </c>
      <c r="N1153" s="5">
        <v>1</v>
      </c>
      <c r="O1153" s="7">
        <v>251</v>
      </c>
      <c r="P1153" s="8">
        <v>0.05</v>
      </c>
      <c r="Q1153" s="7">
        <v>108</v>
      </c>
      <c r="R1153" s="9">
        <f t="shared" si="140"/>
        <v>238.45</v>
      </c>
      <c r="S1153" s="9">
        <f t="shared" si="141"/>
        <v>108</v>
      </c>
      <c r="T1153" s="9">
        <f t="shared" si="142"/>
        <v>130.44999999999999</v>
      </c>
      <c r="U1153" s="10">
        <f t="shared" si="143"/>
        <v>0.54707485846089321</v>
      </c>
      <c r="V1153" s="5" t="s">
        <v>42</v>
      </c>
    </row>
    <row r="1154" spans="1:22" x14ac:dyDescent="0.3">
      <c r="A1154" s="5" t="s">
        <v>1241</v>
      </c>
      <c r="B1154" s="6">
        <v>45230</v>
      </c>
      <c r="C1154" s="5">
        <f t="shared" ref="C1154:C1217" si="144">YEAR(B1154)</f>
        <v>2023</v>
      </c>
      <c r="D1154" s="5">
        <f t="shared" ref="D1154:D1217" si="145">MONTH(B1154)</f>
        <v>10</v>
      </c>
      <c r="E1154" s="5" t="str">
        <f t="shared" ref="E1154:E1217" si="146">TEXT(B1154,"mmm")</f>
        <v>Oct</v>
      </c>
      <c r="F1154" s="5" t="str">
        <f t="shared" ref="F1154:F1217" si="147">"Q"&amp;ROUNDUP(D1154/3,0)</f>
        <v>Q4</v>
      </c>
      <c r="G1154" s="5" t="s">
        <v>51</v>
      </c>
      <c r="H1154" s="5" t="s">
        <v>106</v>
      </c>
      <c r="I1154" s="5" t="s">
        <v>107</v>
      </c>
      <c r="J1154" s="5" t="s">
        <v>54</v>
      </c>
      <c r="K1154" s="5" t="s">
        <v>84</v>
      </c>
      <c r="L1154" s="5" t="s">
        <v>48</v>
      </c>
      <c r="M1154" s="5" t="s">
        <v>41</v>
      </c>
      <c r="N1154" s="5">
        <v>1</v>
      </c>
      <c r="O1154" s="7">
        <v>2320</v>
      </c>
      <c r="P1154" s="8">
        <v>0.1</v>
      </c>
      <c r="Q1154" s="7">
        <v>1168</v>
      </c>
      <c r="R1154" s="9">
        <f t="shared" ref="R1154:R1217" si="148">N1154*O1154*(1-P1154)</f>
        <v>2088</v>
      </c>
      <c r="S1154" s="9">
        <f t="shared" ref="S1154:S1217" si="149">N1154*Q1154</f>
        <v>1168</v>
      </c>
      <c r="T1154" s="9">
        <f t="shared" ref="T1154:T1217" si="150">R1154-S1154</f>
        <v>920</v>
      </c>
      <c r="U1154" s="10">
        <f t="shared" ref="U1154:U1217" si="151">IF(R1154=0,0,T1154/R1154)</f>
        <v>0.44061302681992337</v>
      </c>
      <c r="V1154" s="5" t="s">
        <v>42</v>
      </c>
    </row>
    <row r="1155" spans="1:22" x14ac:dyDescent="0.3">
      <c r="A1155" s="5" t="s">
        <v>1242</v>
      </c>
      <c r="B1155" s="6">
        <v>45230</v>
      </c>
      <c r="C1155" s="5">
        <f t="shared" si="144"/>
        <v>2023</v>
      </c>
      <c r="D1155" s="5">
        <f t="shared" si="145"/>
        <v>10</v>
      </c>
      <c r="E1155" s="5" t="str">
        <f t="shared" si="146"/>
        <v>Oct</v>
      </c>
      <c r="F1155" s="5" t="str">
        <f t="shared" si="147"/>
        <v>Q4</v>
      </c>
      <c r="G1155" s="5" t="s">
        <v>63</v>
      </c>
      <c r="H1155" s="5" t="s">
        <v>109</v>
      </c>
      <c r="I1155" s="5" t="s">
        <v>110</v>
      </c>
      <c r="J1155" s="5" t="s">
        <v>38</v>
      </c>
      <c r="K1155" s="5" t="s">
        <v>39</v>
      </c>
      <c r="L1155" s="5" t="s">
        <v>76</v>
      </c>
      <c r="M1155" s="5" t="s">
        <v>49</v>
      </c>
      <c r="N1155" s="5">
        <v>1</v>
      </c>
      <c r="O1155" s="7">
        <v>50281</v>
      </c>
      <c r="P1155" s="8">
        <v>0.1</v>
      </c>
      <c r="Q1155" s="7">
        <v>41974</v>
      </c>
      <c r="R1155" s="9">
        <f t="shared" si="148"/>
        <v>45252.9</v>
      </c>
      <c r="S1155" s="9">
        <f t="shared" si="149"/>
        <v>41974</v>
      </c>
      <c r="T1155" s="9">
        <f t="shared" si="150"/>
        <v>3278.9000000000015</v>
      </c>
      <c r="U1155" s="10">
        <f t="shared" si="151"/>
        <v>7.2457234784953042E-2</v>
      </c>
      <c r="V1155" s="5" t="s">
        <v>42</v>
      </c>
    </row>
    <row r="1156" spans="1:22" x14ac:dyDescent="0.3">
      <c r="A1156" s="5" t="s">
        <v>1243</v>
      </c>
      <c r="B1156" s="6">
        <v>45231</v>
      </c>
      <c r="C1156" s="5">
        <f t="shared" si="144"/>
        <v>2023</v>
      </c>
      <c r="D1156" s="5">
        <f t="shared" si="145"/>
        <v>11</v>
      </c>
      <c r="E1156" s="5" t="str">
        <f t="shared" si="146"/>
        <v>Nov</v>
      </c>
      <c r="F1156" s="5" t="str">
        <f t="shared" si="147"/>
        <v>Q4</v>
      </c>
      <c r="G1156" s="5" t="s">
        <v>63</v>
      </c>
      <c r="H1156" s="5" t="s">
        <v>86</v>
      </c>
      <c r="I1156" s="5" t="s">
        <v>87</v>
      </c>
      <c r="J1156" s="5" t="s">
        <v>46</v>
      </c>
      <c r="K1156" s="5" t="s">
        <v>61</v>
      </c>
      <c r="L1156" s="5" t="s">
        <v>76</v>
      </c>
      <c r="M1156" s="5" t="s">
        <v>56</v>
      </c>
      <c r="N1156" s="5">
        <v>2</v>
      </c>
      <c r="O1156" s="7">
        <v>246</v>
      </c>
      <c r="P1156" s="8">
        <v>0</v>
      </c>
      <c r="Q1156" s="7">
        <v>106</v>
      </c>
      <c r="R1156" s="9">
        <f t="shared" si="148"/>
        <v>492</v>
      </c>
      <c r="S1156" s="9">
        <f t="shared" si="149"/>
        <v>212</v>
      </c>
      <c r="T1156" s="9">
        <f t="shared" si="150"/>
        <v>280</v>
      </c>
      <c r="U1156" s="10">
        <f t="shared" si="151"/>
        <v>0.56910569105691056</v>
      </c>
      <c r="V1156" s="5" t="s">
        <v>120</v>
      </c>
    </row>
    <row r="1157" spans="1:22" x14ac:dyDescent="0.3">
      <c r="A1157" s="5" t="s">
        <v>1244</v>
      </c>
      <c r="B1157" s="6">
        <v>45231</v>
      </c>
      <c r="C1157" s="5">
        <f t="shared" si="144"/>
        <v>2023</v>
      </c>
      <c r="D1157" s="5">
        <f t="shared" si="145"/>
        <v>11</v>
      </c>
      <c r="E1157" s="5" t="str">
        <f t="shared" si="146"/>
        <v>Nov</v>
      </c>
      <c r="F1157" s="5" t="str">
        <f t="shared" si="147"/>
        <v>Q4</v>
      </c>
      <c r="G1157" s="5" t="s">
        <v>51</v>
      </c>
      <c r="H1157" s="5" t="s">
        <v>106</v>
      </c>
      <c r="I1157" s="5" t="s">
        <v>107</v>
      </c>
      <c r="J1157" s="5" t="s">
        <v>38</v>
      </c>
      <c r="K1157" s="5" t="s">
        <v>104</v>
      </c>
      <c r="L1157" s="5" t="s">
        <v>40</v>
      </c>
      <c r="M1157" s="5" t="s">
        <v>49</v>
      </c>
      <c r="N1157" s="5">
        <v>1</v>
      </c>
      <c r="O1157" s="7">
        <v>1351</v>
      </c>
      <c r="P1157" s="8">
        <v>0.15</v>
      </c>
      <c r="Q1157" s="7">
        <v>657</v>
      </c>
      <c r="R1157" s="9">
        <f t="shared" si="148"/>
        <v>1148.3499999999999</v>
      </c>
      <c r="S1157" s="9">
        <f t="shared" si="149"/>
        <v>657</v>
      </c>
      <c r="T1157" s="9">
        <f t="shared" si="150"/>
        <v>491.34999999999991</v>
      </c>
      <c r="U1157" s="10">
        <f t="shared" si="151"/>
        <v>0.42787477685374664</v>
      </c>
      <c r="V1157" s="5" t="s">
        <v>42</v>
      </c>
    </row>
    <row r="1158" spans="1:22" x14ac:dyDescent="0.3">
      <c r="A1158" s="5" t="s">
        <v>1245</v>
      </c>
      <c r="B1158" s="6">
        <v>45231</v>
      </c>
      <c r="C1158" s="5">
        <f t="shared" si="144"/>
        <v>2023</v>
      </c>
      <c r="D1158" s="5">
        <f t="shared" si="145"/>
        <v>11</v>
      </c>
      <c r="E1158" s="5" t="str">
        <f t="shared" si="146"/>
        <v>Nov</v>
      </c>
      <c r="F1158" s="5" t="str">
        <f t="shared" si="147"/>
        <v>Q4</v>
      </c>
      <c r="G1158" s="5" t="s">
        <v>51</v>
      </c>
      <c r="H1158" s="5" t="s">
        <v>52</v>
      </c>
      <c r="I1158" s="5" t="s">
        <v>53</v>
      </c>
      <c r="J1158" s="5" t="s">
        <v>38</v>
      </c>
      <c r="K1158" s="5" t="s">
        <v>75</v>
      </c>
      <c r="L1158" s="5" t="s">
        <v>40</v>
      </c>
      <c r="M1158" s="5" t="s">
        <v>56</v>
      </c>
      <c r="N1158" s="5">
        <v>4</v>
      </c>
      <c r="O1158" s="7">
        <v>9948</v>
      </c>
      <c r="P1158" s="8">
        <v>0.05</v>
      </c>
      <c r="Q1158" s="7">
        <v>7519</v>
      </c>
      <c r="R1158" s="9">
        <f t="shared" si="148"/>
        <v>37802.400000000001</v>
      </c>
      <c r="S1158" s="9">
        <f t="shared" si="149"/>
        <v>30076</v>
      </c>
      <c r="T1158" s="9">
        <f t="shared" si="150"/>
        <v>7726.4000000000015</v>
      </c>
      <c r="U1158" s="10">
        <f t="shared" si="151"/>
        <v>0.20438913931390604</v>
      </c>
      <c r="V1158" s="5" t="s">
        <v>42</v>
      </c>
    </row>
    <row r="1159" spans="1:22" x14ac:dyDescent="0.3">
      <c r="A1159" s="5" t="s">
        <v>1246</v>
      </c>
      <c r="B1159" s="6">
        <v>45231</v>
      </c>
      <c r="C1159" s="5">
        <f t="shared" si="144"/>
        <v>2023</v>
      </c>
      <c r="D1159" s="5">
        <f t="shared" si="145"/>
        <v>11</v>
      </c>
      <c r="E1159" s="5" t="str">
        <f t="shared" si="146"/>
        <v>Nov</v>
      </c>
      <c r="F1159" s="5" t="str">
        <f t="shared" si="147"/>
        <v>Q4</v>
      </c>
      <c r="G1159" s="5" t="s">
        <v>51</v>
      </c>
      <c r="H1159" s="5" t="s">
        <v>52</v>
      </c>
      <c r="I1159" s="5" t="s">
        <v>53</v>
      </c>
      <c r="J1159" s="5" t="s">
        <v>81</v>
      </c>
      <c r="K1159" s="5" t="s">
        <v>146</v>
      </c>
      <c r="L1159" s="5" t="s">
        <v>48</v>
      </c>
      <c r="M1159" s="5" t="s">
        <v>49</v>
      </c>
      <c r="N1159" s="5">
        <v>2</v>
      </c>
      <c r="O1159" s="7">
        <v>8751</v>
      </c>
      <c r="P1159" s="8">
        <v>0.2</v>
      </c>
      <c r="Q1159" s="7">
        <v>5321</v>
      </c>
      <c r="R1159" s="9">
        <f t="shared" si="148"/>
        <v>14001.6</v>
      </c>
      <c r="S1159" s="9">
        <f t="shared" si="149"/>
        <v>10642</v>
      </c>
      <c r="T1159" s="9">
        <f t="shared" si="150"/>
        <v>3359.6000000000004</v>
      </c>
      <c r="U1159" s="10">
        <f t="shared" si="151"/>
        <v>0.23994400639926866</v>
      </c>
      <c r="V1159" s="5" t="s">
        <v>42</v>
      </c>
    </row>
    <row r="1160" spans="1:22" x14ac:dyDescent="0.3">
      <c r="A1160" s="5" t="s">
        <v>1247</v>
      </c>
      <c r="B1160" s="6">
        <v>45232</v>
      </c>
      <c r="C1160" s="5">
        <f t="shared" si="144"/>
        <v>2023</v>
      </c>
      <c r="D1160" s="5">
        <f t="shared" si="145"/>
        <v>11</v>
      </c>
      <c r="E1160" s="5" t="str">
        <f t="shared" si="146"/>
        <v>Nov</v>
      </c>
      <c r="F1160" s="5" t="str">
        <f t="shared" si="147"/>
        <v>Q4</v>
      </c>
      <c r="G1160" s="5" t="s">
        <v>63</v>
      </c>
      <c r="H1160" s="5" t="s">
        <v>64</v>
      </c>
      <c r="I1160" s="5" t="s">
        <v>65</v>
      </c>
      <c r="J1160" s="5" t="s">
        <v>54</v>
      </c>
      <c r="K1160" s="5" t="s">
        <v>84</v>
      </c>
      <c r="L1160" s="5" t="s">
        <v>40</v>
      </c>
      <c r="M1160" s="5" t="s">
        <v>49</v>
      </c>
      <c r="N1160" s="5">
        <v>4</v>
      </c>
      <c r="O1160" s="7">
        <v>2353</v>
      </c>
      <c r="P1160" s="8">
        <v>0.15</v>
      </c>
      <c r="Q1160" s="7">
        <v>1183</v>
      </c>
      <c r="R1160" s="9">
        <f t="shared" si="148"/>
        <v>8000.2</v>
      </c>
      <c r="S1160" s="9">
        <f t="shared" si="149"/>
        <v>4732</v>
      </c>
      <c r="T1160" s="9">
        <f t="shared" si="150"/>
        <v>3268.2</v>
      </c>
      <c r="U1160" s="10">
        <f t="shared" si="151"/>
        <v>0.40851478713032174</v>
      </c>
      <c r="V1160" s="5" t="s">
        <v>42</v>
      </c>
    </row>
    <row r="1161" spans="1:22" x14ac:dyDescent="0.3">
      <c r="A1161" s="5" t="s">
        <v>1248</v>
      </c>
      <c r="B1161" s="6">
        <v>45232</v>
      </c>
      <c r="C1161" s="5">
        <f t="shared" si="144"/>
        <v>2023</v>
      </c>
      <c r="D1161" s="5">
        <f t="shared" si="145"/>
        <v>11</v>
      </c>
      <c r="E1161" s="5" t="str">
        <f t="shared" si="146"/>
        <v>Nov</v>
      </c>
      <c r="F1161" s="5" t="str">
        <f t="shared" si="147"/>
        <v>Q4</v>
      </c>
      <c r="G1161" s="5" t="s">
        <v>35</v>
      </c>
      <c r="H1161" s="5" t="s">
        <v>91</v>
      </c>
      <c r="I1161" s="5" t="s">
        <v>92</v>
      </c>
      <c r="J1161" s="5" t="s">
        <v>38</v>
      </c>
      <c r="K1161" s="5" t="s">
        <v>104</v>
      </c>
      <c r="L1161" s="5" t="s">
        <v>76</v>
      </c>
      <c r="M1161" s="5" t="s">
        <v>41</v>
      </c>
      <c r="N1161" s="5">
        <v>2</v>
      </c>
      <c r="O1161" s="7">
        <v>1380</v>
      </c>
      <c r="P1161" s="8">
        <v>0.05</v>
      </c>
      <c r="Q1161" s="7">
        <v>692</v>
      </c>
      <c r="R1161" s="9">
        <f t="shared" si="148"/>
        <v>2622</v>
      </c>
      <c r="S1161" s="9">
        <f t="shared" si="149"/>
        <v>1384</v>
      </c>
      <c r="T1161" s="9">
        <f t="shared" si="150"/>
        <v>1238</v>
      </c>
      <c r="U1161" s="10">
        <f t="shared" si="151"/>
        <v>0.47215865751334857</v>
      </c>
      <c r="V1161" s="5" t="s">
        <v>42</v>
      </c>
    </row>
    <row r="1162" spans="1:22" x14ac:dyDescent="0.3">
      <c r="A1162" s="5" t="s">
        <v>1249</v>
      </c>
      <c r="B1162" s="6">
        <v>45232</v>
      </c>
      <c r="C1162" s="5">
        <f t="shared" si="144"/>
        <v>2023</v>
      </c>
      <c r="D1162" s="5">
        <f t="shared" si="145"/>
        <v>11</v>
      </c>
      <c r="E1162" s="5" t="str">
        <f t="shared" si="146"/>
        <v>Nov</v>
      </c>
      <c r="F1162" s="5" t="str">
        <f t="shared" si="147"/>
        <v>Q4</v>
      </c>
      <c r="G1162" s="5" t="s">
        <v>51</v>
      </c>
      <c r="H1162" s="5" t="s">
        <v>79</v>
      </c>
      <c r="I1162" s="5" t="s">
        <v>80</v>
      </c>
      <c r="J1162" s="5" t="s">
        <v>54</v>
      </c>
      <c r="K1162" s="5" t="s">
        <v>99</v>
      </c>
      <c r="L1162" s="5" t="s">
        <v>76</v>
      </c>
      <c r="M1162" s="5" t="s">
        <v>49</v>
      </c>
      <c r="N1162" s="5">
        <v>2</v>
      </c>
      <c r="O1162" s="7">
        <v>1946</v>
      </c>
      <c r="P1162" s="8">
        <v>0.15</v>
      </c>
      <c r="Q1162" s="7">
        <v>1038</v>
      </c>
      <c r="R1162" s="9">
        <f t="shared" si="148"/>
        <v>3308.2</v>
      </c>
      <c r="S1162" s="9">
        <f t="shared" si="149"/>
        <v>2076</v>
      </c>
      <c r="T1162" s="9">
        <f t="shared" si="150"/>
        <v>1232.1999999999998</v>
      </c>
      <c r="U1162" s="10">
        <f t="shared" si="151"/>
        <v>0.37246841182516166</v>
      </c>
      <c r="V1162" s="5" t="s">
        <v>42</v>
      </c>
    </row>
    <row r="1163" spans="1:22" x14ac:dyDescent="0.3">
      <c r="A1163" s="5" t="s">
        <v>1250</v>
      </c>
      <c r="B1163" s="6">
        <v>45232</v>
      </c>
      <c r="C1163" s="5">
        <f t="shared" si="144"/>
        <v>2023</v>
      </c>
      <c r="D1163" s="5">
        <f t="shared" si="145"/>
        <v>11</v>
      </c>
      <c r="E1163" s="5" t="str">
        <f t="shared" si="146"/>
        <v>Nov</v>
      </c>
      <c r="F1163" s="5" t="str">
        <f t="shared" si="147"/>
        <v>Q4</v>
      </c>
      <c r="G1163" s="5" t="s">
        <v>51</v>
      </c>
      <c r="H1163" s="5" t="s">
        <v>79</v>
      </c>
      <c r="I1163" s="5" t="s">
        <v>80</v>
      </c>
      <c r="J1163" s="5" t="s">
        <v>81</v>
      </c>
      <c r="K1163" s="5" t="s">
        <v>82</v>
      </c>
      <c r="L1163" s="5" t="s">
        <v>40</v>
      </c>
      <c r="M1163" s="5" t="s">
        <v>56</v>
      </c>
      <c r="N1163" s="5">
        <v>2</v>
      </c>
      <c r="O1163" s="7">
        <v>6127</v>
      </c>
      <c r="P1163" s="8">
        <v>0.25</v>
      </c>
      <c r="Q1163" s="7">
        <v>3318</v>
      </c>
      <c r="R1163" s="9">
        <f t="shared" si="148"/>
        <v>9190.5</v>
      </c>
      <c r="S1163" s="9">
        <f t="shared" si="149"/>
        <v>6636</v>
      </c>
      <c r="T1163" s="9">
        <f t="shared" si="150"/>
        <v>2554.5</v>
      </c>
      <c r="U1163" s="10">
        <f t="shared" si="151"/>
        <v>0.27795005712420434</v>
      </c>
      <c r="V1163" s="5" t="s">
        <v>42</v>
      </c>
    </row>
    <row r="1164" spans="1:22" x14ac:dyDescent="0.3">
      <c r="A1164" s="5" t="s">
        <v>1251</v>
      </c>
      <c r="B1164" s="6">
        <v>45232</v>
      </c>
      <c r="C1164" s="5">
        <f t="shared" si="144"/>
        <v>2023</v>
      </c>
      <c r="D1164" s="5">
        <f t="shared" si="145"/>
        <v>11</v>
      </c>
      <c r="E1164" s="5" t="str">
        <f t="shared" si="146"/>
        <v>Nov</v>
      </c>
      <c r="F1164" s="5" t="str">
        <f t="shared" si="147"/>
        <v>Q4</v>
      </c>
      <c r="G1164" s="5" t="s">
        <v>63</v>
      </c>
      <c r="H1164" s="5" t="s">
        <v>86</v>
      </c>
      <c r="I1164" s="5" t="s">
        <v>87</v>
      </c>
      <c r="J1164" s="5" t="s">
        <v>38</v>
      </c>
      <c r="K1164" s="5" t="s">
        <v>104</v>
      </c>
      <c r="L1164" s="5" t="s">
        <v>40</v>
      </c>
      <c r="M1164" s="5" t="s">
        <v>49</v>
      </c>
      <c r="N1164" s="5">
        <v>4</v>
      </c>
      <c r="O1164" s="7">
        <v>1355</v>
      </c>
      <c r="P1164" s="8">
        <v>0.15</v>
      </c>
      <c r="Q1164" s="7">
        <v>660</v>
      </c>
      <c r="R1164" s="9">
        <f t="shared" si="148"/>
        <v>4607</v>
      </c>
      <c r="S1164" s="9">
        <f t="shared" si="149"/>
        <v>2640</v>
      </c>
      <c r="T1164" s="9">
        <f t="shared" si="150"/>
        <v>1967</v>
      </c>
      <c r="U1164" s="10">
        <f t="shared" si="151"/>
        <v>0.42695897547210765</v>
      </c>
      <c r="V1164" s="5" t="s">
        <v>42</v>
      </c>
    </row>
    <row r="1165" spans="1:22" x14ac:dyDescent="0.3">
      <c r="A1165" s="5" t="s">
        <v>1252</v>
      </c>
      <c r="B1165" s="6">
        <v>45232</v>
      </c>
      <c r="C1165" s="5">
        <f t="shared" si="144"/>
        <v>2023</v>
      </c>
      <c r="D1165" s="5">
        <f t="shared" si="145"/>
        <v>11</v>
      </c>
      <c r="E1165" s="5" t="str">
        <f t="shared" si="146"/>
        <v>Nov</v>
      </c>
      <c r="F1165" s="5" t="str">
        <f t="shared" si="147"/>
        <v>Q4</v>
      </c>
      <c r="G1165" s="5" t="s">
        <v>58</v>
      </c>
      <c r="H1165" s="5" t="s">
        <v>72</v>
      </c>
      <c r="I1165" s="5" t="s">
        <v>73</v>
      </c>
      <c r="J1165" s="5" t="s">
        <v>81</v>
      </c>
      <c r="K1165" s="5" t="s">
        <v>130</v>
      </c>
      <c r="L1165" s="5" t="s">
        <v>40</v>
      </c>
      <c r="M1165" s="5" t="s">
        <v>49</v>
      </c>
      <c r="N1165" s="5">
        <v>3</v>
      </c>
      <c r="O1165" s="7">
        <v>13307</v>
      </c>
      <c r="P1165" s="8">
        <v>0.3</v>
      </c>
      <c r="Q1165" s="7">
        <v>7842</v>
      </c>
      <c r="R1165" s="9">
        <f t="shared" si="148"/>
        <v>27944.699999999997</v>
      </c>
      <c r="S1165" s="9">
        <f t="shared" si="149"/>
        <v>23526</v>
      </c>
      <c r="T1165" s="9">
        <f t="shared" si="150"/>
        <v>4418.6999999999971</v>
      </c>
      <c r="U1165" s="10">
        <f t="shared" si="151"/>
        <v>0.15812300722498354</v>
      </c>
      <c r="V1165" s="5" t="s">
        <v>42</v>
      </c>
    </row>
    <row r="1166" spans="1:22" x14ac:dyDescent="0.3">
      <c r="A1166" s="5" t="s">
        <v>1253</v>
      </c>
      <c r="B1166" s="6">
        <v>45233</v>
      </c>
      <c r="C1166" s="5">
        <f t="shared" si="144"/>
        <v>2023</v>
      </c>
      <c r="D1166" s="5">
        <f t="shared" si="145"/>
        <v>11</v>
      </c>
      <c r="E1166" s="5" t="str">
        <f t="shared" si="146"/>
        <v>Nov</v>
      </c>
      <c r="F1166" s="5" t="str">
        <f t="shared" si="147"/>
        <v>Q4</v>
      </c>
      <c r="G1166" s="5" t="s">
        <v>51</v>
      </c>
      <c r="H1166" s="5" t="s">
        <v>52</v>
      </c>
      <c r="I1166" s="5" t="s">
        <v>53</v>
      </c>
      <c r="J1166" s="5" t="s">
        <v>81</v>
      </c>
      <c r="K1166" s="5" t="s">
        <v>82</v>
      </c>
      <c r="L1166" s="5" t="s">
        <v>40</v>
      </c>
      <c r="M1166" s="5" t="s">
        <v>49</v>
      </c>
      <c r="N1166" s="5">
        <v>2</v>
      </c>
      <c r="O1166" s="7">
        <v>6718</v>
      </c>
      <c r="P1166" s="8">
        <v>0.3</v>
      </c>
      <c r="Q1166" s="7">
        <v>3652</v>
      </c>
      <c r="R1166" s="9">
        <f t="shared" si="148"/>
        <v>9405.1999999999989</v>
      </c>
      <c r="S1166" s="9">
        <f t="shared" si="149"/>
        <v>7304</v>
      </c>
      <c r="T1166" s="9">
        <f t="shared" si="150"/>
        <v>2101.1999999999989</v>
      </c>
      <c r="U1166" s="10">
        <f t="shared" si="151"/>
        <v>0.22340832730829746</v>
      </c>
      <c r="V1166" s="5" t="s">
        <v>42</v>
      </c>
    </row>
    <row r="1167" spans="1:22" x14ac:dyDescent="0.3">
      <c r="A1167" s="5" t="s">
        <v>1254</v>
      </c>
      <c r="B1167" s="6">
        <v>45233</v>
      </c>
      <c r="C1167" s="5">
        <f t="shared" si="144"/>
        <v>2023</v>
      </c>
      <c r="D1167" s="5">
        <f t="shared" si="145"/>
        <v>11</v>
      </c>
      <c r="E1167" s="5" t="str">
        <f t="shared" si="146"/>
        <v>Nov</v>
      </c>
      <c r="F1167" s="5" t="str">
        <f t="shared" si="147"/>
        <v>Q4</v>
      </c>
      <c r="G1167" s="5" t="s">
        <v>51</v>
      </c>
      <c r="H1167" s="5" t="s">
        <v>79</v>
      </c>
      <c r="I1167" s="5" t="s">
        <v>80</v>
      </c>
      <c r="J1167" s="5" t="s">
        <v>46</v>
      </c>
      <c r="K1167" s="5" t="s">
        <v>61</v>
      </c>
      <c r="L1167" s="5" t="s">
        <v>76</v>
      </c>
      <c r="M1167" s="5" t="s">
        <v>49</v>
      </c>
      <c r="N1167" s="5">
        <v>1</v>
      </c>
      <c r="O1167" s="7">
        <v>268</v>
      </c>
      <c r="P1167" s="8">
        <v>0.05</v>
      </c>
      <c r="Q1167" s="7">
        <v>112</v>
      </c>
      <c r="R1167" s="9">
        <f t="shared" si="148"/>
        <v>254.6</v>
      </c>
      <c r="S1167" s="9">
        <f t="shared" si="149"/>
        <v>112</v>
      </c>
      <c r="T1167" s="9">
        <f t="shared" si="150"/>
        <v>142.6</v>
      </c>
      <c r="U1167" s="10">
        <f t="shared" si="151"/>
        <v>0.56009426551453256</v>
      </c>
      <c r="V1167" s="5" t="s">
        <v>42</v>
      </c>
    </row>
    <row r="1168" spans="1:22" x14ac:dyDescent="0.3">
      <c r="A1168" s="5" t="s">
        <v>1255</v>
      </c>
      <c r="B1168" s="6">
        <v>45233</v>
      </c>
      <c r="C1168" s="5">
        <f t="shared" si="144"/>
        <v>2023</v>
      </c>
      <c r="D1168" s="5">
        <f t="shared" si="145"/>
        <v>11</v>
      </c>
      <c r="E1168" s="5" t="str">
        <f t="shared" si="146"/>
        <v>Nov</v>
      </c>
      <c r="F1168" s="5" t="str">
        <f t="shared" si="147"/>
        <v>Q4</v>
      </c>
      <c r="G1168" s="5" t="s">
        <v>51</v>
      </c>
      <c r="H1168" s="5" t="s">
        <v>52</v>
      </c>
      <c r="I1168" s="5" t="s">
        <v>53</v>
      </c>
      <c r="J1168" s="5" t="s">
        <v>81</v>
      </c>
      <c r="K1168" s="5" t="s">
        <v>146</v>
      </c>
      <c r="L1168" s="5" t="s">
        <v>40</v>
      </c>
      <c r="M1168" s="5" t="s">
        <v>49</v>
      </c>
      <c r="N1168" s="5">
        <v>1</v>
      </c>
      <c r="O1168" s="7">
        <v>9399</v>
      </c>
      <c r="P1168" s="8">
        <v>0.2</v>
      </c>
      <c r="Q1168" s="7">
        <v>5890</v>
      </c>
      <c r="R1168" s="9">
        <f t="shared" si="148"/>
        <v>7519.2000000000007</v>
      </c>
      <c r="S1168" s="9">
        <f t="shared" si="149"/>
        <v>5890</v>
      </c>
      <c r="T1168" s="9">
        <f t="shared" si="150"/>
        <v>1629.2000000000007</v>
      </c>
      <c r="U1168" s="10">
        <f t="shared" si="151"/>
        <v>0.21667198638153001</v>
      </c>
      <c r="V1168" s="5" t="s">
        <v>42</v>
      </c>
    </row>
    <row r="1169" spans="1:22" x14ac:dyDescent="0.3">
      <c r="A1169" s="5" t="s">
        <v>1256</v>
      </c>
      <c r="B1169" s="6">
        <v>45233</v>
      </c>
      <c r="C1169" s="5">
        <f t="shared" si="144"/>
        <v>2023</v>
      </c>
      <c r="D1169" s="5">
        <f t="shared" si="145"/>
        <v>11</v>
      </c>
      <c r="E1169" s="5" t="str">
        <f t="shared" si="146"/>
        <v>Nov</v>
      </c>
      <c r="F1169" s="5" t="str">
        <f t="shared" si="147"/>
        <v>Q4</v>
      </c>
      <c r="G1169" s="5" t="s">
        <v>58</v>
      </c>
      <c r="H1169" s="5" t="s">
        <v>59</v>
      </c>
      <c r="I1169" s="5" t="s">
        <v>60</v>
      </c>
      <c r="J1169" s="5" t="s">
        <v>38</v>
      </c>
      <c r="K1169" s="5" t="s">
        <v>39</v>
      </c>
      <c r="L1169" s="5" t="s">
        <v>40</v>
      </c>
      <c r="M1169" s="5" t="s">
        <v>41</v>
      </c>
      <c r="N1169" s="5">
        <v>1</v>
      </c>
      <c r="O1169" s="7">
        <v>54247</v>
      </c>
      <c r="P1169" s="8">
        <v>0.05</v>
      </c>
      <c r="Q1169" s="7">
        <v>45705</v>
      </c>
      <c r="R1169" s="9">
        <f t="shared" si="148"/>
        <v>51534.649999999994</v>
      </c>
      <c r="S1169" s="9">
        <f t="shared" si="149"/>
        <v>45705</v>
      </c>
      <c r="T1169" s="9">
        <f t="shared" si="150"/>
        <v>5829.6499999999942</v>
      </c>
      <c r="U1169" s="10">
        <f t="shared" si="151"/>
        <v>0.11312097782753923</v>
      </c>
      <c r="V1169" s="5" t="s">
        <v>42</v>
      </c>
    </row>
    <row r="1170" spans="1:22" x14ac:dyDescent="0.3">
      <c r="A1170" s="5" t="s">
        <v>1257</v>
      </c>
      <c r="B1170" s="6">
        <v>45233</v>
      </c>
      <c r="C1170" s="5">
        <f t="shared" si="144"/>
        <v>2023</v>
      </c>
      <c r="D1170" s="5">
        <f t="shared" si="145"/>
        <v>11</v>
      </c>
      <c r="E1170" s="5" t="str">
        <f t="shared" si="146"/>
        <v>Nov</v>
      </c>
      <c r="F1170" s="5" t="str">
        <f t="shared" si="147"/>
        <v>Q4</v>
      </c>
      <c r="G1170" s="5" t="s">
        <v>51</v>
      </c>
      <c r="H1170" s="5" t="s">
        <v>79</v>
      </c>
      <c r="I1170" s="5" t="s">
        <v>80</v>
      </c>
      <c r="J1170" s="5" t="s">
        <v>81</v>
      </c>
      <c r="K1170" s="5" t="s">
        <v>146</v>
      </c>
      <c r="L1170" s="5" t="s">
        <v>48</v>
      </c>
      <c r="M1170" s="5" t="s">
        <v>41</v>
      </c>
      <c r="N1170" s="5">
        <v>8</v>
      </c>
      <c r="O1170" s="7">
        <v>9751</v>
      </c>
      <c r="P1170" s="8">
        <v>0.25</v>
      </c>
      <c r="Q1170" s="7">
        <v>6079</v>
      </c>
      <c r="R1170" s="9">
        <f t="shared" si="148"/>
        <v>58506</v>
      </c>
      <c r="S1170" s="9">
        <f t="shared" si="149"/>
        <v>48632</v>
      </c>
      <c r="T1170" s="9">
        <f t="shared" si="150"/>
        <v>9874</v>
      </c>
      <c r="U1170" s="10">
        <f t="shared" si="151"/>
        <v>0.16876901514374595</v>
      </c>
      <c r="V1170" s="5" t="s">
        <v>120</v>
      </c>
    </row>
    <row r="1171" spans="1:22" x14ac:dyDescent="0.3">
      <c r="A1171" s="5" t="s">
        <v>1258</v>
      </c>
      <c r="B1171" s="6">
        <v>45233</v>
      </c>
      <c r="C1171" s="5">
        <f t="shared" si="144"/>
        <v>2023</v>
      </c>
      <c r="D1171" s="5">
        <f t="shared" si="145"/>
        <v>11</v>
      </c>
      <c r="E1171" s="5" t="str">
        <f t="shared" si="146"/>
        <v>Nov</v>
      </c>
      <c r="F1171" s="5" t="str">
        <f t="shared" si="147"/>
        <v>Q4</v>
      </c>
      <c r="G1171" s="5" t="s">
        <v>35</v>
      </c>
      <c r="H1171" s="5" t="s">
        <v>44</v>
      </c>
      <c r="I1171" s="5" t="s">
        <v>45</v>
      </c>
      <c r="J1171" s="5" t="s">
        <v>54</v>
      </c>
      <c r="K1171" s="5" t="s">
        <v>55</v>
      </c>
      <c r="L1171" s="5" t="s">
        <v>76</v>
      </c>
      <c r="M1171" s="5" t="s">
        <v>49</v>
      </c>
      <c r="N1171" s="5">
        <v>1</v>
      </c>
      <c r="O1171" s="7">
        <v>2606</v>
      </c>
      <c r="P1171" s="8">
        <v>0</v>
      </c>
      <c r="Q1171" s="7">
        <v>1590</v>
      </c>
      <c r="R1171" s="9">
        <f t="shared" si="148"/>
        <v>2606</v>
      </c>
      <c r="S1171" s="9">
        <f t="shared" si="149"/>
        <v>1590</v>
      </c>
      <c r="T1171" s="9">
        <f t="shared" si="150"/>
        <v>1016</v>
      </c>
      <c r="U1171" s="10">
        <f t="shared" si="151"/>
        <v>0.3898695318495779</v>
      </c>
      <c r="V1171" s="5" t="s">
        <v>42</v>
      </c>
    </row>
    <row r="1172" spans="1:22" x14ac:dyDescent="0.3">
      <c r="A1172" s="5" t="s">
        <v>1259</v>
      </c>
      <c r="B1172" s="6">
        <v>45233</v>
      </c>
      <c r="C1172" s="5">
        <f t="shared" si="144"/>
        <v>2023</v>
      </c>
      <c r="D1172" s="5">
        <f t="shared" si="145"/>
        <v>11</v>
      </c>
      <c r="E1172" s="5" t="str">
        <f t="shared" si="146"/>
        <v>Nov</v>
      </c>
      <c r="F1172" s="5" t="str">
        <f t="shared" si="147"/>
        <v>Q4</v>
      </c>
      <c r="G1172" s="5" t="s">
        <v>58</v>
      </c>
      <c r="H1172" s="5" t="s">
        <v>68</v>
      </c>
      <c r="I1172" s="5" t="s">
        <v>69</v>
      </c>
      <c r="J1172" s="5" t="s">
        <v>54</v>
      </c>
      <c r="K1172" s="5" t="s">
        <v>55</v>
      </c>
      <c r="L1172" s="5" t="s">
        <v>40</v>
      </c>
      <c r="M1172" s="5" t="s">
        <v>56</v>
      </c>
      <c r="N1172" s="5">
        <v>3</v>
      </c>
      <c r="O1172" s="7">
        <v>2958</v>
      </c>
      <c r="P1172" s="8">
        <v>0.15</v>
      </c>
      <c r="Q1172" s="7">
        <v>1774</v>
      </c>
      <c r="R1172" s="9">
        <f t="shared" si="148"/>
        <v>7542.9</v>
      </c>
      <c r="S1172" s="9">
        <f t="shared" si="149"/>
        <v>5322</v>
      </c>
      <c r="T1172" s="9">
        <f t="shared" si="150"/>
        <v>2220.8999999999996</v>
      </c>
      <c r="U1172" s="10">
        <f t="shared" si="151"/>
        <v>0.29443582706916432</v>
      </c>
      <c r="V1172" s="5" t="s">
        <v>42</v>
      </c>
    </row>
    <row r="1173" spans="1:22" x14ac:dyDescent="0.3">
      <c r="A1173" s="5" t="s">
        <v>1260</v>
      </c>
      <c r="B1173" s="6">
        <v>45233</v>
      </c>
      <c r="C1173" s="5">
        <f t="shared" si="144"/>
        <v>2023</v>
      </c>
      <c r="D1173" s="5">
        <f t="shared" si="145"/>
        <v>11</v>
      </c>
      <c r="E1173" s="5" t="str">
        <f t="shared" si="146"/>
        <v>Nov</v>
      </c>
      <c r="F1173" s="5" t="str">
        <f t="shared" si="147"/>
        <v>Q4</v>
      </c>
      <c r="G1173" s="5" t="s">
        <v>58</v>
      </c>
      <c r="H1173" s="5" t="s">
        <v>68</v>
      </c>
      <c r="I1173" s="5" t="s">
        <v>69</v>
      </c>
      <c r="J1173" s="5" t="s">
        <v>46</v>
      </c>
      <c r="K1173" s="5" t="s">
        <v>89</v>
      </c>
      <c r="L1173" s="5" t="s">
        <v>40</v>
      </c>
      <c r="M1173" s="5" t="s">
        <v>49</v>
      </c>
      <c r="N1173" s="5">
        <v>1</v>
      </c>
      <c r="O1173" s="7">
        <v>1983</v>
      </c>
      <c r="P1173" s="8">
        <v>0.05</v>
      </c>
      <c r="Q1173" s="7">
        <v>1134</v>
      </c>
      <c r="R1173" s="9">
        <f t="shared" si="148"/>
        <v>1883.85</v>
      </c>
      <c r="S1173" s="9">
        <f t="shared" si="149"/>
        <v>1134</v>
      </c>
      <c r="T1173" s="9">
        <f t="shared" si="150"/>
        <v>749.84999999999991</v>
      </c>
      <c r="U1173" s="10">
        <f t="shared" si="151"/>
        <v>0.39804124532207974</v>
      </c>
      <c r="V1173" s="5" t="s">
        <v>42</v>
      </c>
    </row>
    <row r="1174" spans="1:22" x14ac:dyDescent="0.3">
      <c r="A1174" s="5" t="s">
        <v>1261</v>
      </c>
      <c r="B1174" s="6">
        <v>45233</v>
      </c>
      <c r="C1174" s="5">
        <f t="shared" si="144"/>
        <v>2023</v>
      </c>
      <c r="D1174" s="5">
        <f t="shared" si="145"/>
        <v>11</v>
      </c>
      <c r="E1174" s="5" t="str">
        <f t="shared" si="146"/>
        <v>Nov</v>
      </c>
      <c r="F1174" s="5" t="str">
        <f t="shared" si="147"/>
        <v>Q4</v>
      </c>
      <c r="G1174" s="5" t="s">
        <v>35</v>
      </c>
      <c r="H1174" s="5" t="s">
        <v>36</v>
      </c>
      <c r="I1174" s="5" t="s">
        <v>37</v>
      </c>
      <c r="J1174" s="5" t="s">
        <v>46</v>
      </c>
      <c r="K1174" s="5" t="s">
        <v>66</v>
      </c>
      <c r="L1174" s="5" t="s">
        <v>76</v>
      </c>
      <c r="M1174" s="5" t="s">
        <v>41</v>
      </c>
      <c r="N1174" s="5">
        <v>2</v>
      </c>
      <c r="O1174" s="7">
        <v>324</v>
      </c>
      <c r="P1174" s="8">
        <v>0.05</v>
      </c>
      <c r="Q1174" s="7">
        <v>127</v>
      </c>
      <c r="R1174" s="9">
        <f t="shared" si="148"/>
        <v>615.6</v>
      </c>
      <c r="S1174" s="9">
        <f t="shared" si="149"/>
        <v>254</v>
      </c>
      <c r="T1174" s="9">
        <f t="shared" si="150"/>
        <v>361.6</v>
      </c>
      <c r="U1174" s="10">
        <f t="shared" si="151"/>
        <v>0.58739441195581543</v>
      </c>
      <c r="V1174" s="5" t="s">
        <v>42</v>
      </c>
    </row>
    <row r="1175" spans="1:22" x14ac:dyDescent="0.3">
      <c r="A1175" s="5" t="s">
        <v>1262</v>
      </c>
      <c r="B1175" s="6">
        <v>45234</v>
      </c>
      <c r="C1175" s="5">
        <f t="shared" si="144"/>
        <v>2023</v>
      </c>
      <c r="D1175" s="5">
        <f t="shared" si="145"/>
        <v>11</v>
      </c>
      <c r="E1175" s="5" t="str">
        <f t="shared" si="146"/>
        <v>Nov</v>
      </c>
      <c r="F1175" s="5" t="str">
        <f t="shared" si="147"/>
        <v>Q4</v>
      </c>
      <c r="G1175" s="5" t="s">
        <v>58</v>
      </c>
      <c r="H1175" s="5" t="s">
        <v>72</v>
      </c>
      <c r="I1175" s="5" t="s">
        <v>73</v>
      </c>
      <c r="J1175" s="5" t="s">
        <v>46</v>
      </c>
      <c r="K1175" s="5" t="s">
        <v>47</v>
      </c>
      <c r="L1175" s="5" t="s">
        <v>48</v>
      </c>
      <c r="M1175" s="5" t="s">
        <v>56</v>
      </c>
      <c r="N1175" s="5">
        <v>1</v>
      </c>
      <c r="O1175" s="7">
        <v>493</v>
      </c>
      <c r="P1175" s="8">
        <v>0.05</v>
      </c>
      <c r="Q1175" s="7">
        <v>220</v>
      </c>
      <c r="R1175" s="9">
        <f t="shared" si="148"/>
        <v>468.34999999999997</v>
      </c>
      <c r="S1175" s="9">
        <f t="shared" si="149"/>
        <v>220</v>
      </c>
      <c r="T1175" s="9">
        <f t="shared" si="150"/>
        <v>248.34999999999997</v>
      </c>
      <c r="U1175" s="10">
        <f t="shared" si="151"/>
        <v>0.53026582683890244</v>
      </c>
      <c r="V1175" s="5" t="s">
        <v>42</v>
      </c>
    </row>
    <row r="1176" spans="1:22" x14ac:dyDescent="0.3">
      <c r="A1176" s="5" t="s">
        <v>1263</v>
      </c>
      <c r="B1176" s="6">
        <v>45234</v>
      </c>
      <c r="C1176" s="5">
        <f t="shared" si="144"/>
        <v>2023</v>
      </c>
      <c r="D1176" s="5">
        <f t="shared" si="145"/>
        <v>11</v>
      </c>
      <c r="E1176" s="5" t="str">
        <f t="shared" si="146"/>
        <v>Nov</v>
      </c>
      <c r="F1176" s="5" t="str">
        <f t="shared" si="147"/>
        <v>Q4</v>
      </c>
      <c r="G1176" s="5" t="s">
        <v>63</v>
      </c>
      <c r="H1176" s="5" t="s">
        <v>109</v>
      </c>
      <c r="I1176" s="5" t="s">
        <v>110</v>
      </c>
      <c r="J1176" s="5" t="s">
        <v>54</v>
      </c>
      <c r="K1176" s="5" t="s">
        <v>55</v>
      </c>
      <c r="L1176" s="5" t="s">
        <v>40</v>
      </c>
      <c r="M1176" s="5" t="s">
        <v>41</v>
      </c>
      <c r="N1176" s="5">
        <v>2</v>
      </c>
      <c r="O1176" s="7">
        <v>2874</v>
      </c>
      <c r="P1176" s="8">
        <v>0.15</v>
      </c>
      <c r="Q1176" s="7">
        <v>1758</v>
      </c>
      <c r="R1176" s="9">
        <f t="shared" si="148"/>
        <v>4885.8</v>
      </c>
      <c r="S1176" s="9">
        <f t="shared" si="149"/>
        <v>3516</v>
      </c>
      <c r="T1176" s="9">
        <f t="shared" si="150"/>
        <v>1369.8000000000002</v>
      </c>
      <c r="U1176" s="10">
        <f t="shared" si="151"/>
        <v>0.28036350239469487</v>
      </c>
      <c r="V1176" s="5" t="s">
        <v>42</v>
      </c>
    </row>
    <row r="1177" spans="1:22" x14ac:dyDescent="0.3">
      <c r="A1177" s="5" t="s">
        <v>1264</v>
      </c>
      <c r="B1177" s="6">
        <v>45234</v>
      </c>
      <c r="C1177" s="5">
        <f t="shared" si="144"/>
        <v>2023</v>
      </c>
      <c r="D1177" s="5">
        <f t="shared" si="145"/>
        <v>11</v>
      </c>
      <c r="E1177" s="5" t="str">
        <f t="shared" si="146"/>
        <v>Nov</v>
      </c>
      <c r="F1177" s="5" t="str">
        <f t="shared" si="147"/>
        <v>Q4</v>
      </c>
      <c r="G1177" s="5" t="s">
        <v>51</v>
      </c>
      <c r="H1177" s="5" t="s">
        <v>106</v>
      </c>
      <c r="I1177" s="5" t="s">
        <v>107</v>
      </c>
      <c r="J1177" s="5" t="s">
        <v>38</v>
      </c>
      <c r="K1177" s="5" t="s">
        <v>104</v>
      </c>
      <c r="L1177" s="5" t="s">
        <v>76</v>
      </c>
      <c r="M1177" s="5" t="s">
        <v>56</v>
      </c>
      <c r="N1177" s="5">
        <v>1</v>
      </c>
      <c r="O1177" s="7">
        <v>1527</v>
      </c>
      <c r="P1177" s="8">
        <v>0</v>
      </c>
      <c r="Q1177" s="7">
        <v>749</v>
      </c>
      <c r="R1177" s="9">
        <f t="shared" si="148"/>
        <v>1527</v>
      </c>
      <c r="S1177" s="9">
        <f t="shared" si="149"/>
        <v>749</v>
      </c>
      <c r="T1177" s="9">
        <f t="shared" si="150"/>
        <v>778</v>
      </c>
      <c r="U1177" s="10">
        <f t="shared" si="151"/>
        <v>0.50949574328749181</v>
      </c>
      <c r="V1177" s="5" t="s">
        <v>42</v>
      </c>
    </row>
    <row r="1178" spans="1:22" x14ac:dyDescent="0.3">
      <c r="A1178" s="5" t="s">
        <v>1265</v>
      </c>
      <c r="B1178" s="6">
        <v>45235</v>
      </c>
      <c r="C1178" s="5">
        <f t="shared" si="144"/>
        <v>2023</v>
      </c>
      <c r="D1178" s="5">
        <f t="shared" si="145"/>
        <v>11</v>
      </c>
      <c r="E1178" s="5" t="str">
        <f t="shared" si="146"/>
        <v>Nov</v>
      </c>
      <c r="F1178" s="5" t="str">
        <f t="shared" si="147"/>
        <v>Q4</v>
      </c>
      <c r="G1178" s="5" t="s">
        <v>58</v>
      </c>
      <c r="H1178" s="5" t="s">
        <v>59</v>
      </c>
      <c r="I1178" s="5" t="s">
        <v>60</v>
      </c>
      <c r="J1178" s="5" t="s">
        <v>81</v>
      </c>
      <c r="K1178" s="5" t="s">
        <v>146</v>
      </c>
      <c r="L1178" s="5" t="s">
        <v>76</v>
      </c>
      <c r="M1178" s="5" t="s">
        <v>49</v>
      </c>
      <c r="N1178" s="5">
        <v>1</v>
      </c>
      <c r="O1178" s="7">
        <v>9401</v>
      </c>
      <c r="P1178" s="8">
        <v>0.15</v>
      </c>
      <c r="Q1178" s="7">
        <v>5691</v>
      </c>
      <c r="R1178" s="9">
        <f t="shared" si="148"/>
        <v>7990.8499999999995</v>
      </c>
      <c r="S1178" s="9">
        <f t="shared" si="149"/>
        <v>5691</v>
      </c>
      <c r="T1178" s="9">
        <f t="shared" si="150"/>
        <v>2299.8499999999995</v>
      </c>
      <c r="U1178" s="10">
        <f t="shared" si="151"/>
        <v>0.28781043318295296</v>
      </c>
      <c r="V1178" s="5" t="s">
        <v>42</v>
      </c>
    </row>
    <row r="1179" spans="1:22" x14ac:dyDescent="0.3">
      <c r="A1179" s="5" t="s">
        <v>1266</v>
      </c>
      <c r="B1179" s="6">
        <v>45235</v>
      </c>
      <c r="C1179" s="5">
        <f t="shared" si="144"/>
        <v>2023</v>
      </c>
      <c r="D1179" s="5">
        <f t="shared" si="145"/>
        <v>11</v>
      </c>
      <c r="E1179" s="5" t="str">
        <f t="shared" si="146"/>
        <v>Nov</v>
      </c>
      <c r="F1179" s="5" t="str">
        <f t="shared" si="147"/>
        <v>Q4</v>
      </c>
      <c r="G1179" s="5" t="s">
        <v>58</v>
      </c>
      <c r="H1179" s="5" t="s">
        <v>68</v>
      </c>
      <c r="I1179" s="5" t="s">
        <v>69</v>
      </c>
      <c r="J1179" s="5" t="s">
        <v>46</v>
      </c>
      <c r="K1179" s="5" t="s">
        <v>66</v>
      </c>
      <c r="L1179" s="5" t="s">
        <v>48</v>
      </c>
      <c r="M1179" s="5" t="s">
        <v>49</v>
      </c>
      <c r="N1179" s="5">
        <v>2</v>
      </c>
      <c r="O1179" s="7">
        <v>296</v>
      </c>
      <c r="P1179" s="8">
        <v>0.05</v>
      </c>
      <c r="Q1179" s="7">
        <v>118</v>
      </c>
      <c r="R1179" s="9">
        <f t="shared" si="148"/>
        <v>562.4</v>
      </c>
      <c r="S1179" s="9">
        <f t="shared" si="149"/>
        <v>236</v>
      </c>
      <c r="T1179" s="9">
        <f t="shared" si="150"/>
        <v>326.39999999999998</v>
      </c>
      <c r="U1179" s="10">
        <f t="shared" si="151"/>
        <v>0.58036984352773824</v>
      </c>
      <c r="V1179" s="5" t="s">
        <v>120</v>
      </c>
    </row>
    <row r="1180" spans="1:22" x14ac:dyDescent="0.3">
      <c r="A1180" s="5" t="s">
        <v>1267</v>
      </c>
      <c r="B1180" s="6">
        <v>45235</v>
      </c>
      <c r="C1180" s="5">
        <f t="shared" si="144"/>
        <v>2023</v>
      </c>
      <c r="D1180" s="5">
        <f t="shared" si="145"/>
        <v>11</v>
      </c>
      <c r="E1180" s="5" t="str">
        <f t="shared" si="146"/>
        <v>Nov</v>
      </c>
      <c r="F1180" s="5" t="str">
        <f t="shared" si="147"/>
        <v>Q4</v>
      </c>
      <c r="G1180" s="5" t="s">
        <v>51</v>
      </c>
      <c r="H1180" s="5" t="s">
        <v>52</v>
      </c>
      <c r="I1180" s="5" t="s">
        <v>53</v>
      </c>
      <c r="J1180" s="5" t="s">
        <v>81</v>
      </c>
      <c r="K1180" s="5" t="s">
        <v>146</v>
      </c>
      <c r="L1180" s="5" t="s">
        <v>40</v>
      </c>
      <c r="M1180" s="5" t="s">
        <v>56</v>
      </c>
      <c r="N1180" s="5">
        <v>4</v>
      </c>
      <c r="O1180" s="7">
        <v>9202</v>
      </c>
      <c r="P1180" s="8">
        <v>0.25</v>
      </c>
      <c r="Q1180" s="7">
        <v>5817</v>
      </c>
      <c r="R1180" s="9">
        <f t="shared" si="148"/>
        <v>27606</v>
      </c>
      <c r="S1180" s="9">
        <f t="shared" si="149"/>
        <v>23268</v>
      </c>
      <c r="T1180" s="9">
        <f t="shared" si="150"/>
        <v>4338</v>
      </c>
      <c r="U1180" s="10">
        <f t="shared" si="151"/>
        <v>0.15713975222777657</v>
      </c>
      <c r="V1180" s="5" t="s">
        <v>42</v>
      </c>
    </row>
    <row r="1181" spans="1:22" x14ac:dyDescent="0.3">
      <c r="A1181" s="5" t="s">
        <v>1268</v>
      </c>
      <c r="B1181" s="6">
        <v>45235</v>
      </c>
      <c r="C1181" s="5">
        <f t="shared" si="144"/>
        <v>2023</v>
      </c>
      <c r="D1181" s="5">
        <f t="shared" si="145"/>
        <v>11</v>
      </c>
      <c r="E1181" s="5" t="str">
        <f t="shared" si="146"/>
        <v>Nov</v>
      </c>
      <c r="F1181" s="5" t="str">
        <f t="shared" si="147"/>
        <v>Q4</v>
      </c>
      <c r="G1181" s="5" t="s">
        <v>58</v>
      </c>
      <c r="H1181" s="5" t="s">
        <v>68</v>
      </c>
      <c r="I1181" s="5" t="s">
        <v>69</v>
      </c>
      <c r="J1181" s="5" t="s">
        <v>46</v>
      </c>
      <c r="K1181" s="5" t="s">
        <v>89</v>
      </c>
      <c r="L1181" s="5" t="s">
        <v>48</v>
      </c>
      <c r="M1181" s="5" t="s">
        <v>49</v>
      </c>
      <c r="N1181" s="5">
        <v>2</v>
      </c>
      <c r="O1181" s="7">
        <v>2189</v>
      </c>
      <c r="P1181" s="8">
        <v>0.15</v>
      </c>
      <c r="Q1181" s="7">
        <v>1278</v>
      </c>
      <c r="R1181" s="9">
        <f t="shared" si="148"/>
        <v>3721.2999999999997</v>
      </c>
      <c r="S1181" s="9">
        <f t="shared" si="149"/>
        <v>2556</v>
      </c>
      <c r="T1181" s="9">
        <f t="shared" si="150"/>
        <v>1165.2999999999997</v>
      </c>
      <c r="U1181" s="10">
        <f t="shared" si="151"/>
        <v>0.31314325638889629</v>
      </c>
      <c r="V1181" s="5" t="s">
        <v>42</v>
      </c>
    </row>
    <row r="1182" spans="1:22" x14ac:dyDescent="0.3">
      <c r="A1182" s="5" t="s">
        <v>1269</v>
      </c>
      <c r="B1182" s="6">
        <v>45235</v>
      </c>
      <c r="C1182" s="5">
        <f t="shared" si="144"/>
        <v>2023</v>
      </c>
      <c r="D1182" s="5">
        <f t="shared" si="145"/>
        <v>11</v>
      </c>
      <c r="E1182" s="5" t="str">
        <f t="shared" si="146"/>
        <v>Nov</v>
      </c>
      <c r="F1182" s="5" t="str">
        <f t="shared" si="147"/>
        <v>Q4</v>
      </c>
      <c r="G1182" s="5" t="s">
        <v>35</v>
      </c>
      <c r="H1182" s="5" t="s">
        <v>36</v>
      </c>
      <c r="I1182" s="5" t="s">
        <v>37</v>
      </c>
      <c r="J1182" s="5" t="s">
        <v>81</v>
      </c>
      <c r="K1182" s="5" t="s">
        <v>146</v>
      </c>
      <c r="L1182" s="5" t="s">
        <v>76</v>
      </c>
      <c r="M1182" s="5" t="s">
        <v>49</v>
      </c>
      <c r="N1182" s="5">
        <v>5</v>
      </c>
      <c r="O1182" s="7">
        <v>9104</v>
      </c>
      <c r="P1182" s="8">
        <v>0.1</v>
      </c>
      <c r="Q1182" s="7">
        <v>5533</v>
      </c>
      <c r="R1182" s="9">
        <f t="shared" si="148"/>
        <v>40968</v>
      </c>
      <c r="S1182" s="9">
        <f t="shared" si="149"/>
        <v>27665</v>
      </c>
      <c r="T1182" s="9">
        <f t="shared" si="150"/>
        <v>13303</v>
      </c>
      <c r="U1182" s="10">
        <f t="shared" si="151"/>
        <v>0.32471685217730911</v>
      </c>
      <c r="V1182" s="5" t="s">
        <v>42</v>
      </c>
    </row>
    <row r="1183" spans="1:22" x14ac:dyDescent="0.3">
      <c r="A1183" s="5" t="s">
        <v>1270</v>
      </c>
      <c r="B1183" s="6">
        <v>45235</v>
      </c>
      <c r="C1183" s="5">
        <f t="shared" si="144"/>
        <v>2023</v>
      </c>
      <c r="D1183" s="5">
        <f t="shared" si="145"/>
        <v>11</v>
      </c>
      <c r="E1183" s="5" t="str">
        <f t="shared" si="146"/>
        <v>Nov</v>
      </c>
      <c r="F1183" s="5" t="str">
        <f t="shared" si="147"/>
        <v>Q4</v>
      </c>
      <c r="G1183" s="5" t="s">
        <v>63</v>
      </c>
      <c r="H1183" s="5" t="s">
        <v>109</v>
      </c>
      <c r="I1183" s="5" t="s">
        <v>110</v>
      </c>
      <c r="J1183" s="5" t="s">
        <v>54</v>
      </c>
      <c r="K1183" s="5" t="s">
        <v>84</v>
      </c>
      <c r="L1183" s="5" t="s">
        <v>48</v>
      </c>
      <c r="M1183" s="5" t="s">
        <v>56</v>
      </c>
      <c r="N1183" s="5">
        <v>2</v>
      </c>
      <c r="O1183" s="7">
        <v>2167</v>
      </c>
      <c r="P1183" s="8">
        <v>0.1</v>
      </c>
      <c r="Q1183" s="7">
        <v>1103</v>
      </c>
      <c r="R1183" s="9">
        <f t="shared" si="148"/>
        <v>3900.6</v>
      </c>
      <c r="S1183" s="9">
        <f t="shared" si="149"/>
        <v>2206</v>
      </c>
      <c r="T1183" s="9">
        <f t="shared" si="150"/>
        <v>1694.6</v>
      </c>
      <c r="U1183" s="10">
        <f t="shared" si="151"/>
        <v>0.43444598266933293</v>
      </c>
      <c r="V1183" s="5" t="s">
        <v>42</v>
      </c>
    </row>
    <row r="1184" spans="1:22" x14ac:dyDescent="0.3">
      <c r="A1184" s="5" t="s">
        <v>1271</v>
      </c>
      <c r="B1184" s="6">
        <v>45236</v>
      </c>
      <c r="C1184" s="5">
        <f t="shared" si="144"/>
        <v>2023</v>
      </c>
      <c r="D1184" s="5">
        <f t="shared" si="145"/>
        <v>11</v>
      </c>
      <c r="E1184" s="5" t="str">
        <f t="shared" si="146"/>
        <v>Nov</v>
      </c>
      <c r="F1184" s="5" t="str">
        <f t="shared" si="147"/>
        <v>Q4</v>
      </c>
      <c r="G1184" s="5" t="s">
        <v>63</v>
      </c>
      <c r="H1184" s="5" t="s">
        <v>86</v>
      </c>
      <c r="I1184" s="5" t="s">
        <v>87</v>
      </c>
      <c r="J1184" s="5" t="s">
        <v>38</v>
      </c>
      <c r="K1184" s="5" t="s">
        <v>75</v>
      </c>
      <c r="L1184" s="5" t="s">
        <v>40</v>
      </c>
      <c r="M1184" s="5" t="s">
        <v>49</v>
      </c>
      <c r="N1184" s="5">
        <v>2</v>
      </c>
      <c r="O1184" s="7">
        <v>11728</v>
      </c>
      <c r="P1184" s="8">
        <v>0</v>
      </c>
      <c r="Q1184" s="7">
        <v>8611</v>
      </c>
      <c r="R1184" s="9">
        <f t="shared" si="148"/>
        <v>23456</v>
      </c>
      <c r="S1184" s="9">
        <f t="shared" si="149"/>
        <v>17222</v>
      </c>
      <c r="T1184" s="9">
        <f t="shared" si="150"/>
        <v>6234</v>
      </c>
      <c r="U1184" s="10">
        <f t="shared" si="151"/>
        <v>0.2657742155525239</v>
      </c>
      <c r="V1184" s="5" t="s">
        <v>42</v>
      </c>
    </row>
    <row r="1185" spans="1:22" x14ac:dyDescent="0.3">
      <c r="A1185" s="5" t="s">
        <v>1272</v>
      </c>
      <c r="B1185" s="6">
        <v>45236</v>
      </c>
      <c r="C1185" s="5">
        <f t="shared" si="144"/>
        <v>2023</v>
      </c>
      <c r="D1185" s="5">
        <f t="shared" si="145"/>
        <v>11</v>
      </c>
      <c r="E1185" s="5" t="str">
        <f t="shared" si="146"/>
        <v>Nov</v>
      </c>
      <c r="F1185" s="5" t="str">
        <f t="shared" si="147"/>
        <v>Q4</v>
      </c>
      <c r="G1185" s="5" t="s">
        <v>58</v>
      </c>
      <c r="H1185" s="5" t="s">
        <v>72</v>
      </c>
      <c r="I1185" s="5" t="s">
        <v>73</v>
      </c>
      <c r="J1185" s="5" t="s">
        <v>46</v>
      </c>
      <c r="K1185" s="5" t="s">
        <v>47</v>
      </c>
      <c r="L1185" s="5" t="s">
        <v>40</v>
      </c>
      <c r="M1185" s="5" t="s">
        <v>49</v>
      </c>
      <c r="N1185" s="5">
        <v>1</v>
      </c>
      <c r="O1185" s="7">
        <v>451</v>
      </c>
      <c r="P1185" s="8">
        <v>0.1</v>
      </c>
      <c r="Q1185" s="7">
        <v>197</v>
      </c>
      <c r="R1185" s="9">
        <f t="shared" si="148"/>
        <v>405.90000000000003</v>
      </c>
      <c r="S1185" s="9">
        <f t="shared" si="149"/>
        <v>197</v>
      </c>
      <c r="T1185" s="9">
        <f t="shared" si="150"/>
        <v>208.90000000000003</v>
      </c>
      <c r="U1185" s="10">
        <f t="shared" si="151"/>
        <v>0.51465878295146594</v>
      </c>
      <c r="V1185" s="5" t="s">
        <v>42</v>
      </c>
    </row>
    <row r="1186" spans="1:22" x14ac:dyDescent="0.3">
      <c r="A1186" s="5" t="s">
        <v>1273</v>
      </c>
      <c r="B1186" s="6">
        <v>45236</v>
      </c>
      <c r="C1186" s="5">
        <f t="shared" si="144"/>
        <v>2023</v>
      </c>
      <c r="D1186" s="5">
        <f t="shared" si="145"/>
        <v>11</v>
      </c>
      <c r="E1186" s="5" t="str">
        <f t="shared" si="146"/>
        <v>Nov</v>
      </c>
      <c r="F1186" s="5" t="str">
        <f t="shared" si="147"/>
        <v>Q4</v>
      </c>
      <c r="G1186" s="5" t="s">
        <v>51</v>
      </c>
      <c r="H1186" s="5" t="s">
        <v>79</v>
      </c>
      <c r="I1186" s="5" t="s">
        <v>80</v>
      </c>
      <c r="J1186" s="5" t="s">
        <v>38</v>
      </c>
      <c r="K1186" s="5" t="s">
        <v>39</v>
      </c>
      <c r="L1186" s="5" t="s">
        <v>76</v>
      </c>
      <c r="M1186" s="5" t="s">
        <v>49</v>
      </c>
      <c r="N1186" s="5">
        <v>4</v>
      </c>
      <c r="O1186" s="7">
        <v>48840</v>
      </c>
      <c r="P1186" s="8">
        <v>0</v>
      </c>
      <c r="Q1186" s="7">
        <v>41424</v>
      </c>
      <c r="R1186" s="9">
        <f t="shared" si="148"/>
        <v>195360</v>
      </c>
      <c r="S1186" s="9">
        <f t="shared" si="149"/>
        <v>165696</v>
      </c>
      <c r="T1186" s="9">
        <f t="shared" si="150"/>
        <v>29664</v>
      </c>
      <c r="U1186" s="10">
        <f t="shared" si="151"/>
        <v>0.15184275184275184</v>
      </c>
      <c r="V1186" s="5" t="s">
        <v>120</v>
      </c>
    </row>
    <row r="1187" spans="1:22" x14ac:dyDescent="0.3">
      <c r="A1187" s="5" t="s">
        <v>1274</v>
      </c>
      <c r="B1187" s="6">
        <v>45236</v>
      </c>
      <c r="C1187" s="5">
        <f t="shared" si="144"/>
        <v>2023</v>
      </c>
      <c r="D1187" s="5">
        <f t="shared" si="145"/>
        <v>11</v>
      </c>
      <c r="E1187" s="5" t="str">
        <f t="shared" si="146"/>
        <v>Nov</v>
      </c>
      <c r="F1187" s="5" t="str">
        <f t="shared" si="147"/>
        <v>Q4</v>
      </c>
      <c r="G1187" s="5" t="s">
        <v>58</v>
      </c>
      <c r="H1187" s="5" t="s">
        <v>59</v>
      </c>
      <c r="I1187" s="5" t="s">
        <v>60</v>
      </c>
      <c r="J1187" s="5" t="s">
        <v>46</v>
      </c>
      <c r="K1187" s="5" t="s">
        <v>47</v>
      </c>
      <c r="L1187" s="5" t="s">
        <v>48</v>
      </c>
      <c r="M1187" s="5" t="s">
        <v>49</v>
      </c>
      <c r="N1187" s="5">
        <v>5</v>
      </c>
      <c r="O1187" s="7">
        <v>441</v>
      </c>
      <c r="P1187" s="8">
        <v>0</v>
      </c>
      <c r="Q1187" s="7">
        <v>195</v>
      </c>
      <c r="R1187" s="9">
        <f t="shared" si="148"/>
        <v>2205</v>
      </c>
      <c r="S1187" s="9">
        <f t="shared" si="149"/>
        <v>975</v>
      </c>
      <c r="T1187" s="9">
        <f t="shared" si="150"/>
        <v>1230</v>
      </c>
      <c r="U1187" s="10">
        <f t="shared" si="151"/>
        <v>0.55782312925170063</v>
      </c>
      <c r="V1187" s="5" t="s">
        <v>42</v>
      </c>
    </row>
    <row r="1188" spans="1:22" x14ac:dyDescent="0.3">
      <c r="A1188" s="5" t="s">
        <v>1275</v>
      </c>
      <c r="B1188" s="6">
        <v>45236</v>
      </c>
      <c r="C1188" s="5">
        <f t="shared" si="144"/>
        <v>2023</v>
      </c>
      <c r="D1188" s="5">
        <f t="shared" si="145"/>
        <v>11</v>
      </c>
      <c r="E1188" s="5" t="str">
        <f t="shared" si="146"/>
        <v>Nov</v>
      </c>
      <c r="F1188" s="5" t="str">
        <f t="shared" si="147"/>
        <v>Q4</v>
      </c>
      <c r="G1188" s="5" t="s">
        <v>58</v>
      </c>
      <c r="H1188" s="5" t="s">
        <v>68</v>
      </c>
      <c r="I1188" s="5" t="s">
        <v>69</v>
      </c>
      <c r="J1188" s="5" t="s">
        <v>54</v>
      </c>
      <c r="K1188" s="5" t="s">
        <v>84</v>
      </c>
      <c r="L1188" s="5" t="s">
        <v>76</v>
      </c>
      <c r="M1188" s="5" t="s">
        <v>49</v>
      </c>
      <c r="N1188" s="5">
        <v>2</v>
      </c>
      <c r="O1188" s="7">
        <v>2526</v>
      </c>
      <c r="P1188" s="8">
        <v>0</v>
      </c>
      <c r="Q1188" s="7">
        <v>1256</v>
      </c>
      <c r="R1188" s="9">
        <f t="shared" si="148"/>
        <v>5052</v>
      </c>
      <c r="S1188" s="9">
        <f t="shared" si="149"/>
        <v>2512</v>
      </c>
      <c r="T1188" s="9">
        <f t="shared" si="150"/>
        <v>2540</v>
      </c>
      <c r="U1188" s="10">
        <f t="shared" si="151"/>
        <v>0.50277117973079966</v>
      </c>
      <c r="V1188" s="5" t="s">
        <v>42</v>
      </c>
    </row>
    <row r="1189" spans="1:22" x14ac:dyDescent="0.3">
      <c r="A1189" s="5" t="s">
        <v>1276</v>
      </c>
      <c r="B1189" s="6">
        <v>45236</v>
      </c>
      <c r="C1189" s="5">
        <f t="shared" si="144"/>
        <v>2023</v>
      </c>
      <c r="D1189" s="5">
        <f t="shared" si="145"/>
        <v>11</v>
      </c>
      <c r="E1189" s="5" t="str">
        <f t="shared" si="146"/>
        <v>Nov</v>
      </c>
      <c r="F1189" s="5" t="str">
        <f t="shared" si="147"/>
        <v>Q4</v>
      </c>
      <c r="G1189" s="5" t="s">
        <v>63</v>
      </c>
      <c r="H1189" s="5" t="s">
        <v>64</v>
      </c>
      <c r="I1189" s="5" t="s">
        <v>65</v>
      </c>
      <c r="J1189" s="5" t="s">
        <v>81</v>
      </c>
      <c r="K1189" s="5" t="s">
        <v>130</v>
      </c>
      <c r="L1189" s="5" t="s">
        <v>76</v>
      </c>
      <c r="M1189" s="5" t="s">
        <v>56</v>
      </c>
      <c r="N1189" s="5">
        <v>1</v>
      </c>
      <c r="O1189" s="7">
        <v>13988</v>
      </c>
      <c r="P1189" s="8">
        <v>0.35</v>
      </c>
      <c r="Q1189" s="7">
        <v>8218</v>
      </c>
      <c r="R1189" s="9">
        <f t="shared" si="148"/>
        <v>9092.2000000000007</v>
      </c>
      <c r="S1189" s="9">
        <f t="shared" si="149"/>
        <v>8218</v>
      </c>
      <c r="T1189" s="9">
        <f t="shared" si="150"/>
        <v>874.20000000000073</v>
      </c>
      <c r="U1189" s="10">
        <f t="shared" si="151"/>
        <v>9.614834693473534E-2</v>
      </c>
      <c r="V1189" s="5" t="s">
        <v>42</v>
      </c>
    </row>
    <row r="1190" spans="1:22" x14ac:dyDescent="0.3">
      <c r="A1190" s="5" t="s">
        <v>1277</v>
      </c>
      <c r="B1190" s="6">
        <v>45236</v>
      </c>
      <c r="C1190" s="5">
        <f t="shared" si="144"/>
        <v>2023</v>
      </c>
      <c r="D1190" s="5">
        <f t="shared" si="145"/>
        <v>11</v>
      </c>
      <c r="E1190" s="5" t="str">
        <f t="shared" si="146"/>
        <v>Nov</v>
      </c>
      <c r="F1190" s="5" t="str">
        <f t="shared" si="147"/>
        <v>Q4</v>
      </c>
      <c r="G1190" s="5" t="s">
        <v>35</v>
      </c>
      <c r="H1190" s="5" t="s">
        <v>36</v>
      </c>
      <c r="I1190" s="5" t="s">
        <v>37</v>
      </c>
      <c r="J1190" s="5" t="s">
        <v>81</v>
      </c>
      <c r="K1190" s="5" t="s">
        <v>82</v>
      </c>
      <c r="L1190" s="5" t="s">
        <v>48</v>
      </c>
      <c r="M1190" s="5" t="s">
        <v>49</v>
      </c>
      <c r="N1190" s="5">
        <v>3</v>
      </c>
      <c r="O1190" s="7">
        <v>6116</v>
      </c>
      <c r="P1190" s="8">
        <v>0</v>
      </c>
      <c r="Q1190" s="7">
        <v>3288</v>
      </c>
      <c r="R1190" s="9">
        <f t="shared" si="148"/>
        <v>18348</v>
      </c>
      <c r="S1190" s="9">
        <f t="shared" si="149"/>
        <v>9864</v>
      </c>
      <c r="T1190" s="9">
        <f t="shared" si="150"/>
        <v>8484</v>
      </c>
      <c r="U1190" s="10">
        <f t="shared" si="151"/>
        <v>0.46239372138652712</v>
      </c>
      <c r="V1190" s="5" t="s">
        <v>42</v>
      </c>
    </row>
    <row r="1191" spans="1:22" x14ac:dyDescent="0.3">
      <c r="A1191" s="5" t="s">
        <v>1278</v>
      </c>
      <c r="B1191" s="6">
        <v>45236</v>
      </c>
      <c r="C1191" s="5">
        <f t="shared" si="144"/>
        <v>2023</v>
      </c>
      <c r="D1191" s="5">
        <f t="shared" si="145"/>
        <v>11</v>
      </c>
      <c r="E1191" s="5" t="str">
        <f t="shared" si="146"/>
        <v>Nov</v>
      </c>
      <c r="F1191" s="5" t="str">
        <f t="shared" si="147"/>
        <v>Q4</v>
      </c>
      <c r="G1191" s="5" t="s">
        <v>58</v>
      </c>
      <c r="H1191" s="5" t="s">
        <v>72</v>
      </c>
      <c r="I1191" s="5" t="s">
        <v>73</v>
      </c>
      <c r="J1191" s="5" t="s">
        <v>46</v>
      </c>
      <c r="K1191" s="5" t="s">
        <v>66</v>
      </c>
      <c r="L1191" s="5" t="s">
        <v>40</v>
      </c>
      <c r="M1191" s="5" t="s">
        <v>49</v>
      </c>
      <c r="N1191" s="5">
        <v>2</v>
      </c>
      <c r="O1191" s="7">
        <v>279</v>
      </c>
      <c r="P1191" s="8">
        <v>0.05</v>
      </c>
      <c r="Q1191" s="7">
        <v>115</v>
      </c>
      <c r="R1191" s="9">
        <f t="shared" si="148"/>
        <v>530.1</v>
      </c>
      <c r="S1191" s="9">
        <f t="shared" si="149"/>
        <v>230</v>
      </c>
      <c r="T1191" s="9">
        <f t="shared" si="150"/>
        <v>300.10000000000002</v>
      </c>
      <c r="U1191" s="10">
        <f t="shared" si="151"/>
        <v>0.56611960007545747</v>
      </c>
      <c r="V1191" s="5" t="s">
        <v>42</v>
      </c>
    </row>
    <row r="1192" spans="1:22" x14ac:dyDescent="0.3">
      <c r="A1192" s="5" t="s">
        <v>1279</v>
      </c>
      <c r="B1192" s="6">
        <v>45236</v>
      </c>
      <c r="C1192" s="5">
        <f t="shared" si="144"/>
        <v>2023</v>
      </c>
      <c r="D1192" s="5">
        <f t="shared" si="145"/>
        <v>11</v>
      </c>
      <c r="E1192" s="5" t="str">
        <f t="shared" si="146"/>
        <v>Nov</v>
      </c>
      <c r="F1192" s="5" t="str">
        <f t="shared" si="147"/>
        <v>Q4</v>
      </c>
      <c r="G1192" s="5" t="s">
        <v>58</v>
      </c>
      <c r="H1192" s="5" t="s">
        <v>72</v>
      </c>
      <c r="I1192" s="5" t="s">
        <v>73</v>
      </c>
      <c r="J1192" s="5" t="s">
        <v>46</v>
      </c>
      <c r="K1192" s="5" t="s">
        <v>89</v>
      </c>
      <c r="L1192" s="5" t="s">
        <v>40</v>
      </c>
      <c r="M1192" s="5" t="s">
        <v>56</v>
      </c>
      <c r="N1192" s="5">
        <v>2</v>
      </c>
      <c r="O1192" s="7">
        <v>2367</v>
      </c>
      <c r="P1192" s="8">
        <v>0</v>
      </c>
      <c r="Q1192" s="7">
        <v>1338</v>
      </c>
      <c r="R1192" s="9">
        <f t="shared" si="148"/>
        <v>4734</v>
      </c>
      <c r="S1192" s="9">
        <f t="shared" si="149"/>
        <v>2676</v>
      </c>
      <c r="T1192" s="9">
        <f t="shared" si="150"/>
        <v>2058</v>
      </c>
      <c r="U1192" s="10">
        <f t="shared" si="151"/>
        <v>0.43472750316856779</v>
      </c>
      <c r="V1192" s="5" t="s">
        <v>42</v>
      </c>
    </row>
    <row r="1193" spans="1:22" x14ac:dyDescent="0.3">
      <c r="A1193" s="5" t="s">
        <v>1280</v>
      </c>
      <c r="B1193" s="6">
        <v>45236</v>
      </c>
      <c r="C1193" s="5">
        <f t="shared" si="144"/>
        <v>2023</v>
      </c>
      <c r="D1193" s="5">
        <f t="shared" si="145"/>
        <v>11</v>
      </c>
      <c r="E1193" s="5" t="str">
        <f t="shared" si="146"/>
        <v>Nov</v>
      </c>
      <c r="F1193" s="5" t="str">
        <f t="shared" si="147"/>
        <v>Q4</v>
      </c>
      <c r="G1193" s="5" t="s">
        <v>51</v>
      </c>
      <c r="H1193" s="5" t="s">
        <v>79</v>
      </c>
      <c r="I1193" s="5" t="s">
        <v>80</v>
      </c>
      <c r="J1193" s="5" t="s">
        <v>38</v>
      </c>
      <c r="K1193" s="5" t="s">
        <v>118</v>
      </c>
      <c r="L1193" s="5" t="s">
        <v>40</v>
      </c>
      <c r="M1193" s="5" t="s">
        <v>56</v>
      </c>
      <c r="N1193" s="5">
        <v>1</v>
      </c>
      <c r="O1193" s="7">
        <v>17454</v>
      </c>
      <c r="P1193" s="8">
        <v>0.15</v>
      </c>
      <c r="Q1193" s="7">
        <v>13627</v>
      </c>
      <c r="R1193" s="9">
        <f t="shared" si="148"/>
        <v>14835.9</v>
      </c>
      <c r="S1193" s="9">
        <f t="shared" si="149"/>
        <v>13627</v>
      </c>
      <c r="T1193" s="9">
        <f t="shared" si="150"/>
        <v>1208.8999999999996</v>
      </c>
      <c r="U1193" s="10">
        <f t="shared" si="151"/>
        <v>8.1484776791431568E-2</v>
      </c>
      <c r="V1193" s="5" t="s">
        <v>42</v>
      </c>
    </row>
    <row r="1194" spans="1:22" x14ac:dyDescent="0.3">
      <c r="A1194" s="5" t="s">
        <v>1281</v>
      </c>
      <c r="B1194" s="6">
        <v>45236</v>
      </c>
      <c r="C1194" s="5">
        <f t="shared" si="144"/>
        <v>2023</v>
      </c>
      <c r="D1194" s="5">
        <f t="shared" si="145"/>
        <v>11</v>
      </c>
      <c r="E1194" s="5" t="str">
        <f t="shared" si="146"/>
        <v>Nov</v>
      </c>
      <c r="F1194" s="5" t="str">
        <f t="shared" si="147"/>
        <v>Q4</v>
      </c>
      <c r="G1194" s="5" t="s">
        <v>51</v>
      </c>
      <c r="H1194" s="5" t="s">
        <v>52</v>
      </c>
      <c r="I1194" s="5" t="s">
        <v>53</v>
      </c>
      <c r="J1194" s="5" t="s">
        <v>38</v>
      </c>
      <c r="K1194" s="5" t="s">
        <v>75</v>
      </c>
      <c r="L1194" s="5" t="s">
        <v>40</v>
      </c>
      <c r="M1194" s="5" t="s">
        <v>56</v>
      </c>
      <c r="N1194" s="5">
        <v>2</v>
      </c>
      <c r="O1194" s="7">
        <v>11072</v>
      </c>
      <c r="P1194" s="8">
        <v>0</v>
      </c>
      <c r="Q1194" s="7">
        <v>8154</v>
      </c>
      <c r="R1194" s="9">
        <f t="shared" si="148"/>
        <v>22144</v>
      </c>
      <c r="S1194" s="9">
        <f t="shared" si="149"/>
        <v>16308</v>
      </c>
      <c r="T1194" s="9">
        <f t="shared" si="150"/>
        <v>5836</v>
      </c>
      <c r="U1194" s="10">
        <f t="shared" si="151"/>
        <v>0.2635476878612717</v>
      </c>
      <c r="V1194" s="5" t="s">
        <v>42</v>
      </c>
    </row>
    <row r="1195" spans="1:22" x14ac:dyDescent="0.3">
      <c r="A1195" s="5" t="s">
        <v>1282</v>
      </c>
      <c r="B1195" s="6">
        <v>45236</v>
      </c>
      <c r="C1195" s="5">
        <f t="shared" si="144"/>
        <v>2023</v>
      </c>
      <c r="D1195" s="5">
        <f t="shared" si="145"/>
        <v>11</v>
      </c>
      <c r="E1195" s="5" t="str">
        <f t="shared" si="146"/>
        <v>Nov</v>
      </c>
      <c r="F1195" s="5" t="str">
        <f t="shared" si="147"/>
        <v>Q4</v>
      </c>
      <c r="G1195" s="5" t="s">
        <v>63</v>
      </c>
      <c r="H1195" s="5" t="s">
        <v>109</v>
      </c>
      <c r="I1195" s="5" t="s">
        <v>110</v>
      </c>
      <c r="J1195" s="5" t="s">
        <v>38</v>
      </c>
      <c r="K1195" s="5" t="s">
        <v>75</v>
      </c>
      <c r="L1195" s="5" t="s">
        <v>76</v>
      </c>
      <c r="M1195" s="5" t="s">
        <v>49</v>
      </c>
      <c r="N1195" s="5">
        <v>3</v>
      </c>
      <c r="O1195" s="7">
        <v>10686</v>
      </c>
      <c r="P1195" s="8">
        <v>0</v>
      </c>
      <c r="Q1195" s="7">
        <v>7752</v>
      </c>
      <c r="R1195" s="9">
        <f t="shared" si="148"/>
        <v>32058</v>
      </c>
      <c r="S1195" s="9">
        <f t="shared" si="149"/>
        <v>23256</v>
      </c>
      <c r="T1195" s="9">
        <f t="shared" si="150"/>
        <v>8802</v>
      </c>
      <c r="U1195" s="10">
        <f t="shared" si="151"/>
        <v>0.27456485120718699</v>
      </c>
      <c r="V1195" s="5" t="s">
        <v>42</v>
      </c>
    </row>
    <row r="1196" spans="1:22" x14ac:dyDescent="0.3">
      <c r="A1196" s="5" t="s">
        <v>1283</v>
      </c>
      <c r="B1196" s="6">
        <v>45236</v>
      </c>
      <c r="C1196" s="5">
        <f t="shared" si="144"/>
        <v>2023</v>
      </c>
      <c r="D1196" s="5">
        <f t="shared" si="145"/>
        <v>11</v>
      </c>
      <c r="E1196" s="5" t="str">
        <f t="shared" si="146"/>
        <v>Nov</v>
      </c>
      <c r="F1196" s="5" t="str">
        <f t="shared" si="147"/>
        <v>Q4</v>
      </c>
      <c r="G1196" s="5" t="s">
        <v>51</v>
      </c>
      <c r="H1196" s="5" t="s">
        <v>106</v>
      </c>
      <c r="I1196" s="5" t="s">
        <v>107</v>
      </c>
      <c r="J1196" s="5" t="s">
        <v>81</v>
      </c>
      <c r="K1196" s="5" t="s">
        <v>82</v>
      </c>
      <c r="L1196" s="5" t="s">
        <v>76</v>
      </c>
      <c r="M1196" s="5" t="s">
        <v>49</v>
      </c>
      <c r="N1196" s="5">
        <v>4</v>
      </c>
      <c r="O1196" s="7">
        <v>7080</v>
      </c>
      <c r="P1196" s="8">
        <v>0.25</v>
      </c>
      <c r="Q1196" s="7">
        <v>3853</v>
      </c>
      <c r="R1196" s="9">
        <f t="shared" si="148"/>
        <v>21240</v>
      </c>
      <c r="S1196" s="9">
        <f t="shared" si="149"/>
        <v>15412</v>
      </c>
      <c r="T1196" s="9">
        <f t="shared" si="150"/>
        <v>5828</v>
      </c>
      <c r="U1196" s="10">
        <f t="shared" si="151"/>
        <v>0.27438794726930321</v>
      </c>
      <c r="V1196" s="5" t="s">
        <v>42</v>
      </c>
    </row>
    <row r="1197" spans="1:22" x14ac:dyDescent="0.3">
      <c r="A1197" s="5" t="s">
        <v>1284</v>
      </c>
      <c r="B1197" s="6">
        <v>45236</v>
      </c>
      <c r="C1197" s="5">
        <f t="shared" si="144"/>
        <v>2023</v>
      </c>
      <c r="D1197" s="5">
        <f t="shared" si="145"/>
        <v>11</v>
      </c>
      <c r="E1197" s="5" t="str">
        <f t="shared" si="146"/>
        <v>Nov</v>
      </c>
      <c r="F1197" s="5" t="str">
        <f t="shared" si="147"/>
        <v>Q4</v>
      </c>
      <c r="G1197" s="5" t="s">
        <v>58</v>
      </c>
      <c r="H1197" s="5" t="s">
        <v>59</v>
      </c>
      <c r="I1197" s="5" t="s">
        <v>60</v>
      </c>
      <c r="J1197" s="5" t="s">
        <v>38</v>
      </c>
      <c r="K1197" s="5" t="s">
        <v>104</v>
      </c>
      <c r="L1197" s="5" t="s">
        <v>48</v>
      </c>
      <c r="M1197" s="5" t="s">
        <v>56</v>
      </c>
      <c r="N1197" s="5">
        <v>3</v>
      </c>
      <c r="O1197" s="7">
        <v>1472</v>
      </c>
      <c r="P1197" s="8">
        <v>0</v>
      </c>
      <c r="Q1197" s="7">
        <v>735</v>
      </c>
      <c r="R1197" s="9">
        <f t="shared" si="148"/>
        <v>4416</v>
      </c>
      <c r="S1197" s="9">
        <f t="shared" si="149"/>
        <v>2205</v>
      </c>
      <c r="T1197" s="9">
        <f t="shared" si="150"/>
        <v>2211</v>
      </c>
      <c r="U1197" s="10">
        <f t="shared" si="151"/>
        <v>0.50067934782608692</v>
      </c>
      <c r="V1197" s="5" t="s">
        <v>42</v>
      </c>
    </row>
    <row r="1198" spans="1:22" x14ac:dyDescent="0.3">
      <c r="A1198" s="5" t="s">
        <v>1285</v>
      </c>
      <c r="B1198" s="6">
        <v>45237</v>
      </c>
      <c r="C1198" s="5">
        <f t="shared" si="144"/>
        <v>2023</v>
      </c>
      <c r="D1198" s="5">
        <f t="shared" si="145"/>
        <v>11</v>
      </c>
      <c r="E1198" s="5" t="str">
        <f t="shared" si="146"/>
        <v>Nov</v>
      </c>
      <c r="F1198" s="5" t="str">
        <f t="shared" si="147"/>
        <v>Q4</v>
      </c>
      <c r="G1198" s="5" t="s">
        <v>63</v>
      </c>
      <c r="H1198" s="5" t="s">
        <v>86</v>
      </c>
      <c r="I1198" s="5" t="s">
        <v>87</v>
      </c>
      <c r="J1198" s="5" t="s">
        <v>54</v>
      </c>
      <c r="K1198" s="5" t="s">
        <v>55</v>
      </c>
      <c r="L1198" s="5" t="s">
        <v>40</v>
      </c>
      <c r="M1198" s="5" t="s">
        <v>49</v>
      </c>
      <c r="N1198" s="5">
        <v>1</v>
      </c>
      <c r="O1198" s="7">
        <v>2994</v>
      </c>
      <c r="P1198" s="8">
        <v>0.1</v>
      </c>
      <c r="Q1198" s="7">
        <v>1775</v>
      </c>
      <c r="R1198" s="9">
        <f t="shared" si="148"/>
        <v>2694.6</v>
      </c>
      <c r="S1198" s="9">
        <f t="shared" si="149"/>
        <v>1775</v>
      </c>
      <c r="T1198" s="9">
        <f t="shared" si="150"/>
        <v>919.59999999999991</v>
      </c>
      <c r="U1198" s="10">
        <f t="shared" si="151"/>
        <v>0.34127514287834926</v>
      </c>
      <c r="V1198" s="5" t="s">
        <v>42</v>
      </c>
    </row>
    <row r="1199" spans="1:22" x14ac:dyDescent="0.3">
      <c r="A1199" s="5" t="s">
        <v>1286</v>
      </c>
      <c r="B1199" s="6">
        <v>45237</v>
      </c>
      <c r="C1199" s="5">
        <f t="shared" si="144"/>
        <v>2023</v>
      </c>
      <c r="D1199" s="5">
        <f t="shared" si="145"/>
        <v>11</v>
      </c>
      <c r="E1199" s="5" t="str">
        <f t="shared" si="146"/>
        <v>Nov</v>
      </c>
      <c r="F1199" s="5" t="str">
        <f t="shared" si="147"/>
        <v>Q4</v>
      </c>
      <c r="G1199" s="5" t="s">
        <v>63</v>
      </c>
      <c r="H1199" s="5" t="s">
        <v>86</v>
      </c>
      <c r="I1199" s="5" t="s">
        <v>87</v>
      </c>
      <c r="J1199" s="5" t="s">
        <v>46</v>
      </c>
      <c r="K1199" s="5" t="s">
        <v>47</v>
      </c>
      <c r="L1199" s="5" t="s">
        <v>40</v>
      </c>
      <c r="M1199" s="5" t="s">
        <v>49</v>
      </c>
      <c r="N1199" s="5">
        <v>2</v>
      </c>
      <c r="O1199" s="7">
        <v>484</v>
      </c>
      <c r="P1199" s="8">
        <v>0.15</v>
      </c>
      <c r="Q1199" s="7">
        <v>223</v>
      </c>
      <c r="R1199" s="9">
        <f t="shared" si="148"/>
        <v>822.8</v>
      </c>
      <c r="S1199" s="9">
        <f t="shared" si="149"/>
        <v>446</v>
      </c>
      <c r="T1199" s="9">
        <f t="shared" si="150"/>
        <v>376.79999999999995</v>
      </c>
      <c r="U1199" s="10">
        <f t="shared" si="151"/>
        <v>0.45794846864365579</v>
      </c>
      <c r="V1199" s="5" t="s">
        <v>42</v>
      </c>
    </row>
    <row r="1200" spans="1:22" x14ac:dyDescent="0.3">
      <c r="A1200" s="5" t="s">
        <v>1287</v>
      </c>
      <c r="B1200" s="6">
        <v>45237</v>
      </c>
      <c r="C1200" s="5">
        <f t="shared" si="144"/>
        <v>2023</v>
      </c>
      <c r="D1200" s="5">
        <f t="shared" si="145"/>
        <v>11</v>
      </c>
      <c r="E1200" s="5" t="str">
        <f t="shared" si="146"/>
        <v>Nov</v>
      </c>
      <c r="F1200" s="5" t="str">
        <f t="shared" si="147"/>
        <v>Q4</v>
      </c>
      <c r="G1200" s="5" t="s">
        <v>58</v>
      </c>
      <c r="H1200" s="5" t="s">
        <v>59</v>
      </c>
      <c r="I1200" s="5" t="s">
        <v>60</v>
      </c>
      <c r="J1200" s="5" t="s">
        <v>81</v>
      </c>
      <c r="K1200" s="5" t="s">
        <v>82</v>
      </c>
      <c r="L1200" s="5" t="s">
        <v>40</v>
      </c>
      <c r="M1200" s="5" t="s">
        <v>56</v>
      </c>
      <c r="N1200" s="5">
        <v>5</v>
      </c>
      <c r="O1200" s="7">
        <v>6008</v>
      </c>
      <c r="P1200" s="8">
        <v>0.1</v>
      </c>
      <c r="Q1200" s="7">
        <v>3324</v>
      </c>
      <c r="R1200" s="9">
        <f t="shared" si="148"/>
        <v>27036</v>
      </c>
      <c r="S1200" s="9">
        <f t="shared" si="149"/>
        <v>16620</v>
      </c>
      <c r="T1200" s="9">
        <f t="shared" si="150"/>
        <v>10416</v>
      </c>
      <c r="U1200" s="10">
        <f t="shared" si="151"/>
        <v>0.38526409232134934</v>
      </c>
      <c r="V1200" s="5" t="s">
        <v>42</v>
      </c>
    </row>
    <row r="1201" spans="1:22" x14ac:dyDescent="0.3">
      <c r="A1201" s="5" t="s">
        <v>1288</v>
      </c>
      <c r="B1201" s="6">
        <v>45237</v>
      </c>
      <c r="C1201" s="5">
        <f t="shared" si="144"/>
        <v>2023</v>
      </c>
      <c r="D1201" s="5">
        <f t="shared" si="145"/>
        <v>11</v>
      </c>
      <c r="E1201" s="5" t="str">
        <f t="shared" si="146"/>
        <v>Nov</v>
      </c>
      <c r="F1201" s="5" t="str">
        <f t="shared" si="147"/>
        <v>Q4</v>
      </c>
      <c r="G1201" s="5" t="s">
        <v>51</v>
      </c>
      <c r="H1201" s="5" t="s">
        <v>52</v>
      </c>
      <c r="I1201" s="5" t="s">
        <v>53</v>
      </c>
      <c r="J1201" s="5" t="s">
        <v>81</v>
      </c>
      <c r="K1201" s="5" t="s">
        <v>146</v>
      </c>
      <c r="L1201" s="5" t="s">
        <v>76</v>
      </c>
      <c r="M1201" s="5" t="s">
        <v>49</v>
      </c>
      <c r="N1201" s="5">
        <v>2</v>
      </c>
      <c r="O1201" s="7">
        <v>9869</v>
      </c>
      <c r="P1201" s="8">
        <v>0.25</v>
      </c>
      <c r="Q1201" s="7">
        <v>5948</v>
      </c>
      <c r="R1201" s="9">
        <f t="shared" si="148"/>
        <v>14803.5</v>
      </c>
      <c r="S1201" s="9">
        <f t="shared" si="149"/>
        <v>11896</v>
      </c>
      <c r="T1201" s="9">
        <f t="shared" si="150"/>
        <v>2907.5</v>
      </c>
      <c r="U1201" s="10">
        <f t="shared" si="151"/>
        <v>0.19640625527746816</v>
      </c>
      <c r="V1201" s="5" t="s">
        <v>42</v>
      </c>
    </row>
    <row r="1202" spans="1:22" x14ac:dyDescent="0.3">
      <c r="A1202" s="5" t="s">
        <v>1289</v>
      </c>
      <c r="B1202" s="6">
        <v>45237</v>
      </c>
      <c r="C1202" s="5">
        <f t="shared" si="144"/>
        <v>2023</v>
      </c>
      <c r="D1202" s="5">
        <f t="shared" si="145"/>
        <v>11</v>
      </c>
      <c r="E1202" s="5" t="str">
        <f t="shared" si="146"/>
        <v>Nov</v>
      </c>
      <c r="F1202" s="5" t="str">
        <f t="shared" si="147"/>
        <v>Q4</v>
      </c>
      <c r="G1202" s="5" t="s">
        <v>51</v>
      </c>
      <c r="H1202" s="5" t="s">
        <v>106</v>
      </c>
      <c r="I1202" s="5" t="s">
        <v>107</v>
      </c>
      <c r="J1202" s="5" t="s">
        <v>81</v>
      </c>
      <c r="K1202" s="5" t="s">
        <v>94</v>
      </c>
      <c r="L1202" s="5" t="s">
        <v>40</v>
      </c>
      <c r="M1202" s="5" t="s">
        <v>49</v>
      </c>
      <c r="N1202" s="5">
        <v>2</v>
      </c>
      <c r="O1202" s="7">
        <v>30525</v>
      </c>
      <c r="P1202" s="8">
        <v>0.35</v>
      </c>
      <c r="Q1202" s="7">
        <v>20412</v>
      </c>
      <c r="R1202" s="9">
        <f t="shared" si="148"/>
        <v>39682.5</v>
      </c>
      <c r="S1202" s="9">
        <f t="shared" si="149"/>
        <v>40824</v>
      </c>
      <c r="T1202" s="9">
        <f t="shared" si="150"/>
        <v>-1141.5</v>
      </c>
      <c r="U1202" s="10">
        <f t="shared" si="151"/>
        <v>-2.8765828765828765E-2</v>
      </c>
      <c r="V1202" s="5" t="s">
        <v>42</v>
      </c>
    </row>
    <row r="1203" spans="1:22" x14ac:dyDescent="0.3">
      <c r="A1203" s="5" t="s">
        <v>1290</v>
      </c>
      <c r="B1203" s="6">
        <v>45237</v>
      </c>
      <c r="C1203" s="5">
        <f t="shared" si="144"/>
        <v>2023</v>
      </c>
      <c r="D1203" s="5">
        <f t="shared" si="145"/>
        <v>11</v>
      </c>
      <c r="E1203" s="5" t="str">
        <f t="shared" si="146"/>
        <v>Nov</v>
      </c>
      <c r="F1203" s="5" t="str">
        <f t="shared" si="147"/>
        <v>Q4</v>
      </c>
      <c r="G1203" s="5" t="s">
        <v>51</v>
      </c>
      <c r="H1203" s="5" t="s">
        <v>52</v>
      </c>
      <c r="I1203" s="5" t="s">
        <v>53</v>
      </c>
      <c r="J1203" s="5" t="s">
        <v>38</v>
      </c>
      <c r="K1203" s="5" t="s">
        <v>39</v>
      </c>
      <c r="L1203" s="5" t="s">
        <v>48</v>
      </c>
      <c r="M1203" s="5" t="s">
        <v>49</v>
      </c>
      <c r="N1203" s="5">
        <v>1</v>
      </c>
      <c r="O1203" s="7">
        <v>53739</v>
      </c>
      <c r="P1203" s="8">
        <v>0</v>
      </c>
      <c r="Q1203" s="7">
        <v>45788</v>
      </c>
      <c r="R1203" s="9">
        <f t="shared" si="148"/>
        <v>53739</v>
      </c>
      <c r="S1203" s="9">
        <f t="shared" si="149"/>
        <v>45788</v>
      </c>
      <c r="T1203" s="9">
        <f t="shared" si="150"/>
        <v>7951</v>
      </c>
      <c r="U1203" s="10">
        <f t="shared" si="151"/>
        <v>0.14795586073428982</v>
      </c>
      <c r="V1203" s="5" t="s">
        <v>42</v>
      </c>
    </row>
    <row r="1204" spans="1:22" x14ac:dyDescent="0.3">
      <c r="A1204" s="5" t="s">
        <v>1291</v>
      </c>
      <c r="B1204" s="6">
        <v>45238</v>
      </c>
      <c r="C1204" s="5">
        <f t="shared" si="144"/>
        <v>2023</v>
      </c>
      <c r="D1204" s="5">
        <f t="shared" si="145"/>
        <v>11</v>
      </c>
      <c r="E1204" s="5" t="str">
        <f t="shared" si="146"/>
        <v>Nov</v>
      </c>
      <c r="F1204" s="5" t="str">
        <f t="shared" si="147"/>
        <v>Q4</v>
      </c>
      <c r="G1204" s="5" t="s">
        <v>63</v>
      </c>
      <c r="H1204" s="5" t="s">
        <v>109</v>
      </c>
      <c r="I1204" s="5" t="s">
        <v>110</v>
      </c>
      <c r="J1204" s="5" t="s">
        <v>81</v>
      </c>
      <c r="K1204" s="5" t="s">
        <v>146</v>
      </c>
      <c r="L1204" s="5" t="s">
        <v>40</v>
      </c>
      <c r="M1204" s="5" t="s">
        <v>56</v>
      </c>
      <c r="N1204" s="5">
        <v>2</v>
      </c>
      <c r="O1204" s="7">
        <v>8276</v>
      </c>
      <c r="P1204" s="8">
        <v>0</v>
      </c>
      <c r="Q1204" s="7">
        <v>5175</v>
      </c>
      <c r="R1204" s="9">
        <f t="shared" si="148"/>
        <v>16552</v>
      </c>
      <c r="S1204" s="9">
        <f t="shared" si="149"/>
        <v>10350</v>
      </c>
      <c r="T1204" s="9">
        <f t="shared" si="150"/>
        <v>6202</v>
      </c>
      <c r="U1204" s="10">
        <f t="shared" si="151"/>
        <v>0.374697921701305</v>
      </c>
      <c r="V1204" s="5" t="s">
        <v>42</v>
      </c>
    </row>
    <row r="1205" spans="1:22" x14ac:dyDescent="0.3">
      <c r="A1205" s="5" t="s">
        <v>1292</v>
      </c>
      <c r="B1205" s="6">
        <v>45238</v>
      </c>
      <c r="C1205" s="5">
        <f t="shared" si="144"/>
        <v>2023</v>
      </c>
      <c r="D1205" s="5">
        <f t="shared" si="145"/>
        <v>11</v>
      </c>
      <c r="E1205" s="5" t="str">
        <f t="shared" si="146"/>
        <v>Nov</v>
      </c>
      <c r="F1205" s="5" t="str">
        <f t="shared" si="147"/>
        <v>Q4</v>
      </c>
      <c r="G1205" s="5" t="s">
        <v>58</v>
      </c>
      <c r="H1205" s="5" t="s">
        <v>72</v>
      </c>
      <c r="I1205" s="5" t="s">
        <v>73</v>
      </c>
      <c r="J1205" s="5" t="s">
        <v>81</v>
      </c>
      <c r="K1205" s="5" t="s">
        <v>82</v>
      </c>
      <c r="L1205" s="5" t="s">
        <v>76</v>
      </c>
      <c r="M1205" s="5" t="s">
        <v>56</v>
      </c>
      <c r="N1205" s="5">
        <v>1</v>
      </c>
      <c r="O1205" s="7">
        <v>5981</v>
      </c>
      <c r="P1205" s="8">
        <v>0.05</v>
      </c>
      <c r="Q1205" s="7">
        <v>3220</v>
      </c>
      <c r="R1205" s="9">
        <f t="shared" si="148"/>
        <v>5681.95</v>
      </c>
      <c r="S1205" s="9">
        <f t="shared" si="149"/>
        <v>3220</v>
      </c>
      <c r="T1205" s="9">
        <f t="shared" si="150"/>
        <v>2461.9499999999998</v>
      </c>
      <c r="U1205" s="10">
        <f t="shared" si="151"/>
        <v>0.43329314759897569</v>
      </c>
      <c r="V1205" s="5" t="s">
        <v>42</v>
      </c>
    </row>
    <row r="1206" spans="1:22" x14ac:dyDescent="0.3">
      <c r="A1206" s="5" t="s">
        <v>1293</v>
      </c>
      <c r="B1206" s="6">
        <v>45238</v>
      </c>
      <c r="C1206" s="5">
        <f t="shared" si="144"/>
        <v>2023</v>
      </c>
      <c r="D1206" s="5">
        <f t="shared" si="145"/>
        <v>11</v>
      </c>
      <c r="E1206" s="5" t="str">
        <f t="shared" si="146"/>
        <v>Nov</v>
      </c>
      <c r="F1206" s="5" t="str">
        <f t="shared" si="147"/>
        <v>Q4</v>
      </c>
      <c r="G1206" s="5" t="s">
        <v>51</v>
      </c>
      <c r="H1206" s="5" t="s">
        <v>79</v>
      </c>
      <c r="I1206" s="5" t="s">
        <v>80</v>
      </c>
      <c r="J1206" s="5" t="s">
        <v>38</v>
      </c>
      <c r="K1206" s="5" t="s">
        <v>118</v>
      </c>
      <c r="L1206" s="5" t="s">
        <v>48</v>
      </c>
      <c r="M1206" s="5" t="s">
        <v>49</v>
      </c>
      <c r="N1206" s="5">
        <v>1</v>
      </c>
      <c r="O1206" s="7">
        <v>16239</v>
      </c>
      <c r="P1206" s="8">
        <v>0.1</v>
      </c>
      <c r="Q1206" s="7">
        <v>12380</v>
      </c>
      <c r="R1206" s="9">
        <f t="shared" si="148"/>
        <v>14615.1</v>
      </c>
      <c r="S1206" s="9">
        <f t="shared" si="149"/>
        <v>12380</v>
      </c>
      <c r="T1206" s="9">
        <f t="shared" si="150"/>
        <v>2235.1000000000004</v>
      </c>
      <c r="U1206" s="10">
        <f t="shared" si="151"/>
        <v>0.15293087286436632</v>
      </c>
      <c r="V1206" s="5" t="s">
        <v>42</v>
      </c>
    </row>
    <row r="1207" spans="1:22" x14ac:dyDescent="0.3">
      <c r="A1207" s="5" t="s">
        <v>1294</v>
      </c>
      <c r="B1207" s="6">
        <v>45238</v>
      </c>
      <c r="C1207" s="5">
        <f t="shared" si="144"/>
        <v>2023</v>
      </c>
      <c r="D1207" s="5">
        <f t="shared" si="145"/>
        <v>11</v>
      </c>
      <c r="E1207" s="5" t="str">
        <f t="shared" si="146"/>
        <v>Nov</v>
      </c>
      <c r="F1207" s="5" t="str">
        <f t="shared" si="147"/>
        <v>Q4</v>
      </c>
      <c r="G1207" s="5" t="s">
        <v>63</v>
      </c>
      <c r="H1207" s="5" t="s">
        <v>109</v>
      </c>
      <c r="I1207" s="5" t="s">
        <v>110</v>
      </c>
      <c r="J1207" s="5" t="s">
        <v>46</v>
      </c>
      <c r="K1207" s="5" t="s">
        <v>61</v>
      </c>
      <c r="L1207" s="5" t="s">
        <v>76</v>
      </c>
      <c r="M1207" s="5" t="s">
        <v>41</v>
      </c>
      <c r="N1207" s="5">
        <v>3</v>
      </c>
      <c r="O1207" s="7">
        <v>250</v>
      </c>
      <c r="P1207" s="8">
        <v>0.05</v>
      </c>
      <c r="Q1207" s="7">
        <v>104</v>
      </c>
      <c r="R1207" s="9">
        <f t="shared" si="148"/>
        <v>712.5</v>
      </c>
      <c r="S1207" s="9">
        <f t="shared" si="149"/>
        <v>312</v>
      </c>
      <c r="T1207" s="9">
        <f t="shared" si="150"/>
        <v>400.5</v>
      </c>
      <c r="U1207" s="10">
        <f t="shared" si="151"/>
        <v>0.56210526315789477</v>
      </c>
      <c r="V1207" s="5" t="s">
        <v>42</v>
      </c>
    </row>
    <row r="1208" spans="1:22" x14ac:dyDescent="0.3">
      <c r="A1208" s="5" t="s">
        <v>1295</v>
      </c>
      <c r="B1208" s="6">
        <v>45238</v>
      </c>
      <c r="C1208" s="5">
        <f t="shared" si="144"/>
        <v>2023</v>
      </c>
      <c r="D1208" s="5">
        <f t="shared" si="145"/>
        <v>11</v>
      </c>
      <c r="E1208" s="5" t="str">
        <f t="shared" si="146"/>
        <v>Nov</v>
      </c>
      <c r="F1208" s="5" t="str">
        <f t="shared" si="147"/>
        <v>Q4</v>
      </c>
      <c r="G1208" s="5" t="s">
        <v>63</v>
      </c>
      <c r="H1208" s="5" t="s">
        <v>86</v>
      </c>
      <c r="I1208" s="5" t="s">
        <v>87</v>
      </c>
      <c r="J1208" s="5" t="s">
        <v>46</v>
      </c>
      <c r="K1208" s="5" t="s">
        <v>61</v>
      </c>
      <c r="L1208" s="5" t="s">
        <v>76</v>
      </c>
      <c r="M1208" s="5" t="s">
        <v>56</v>
      </c>
      <c r="N1208" s="5">
        <v>4</v>
      </c>
      <c r="O1208" s="7">
        <v>270</v>
      </c>
      <c r="P1208" s="8">
        <v>0</v>
      </c>
      <c r="Q1208" s="7">
        <v>116</v>
      </c>
      <c r="R1208" s="9">
        <f t="shared" si="148"/>
        <v>1080</v>
      </c>
      <c r="S1208" s="9">
        <f t="shared" si="149"/>
        <v>464</v>
      </c>
      <c r="T1208" s="9">
        <f t="shared" si="150"/>
        <v>616</v>
      </c>
      <c r="U1208" s="10">
        <f t="shared" si="151"/>
        <v>0.57037037037037042</v>
      </c>
      <c r="V1208" s="5" t="s">
        <v>42</v>
      </c>
    </row>
    <row r="1209" spans="1:22" x14ac:dyDescent="0.3">
      <c r="A1209" s="5" t="s">
        <v>1296</v>
      </c>
      <c r="B1209" s="6">
        <v>45239</v>
      </c>
      <c r="C1209" s="5">
        <f t="shared" si="144"/>
        <v>2023</v>
      </c>
      <c r="D1209" s="5">
        <f t="shared" si="145"/>
        <v>11</v>
      </c>
      <c r="E1209" s="5" t="str">
        <f t="shared" si="146"/>
        <v>Nov</v>
      </c>
      <c r="F1209" s="5" t="str">
        <f t="shared" si="147"/>
        <v>Q4</v>
      </c>
      <c r="G1209" s="5" t="s">
        <v>58</v>
      </c>
      <c r="H1209" s="5" t="s">
        <v>68</v>
      </c>
      <c r="I1209" s="5" t="s">
        <v>69</v>
      </c>
      <c r="J1209" s="5" t="s">
        <v>81</v>
      </c>
      <c r="K1209" s="5" t="s">
        <v>82</v>
      </c>
      <c r="L1209" s="5" t="s">
        <v>48</v>
      </c>
      <c r="M1209" s="5" t="s">
        <v>56</v>
      </c>
      <c r="N1209" s="5">
        <v>1</v>
      </c>
      <c r="O1209" s="7">
        <v>6719</v>
      </c>
      <c r="P1209" s="8">
        <v>0.05</v>
      </c>
      <c r="Q1209" s="7">
        <v>3738</v>
      </c>
      <c r="R1209" s="9">
        <f t="shared" si="148"/>
        <v>6383.0499999999993</v>
      </c>
      <c r="S1209" s="9">
        <f t="shared" si="149"/>
        <v>3738</v>
      </c>
      <c r="T1209" s="9">
        <f t="shared" si="150"/>
        <v>2645.0499999999993</v>
      </c>
      <c r="U1209" s="10">
        <f t="shared" si="151"/>
        <v>0.4143865393503105</v>
      </c>
      <c r="V1209" s="5" t="s">
        <v>42</v>
      </c>
    </row>
    <row r="1210" spans="1:22" x14ac:dyDescent="0.3">
      <c r="A1210" s="5" t="s">
        <v>1297</v>
      </c>
      <c r="B1210" s="6">
        <v>45239</v>
      </c>
      <c r="C1210" s="5">
        <f t="shared" si="144"/>
        <v>2023</v>
      </c>
      <c r="D1210" s="5">
        <f t="shared" si="145"/>
        <v>11</v>
      </c>
      <c r="E1210" s="5" t="str">
        <f t="shared" si="146"/>
        <v>Nov</v>
      </c>
      <c r="F1210" s="5" t="str">
        <f t="shared" si="147"/>
        <v>Q4</v>
      </c>
      <c r="G1210" s="5" t="s">
        <v>58</v>
      </c>
      <c r="H1210" s="5" t="s">
        <v>68</v>
      </c>
      <c r="I1210" s="5" t="s">
        <v>69</v>
      </c>
      <c r="J1210" s="5" t="s">
        <v>54</v>
      </c>
      <c r="K1210" s="5" t="s">
        <v>55</v>
      </c>
      <c r="L1210" s="5" t="s">
        <v>40</v>
      </c>
      <c r="M1210" s="5" t="s">
        <v>49</v>
      </c>
      <c r="N1210" s="5">
        <v>1</v>
      </c>
      <c r="O1210" s="7">
        <v>3006</v>
      </c>
      <c r="P1210" s="8">
        <v>0.1</v>
      </c>
      <c r="Q1210" s="7">
        <v>1766</v>
      </c>
      <c r="R1210" s="9">
        <f t="shared" si="148"/>
        <v>2705.4</v>
      </c>
      <c r="S1210" s="9">
        <f t="shared" si="149"/>
        <v>1766</v>
      </c>
      <c r="T1210" s="9">
        <f t="shared" si="150"/>
        <v>939.40000000000009</v>
      </c>
      <c r="U1210" s="10">
        <f t="shared" si="151"/>
        <v>0.34723146299992608</v>
      </c>
      <c r="V1210" s="5" t="s">
        <v>42</v>
      </c>
    </row>
    <row r="1211" spans="1:22" x14ac:dyDescent="0.3">
      <c r="A1211" s="5" t="s">
        <v>1298</v>
      </c>
      <c r="B1211" s="6">
        <v>45239</v>
      </c>
      <c r="C1211" s="5">
        <f t="shared" si="144"/>
        <v>2023</v>
      </c>
      <c r="D1211" s="5">
        <f t="shared" si="145"/>
        <v>11</v>
      </c>
      <c r="E1211" s="5" t="str">
        <f t="shared" si="146"/>
        <v>Nov</v>
      </c>
      <c r="F1211" s="5" t="str">
        <f t="shared" si="147"/>
        <v>Q4</v>
      </c>
      <c r="G1211" s="5" t="s">
        <v>58</v>
      </c>
      <c r="H1211" s="5" t="s">
        <v>72</v>
      </c>
      <c r="I1211" s="5" t="s">
        <v>73</v>
      </c>
      <c r="J1211" s="5" t="s">
        <v>46</v>
      </c>
      <c r="K1211" s="5" t="s">
        <v>47</v>
      </c>
      <c r="L1211" s="5" t="s">
        <v>76</v>
      </c>
      <c r="M1211" s="5" t="s">
        <v>49</v>
      </c>
      <c r="N1211" s="5">
        <v>3</v>
      </c>
      <c r="O1211" s="7">
        <v>440</v>
      </c>
      <c r="P1211" s="8">
        <v>0.05</v>
      </c>
      <c r="Q1211" s="7">
        <v>194</v>
      </c>
      <c r="R1211" s="9">
        <f t="shared" si="148"/>
        <v>1254</v>
      </c>
      <c r="S1211" s="9">
        <f t="shared" si="149"/>
        <v>582</v>
      </c>
      <c r="T1211" s="9">
        <f t="shared" si="150"/>
        <v>672</v>
      </c>
      <c r="U1211" s="10">
        <f t="shared" si="151"/>
        <v>0.53588516746411485</v>
      </c>
      <c r="V1211" s="5" t="s">
        <v>42</v>
      </c>
    </row>
    <row r="1212" spans="1:22" x14ac:dyDescent="0.3">
      <c r="A1212" s="5" t="s">
        <v>1299</v>
      </c>
      <c r="B1212" s="6">
        <v>45239</v>
      </c>
      <c r="C1212" s="5">
        <f t="shared" si="144"/>
        <v>2023</v>
      </c>
      <c r="D1212" s="5">
        <f t="shared" si="145"/>
        <v>11</v>
      </c>
      <c r="E1212" s="5" t="str">
        <f t="shared" si="146"/>
        <v>Nov</v>
      </c>
      <c r="F1212" s="5" t="str">
        <f t="shared" si="147"/>
        <v>Q4</v>
      </c>
      <c r="G1212" s="5" t="s">
        <v>58</v>
      </c>
      <c r="H1212" s="5" t="s">
        <v>68</v>
      </c>
      <c r="I1212" s="5" t="s">
        <v>69</v>
      </c>
      <c r="J1212" s="5" t="s">
        <v>38</v>
      </c>
      <c r="K1212" s="5" t="s">
        <v>118</v>
      </c>
      <c r="L1212" s="5" t="s">
        <v>48</v>
      </c>
      <c r="M1212" s="5" t="s">
        <v>41</v>
      </c>
      <c r="N1212" s="5">
        <v>4</v>
      </c>
      <c r="O1212" s="7">
        <v>16923</v>
      </c>
      <c r="P1212" s="8">
        <v>0.15</v>
      </c>
      <c r="Q1212" s="7">
        <v>13564</v>
      </c>
      <c r="R1212" s="9">
        <f t="shared" si="148"/>
        <v>57538.2</v>
      </c>
      <c r="S1212" s="9">
        <f t="shared" si="149"/>
        <v>54256</v>
      </c>
      <c r="T1212" s="9">
        <f t="shared" si="150"/>
        <v>3282.1999999999971</v>
      </c>
      <c r="U1212" s="10">
        <f t="shared" si="151"/>
        <v>5.7043842177892205E-2</v>
      </c>
      <c r="V1212" s="5" t="s">
        <v>42</v>
      </c>
    </row>
    <row r="1213" spans="1:22" x14ac:dyDescent="0.3">
      <c r="A1213" s="5" t="s">
        <v>1300</v>
      </c>
      <c r="B1213" s="6">
        <v>45239</v>
      </c>
      <c r="C1213" s="5">
        <f t="shared" si="144"/>
        <v>2023</v>
      </c>
      <c r="D1213" s="5">
        <f t="shared" si="145"/>
        <v>11</v>
      </c>
      <c r="E1213" s="5" t="str">
        <f t="shared" si="146"/>
        <v>Nov</v>
      </c>
      <c r="F1213" s="5" t="str">
        <f t="shared" si="147"/>
        <v>Q4</v>
      </c>
      <c r="G1213" s="5" t="s">
        <v>58</v>
      </c>
      <c r="H1213" s="5" t="s">
        <v>72</v>
      </c>
      <c r="I1213" s="5" t="s">
        <v>73</v>
      </c>
      <c r="J1213" s="5" t="s">
        <v>38</v>
      </c>
      <c r="K1213" s="5" t="s">
        <v>75</v>
      </c>
      <c r="L1213" s="5" t="s">
        <v>48</v>
      </c>
      <c r="M1213" s="5" t="s">
        <v>49</v>
      </c>
      <c r="N1213" s="5">
        <v>1</v>
      </c>
      <c r="O1213" s="7">
        <v>11354</v>
      </c>
      <c r="P1213" s="8">
        <v>0</v>
      </c>
      <c r="Q1213" s="7">
        <v>8604</v>
      </c>
      <c r="R1213" s="9">
        <f t="shared" si="148"/>
        <v>11354</v>
      </c>
      <c r="S1213" s="9">
        <f t="shared" si="149"/>
        <v>8604</v>
      </c>
      <c r="T1213" s="9">
        <f t="shared" si="150"/>
        <v>2750</v>
      </c>
      <c r="U1213" s="10">
        <f t="shared" si="151"/>
        <v>0.2422053901708649</v>
      </c>
      <c r="V1213" s="5" t="s">
        <v>42</v>
      </c>
    </row>
    <row r="1214" spans="1:22" x14ac:dyDescent="0.3">
      <c r="A1214" s="5" t="s">
        <v>1301</v>
      </c>
      <c r="B1214" s="6">
        <v>45239</v>
      </c>
      <c r="C1214" s="5">
        <f t="shared" si="144"/>
        <v>2023</v>
      </c>
      <c r="D1214" s="5">
        <f t="shared" si="145"/>
        <v>11</v>
      </c>
      <c r="E1214" s="5" t="str">
        <f t="shared" si="146"/>
        <v>Nov</v>
      </c>
      <c r="F1214" s="5" t="str">
        <f t="shared" si="147"/>
        <v>Q4</v>
      </c>
      <c r="G1214" s="5" t="s">
        <v>51</v>
      </c>
      <c r="H1214" s="5" t="s">
        <v>106</v>
      </c>
      <c r="I1214" s="5" t="s">
        <v>107</v>
      </c>
      <c r="J1214" s="5" t="s">
        <v>46</v>
      </c>
      <c r="K1214" s="5" t="s">
        <v>47</v>
      </c>
      <c r="L1214" s="5" t="s">
        <v>76</v>
      </c>
      <c r="M1214" s="5" t="s">
        <v>49</v>
      </c>
      <c r="N1214" s="5">
        <v>2</v>
      </c>
      <c r="O1214" s="7">
        <v>489</v>
      </c>
      <c r="P1214" s="8">
        <v>0.15</v>
      </c>
      <c r="Q1214" s="7">
        <v>221</v>
      </c>
      <c r="R1214" s="9">
        <f t="shared" si="148"/>
        <v>831.3</v>
      </c>
      <c r="S1214" s="9">
        <f t="shared" si="149"/>
        <v>442</v>
      </c>
      <c r="T1214" s="9">
        <f t="shared" si="150"/>
        <v>389.29999999999995</v>
      </c>
      <c r="U1214" s="10">
        <f t="shared" si="151"/>
        <v>0.46830265848670755</v>
      </c>
      <c r="V1214" s="5" t="s">
        <v>42</v>
      </c>
    </row>
    <row r="1215" spans="1:22" x14ac:dyDescent="0.3">
      <c r="A1215" s="5" t="s">
        <v>1302</v>
      </c>
      <c r="B1215" s="6">
        <v>45239</v>
      </c>
      <c r="C1215" s="5">
        <f t="shared" si="144"/>
        <v>2023</v>
      </c>
      <c r="D1215" s="5">
        <f t="shared" si="145"/>
        <v>11</v>
      </c>
      <c r="E1215" s="5" t="str">
        <f t="shared" si="146"/>
        <v>Nov</v>
      </c>
      <c r="F1215" s="5" t="str">
        <f t="shared" si="147"/>
        <v>Q4</v>
      </c>
      <c r="G1215" s="5" t="s">
        <v>58</v>
      </c>
      <c r="H1215" s="5" t="s">
        <v>68</v>
      </c>
      <c r="I1215" s="5" t="s">
        <v>69</v>
      </c>
      <c r="J1215" s="5" t="s">
        <v>46</v>
      </c>
      <c r="K1215" s="5" t="s">
        <v>66</v>
      </c>
      <c r="L1215" s="5" t="s">
        <v>40</v>
      </c>
      <c r="M1215" s="5" t="s">
        <v>49</v>
      </c>
      <c r="N1215" s="5">
        <v>1</v>
      </c>
      <c r="O1215" s="7">
        <v>327</v>
      </c>
      <c r="P1215" s="8">
        <v>0</v>
      </c>
      <c r="Q1215" s="7">
        <v>134</v>
      </c>
      <c r="R1215" s="9">
        <f t="shared" si="148"/>
        <v>327</v>
      </c>
      <c r="S1215" s="9">
        <f t="shared" si="149"/>
        <v>134</v>
      </c>
      <c r="T1215" s="9">
        <f t="shared" si="150"/>
        <v>193</v>
      </c>
      <c r="U1215" s="10">
        <f t="shared" si="151"/>
        <v>0.59021406727828751</v>
      </c>
      <c r="V1215" s="5" t="s">
        <v>42</v>
      </c>
    </row>
    <row r="1216" spans="1:22" x14ac:dyDescent="0.3">
      <c r="A1216" s="5" t="s">
        <v>1303</v>
      </c>
      <c r="B1216" s="6">
        <v>45239</v>
      </c>
      <c r="C1216" s="5">
        <f t="shared" si="144"/>
        <v>2023</v>
      </c>
      <c r="D1216" s="5">
        <f t="shared" si="145"/>
        <v>11</v>
      </c>
      <c r="E1216" s="5" t="str">
        <f t="shared" si="146"/>
        <v>Nov</v>
      </c>
      <c r="F1216" s="5" t="str">
        <f t="shared" si="147"/>
        <v>Q4</v>
      </c>
      <c r="G1216" s="5" t="s">
        <v>58</v>
      </c>
      <c r="H1216" s="5" t="s">
        <v>59</v>
      </c>
      <c r="I1216" s="5" t="s">
        <v>60</v>
      </c>
      <c r="J1216" s="5" t="s">
        <v>38</v>
      </c>
      <c r="K1216" s="5" t="s">
        <v>75</v>
      </c>
      <c r="L1216" s="5" t="s">
        <v>40</v>
      </c>
      <c r="M1216" s="5" t="s">
        <v>49</v>
      </c>
      <c r="N1216" s="5">
        <v>1</v>
      </c>
      <c r="O1216" s="7">
        <v>11167</v>
      </c>
      <c r="P1216" s="8">
        <v>0.1</v>
      </c>
      <c r="Q1216" s="7">
        <v>8365</v>
      </c>
      <c r="R1216" s="9">
        <f t="shared" si="148"/>
        <v>10050.300000000001</v>
      </c>
      <c r="S1216" s="9">
        <f t="shared" si="149"/>
        <v>8365</v>
      </c>
      <c r="T1216" s="9">
        <f t="shared" si="150"/>
        <v>1685.3000000000011</v>
      </c>
      <c r="U1216" s="10">
        <f t="shared" si="151"/>
        <v>0.16768653672029699</v>
      </c>
      <c r="V1216" s="5" t="s">
        <v>42</v>
      </c>
    </row>
    <row r="1217" spans="1:22" x14ac:dyDescent="0.3">
      <c r="A1217" s="5" t="s">
        <v>1304</v>
      </c>
      <c r="B1217" s="6">
        <v>45240</v>
      </c>
      <c r="C1217" s="5">
        <f t="shared" si="144"/>
        <v>2023</v>
      </c>
      <c r="D1217" s="5">
        <f t="shared" si="145"/>
        <v>11</v>
      </c>
      <c r="E1217" s="5" t="str">
        <f t="shared" si="146"/>
        <v>Nov</v>
      </c>
      <c r="F1217" s="5" t="str">
        <f t="shared" si="147"/>
        <v>Q4</v>
      </c>
      <c r="G1217" s="5" t="s">
        <v>35</v>
      </c>
      <c r="H1217" s="5" t="s">
        <v>36</v>
      </c>
      <c r="I1217" s="5" t="s">
        <v>37</v>
      </c>
      <c r="J1217" s="5" t="s">
        <v>38</v>
      </c>
      <c r="K1217" s="5" t="s">
        <v>104</v>
      </c>
      <c r="L1217" s="5" t="s">
        <v>76</v>
      </c>
      <c r="M1217" s="5" t="s">
        <v>56</v>
      </c>
      <c r="N1217" s="5">
        <v>5</v>
      </c>
      <c r="O1217" s="7">
        <v>1399</v>
      </c>
      <c r="P1217" s="8">
        <v>0.05</v>
      </c>
      <c r="Q1217" s="7">
        <v>690</v>
      </c>
      <c r="R1217" s="9">
        <f t="shared" si="148"/>
        <v>6645.25</v>
      </c>
      <c r="S1217" s="9">
        <f t="shared" si="149"/>
        <v>3450</v>
      </c>
      <c r="T1217" s="9">
        <f t="shared" si="150"/>
        <v>3195.25</v>
      </c>
      <c r="U1217" s="10">
        <f t="shared" si="151"/>
        <v>0.48083217335690909</v>
      </c>
      <c r="V1217" s="5" t="s">
        <v>42</v>
      </c>
    </row>
    <row r="1218" spans="1:22" x14ac:dyDescent="0.3">
      <c r="A1218" s="5" t="s">
        <v>1305</v>
      </c>
      <c r="B1218" s="6">
        <v>45240</v>
      </c>
      <c r="C1218" s="5">
        <f t="shared" ref="C1218:C1281" si="152">YEAR(B1218)</f>
        <v>2023</v>
      </c>
      <c r="D1218" s="5">
        <f t="shared" ref="D1218:D1281" si="153">MONTH(B1218)</f>
        <v>11</v>
      </c>
      <c r="E1218" s="5" t="str">
        <f t="shared" ref="E1218:E1281" si="154">TEXT(B1218,"mmm")</f>
        <v>Nov</v>
      </c>
      <c r="F1218" s="5" t="str">
        <f t="shared" ref="F1218:F1281" si="155">"Q"&amp;ROUNDUP(D1218/3,0)</f>
        <v>Q4</v>
      </c>
      <c r="G1218" s="5" t="s">
        <v>58</v>
      </c>
      <c r="H1218" s="5" t="s">
        <v>59</v>
      </c>
      <c r="I1218" s="5" t="s">
        <v>60</v>
      </c>
      <c r="J1218" s="5" t="s">
        <v>46</v>
      </c>
      <c r="K1218" s="5" t="s">
        <v>89</v>
      </c>
      <c r="L1218" s="5" t="s">
        <v>40</v>
      </c>
      <c r="M1218" s="5" t="s">
        <v>49</v>
      </c>
      <c r="N1218" s="5">
        <v>1</v>
      </c>
      <c r="O1218" s="7">
        <v>1995</v>
      </c>
      <c r="P1218" s="8">
        <v>0.15</v>
      </c>
      <c r="Q1218" s="7">
        <v>1176</v>
      </c>
      <c r="R1218" s="9">
        <f t="shared" ref="R1218:R1281" si="156">N1218*O1218*(1-P1218)</f>
        <v>1695.75</v>
      </c>
      <c r="S1218" s="9">
        <f t="shared" ref="S1218:S1281" si="157">N1218*Q1218</f>
        <v>1176</v>
      </c>
      <c r="T1218" s="9">
        <f t="shared" ref="T1218:T1281" si="158">R1218-S1218</f>
        <v>519.75</v>
      </c>
      <c r="U1218" s="10">
        <f t="shared" ref="U1218:U1281" si="159">IF(R1218=0,0,T1218/R1218)</f>
        <v>0.30650154798761609</v>
      </c>
      <c r="V1218" s="5" t="s">
        <v>42</v>
      </c>
    </row>
    <row r="1219" spans="1:22" x14ac:dyDescent="0.3">
      <c r="A1219" s="5" t="s">
        <v>1306</v>
      </c>
      <c r="B1219" s="6">
        <v>45240</v>
      </c>
      <c r="C1219" s="5">
        <f t="shared" si="152"/>
        <v>2023</v>
      </c>
      <c r="D1219" s="5">
        <f t="shared" si="153"/>
        <v>11</v>
      </c>
      <c r="E1219" s="5" t="str">
        <f t="shared" si="154"/>
        <v>Nov</v>
      </c>
      <c r="F1219" s="5" t="str">
        <f t="shared" si="155"/>
        <v>Q4</v>
      </c>
      <c r="G1219" s="5" t="s">
        <v>35</v>
      </c>
      <c r="H1219" s="5" t="s">
        <v>91</v>
      </c>
      <c r="I1219" s="5" t="s">
        <v>92</v>
      </c>
      <c r="J1219" s="5" t="s">
        <v>54</v>
      </c>
      <c r="K1219" s="5" t="s">
        <v>84</v>
      </c>
      <c r="L1219" s="5" t="s">
        <v>40</v>
      </c>
      <c r="M1219" s="5" t="s">
        <v>49</v>
      </c>
      <c r="N1219" s="5">
        <v>2</v>
      </c>
      <c r="O1219" s="7">
        <v>2263</v>
      </c>
      <c r="P1219" s="8">
        <v>0</v>
      </c>
      <c r="Q1219" s="7">
        <v>1138</v>
      </c>
      <c r="R1219" s="9">
        <f t="shared" si="156"/>
        <v>4526</v>
      </c>
      <c r="S1219" s="9">
        <f t="shared" si="157"/>
        <v>2276</v>
      </c>
      <c r="T1219" s="9">
        <f t="shared" si="158"/>
        <v>2250</v>
      </c>
      <c r="U1219" s="10">
        <f t="shared" si="159"/>
        <v>0.49712770658418032</v>
      </c>
      <c r="V1219" s="5" t="s">
        <v>120</v>
      </c>
    </row>
    <row r="1220" spans="1:22" x14ac:dyDescent="0.3">
      <c r="A1220" s="5" t="s">
        <v>1307</v>
      </c>
      <c r="B1220" s="6">
        <v>45240</v>
      </c>
      <c r="C1220" s="5">
        <f t="shared" si="152"/>
        <v>2023</v>
      </c>
      <c r="D1220" s="5">
        <f t="shared" si="153"/>
        <v>11</v>
      </c>
      <c r="E1220" s="5" t="str">
        <f t="shared" si="154"/>
        <v>Nov</v>
      </c>
      <c r="F1220" s="5" t="str">
        <f t="shared" si="155"/>
        <v>Q4</v>
      </c>
      <c r="G1220" s="5" t="s">
        <v>58</v>
      </c>
      <c r="H1220" s="5" t="s">
        <v>68</v>
      </c>
      <c r="I1220" s="5" t="s">
        <v>69</v>
      </c>
      <c r="J1220" s="5" t="s">
        <v>38</v>
      </c>
      <c r="K1220" s="5" t="s">
        <v>118</v>
      </c>
      <c r="L1220" s="5" t="s">
        <v>76</v>
      </c>
      <c r="M1220" s="5" t="s">
        <v>56</v>
      </c>
      <c r="N1220" s="5">
        <v>5</v>
      </c>
      <c r="O1220" s="7">
        <v>18129</v>
      </c>
      <c r="P1220" s="8">
        <v>0</v>
      </c>
      <c r="Q1220" s="7">
        <v>14310</v>
      </c>
      <c r="R1220" s="9">
        <f t="shared" si="156"/>
        <v>90645</v>
      </c>
      <c r="S1220" s="9">
        <f t="shared" si="157"/>
        <v>71550</v>
      </c>
      <c r="T1220" s="9">
        <f t="shared" si="158"/>
        <v>19095</v>
      </c>
      <c r="U1220" s="10">
        <f t="shared" si="159"/>
        <v>0.21065695846433891</v>
      </c>
      <c r="V1220" s="5" t="s">
        <v>42</v>
      </c>
    </row>
    <row r="1221" spans="1:22" x14ac:dyDescent="0.3">
      <c r="A1221" s="5" t="s">
        <v>1308</v>
      </c>
      <c r="B1221" s="6">
        <v>45240</v>
      </c>
      <c r="C1221" s="5">
        <f t="shared" si="152"/>
        <v>2023</v>
      </c>
      <c r="D1221" s="5">
        <f t="shared" si="153"/>
        <v>11</v>
      </c>
      <c r="E1221" s="5" t="str">
        <f t="shared" si="154"/>
        <v>Nov</v>
      </c>
      <c r="F1221" s="5" t="str">
        <f t="shared" si="155"/>
        <v>Q4</v>
      </c>
      <c r="G1221" s="5" t="s">
        <v>51</v>
      </c>
      <c r="H1221" s="5" t="s">
        <v>79</v>
      </c>
      <c r="I1221" s="5" t="s">
        <v>80</v>
      </c>
      <c r="J1221" s="5" t="s">
        <v>81</v>
      </c>
      <c r="K1221" s="5" t="s">
        <v>130</v>
      </c>
      <c r="L1221" s="5" t="s">
        <v>40</v>
      </c>
      <c r="M1221" s="5" t="s">
        <v>49</v>
      </c>
      <c r="N1221" s="5">
        <v>1</v>
      </c>
      <c r="O1221" s="7">
        <v>13729</v>
      </c>
      <c r="P1221" s="8">
        <v>0.3</v>
      </c>
      <c r="Q1221" s="7">
        <v>8278</v>
      </c>
      <c r="R1221" s="9">
        <f t="shared" si="156"/>
        <v>9610.2999999999993</v>
      </c>
      <c r="S1221" s="9">
        <f t="shared" si="157"/>
        <v>8278</v>
      </c>
      <c r="T1221" s="9">
        <f t="shared" si="158"/>
        <v>1332.2999999999993</v>
      </c>
      <c r="U1221" s="10">
        <f t="shared" si="159"/>
        <v>0.13863250887069076</v>
      </c>
      <c r="V1221" s="5" t="s">
        <v>42</v>
      </c>
    </row>
    <row r="1222" spans="1:22" x14ac:dyDescent="0.3">
      <c r="A1222" s="5" t="s">
        <v>1309</v>
      </c>
      <c r="B1222" s="6">
        <v>45240</v>
      </c>
      <c r="C1222" s="5">
        <f t="shared" si="152"/>
        <v>2023</v>
      </c>
      <c r="D1222" s="5">
        <f t="shared" si="153"/>
        <v>11</v>
      </c>
      <c r="E1222" s="5" t="str">
        <f t="shared" si="154"/>
        <v>Nov</v>
      </c>
      <c r="F1222" s="5" t="str">
        <f t="shared" si="155"/>
        <v>Q4</v>
      </c>
      <c r="G1222" s="5" t="s">
        <v>35</v>
      </c>
      <c r="H1222" s="5" t="s">
        <v>91</v>
      </c>
      <c r="I1222" s="5" t="s">
        <v>92</v>
      </c>
      <c r="J1222" s="5" t="s">
        <v>81</v>
      </c>
      <c r="K1222" s="5" t="s">
        <v>94</v>
      </c>
      <c r="L1222" s="5" t="s">
        <v>48</v>
      </c>
      <c r="M1222" s="5" t="s">
        <v>41</v>
      </c>
      <c r="N1222" s="5">
        <v>1</v>
      </c>
      <c r="O1222" s="7">
        <v>31628</v>
      </c>
      <c r="P1222" s="8">
        <v>0.2</v>
      </c>
      <c r="Q1222" s="7">
        <v>21185</v>
      </c>
      <c r="R1222" s="9">
        <f t="shared" si="156"/>
        <v>25302.400000000001</v>
      </c>
      <c r="S1222" s="9">
        <f t="shared" si="157"/>
        <v>21185</v>
      </c>
      <c r="T1222" s="9">
        <f t="shared" si="158"/>
        <v>4117.4000000000015</v>
      </c>
      <c r="U1222" s="10">
        <f t="shared" si="159"/>
        <v>0.16272764638927537</v>
      </c>
      <c r="V1222" s="5" t="s">
        <v>42</v>
      </c>
    </row>
    <row r="1223" spans="1:22" x14ac:dyDescent="0.3">
      <c r="A1223" s="5" t="s">
        <v>1310</v>
      </c>
      <c r="B1223" s="6">
        <v>45240</v>
      </c>
      <c r="C1223" s="5">
        <f t="shared" si="152"/>
        <v>2023</v>
      </c>
      <c r="D1223" s="5">
        <f t="shared" si="153"/>
        <v>11</v>
      </c>
      <c r="E1223" s="5" t="str">
        <f t="shared" si="154"/>
        <v>Nov</v>
      </c>
      <c r="F1223" s="5" t="str">
        <f t="shared" si="155"/>
        <v>Q4</v>
      </c>
      <c r="G1223" s="5" t="s">
        <v>63</v>
      </c>
      <c r="H1223" s="5" t="s">
        <v>86</v>
      </c>
      <c r="I1223" s="5" t="s">
        <v>87</v>
      </c>
      <c r="J1223" s="5" t="s">
        <v>54</v>
      </c>
      <c r="K1223" s="5" t="s">
        <v>55</v>
      </c>
      <c r="L1223" s="5" t="s">
        <v>48</v>
      </c>
      <c r="M1223" s="5" t="s">
        <v>49</v>
      </c>
      <c r="N1223" s="5">
        <v>1</v>
      </c>
      <c r="O1223" s="7">
        <v>2522</v>
      </c>
      <c r="P1223" s="8">
        <v>0</v>
      </c>
      <c r="Q1223" s="7">
        <v>1548</v>
      </c>
      <c r="R1223" s="9">
        <f t="shared" si="156"/>
        <v>2522</v>
      </c>
      <c r="S1223" s="9">
        <f t="shared" si="157"/>
        <v>1548</v>
      </c>
      <c r="T1223" s="9">
        <f t="shared" si="158"/>
        <v>974</v>
      </c>
      <c r="U1223" s="10">
        <f t="shared" si="159"/>
        <v>0.38620142743854086</v>
      </c>
      <c r="V1223" s="5" t="s">
        <v>42</v>
      </c>
    </row>
    <row r="1224" spans="1:22" x14ac:dyDescent="0.3">
      <c r="A1224" s="5" t="s">
        <v>1311</v>
      </c>
      <c r="B1224" s="6">
        <v>45240</v>
      </c>
      <c r="C1224" s="5">
        <f t="shared" si="152"/>
        <v>2023</v>
      </c>
      <c r="D1224" s="5">
        <f t="shared" si="153"/>
        <v>11</v>
      </c>
      <c r="E1224" s="5" t="str">
        <f t="shared" si="154"/>
        <v>Nov</v>
      </c>
      <c r="F1224" s="5" t="str">
        <f t="shared" si="155"/>
        <v>Q4</v>
      </c>
      <c r="G1224" s="5" t="s">
        <v>51</v>
      </c>
      <c r="H1224" s="5" t="s">
        <v>106</v>
      </c>
      <c r="I1224" s="5" t="s">
        <v>107</v>
      </c>
      <c r="J1224" s="5" t="s">
        <v>46</v>
      </c>
      <c r="K1224" s="5" t="s">
        <v>66</v>
      </c>
      <c r="L1224" s="5" t="s">
        <v>40</v>
      </c>
      <c r="M1224" s="5" t="s">
        <v>49</v>
      </c>
      <c r="N1224" s="5">
        <v>4</v>
      </c>
      <c r="O1224" s="7">
        <v>319</v>
      </c>
      <c r="P1224" s="8">
        <v>0.1</v>
      </c>
      <c r="Q1224" s="7">
        <v>128</v>
      </c>
      <c r="R1224" s="9">
        <f t="shared" si="156"/>
        <v>1148.4000000000001</v>
      </c>
      <c r="S1224" s="9">
        <f t="shared" si="157"/>
        <v>512</v>
      </c>
      <c r="T1224" s="9">
        <f t="shared" si="158"/>
        <v>636.40000000000009</v>
      </c>
      <c r="U1224" s="10">
        <f t="shared" si="159"/>
        <v>0.55416231278300243</v>
      </c>
      <c r="V1224" s="5" t="s">
        <v>42</v>
      </c>
    </row>
    <row r="1225" spans="1:22" x14ac:dyDescent="0.3">
      <c r="A1225" s="5" t="s">
        <v>1312</v>
      </c>
      <c r="B1225" s="6">
        <v>45240</v>
      </c>
      <c r="C1225" s="5">
        <f t="shared" si="152"/>
        <v>2023</v>
      </c>
      <c r="D1225" s="5">
        <f t="shared" si="153"/>
        <v>11</v>
      </c>
      <c r="E1225" s="5" t="str">
        <f t="shared" si="154"/>
        <v>Nov</v>
      </c>
      <c r="F1225" s="5" t="str">
        <f t="shared" si="155"/>
        <v>Q4</v>
      </c>
      <c r="G1225" s="5" t="s">
        <v>58</v>
      </c>
      <c r="H1225" s="5" t="s">
        <v>68</v>
      </c>
      <c r="I1225" s="5" t="s">
        <v>69</v>
      </c>
      <c r="J1225" s="5" t="s">
        <v>54</v>
      </c>
      <c r="K1225" s="5" t="s">
        <v>84</v>
      </c>
      <c r="L1225" s="5" t="s">
        <v>76</v>
      </c>
      <c r="M1225" s="5" t="s">
        <v>56</v>
      </c>
      <c r="N1225" s="5">
        <v>2</v>
      </c>
      <c r="O1225" s="7">
        <v>2210</v>
      </c>
      <c r="P1225" s="8">
        <v>0.15</v>
      </c>
      <c r="Q1225" s="7">
        <v>1134</v>
      </c>
      <c r="R1225" s="9">
        <f t="shared" si="156"/>
        <v>3757</v>
      </c>
      <c r="S1225" s="9">
        <f t="shared" si="157"/>
        <v>2268</v>
      </c>
      <c r="T1225" s="9">
        <f t="shared" si="158"/>
        <v>1489</v>
      </c>
      <c r="U1225" s="10">
        <f t="shared" si="159"/>
        <v>0.39632685653446897</v>
      </c>
      <c r="V1225" s="5" t="s">
        <v>42</v>
      </c>
    </row>
    <row r="1226" spans="1:22" x14ac:dyDescent="0.3">
      <c r="A1226" s="5" t="s">
        <v>1313</v>
      </c>
      <c r="B1226" s="6">
        <v>45241</v>
      </c>
      <c r="C1226" s="5">
        <f t="shared" si="152"/>
        <v>2023</v>
      </c>
      <c r="D1226" s="5">
        <f t="shared" si="153"/>
        <v>11</v>
      </c>
      <c r="E1226" s="5" t="str">
        <f t="shared" si="154"/>
        <v>Nov</v>
      </c>
      <c r="F1226" s="5" t="str">
        <f t="shared" si="155"/>
        <v>Q4</v>
      </c>
      <c r="G1226" s="5" t="s">
        <v>35</v>
      </c>
      <c r="H1226" s="5" t="s">
        <v>91</v>
      </c>
      <c r="I1226" s="5" t="s">
        <v>92</v>
      </c>
      <c r="J1226" s="5" t="s">
        <v>38</v>
      </c>
      <c r="K1226" s="5" t="s">
        <v>39</v>
      </c>
      <c r="L1226" s="5" t="s">
        <v>40</v>
      </c>
      <c r="M1226" s="5" t="s">
        <v>49</v>
      </c>
      <c r="N1226" s="5">
        <v>3</v>
      </c>
      <c r="O1226" s="7">
        <v>55260</v>
      </c>
      <c r="P1226" s="8">
        <v>0.05</v>
      </c>
      <c r="Q1226" s="7">
        <v>47110</v>
      </c>
      <c r="R1226" s="9">
        <f t="shared" si="156"/>
        <v>157491</v>
      </c>
      <c r="S1226" s="9">
        <f t="shared" si="157"/>
        <v>141330</v>
      </c>
      <c r="T1226" s="9">
        <f t="shared" si="158"/>
        <v>16161</v>
      </c>
      <c r="U1226" s="10">
        <f t="shared" si="159"/>
        <v>0.10261538754595501</v>
      </c>
      <c r="V1226" s="5" t="s">
        <v>42</v>
      </c>
    </row>
    <row r="1227" spans="1:22" x14ac:dyDescent="0.3">
      <c r="A1227" s="5" t="s">
        <v>1314</v>
      </c>
      <c r="B1227" s="6">
        <v>45241</v>
      </c>
      <c r="C1227" s="5">
        <f t="shared" si="152"/>
        <v>2023</v>
      </c>
      <c r="D1227" s="5">
        <f t="shared" si="153"/>
        <v>11</v>
      </c>
      <c r="E1227" s="5" t="str">
        <f t="shared" si="154"/>
        <v>Nov</v>
      </c>
      <c r="F1227" s="5" t="str">
        <f t="shared" si="155"/>
        <v>Q4</v>
      </c>
      <c r="G1227" s="5" t="s">
        <v>58</v>
      </c>
      <c r="H1227" s="5" t="s">
        <v>59</v>
      </c>
      <c r="I1227" s="5" t="s">
        <v>60</v>
      </c>
      <c r="J1227" s="5" t="s">
        <v>38</v>
      </c>
      <c r="K1227" s="5" t="s">
        <v>75</v>
      </c>
      <c r="L1227" s="5" t="s">
        <v>48</v>
      </c>
      <c r="M1227" s="5" t="s">
        <v>49</v>
      </c>
      <c r="N1227" s="5">
        <v>1</v>
      </c>
      <c r="O1227" s="7">
        <v>11418</v>
      </c>
      <c r="P1227" s="8">
        <v>0</v>
      </c>
      <c r="Q1227" s="7">
        <v>8461</v>
      </c>
      <c r="R1227" s="9">
        <f t="shared" si="156"/>
        <v>11418</v>
      </c>
      <c r="S1227" s="9">
        <f t="shared" si="157"/>
        <v>8461</v>
      </c>
      <c r="T1227" s="9">
        <f t="shared" si="158"/>
        <v>2957</v>
      </c>
      <c r="U1227" s="10">
        <f t="shared" si="159"/>
        <v>0.25897705377474162</v>
      </c>
      <c r="V1227" s="5" t="s">
        <v>42</v>
      </c>
    </row>
    <row r="1228" spans="1:22" x14ac:dyDescent="0.3">
      <c r="A1228" s="5" t="s">
        <v>1315</v>
      </c>
      <c r="B1228" s="6">
        <v>45241</v>
      </c>
      <c r="C1228" s="5">
        <f t="shared" si="152"/>
        <v>2023</v>
      </c>
      <c r="D1228" s="5">
        <f t="shared" si="153"/>
        <v>11</v>
      </c>
      <c r="E1228" s="5" t="str">
        <f t="shared" si="154"/>
        <v>Nov</v>
      </c>
      <c r="F1228" s="5" t="str">
        <f t="shared" si="155"/>
        <v>Q4</v>
      </c>
      <c r="G1228" s="5" t="s">
        <v>63</v>
      </c>
      <c r="H1228" s="5" t="s">
        <v>109</v>
      </c>
      <c r="I1228" s="5" t="s">
        <v>110</v>
      </c>
      <c r="J1228" s="5" t="s">
        <v>38</v>
      </c>
      <c r="K1228" s="5" t="s">
        <v>118</v>
      </c>
      <c r="L1228" s="5" t="s">
        <v>40</v>
      </c>
      <c r="M1228" s="5" t="s">
        <v>49</v>
      </c>
      <c r="N1228" s="5">
        <v>2</v>
      </c>
      <c r="O1228" s="7">
        <v>16577</v>
      </c>
      <c r="P1228" s="8">
        <v>0.1</v>
      </c>
      <c r="Q1228" s="7">
        <v>12809</v>
      </c>
      <c r="R1228" s="9">
        <f t="shared" si="156"/>
        <v>29838.600000000002</v>
      </c>
      <c r="S1228" s="9">
        <f t="shared" si="157"/>
        <v>25618</v>
      </c>
      <c r="T1228" s="9">
        <f t="shared" si="158"/>
        <v>4220.6000000000022</v>
      </c>
      <c r="U1228" s="10">
        <f t="shared" si="159"/>
        <v>0.14144765505084025</v>
      </c>
      <c r="V1228" s="5" t="s">
        <v>42</v>
      </c>
    </row>
    <row r="1229" spans="1:22" x14ac:dyDescent="0.3">
      <c r="A1229" s="5" t="s">
        <v>1316</v>
      </c>
      <c r="B1229" s="6">
        <v>45241</v>
      </c>
      <c r="C1229" s="5">
        <f t="shared" si="152"/>
        <v>2023</v>
      </c>
      <c r="D1229" s="5">
        <f t="shared" si="153"/>
        <v>11</v>
      </c>
      <c r="E1229" s="5" t="str">
        <f t="shared" si="154"/>
        <v>Nov</v>
      </c>
      <c r="F1229" s="5" t="str">
        <f t="shared" si="155"/>
        <v>Q4</v>
      </c>
      <c r="G1229" s="5" t="s">
        <v>51</v>
      </c>
      <c r="H1229" s="5" t="s">
        <v>79</v>
      </c>
      <c r="I1229" s="5" t="s">
        <v>80</v>
      </c>
      <c r="J1229" s="5" t="s">
        <v>81</v>
      </c>
      <c r="K1229" s="5" t="s">
        <v>130</v>
      </c>
      <c r="L1229" s="5" t="s">
        <v>40</v>
      </c>
      <c r="M1229" s="5" t="s">
        <v>41</v>
      </c>
      <c r="N1229" s="5">
        <v>2</v>
      </c>
      <c r="O1229" s="7">
        <v>13540</v>
      </c>
      <c r="P1229" s="8">
        <v>0.4</v>
      </c>
      <c r="Q1229" s="7">
        <v>8175</v>
      </c>
      <c r="R1229" s="9">
        <f t="shared" si="156"/>
        <v>16248</v>
      </c>
      <c r="S1229" s="9">
        <f t="shared" si="157"/>
        <v>16350</v>
      </c>
      <c r="T1229" s="9">
        <f t="shared" si="158"/>
        <v>-102</v>
      </c>
      <c r="U1229" s="10">
        <f t="shared" si="159"/>
        <v>-6.2776957163958643E-3</v>
      </c>
      <c r="V1229" s="5" t="s">
        <v>42</v>
      </c>
    </row>
    <row r="1230" spans="1:22" x14ac:dyDescent="0.3">
      <c r="A1230" s="5" t="s">
        <v>1317</v>
      </c>
      <c r="B1230" s="6">
        <v>45242</v>
      </c>
      <c r="C1230" s="5">
        <f t="shared" si="152"/>
        <v>2023</v>
      </c>
      <c r="D1230" s="5">
        <f t="shared" si="153"/>
        <v>11</v>
      </c>
      <c r="E1230" s="5" t="str">
        <f t="shared" si="154"/>
        <v>Nov</v>
      </c>
      <c r="F1230" s="5" t="str">
        <f t="shared" si="155"/>
        <v>Q4</v>
      </c>
      <c r="G1230" s="5" t="s">
        <v>51</v>
      </c>
      <c r="H1230" s="5" t="s">
        <v>106</v>
      </c>
      <c r="I1230" s="5" t="s">
        <v>107</v>
      </c>
      <c r="J1230" s="5" t="s">
        <v>38</v>
      </c>
      <c r="K1230" s="5" t="s">
        <v>39</v>
      </c>
      <c r="L1230" s="5" t="s">
        <v>76</v>
      </c>
      <c r="M1230" s="5" t="s">
        <v>49</v>
      </c>
      <c r="N1230" s="5">
        <v>1</v>
      </c>
      <c r="O1230" s="7">
        <v>53992</v>
      </c>
      <c r="P1230" s="8">
        <v>0.05</v>
      </c>
      <c r="Q1230" s="7">
        <v>47211</v>
      </c>
      <c r="R1230" s="9">
        <f t="shared" si="156"/>
        <v>51292.399999999994</v>
      </c>
      <c r="S1230" s="9">
        <f t="shared" si="157"/>
        <v>47211</v>
      </c>
      <c r="T1230" s="9">
        <f t="shared" si="158"/>
        <v>4081.3999999999942</v>
      </c>
      <c r="U1230" s="10">
        <f t="shared" si="159"/>
        <v>7.9571242523258701E-2</v>
      </c>
      <c r="V1230" s="5" t="s">
        <v>42</v>
      </c>
    </row>
    <row r="1231" spans="1:22" x14ac:dyDescent="0.3">
      <c r="A1231" s="5" t="s">
        <v>1318</v>
      </c>
      <c r="B1231" s="6">
        <v>45242</v>
      </c>
      <c r="C1231" s="5">
        <f t="shared" si="152"/>
        <v>2023</v>
      </c>
      <c r="D1231" s="5">
        <f t="shared" si="153"/>
        <v>11</v>
      </c>
      <c r="E1231" s="5" t="str">
        <f t="shared" si="154"/>
        <v>Nov</v>
      </c>
      <c r="F1231" s="5" t="str">
        <f t="shared" si="155"/>
        <v>Q4</v>
      </c>
      <c r="G1231" s="5" t="s">
        <v>58</v>
      </c>
      <c r="H1231" s="5" t="s">
        <v>59</v>
      </c>
      <c r="I1231" s="5" t="s">
        <v>60</v>
      </c>
      <c r="J1231" s="5" t="s">
        <v>81</v>
      </c>
      <c r="K1231" s="5" t="s">
        <v>94</v>
      </c>
      <c r="L1231" s="5" t="s">
        <v>48</v>
      </c>
      <c r="M1231" s="5" t="s">
        <v>49</v>
      </c>
      <c r="N1231" s="5">
        <v>1</v>
      </c>
      <c r="O1231" s="7">
        <v>34876</v>
      </c>
      <c r="P1231" s="8">
        <v>0.15</v>
      </c>
      <c r="Q1231" s="7">
        <v>23540</v>
      </c>
      <c r="R1231" s="9">
        <f t="shared" si="156"/>
        <v>29644.6</v>
      </c>
      <c r="S1231" s="9">
        <f t="shared" si="157"/>
        <v>23540</v>
      </c>
      <c r="T1231" s="9">
        <f t="shared" si="158"/>
        <v>6104.5999999999985</v>
      </c>
      <c r="U1231" s="10">
        <f t="shared" si="159"/>
        <v>0.20592620578452733</v>
      </c>
      <c r="V1231" s="5" t="s">
        <v>42</v>
      </c>
    </row>
    <row r="1232" spans="1:22" x14ac:dyDescent="0.3">
      <c r="A1232" s="5" t="s">
        <v>1319</v>
      </c>
      <c r="B1232" s="6">
        <v>45242</v>
      </c>
      <c r="C1232" s="5">
        <f t="shared" si="152"/>
        <v>2023</v>
      </c>
      <c r="D1232" s="5">
        <f t="shared" si="153"/>
        <v>11</v>
      </c>
      <c r="E1232" s="5" t="str">
        <f t="shared" si="154"/>
        <v>Nov</v>
      </c>
      <c r="F1232" s="5" t="str">
        <f t="shared" si="155"/>
        <v>Q4</v>
      </c>
      <c r="G1232" s="5" t="s">
        <v>51</v>
      </c>
      <c r="H1232" s="5" t="s">
        <v>52</v>
      </c>
      <c r="I1232" s="5" t="s">
        <v>53</v>
      </c>
      <c r="J1232" s="5" t="s">
        <v>38</v>
      </c>
      <c r="K1232" s="5" t="s">
        <v>75</v>
      </c>
      <c r="L1232" s="5" t="s">
        <v>76</v>
      </c>
      <c r="M1232" s="5" t="s">
        <v>56</v>
      </c>
      <c r="N1232" s="5">
        <v>1</v>
      </c>
      <c r="O1232" s="7">
        <v>11698</v>
      </c>
      <c r="P1232" s="8">
        <v>0.1</v>
      </c>
      <c r="Q1232" s="7">
        <v>8478</v>
      </c>
      <c r="R1232" s="9">
        <f t="shared" si="156"/>
        <v>10528.2</v>
      </c>
      <c r="S1232" s="9">
        <f t="shared" si="157"/>
        <v>8478</v>
      </c>
      <c r="T1232" s="9">
        <f t="shared" si="158"/>
        <v>2050.2000000000007</v>
      </c>
      <c r="U1232" s="10">
        <f t="shared" si="159"/>
        <v>0.19473414258847671</v>
      </c>
      <c r="V1232" s="5" t="s">
        <v>42</v>
      </c>
    </row>
    <row r="1233" spans="1:22" x14ac:dyDescent="0.3">
      <c r="A1233" s="5" t="s">
        <v>1320</v>
      </c>
      <c r="B1233" s="6">
        <v>45242</v>
      </c>
      <c r="C1233" s="5">
        <f t="shared" si="152"/>
        <v>2023</v>
      </c>
      <c r="D1233" s="5">
        <f t="shared" si="153"/>
        <v>11</v>
      </c>
      <c r="E1233" s="5" t="str">
        <f t="shared" si="154"/>
        <v>Nov</v>
      </c>
      <c r="F1233" s="5" t="str">
        <f t="shared" si="155"/>
        <v>Q4</v>
      </c>
      <c r="G1233" s="5" t="s">
        <v>63</v>
      </c>
      <c r="H1233" s="5" t="s">
        <v>86</v>
      </c>
      <c r="I1233" s="5" t="s">
        <v>87</v>
      </c>
      <c r="J1233" s="5" t="s">
        <v>54</v>
      </c>
      <c r="K1233" s="5" t="s">
        <v>55</v>
      </c>
      <c r="L1233" s="5" t="s">
        <v>48</v>
      </c>
      <c r="M1233" s="5" t="s">
        <v>56</v>
      </c>
      <c r="N1233" s="5">
        <v>1</v>
      </c>
      <c r="O1233" s="7">
        <v>2522</v>
      </c>
      <c r="P1233" s="8">
        <v>0.15</v>
      </c>
      <c r="Q1233" s="7">
        <v>1480</v>
      </c>
      <c r="R1233" s="9">
        <f t="shared" si="156"/>
        <v>2143.6999999999998</v>
      </c>
      <c r="S1233" s="9">
        <f t="shared" si="157"/>
        <v>1480</v>
      </c>
      <c r="T1233" s="9">
        <f t="shared" si="158"/>
        <v>663.69999999999982</v>
      </c>
      <c r="U1233" s="10">
        <f t="shared" si="159"/>
        <v>0.30960488874376074</v>
      </c>
      <c r="V1233" s="5" t="s">
        <v>42</v>
      </c>
    </row>
    <row r="1234" spans="1:22" x14ac:dyDescent="0.3">
      <c r="A1234" s="5" t="s">
        <v>1321</v>
      </c>
      <c r="B1234" s="6">
        <v>45242</v>
      </c>
      <c r="C1234" s="5">
        <f t="shared" si="152"/>
        <v>2023</v>
      </c>
      <c r="D1234" s="5">
        <f t="shared" si="153"/>
        <v>11</v>
      </c>
      <c r="E1234" s="5" t="str">
        <f t="shared" si="154"/>
        <v>Nov</v>
      </c>
      <c r="F1234" s="5" t="str">
        <f t="shared" si="155"/>
        <v>Q4</v>
      </c>
      <c r="G1234" s="5" t="s">
        <v>35</v>
      </c>
      <c r="H1234" s="5" t="s">
        <v>36</v>
      </c>
      <c r="I1234" s="5" t="s">
        <v>37</v>
      </c>
      <c r="J1234" s="5" t="s">
        <v>81</v>
      </c>
      <c r="K1234" s="5" t="s">
        <v>82</v>
      </c>
      <c r="L1234" s="5" t="s">
        <v>76</v>
      </c>
      <c r="M1234" s="5" t="s">
        <v>49</v>
      </c>
      <c r="N1234" s="5">
        <v>2</v>
      </c>
      <c r="O1234" s="7">
        <v>6427</v>
      </c>
      <c r="P1234" s="8">
        <v>0</v>
      </c>
      <c r="Q1234" s="7">
        <v>3607</v>
      </c>
      <c r="R1234" s="9">
        <f t="shared" si="156"/>
        <v>12854</v>
      </c>
      <c r="S1234" s="9">
        <f t="shared" si="157"/>
        <v>7214</v>
      </c>
      <c r="T1234" s="9">
        <f t="shared" si="158"/>
        <v>5640</v>
      </c>
      <c r="U1234" s="10">
        <f t="shared" si="159"/>
        <v>0.4387739225143924</v>
      </c>
      <c r="V1234" s="5" t="s">
        <v>42</v>
      </c>
    </row>
    <row r="1235" spans="1:22" x14ac:dyDescent="0.3">
      <c r="A1235" s="5" t="s">
        <v>1322</v>
      </c>
      <c r="B1235" s="6">
        <v>45242</v>
      </c>
      <c r="C1235" s="5">
        <f t="shared" si="152"/>
        <v>2023</v>
      </c>
      <c r="D1235" s="5">
        <f t="shared" si="153"/>
        <v>11</v>
      </c>
      <c r="E1235" s="5" t="str">
        <f t="shared" si="154"/>
        <v>Nov</v>
      </c>
      <c r="F1235" s="5" t="str">
        <f t="shared" si="155"/>
        <v>Q4</v>
      </c>
      <c r="G1235" s="5" t="s">
        <v>63</v>
      </c>
      <c r="H1235" s="5" t="s">
        <v>109</v>
      </c>
      <c r="I1235" s="5" t="s">
        <v>110</v>
      </c>
      <c r="J1235" s="5" t="s">
        <v>38</v>
      </c>
      <c r="K1235" s="5" t="s">
        <v>104</v>
      </c>
      <c r="L1235" s="5" t="s">
        <v>76</v>
      </c>
      <c r="M1235" s="5" t="s">
        <v>56</v>
      </c>
      <c r="N1235" s="5">
        <v>1</v>
      </c>
      <c r="O1235" s="7">
        <v>1589</v>
      </c>
      <c r="P1235" s="8">
        <v>0.15</v>
      </c>
      <c r="Q1235" s="7">
        <v>806</v>
      </c>
      <c r="R1235" s="9">
        <f t="shared" si="156"/>
        <v>1350.6499999999999</v>
      </c>
      <c r="S1235" s="9">
        <f t="shared" si="157"/>
        <v>806</v>
      </c>
      <c r="T1235" s="9">
        <f t="shared" si="158"/>
        <v>544.64999999999986</v>
      </c>
      <c r="U1235" s="10">
        <f t="shared" si="159"/>
        <v>0.40325028689890047</v>
      </c>
      <c r="V1235" s="5" t="s">
        <v>42</v>
      </c>
    </row>
    <row r="1236" spans="1:22" x14ac:dyDescent="0.3">
      <c r="A1236" s="5" t="s">
        <v>1323</v>
      </c>
      <c r="B1236" s="6">
        <v>45243</v>
      </c>
      <c r="C1236" s="5">
        <f t="shared" si="152"/>
        <v>2023</v>
      </c>
      <c r="D1236" s="5">
        <f t="shared" si="153"/>
        <v>11</v>
      </c>
      <c r="E1236" s="5" t="str">
        <f t="shared" si="154"/>
        <v>Nov</v>
      </c>
      <c r="F1236" s="5" t="str">
        <f t="shared" si="155"/>
        <v>Q4</v>
      </c>
      <c r="G1236" s="5" t="s">
        <v>51</v>
      </c>
      <c r="H1236" s="5" t="s">
        <v>79</v>
      </c>
      <c r="I1236" s="5" t="s">
        <v>80</v>
      </c>
      <c r="J1236" s="5" t="s">
        <v>38</v>
      </c>
      <c r="K1236" s="5" t="s">
        <v>39</v>
      </c>
      <c r="L1236" s="5" t="s">
        <v>40</v>
      </c>
      <c r="M1236" s="5" t="s">
        <v>49</v>
      </c>
      <c r="N1236" s="5">
        <v>1</v>
      </c>
      <c r="O1236" s="7">
        <v>48474</v>
      </c>
      <c r="P1236" s="8">
        <v>0</v>
      </c>
      <c r="Q1236" s="7">
        <v>41593</v>
      </c>
      <c r="R1236" s="9">
        <f t="shared" si="156"/>
        <v>48474</v>
      </c>
      <c r="S1236" s="9">
        <f t="shared" si="157"/>
        <v>41593</v>
      </c>
      <c r="T1236" s="9">
        <f t="shared" si="158"/>
        <v>6881</v>
      </c>
      <c r="U1236" s="10">
        <f t="shared" si="159"/>
        <v>0.14195238684655692</v>
      </c>
      <c r="V1236" s="5" t="s">
        <v>42</v>
      </c>
    </row>
    <row r="1237" spans="1:22" x14ac:dyDescent="0.3">
      <c r="A1237" s="5" t="s">
        <v>1324</v>
      </c>
      <c r="B1237" s="6">
        <v>45243</v>
      </c>
      <c r="C1237" s="5">
        <f t="shared" si="152"/>
        <v>2023</v>
      </c>
      <c r="D1237" s="5">
        <f t="shared" si="153"/>
        <v>11</v>
      </c>
      <c r="E1237" s="5" t="str">
        <f t="shared" si="154"/>
        <v>Nov</v>
      </c>
      <c r="F1237" s="5" t="str">
        <f t="shared" si="155"/>
        <v>Q4</v>
      </c>
      <c r="G1237" s="5" t="s">
        <v>51</v>
      </c>
      <c r="H1237" s="5" t="s">
        <v>79</v>
      </c>
      <c r="I1237" s="5" t="s">
        <v>80</v>
      </c>
      <c r="J1237" s="5" t="s">
        <v>81</v>
      </c>
      <c r="K1237" s="5" t="s">
        <v>82</v>
      </c>
      <c r="L1237" s="5" t="s">
        <v>40</v>
      </c>
      <c r="M1237" s="5" t="s">
        <v>56</v>
      </c>
      <c r="N1237" s="5">
        <v>5</v>
      </c>
      <c r="O1237" s="7">
        <v>6790</v>
      </c>
      <c r="P1237" s="8">
        <v>0.35</v>
      </c>
      <c r="Q1237" s="7">
        <v>3730</v>
      </c>
      <c r="R1237" s="9">
        <f t="shared" si="156"/>
        <v>22067.5</v>
      </c>
      <c r="S1237" s="9">
        <f t="shared" si="157"/>
        <v>18650</v>
      </c>
      <c r="T1237" s="9">
        <f t="shared" si="158"/>
        <v>3417.5</v>
      </c>
      <c r="U1237" s="10">
        <f t="shared" si="159"/>
        <v>0.15486575280389714</v>
      </c>
      <c r="V1237" s="5" t="s">
        <v>42</v>
      </c>
    </row>
    <row r="1238" spans="1:22" x14ac:dyDescent="0.3">
      <c r="A1238" s="5" t="s">
        <v>1325</v>
      </c>
      <c r="B1238" s="6">
        <v>45243</v>
      </c>
      <c r="C1238" s="5">
        <f t="shared" si="152"/>
        <v>2023</v>
      </c>
      <c r="D1238" s="5">
        <f t="shared" si="153"/>
        <v>11</v>
      </c>
      <c r="E1238" s="5" t="str">
        <f t="shared" si="154"/>
        <v>Nov</v>
      </c>
      <c r="F1238" s="5" t="str">
        <f t="shared" si="155"/>
        <v>Q4</v>
      </c>
      <c r="G1238" s="5" t="s">
        <v>51</v>
      </c>
      <c r="H1238" s="5" t="s">
        <v>79</v>
      </c>
      <c r="I1238" s="5" t="s">
        <v>80</v>
      </c>
      <c r="J1238" s="5" t="s">
        <v>46</v>
      </c>
      <c r="K1238" s="5" t="s">
        <v>61</v>
      </c>
      <c r="L1238" s="5" t="s">
        <v>76</v>
      </c>
      <c r="M1238" s="5" t="s">
        <v>49</v>
      </c>
      <c r="N1238" s="5">
        <v>1</v>
      </c>
      <c r="O1238" s="7">
        <v>258</v>
      </c>
      <c r="P1238" s="8">
        <v>0.15</v>
      </c>
      <c r="Q1238" s="7">
        <v>111</v>
      </c>
      <c r="R1238" s="9">
        <f t="shared" si="156"/>
        <v>219.29999999999998</v>
      </c>
      <c r="S1238" s="9">
        <f t="shared" si="157"/>
        <v>111</v>
      </c>
      <c r="T1238" s="9">
        <f t="shared" si="158"/>
        <v>108.29999999999998</v>
      </c>
      <c r="U1238" s="10">
        <f t="shared" si="159"/>
        <v>0.493844049247606</v>
      </c>
      <c r="V1238" s="5" t="s">
        <v>42</v>
      </c>
    </row>
    <row r="1239" spans="1:22" x14ac:dyDescent="0.3">
      <c r="A1239" s="5" t="s">
        <v>1326</v>
      </c>
      <c r="B1239" s="6">
        <v>45243</v>
      </c>
      <c r="C1239" s="5">
        <f t="shared" si="152"/>
        <v>2023</v>
      </c>
      <c r="D1239" s="5">
        <f t="shared" si="153"/>
        <v>11</v>
      </c>
      <c r="E1239" s="5" t="str">
        <f t="shared" si="154"/>
        <v>Nov</v>
      </c>
      <c r="F1239" s="5" t="str">
        <f t="shared" si="155"/>
        <v>Q4</v>
      </c>
      <c r="G1239" s="5" t="s">
        <v>35</v>
      </c>
      <c r="H1239" s="5" t="s">
        <v>91</v>
      </c>
      <c r="I1239" s="5" t="s">
        <v>92</v>
      </c>
      <c r="J1239" s="5" t="s">
        <v>81</v>
      </c>
      <c r="K1239" s="5" t="s">
        <v>94</v>
      </c>
      <c r="L1239" s="5" t="s">
        <v>40</v>
      </c>
      <c r="M1239" s="5" t="s">
        <v>49</v>
      </c>
      <c r="N1239" s="5">
        <v>1</v>
      </c>
      <c r="O1239" s="7">
        <v>32064</v>
      </c>
      <c r="P1239" s="8">
        <v>0.15</v>
      </c>
      <c r="Q1239" s="7">
        <v>21625</v>
      </c>
      <c r="R1239" s="9">
        <f t="shared" si="156"/>
        <v>27254.399999999998</v>
      </c>
      <c r="S1239" s="9">
        <f t="shared" si="157"/>
        <v>21625</v>
      </c>
      <c r="T1239" s="9">
        <f t="shared" si="158"/>
        <v>5629.3999999999978</v>
      </c>
      <c r="U1239" s="10">
        <f t="shared" si="159"/>
        <v>0.20655013502406944</v>
      </c>
      <c r="V1239" s="5" t="s">
        <v>42</v>
      </c>
    </row>
    <row r="1240" spans="1:22" x14ac:dyDescent="0.3">
      <c r="A1240" s="5" t="s">
        <v>1327</v>
      </c>
      <c r="B1240" s="6">
        <v>45243</v>
      </c>
      <c r="C1240" s="5">
        <f t="shared" si="152"/>
        <v>2023</v>
      </c>
      <c r="D1240" s="5">
        <f t="shared" si="153"/>
        <v>11</v>
      </c>
      <c r="E1240" s="5" t="str">
        <f t="shared" si="154"/>
        <v>Nov</v>
      </c>
      <c r="F1240" s="5" t="str">
        <f t="shared" si="155"/>
        <v>Q4</v>
      </c>
      <c r="G1240" s="5" t="s">
        <v>35</v>
      </c>
      <c r="H1240" s="5" t="s">
        <v>44</v>
      </c>
      <c r="I1240" s="5" t="s">
        <v>45</v>
      </c>
      <c r="J1240" s="5" t="s">
        <v>38</v>
      </c>
      <c r="K1240" s="5" t="s">
        <v>118</v>
      </c>
      <c r="L1240" s="5" t="s">
        <v>40</v>
      </c>
      <c r="M1240" s="5" t="s">
        <v>41</v>
      </c>
      <c r="N1240" s="5">
        <v>2</v>
      </c>
      <c r="O1240" s="7">
        <v>19425</v>
      </c>
      <c r="P1240" s="8">
        <v>0.2</v>
      </c>
      <c r="Q1240" s="7">
        <v>15324</v>
      </c>
      <c r="R1240" s="9">
        <f t="shared" si="156"/>
        <v>31080</v>
      </c>
      <c r="S1240" s="9">
        <f t="shared" si="157"/>
        <v>30648</v>
      </c>
      <c r="T1240" s="9">
        <f t="shared" si="158"/>
        <v>432</v>
      </c>
      <c r="U1240" s="10">
        <f t="shared" si="159"/>
        <v>1.3899613899613899E-2</v>
      </c>
      <c r="V1240" s="5" t="s">
        <v>42</v>
      </c>
    </row>
    <row r="1241" spans="1:22" x14ac:dyDescent="0.3">
      <c r="A1241" s="5" t="s">
        <v>1328</v>
      </c>
      <c r="B1241" s="6">
        <v>45243</v>
      </c>
      <c r="C1241" s="5">
        <f t="shared" si="152"/>
        <v>2023</v>
      </c>
      <c r="D1241" s="5">
        <f t="shared" si="153"/>
        <v>11</v>
      </c>
      <c r="E1241" s="5" t="str">
        <f t="shared" si="154"/>
        <v>Nov</v>
      </c>
      <c r="F1241" s="5" t="str">
        <f t="shared" si="155"/>
        <v>Q4</v>
      </c>
      <c r="G1241" s="5" t="s">
        <v>63</v>
      </c>
      <c r="H1241" s="5" t="s">
        <v>109</v>
      </c>
      <c r="I1241" s="5" t="s">
        <v>110</v>
      </c>
      <c r="J1241" s="5" t="s">
        <v>46</v>
      </c>
      <c r="K1241" s="5" t="s">
        <v>66</v>
      </c>
      <c r="L1241" s="5" t="s">
        <v>76</v>
      </c>
      <c r="M1241" s="5" t="s">
        <v>49</v>
      </c>
      <c r="N1241" s="5">
        <v>1</v>
      </c>
      <c r="O1241" s="7">
        <v>280</v>
      </c>
      <c r="P1241" s="8">
        <v>0</v>
      </c>
      <c r="Q1241" s="7">
        <v>112</v>
      </c>
      <c r="R1241" s="9">
        <f t="shared" si="156"/>
        <v>280</v>
      </c>
      <c r="S1241" s="9">
        <f t="shared" si="157"/>
        <v>112</v>
      </c>
      <c r="T1241" s="9">
        <f t="shared" si="158"/>
        <v>168</v>
      </c>
      <c r="U1241" s="10">
        <f t="shared" si="159"/>
        <v>0.6</v>
      </c>
      <c r="V1241" s="5" t="s">
        <v>42</v>
      </c>
    </row>
    <row r="1242" spans="1:22" x14ac:dyDescent="0.3">
      <c r="A1242" s="5" t="s">
        <v>1329</v>
      </c>
      <c r="B1242" s="6">
        <v>45244</v>
      </c>
      <c r="C1242" s="5">
        <f t="shared" si="152"/>
        <v>2023</v>
      </c>
      <c r="D1242" s="5">
        <f t="shared" si="153"/>
        <v>11</v>
      </c>
      <c r="E1242" s="5" t="str">
        <f t="shared" si="154"/>
        <v>Nov</v>
      </c>
      <c r="F1242" s="5" t="str">
        <f t="shared" si="155"/>
        <v>Q4</v>
      </c>
      <c r="G1242" s="5" t="s">
        <v>51</v>
      </c>
      <c r="H1242" s="5" t="s">
        <v>52</v>
      </c>
      <c r="I1242" s="5" t="s">
        <v>53</v>
      </c>
      <c r="J1242" s="5" t="s">
        <v>81</v>
      </c>
      <c r="K1242" s="5" t="s">
        <v>94</v>
      </c>
      <c r="L1242" s="5" t="s">
        <v>40</v>
      </c>
      <c r="M1242" s="5" t="s">
        <v>56</v>
      </c>
      <c r="N1242" s="5">
        <v>1</v>
      </c>
      <c r="O1242" s="7">
        <v>30679</v>
      </c>
      <c r="P1242" s="8">
        <v>0.25</v>
      </c>
      <c r="Q1242" s="7">
        <v>20559</v>
      </c>
      <c r="R1242" s="9">
        <f t="shared" si="156"/>
        <v>23009.25</v>
      </c>
      <c r="S1242" s="9">
        <f t="shared" si="157"/>
        <v>20559</v>
      </c>
      <c r="T1242" s="9">
        <f t="shared" si="158"/>
        <v>2450.25</v>
      </c>
      <c r="U1242" s="10">
        <f t="shared" si="159"/>
        <v>0.10648978128361419</v>
      </c>
      <c r="V1242" s="5" t="s">
        <v>42</v>
      </c>
    </row>
    <row r="1243" spans="1:22" x14ac:dyDescent="0.3">
      <c r="A1243" s="5" t="s">
        <v>1330</v>
      </c>
      <c r="B1243" s="6">
        <v>45244</v>
      </c>
      <c r="C1243" s="5">
        <f t="shared" si="152"/>
        <v>2023</v>
      </c>
      <c r="D1243" s="5">
        <f t="shared" si="153"/>
        <v>11</v>
      </c>
      <c r="E1243" s="5" t="str">
        <f t="shared" si="154"/>
        <v>Nov</v>
      </c>
      <c r="F1243" s="5" t="str">
        <f t="shared" si="155"/>
        <v>Q4</v>
      </c>
      <c r="G1243" s="5" t="s">
        <v>51</v>
      </c>
      <c r="H1243" s="5" t="s">
        <v>106</v>
      </c>
      <c r="I1243" s="5" t="s">
        <v>107</v>
      </c>
      <c r="J1243" s="5" t="s">
        <v>46</v>
      </c>
      <c r="K1243" s="5" t="s">
        <v>66</v>
      </c>
      <c r="L1243" s="5" t="s">
        <v>40</v>
      </c>
      <c r="M1243" s="5" t="s">
        <v>49</v>
      </c>
      <c r="N1243" s="5">
        <v>3</v>
      </c>
      <c r="O1243" s="7">
        <v>279</v>
      </c>
      <c r="P1243" s="8">
        <v>0</v>
      </c>
      <c r="Q1243" s="7">
        <v>114</v>
      </c>
      <c r="R1243" s="9">
        <f t="shared" si="156"/>
        <v>837</v>
      </c>
      <c r="S1243" s="9">
        <f t="shared" si="157"/>
        <v>342</v>
      </c>
      <c r="T1243" s="9">
        <f t="shared" si="158"/>
        <v>495</v>
      </c>
      <c r="U1243" s="10">
        <f t="shared" si="159"/>
        <v>0.59139784946236562</v>
      </c>
      <c r="V1243" s="5" t="s">
        <v>42</v>
      </c>
    </row>
    <row r="1244" spans="1:22" x14ac:dyDescent="0.3">
      <c r="A1244" s="5" t="s">
        <v>1331</v>
      </c>
      <c r="B1244" s="6">
        <v>45244</v>
      </c>
      <c r="C1244" s="5">
        <f t="shared" si="152"/>
        <v>2023</v>
      </c>
      <c r="D1244" s="5">
        <f t="shared" si="153"/>
        <v>11</v>
      </c>
      <c r="E1244" s="5" t="str">
        <f t="shared" si="154"/>
        <v>Nov</v>
      </c>
      <c r="F1244" s="5" t="str">
        <f t="shared" si="155"/>
        <v>Q4</v>
      </c>
      <c r="G1244" s="5" t="s">
        <v>63</v>
      </c>
      <c r="H1244" s="5" t="s">
        <v>86</v>
      </c>
      <c r="I1244" s="5" t="s">
        <v>87</v>
      </c>
      <c r="J1244" s="5" t="s">
        <v>46</v>
      </c>
      <c r="K1244" s="5" t="s">
        <v>66</v>
      </c>
      <c r="L1244" s="5" t="s">
        <v>76</v>
      </c>
      <c r="M1244" s="5" t="s">
        <v>49</v>
      </c>
      <c r="N1244" s="5">
        <v>1</v>
      </c>
      <c r="O1244" s="7">
        <v>317</v>
      </c>
      <c r="P1244" s="8">
        <v>0.05</v>
      </c>
      <c r="Q1244" s="7">
        <v>125</v>
      </c>
      <c r="R1244" s="9">
        <f t="shared" si="156"/>
        <v>301.14999999999998</v>
      </c>
      <c r="S1244" s="9">
        <f t="shared" si="157"/>
        <v>125</v>
      </c>
      <c r="T1244" s="9">
        <f t="shared" si="158"/>
        <v>176.14999999999998</v>
      </c>
      <c r="U1244" s="10">
        <f t="shared" si="159"/>
        <v>0.58492445625103762</v>
      </c>
      <c r="V1244" s="5" t="s">
        <v>42</v>
      </c>
    </row>
    <row r="1245" spans="1:22" x14ac:dyDescent="0.3">
      <c r="A1245" s="5" t="s">
        <v>1332</v>
      </c>
      <c r="B1245" s="6">
        <v>45244</v>
      </c>
      <c r="C1245" s="5">
        <f t="shared" si="152"/>
        <v>2023</v>
      </c>
      <c r="D1245" s="5">
        <f t="shared" si="153"/>
        <v>11</v>
      </c>
      <c r="E1245" s="5" t="str">
        <f t="shared" si="154"/>
        <v>Nov</v>
      </c>
      <c r="F1245" s="5" t="str">
        <f t="shared" si="155"/>
        <v>Q4</v>
      </c>
      <c r="G1245" s="5" t="s">
        <v>58</v>
      </c>
      <c r="H1245" s="5" t="s">
        <v>59</v>
      </c>
      <c r="I1245" s="5" t="s">
        <v>60</v>
      </c>
      <c r="J1245" s="5" t="s">
        <v>38</v>
      </c>
      <c r="K1245" s="5" t="s">
        <v>39</v>
      </c>
      <c r="L1245" s="5" t="s">
        <v>40</v>
      </c>
      <c r="M1245" s="5" t="s">
        <v>49</v>
      </c>
      <c r="N1245" s="5">
        <v>1</v>
      </c>
      <c r="O1245" s="7">
        <v>56972</v>
      </c>
      <c r="P1245" s="8">
        <v>0.1</v>
      </c>
      <c r="Q1245" s="7">
        <v>48723</v>
      </c>
      <c r="R1245" s="9">
        <f t="shared" si="156"/>
        <v>51274.8</v>
      </c>
      <c r="S1245" s="9">
        <f t="shared" si="157"/>
        <v>48723</v>
      </c>
      <c r="T1245" s="9">
        <f t="shared" si="158"/>
        <v>2551.8000000000029</v>
      </c>
      <c r="U1245" s="10">
        <f t="shared" si="159"/>
        <v>4.9767137073182199E-2</v>
      </c>
      <c r="V1245" s="5" t="s">
        <v>120</v>
      </c>
    </row>
    <row r="1246" spans="1:22" x14ac:dyDescent="0.3">
      <c r="A1246" s="5" t="s">
        <v>1333</v>
      </c>
      <c r="B1246" s="6">
        <v>45244</v>
      </c>
      <c r="C1246" s="5">
        <f t="shared" si="152"/>
        <v>2023</v>
      </c>
      <c r="D1246" s="5">
        <f t="shared" si="153"/>
        <v>11</v>
      </c>
      <c r="E1246" s="5" t="str">
        <f t="shared" si="154"/>
        <v>Nov</v>
      </c>
      <c r="F1246" s="5" t="str">
        <f t="shared" si="155"/>
        <v>Q4</v>
      </c>
      <c r="G1246" s="5" t="s">
        <v>63</v>
      </c>
      <c r="H1246" s="5" t="s">
        <v>109</v>
      </c>
      <c r="I1246" s="5" t="s">
        <v>110</v>
      </c>
      <c r="J1246" s="5" t="s">
        <v>38</v>
      </c>
      <c r="K1246" s="5" t="s">
        <v>39</v>
      </c>
      <c r="L1246" s="5" t="s">
        <v>40</v>
      </c>
      <c r="M1246" s="5" t="s">
        <v>49</v>
      </c>
      <c r="N1246" s="5">
        <v>1</v>
      </c>
      <c r="O1246" s="7">
        <v>54937</v>
      </c>
      <c r="P1246" s="8">
        <v>0.1</v>
      </c>
      <c r="Q1246" s="7">
        <v>45952</v>
      </c>
      <c r="R1246" s="9">
        <f t="shared" si="156"/>
        <v>49443.3</v>
      </c>
      <c r="S1246" s="9">
        <f t="shared" si="157"/>
        <v>45952</v>
      </c>
      <c r="T1246" s="9">
        <f t="shared" si="158"/>
        <v>3491.3000000000029</v>
      </c>
      <c r="U1246" s="10">
        <f t="shared" si="159"/>
        <v>7.0612196192406301E-2</v>
      </c>
      <c r="V1246" s="5" t="s">
        <v>42</v>
      </c>
    </row>
    <row r="1247" spans="1:22" x14ac:dyDescent="0.3">
      <c r="A1247" s="5" t="s">
        <v>1334</v>
      </c>
      <c r="B1247" s="6">
        <v>45245</v>
      </c>
      <c r="C1247" s="5">
        <f t="shared" si="152"/>
        <v>2023</v>
      </c>
      <c r="D1247" s="5">
        <f t="shared" si="153"/>
        <v>11</v>
      </c>
      <c r="E1247" s="5" t="str">
        <f t="shared" si="154"/>
        <v>Nov</v>
      </c>
      <c r="F1247" s="5" t="str">
        <f t="shared" si="155"/>
        <v>Q4</v>
      </c>
      <c r="G1247" s="5" t="s">
        <v>35</v>
      </c>
      <c r="H1247" s="5" t="s">
        <v>91</v>
      </c>
      <c r="I1247" s="5" t="s">
        <v>92</v>
      </c>
      <c r="J1247" s="5" t="s">
        <v>38</v>
      </c>
      <c r="K1247" s="5" t="s">
        <v>118</v>
      </c>
      <c r="L1247" s="5" t="s">
        <v>40</v>
      </c>
      <c r="M1247" s="5" t="s">
        <v>56</v>
      </c>
      <c r="N1247" s="5">
        <v>8</v>
      </c>
      <c r="O1247" s="7">
        <v>18089</v>
      </c>
      <c r="P1247" s="8">
        <v>0.05</v>
      </c>
      <c r="Q1247" s="7">
        <v>13930</v>
      </c>
      <c r="R1247" s="9">
        <f t="shared" si="156"/>
        <v>137476.4</v>
      </c>
      <c r="S1247" s="9">
        <f t="shared" si="157"/>
        <v>111440</v>
      </c>
      <c r="T1247" s="9">
        <f t="shared" si="158"/>
        <v>26036.399999999994</v>
      </c>
      <c r="U1247" s="10">
        <f t="shared" si="159"/>
        <v>0.18938814225568895</v>
      </c>
      <c r="V1247" s="5" t="s">
        <v>42</v>
      </c>
    </row>
    <row r="1248" spans="1:22" x14ac:dyDescent="0.3">
      <c r="A1248" s="5" t="s">
        <v>1335</v>
      </c>
      <c r="B1248" s="6">
        <v>45245</v>
      </c>
      <c r="C1248" s="5">
        <f t="shared" si="152"/>
        <v>2023</v>
      </c>
      <c r="D1248" s="5">
        <f t="shared" si="153"/>
        <v>11</v>
      </c>
      <c r="E1248" s="5" t="str">
        <f t="shared" si="154"/>
        <v>Nov</v>
      </c>
      <c r="F1248" s="5" t="str">
        <f t="shared" si="155"/>
        <v>Q4</v>
      </c>
      <c r="G1248" s="5" t="s">
        <v>35</v>
      </c>
      <c r="H1248" s="5" t="s">
        <v>91</v>
      </c>
      <c r="I1248" s="5" t="s">
        <v>92</v>
      </c>
      <c r="J1248" s="5" t="s">
        <v>38</v>
      </c>
      <c r="K1248" s="5" t="s">
        <v>104</v>
      </c>
      <c r="L1248" s="5" t="s">
        <v>48</v>
      </c>
      <c r="M1248" s="5" t="s">
        <v>41</v>
      </c>
      <c r="N1248" s="5">
        <v>4</v>
      </c>
      <c r="O1248" s="7">
        <v>1544</v>
      </c>
      <c r="P1248" s="8">
        <v>0.05</v>
      </c>
      <c r="Q1248" s="7">
        <v>787</v>
      </c>
      <c r="R1248" s="9">
        <f t="shared" si="156"/>
        <v>5867.2</v>
      </c>
      <c r="S1248" s="9">
        <f t="shared" si="157"/>
        <v>3148</v>
      </c>
      <c r="T1248" s="9">
        <f t="shared" si="158"/>
        <v>2719.2</v>
      </c>
      <c r="U1248" s="10">
        <f t="shared" si="159"/>
        <v>0.46345786746659395</v>
      </c>
      <c r="V1248" s="5" t="s">
        <v>42</v>
      </c>
    </row>
    <row r="1249" spans="1:22" x14ac:dyDescent="0.3">
      <c r="A1249" s="5" t="s">
        <v>1336</v>
      </c>
      <c r="B1249" s="6">
        <v>45245</v>
      </c>
      <c r="C1249" s="5">
        <f t="shared" si="152"/>
        <v>2023</v>
      </c>
      <c r="D1249" s="5">
        <f t="shared" si="153"/>
        <v>11</v>
      </c>
      <c r="E1249" s="5" t="str">
        <f t="shared" si="154"/>
        <v>Nov</v>
      </c>
      <c r="F1249" s="5" t="str">
        <f t="shared" si="155"/>
        <v>Q4</v>
      </c>
      <c r="G1249" s="5" t="s">
        <v>51</v>
      </c>
      <c r="H1249" s="5" t="s">
        <v>52</v>
      </c>
      <c r="I1249" s="5" t="s">
        <v>53</v>
      </c>
      <c r="J1249" s="5" t="s">
        <v>38</v>
      </c>
      <c r="K1249" s="5" t="s">
        <v>75</v>
      </c>
      <c r="L1249" s="5" t="s">
        <v>76</v>
      </c>
      <c r="M1249" s="5" t="s">
        <v>41</v>
      </c>
      <c r="N1249" s="5">
        <v>1</v>
      </c>
      <c r="O1249" s="7">
        <v>10915</v>
      </c>
      <c r="P1249" s="8">
        <v>0.1</v>
      </c>
      <c r="Q1249" s="7">
        <v>7901</v>
      </c>
      <c r="R1249" s="9">
        <f t="shared" si="156"/>
        <v>9823.5</v>
      </c>
      <c r="S1249" s="9">
        <f t="shared" si="157"/>
        <v>7901</v>
      </c>
      <c r="T1249" s="9">
        <f t="shared" si="158"/>
        <v>1922.5</v>
      </c>
      <c r="U1249" s="10">
        <f t="shared" si="159"/>
        <v>0.19570417875502621</v>
      </c>
      <c r="V1249" s="5" t="s">
        <v>120</v>
      </c>
    </row>
    <row r="1250" spans="1:22" x14ac:dyDescent="0.3">
      <c r="A1250" s="5" t="s">
        <v>1337</v>
      </c>
      <c r="B1250" s="6">
        <v>45246</v>
      </c>
      <c r="C1250" s="5">
        <f t="shared" si="152"/>
        <v>2023</v>
      </c>
      <c r="D1250" s="5">
        <f t="shared" si="153"/>
        <v>11</v>
      </c>
      <c r="E1250" s="5" t="str">
        <f t="shared" si="154"/>
        <v>Nov</v>
      </c>
      <c r="F1250" s="5" t="str">
        <f t="shared" si="155"/>
        <v>Q4</v>
      </c>
      <c r="G1250" s="5" t="s">
        <v>63</v>
      </c>
      <c r="H1250" s="5" t="s">
        <v>109</v>
      </c>
      <c r="I1250" s="5" t="s">
        <v>110</v>
      </c>
      <c r="J1250" s="5" t="s">
        <v>46</v>
      </c>
      <c r="K1250" s="5" t="s">
        <v>47</v>
      </c>
      <c r="L1250" s="5" t="s">
        <v>48</v>
      </c>
      <c r="M1250" s="5" t="s">
        <v>49</v>
      </c>
      <c r="N1250" s="5">
        <v>2</v>
      </c>
      <c r="O1250" s="7">
        <v>483</v>
      </c>
      <c r="P1250" s="8">
        <v>0.1</v>
      </c>
      <c r="Q1250" s="7">
        <v>217</v>
      </c>
      <c r="R1250" s="9">
        <f t="shared" si="156"/>
        <v>869.4</v>
      </c>
      <c r="S1250" s="9">
        <f t="shared" si="157"/>
        <v>434</v>
      </c>
      <c r="T1250" s="9">
        <f t="shared" si="158"/>
        <v>435.4</v>
      </c>
      <c r="U1250" s="10">
        <f t="shared" si="159"/>
        <v>0.50080515297906603</v>
      </c>
      <c r="V1250" s="5" t="s">
        <v>42</v>
      </c>
    </row>
    <row r="1251" spans="1:22" x14ac:dyDescent="0.3">
      <c r="A1251" s="5" t="s">
        <v>1338</v>
      </c>
      <c r="B1251" s="6">
        <v>45246</v>
      </c>
      <c r="C1251" s="5">
        <f t="shared" si="152"/>
        <v>2023</v>
      </c>
      <c r="D1251" s="5">
        <f t="shared" si="153"/>
        <v>11</v>
      </c>
      <c r="E1251" s="5" t="str">
        <f t="shared" si="154"/>
        <v>Nov</v>
      </c>
      <c r="F1251" s="5" t="str">
        <f t="shared" si="155"/>
        <v>Q4</v>
      </c>
      <c r="G1251" s="5" t="s">
        <v>51</v>
      </c>
      <c r="H1251" s="5" t="s">
        <v>79</v>
      </c>
      <c r="I1251" s="5" t="s">
        <v>80</v>
      </c>
      <c r="J1251" s="5" t="s">
        <v>46</v>
      </c>
      <c r="K1251" s="5" t="s">
        <v>47</v>
      </c>
      <c r="L1251" s="5" t="s">
        <v>40</v>
      </c>
      <c r="M1251" s="5" t="s">
        <v>49</v>
      </c>
      <c r="N1251" s="5">
        <v>1</v>
      </c>
      <c r="O1251" s="7">
        <v>494</v>
      </c>
      <c r="P1251" s="8">
        <v>0.05</v>
      </c>
      <c r="Q1251" s="7">
        <v>216</v>
      </c>
      <c r="R1251" s="9">
        <f t="shared" si="156"/>
        <v>469.29999999999995</v>
      </c>
      <c r="S1251" s="9">
        <f t="shared" si="157"/>
        <v>216</v>
      </c>
      <c r="T1251" s="9">
        <f t="shared" si="158"/>
        <v>253.29999999999995</v>
      </c>
      <c r="U1251" s="10">
        <f t="shared" si="159"/>
        <v>0.53974003835499673</v>
      </c>
      <c r="V1251" s="5" t="s">
        <v>42</v>
      </c>
    </row>
    <row r="1252" spans="1:22" x14ac:dyDescent="0.3">
      <c r="A1252" s="5" t="s">
        <v>1339</v>
      </c>
      <c r="B1252" s="6">
        <v>45246</v>
      </c>
      <c r="C1252" s="5">
        <f t="shared" si="152"/>
        <v>2023</v>
      </c>
      <c r="D1252" s="5">
        <f t="shared" si="153"/>
        <v>11</v>
      </c>
      <c r="E1252" s="5" t="str">
        <f t="shared" si="154"/>
        <v>Nov</v>
      </c>
      <c r="F1252" s="5" t="str">
        <f t="shared" si="155"/>
        <v>Q4</v>
      </c>
      <c r="G1252" s="5" t="s">
        <v>51</v>
      </c>
      <c r="H1252" s="5" t="s">
        <v>52</v>
      </c>
      <c r="I1252" s="5" t="s">
        <v>53</v>
      </c>
      <c r="J1252" s="5" t="s">
        <v>46</v>
      </c>
      <c r="K1252" s="5" t="s">
        <v>47</v>
      </c>
      <c r="L1252" s="5" t="s">
        <v>48</v>
      </c>
      <c r="M1252" s="5" t="s">
        <v>56</v>
      </c>
      <c r="N1252" s="5">
        <v>8</v>
      </c>
      <c r="O1252" s="7">
        <v>446</v>
      </c>
      <c r="P1252" s="8">
        <v>0.15</v>
      </c>
      <c r="Q1252" s="7">
        <v>199</v>
      </c>
      <c r="R1252" s="9">
        <f t="shared" si="156"/>
        <v>3032.7999999999997</v>
      </c>
      <c r="S1252" s="9">
        <f t="shared" si="157"/>
        <v>1592</v>
      </c>
      <c r="T1252" s="9">
        <f t="shared" si="158"/>
        <v>1440.7999999999997</v>
      </c>
      <c r="U1252" s="10">
        <f t="shared" si="159"/>
        <v>0.47507254022685302</v>
      </c>
      <c r="V1252" s="5" t="s">
        <v>42</v>
      </c>
    </row>
    <row r="1253" spans="1:22" x14ac:dyDescent="0.3">
      <c r="A1253" s="5" t="s">
        <v>1340</v>
      </c>
      <c r="B1253" s="6">
        <v>45247</v>
      </c>
      <c r="C1253" s="5">
        <f t="shared" si="152"/>
        <v>2023</v>
      </c>
      <c r="D1253" s="5">
        <f t="shared" si="153"/>
        <v>11</v>
      </c>
      <c r="E1253" s="5" t="str">
        <f t="shared" si="154"/>
        <v>Nov</v>
      </c>
      <c r="F1253" s="5" t="str">
        <f t="shared" si="155"/>
        <v>Q4</v>
      </c>
      <c r="G1253" s="5" t="s">
        <v>51</v>
      </c>
      <c r="H1253" s="5" t="s">
        <v>106</v>
      </c>
      <c r="I1253" s="5" t="s">
        <v>107</v>
      </c>
      <c r="J1253" s="5" t="s">
        <v>54</v>
      </c>
      <c r="K1253" s="5" t="s">
        <v>99</v>
      </c>
      <c r="L1253" s="5" t="s">
        <v>40</v>
      </c>
      <c r="M1253" s="5" t="s">
        <v>49</v>
      </c>
      <c r="N1253" s="5">
        <v>4</v>
      </c>
      <c r="O1253" s="7">
        <v>1916</v>
      </c>
      <c r="P1253" s="8">
        <v>0.1</v>
      </c>
      <c r="Q1253" s="7">
        <v>981</v>
      </c>
      <c r="R1253" s="9">
        <f t="shared" si="156"/>
        <v>6897.6</v>
      </c>
      <c r="S1253" s="9">
        <f t="shared" si="157"/>
        <v>3924</v>
      </c>
      <c r="T1253" s="9">
        <f t="shared" si="158"/>
        <v>2973.6000000000004</v>
      </c>
      <c r="U1253" s="10">
        <f t="shared" si="159"/>
        <v>0.43110647181628398</v>
      </c>
      <c r="V1253" s="5" t="s">
        <v>42</v>
      </c>
    </row>
    <row r="1254" spans="1:22" x14ac:dyDescent="0.3">
      <c r="A1254" s="5" t="s">
        <v>1341</v>
      </c>
      <c r="B1254" s="6">
        <v>45247</v>
      </c>
      <c r="C1254" s="5">
        <f t="shared" si="152"/>
        <v>2023</v>
      </c>
      <c r="D1254" s="5">
        <f t="shared" si="153"/>
        <v>11</v>
      </c>
      <c r="E1254" s="5" t="str">
        <f t="shared" si="154"/>
        <v>Nov</v>
      </c>
      <c r="F1254" s="5" t="str">
        <f t="shared" si="155"/>
        <v>Q4</v>
      </c>
      <c r="G1254" s="5" t="s">
        <v>35</v>
      </c>
      <c r="H1254" s="5" t="s">
        <v>44</v>
      </c>
      <c r="I1254" s="5" t="s">
        <v>45</v>
      </c>
      <c r="J1254" s="5" t="s">
        <v>54</v>
      </c>
      <c r="K1254" s="5" t="s">
        <v>84</v>
      </c>
      <c r="L1254" s="5" t="s">
        <v>40</v>
      </c>
      <c r="M1254" s="5" t="s">
        <v>56</v>
      </c>
      <c r="N1254" s="5">
        <v>1</v>
      </c>
      <c r="O1254" s="7">
        <v>2454</v>
      </c>
      <c r="P1254" s="8">
        <v>0</v>
      </c>
      <c r="Q1254" s="7">
        <v>1242</v>
      </c>
      <c r="R1254" s="9">
        <f t="shared" si="156"/>
        <v>2454</v>
      </c>
      <c r="S1254" s="9">
        <f t="shared" si="157"/>
        <v>1242</v>
      </c>
      <c r="T1254" s="9">
        <f t="shared" si="158"/>
        <v>1212</v>
      </c>
      <c r="U1254" s="10">
        <f t="shared" si="159"/>
        <v>0.49388753056234719</v>
      </c>
      <c r="V1254" s="5" t="s">
        <v>42</v>
      </c>
    </row>
    <row r="1255" spans="1:22" x14ac:dyDescent="0.3">
      <c r="A1255" s="5" t="s">
        <v>1342</v>
      </c>
      <c r="B1255" s="6">
        <v>45247</v>
      </c>
      <c r="C1255" s="5">
        <f t="shared" si="152"/>
        <v>2023</v>
      </c>
      <c r="D1255" s="5">
        <f t="shared" si="153"/>
        <v>11</v>
      </c>
      <c r="E1255" s="5" t="str">
        <f t="shared" si="154"/>
        <v>Nov</v>
      </c>
      <c r="F1255" s="5" t="str">
        <f t="shared" si="155"/>
        <v>Q4</v>
      </c>
      <c r="G1255" s="5" t="s">
        <v>58</v>
      </c>
      <c r="H1255" s="5" t="s">
        <v>68</v>
      </c>
      <c r="I1255" s="5" t="s">
        <v>69</v>
      </c>
      <c r="J1255" s="5" t="s">
        <v>81</v>
      </c>
      <c r="K1255" s="5" t="s">
        <v>94</v>
      </c>
      <c r="L1255" s="5" t="s">
        <v>76</v>
      </c>
      <c r="M1255" s="5" t="s">
        <v>49</v>
      </c>
      <c r="N1255" s="5">
        <v>3</v>
      </c>
      <c r="O1255" s="7">
        <v>29854</v>
      </c>
      <c r="P1255" s="8">
        <v>0</v>
      </c>
      <c r="Q1255" s="7">
        <v>19782</v>
      </c>
      <c r="R1255" s="9">
        <f t="shared" si="156"/>
        <v>89562</v>
      </c>
      <c r="S1255" s="9">
        <f t="shared" si="157"/>
        <v>59346</v>
      </c>
      <c r="T1255" s="9">
        <f t="shared" si="158"/>
        <v>30216</v>
      </c>
      <c r="U1255" s="10">
        <f t="shared" si="159"/>
        <v>0.33737522610035509</v>
      </c>
      <c r="V1255" s="5" t="s">
        <v>42</v>
      </c>
    </row>
    <row r="1256" spans="1:22" x14ac:dyDescent="0.3">
      <c r="A1256" s="5" t="s">
        <v>1343</v>
      </c>
      <c r="B1256" s="6">
        <v>45247</v>
      </c>
      <c r="C1256" s="5">
        <f t="shared" si="152"/>
        <v>2023</v>
      </c>
      <c r="D1256" s="5">
        <f t="shared" si="153"/>
        <v>11</v>
      </c>
      <c r="E1256" s="5" t="str">
        <f t="shared" si="154"/>
        <v>Nov</v>
      </c>
      <c r="F1256" s="5" t="str">
        <f t="shared" si="155"/>
        <v>Q4</v>
      </c>
      <c r="G1256" s="5" t="s">
        <v>63</v>
      </c>
      <c r="H1256" s="5" t="s">
        <v>109</v>
      </c>
      <c r="I1256" s="5" t="s">
        <v>110</v>
      </c>
      <c r="J1256" s="5" t="s">
        <v>46</v>
      </c>
      <c r="K1256" s="5" t="s">
        <v>66</v>
      </c>
      <c r="L1256" s="5" t="s">
        <v>76</v>
      </c>
      <c r="M1256" s="5" t="s">
        <v>49</v>
      </c>
      <c r="N1256" s="5">
        <v>1</v>
      </c>
      <c r="O1256" s="7">
        <v>301</v>
      </c>
      <c r="P1256" s="8">
        <v>0</v>
      </c>
      <c r="Q1256" s="7">
        <v>119</v>
      </c>
      <c r="R1256" s="9">
        <f t="shared" si="156"/>
        <v>301</v>
      </c>
      <c r="S1256" s="9">
        <f t="shared" si="157"/>
        <v>119</v>
      </c>
      <c r="T1256" s="9">
        <f t="shared" si="158"/>
        <v>182</v>
      </c>
      <c r="U1256" s="10">
        <f t="shared" si="159"/>
        <v>0.60465116279069764</v>
      </c>
      <c r="V1256" s="5" t="s">
        <v>120</v>
      </c>
    </row>
    <row r="1257" spans="1:22" x14ac:dyDescent="0.3">
      <c r="A1257" s="5" t="s">
        <v>1344</v>
      </c>
      <c r="B1257" s="6">
        <v>45247</v>
      </c>
      <c r="C1257" s="5">
        <f t="shared" si="152"/>
        <v>2023</v>
      </c>
      <c r="D1257" s="5">
        <f t="shared" si="153"/>
        <v>11</v>
      </c>
      <c r="E1257" s="5" t="str">
        <f t="shared" si="154"/>
        <v>Nov</v>
      </c>
      <c r="F1257" s="5" t="str">
        <f t="shared" si="155"/>
        <v>Q4</v>
      </c>
      <c r="G1257" s="5" t="s">
        <v>63</v>
      </c>
      <c r="H1257" s="5" t="s">
        <v>86</v>
      </c>
      <c r="I1257" s="5" t="s">
        <v>87</v>
      </c>
      <c r="J1257" s="5" t="s">
        <v>46</v>
      </c>
      <c r="K1257" s="5" t="s">
        <v>61</v>
      </c>
      <c r="L1257" s="5" t="s">
        <v>76</v>
      </c>
      <c r="M1257" s="5" t="s">
        <v>56</v>
      </c>
      <c r="N1257" s="5">
        <v>3</v>
      </c>
      <c r="O1257" s="7">
        <v>238</v>
      </c>
      <c r="P1257" s="8">
        <v>0</v>
      </c>
      <c r="Q1257" s="7">
        <v>102</v>
      </c>
      <c r="R1257" s="9">
        <f t="shared" si="156"/>
        <v>714</v>
      </c>
      <c r="S1257" s="9">
        <f t="shared" si="157"/>
        <v>306</v>
      </c>
      <c r="T1257" s="9">
        <f t="shared" si="158"/>
        <v>408</v>
      </c>
      <c r="U1257" s="10">
        <f t="shared" si="159"/>
        <v>0.5714285714285714</v>
      </c>
      <c r="V1257" s="5" t="s">
        <v>42</v>
      </c>
    </row>
    <row r="1258" spans="1:22" x14ac:dyDescent="0.3">
      <c r="A1258" s="5" t="s">
        <v>1345</v>
      </c>
      <c r="B1258" s="6">
        <v>45248</v>
      </c>
      <c r="C1258" s="5">
        <f t="shared" si="152"/>
        <v>2023</v>
      </c>
      <c r="D1258" s="5">
        <f t="shared" si="153"/>
        <v>11</v>
      </c>
      <c r="E1258" s="5" t="str">
        <f t="shared" si="154"/>
        <v>Nov</v>
      </c>
      <c r="F1258" s="5" t="str">
        <f t="shared" si="155"/>
        <v>Q4</v>
      </c>
      <c r="G1258" s="5" t="s">
        <v>58</v>
      </c>
      <c r="H1258" s="5" t="s">
        <v>68</v>
      </c>
      <c r="I1258" s="5" t="s">
        <v>69</v>
      </c>
      <c r="J1258" s="5" t="s">
        <v>54</v>
      </c>
      <c r="K1258" s="5" t="s">
        <v>55</v>
      </c>
      <c r="L1258" s="5" t="s">
        <v>40</v>
      </c>
      <c r="M1258" s="5" t="s">
        <v>49</v>
      </c>
      <c r="N1258" s="5">
        <v>4</v>
      </c>
      <c r="O1258" s="7">
        <v>2598</v>
      </c>
      <c r="P1258" s="8">
        <v>0.1</v>
      </c>
      <c r="Q1258" s="7">
        <v>1571</v>
      </c>
      <c r="R1258" s="9">
        <f t="shared" si="156"/>
        <v>9352.8000000000011</v>
      </c>
      <c r="S1258" s="9">
        <f t="shared" si="157"/>
        <v>6284</v>
      </c>
      <c r="T1258" s="9">
        <f t="shared" si="158"/>
        <v>3068.8000000000011</v>
      </c>
      <c r="U1258" s="10">
        <f t="shared" si="159"/>
        <v>0.32811564451287323</v>
      </c>
      <c r="V1258" s="5" t="s">
        <v>42</v>
      </c>
    </row>
    <row r="1259" spans="1:22" x14ac:dyDescent="0.3">
      <c r="A1259" s="5" t="s">
        <v>1346</v>
      </c>
      <c r="B1259" s="6">
        <v>45248</v>
      </c>
      <c r="C1259" s="5">
        <f t="shared" si="152"/>
        <v>2023</v>
      </c>
      <c r="D1259" s="5">
        <f t="shared" si="153"/>
        <v>11</v>
      </c>
      <c r="E1259" s="5" t="str">
        <f t="shared" si="154"/>
        <v>Nov</v>
      </c>
      <c r="F1259" s="5" t="str">
        <f t="shared" si="155"/>
        <v>Q4</v>
      </c>
      <c r="G1259" s="5" t="s">
        <v>35</v>
      </c>
      <c r="H1259" s="5" t="s">
        <v>44</v>
      </c>
      <c r="I1259" s="5" t="s">
        <v>45</v>
      </c>
      <c r="J1259" s="5" t="s">
        <v>46</v>
      </c>
      <c r="K1259" s="5" t="s">
        <v>61</v>
      </c>
      <c r="L1259" s="5" t="s">
        <v>76</v>
      </c>
      <c r="M1259" s="5" t="s">
        <v>49</v>
      </c>
      <c r="N1259" s="5">
        <v>2</v>
      </c>
      <c r="O1259" s="7">
        <v>251</v>
      </c>
      <c r="P1259" s="8">
        <v>0.15</v>
      </c>
      <c r="Q1259" s="7">
        <v>105</v>
      </c>
      <c r="R1259" s="9">
        <f t="shared" si="156"/>
        <v>426.7</v>
      </c>
      <c r="S1259" s="9">
        <f t="shared" si="157"/>
        <v>210</v>
      </c>
      <c r="T1259" s="9">
        <f t="shared" si="158"/>
        <v>216.7</v>
      </c>
      <c r="U1259" s="10">
        <f t="shared" si="159"/>
        <v>0.50785094914459805</v>
      </c>
      <c r="V1259" s="5" t="s">
        <v>42</v>
      </c>
    </row>
    <row r="1260" spans="1:22" x14ac:dyDescent="0.3">
      <c r="A1260" s="5" t="s">
        <v>1347</v>
      </c>
      <c r="B1260" s="6">
        <v>45248</v>
      </c>
      <c r="C1260" s="5">
        <f t="shared" si="152"/>
        <v>2023</v>
      </c>
      <c r="D1260" s="5">
        <f t="shared" si="153"/>
        <v>11</v>
      </c>
      <c r="E1260" s="5" t="str">
        <f t="shared" si="154"/>
        <v>Nov</v>
      </c>
      <c r="F1260" s="5" t="str">
        <f t="shared" si="155"/>
        <v>Q4</v>
      </c>
      <c r="G1260" s="5" t="s">
        <v>63</v>
      </c>
      <c r="H1260" s="5" t="s">
        <v>64</v>
      </c>
      <c r="I1260" s="5" t="s">
        <v>65</v>
      </c>
      <c r="J1260" s="5" t="s">
        <v>38</v>
      </c>
      <c r="K1260" s="5" t="s">
        <v>75</v>
      </c>
      <c r="L1260" s="5" t="s">
        <v>40</v>
      </c>
      <c r="M1260" s="5" t="s">
        <v>41</v>
      </c>
      <c r="N1260" s="5">
        <v>2</v>
      </c>
      <c r="O1260" s="7">
        <v>10197</v>
      </c>
      <c r="P1260" s="8">
        <v>0.05</v>
      </c>
      <c r="Q1260" s="7">
        <v>7379</v>
      </c>
      <c r="R1260" s="9">
        <f t="shared" si="156"/>
        <v>19374.3</v>
      </c>
      <c r="S1260" s="9">
        <f t="shared" si="157"/>
        <v>14758</v>
      </c>
      <c r="T1260" s="9">
        <f t="shared" si="158"/>
        <v>4616.2999999999993</v>
      </c>
      <c r="U1260" s="10">
        <f t="shared" si="159"/>
        <v>0.23826925359883966</v>
      </c>
      <c r="V1260" s="5" t="s">
        <v>42</v>
      </c>
    </row>
    <row r="1261" spans="1:22" x14ac:dyDescent="0.3">
      <c r="A1261" s="5" t="s">
        <v>1348</v>
      </c>
      <c r="B1261" s="6">
        <v>45248</v>
      </c>
      <c r="C1261" s="5">
        <f t="shared" si="152"/>
        <v>2023</v>
      </c>
      <c r="D1261" s="5">
        <f t="shared" si="153"/>
        <v>11</v>
      </c>
      <c r="E1261" s="5" t="str">
        <f t="shared" si="154"/>
        <v>Nov</v>
      </c>
      <c r="F1261" s="5" t="str">
        <f t="shared" si="155"/>
        <v>Q4</v>
      </c>
      <c r="G1261" s="5" t="s">
        <v>58</v>
      </c>
      <c r="H1261" s="5" t="s">
        <v>68</v>
      </c>
      <c r="I1261" s="5" t="s">
        <v>69</v>
      </c>
      <c r="J1261" s="5" t="s">
        <v>38</v>
      </c>
      <c r="K1261" s="5" t="s">
        <v>75</v>
      </c>
      <c r="L1261" s="5" t="s">
        <v>48</v>
      </c>
      <c r="M1261" s="5" t="s">
        <v>49</v>
      </c>
      <c r="N1261" s="5">
        <v>1</v>
      </c>
      <c r="O1261" s="7">
        <v>11051</v>
      </c>
      <c r="P1261" s="8">
        <v>0</v>
      </c>
      <c r="Q1261" s="7">
        <v>8264</v>
      </c>
      <c r="R1261" s="9">
        <f t="shared" si="156"/>
        <v>11051</v>
      </c>
      <c r="S1261" s="9">
        <f t="shared" si="157"/>
        <v>8264</v>
      </c>
      <c r="T1261" s="9">
        <f t="shared" si="158"/>
        <v>2787</v>
      </c>
      <c r="U1261" s="10">
        <f t="shared" si="159"/>
        <v>0.25219437155008595</v>
      </c>
      <c r="V1261" s="5" t="s">
        <v>42</v>
      </c>
    </row>
    <row r="1262" spans="1:22" x14ac:dyDescent="0.3">
      <c r="A1262" s="5" t="s">
        <v>1349</v>
      </c>
      <c r="B1262" s="6">
        <v>45249</v>
      </c>
      <c r="C1262" s="5">
        <f t="shared" si="152"/>
        <v>2023</v>
      </c>
      <c r="D1262" s="5">
        <f t="shared" si="153"/>
        <v>11</v>
      </c>
      <c r="E1262" s="5" t="str">
        <f t="shared" si="154"/>
        <v>Nov</v>
      </c>
      <c r="F1262" s="5" t="str">
        <f t="shared" si="155"/>
        <v>Q4</v>
      </c>
      <c r="G1262" s="5" t="s">
        <v>51</v>
      </c>
      <c r="H1262" s="5" t="s">
        <v>106</v>
      </c>
      <c r="I1262" s="5" t="s">
        <v>107</v>
      </c>
      <c r="J1262" s="5" t="s">
        <v>54</v>
      </c>
      <c r="K1262" s="5" t="s">
        <v>99</v>
      </c>
      <c r="L1262" s="5" t="s">
        <v>76</v>
      </c>
      <c r="M1262" s="5" t="s">
        <v>56</v>
      </c>
      <c r="N1262" s="5">
        <v>1</v>
      </c>
      <c r="O1262" s="7">
        <v>1961</v>
      </c>
      <c r="P1262" s="8">
        <v>0.15</v>
      </c>
      <c r="Q1262" s="7">
        <v>1010</v>
      </c>
      <c r="R1262" s="9">
        <f t="shared" si="156"/>
        <v>1666.85</v>
      </c>
      <c r="S1262" s="9">
        <f t="shared" si="157"/>
        <v>1010</v>
      </c>
      <c r="T1262" s="9">
        <f t="shared" si="158"/>
        <v>656.84999999999991</v>
      </c>
      <c r="U1262" s="10">
        <f t="shared" si="159"/>
        <v>0.39406665266820645</v>
      </c>
      <c r="V1262" s="5" t="s">
        <v>42</v>
      </c>
    </row>
    <row r="1263" spans="1:22" x14ac:dyDescent="0.3">
      <c r="A1263" s="5" t="s">
        <v>1350</v>
      </c>
      <c r="B1263" s="6">
        <v>45249</v>
      </c>
      <c r="C1263" s="5">
        <f t="shared" si="152"/>
        <v>2023</v>
      </c>
      <c r="D1263" s="5">
        <f t="shared" si="153"/>
        <v>11</v>
      </c>
      <c r="E1263" s="5" t="str">
        <f t="shared" si="154"/>
        <v>Nov</v>
      </c>
      <c r="F1263" s="5" t="str">
        <f t="shared" si="155"/>
        <v>Q4</v>
      </c>
      <c r="G1263" s="5" t="s">
        <v>63</v>
      </c>
      <c r="H1263" s="5" t="s">
        <v>64</v>
      </c>
      <c r="I1263" s="5" t="s">
        <v>65</v>
      </c>
      <c r="J1263" s="5" t="s">
        <v>38</v>
      </c>
      <c r="K1263" s="5" t="s">
        <v>75</v>
      </c>
      <c r="L1263" s="5" t="s">
        <v>76</v>
      </c>
      <c r="M1263" s="5" t="s">
        <v>56</v>
      </c>
      <c r="N1263" s="5">
        <v>3</v>
      </c>
      <c r="O1263" s="7">
        <v>11748</v>
      </c>
      <c r="P1263" s="8">
        <v>0</v>
      </c>
      <c r="Q1263" s="7">
        <v>8443</v>
      </c>
      <c r="R1263" s="9">
        <f t="shared" si="156"/>
        <v>35244</v>
      </c>
      <c r="S1263" s="9">
        <f t="shared" si="157"/>
        <v>25329</v>
      </c>
      <c r="T1263" s="9">
        <f t="shared" si="158"/>
        <v>9915</v>
      </c>
      <c r="U1263" s="10">
        <f t="shared" si="159"/>
        <v>0.28132448076268302</v>
      </c>
      <c r="V1263" s="5" t="s">
        <v>42</v>
      </c>
    </row>
    <row r="1264" spans="1:22" x14ac:dyDescent="0.3">
      <c r="A1264" s="5" t="s">
        <v>1351</v>
      </c>
      <c r="B1264" s="6">
        <v>45249</v>
      </c>
      <c r="C1264" s="5">
        <f t="shared" si="152"/>
        <v>2023</v>
      </c>
      <c r="D1264" s="5">
        <f t="shared" si="153"/>
        <v>11</v>
      </c>
      <c r="E1264" s="5" t="str">
        <f t="shared" si="154"/>
        <v>Nov</v>
      </c>
      <c r="F1264" s="5" t="str">
        <f t="shared" si="155"/>
        <v>Q4</v>
      </c>
      <c r="G1264" s="5" t="s">
        <v>58</v>
      </c>
      <c r="H1264" s="5" t="s">
        <v>72</v>
      </c>
      <c r="I1264" s="5" t="s">
        <v>73</v>
      </c>
      <c r="J1264" s="5" t="s">
        <v>81</v>
      </c>
      <c r="K1264" s="5" t="s">
        <v>130</v>
      </c>
      <c r="L1264" s="5" t="s">
        <v>40</v>
      </c>
      <c r="M1264" s="5" t="s">
        <v>49</v>
      </c>
      <c r="N1264" s="5">
        <v>3</v>
      </c>
      <c r="O1264" s="7">
        <v>12802</v>
      </c>
      <c r="P1264" s="8">
        <v>0.2</v>
      </c>
      <c r="Q1264" s="7">
        <v>7698</v>
      </c>
      <c r="R1264" s="9">
        <f t="shared" si="156"/>
        <v>30724.800000000003</v>
      </c>
      <c r="S1264" s="9">
        <f t="shared" si="157"/>
        <v>23094</v>
      </c>
      <c r="T1264" s="9">
        <f t="shared" si="158"/>
        <v>7630.8000000000029</v>
      </c>
      <c r="U1264" s="10">
        <f t="shared" si="159"/>
        <v>0.24835963130760827</v>
      </c>
      <c r="V1264" s="5" t="s">
        <v>42</v>
      </c>
    </row>
    <row r="1265" spans="1:22" x14ac:dyDescent="0.3">
      <c r="A1265" s="5" t="s">
        <v>1352</v>
      </c>
      <c r="B1265" s="6">
        <v>45249</v>
      </c>
      <c r="C1265" s="5">
        <f t="shared" si="152"/>
        <v>2023</v>
      </c>
      <c r="D1265" s="5">
        <f t="shared" si="153"/>
        <v>11</v>
      </c>
      <c r="E1265" s="5" t="str">
        <f t="shared" si="154"/>
        <v>Nov</v>
      </c>
      <c r="F1265" s="5" t="str">
        <f t="shared" si="155"/>
        <v>Q4</v>
      </c>
      <c r="G1265" s="5" t="s">
        <v>35</v>
      </c>
      <c r="H1265" s="5" t="s">
        <v>44</v>
      </c>
      <c r="I1265" s="5" t="s">
        <v>45</v>
      </c>
      <c r="J1265" s="5" t="s">
        <v>46</v>
      </c>
      <c r="K1265" s="5" t="s">
        <v>66</v>
      </c>
      <c r="L1265" s="5" t="s">
        <v>48</v>
      </c>
      <c r="M1265" s="5" t="s">
        <v>56</v>
      </c>
      <c r="N1265" s="5">
        <v>1</v>
      </c>
      <c r="O1265" s="7">
        <v>296</v>
      </c>
      <c r="P1265" s="8">
        <v>0.1</v>
      </c>
      <c r="Q1265" s="7">
        <v>120</v>
      </c>
      <c r="R1265" s="9">
        <f t="shared" si="156"/>
        <v>266.40000000000003</v>
      </c>
      <c r="S1265" s="9">
        <f t="shared" si="157"/>
        <v>120</v>
      </c>
      <c r="T1265" s="9">
        <f t="shared" si="158"/>
        <v>146.40000000000003</v>
      </c>
      <c r="U1265" s="10">
        <f t="shared" si="159"/>
        <v>0.5495495495495496</v>
      </c>
      <c r="V1265" s="5" t="s">
        <v>42</v>
      </c>
    </row>
    <row r="1266" spans="1:22" x14ac:dyDescent="0.3">
      <c r="A1266" s="5" t="s">
        <v>1353</v>
      </c>
      <c r="B1266" s="6">
        <v>45249</v>
      </c>
      <c r="C1266" s="5">
        <f t="shared" si="152"/>
        <v>2023</v>
      </c>
      <c r="D1266" s="5">
        <f t="shared" si="153"/>
        <v>11</v>
      </c>
      <c r="E1266" s="5" t="str">
        <f t="shared" si="154"/>
        <v>Nov</v>
      </c>
      <c r="F1266" s="5" t="str">
        <f t="shared" si="155"/>
        <v>Q4</v>
      </c>
      <c r="G1266" s="5" t="s">
        <v>51</v>
      </c>
      <c r="H1266" s="5" t="s">
        <v>106</v>
      </c>
      <c r="I1266" s="5" t="s">
        <v>107</v>
      </c>
      <c r="J1266" s="5" t="s">
        <v>38</v>
      </c>
      <c r="K1266" s="5" t="s">
        <v>118</v>
      </c>
      <c r="L1266" s="5" t="s">
        <v>48</v>
      </c>
      <c r="M1266" s="5" t="s">
        <v>56</v>
      </c>
      <c r="N1266" s="5">
        <v>1</v>
      </c>
      <c r="O1266" s="7">
        <v>16324</v>
      </c>
      <c r="P1266" s="8">
        <v>0.15</v>
      </c>
      <c r="Q1266" s="7">
        <v>12967</v>
      </c>
      <c r="R1266" s="9">
        <f t="shared" si="156"/>
        <v>13875.4</v>
      </c>
      <c r="S1266" s="9">
        <f t="shared" si="157"/>
        <v>12967</v>
      </c>
      <c r="T1266" s="9">
        <f t="shared" si="158"/>
        <v>908.39999999999964</v>
      </c>
      <c r="U1266" s="10">
        <f t="shared" si="159"/>
        <v>6.5468382893466112E-2</v>
      </c>
      <c r="V1266" s="5" t="s">
        <v>42</v>
      </c>
    </row>
    <row r="1267" spans="1:22" x14ac:dyDescent="0.3">
      <c r="A1267" s="5" t="s">
        <v>1354</v>
      </c>
      <c r="B1267" s="6">
        <v>45250</v>
      </c>
      <c r="C1267" s="5">
        <f t="shared" si="152"/>
        <v>2023</v>
      </c>
      <c r="D1267" s="5">
        <f t="shared" si="153"/>
        <v>11</v>
      </c>
      <c r="E1267" s="5" t="str">
        <f t="shared" si="154"/>
        <v>Nov</v>
      </c>
      <c r="F1267" s="5" t="str">
        <f t="shared" si="155"/>
        <v>Q4</v>
      </c>
      <c r="G1267" s="5" t="s">
        <v>58</v>
      </c>
      <c r="H1267" s="5" t="s">
        <v>59</v>
      </c>
      <c r="I1267" s="5" t="s">
        <v>60</v>
      </c>
      <c r="J1267" s="5" t="s">
        <v>54</v>
      </c>
      <c r="K1267" s="5" t="s">
        <v>84</v>
      </c>
      <c r="L1267" s="5" t="s">
        <v>76</v>
      </c>
      <c r="M1267" s="5" t="s">
        <v>49</v>
      </c>
      <c r="N1267" s="5">
        <v>3</v>
      </c>
      <c r="O1267" s="7">
        <v>2502</v>
      </c>
      <c r="P1267" s="8">
        <v>0.1</v>
      </c>
      <c r="Q1267" s="7">
        <v>1263</v>
      </c>
      <c r="R1267" s="9">
        <f t="shared" si="156"/>
        <v>6755.4000000000005</v>
      </c>
      <c r="S1267" s="9">
        <f t="shared" si="157"/>
        <v>3789</v>
      </c>
      <c r="T1267" s="9">
        <f t="shared" si="158"/>
        <v>2966.4000000000005</v>
      </c>
      <c r="U1267" s="10">
        <f t="shared" si="159"/>
        <v>0.43911537436717296</v>
      </c>
      <c r="V1267" s="5" t="s">
        <v>120</v>
      </c>
    </row>
    <row r="1268" spans="1:22" x14ac:dyDescent="0.3">
      <c r="A1268" s="5" t="s">
        <v>1355</v>
      </c>
      <c r="B1268" s="6">
        <v>45250</v>
      </c>
      <c r="C1268" s="5">
        <f t="shared" si="152"/>
        <v>2023</v>
      </c>
      <c r="D1268" s="5">
        <f t="shared" si="153"/>
        <v>11</v>
      </c>
      <c r="E1268" s="5" t="str">
        <f t="shared" si="154"/>
        <v>Nov</v>
      </c>
      <c r="F1268" s="5" t="str">
        <f t="shared" si="155"/>
        <v>Q4</v>
      </c>
      <c r="G1268" s="5" t="s">
        <v>58</v>
      </c>
      <c r="H1268" s="5" t="s">
        <v>68</v>
      </c>
      <c r="I1268" s="5" t="s">
        <v>69</v>
      </c>
      <c r="J1268" s="5" t="s">
        <v>38</v>
      </c>
      <c r="K1268" s="5" t="s">
        <v>75</v>
      </c>
      <c r="L1268" s="5" t="s">
        <v>40</v>
      </c>
      <c r="M1268" s="5" t="s">
        <v>49</v>
      </c>
      <c r="N1268" s="5">
        <v>1</v>
      </c>
      <c r="O1268" s="7">
        <v>11406</v>
      </c>
      <c r="P1268" s="8">
        <v>0.1</v>
      </c>
      <c r="Q1268" s="7">
        <v>8270</v>
      </c>
      <c r="R1268" s="9">
        <f t="shared" si="156"/>
        <v>10265.4</v>
      </c>
      <c r="S1268" s="9">
        <f t="shared" si="157"/>
        <v>8270</v>
      </c>
      <c r="T1268" s="9">
        <f t="shared" si="158"/>
        <v>1995.3999999999996</v>
      </c>
      <c r="U1268" s="10">
        <f t="shared" si="159"/>
        <v>0.19438112494398657</v>
      </c>
      <c r="V1268" s="5" t="s">
        <v>42</v>
      </c>
    </row>
    <row r="1269" spans="1:22" x14ac:dyDescent="0.3">
      <c r="A1269" s="5" t="s">
        <v>1356</v>
      </c>
      <c r="B1269" s="6">
        <v>45250</v>
      </c>
      <c r="C1269" s="5">
        <f t="shared" si="152"/>
        <v>2023</v>
      </c>
      <c r="D1269" s="5">
        <f t="shared" si="153"/>
        <v>11</v>
      </c>
      <c r="E1269" s="5" t="str">
        <f t="shared" si="154"/>
        <v>Nov</v>
      </c>
      <c r="F1269" s="5" t="str">
        <f t="shared" si="155"/>
        <v>Q4</v>
      </c>
      <c r="G1269" s="5" t="s">
        <v>63</v>
      </c>
      <c r="H1269" s="5" t="s">
        <v>86</v>
      </c>
      <c r="I1269" s="5" t="s">
        <v>87</v>
      </c>
      <c r="J1269" s="5" t="s">
        <v>38</v>
      </c>
      <c r="K1269" s="5" t="s">
        <v>39</v>
      </c>
      <c r="L1269" s="5" t="s">
        <v>40</v>
      </c>
      <c r="M1269" s="5" t="s">
        <v>49</v>
      </c>
      <c r="N1269" s="5">
        <v>2</v>
      </c>
      <c r="O1269" s="7">
        <v>47709</v>
      </c>
      <c r="P1269" s="8">
        <v>0</v>
      </c>
      <c r="Q1269" s="7">
        <v>39344</v>
      </c>
      <c r="R1269" s="9">
        <f t="shared" si="156"/>
        <v>95418</v>
      </c>
      <c r="S1269" s="9">
        <f t="shared" si="157"/>
        <v>78688</v>
      </c>
      <c r="T1269" s="9">
        <f t="shared" si="158"/>
        <v>16730</v>
      </c>
      <c r="U1269" s="10">
        <f t="shared" si="159"/>
        <v>0.1753337944622608</v>
      </c>
      <c r="V1269" s="5" t="s">
        <v>42</v>
      </c>
    </row>
    <row r="1270" spans="1:22" x14ac:dyDescent="0.3">
      <c r="A1270" s="5" t="s">
        <v>1357</v>
      </c>
      <c r="B1270" s="6">
        <v>45250</v>
      </c>
      <c r="C1270" s="5">
        <f t="shared" si="152"/>
        <v>2023</v>
      </c>
      <c r="D1270" s="5">
        <f t="shared" si="153"/>
        <v>11</v>
      </c>
      <c r="E1270" s="5" t="str">
        <f t="shared" si="154"/>
        <v>Nov</v>
      </c>
      <c r="F1270" s="5" t="str">
        <f t="shared" si="155"/>
        <v>Q4</v>
      </c>
      <c r="G1270" s="5" t="s">
        <v>63</v>
      </c>
      <c r="H1270" s="5" t="s">
        <v>109</v>
      </c>
      <c r="I1270" s="5" t="s">
        <v>110</v>
      </c>
      <c r="J1270" s="5" t="s">
        <v>46</v>
      </c>
      <c r="K1270" s="5" t="s">
        <v>61</v>
      </c>
      <c r="L1270" s="5" t="s">
        <v>48</v>
      </c>
      <c r="M1270" s="5" t="s">
        <v>56</v>
      </c>
      <c r="N1270" s="5">
        <v>2</v>
      </c>
      <c r="O1270" s="7">
        <v>269</v>
      </c>
      <c r="P1270" s="8">
        <v>0.05</v>
      </c>
      <c r="Q1270" s="7">
        <v>115</v>
      </c>
      <c r="R1270" s="9">
        <f t="shared" si="156"/>
        <v>511.09999999999997</v>
      </c>
      <c r="S1270" s="9">
        <f t="shared" si="157"/>
        <v>230</v>
      </c>
      <c r="T1270" s="9">
        <f t="shared" si="158"/>
        <v>281.09999999999997</v>
      </c>
      <c r="U1270" s="10">
        <f t="shared" si="159"/>
        <v>0.54999021717863428</v>
      </c>
      <c r="V1270" s="5" t="s">
        <v>42</v>
      </c>
    </row>
    <row r="1271" spans="1:22" x14ac:dyDescent="0.3">
      <c r="A1271" s="5" t="s">
        <v>1358</v>
      </c>
      <c r="B1271" s="6">
        <v>45250</v>
      </c>
      <c r="C1271" s="5">
        <f t="shared" si="152"/>
        <v>2023</v>
      </c>
      <c r="D1271" s="5">
        <f t="shared" si="153"/>
        <v>11</v>
      </c>
      <c r="E1271" s="5" t="str">
        <f t="shared" si="154"/>
        <v>Nov</v>
      </c>
      <c r="F1271" s="5" t="str">
        <f t="shared" si="155"/>
        <v>Q4</v>
      </c>
      <c r="G1271" s="5" t="s">
        <v>51</v>
      </c>
      <c r="H1271" s="5" t="s">
        <v>79</v>
      </c>
      <c r="I1271" s="5" t="s">
        <v>80</v>
      </c>
      <c r="J1271" s="5" t="s">
        <v>54</v>
      </c>
      <c r="K1271" s="5" t="s">
        <v>84</v>
      </c>
      <c r="L1271" s="5" t="s">
        <v>40</v>
      </c>
      <c r="M1271" s="5" t="s">
        <v>56</v>
      </c>
      <c r="N1271" s="5">
        <v>5</v>
      </c>
      <c r="O1271" s="7">
        <v>2366</v>
      </c>
      <c r="P1271" s="8">
        <v>0.1</v>
      </c>
      <c r="Q1271" s="7">
        <v>1207</v>
      </c>
      <c r="R1271" s="9">
        <f t="shared" si="156"/>
        <v>10647</v>
      </c>
      <c r="S1271" s="9">
        <f t="shared" si="157"/>
        <v>6035</v>
      </c>
      <c r="T1271" s="9">
        <f t="shared" si="158"/>
        <v>4612</v>
      </c>
      <c r="U1271" s="10">
        <f t="shared" si="159"/>
        <v>0.43317366394289469</v>
      </c>
      <c r="V1271" s="5" t="s">
        <v>42</v>
      </c>
    </row>
    <row r="1272" spans="1:22" x14ac:dyDescent="0.3">
      <c r="A1272" s="5" t="s">
        <v>1359</v>
      </c>
      <c r="B1272" s="6">
        <v>45251</v>
      </c>
      <c r="C1272" s="5">
        <f t="shared" si="152"/>
        <v>2023</v>
      </c>
      <c r="D1272" s="5">
        <f t="shared" si="153"/>
        <v>11</v>
      </c>
      <c r="E1272" s="5" t="str">
        <f t="shared" si="154"/>
        <v>Nov</v>
      </c>
      <c r="F1272" s="5" t="str">
        <f t="shared" si="155"/>
        <v>Q4</v>
      </c>
      <c r="G1272" s="5" t="s">
        <v>51</v>
      </c>
      <c r="H1272" s="5" t="s">
        <v>106</v>
      </c>
      <c r="I1272" s="5" t="s">
        <v>107</v>
      </c>
      <c r="J1272" s="5" t="s">
        <v>54</v>
      </c>
      <c r="K1272" s="5" t="s">
        <v>99</v>
      </c>
      <c r="L1272" s="5" t="s">
        <v>40</v>
      </c>
      <c r="M1272" s="5" t="s">
        <v>49</v>
      </c>
      <c r="N1272" s="5">
        <v>1</v>
      </c>
      <c r="O1272" s="7">
        <v>1692</v>
      </c>
      <c r="P1272" s="8">
        <v>0.15</v>
      </c>
      <c r="Q1272" s="7">
        <v>879</v>
      </c>
      <c r="R1272" s="9">
        <f t="shared" si="156"/>
        <v>1438.2</v>
      </c>
      <c r="S1272" s="9">
        <f t="shared" si="157"/>
        <v>879</v>
      </c>
      <c r="T1272" s="9">
        <f t="shared" si="158"/>
        <v>559.20000000000005</v>
      </c>
      <c r="U1272" s="10">
        <f t="shared" si="159"/>
        <v>0.38881935753024616</v>
      </c>
      <c r="V1272" s="5" t="s">
        <v>42</v>
      </c>
    </row>
    <row r="1273" spans="1:22" x14ac:dyDescent="0.3">
      <c r="A1273" s="5" t="s">
        <v>1360</v>
      </c>
      <c r="B1273" s="6">
        <v>45251</v>
      </c>
      <c r="C1273" s="5">
        <f t="shared" si="152"/>
        <v>2023</v>
      </c>
      <c r="D1273" s="5">
        <f t="shared" si="153"/>
        <v>11</v>
      </c>
      <c r="E1273" s="5" t="str">
        <f t="shared" si="154"/>
        <v>Nov</v>
      </c>
      <c r="F1273" s="5" t="str">
        <f t="shared" si="155"/>
        <v>Q4</v>
      </c>
      <c r="G1273" s="5" t="s">
        <v>58</v>
      </c>
      <c r="H1273" s="5" t="s">
        <v>68</v>
      </c>
      <c r="I1273" s="5" t="s">
        <v>69</v>
      </c>
      <c r="J1273" s="5" t="s">
        <v>46</v>
      </c>
      <c r="K1273" s="5" t="s">
        <v>61</v>
      </c>
      <c r="L1273" s="5" t="s">
        <v>40</v>
      </c>
      <c r="M1273" s="5" t="s">
        <v>49</v>
      </c>
      <c r="N1273" s="5">
        <v>2</v>
      </c>
      <c r="O1273" s="7">
        <v>235</v>
      </c>
      <c r="P1273" s="8">
        <v>0</v>
      </c>
      <c r="Q1273" s="7">
        <v>100</v>
      </c>
      <c r="R1273" s="9">
        <f t="shared" si="156"/>
        <v>470</v>
      </c>
      <c r="S1273" s="9">
        <f t="shared" si="157"/>
        <v>200</v>
      </c>
      <c r="T1273" s="9">
        <f t="shared" si="158"/>
        <v>270</v>
      </c>
      <c r="U1273" s="10">
        <f t="shared" si="159"/>
        <v>0.57446808510638303</v>
      </c>
      <c r="V1273" s="5" t="s">
        <v>42</v>
      </c>
    </row>
    <row r="1274" spans="1:22" x14ac:dyDescent="0.3">
      <c r="A1274" s="5" t="s">
        <v>1361</v>
      </c>
      <c r="B1274" s="6">
        <v>45252</v>
      </c>
      <c r="C1274" s="5">
        <f t="shared" si="152"/>
        <v>2023</v>
      </c>
      <c r="D1274" s="5">
        <f t="shared" si="153"/>
        <v>11</v>
      </c>
      <c r="E1274" s="5" t="str">
        <f t="shared" si="154"/>
        <v>Nov</v>
      </c>
      <c r="F1274" s="5" t="str">
        <f t="shared" si="155"/>
        <v>Q4</v>
      </c>
      <c r="G1274" s="5" t="s">
        <v>35</v>
      </c>
      <c r="H1274" s="5" t="s">
        <v>44</v>
      </c>
      <c r="I1274" s="5" t="s">
        <v>45</v>
      </c>
      <c r="J1274" s="5" t="s">
        <v>38</v>
      </c>
      <c r="K1274" s="5" t="s">
        <v>39</v>
      </c>
      <c r="L1274" s="5" t="s">
        <v>48</v>
      </c>
      <c r="M1274" s="5" t="s">
        <v>56</v>
      </c>
      <c r="N1274" s="5">
        <v>2</v>
      </c>
      <c r="O1274" s="7">
        <v>53608</v>
      </c>
      <c r="P1274" s="8">
        <v>0.05</v>
      </c>
      <c r="Q1274" s="7">
        <v>45190</v>
      </c>
      <c r="R1274" s="9">
        <f t="shared" si="156"/>
        <v>101855.2</v>
      </c>
      <c r="S1274" s="9">
        <f t="shared" si="157"/>
        <v>90380</v>
      </c>
      <c r="T1274" s="9">
        <f t="shared" si="158"/>
        <v>11475.199999999997</v>
      </c>
      <c r="U1274" s="10">
        <f t="shared" si="159"/>
        <v>0.11266189649620242</v>
      </c>
      <c r="V1274" s="5" t="s">
        <v>42</v>
      </c>
    </row>
    <row r="1275" spans="1:22" x14ac:dyDescent="0.3">
      <c r="A1275" s="5" t="s">
        <v>1362</v>
      </c>
      <c r="B1275" s="6">
        <v>45252</v>
      </c>
      <c r="C1275" s="5">
        <f t="shared" si="152"/>
        <v>2023</v>
      </c>
      <c r="D1275" s="5">
        <f t="shared" si="153"/>
        <v>11</v>
      </c>
      <c r="E1275" s="5" t="str">
        <f t="shared" si="154"/>
        <v>Nov</v>
      </c>
      <c r="F1275" s="5" t="str">
        <f t="shared" si="155"/>
        <v>Q4</v>
      </c>
      <c r="G1275" s="5" t="s">
        <v>58</v>
      </c>
      <c r="H1275" s="5" t="s">
        <v>59</v>
      </c>
      <c r="I1275" s="5" t="s">
        <v>60</v>
      </c>
      <c r="J1275" s="5" t="s">
        <v>81</v>
      </c>
      <c r="K1275" s="5" t="s">
        <v>94</v>
      </c>
      <c r="L1275" s="5" t="s">
        <v>48</v>
      </c>
      <c r="M1275" s="5" t="s">
        <v>56</v>
      </c>
      <c r="N1275" s="5">
        <v>8</v>
      </c>
      <c r="O1275" s="7">
        <v>29272</v>
      </c>
      <c r="P1275" s="8">
        <v>0.1</v>
      </c>
      <c r="Q1275" s="7">
        <v>20172</v>
      </c>
      <c r="R1275" s="9">
        <f t="shared" si="156"/>
        <v>210758.39999999999</v>
      </c>
      <c r="S1275" s="9">
        <f t="shared" si="157"/>
        <v>161376</v>
      </c>
      <c r="T1275" s="9">
        <f t="shared" si="158"/>
        <v>49382.399999999994</v>
      </c>
      <c r="U1275" s="10">
        <f t="shared" si="159"/>
        <v>0.23430809875193584</v>
      </c>
      <c r="V1275" s="5" t="s">
        <v>42</v>
      </c>
    </row>
    <row r="1276" spans="1:22" x14ac:dyDescent="0.3">
      <c r="A1276" s="5" t="s">
        <v>1363</v>
      </c>
      <c r="B1276" s="6">
        <v>45252</v>
      </c>
      <c r="C1276" s="5">
        <f t="shared" si="152"/>
        <v>2023</v>
      </c>
      <c r="D1276" s="5">
        <f t="shared" si="153"/>
        <v>11</v>
      </c>
      <c r="E1276" s="5" t="str">
        <f t="shared" si="154"/>
        <v>Nov</v>
      </c>
      <c r="F1276" s="5" t="str">
        <f t="shared" si="155"/>
        <v>Q4</v>
      </c>
      <c r="G1276" s="5" t="s">
        <v>51</v>
      </c>
      <c r="H1276" s="5" t="s">
        <v>52</v>
      </c>
      <c r="I1276" s="5" t="s">
        <v>53</v>
      </c>
      <c r="J1276" s="5" t="s">
        <v>81</v>
      </c>
      <c r="K1276" s="5" t="s">
        <v>94</v>
      </c>
      <c r="L1276" s="5" t="s">
        <v>76</v>
      </c>
      <c r="M1276" s="5" t="s">
        <v>49</v>
      </c>
      <c r="N1276" s="5">
        <v>1</v>
      </c>
      <c r="O1276" s="7">
        <v>31915</v>
      </c>
      <c r="P1276" s="8">
        <v>0.3</v>
      </c>
      <c r="Q1276" s="7">
        <v>21944</v>
      </c>
      <c r="R1276" s="9">
        <f t="shared" si="156"/>
        <v>22340.5</v>
      </c>
      <c r="S1276" s="9">
        <f t="shared" si="157"/>
        <v>21944</v>
      </c>
      <c r="T1276" s="9">
        <f t="shared" si="158"/>
        <v>396.5</v>
      </c>
      <c r="U1276" s="10">
        <f t="shared" si="159"/>
        <v>1.7748036077974979E-2</v>
      </c>
      <c r="V1276" s="5" t="s">
        <v>42</v>
      </c>
    </row>
    <row r="1277" spans="1:22" x14ac:dyDescent="0.3">
      <c r="A1277" s="5" t="s">
        <v>1364</v>
      </c>
      <c r="B1277" s="6">
        <v>45252</v>
      </c>
      <c r="C1277" s="5">
        <f t="shared" si="152"/>
        <v>2023</v>
      </c>
      <c r="D1277" s="5">
        <f t="shared" si="153"/>
        <v>11</v>
      </c>
      <c r="E1277" s="5" t="str">
        <f t="shared" si="154"/>
        <v>Nov</v>
      </c>
      <c r="F1277" s="5" t="str">
        <f t="shared" si="155"/>
        <v>Q4</v>
      </c>
      <c r="G1277" s="5" t="s">
        <v>58</v>
      </c>
      <c r="H1277" s="5" t="s">
        <v>72</v>
      </c>
      <c r="I1277" s="5" t="s">
        <v>73</v>
      </c>
      <c r="J1277" s="5" t="s">
        <v>46</v>
      </c>
      <c r="K1277" s="5" t="s">
        <v>89</v>
      </c>
      <c r="L1277" s="5" t="s">
        <v>40</v>
      </c>
      <c r="M1277" s="5" t="s">
        <v>49</v>
      </c>
      <c r="N1277" s="5">
        <v>4</v>
      </c>
      <c r="O1277" s="7">
        <v>2106</v>
      </c>
      <c r="P1277" s="8">
        <v>0</v>
      </c>
      <c r="Q1277" s="7">
        <v>1186</v>
      </c>
      <c r="R1277" s="9">
        <f t="shared" si="156"/>
        <v>8424</v>
      </c>
      <c r="S1277" s="9">
        <f t="shared" si="157"/>
        <v>4744</v>
      </c>
      <c r="T1277" s="9">
        <f t="shared" si="158"/>
        <v>3680</v>
      </c>
      <c r="U1277" s="10">
        <f t="shared" si="159"/>
        <v>0.43684710351377021</v>
      </c>
      <c r="V1277" s="5" t="s">
        <v>42</v>
      </c>
    </row>
    <row r="1278" spans="1:22" x14ac:dyDescent="0.3">
      <c r="A1278" s="5" t="s">
        <v>1365</v>
      </c>
      <c r="B1278" s="6">
        <v>45252</v>
      </c>
      <c r="C1278" s="5">
        <f t="shared" si="152"/>
        <v>2023</v>
      </c>
      <c r="D1278" s="5">
        <f t="shared" si="153"/>
        <v>11</v>
      </c>
      <c r="E1278" s="5" t="str">
        <f t="shared" si="154"/>
        <v>Nov</v>
      </c>
      <c r="F1278" s="5" t="str">
        <f t="shared" si="155"/>
        <v>Q4</v>
      </c>
      <c r="G1278" s="5" t="s">
        <v>51</v>
      </c>
      <c r="H1278" s="5" t="s">
        <v>79</v>
      </c>
      <c r="I1278" s="5" t="s">
        <v>80</v>
      </c>
      <c r="J1278" s="5" t="s">
        <v>46</v>
      </c>
      <c r="K1278" s="5" t="s">
        <v>47</v>
      </c>
      <c r="L1278" s="5" t="s">
        <v>40</v>
      </c>
      <c r="M1278" s="5" t="s">
        <v>49</v>
      </c>
      <c r="N1278" s="5">
        <v>3</v>
      </c>
      <c r="O1278" s="7">
        <v>489</v>
      </c>
      <c r="P1278" s="8">
        <v>0.15</v>
      </c>
      <c r="Q1278" s="7">
        <v>220</v>
      </c>
      <c r="R1278" s="9">
        <f t="shared" si="156"/>
        <v>1246.95</v>
      </c>
      <c r="S1278" s="9">
        <f t="shared" si="157"/>
        <v>660</v>
      </c>
      <c r="T1278" s="9">
        <f t="shared" si="158"/>
        <v>586.95000000000005</v>
      </c>
      <c r="U1278" s="10">
        <f t="shared" si="159"/>
        <v>0.47070852881029712</v>
      </c>
      <c r="V1278" s="5" t="s">
        <v>120</v>
      </c>
    </row>
    <row r="1279" spans="1:22" x14ac:dyDescent="0.3">
      <c r="A1279" s="5" t="s">
        <v>1366</v>
      </c>
      <c r="B1279" s="6">
        <v>45253</v>
      </c>
      <c r="C1279" s="5">
        <f t="shared" si="152"/>
        <v>2023</v>
      </c>
      <c r="D1279" s="5">
        <f t="shared" si="153"/>
        <v>11</v>
      </c>
      <c r="E1279" s="5" t="str">
        <f t="shared" si="154"/>
        <v>Nov</v>
      </c>
      <c r="F1279" s="5" t="str">
        <f t="shared" si="155"/>
        <v>Q4</v>
      </c>
      <c r="G1279" s="5" t="s">
        <v>63</v>
      </c>
      <c r="H1279" s="5" t="s">
        <v>109</v>
      </c>
      <c r="I1279" s="5" t="s">
        <v>110</v>
      </c>
      <c r="J1279" s="5" t="s">
        <v>54</v>
      </c>
      <c r="K1279" s="5" t="s">
        <v>99</v>
      </c>
      <c r="L1279" s="5" t="s">
        <v>48</v>
      </c>
      <c r="M1279" s="5" t="s">
        <v>49</v>
      </c>
      <c r="N1279" s="5">
        <v>1</v>
      </c>
      <c r="O1279" s="7">
        <v>1695</v>
      </c>
      <c r="P1279" s="8">
        <v>0.1</v>
      </c>
      <c r="Q1279" s="7">
        <v>868</v>
      </c>
      <c r="R1279" s="9">
        <f t="shared" si="156"/>
        <v>1525.5</v>
      </c>
      <c r="S1279" s="9">
        <f t="shared" si="157"/>
        <v>868</v>
      </c>
      <c r="T1279" s="9">
        <f t="shared" si="158"/>
        <v>657.5</v>
      </c>
      <c r="U1279" s="10">
        <f t="shared" si="159"/>
        <v>0.43100622746640443</v>
      </c>
      <c r="V1279" s="5" t="s">
        <v>42</v>
      </c>
    </row>
    <row r="1280" spans="1:22" x14ac:dyDescent="0.3">
      <c r="A1280" s="5" t="s">
        <v>1367</v>
      </c>
      <c r="B1280" s="6">
        <v>45253</v>
      </c>
      <c r="C1280" s="5">
        <f t="shared" si="152"/>
        <v>2023</v>
      </c>
      <c r="D1280" s="5">
        <f t="shared" si="153"/>
        <v>11</v>
      </c>
      <c r="E1280" s="5" t="str">
        <f t="shared" si="154"/>
        <v>Nov</v>
      </c>
      <c r="F1280" s="5" t="str">
        <f t="shared" si="155"/>
        <v>Q4</v>
      </c>
      <c r="G1280" s="5" t="s">
        <v>58</v>
      </c>
      <c r="H1280" s="5" t="s">
        <v>59</v>
      </c>
      <c r="I1280" s="5" t="s">
        <v>60</v>
      </c>
      <c r="J1280" s="5" t="s">
        <v>46</v>
      </c>
      <c r="K1280" s="5" t="s">
        <v>66</v>
      </c>
      <c r="L1280" s="5" t="s">
        <v>40</v>
      </c>
      <c r="M1280" s="5" t="s">
        <v>56</v>
      </c>
      <c r="N1280" s="5">
        <v>1</v>
      </c>
      <c r="O1280" s="7">
        <v>289</v>
      </c>
      <c r="P1280" s="8">
        <v>0.1</v>
      </c>
      <c r="Q1280" s="7">
        <v>117</v>
      </c>
      <c r="R1280" s="9">
        <f t="shared" si="156"/>
        <v>260.10000000000002</v>
      </c>
      <c r="S1280" s="9">
        <f t="shared" si="157"/>
        <v>117</v>
      </c>
      <c r="T1280" s="9">
        <f t="shared" si="158"/>
        <v>143.10000000000002</v>
      </c>
      <c r="U1280" s="10">
        <f t="shared" si="159"/>
        <v>0.55017301038062283</v>
      </c>
      <c r="V1280" s="5" t="s">
        <v>42</v>
      </c>
    </row>
    <row r="1281" spans="1:22" x14ac:dyDescent="0.3">
      <c r="A1281" s="5" t="s">
        <v>1368</v>
      </c>
      <c r="B1281" s="6">
        <v>45253</v>
      </c>
      <c r="C1281" s="5">
        <f t="shared" si="152"/>
        <v>2023</v>
      </c>
      <c r="D1281" s="5">
        <f t="shared" si="153"/>
        <v>11</v>
      </c>
      <c r="E1281" s="5" t="str">
        <f t="shared" si="154"/>
        <v>Nov</v>
      </c>
      <c r="F1281" s="5" t="str">
        <f t="shared" si="155"/>
        <v>Q4</v>
      </c>
      <c r="G1281" s="5" t="s">
        <v>63</v>
      </c>
      <c r="H1281" s="5" t="s">
        <v>86</v>
      </c>
      <c r="I1281" s="5" t="s">
        <v>87</v>
      </c>
      <c r="J1281" s="5" t="s">
        <v>81</v>
      </c>
      <c r="K1281" s="5" t="s">
        <v>146</v>
      </c>
      <c r="L1281" s="5" t="s">
        <v>76</v>
      </c>
      <c r="M1281" s="5" t="s">
        <v>56</v>
      </c>
      <c r="N1281" s="5">
        <v>5</v>
      </c>
      <c r="O1281" s="7">
        <v>9505</v>
      </c>
      <c r="P1281" s="8">
        <v>0.15</v>
      </c>
      <c r="Q1281" s="7">
        <v>5792</v>
      </c>
      <c r="R1281" s="9">
        <f t="shared" si="156"/>
        <v>40396.25</v>
      </c>
      <c r="S1281" s="9">
        <f t="shared" si="157"/>
        <v>28960</v>
      </c>
      <c r="T1281" s="9">
        <f t="shared" si="158"/>
        <v>11436.25</v>
      </c>
      <c r="U1281" s="10">
        <f t="shared" si="159"/>
        <v>0.28310177306061823</v>
      </c>
      <c r="V1281" s="5" t="s">
        <v>42</v>
      </c>
    </row>
    <row r="1282" spans="1:22" x14ac:dyDescent="0.3">
      <c r="A1282" s="5" t="s">
        <v>1369</v>
      </c>
      <c r="B1282" s="6">
        <v>45253</v>
      </c>
      <c r="C1282" s="5">
        <f t="shared" ref="C1282:C1345" si="160">YEAR(B1282)</f>
        <v>2023</v>
      </c>
      <c r="D1282" s="5">
        <f t="shared" ref="D1282:D1345" si="161">MONTH(B1282)</f>
        <v>11</v>
      </c>
      <c r="E1282" s="5" t="str">
        <f t="shared" ref="E1282:E1345" si="162">TEXT(B1282,"mmm")</f>
        <v>Nov</v>
      </c>
      <c r="F1282" s="5" t="str">
        <f t="shared" ref="F1282:F1345" si="163">"Q"&amp;ROUNDUP(D1282/3,0)</f>
        <v>Q4</v>
      </c>
      <c r="G1282" s="5" t="s">
        <v>51</v>
      </c>
      <c r="H1282" s="5" t="s">
        <v>79</v>
      </c>
      <c r="I1282" s="5" t="s">
        <v>80</v>
      </c>
      <c r="J1282" s="5" t="s">
        <v>81</v>
      </c>
      <c r="K1282" s="5" t="s">
        <v>94</v>
      </c>
      <c r="L1282" s="5" t="s">
        <v>40</v>
      </c>
      <c r="M1282" s="5" t="s">
        <v>56</v>
      </c>
      <c r="N1282" s="5">
        <v>1</v>
      </c>
      <c r="O1282" s="7">
        <v>29822</v>
      </c>
      <c r="P1282" s="8">
        <v>0.25</v>
      </c>
      <c r="Q1282" s="7">
        <v>19778</v>
      </c>
      <c r="R1282" s="9">
        <f t="shared" ref="R1282:R1345" si="164">N1282*O1282*(1-P1282)</f>
        <v>22366.5</v>
      </c>
      <c r="S1282" s="9">
        <f t="shared" ref="S1282:S1345" si="165">N1282*Q1282</f>
        <v>19778</v>
      </c>
      <c r="T1282" s="9">
        <f t="shared" ref="T1282:T1345" si="166">R1282-S1282</f>
        <v>2588.5</v>
      </c>
      <c r="U1282" s="10">
        <f t="shared" ref="U1282:U1345" si="167">IF(R1282=0,0,T1282/R1282)</f>
        <v>0.11573111573111573</v>
      </c>
      <c r="V1282" s="5" t="s">
        <v>42</v>
      </c>
    </row>
    <row r="1283" spans="1:22" x14ac:dyDescent="0.3">
      <c r="A1283" s="5" t="s">
        <v>1370</v>
      </c>
      <c r="B1283" s="6">
        <v>45253</v>
      </c>
      <c r="C1283" s="5">
        <f t="shared" si="160"/>
        <v>2023</v>
      </c>
      <c r="D1283" s="5">
        <f t="shared" si="161"/>
        <v>11</v>
      </c>
      <c r="E1283" s="5" t="str">
        <f t="shared" si="162"/>
        <v>Nov</v>
      </c>
      <c r="F1283" s="5" t="str">
        <f t="shared" si="163"/>
        <v>Q4</v>
      </c>
      <c r="G1283" s="5" t="s">
        <v>51</v>
      </c>
      <c r="H1283" s="5" t="s">
        <v>52</v>
      </c>
      <c r="I1283" s="5" t="s">
        <v>53</v>
      </c>
      <c r="J1283" s="5" t="s">
        <v>38</v>
      </c>
      <c r="K1283" s="5" t="s">
        <v>104</v>
      </c>
      <c r="L1283" s="5" t="s">
        <v>48</v>
      </c>
      <c r="M1283" s="5" t="s">
        <v>56</v>
      </c>
      <c r="N1283" s="5">
        <v>8</v>
      </c>
      <c r="O1283" s="7">
        <v>1516</v>
      </c>
      <c r="P1283" s="8">
        <v>0.15</v>
      </c>
      <c r="Q1283" s="7">
        <v>737</v>
      </c>
      <c r="R1283" s="9">
        <f t="shared" si="164"/>
        <v>10308.799999999999</v>
      </c>
      <c r="S1283" s="9">
        <f t="shared" si="165"/>
        <v>5896</v>
      </c>
      <c r="T1283" s="9">
        <f t="shared" si="166"/>
        <v>4412.7999999999993</v>
      </c>
      <c r="U1283" s="10">
        <f t="shared" si="167"/>
        <v>0.42806146205183915</v>
      </c>
      <c r="V1283" s="5" t="s">
        <v>42</v>
      </c>
    </row>
    <row r="1284" spans="1:22" x14ac:dyDescent="0.3">
      <c r="A1284" s="5" t="s">
        <v>1371</v>
      </c>
      <c r="B1284" s="6">
        <v>45253</v>
      </c>
      <c r="C1284" s="5">
        <f t="shared" si="160"/>
        <v>2023</v>
      </c>
      <c r="D1284" s="5">
        <f t="shared" si="161"/>
        <v>11</v>
      </c>
      <c r="E1284" s="5" t="str">
        <f t="shared" si="162"/>
        <v>Nov</v>
      </c>
      <c r="F1284" s="5" t="str">
        <f t="shared" si="163"/>
        <v>Q4</v>
      </c>
      <c r="G1284" s="5" t="s">
        <v>35</v>
      </c>
      <c r="H1284" s="5" t="s">
        <v>91</v>
      </c>
      <c r="I1284" s="5" t="s">
        <v>92</v>
      </c>
      <c r="J1284" s="5" t="s">
        <v>38</v>
      </c>
      <c r="K1284" s="5" t="s">
        <v>75</v>
      </c>
      <c r="L1284" s="5" t="s">
        <v>76</v>
      </c>
      <c r="M1284" s="5" t="s">
        <v>49</v>
      </c>
      <c r="N1284" s="5">
        <v>1</v>
      </c>
      <c r="O1284" s="7">
        <v>10277</v>
      </c>
      <c r="P1284" s="8">
        <v>0.15</v>
      </c>
      <c r="Q1284" s="7">
        <v>7719</v>
      </c>
      <c r="R1284" s="9">
        <f t="shared" si="164"/>
        <v>8735.4499999999989</v>
      </c>
      <c r="S1284" s="9">
        <f t="shared" si="165"/>
        <v>7719</v>
      </c>
      <c r="T1284" s="9">
        <f t="shared" si="166"/>
        <v>1016.4499999999989</v>
      </c>
      <c r="U1284" s="10">
        <f t="shared" si="167"/>
        <v>0.11635920301758913</v>
      </c>
      <c r="V1284" s="5" t="s">
        <v>42</v>
      </c>
    </row>
    <row r="1285" spans="1:22" x14ac:dyDescent="0.3">
      <c r="A1285" s="5" t="s">
        <v>1372</v>
      </c>
      <c r="B1285" s="6">
        <v>45254</v>
      </c>
      <c r="C1285" s="5">
        <f t="shared" si="160"/>
        <v>2023</v>
      </c>
      <c r="D1285" s="5">
        <f t="shared" si="161"/>
        <v>11</v>
      </c>
      <c r="E1285" s="5" t="str">
        <f t="shared" si="162"/>
        <v>Nov</v>
      </c>
      <c r="F1285" s="5" t="str">
        <f t="shared" si="163"/>
        <v>Q4</v>
      </c>
      <c r="G1285" s="5" t="s">
        <v>51</v>
      </c>
      <c r="H1285" s="5" t="s">
        <v>79</v>
      </c>
      <c r="I1285" s="5" t="s">
        <v>80</v>
      </c>
      <c r="J1285" s="5" t="s">
        <v>46</v>
      </c>
      <c r="K1285" s="5" t="s">
        <v>66</v>
      </c>
      <c r="L1285" s="5" t="s">
        <v>40</v>
      </c>
      <c r="M1285" s="5" t="s">
        <v>49</v>
      </c>
      <c r="N1285" s="5">
        <v>2</v>
      </c>
      <c r="O1285" s="7">
        <v>293</v>
      </c>
      <c r="P1285" s="8">
        <v>0</v>
      </c>
      <c r="Q1285" s="7">
        <v>119</v>
      </c>
      <c r="R1285" s="9">
        <f t="shared" si="164"/>
        <v>586</v>
      </c>
      <c r="S1285" s="9">
        <f t="shared" si="165"/>
        <v>238</v>
      </c>
      <c r="T1285" s="9">
        <f t="shared" si="166"/>
        <v>348</v>
      </c>
      <c r="U1285" s="10">
        <f t="shared" si="167"/>
        <v>0.59385665529010234</v>
      </c>
      <c r="V1285" s="5" t="s">
        <v>42</v>
      </c>
    </row>
    <row r="1286" spans="1:22" x14ac:dyDescent="0.3">
      <c r="A1286" s="5" t="s">
        <v>1373</v>
      </c>
      <c r="B1286" s="6">
        <v>45254</v>
      </c>
      <c r="C1286" s="5">
        <f t="shared" si="160"/>
        <v>2023</v>
      </c>
      <c r="D1286" s="5">
        <f t="shared" si="161"/>
        <v>11</v>
      </c>
      <c r="E1286" s="5" t="str">
        <f t="shared" si="162"/>
        <v>Nov</v>
      </c>
      <c r="F1286" s="5" t="str">
        <f t="shared" si="163"/>
        <v>Q4</v>
      </c>
      <c r="G1286" s="5" t="s">
        <v>51</v>
      </c>
      <c r="H1286" s="5" t="s">
        <v>52</v>
      </c>
      <c r="I1286" s="5" t="s">
        <v>53</v>
      </c>
      <c r="J1286" s="5" t="s">
        <v>38</v>
      </c>
      <c r="K1286" s="5" t="s">
        <v>118</v>
      </c>
      <c r="L1286" s="5" t="s">
        <v>40</v>
      </c>
      <c r="M1286" s="5" t="s">
        <v>56</v>
      </c>
      <c r="N1286" s="5">
        <v>8</v>
      </c>
      <c r="O1286" s="7">
        <v>18941</v>
      </c>
      <c r="P1286" s="8">
        <v>0.05</v>
      </c>
      <c r="Q1286" s="7">
        <v>15022</v>
      </c>
      <c r="R1286" s="9">
        <f t="shared" si="164"/>
        <v>143951.6</v>
      </c>
      <c r="S1286" s="9">
        <f t="shared" si="165"/>
        <v>120176</v>
      </c>
      <c r="T1286" s="9">
        <f t="shared" si="166"/>
        <v>23775.600000000006</v>
      </c>
      <c r="U1286" s="10">
        <f t="shared" si="167"/>
        <v>0.16516384673737566</v>
      </c>
      <c r="V1286" s="5" t="s">
        <v>42</v>
      </c>
    </row>
    <row r="1287" spans="1:22" x14ac:dyDescent="0.3">
      <c r="A1287" s="5" t="s">
        <v>1374</v>
      </c>
      <c r="B1287" s="6">
        <v>45254</v>
      </c>
      <c r="C1287" s="5">
        <f t="shared" si="160"/>
        <v>2023</v>
      </c>
      <c r="D1287" s="5">
        <f t="shared" si="161"/>
        <v>11</v>
      </c>
      <c r="E1287" s="5" t="str">
        <f t="shared" si="162"/>
        <v>Nov</v>
      </c>
      <c r="F1287" s="5" t="str">
        <f t="shared" si="163"/>
        <v>Q4</v>
      </c>
      <c r="G1287" s="5" t="s">
        <v>63</v>
      </c>
      <c r="H1287" s="5" t="s">
        <v>109</v>
      </c>
      <c r="I1287" s="5" t="s">
        <v>110</v>
      </c>
      <c r="J1287" s="5" t="s">
        <v>38</v>
      </c>
      <c r="K1287" s="5" t="s">
        <v>75</v>
      </c>
      <c r="L1287" s="5" t="s">
        <v>48</v>
      </c>
      <c r="M1287" s="5" t="s">
        <v>49</v>
      </c>
      <c r="N1287" s="5">
        <v>4</v>
      </c>
      <c r="O1287" s="7">
        <v>11870</v>
      </c>
      <c r="P1287" s="8">
        <v>0.1</v>
      </c>
      <c r="Q1287" s="7">
        <v>8745</v>
      </c>
      <c r="R1287" s="9">
        <f t="shared" si="164"/>
        <v>42732</v>
      </c>
      <c r="S1287" s="9">
        <f t="shared" si="165"/>
        <v>34980</v>
      </c>
      <c r="T1287" s="9">
        <f t="shared" si="166"/>
        <v>7752</v>
      </c>
      <c r="U1287" s="10">
        <f t="shared" si="167"/>
        <v>0.18140971637180567</v>
      </c>
      <c r="V1287" s="5" t="s">
        <v>42</v>
      </c>
    </row>
    <row r="1288" spans="1:22" x14ac:dyDescent="0.3">
      <c r="A1288" s="5" t="s">
        <v>1375</v>
      </c>
      <c r="B1288" s="6">
        <v>45254</v>
      </c>
      <c r="C1288" s="5">
        <f t="shared" si="160"/>
        <v>2023</v>
      </c>
      <c r="D1288" s="5">
        <f t="shared" si="161"/>
        <v>11</v>
      </c>
      <c r="E1288" s="5" t="str">
        <f t="shared" si="162"/>
        <v>Nov</v>
      </c>
      <c r="F1288" s="5" t="str">
        <f t="shared" si="163"/>
        <v>Q4</v>
      </c>
      <c r="G1288" s="5" t="s">
        <v>58</v>
      </c>
      <c r="H1288" s="5" t="s">
        <v>59</v>
      </c>
      <c r="I1288" s="5" t="s">
        <v>60</v>
      </c>
      <c r="J1288" s="5" t="s">
        <v>54</v>
      </c>
      <c r="K1288" s="5" t="s">
        <v>84</v>
      </c>
      <c r="L1288" s="5" t="s">
        <v>76</v>
      </c>
      <c r="M1288" s="5" t="s">
        <v>49</v>
      </c>
      <c r="N1288" s="5">
        <v>2</v>
      </c>
      <c r="O1288" s="7">
        <v>2297</v>
      </c>
      <c r="P1288" s="8">
        <v>0</v>
      </c>
      <c r="Q1288" s="7">
        <v>1181</v>
      </c>
      <c r="R1288" s="9">
        <f t="shared" si="164"/>
        <v>4594</v>
      </c>
      <c r="S1288" s="9">
        <f t="shared" si="165"/>
        <v>2362</v>
      </c>
      <c r="T1288" s="9">
        <f t="shared" si="166"/>
        <v>2232</v>
      </c>
      <c r="U1288" s="10">
        <f t="shared" si="167"/>
        <v>0.48585111014366567</v>
      </c>
      <c r="V1288" s="5" t="s">
        <v>42</v>
      </c>
    </row>
    <row r="1289" spans="1:22" x14ac:dyDescent="0.3">
      <c r="A1289" s="5" t="s">
        <v>1376</v>
      </c>
      <c r="B1289" s="6">
        <v>45255</v>
      </c>
      <c r="C1289" s="5">
        <f t="shared" si="160"/>
        <v>2023</v>
      </c>
      <c r="D1289" s="5">
        <f t="shared" si="161"/>
        <v>11</v>
      </c>
      <c r="E1289" s="5" t="str">
        <f t="shared" si="162"/>
        <v>Nov</v>
      </c>
      <c r="F1289" s="5" t="str">
        <f t="shared" si="163"/>
        <v>Q4</v>
      </c>
      <c r="G1289" s="5" t="s">
        <v>51</v>
      </c>
      <c r="H1289" s="5" t="s">
        <v>79</v>
      </c>
      <c r="I1289" s="5" t="s">
        <v>80</v>
      </c>
      <c r="J1289" s="5" t="s">
        <v>38</v>
      </c>
      <c r="K1289" s="5" t="s">
        <v>104</v>
      </c>
      <c r="L1289" s="5" t="s">
        <v>40</v>
      </c>
      <c r="M1289" s="5" t="s">
        <v>49</v>
      </c>
      <c r="N1289" s="5">
        <v>5</v>
      </c>
      <c r="O1289" s="7">
        <v>1599</v>
      </c>
      <c r="P1289" s="8">
        <v>0.1</v>
      </c>
      <c r="Q1289" s="7">
        <v>783</v>
      </c>
      <c r="R1289" s="9">
        <f t="shared" si="164"/>
        <v>7195.5</v>
      </c>
      <c r="S1289" s="9">
        <f t="shared" si="165"/>
        <v>3915</v>
      </c>
      <c r="T1289" s="9">
        <f t="shared" si="166"/>
        <v>3280.5</v>
      </c>
      <c r="U1289" s="10">
        <f t="shared" si="167"/>
        <v>0.45590994371482174</v>
      </c>
      <c r="V1289" s="5" t="s">
        <v>42</v>
      </c>
    </row>
    <row r="1290" spans="1:22" x14ac:dyDescent="0.3">
      <c r="A1290" s="5" t="s">
        <v>1377</v>
      </c>
      <c r="B1290" s="6">
        <v>45255</v>
      </c>
      <c r="C1290" s="5">
        <f t="shared" si="160"/>
        <v>2023</v>
      </c>
      <c r="D1290" s="5">
        <f t="shared" si="161"/>
        <v>11</v>
      </c>
      <c r="E1290" s="5" t="str">
        <f t="shared" si="162"/>
        <v>Nov</v>
      </c>
      <c r="F1290" s="5" t="str">
        <f t="shared" si="163"/>
        <v>Q4</v>
      </c>
      <c r="G1290" s="5" t="s">
        <v>63</v>
      </c>
      <c r="H1290" s="5" t="s">
        <v>109</v>
      </c>
      <c r="I1290" s="5" t="s">
        <v>110</v>
      </c>
      <c r="J1290" s="5" t="s">
        <v>38</v>
      </c>
      <c r="K1290" s="5" t="s">
        <v>104</v>
      </c>
      <c r="L1290" s="5" t="s">
        <v>48</v>
      </c>
      <c r="M1290" s="5" t="s">
        <v>49</v>
      </c>
      <c r="N1290" s="5">
        <v>2</v>
      </c>
      <c r="O1290" s="7">
        <v>1624</v>
      </c>
      <c r="P1290" s="8">
        <v>0.05</v>
      </c>
      <c r="Q1290" s="7">
        <v>792</v>
      </c>
      <c r="R1290" s="9">
        <f t="shared" si="164"/>
        <v>3085.6</v>
      </c>
      <c r="S1290" s="9">
        <f t="shared" si="165"/>
        <v>1584</v>
      </c>
      <c r="T1290" s="9">
        <f t="shared" si="166"/>
        <v>1501.6</v>
      </c>
      <c r="U1290" s="10">
        <f t="shared" si="167"/>
        <v>0.48664765361680062</v>
      </c>
      <c r="V1290" s="5" t="s">
        <v>42</v>
      </c>
    </row>
    <row r="1291" spans="1:22" x14ac:dyDescent="0.3">
      <c r="A1291" s="5" t="s">
        <v>1378</v>
      </c>
      <c r="B1291" s="6">
        <v>45255</v>
      </c>
      <c r="C1291" s="5">
        <f t="shared" si="160"/>
        <v>2023</v>
      </c>
      <c r="D1291" s="5">
        <f t="shared" si="161"/>
        <v>11</v>
      </c>
      <c r="E1291" s="5" t="str">
        <f t="shared" si="162"/>
        <v>Nov</v>
      </c>
      <c r="F1291" s="5" t="str">
        <f t="shared" si="163"/>
        <v>Q4</v>
      </c>
      <c r="G1291" s="5" t="s">
        <v>58</v>
      </c>
      <c r="H1291" s="5" t="s">
        <v>72</v>
      </c>
      <c r="I1291" s="5" t="s">
        <v>73</v>
      </c>
      <c r="J1291" s="5" t="s">
        <v>46</v>
      </c>
      <c r="K1291" s="5" t="s">
        <v>61</v>
      </c>
      <c r="L1291" s="5" t="s">
        <v>76</v>
      </c>
      <c r="M1291" s="5" t="s">
        <v>49</v>
      </c>
      <c r="N1291" s="5">
        <v>1</v>
      </c>
      <c r="O1291" s="7">
        <v>242</v>
      </c>
      <c r="P1291" s="8">
        <v>0.1</v>
      </c>
      <c r="Q1291" s="7">
        <v>103</v>
      </c>
      <c r="R1291" s="9">
        <f t="shared" si="164"/>
        <v>217.8</v>
      </c>
      <c r="S1291" s="9">
        <f t="shared" si="165"/>
        <v>103</v>
      </c>
      <c r="T1291" s="9">
        <f t="shared" si="166"/>
        <v>114.80000000000001</v>
      </c>
      <c r="U1291" s="10">
        <f t="shared" si="167"/>
        <v>0.52708907254361803</v>
      </c>
      <c r="V1291" s="5" t="s">
        <v>42</v>
      </c>
    </row>
    <row r="1292" spans="1:22" x14ac:dyDescent="0.3">
      <c r="A1292" s="5" t="s">
        <v>1379</v>
      </c>
      <c r="B1292" s="6">
        <v>45255</v>
      </c>
      <c r="C1292" s="5">
        <f t="shared" si="160"/>
        <v>2023</v>
      </c>
      <c r="D1292" s="5">
        <f t="shared" si="161"/>
        <v>11</v>
      </c>
      <c r="E1292" s="5" t="str">
        <f t="shared" si="162"/>
        <v>Nov</v>
      </c>
      <c r="F1292" s="5" t="str">
        <f t="shared" si="163"/>
        <v>Q4</v>
      </c>
      <c r="G1292" s="5" t="s">
        <v>58</v>
      </c>
      <c r="H1292" s="5" t="s">
        <v>72</v>
      </c>
      <c r="I1292" s="5" t="s">
        <v>73</v>
      </c>
      <c r="J1292" s="5" t="s">
        <v>38</v>
      </c>
      <c r="K1292" s="5" t="s">
        <v>39</v>
      </c>
      <c r="L1292" s="5" t="s">
        <v>48</v>
      </c>
      <c r="M1292" s="5" t="s">
        <v>56</v>
      </c>
      <c r="N1292" s="5">
        <v>1</v>
      </c>
      <c r="O1292" s="7">
        <v>51406</v>
      </c>
      <c r="P1292" s="8">
        <v>0.05</v>
      </c>
      <c r="Q1292" s="7">
        <v>42455</v>
      </c>
      <c r="R1292" s="9">
        <f t="shared" si="164"/>
        <v>48835.7</v>
      </c>
      <c r="S1292" s="9">
        <f t="shared" si="165"/>
        <v>42455</v>
      </c>
      <c r="T1292" s="9">
        <f t="shared" si="166"/>
        <v>6380.6999999999971</v>
      </c>
      <c r="U1292" s="10">
        <f t="shared" si="167"/>
        <v>0.13065646647841636</v>
      </c>
      <c r="V1292" s="5" t="s">
        <v>42</v>
      </c>
    </row>
    <row r="1293" spans="1:22" x14ac:dyDescent="0.3">
      <c r="A1293" s="5" t="s">
        <v>1380</v>
      </c>
      <c r="B1293" s="6">
        <v>45255</v>
      </c>
      <c r="C1293" s="5">
        <f t="shared" si="160"/>
        <v>2023</v>
      </c>
      <c r="D1293" s="5">
        <f t="shared" si="161"/>
        <v>11</v>
      </c>
      <c r="E1293" s="5" t="str">
        <f t="shared" si="162"/>
        <v>Nov</v>
      </c>
      <c r="F1293" s="5" t="str">
        <f t="shared" si="163"/>
        <v>Q4</v>
      </c>
      <c r="G1293" s="5" t="s">
        <v>63</v>
      </c>
      <c r="H1293" s="5" t="s">
        <v>64</v>
      </c>
      <c r="I1293" s="5" t="s">
        <v>65</v>
      </c>
      <c r="J1293" s="5" t="s">
        <v>54</v>
      </c>
      <c r="K1293" s="5" t="s">
        <v>55</v>
      </c>
      <c r="L1293" s="5" t="s">
        <v>40</v>
      </c>
      <c r="M1293" s="5" t="s">
        <v>56</v>
      </c>
      <c r="N1293" s="5">
        <v>1</v>
      </c>
      <c r="O1293" s="7">
        <v>2840</v>
      </c>
      <c r="P1293" s="8">
        <v>0</v>
      </c>
      <c r="Q1293" s="7">
        <v>1711</v>
      </c>
      <c r="R1293" s="9">
        <f t="shared" si="164"/>
        <v>2840</v>
      </c>
      <c r="S1293" s="9">
        <f t="shared" si="165"/>
        <v>1711</v>
      </c>
      <c r="T1293" s="9">
        <f t="shared" si="166"/>
        <v>1129</v>
      </c>
      <c r="U1293" s="10">
        <f t="shared" si="167"/>
        <v>0.39753521126760566</v>
      </c>
      <c r="V1293" s="5" t="s">
        <v>42</v>
      </c>
    </row>
    <row r="1294" spans="1:22" x14ac:dyDescent="0.3">
      <c r="A1294" s="5" t="s">
        <v>1381</v>
      </c>
      <c r="B1294" s="6">
        <v>45255</v>
      </c>
      <c r="C1294" s="5">
        <f t="shared" si="160"/>
        <v>2023</v>
      </c>
      <c r="D1294" s="5">
        <f t="shared" si="161"/>
        <v>11</v>
      </c>
      <c r="E1294" s="5" t="str">
        <f t="shared" si="162"/>
        <v>Nov</v>
      </c>
      <c r="F1294" s="5" t="str">
        <f t="shared" si="163"/>
        <v>Q4</v>
      </c>
      <c r="G1294" s="5" t="s">
        <v>63</v>
      </c>
      <c r="H1294" s="5" t="s">
        <v>64</v>
      </c>
      <c r="I1294" s="5" t="s">
        <v>65</v>
      </c>
      <c r="J1294" s="5" t="s">
        <v>46</v>
      </c>
      <c r="K1294" s="5" t="s">
        <v>89</v>
      </c>
      <c r="L1294" s="5" t="s">
        <v>40</v>
      </c>
      <c r="M1294" s="5" t="s">
        <v>49</v>
      </c>
      <c r="N1294" s="5">
        <v>2</v>
      </c>
      <c r="O1294" s="7">
        <v>2096</v>
      </c>
      <c r="P1294" s="8">
        <v>0.15</v>
      </c>
      <c r="Q1294" s="7">
        <v>1183</v>
      </c>
      <c r="R1294" s="9">
        <f t="shared" si="164"/>
        <v>3563.2</v>
      </c>
      <c r="S1294" s="9">
        <f t="shared" si="165"/>
        <v>2366</v>
      </c>
      <c r="T1294" s="9">
        <f t="shared" si="166"/>
        <v>1197.1999999999998</v>
      </c>
      <c r="U1294" s="10">
        <f t="shared" si="167"/>
        <v>0.33599012123933542</v>
      </c>
      <c r="V1294" s="5" t="s">
        <v>42</v>
      </c>
    </row>
    <row r="1295" spans="1:22" x14ac:dyDescent="0.3">
      <c r="A1295" s="5" t="s">
        <v>1382</v>
      </c>
      <c r="B1295" s="6">
        <v>45255</v>
      </c>
      <c r="C1295" s="5">
        <f t="shared" si="160"/>
        <v>2023</v>
      </c>
      <c r="D1295" s="5">
        <f t="shared" si="161"/>
        <v>11</v>
      </c>
      <c r="E1295" s="5" t="str">
        <f t="shared" si="162"/>
        <v>Nov</v>
      </c>
      <c r="F1295" s="5" t="str">
        <f t="shared" si="163"/>
        <v>Q4</v>
      </c>
      <c r="G1295" s="5" t="s">
        <v>35</v>
      </c>
      <c r="H1295" s="5" t="s">
        <v>36</v>
      </c>
      <c r="I1295" s="5" t="s">
        <v>37</v>
      </c>
      <c r="J1295" s="5" t="s">
        <v>54</v>
      </c>
      <c r="K1295" s="5" t="s">
        <v>99</v>
      </c>
      <c r="L1295" s="5" t="s">
        <v>40</v>
      </c>
      <c r="M1295" s="5" t="s">
        <v>56</v>
      </c>
      <c r="N1295" s="5">
        <v>1</v>
      </c>
      <c r="O1295" s="7">
        <v>1971</v>
      </c>
      <c r="P1295" s="8">
        <v>0</v>
      </c>
      <c r="Q1295" s="7">
        <v>1044</v>
      </c>
      <c r="R1295" s="9">
        <f t="shared" si="164"/>
        <v>1971</v>
      </c>
      <c r="S1295" s="9">
        <f t="shared" si="165"/>
        <v>1044</v>
      </c>
      <c r="T1295" s="9">
        <f t="shared" si="166"/>
        <v>927</v>
      </c>
      <c r="U1295" s="10">
        <f t="shared" si="167"/>
        <v>0.47031963470319632</v>
      </c>
      <c r="V1295" s="5" t="s">
        <v>42</v>
      </c>
    </row>
    <row r="1296" spans="1:22" x14ac:dyDescent="0.3">
      <c r="A1296" s="5" t="s">
        <v>1383</v>
      </c>
      <c r="B1296" s="6">
        <v>45255</v>
      </c>
      <c r="C1296" s="5">
        <f t="shared" si="160"/>
        <v>2023</v>
      </c>
      <c r="D1296" s="5">
        <f t="shared" si="161"/>
        <v>11</v>
      </c>
      <c r="E1296" s="5" t="str">
        <f t="shared" si="162"/>
        <v>Nov</v>
      </c>
      <c r="F1296" s="5" t="str">
        <f t="shared" si="163"/>
        <v>Q4</v>
      </c>
      <c r="G1296" s="5" t="s">
        <v>58</v>
      </c>
      <c r="H1296" s="5" t="s">
        <v>72</v>
      </c>
      <c r="I1296" s="5" t="s">
        <v>73</v>
      </c>
      <c r="J1296" s="5" t="s">
        <v>46</v>
      </c>
      <c r="K1296" s="5" t="s">
        <v>66</v>
      </c>
      <c r="L1296" s="5" t="s">
        <v>40</v>
      </c>
      <c r="M1296" s="5" t="s">
        <v>49</v>
      </c>
      <c r="N1296" s="5">
        <v>3</v>
      </c>
      <c r="O1296" s="7">
        <v>275</v>
      </c>
      <c r="P1296" s="8">
        <v>0.15</v>
      </c>
      <c r="Q1296" s="7">
        <v>111</v>
      </c>
      <c r="R1296" s="9">
        <f t="shared" si="164"/>
        <v>701.25</v>
      </c>
      <c r="S1296" s="9">
        <f t="shared" si="165"/>
        <v>333</v>
      </c>
      <c r="T1296" s="9">
        <f t="shared" si="166"/>
        <v>368.25</v>
      </c>
      <c r="U1296" s="10">
        <f t="shared" si="167"/>
        <v>0.5251336898395722</v>
      </c>
      <c r="V1296" s="5" t="s">
        <v>42</v>
      </c>
    </row>
    <row r="1297" spans="1:22" x14ac:dyDescent="0.3">
      <c r="A1297" s="5" t="s">
        <v>1384</v>
      </c>
      <c r="B1297" s="6">
        <v>45256</v>
      </c>
      <c r="C1297" s="5">
        <f t="shared" si="160"/>
        <v>2023</v>
      </c>
      <c r="D1297" s="5">
        <f t="shared" si="161"/>
        <v>11</v>
      </c>
      <c r="E1297" s="5" t="str">
        <f t="shared" si="162"/>
        <v>Nov</v>
      </c>
      <c r="F1297" s="5" t="str">
        <f t="shared" si="163"/>
        <v>Q4</v>
      </c>
      <c r="G1297" s="5" t="s">
        <v>63</v>
      </c>
      <c r="H1297" s="5" t="s">
        <v>109</v>
      </c>
      <c r="I1297" s="5" t="s">
        <v>110</v>
      </c>
      <c r="J1297" s="5" t="s">
        <v>38</v>
      </c>
      <c r="K1297" s="5" t="s">
        <v>104</v>
      </c>
      <c r="L1297" s="5" t="s">
        <v>48</v>
      </c>
      <c r="M1297" s="5" t="s">
        <v>56</v>
      </c>
      <c r="N1297" s="5">
        <v>1</v>
      </c>
      <c r="O1297" s="7">
        <v>1495</v>
      </c>
      <c r="P1297" s="8">
        <v>0.05</v>
      </c>
      <c r="Q1297" s="7">
        <v>737</v>
      </c>
      <c r="R1297" s="9">
        <f t="shared" si="164"/>
        <v>1420.25</v>
      </c>
      <c r="S1297" s="9">
        <f t="shared" si="165"/>
        <v>737</v>
      </c>
      <c r="T1297" s="9">
        <f t="shared" si="166"/>
        <v>683.25</v>
      </c>
      <c r="U1297" s="10">
        <f t="shared" si="167"/>
        <v>0.48107727512761839</v>
      </c>
      <c r="V1297" s="5" t="s">
        <v>42</v>
      </c>
    </row>
    <row r="1298" spans="1:22" x14ac:dyDescent="0.3">
      <c r="A1298" s="5" t="s">
        <v>1385</v>
      </c>
      <c r="B1298" s="6">
        <v>45256</v>
      </c>
      <c r="C1298" s="5">
        <f t="shared" si="160"/>
        <v>2023</v>
      </c>
      <c r="D1298" s="5">
        <f t="shared" si="161"/>
        <v>11</v>
      </c>
      <c r="E1298" s="5" t="str">
        <f t="shared" si="162"/>
        <v>Nov</v>
      </c>
      <c r="F1298" s="5" t="str">
        <f t="shared" si="163"/>
        <v>Q4</v>
      </c>
      <c r="G1298" s="5" t="s">
        <v>58</v>
      </c>
      <c r="H1298" s="5" t="s">
        <v>72</v>
      </c>
      <c r="I1298" s="5" t="s">
        <v>73</v>
      </c>
      <c r="J1298" s="5" t="s">
        <v>81</v>
      </c>
      <c r="K1298" s="5" t="s">
        <v>146</v>
      </c>
      <c r="L1298" s="5" t="s">
        <v>40</v>
      </c>
      <c r="M1298" s="5" t="s">
        <v>49</v>
      </c>
      <c r="N1298" s="5">
        <v>2</v>
      </c>
      <c r="O1298" s="7">
        <v>9405</v>
      </c>
      <c r="P1298" s="8">
        <v>0</v>
      </c>
      <c r="Q1298" s="7">
        <v>5888</v>
      </c>
      <c r="R1298" s="9">
        <f t="shared" si="164"/>
        <v>18810</v>
      </c>
      <c r="S1298" s="9">
        <f t="shared" si="165"/>
        <v>11776</v>
      </c>
      <c r="T1298" s="9">
        <f t="shared" si="166"/>
        <v>7034</v>
      </c>
      <c r="U1298" s="10">
        <f t="shared" si="167"/>
        <v>0.37395002658160553</v>
      </c>
      <c r="V1298" s="5" t="s">
        <v>42</v>
      </c>
    </row>
    <row r="1299" spans="1:22" x14ac:dyDescent="0.3">
      <c r="A1299" s="5" t="s">
        <v>1386</v>
      </c>
      <c r="B1299" s="6">
        <v>45256</v>
      </c>
      <c r="C1299" s="5">
        <f t="shared" si="160"/>
        <v>2023</v>
      </c>
      <c r="D1299" s="5">
        <f t="shared" si="161"/>
        <v>11</v>
      </c>
      <c r="E1299" s="5" t="str">
        <f t="shared" si="162"/>
        <v>Nov</v>
      </c>
      <c r="F1299" s="5" t="str">
        <f t="shared" si="163"/>
        <v>Q4</v>
      </c>
      <c r="G1299" s="5" t="s">
        <v>63</v>
      </c>
      <c r="H1299" s="5" t="s">
        <v>109</v>
      </c>
      <c r="I1299" s="5" t="s">
        <v>110</v>
      </c>
      <c r="J1299" s="5" t="s">
        <v>38</v>
      </c>
      <c r="K1299" s="5" t="s">
        <v>118</v>
      </c>
      <c r="L1299" s="5" t="s">
        <v>40</v>
      </c>
      <c r="M1299" s="5" t="s">
        <v>49</v>
      </c>
      <c r="N1299" s="5">
        <v>1</v>
      </c>
      <c r="O1299" s="7">
        <v>19125</v>
      </c>
      <c r="P1299" s="8">
        <v>0.1</v>
      </c>
      <c r="Q1299" s="7">
        <v>15067</v>
      </c>
      <c r="R1299" s="9">
        <f t="shared" si="164"/>
        <v>17212.5</v>
      </c>
      <c r="S1299" s="9">
        <f t="shared" si="165"/>
        <v>15067</v>
      </c>
      <c r="T1299" s="9">
        <f t="shared" si="166"/>
        <v>2145.5</v>
      </c>
      <c r="U1299" s="10">
        <f t="shared" si="167"/>
        <v>0.12464778503994191</v>
      </c>
      <c r="V1299" s="5" t="s">
        <v>42</v>
      </c>
    </row>
    <row r="1300" spans="1:22" x14ac:dyDescent="0.3">
      <c r="A1300" s="5" t="s">
        <v>1387</v>
      </c>
      <c r="B1300" s="6">
        <v>45256</v>
      </c>
      <c r="C1300" s="5">
        <f t="shared" si="160"/>
        <v>2023</v>
      </c>
      <c r="D1300" s="5">
        <f t="shared" si="161"/>
        <v>11</v>
      </c>
      <c r="E1300" s="5" t="str">
        <f t="shared" si="162"/>
        <v>Nov</v>
      </c>
      <c r="F1300" s="5" t="str">
        <f t="shared" si="163"/>
        <v>Q4</v>
      </c>
      <c r="G1300" s="5" t="s">
        <v>58</v>
      </c>
      <c r="H1300" s="5" t="s">
        <v>68</v>
      </c>
      <c r="I1300" s="5" t="s">
        <v>69</v>
      </c>
      <c r="J1300" s="5" t="s">
        <v>46</v>
      </c>
      <c r="K1300" s="5" t="s">
        <v>66</v>
      </c>
      <c r="L1300" s="5" t="s">
        <v>40</v>
      </c>
      <c r="M1300" s="5" t="s">
        <v>49</v>
      </c>
      <c r="N1300" s="5">
        <v>3</v>
      </c>
      <c r="O1300" s="7">
        <v>318</v>
      </c>
      <c r="P1300" s="8">
        <v>0.05</v>
      </c>
      <c r="Q1300" s="7">
        <v>126</v>
      </c>
      <c r="R1300" s="9">
        <f t="shared" si="164"/>
        <v>906.3</v>
      </c>
      <c r="S1300" s="9">
        <f t="shared" si="165"/>
        <v>378</v>
      </c>
      <c r="T1300" s="9">
        <f t="shared" si="166"/>
        <v>528.29999999999995</v>
      </c>
      <c r="U1300" s="10">
        <f t="shared" si="167"/>
        <v>0.58291956305858983</v>
      </c>
      <c r="V1300" s="5" t="s">
        <v>42</v>
      </c>
    </row>
    <row r="1301" spans="1:22" x14ac:dyDescent="0.3">
      <c r="A1301" s="5" t="s">
        <v>1388</v>
      </c>
      <c r="B1301" s="6">
        <v>45256</v>
      </c>
      <c r="C1301" s="5">
        <f t="shared" si="160"/>
        <v>2023</v>
      </c>
      <c r="D1301" s="5">
        <f t="shared" si="161"/>
        <v>11</v>
      </c>
      <c r="E1301" s="5" t="str">
        <f t="shared" si="162"/>
        <v>Nov</v>
      </c>
      <c r="F1301" s="5" t="str">
        <f t="shared" si="163"/>
        <v>Q4</v>
      </c>
      <c r="G1301" s="5" t="s">
        <v>35</v>
      </c>
      <c r="H1301" s="5" t="s">
        <v>36</v>
      </c>
      <c r="I1301" s="5" t="s">
        <v>37</v>
      </c>
      <c r="J1301" s="5" t="s">
        <v>38</v>
      </c>
      <c r="K1301" s="5" t="s">
        <v>104</v>
      </c>
      <c r="L1301" s="5" t="s">
        <v>40</v>
      </c>
      <c r="M1301" s="5" t="s">
        <v>56</v>
      </c>
      <c r="N1301" s="5">
        <v>1</v>
      </c>
      <c r="O1301" s="7">
        <v>1595</v>
      </c>
      <c r="P1301" s="8">
        <v>0.05</v>
      </c>
      <c r="Q1301" s="7">
        <v>818</v>
      </c>
      <c r="R1301" s="9">
        <f t="shared" si="164"/>
        <v>1515.25</v>
      </c>
      <c r="S1301" s="9">
        <f t="shared" si="165"/>
        <v>818</v>
      </c>
      <c r="T1301" s="9">
        <f t="shared" si="166"/>
        <v>697.25</v>
      </c>
      <c r="U1301" s="10">
        <f t="shared" si="167"/>
        <v>0.46015508991915527</v>
      </c>
      <c r="V1301" s="5" t="s">
        <v>42</v>
      </c>
    </row>
    <row r="1302" spans="1:22" x14ac:dyDescent="0.3">
      <c r="A1302" s="5" t="s">
        <v>1389</v>
      </c>
      <c r="B1302" s="6">
        <v>45256</v>
      </c>
      <c r="C1302" s="5">
        <f t="shared" si="160"/>
        <v>2023</v>
      </c>
      <c r="D1302" s="5">
        <f t="shared" si="161"/>
        <v>11</v>
      </c>
      <c r="E1302" s="5" t="str">
        <f t="shared" si="162"/>
        <v>Nov</v>
      </c>
      <c r="F1302" s="5" t="str">
        <f t="shared" si="163"/>
        <v>Q4</v>
      </c>
      <c r="G1302" s="5" t="s">
        <v>51</v>
      </c>
      <c r="H1302" s="5" t="s">
        <v>106</v>
      </c>
      <c r="I1302" s="5" t="s">
        <v>107</v>
      </c>
      <c r="J1302" s="5" t="s">
        <v>54</v>
      </c>
      <c r="K1302" s="5" t="s">
        <v>99</v>
      </c>
      <c r="L1302" s="5" t="s">
        <v>48</v>
      </c>
      <c r="M1302" s="5" t="s">
        <v>56</v>
      </c>
      <c r="N1302" s="5">
        <v>1</v>
      </c>
      <c r="O1302" s="7">
        <v>1862</v>
      </c>
      <c r="P1302" s="8">
        <v>0</v>
      </c>
      <c r="Q1302" s="7">
        <v>971</v>
      </c>
      <c r="R1302" s="9">
        <f t="shared" si="164"/>
        <v>1862</v>
      </c>
      <c r="S1302" s="9">
        <f t="shared" si="165"/>
        <v>971</v>
      </c>
      <c r="T1302" s="9">
        <f t="shared" si="166"/>
        <v>891</v>
      </c>
      <c r="U1302" s="10">
        <f t="shared" si="167"/>
        <v>0.47851772287862515</v>
      </c>
      <c r="V1302" s="5" t="s">
        <v>42</v>
      </c>
    </row>
    <row r="1303" spans="1:22" x14ac:dyDescent="0.3">
      <c r="A1303" s="5" t="s">
        <v>1390</v>
      </c>
      <c r="B1303" s="6">
        <v>45256</v>
      </c>
      <c r="C1303" s="5">
        <f t="shared" si="160"/>
        <v>2023</v>
      </c>
      <c r="D1303" s="5">
        <f t="shared" si="161"/>
        <v>11</v>
      </c>
      <c r="E1303" s="5" t="str">
        <f t="shared" si="162"/>
        <v>Nov</v>
      </c>
      <c r="F1303" s="5" t="str">
        <f t="shared" si="163"/>
        <v>Q4</v>
      </c>
      <c r="G1303" s="5" t="s">
        <v>35</v>
      </c>
      <c r="H1303" s="5" t="s">
        <v>91</v>
      </c>
      <c r="I1303" s="5" t="s">
        <v>92</v>
      </c>
      <c r="J1303" s="5" t="s">
        <v>54</v>
      </c>
      <c r="K1303" s="5" t="s">
        <v>55</v>
      </c>
      <c r="L1303" s="5" t="s">
        <v>40</v>
      </c>
      <c r="M1303" s="5" t="s">
        <v>49</v>
      </c>
      <c r="N1303" s="5">
        <v>4</v>
      </c>
      <c r="O1303" s="7">
        <v>2674</v>
      </c>
      <c r="P1303" s="8">
        <v>0.05</v>
      </c>
      <c r="Q1303" s="7">
        <v>1608</v>
      </c>
      <c r="R1303" s="9">
        <f t="shared" si="164"/>
        <v>10161.199999999999</v>
      </c>
      <c r="S1303" s="9">
        <f t="shared" si="165"/>
        <v>6432</v>
      </c>
      <c r="T1303" s="9">
        <f t="shared" si="166"/>
        <v>3729.1999999999989</v>
      </c>
      <c r="U1303" s="10">
        <f t="shared" si="167"/>
        <v>0.36700389717749865</v>
      </c>
      <c r="V1303" s="5" t="s">
        <v>42</v>
      </c>
    </row>
    <row r="1304" spans="1:22" x14ac:dyDescent="0.3">
      <c r="A1304" s="5" t="s">
        <v>1391</v>
      </c>
      <c r="B1304" s="6">
        <v>45257</v>
      </c>
      <c r="C1304" s="5">
        <f t="shared" si="160"/>
        <v>2023</v>
      </c>
      <c r="D1304" s="5">
        <f t="shared" si="161"/>
        <v>11</v>
      </c>
      <c r="E1304" s="5" t="str">
        <f t="shared" si="162"/>
        <v>Nov</v>
      </c>
      <c r="F1304" s="5" t="str">
        <f t="shared" si="163"/>
        <v>Q4</v>
      </c>
      <c r="G1304" s="5" t="s">
        <v>58</v>
      </c>
      <c r="H1304" s="5" t="s">
        <v>72</v>
      </c>
      <c r="I1304" s="5" t="s">
        <v>73</v>
      </c>
      <c r="J1304" s="5" t="s">
        <v>38</v>
      </c>
      <c r="K1304" s="5" t="s">
        <v>75</v>
      </c>
      <c r="L1304" s="5" t="s">
        <v>40</v>
      </c>
      <c r="M1304" s="5" t="s">
        <v>49</v>
      </c>
      <c r="N1304" s="5">
        <v>5</v>
      </c>
      <c r="O1304" s="7">
        <v>9901</v>
      </c>
      <c r="P1304" s="8">
        <v>0.05</v>
      </c>
      <c r="Q1304" s="7">
        <v>7326</v>
      </c>
      <c r="R1304" s="9">
        <f t="shared" si="164"/>
        <v>47029.75</v>
      </c>
      <c r="S1304" s="9">
        <f t="shared" si="165"/>
        <v>36630</v>
      </c>
      <c r="T1304" s="9">
        <f t="shared" si="166"/>
        <v>10399.75</v>
      </c>
      <c r="U1304" s="10">
        <f t="shared" si="167"/>
        <v>0.22113130518448429</v>
      </c>
      <c r="V1304" s="5" t="s">
        <v>42</v>
      </c>
    </row>
    <row r="1305" spans="1:22" x14ac:dyDescent="0.3">
      <c r="A1305" s="5" t="s">
        <v>1392</v>
      </c>
      <c r="B1305" s="6">
        <v>45257</v>
      </c>
      <c r="C1305" s="5">
        <f t="shared" si="160"/>
        <v>2023</v>
      </c>
      <c r="D1305" s="5">
        <f t="shared" si="161"/>
        <v>11</v>
      </c>
      <c r="E1305" s="5" t="str">
        <f t="shared" si="162"/>
        <v>Nov</v>
      </c>
      <c r="F1305" s="5" t="str">
        <f t="shared" si="163"/>
        <v>Q4</v>
      </c>
      <c r="G1305" s="5" t="s">
        <v>58</v>
      </c>
      <c r="H1305" s="5" t="s">
        <v>72</v>
      </c>
      <c r="I1305" s="5" t="s">
        <v>73</v>
      </c>
      <c r="J1305" s="5" t="s">
        <v>46</v>
      </c>
      <c r="K1305" s="5" t="s">
        <v>66</v>
      </c>
      <c r="L1305" s="5" t="s">
        <v>40</v>
      </c>
      <c r="M1305" s="5" t="s">
        <v>41</v>
      </c>
      <c r="N1305" s="5">
        <v>2</v>
      </c>
      <c r="O1305" s="7">
        <v>302</v>
      </c>
      <c r="P1305" s="8">
        <v>0.05</v>
      </c>
      <c r="Q1305" s="7">
        <v>121</v>
      </c>
      <c r="R1305" s="9">
        <f t="shared" si="164"/>
        <v>573.79999999999995</v>
      </c>
      <c r="S1305" s="9">
        <f t="shared" si="165"/>
        <v>242</v>
      </c>
      <c r="T1305" s="9">
        <f t="shared" si="166"/>
        <v>331.79999999999995</v>
      </c>
      <c r="U1305" s="10">
        <f t="shared" si="167"/>
        <v>0.57825026141512714</v>
      </c>
      <c r="V1305" s="5" t="s">
        <v>42</v>
      </c>
    </row>
    <row r="1306" spans="1:22" x14ac:dyDescent="0.3">
      <c r="A1306" s="5" t="s">
        <v>1393</v>
      </c>
      <c r="B1306" s="6">
        <v>45257</v>
      </c>
      <c r="C1306" s="5">
        <f t="shared" si="160"/>
        <v>2023</v>
      </c>
      <c r="D1306" s="5">
        <f t="shared" si="161"/>
        <v>11</v>
      </c>
      <c r="E1306" s="5" t="str">
        <f t="shared" si="162"/>
        <v>Nov</v>
      </c>
      <c r="F1306" s="5" t="str">
        <f t="shared" si="163"/>
        <v>Q4</v>
      </c>
      <c r="G1306" s="5" t="s">
        <v>51</v>
      </c>
      <c r="H1306" s="5" t="s">
        <v>52</v>
      </c>
      <c r="I1306" s="5" t="s">
        <v>53</v>
      </c>
      <c r="J1306" s="5" t="s">
        <v>46</v>
      </c>
      <c r="K1306" s="5" t="s">
        <v>66</v>
      </c>
      <c r="L1306" s="5" t="s">
        <v>76</v>
      </c>
      <c r="M1306" s="5" t="s">
        <v>56</v>
      </c>
      <c r="N1306" s="5">
        <v>2</v>
      </c>
      <c r="O1306" s="7">
        <v>328</v>
      </c>
      <c r="P1306" s="8">
        <v>0.05</v>
      </c>
      <c r="Q1306" s="7">
        <v>131</v>
      </c>
      <c r="R1306" s="9">
        <f t="shared" si="164"/>
        <v>623.19999999999993</v>
      </c>
      <c r="S1306" s="9">
        <f t="shared" si="165"/>
        <v>262</v>
      </c>
      <c r="T1306" s="9">
        <f t="shared" si="166"/>
        <v>361.19999999999993</v>
      </c>
      <c r="U1306" s="10">
        <f t="shared" si="167"/>
        <v>0.57958921694480103</v>
      </c>
      <c r="V1306" s="5" t="s">
        <v>42</v>
      </c>
    </row>
    <row r="1307" spans="1:22" x14ac:dyDescent="0.3">
      <c r="A1307" s="5" t="s">
        <v>1394</v>
      </c>
      <c r="B1307" s="6">
        <v>45257</v>
      </c>
      <c r="C1307" s="5">
        <f t="shared" si="160"/>
        <v>2023</v>
      </c>
      <c r="D1307" s="5">
        <f t="shared" si="161"/>
        <v>11</v>
      </c>
      <c r="E1307" s="5" t="str">
        <f t="shared" si="162"/>
        <v>Nov</v>
      </c>
      <c r="F1307" s="5" t="str">
        <f t="shared" si="163"/>
        <v>Q4</v>
      </c>
      <c r="G1307" s="5" t="s">
        <v>58</v>
      </c>
      <c r="H1307" s="5" t="s">
        <v>72</v>
      </c>
      <c r="I1307" s="5" t="s">
        <v>73</v>
      </c>
      <c r="J1307" s="5" t="s">
        <v>81</v>
      </c>
      <c r="K1307" s="5" t="s">
        <v>94</v>
      </c>
      <c r="L1307" s="5" t="s">
        <v>48</v>
      </c>
      <c r="M1307" s="5" t="s">
        <v>41</v>
      </c>
      <c r="N1307" s="5">
        <v>1</v>
      </c>
      <c r="O1307" s="7">
        <v>33926</v>
      </c>
      <c r="P1307" s="8">
        <v>0.15</v>
      </c>
      <c r="Q1307" s="7">
        <v>23044</v>
      </c>
      <c r="R1307" s="9">
        <f t="shared" si="164"/>
        <v>28837.1</v>
      </c>
      <c r="S1307" s="9">
        <f t="shared" si="165"/>
        <v>23044</v>
      </c>
      <c r="T1307" s="9">
        <f t="shared" si="166"/>
        <v>5793.0999999999985</v>
      </c>
      <c r="U1307" s="10">
        <f t="shared" si="167"/>
        <v>0.20089051950438841</v>
      </c>
      <c r="V1307" s="5" t="s">
        <v>42</v>
      </c>
    </row>
    <row r="1308" spans="1:22" x14ac:dyDescent="0.3">
      <c r="A1308" s="5" t="s">
        <v>1395</v>
      </c>
      <c r="B1308" s="6">
        <v>45257</v>
      </c>
      <c r="C1308" s="5">
        <f t="shared" si="160"/>
        <v>2023</v>
      </c>
      <c r="D1308" s="5">
        <f t="shared" si="161"/>
        <v>11</v>
      </c>
      <c r="E1308" s="5" t="str">
        <f t="shared" si="162"/>
        <v>Nov</v>
      </c>
      <c r="F1308" s="5" t="str">
        <f t="shared" si="163"/>
        <v>Q4</v>
      </c>
      <c r="G1308" s="5" t="s">
        <v>51</v>
      </c>
      <c r="H1308" s="5" t="s">
        <v>52</v>
      </c>
      <c r="I1308" s="5" t="s">
        <v>53</v>
      </c>
      <c r="J1308" s="5" t="s">
        <v>81</v>
      </c>
      <c r="K1308" s="5" t="s">
        <v>130</v>
      </c>
      <c r="L1308" s="5" t="s">
        <v>40</v>
      </c>
      <c r="M1308" s="5" t="s">
        <v>49</v>
      </c>
      <c r="N1308" s="5">
        <v>2</v>
      </c>
      <c r="O1308" s="7">
        <v>14953</v>
      </c>
      <c r="P1308" s="8">
        <v>0.3</v>
      </c>
      <c r="Q1308" s="7">
        <v>9010</v>
      </c>
      <c r="R1308" s="9">
        <f t="shared" si="164"/>
        <v>20934.199999999997</v>
      </c>
      <c r="S1308" s="9">
        <f t="shared" si="165"/>
        <v>18020</v>
      </c>
      <c r="T1308" s="9">
        <f t="shared" si="166"/>
        <v>2914.1999999999971</v>
      </c>
      <c r="U1308" s="10">
        <f t="shared" si="167"/>
        <v>0.13920761242368934</v>
      </c>
      <c r="V1308" s="5" t="s">
        <v>42</v>
      </c>
    </row>
    <row r="1309" spans="1:22" x14ac:dyDescent="0.3">
      <c r="A1309" s="5" t="s">
        <v>1396</v>
      </c>
      <c r="B1309" s="6">
        <v>45258</v>
      </c>
      <c r="C1309" s="5">
        <f t="shared" si="160"/>
        <v>2023</v>
      </c>
      <c r="D1309" s="5">
        <f t="shared" si="161"/>
        <v>11</v>
      </c>
      <c r="E1309" s="5" t="str">
        <f t="shared" si="162"/>
        <v>Nov</v>
      </c>
      <c r="F1309" s="5" t="str">
        <f t="shared" si="163"/>
        <v>Q4</v>
      </c>
      <c r="G1309" s="5" t="s">
        <v>58</v>
      </c>
      <c r="H1309" s="5" t="s">
        <v>72</v>
      </c>
      <c r="I1309" s="5" t="s">
        <v>73</v>
      </c>
      <c r="J1309" s="5" t="s">
        <v>81</v>
      </c>
      <c r="K1309" s="5" t="s">
        <v>82</v>
      </c>
      <c r="L1309" s="5" t="s">
        <v>76</v>
      </c>
      <c r="M1309" s="5" t="s">
        <v>41</v>
      </c>
      <c r="N1309" s="5">
        <v>5</v>
      </c>
      <c r="O1309" s="7">
        <v>6531</v>
      </c>
      <c r="P1309" s="8">
        <v>0.1</v>
      </c>
      <c r="Q1309" s="7">
        <v>3497</v>
      </c>
      <c r="R1309" s="9">
        <f t="shared" si="164"/>
        <v>29389.5</v>
      </c>
      <c r="S1309" s="9">
        <f t="shared" si="165"/>
        <v>17485</v>
      </c>
      <c r="T1309" s="9">
        <f t="shared" si="166"/>
        <v>11904.5</v>
      </c>
      <c r="U1309" s="10">
        <f t="shared" si="167"/>
        <v>0.405059630140016</v>
      </c>
      <c r="V1309" s="5" t="s">
        <v>42</v>
      </c>
    </row>
    <row r="1310" spans="1:22" x14ac:dyDescent="0.3">
      <c r="A1310" s="5" t="s">
        <v>1397</v>
      </c>
      <c r="B1310" s="6">
        <v>45258</v>
      </c>
      <c r="C1310" s="5">
        <f t="shared" si="160"/>
        <v>2023</v>
      </c>
      <c r="D1310" s="5">
        <f t="shared" si="161"/>
        <v>11</v>
      </c>
      <c r="E1310" s="5" t="str">
        <f t="shared" si="162"/>
        <v>Nov</v>
      </c>
      <c r="F1310" s="5" t="str">
        <f t="shared" si="163"/>
        <v>Q4</v>
      </c>
      <c r="G1310" s="5" t="s">
        <v>51</v>
      </c>
      <c r="H1310" s="5" t="s">
        <v>52</v>
      </c>
      <c r="I1310" s="5" t="s">
        <v>53</v>
      </c>
      <c r="J1310" s="5" t="s">
        <v>54</v>
      </c>
      <c r="K1310" s="5" t="s">
        <v>55</v>
      </c>
      <c r="L1310" s="5" t="s">
        <v>40</v>
      </c>
      <c r="M1310" s="5" t="s">
        <v>49</v>
      </c>
      <c r="N1310" s="5">
        <v>3</v>
      </c>
      <c r="O1310" s="7">
        <v>2544</v>
      </c>
      <c r="P1310" s="8">
        <v>0.1</v>
      </c>
      <c r="Q1310" s="7">
        <v>1516</v>
      </c>
      <c r="R1310" s="9">
        <f t="shared" si="164"/>
        <v>6868.8</v>
      </c>
      <c r="S1310" s="9">
        <f t="shared" si="165"/>
        <v>4548</v>
      </c>
      <c r="T1310" s="9">
        <f t="shared" si="166"/>
        <v>2320.8000000000002</v>
      </c>
      <c r="U1310" s="10">
        <f t="shared" si="167"/>
        <v>0.33787561146051714</v>
      </c>
      <c r="V1310" s="5" t="s">
        <v>42</v>
      </c>
    </row>
    <row r="1311" spans="1:22" x14ac:dyDescent="0.3">
      <c r="A1311" s="5" t="s">
        <v>1398</v>
      </c>
      <c r="B1311" s="6">
        <v>45258</v>
      </c>
      <c r="C1311" s="5">
        <f t="shared" si="160"/>
        <v>2023</v>
      </c>
      <c r="D1311" s="5">
        <f t="shared" si="161"/>
        <v>11</v>
      </c>
      <c r="E1311" s="5" t="str">
        <f t="shared" si="162"/>
        <v>Nov</v>
      </c>
      <c r="F1311" s="5" t="str">
        <f t="shared" si="163"/>
        <v>Q4</v>
      </c>
      <c r="G1311" s="5" t="s">
        <v>58</v>
      </c>
      <c r="H1311" s="5" t="s">
        <v>68</v>
      </c>
      <c r="I1311" s="5" t="s">
        <v>69</v>
      </c>
      <c r="J1311" s="5" t="s">
        <v>54</v>
      </c>
      <c r="K1311" s="5" t="s">
        <v>84</v>
      </c>
      <c r="L1311" s="5" t="s">
        <v>40</v>
      </c>
      <c r="M1311" s="5" t="s">
        <v>49</v>
      </c>
      <c r="N1311" s="5">
        <v>2</v>
      </c>
      <c r="O1311" s="7">
        <v>2620</v>
      </c>
      <c r="P1311" s="8">
        <v>0.1</v>
      </c>
      <c r="Q1311" s="7">
        <v>1284</v>
      </c>
      <c r="R1311" s="9">
        <f t="shared" si="164"/>
        <v>4716</v>
      </c>
      <c r="S1311" s="9">
        <f t="shared" si="165"/>
        <v>2568</v>
      </c>
      <c r="T1311" s="9">
        <f t="shared" si="166"/>
        <v>2148</v>
      </c>
      <c r="U1311" s="10">
        <f t="shared" si="167"/>
        <v>0.45547073791348602</v>
      </c>
      <c r="V1311" s="5" t="s">
        <v>120</v>
      </c>
    </row>
    <row r="1312" spans="1:22" x14ac:dyDescent="0.3">
      <c r="A1312" s="5" t="s">
        <v>1399</v>
      </c>
      <c r="B1312" s="6">
        <v>45258</v>
      </c>
      <c r="C1312" s="5">
        <f t="shared" si="160"/>
        <v>2023</v>
      </c>
      <c r="D1312" s="5">
        <f t="shared" si="161"/>
        <v>11</v>
      </c>
      <c r="E1312" s="5" t="str">
        <f t="shared" si="162"/>
        <v>Nov</v>
      </c>
      <c r="F1312" s="5" t="str">
        <f t="shared" si="163"/>
        <v>Q4</v>
      </c>
      <c r="G1312" s="5" t="s">
        <v>63</v>
      </c>
      <c r="H1312" s="5" t="s">
        <v>109</v>
      </c>
      <c r="I1312" s="5" t="s">
        <v>110</v>
      </c>
      <c r="J1312" s="5" t="s">
        <v>46</v>
      </c>
      <c r="K1312" s="5" t="s">
        <v>66</v>
      </c>
      <c r="L1312" s="5" t="s">
        <v>48</v>
      </c>
      <c r="M1312" s="5" t="s">
        <v>49</v>
      </c>
      <c r="N1312" s="5">
        <v>2</v>
      </c>
      <c r="O1312" s="7">
        <v>309</v>
      </c>
      <c r="P1312" s="8">
        <v>0.1</v>
      </c>
      <c r="Q1312" s="7">
        <v>120</v>
      </c>
      <c r="R1312" s="9">
        <f t="shared" si="164"/>
        <v>556.20000000000005</v>
      </c>
      <c r="S1312" s="9">
        <f t="shared" si="165"/>
        <v>240</v>
      </c>
      <c r="T1312" s="9">
        <f t="shared" si="166"/>
        <v>316.20000000000005</v>
      </c>
      <c r="U1312" s="10">
        <f t="shared" si="167"/>
        <v>0.56850053937432576</v>
      </c>
      <c r="V1312" s="5" t="s">
        <v>42</v>
      </c>
    </row>
    <row r="1313" spans="1:22" x14ac:dyDescent="0.3">
      <c r="A1313" s="5" t="s">
        <v>1400</v>
      </c>
      <c r="B1313" s="6">
        <v>45258</v>
      </c>
      <c r="C1313" s="5">
        <f t="shared" si="160"/>
        <v>2023</v>
      </c>
      <c r="D1313" s="5">
        <f t="shared" si="161"/>
        <v>11</v>
      </c>
      <c r="E1313" s="5" t="str">
        <f t="shared" si="162"/>
        <v>Nov</v>
      </c>
      <c r="F1313" s="5" t="str">
        <f t="shared" si="163"/>
        <v>Q4</v>
      </c>
      <c r="G1313" s="5" t="s">
        <v>58</v>
      </c>
      <c r="H1313" s="5" t="s">
        <v>72</v>
      </c>
      <c r="I1313" s="5" t="s">
        <v>73</v>
      </c>
      <c r="J1313" s="5" t="s">
        <v>38</v>
      </c>
      <c r="K1313" s="5" t="s">
        <v>104</v>
      </c>
      <c r="L1313" s="5" t="s">
        <v>48</v>
      </c>
      <c r="M1313" s="5" t="s">
        <v>49</v>
      </c>
      <c r="N1313" s="5">
        <v>8</v>
      </c>
      <c r="O1313" s="7">
        <v>1560</v>
      </c>
      <c r="P1313" s="8">
        <v>0</v>
      </c>
      <c r="Q1313" s="7">
        <v>783</v>
      </c>
      <c r="R1313" s="9">
        <f t="shared" si="164"/>
        <v>12480</v>
      </c>
      <c r="S1313" s="9">
        <f t="shared" si="165"/>
        <v>6264</v>
      </c>
      <c r="T1313" s="9">
        <f t="shared" si="166"/>
        <v>6216</v>
      </c>
      <c r="U1313" s="10">
        <f t="shared" si="167"/>
        <v>0.49807692307692308</v>
      </c>
      <c r="V1313" s="5" t="s">
        <v>42</v>
      </c>
    </row>
    <row r="1314" spans="1:22" x14ac:dyDescent="0.3">
      <c r="A1314" s="5" t="s">
        <v>1401</v>
      </c>
      <c r="B1314" s="6">
        <v>45259</v>
      </c>
      <c r="C1314" s="5">
        <f t="shared" si="160"/>
        <v>2023</v>
      </c>
      <c r="D1314" s="5">
        <f t="shared" si="161"/>
        <v>11</v>
      </c>
      <c r="E1314" s="5" t="str">
        <f t="shared" si="162"/>
        <v>Nov</v>
      </c>
      <c r="F1314" s="5" t="str">
        <f t="shared" si="163"/>
        <v>Q4</v>
      </c>
      <c r="G1314" s="5" t="s">
        <v>51</v>
      </c>
      <c r="H1314" s="5" t="s">
        <v>79</v>
      </c>
      <c r="I1314" s="5" t="s">
        <v>80</v>
      </c>
      <c r="J1314" s="5" t="s">
        <v>46</v>
      </c>
      <c r="K1314" s="5" t="s">
        <v>61</v>
      </c>
      <c r="L1314" s="5" t="s">
        <v>48</v>
      </c>
      <c r="M1314" s="5" t="s">
        <v>41</v>
      </c>
      <c r="N1314" s="5">
        <v>1</v>
      </c>
      <c r="O1314" s="7">
        <v>263</v>
      </c>
      <c r="P1314" s="8">
        <v>0.1</v>
      </c>
      <c r="Q1314" s="7">
        <v>109</v>
      </c>
      <c r="R1314" s="9">
        <f t="shared" si="164"/>
        <v>236.70000000000002</v>
      </c>
      <c r="S1314" s="9">
        <f t="shared" si="165"/>
        <v>109</v>
      </c>
      <c r="T1314" s="9">
        <f t="shared" si="166"/>
        <v>127.70000000000002</v>
      </c>
      <c r="U1314" s="10">
        <f t="shared" si="167"/>
        <v>0.53950147866497677</v>
      </c>
      <c r="V1314" s="5" t="s">
        <v>42</v>
      </c>
    </row>
    <row r="1315" spans="1:22" x14ac:dyDescent="0.3">
      <c r="A1315" s="5" t="s">
        <v>1402</v>
      </c>
      <c r="B1315" s="6">
        <v>45259</v>
      </c>
      <c r="C1315" s="5">
        <f t="shared" si="160"/>
        <v>2023</v>
      </c>
      <c r="D1315" s="5">
        <f t="shared" si="161"/>
        <v>11</v>
      </c>
      <c r="E1315" s="5" t="str">
        <f t="shared" si="162"/>
        <v>Nov</v>
      </c>
      <c r="F1315" s="5" t="str">
        <f t="shared" si="163"/>
        <v>Q4</v>
      </c>
      <c r="G1315" s="5" t="s">
        <v>51</v>
      </c>
      <c r="H1315" s="5" t="s">
        <v>106</v>
      </c>
      <c r="I1315" s="5" t="s">
        <v>107</v>
      </c>
      <c r="J1315" s="5" t="s">
        <v>46</v>
      </c>
      <c r="K1315" s="5" t="s">
        <v>47</v>
      </c>
      <c r="L1315" s="5" t="s">
        <v>40</v>
      </c>
      <c r="M1315" s="5" t="s">
        <v>56</v>
      </c>
      <c r="N1315" s="5">
        <v>1</v>
      </c>
      <c r="O1315" s="7">
        <v>471</v>
      </c>
      <c r="P1315" s="8">
        <v>0</v>
      </c>
      <c r="Q1315" s="7">
        <v>210</v>
      </c>
      <c r="R1315" s="9">
        <f t="shared" si="164"/>
        <v>471</v>
      </c>
      <c r="S1315" s="9">
        <f t="shared" si="165"/>
        <v>210</v>
      </c>
      <c r="T1315" s="9">
        <f t="shared" si="166"/>
        <v>261</v>
      </c>
      <c r="U1315" s="10">
        <f t="shared" si="167"/>
        <v>0.55414012738853502</v>
      </c>
      <c r="V1315" s="5" t="s">
        <v>42</v>
      </c>
    </row>
    <row r="1316" spans="1:22" x14ac:dyDescent="0.3">
      <c r="A1316" s="5" t="s">
        <v>1403</v>
      </c>
      <c r="B1316" s="6">
        <v>45259</v>
      </c>
      <c r="C1316" s="5">
        <f t="shared" si="160"/>
        <v>2023</v>
      </c>
      <c r="D1316" s="5">
        <f t="shared" si="161"/>
        <v>11</v>
      </c>
      <c r="E1316" s="5" t="str">
        <f t="shared" si="162"/>
        <v>Nov</v>
      </c>
      <c r="F1316" s="5" t="str">
        <f t="shared" si="163"/>
        <v>Q4</v>
      </c>
      <c r="G1316" s="5" t="s">
        <v>35</v>
      </c>
      <c r="H1316" s="5" t="s">
        <v>36</v>
      </c>
      <c r="I1316" s="5" t="s">
        <v>37</v>
      </c>
      <c r="J1316" s="5" t="s">
        <v>46</v>
      </c>
      <c r="K1316" s="5" t="s">
        <v>66</v>
      </c>
      <c r="L1316" s="5" t="s">
        <v>48</v>
      </c>
      <c r="M1316" s="5" t="s">
        <v>56</v>
      </c>
      <c r="N1316" s="5">
        <v>4</v>
      </c>
      <c r="O1316" s="7">
        <v>307</v>
      </c>
      <c r="P1316" s="8">
        <v>0</v>
      </c>
      <c r="Q1316" s="7">
        <v>126</v>
      </c>
      <c r="R1316" s="9">
        <f t="shared" si="164"/>
        <v>1228</v>
      </c>
      <c r="S1316" s="9">
        <f t="shared" si="165"/>
        <v>504</v>
      </c>
      <c r="T1316" s="9">
        <f t="shared" si="166"/>
        <v>724</v>
      </c>
      <c r="U1316" s="10">
        <f t="shared" si="167"/>
        <v>0.5895765472312704</v>
      </c>
      <c r="V1316" s="5" t="s">
        <v>42</v>
      </c>
    </row>
    <row r="1317" spans="1:22" x14ac:dyDescent="0.3">
      <c r="A1317" s="5" t="s">
        <v>1404</v>
      </c>
      <c r="B1317" s="6">
        <v>45259</v>
      </c>
      <c r="C1317" s="5">
        <f t="shared" si="160"/>
        <v>2023</v>
      </c>
      <c r="D1317" s="5">
        <f t="shared" si="161"/>
        <v>11</v>
      </c>
      <c r="E1317" s="5" t="str">
        <f t="shared" si="162"/>
        <v>Nov</v>
      </c>
      <c r="F1317" s="5" t="str">
        <f t="shared" si="163"/>
        <v>Q4</v>
      </c>
      <c r="G1317" s="5" t="s">
        <v>51</v>
      </c>
      <c r="H1317" s="5" t="s">
        <v>52</v>
      </c>
      <c r="I1317" s="5" t="s">
        <v>53</v>
      </c>
      <c r="J1317" s="5" t="s">
        <v>81</v>
      </c>
      <c r="K1317" s="5" t="s">
        <v>94</v>
      </c>
      <c r="L1317" s="5" t="s">
        <v>48</v>
      </c>
      <c r="M1317" s="5" t="s">
        <v>56</v>
      </c>
      <c r="N1317" s="5">
        <v>1</v>
      </c>
      <c r="O1317" s="7">
        <v>32276</v>
      </c>
      <c r="P1317" s="8">
        <v>0.35</v>
      </c>
      <c r="Q1317" s="7">
        <v>21393</v>
      </c>
      <c r="R1317" s="9">
        <f t="shared" si="164"/>
        <v>20979.4</v>
      </c>
      <c r="S1317" s="9">
        <f t="shared" si="165"/>
        <v>21393</v>
      </c>
      <c r="T1317" s="9">
        <f t="shared" si="166"/>
        <v>-413.59999999999854</v>
      </c>
      <c r="U1317" s="10">
        <f t="shared" si="167"/>
        <v>-1.9714577156639299E-2</v>
      </c>
      <c r="V1317" s="5" t="s">
        <v>42</v>
      </c>
    </row>
    <row r="1318" spans="1:22" x14ac:dyDescent="0.3">
      <c r="A1318" s="5" t="s">
        <v>1405</v>
      </c>
      <c r="B1318" s="6">
        <v>45259</v>
      </c>
      <c r="C1318" s="5">
        <f t="shared" si="160"/>
        <v>2023</v>
      </c>
      <c r="D1318" s="5">
        <f t="shared" si="161"/>
        <v>11</v>
      </c>
      <c r="E1318" s="5" t="str">
        <f t="shared" si="162"/>
        <v>Nov</v>
      </c>
      <c r="F1318" s="5" t="str">
        <f t="shared" si="163"/>
        <v>Q4</v>
      </c>
      <c r="G1318" s="5" t="s">
        <v>63</v>
      </c>
      <c r="H1318" s="5" t="s">
        <v>64</v>
      </c>
      <c r="I1318" s="5" t="s">
        <v>65</v>
      </c>
      <c r="J1318" s="5" t="s">
        <v>54</v>
      </c>
      <c r="K1318" s="5" t="s">
        <v>84</v>
      </c>
      <c r="L1318" s="5" t="s">
        <v>48</v>
      </c>
      <c r="M1318" s="5" t="s">
        <v>41</v>
      </c>
      <c r="N1318" s="5">
        <v>1</v>
      </c>
      <c r="O1318" s="7">
        <v>2450</v>
      </c>
      <c r="P1318" s="8">
        <v>0.1</v>
      </c>
      <c r="Q1318" s="7">
        <v>1197</v>
      </c>
      <c r="R1318" s="9">
        <f t="shared" si="164"/>
        <v>2205</v>
      </c>
      <c r="S1318" s="9">
        <f t="shared" si="165"/>
        <v>1197</v>
      </c>
      <c r="T1318" s="9">
        <f t="shared" si="166"/>
        <v>1008</v>
      </c>
      <c r="U1318" s="10">
        <f t="shared" si="167"/>
        <v>0.45714285714285713</v>
      </c>
      <c r="V1318" s="5" t="s">
        <v>42</v>
      </c>
    </row>
    <row r="1319" spans="1:22" x14ac:dyDescent="0.3">
      <c r="A1319" s="5" t="s">
        <v>1406</v>
      </c>
      <c r="B1319" s="6">
        <v>45259</v>
      </c>
      <c r="C1319" s="5">
        <f t="shared" si="160"/>
        <v>2023</v>
      </c>
      <c r="D1319" s="5">
        <f t="shared" si="161"/>
        <v>11</v>
      </c>
      <c r="E1319" s="5" t="str">
        <f t="shared" si="162"/>
        <v>Nov</v>
      </c>
      <c r="F1319" s="5" t="str">
        <f t="shared" si="163"/>
        <v>Q4</v>
      </c>
      <c r="G1319" s="5" t="s">
        <v>58</v>
      </c>
      <c r="H1319" s="5" t="s">
        <v>59</v>
      </c>
      <c r="I1319" s="5" t="s">
        <v>60</v>
      </c>
      <c r="J1319" s="5" t="s">
        <v>38</v>
      </c>
      <c r="K1319" s="5" t="s">
        <v>75</v>
      </c>
      <c r="L1319" s="5" t="s">
        <v>76</v>
      </c>
      <c r="M1319" s="5" t="s">
        <v>49</v>
      </c>
      <c r="N1319" s="5">
        <v>2</v>
      </c>
      <c r="O1319" s="7">
        <v>10822</v>
      </c>
      <c r="P1319" s="8">
        <v>0</v>
      </c>
      <c r="Q1319" s="7">
        <v>7819</v>
      </c>
      <c r="R1319" s="9">
        <f t="shared" si="164"/>
        <v>21644</v>
      </c>
      <c r="S1319" s="9">
        <f t="shared" si="165"/>
        <v>15638</v>
      </c>
      <c r="T1319" s="9">
        <f t="shared" si="166"/>
        <v>6006</v>
      </c>
      <c r="U1319" s="10">
        <f t="shared" si="167"/>
        <v>0.27749029754204396</v>
      </c>
      <c r="V1319" s="5" t="s">
        <v>42</v>
      </c>
    </row>
    <row r="1320" spans="1:22" x14ac:dyDescent="0.3">
      <c r="A1320" s="5" t="s">
        <v>1407</v>
      </c>
      <c r="B1320" s="6">
        <v>45259</v>
      </c>
      <c r="C1320" s="5">
        <f t="shared" si="160"/>
        <v>2023</v>
      </c>
      <c r="D1320" s="5">
        <f t="shared" si="161"/>
        <v>11</v>
      </c>
      <c r="E1320" s="5" t="str">
        <f t="shared" si="162"/>
        <v>Nov</v>
      </c>
      <c r="F1320" s="5" t="str">
        <f t="shared" si="163"/>
        <v>Q4</v>
      </c>
      <c r="G1320" s="5" t="s">
        <v>35</v>
      </c>
      <c r="H1320" s="5" t="s">
        <v>91</v>
      </c>
      <c r="I1320" s="5" t="s">
        <v>92</v>
      </c>
      <c r="J1320" s="5" t="s">
        <v>38</v>
      </c>
      <c r="K1320" s="5" t="s">
        <v>39</v>
      </c>
      <c r="L1320" s="5" t="s">
        <v>48</v>
      </c>
      <c r="M1320" s="5" t="s">
        <v>41</v>
      </c>
      <c r="N1320" s="5">
        <v>1</v>
      </c>
      <c r="O1320" s="7">
        <v>55805</v>
      </c>
      <c r="P1320" s="8">
        <v>0.1</v>
      </c>
      <c r="Q1320" s="7">
        <v>46022</v>
      </c>
      <c r="R1320" s="9">
        <f t="shared" si="164"/>
        <v>50224.5</v>
      </c>
      <c r="S1320" s="9">
        <f t="shared" si="165"/>
        <v>46022</v>
      </c>
      <c r="T1320" s="9">
        <f t="shared" si="166"/>
        <v>4202.5</v>
      </c>
      <c r="U1320" s="10">
        <f t="shared" si="167"/>
        <v>8.3674302382303459E-2</v>
      </c>
      <c r="V1320" s="5" t="s">
        <v>42</v>
      </c>
    </row>
    <row r="1321" spans="1:22" x14ac:dyDescent="0.3">
      <c r="A1321" s="5" t="s">
        <v>1408</v>
      </c>
      <c r="B1321" s="6">
        <v>45259</v>
      </c>
      <c r="C1321" s="5">
        <f t="shared" si="160"/>
        <v>2023</v>
      </c>
      <c r="D1321" s="5">
        <f t="shared" si="161"/>
        <v>11</v>
      </c>
      <c r="E1321" s="5" t="str">
        <f t="shared" si="162"/>
        <v>Nov</v>
      </c>
      <c r="F1321" s="5" t="str">
        <f t="shared" si="163"/>
        <v>Q4</v>
      </c>
      <c r="G1321" s="5" t="s">
        <v>63</v>
      </c>
      <c r="H1321" s="5" t="s">
        <v>64</v>
      </c>
      <c r="I1321" s="5" t="s">
        <v>65</v>
      </c>
      <c r="J1321" s="5" t="s">
        <v>46</v>
      </c>
      <c r="K1321" s="5" t="s">
        <v>61</v>
      </c>
      <c r="L1321" s="5" t="s">
        <v>76</v>
      </c>
      <c r="M1321" s="5" t="s">
        <v>49</v>
      </c>
      <c r="N1321" s="5">
        <v>2</v>
      </c>
      <c r="O1321" s="7">
        <v>263</v>
      </c>
      <c r="P1321" s="8">
        <v>0.15</v>
      </c>
      <c r="Q1321" s="7">
        <v>114</v>
      </c>
      <c r="R1321" s="9">
        <f t="shared" si="164"/>
        <v>447.09999999999997</v>
      </c>
      <c r="S1321" s="9">
        <f t="shared" si="165"/>
        <v>228</v>
      </c>
      <c r="T1321" s="9">
        <f t="shared" si="166"/>
        <v>219.09999999999997</v>
      </c>
      <c r="U1321" s="10">
        <f t="shared" si="167"/>
        <v>0.49004696935808539</v>
      </c>
      <c r="V1321" s="5" t="s">
        <v>42</v>
      </c>
    </row>
    <row r="1322" spans="1:22" x14ac:dyDescent="0.3">
      <c r="A1322" s="5" t="s">
        <v>1409</v>
      </c>
      <c r="B1322" s="6">
        <v>45260</v>
      </c>
      <c r="C1322" s="5">
        <f t="shared" si="160"/>
        <v>2023</v>
      </c>
      <c r="D1322" s="5">
        <f t="shared" si="161"/>
        <v>11</v>
      </c>
      <c r="E1322" s="5" t="str">
        <f t="shared" si="162"/>
        <v>Nov</v>
      </c>
      <c r="F1322" s="5" t="str">
        <f t="shared" si="163"/>
        <v>Q4</v>
      </c>
      <c r="G1322" s="5" t="s">
        <v>35</v>
      </c>
      <c r="H1322" s="5" t="s">
        <v>91</v>
      </c>
      <c r="I1322" s="5" t="s">
        <v>92</v>
      </c>
      <c r="J1322" s="5" t="s">
        <v>81</v>
      </c>
      <c r="K1322" s="5" t="s">
        <v>130</v>
      </c>
      <c r="L1322" s="5" t="s">
        <v>48</v>
      </c>
      <c r="M1322" s="5" t="s">
        <v>49</v>
      </c>
      <c r="N1322" s="5">
        <v>2</v>
      </c>
      <c r="O1322" s="7">
        <v>13223</v>
      </c>
      <c r="P1322" s="8">
        <v>0.35</v>
      </c>
      <c r="Q1322" s="7">
        <v>7780</v>
      </c>
      <c r="R1322" s="9">
        <f t="shared" si="164"/>
        <v>17189.900000000001</v>
      </c>
      <c r="S1322" s="9">
        <f t="shared" si="165"/>
        <v>15560</v>
      </c>
      <c r="T1322" s="9">
        <f t="shared" si="166"/>
        <v>1629.9000000000015</v>
      </c>
      <c r="U1322" s="10">
        <f t="shared" si="167"/>
        <v>9.4817305510794203E-2</v>
      </c>
      <c r="V1322" s="5" t="s">
        <v>42</v>
      </c>
    </row>
    <row r="1323" spans="1:22" x14ac:dyDescent="0.3">
      <c r="A1323" s="5" t="s">
        <v>1410</v>
      </c>
      <c r="B1323" s="6">
        <v>45260</v>
      </c>
      <c r="C1323" s="5">
        <f t="shared" si="160"/>
        <v>2023</v>
      </c>
      <c r="D1323" s="5">
        <f t="shared" si="161"/>
        <v>11</v>
      </c>
      <c r="E1323" s="5" t="str">
        <f t="shared" si="162"/>
        <v>Nov</v>
      </c>
      <c r="F1323" s="5" t="str">
        <f t="shared" si="163"/>
        <v>Q4</v>
      </c>
      <c r="G1323" s="5" t="s">
        <v>35</v>
      </c>
      <c r="H1323" s="5" t="s">
        <v>36</v>
      </c>
      <c r="I1323" s="5" t="s">
        <v>37</v>
      </c>
      <c r="J1323" s="5" t="s">
        <v>54</v>
      </c>
      <c r="K1323" s="5" t="s">
        <v>99</v>
      </c>
      <c r="L1323" s="5" t="s">
        <v>76</v>
      </c>
      <c r="M1323" s="5" t="s">
        <v>49</v>
      </c>
      <c r="N1323" s="5">
        <v>5</v>
      </c>
      <c r="O1323" s="7">
        <v>1723</v>
      </c>
      <c r="P1323" s="8">
        <v>0</v>
      </c>
      <c r="Q1323" s="7">
        <v>918</v>
      </c>
      <c r="R1323" s="9">
        <f t="shared" si="164"/>
        <v>8615</v>
      </c>
      <c r="S1323" s="9">
        <f t="shared" si="165"/>
        <v>4590</v>
      </c>
      <c r="T1323" s="9">
        <f t="shared" si="166"/>
        <v>4025</v>
      </c>
      <c r="U1323" s="10">
        <f t="shared" si="167"/>
        <v>0.46720835751596052</v>
      </c>
      <c r="V1323" s="5" t="s">
        <v>42</v>
      </c>
    </row>
    <row r="1324" spans="1:22" x14ac:dyDescent="0.3">
      <c r="A1324" s="5" t="s">
        <v>1411</v>
      </c>
      <c r="B1324" s="6">
        <v>45260</v>
      </c>
      <c r="C1324" s="5">
        <f t="shared" si="160"/>
        <v>2023</v>
      </c>
      <c r="D1324" s="5">
        <f t="shared" si="161"/>
        <v>11</v>
      </c>
      <c r="E1324" s="5" t="str">
        <f t="shared" si="162"/>
        <v>Nov</v>
      </c>
      <c r="F1324" s="5" t="str">
        <f t="shared" si="163"/>
        <v>Q4</v>
      </c>
      <c r="G1324" s="5" t="s">
        <v>63</v>
      </c>
      <c r="H1324" s="5" t="s">
        <v>109</v>
      </c>
      <c r="I1324" s="5" t="s">
        <v>110</v>
      </c>
      <c r="J1324" s="5" t="s">
        <v>54</v>
      </c>
      <c r="K1324" s="5" t="s">
        <v>84</v>
      </c>
      <c r="L1324" s="5" t="s">
        <v>76</v>
      </c>
      <c r="M1324" s="5" t="s">
        <v>49</v>
      </c>
      <c r="N1324" s="5">
        <v>1</v>
      </c>
      <c r="O1324" s="7">
        <v>2242</v>
      </c>
      <c r="P1324" s="8">
        <v>0.05</v>
      </c>
      <c r="Q1324" s="7">
        <v>1090</v>
      </c>
      <c r="R1324" s="9">
        <f t="shared" si="164"/>
        <v>2129.9</v>
      </c>
      <c r="S1324" s="9">
        <f t="shared" si="165"/>
        <v>1090</v>
      </c>
      <c r="T1324" s="9">
        <f t="shared" si="166"/>
        <v>1039.9000000000001</v>
      </c>
      <c r="U1324" s="10">
        <f t="shared" si="167"/>
        <v>0.48823888445466923</v>
      </c>
      <c r="V1324" s="5" t="s">
        <v>42</v>
      </c>
    </row>
    <row r="1325" spans="1:22" x14ac:dyDescent="0.3">
      <c r="A1325" s="5" t="s">
        <v>1412</v>
      </c>
      <c r="B1325" s="6">
        <v>45260</v>
      </c>
      <c r="C1325" s="5">
        <f t="shared" si="160"/>
        <v>2023</v>
      </c>
      <c r="D1325" s="5">
        <f t="shared" si="161"/>
        <v>11</v>
      </c>
      <c r="E1325" s="5" t="str">
        <f t="shared" si="162"/>
        <v>Nov</v>
      </c>
      <c r="F1325" s="5" t="str">
        <f t="shared" si="163"/>
        <v>Q4</v>
      </c>
      <c r="G1325" s="5" t="s">
        <v>51</v>
      </c>
      <c r="H1325" s="5" t="s">
        <v>52</v>
      </c>
      <c r="I1325" s="5" t="s">
        <v>53</v>
      </c>
      <c r="J1325" s="5" t="s">
        <v>38</v>
      </c>
      <c r="K1325" s="5" t="s">
        <v>75</v>
      </c>
      <c r="L1325" s="5" t="s">
        <v>40</v>
      </c>
      <c r="M1325" s="5" t="s">
        <v>56</v>
      </c>
      <c r="N1325" s="5">
        <v>1</v>
      </c>
      <c r="O1325" s="7">
        <v>11787</v>
      </c>
      <c r="P1325" s="8">
        <v>0.15</v>
      </c>
      <c r="Q1325" s="7">
        <v>8970</v>
      </c>
      <c r="R1325" s="9">
        <f t="shared" si="164"/>
        <v>10018.949999999999</v>
      </c>
      <c r="S1325" s="9">
        <f t="shared" si="165"/>
        <v>8970</v>
      </c>
      <c r="T1325" s="9">
        <f t="shared" si="166"/>
        <v>1048.9499999999989</v>
      </c>
      <c r="U1325" s="10">
        <f t="shared" si="167"/>
        <v>0.10469659994310772</v>
      </c>
      <c r="V1325" s="5" t="s">
        <v>42</v>
      </c>
    </row>
    <row r="1326" spans="1:22" x14ac:dyDescent="0.3">
      <c r="A1326" s="5" t="s">
        <v>1413</v>
      </c>
      <c r="B1326" s="6">
        <v>45261</v>
      </c>
      <c r="C1326" s="5">
        <f t="shared" si="160"/>
        <v>2023</v>
      </c>
      <c r="D1326" s="5">
        <f t="shared" si="161"/>
        <v>12</v>
      </c>
      <c r="E1326" s="5" t="str">
        <f t="shared" si="162"/>
        <v>Dec</v>
      </c>
      <c r="F1326" s="5" t="str">
        <f t="shared" si="163"/>
        <v>Q4</v>
      </c>
      <c r="G1326" s="5" t="s">
        <v>35</v>
      </c>
      <c r="H1326" s="5" t="s">
        <v>36</v>
      </c>
      <c r="I1326" s="5" t="s">
        <v>37</v>
      </c>
      <c r="J1326" s="5" t="s">
        <v>38</v>
      </c>
      <c r="K1326" s="5" t="s">
        <v>75</v>
      </c>
      <c r="L1326" s="5" t="s">
        <v>40</v>
      </c>
      <c r="M1326" s="5" t="s">
        <v>49</v>
      </c>
      <c r="N1326" s="5">
        <v>4</v>
      </c>
      <c r="O1326" s="7">
        <v>12031</v>
      </c>
      <c r="P1326" s="8">
        <v>0</v>
      </c>
      <c r="Q1326" s="7">
        <v>9098</v>
      </c>
      <c r="R1326" s="9">
        <f t="shared" si="164"/>
        <v>48124</v>
      </c>
      <c r="S1326" s="9">
        <f t="shared" si="165"/>
        <v>36392</v>
      </c>
      <c r="T1326" s="9">
        <f t="shared" si="166"/>
        <v>11732</v>
      </c>
      <c r="U1326" s="10">
        <f t="shared" si="167"/>
        <v>0.24378688388330147</v>
      </c>
      <c r="V1326" s="5" t="s">
        <v>42</v>
      </c>
    </row>
    <row r="1327" spans="1:22" x14ac:dyDescent="0.3">
      <c r="A1327" s="5" t="s">
        <v>1414</v>
      </c>
      <c r="B1327" s="6">
        <v>45261</v>
      </c>
      <c r="C1327" s="5">
        <f t="shared" si="160"/>
        <v>2023</v>
      </c>
      <c r="D1327" s="5">
        <f t="shared" si="161"/>
        <v>12</v>
      </c>
      <c r="E1327" s="5" t="str">
        <f t="shared" si="162"/>
        <v>Dec</v>
      </c>
      <c r="F1327" s="5" t="str">
        <f t="shared" si="163"/>
        <v>Q4</v>
      </c>
      <c r="G1327" s="5" t="s">
        <v>35</v>
      </c>
      <c r="H1327" s="5" t="s">
        <v>44</v>
      </c>
      <c r="I1327" s="5" t="s">
        <v>45</v>
      </c>
      <c r="J1327" s="5" t="s">
        <v>54</v>
      </c>
      <c r="K1327" s="5" t="s">
        <v>55</v>
      </c>
      <c r="L1327" s="5" t="s">
        <v>48</v>
      </c>
      <c r="M1327" s="5" t="s">
        <v>56</v>
      </c>
      <c r="N1327" s="5">
        <v>3</v>
      </c>
      <c r="O1327" s="7">
        <v>2546</v>
      </c>
      <c r="P1327" s="8">
        <v>0.1</v>
      </c>
      <c r="Q1327" s="7">
        <v>1507</v>
      </c>
      <c r="R1327" s="9">
        <f t="shared" si="164"/>
        <v>6874.2</v>
      </c>
      <c r="S1327" s="9">
        <f t="shared" si="165"/>
        <v>4521</v>
      </c>
      <c r="T1327" s="9">
        <f t="shared" si="166"/>
        <v>2353.1999999999998</v>
      </c>
      <c r="U1327" s="10">
        <f t="shared" si="167"/>
        <v>0.34232347036746091</v>
      </c>
      <c r="V1327" s="5" t="s">
        <v>120</v>
      </c>
    </row>
    <row r="1328" spans="1:22" x14ac:dyDescent="0.3">
      <c r="A1328" s="5" t="s">
        <v>1415</v>
      </c>
      <c r="B1328" s="6">
        <v>45261</v>
      </c>
      <c r="C1328" s="5">
        <f t="shared" si="160"/>
        <v>2023</v>
      </c>
      <c r="D1328" s="5">
        <f t="shared" si="161"/>
        <v>12</v>
      </c>
      <c r="E1328" s="5" t="str">
        <f t="shared" si="162"/>
        <v>Dec</v>
      </c>
      <c r="F1328" s="5" t="str">
        <f t="shared" si="163"/>
        <v>Q4</v>
      </c>
      <c r="G1328" s="5" t="s">
        <v>58</v>
      </c>
      <c r="H1328" s="5" t="s">
        <v>68</v>
      </c>
      <c r="I1328" s="5" t="s">
        <v>69</v>
      </c>
      <c r="J1328" s="5" t="s">
        <v>81</v>
      </c>
      <c r="K1328" s="5" t="s">
        <v>130</v>
      </c>
      <c r="L1328" s="5" t="s">
        <v>40</v>
      </c>
      <c r="M1328" s="5" t="s">
        <v>49</v>
      </c>
      <c r="N1328" s="5">
        <v>3</v>
      </c>
      <c r="O1328" s="7">
        <v>13887</v>
      </c>
      <c r="P1328" s="8">
        <v>0.35</v>
      </c>
      <c r="Q1328" s="7">
        <v>8435</v>
      </c>
      <c r="R1328" s="9">
        <f t="shared" si="164"/>
        <v>27079.65</v>
      </c>
      <c r="S1328" s="9">
        <f t="shared" si="165"/>
        <v>25305</v>
      </c>
      <c r="T1328" s="9">
        <f t="shared" si="166"/>
        <v>1774.6500000000015</v>
      </c>
      <c r="U1328" s="10">
        <f t="shared" si="167"/>
        <v>6.553445114689449E-2</v>
      </c>
      <c r="V1328" s="5" t="s">
        <v>42</v>
      </c>
    </row>
    <row r="1329" spans="1:22" x14ac:dyDescent="0.3">
      <c r="A1329" s="5" t="s">
        <v>1416</v>
      </c>
      <c r="B1329" s="6">
        <v>45261</v>
      </c>
      <c r="C1329" s="5">
        <f t="shared" si="160"/>
        <v>2023</v>
      </c>
      <c r="D1329" s="5">
        <f t="shared" si="161"/>
        <v>12</v>
      </c>
      <c r="E1329" s="5" t="str">
        <f t="shared" si="162"/>
        <v>Dec</v>
      </c>
      <c r="F1329" s="5" t="str">
        <f t="shared" si="163"/>
        <v>Q4</v>
      </c>
      <c r="G1329" s="5" t="s">
        <v>51</v>
      </c>
      <c r="H1329" s="5" t="s">
        <v>52</v>
      </c>
      <c r="I1329" s="5" t="s">
        <v>53</v>
      </c>
      <c r="J1329" s="5" t="s">
        <v>38</v>
      </c>
      <c r="K1329" s="5" t="s">
        <v>118</v>
      </c>
      <c r="L1329" s="5" t="s">
        <v>48</v>
      </c>
      <c r="M1329" s="5" t="s">
        <v>56</v>
      </c>
      <c r="N1329" s="5">
        <v>5</v>
      </c>
      <c r="O1329" s="7">
        <v>17353</v>
      </c>
      <c r="P1329" s="8">
        <v>0</v>
      </c>
      <c r="Q1329" s="7">
        <v>13720</v>
      </c>
      <c r="R1329" s="9">
        <f t="shared" si="164"/>
        <v>86765</v>
      </c>
      <c r="S1329" s="9">
        <f t="shared" si="165"/>
        <v>68600</v>
      </c>
      <c r="T1329" s="9">
        <f t="shared" si="166"/>
        <v>18165</v>
      </c>
      <c r="U1329" s="10">
        <f t="shared" si="167"/>
        <v>0.20935861234368697</v>
      </c>
      <c r="V1329" s="5" t="s">
        <v>42</v>
      </c>
    </row>
    <row r="1330" spans="1:22" x14ac:dyDescent="0.3">
      <c r="A1330" s="5" t="s">
        <v>1417</v>
      </c>
      <c r="B1330" s="6">
        <v>45262</v>
      </c>
      <c r="C1330" s="5">
        <f t="shared" si="160"/>
        <v>2023</v>
      </c>
      <c r="D1330" s="5">
        <f t="shared" si="161"/>
        <v>12</v>
      </c>
      <c r="E1330" s="5" t="str">
        <f t="shared" si="162"/>
        <v>Dec</v>
      </c>
      <c r="F1330" s="5" t="str">
        <f t="shared" si="163"/>
        <v>Q4</v>
      </c>
      <c r="G1330" s="5" t="s">
        <v>58</v>
      </c>
      <c r="H1330" s="5" t="s">
        <v>68</v>
      </c>
      <c r="I1330" s="5" t="s">
        <v>69</v>
      </c>
      <c r="J1330" s="5" t="s">
        <v>81</v>
      </c>
      <c r="K1330" s="5" t="s">
        <v>82</v>
      </c>
      <c r="L1330" s="5" t="s">
        <v>76</v>
      </c>
      <c r="M1330" s="5" t="s">
        <v>49</v>
      </c>
      <c r="N1330" s="5">
        <v>4</v>
      </c>
      <c r="O1330" s="7">
        <v>6914</v>
      </c>
      <c r="P1330" s="8">
        <v>0</v>
      </c>
      <c r="Q1330" s="7">
        <v>3762</v>
      </c>
      <c r="R1330" s="9">
        <f t="shared" si="164"/>
        <v>27656</v>
      </c>
      <c r="S1330" s="9">
        <f t="shared" si="165"/>
        <v>15048</v>
      </c>
      <c r="T1330" s="9">
        <f t="shared" si="166"/>
        <v>12608</v>
      </c>
      <c r="U1330" s="10">
        <f t="shared" si="167"/>
        <v>0.45588660688458199</v>
      </c>
      <c r="V1330" s="5" t="s">
        <v>42</v>
      </c>
    </row>
    <row r="1331" spans="1:22" x14ac:dyDescent="0.3">
      <c r="A1331" s="5" t="s">
        <v>1418</v>
      </c>
      <c r="B1331" s="6">
        <v>45262</v>
      </c>
      <c r="C1331" s="5">
        <f t="shared" si="160"/>
        <v>2023</v>
      </c>
      <c r="D1331" s="5">
        <f t="shared" si="161"/>
        <v>12</v>
      </c>
      <c r="E1331" s="5" t="str">
        <f t="shared" si="162"/>
        <v>Dec</v>
      </c>
      <c r="F1331" s="5" t="str">
        <f t="shared" si="163"/>
        <v>Q4</v>
      </c>
      <c r="G1331" s="5" t="s">
        <v>58</v>
      </c>
      <c r="H1331" s="5" t="s">
        <v>59</v>
      </c>
      <c r="I1331" s="5" t="s">
        <v>60</v>
      </c>
      <c r="J1331" s="5" t="s">
        <v>54</v>
      </c>
      <c r="K1331" s="5" t="s">
        <v>55</v>
      </c>
      <c r="L1331" s="5" t="s">
        <v>48</v>
      </c>
      <c r="M1331" s="5" t="s">
        <v>49</v>
      </c>
      <c r="N1331" s="5">
        <v>4</v>
      </c>
      <c r="O1331" s="7">
        <v>2569</v>
      </c>
      <c r="P1331" s="8">
        <v>0.1</v>
      </c>
      <c r="Q1331" s="7">
        <v>1570</v>
      </c>
      <c r="R1331" s="9">
        <f t="shared" si="164"/>
        <v>9248.4</v>
      </c>
      <c r="S1331" s="9">
        <f t="shared" si="165"/>
        <v>6280</v>
      </c>
      <c r="T1331" s="9">
        <f t="shared" si="166"/>
        <v>2968.3999999999996</v>
      </c>
      <c r="U1331" s="10">
        <f t="shared" si="167"/>
        <v>0.32096362614073781</v>
      </c>
      <c r="V1331" s="5" t="s">
        <v>42</v>
      </c>
    </row>
    <row r="1332" spans="1:22" x14ac:dyDescent="0.3">
      <c r="A1332" s="5" t="s">
        <v>1419</v>
      </c>
      <c r="B1332" s="6">
        <v>45262</v>
      </c>
      <c r="C1332" s="5">
        <f t="shared" si="160"/>
        <v>2023</v>
      </c>
      <c r="D1332" s="5">
        <f t="shared" si="161"/>
        <v>12</v>
      </c>
      <c r="E1332" s="5" t="str">
        <f t="shared" si="162"/>
        <v>Dec</v>
      </c>
      <c r="F1332" s="5" t="str">
        <f t="shared" si="163"/>
        <v>Q4</v>
      </c>
      <c r="G1332" s="5" t="s">
        <v>58</v>
      </c>
      <c r="H1332" s="5" t="s">
        <v>68</v>
      </c>
      <c r="I1332" s="5" t="s">
        <v>69</v>
      </c>
      <c r="J1332" s="5" t="s">
        <v>54</v>
      </c>
      <c r="K1332" s="5" t="s">
        <v>99</v>
      </c>
      <c r="L1332" s="5" t="s">
        <v>76</v>
      </c>
      <c r="M1332" s="5" t="s">
        <v>49</v>
      </c>
      <c r="N1332" s="5">
        <v>4</v>
      </c>
      <c r="O1332" s="7">
        <v>1711</v>
      </c>
      <c r="P1332" s="8">
        <v>0.1</v>
      </c>
      <c r="Q1332" s="7">
        <v>883</v>
      </c>
      <c r="R1332" s="9">
        <f t="shared" si="164"/>
        <v>6159.6</v>
      </c>
      <c r="S1332" s="9">
        <f t="shared" si="165"/>
        <v>3532</v>
      </c>
      <c r="T1332" s="9">
        <f t="shared" si="166"/>
        <v>2627.6000000000004</v>
      </c>
      <c r="U1332" s="10">
        <f t="shared" si="167"/>
        <v>0.42658614195726996</v>
      </c>
      <c r="V1332" s="5" t="s">
        <v>120</v>
      </c>
    </row>
    <row r="1333" spans="1:22" x14ac:dyDescent="0.3">
      <c r="A1333" s="5" t="s">
        <v>1420</v>
      </c>
      <c r="B1333" s="6">
        <v>45263</v>
      </c>
      <c r="C1333" s="5">
        <f t="shared" si="160"/>
        <v>2023</v>
      </c>
      <c r="D1333" s="5">
        <f t="shared" si="161"/>
        <v>12</v>
      </c>
      <c r="E1333" s="5" t="str">
        <f t="shared" si="162"/>
        <v>Dec</v>
      </c>
      <c r="F1333" s="5" t="str">
        <f t="shared" si="163"/>
        <v>Q4</v>
      </c>
      <c r="G1333" s="5" t="s">
        <v>51</v>
      </c>
      <c r="H1333" s="5" t="s">
        <v>52</v>
      </c>
      <c r="I1333" s="5" t="s">
        <v>53</v>
      </c>
      <c r="J1333" s="5" t="s">
        <v>54</v>
      </c>
      <c r="K1333" s="5" t="s">
        <v>55</v>
      </c>
      <c r="L1333" s="5" t="s">
        <v>40</v>
      </c>
      <c r="M1333" s="5" t="s">
        <v>49</v>
      </c>
      <c r="N1333" s="5">
        <v>3</v>
      </c>
      <c r="O1333" s="7">
        <v>3005</v>
      </c>
      <c r="P1333" s="8">
        <v>0.15</v>
      </c>
      <c r="Q1333" s="7">
        <v>1786</v>
      </c>
      <c r="R1333" s="9">
        <f t="shared" si="164"/>
        <v>7662.75</v>
      </c>
      <c r="S1333" s="9">
        <f t="shared" si="165"/>
        <v>5358</v>
      </c>
      <c r="T1333" s="9">
        <f t="shared" si="166"/>
        <v>2304.75</v>
      </c>
      <c r="U1333" s="10">
        <f t="shared" si="167"/>
        <v>0.30077322110208476</v>
      </c>
      <c r="V1333" s="5" t="s">
        <v>120</v>
      </c>
    </row>
    <row r="1334" spans="1:22" x14ac:dyDescent="0.3">
      <c r="A1334" s="5" t="s">
        <v>1421</v>
      </c>
      <c r="B1334" s="6">
        <v>45263</v>
      </c>
      <c r="C1334" s="5">
        <f t="shared" si="160"/>
        <v>2023</v>
      </c>
      <c r="D1334" s="5">
        <f t="shared" si="161"/>
        <v>12</v>
      </c>
      <c r="E1334" s="5" t="str">
        <f t="shared" si="162"/>
        <v>Dec</v>
      </c>
      <c r="F1334" s="5" t="str">
        <f t="shared" si="163"/>
        <v>Q4</v>
      </c>
      <c r="G1334" s="5" t="s">
        <v>63</v>
      </c>
      <c r="H1334" s="5" t="s">
        <v>64</v>
      </c>
      <c r="I1334" s="5" t="s">
        <v>65</v>
      </c>
      <c r="J1334" s="5" t="s">
        <v>81</v>
      </c>
      <c r="K1334" s="5" t="s">
        <v>130</v>
      </c>
      <c r="L1334" s="5" t="s">
        <v>48</v>
      </c>
      <c r="M1334" s="5" t="s">
        <v>56</v>
      </c>
      <c r="N1334" s="5">
        <v>2</v>
      </c>
      <c r="O1334" s="7">
        <v>13300</v>
      </c>
      <c r="P1334" s="8">
        <v>0.3</v>
      </c>
      <c r="Q1334" s="7">
        <v>7773</v>
      </c>
      <c r="R1334" s="9">
        <f t="shared" si="164"/>
        <v>18620</v>
      </c>
      <c r="S1334" s="9">
        <f t="shared" si="165"/>
        <v>15546</v>
      </c>
      <c r="T1334" s="9">
        <f t="shared" si="166"/>
        <v>3074</v>
      </c>
      <c r="U1334" s="10">
        <f t="shared" si="167"/>
        <v>0.16509129967776584</v>
      </c>
      <c r="V1334" s="5" t="s">
        <v>42</v>
      </c>
    </row>
    <row r="1335" spans="1:22" x14ac:dyDescent="0.3">
      <c r="A1335" s="5" t="s">
        <v>1422</v>
      </c>
      <c r="B1335" s="6">
        <v>45263</v>
      </c>
      <c r="C1335" s="5">
        <f t="shared" si="160"/>
        <v>2023</v>
      </c>
      <c r="D1335" s="5">
        <f t="shared" si="161"/>
        <v>12</v>
      </c>
      <c r="E1335" s="5" t="str">
        <f t="shared" si="162"/>
        <v>Dec</v>
      </c>
      <c r="F1335" s="5" t="str">
        <f t="shared" si="163"/>
        <v>Q4</v>
      </c>
      <c r="G1335" s="5" t="s">
        <v>58</v>
      </c>
      <c r="H1335" s="5" t="s">
        <v>59</v>
      </c>
      <c r="I1335" s="5" t="s">
        <v>60</v>
      </c>
      <c r="J1335" s="5" t="s">
        <v>38</v>
      </c>
      <c r="K1335" s="5" t="s">
        <v>118</v>
      </c>
      <c r="L1335" s="5" t="s">
        <v>76</v>
      </c>
      <c r="M1335" s="5" t="s">
        <v>41</v>
      </c>
      <c r="N1335" s="5">
        <v>3</v>
      </c>
      <c r="O1335" s="7">
        <v>17505</v>
      </c>
      <c r="P1335" s="8">
        <v>0.1</v>
      </c>
      <c r="Q1335" s="7">
        <v>13917</v>
      </c>
      <c r="R1335" s="9">
        <f t="shared" si="164"/>
        <v>47263.5</v>
      </c>
      <c r="S1335" s="9">
        <f t="shared" si="165"/>
        <v>41751</v>
      </c>
      <c r="T1335" s="9">
        <f t="shared" si="166"/>
        <v>5512.5</v>
      </c>
      <c r="U1335" s="10">
        <f t="shared" si="167"/>
        <v>0.11663334285442255</v>
      </c>
      <c r="V1335" s="5" t="s">
        <v>42</v>
      </c>
    </row>
    <row r="1336" spans="1:22" x14ac:dyDescent="0.3">
      <c r="A1336" s="5" t="s">
        <v>1423</v>
      </c>
      <c r="B1336" s="6">
        <v>45264</v>
      </c>
      <c r="C1336" s="5">
        <f t="shared" si="160"/>
        <v>2023</v>
      </c>
      <c r="D1336" s="5">
        <f t="shared" si="161"/>
        <v>12</v>
      </c>
      <c r="E1336" s="5" t="str">
        <f t="shared" si="162"/>
        <v>Dec</v>
      </c>
      <c r="F1336" s="5" t="str">
        <f t="shared" si="163"/>
        <v>Q4</v>
      </c>
      <c r="G1336" s="5" t="s">
        <v>51</v>
      </c>
      <c r="H1336" s="5" t="s">
        <v>79</v>
      </c>
      <c r="I1336" s="5" t="s">
        <v>80</v>
      </c>
      <c r="J1336" s="5" t="s">
        <v>38</v>
      </c>
      <c r="K1336" s="5" t="s">
        <v>118</v>
      </c>
      <c r="L1336" s="5" t="s">
        <v>76</v>
      </c>
      <c r="M1336" s="5" t="s">
        <v>41</v>
      </c>
      <c r="N1336" s="5">
        <v>1</v>
      </c>
      <c r="O1336" s="7">
        <v>16445</v>
      </c>
      <c r="P1336" s="8">
        <v>0.05</v>
      </c>
      <c r="Q1336" s="7">
        <v>12895</v>
      </c>
      <c r="R1336" s="9">
        <f t="shared" si="164"/>
        <v>15622.75</v>
      </c>
      <c r="S1336" s="9">
        <f t="shared" si="165"/>
        <v>12895</v>
      </c>
      <c r="T1336" s="9">
        <f t="shared" si="166"/>
        <v>2727.75</v>
      </c>
      <c r="U1336" s="10">
        <f t="shared" si="167"/>
        <v>0.1746011425645293</v>
      </c>
      <c r="V1336" s="5" t="s">
        <v>42</v>
      </c>
    </row>
    <row r="1337" spans="1:22" x14ac:dyDescent="0.3">
      <c r="A1337" s="5" t="s">
        <v>1424</v>
      </c>
      <c r="B1337" s="6">
        <v>45264</v>
      </c>
      <c r="C1337" s="5">
        <f t="shared" si="160"/>
        <v>2023</v>
      </c>
      <c r="D1337" s="5">
        <f t="shared" si="161"/>
        <v>12</v>
      </c>
      <c r="E1337" s="5" t="str">
        <f t="shared" si="162"/>
        <v>Dec</v>
      </c>
      <c r="F1337" s="5" t="str">
        <f t="shared" si="163"/>
        <v>Q4</v>
      </c>
      <c r="G1337" s="5" t="s">
        <v>51</v>
      </c>
      <c r="H1337" s="5" t="s">
        <v>52</v>
      </c>
      <c r="I1337" s="5" t="s">
        <v>53</v>
      </c>
      <c r="J1337" s="5" t="s">
        <v>46</v>
      </c>
      <c r="K1337" s="5" t="s">
        <v>47</v>
      </c>
      <c r="L1337" s="5" t="s">
        <v>48</v>
      </c>
      <c r="M1337" s="5" t="s">
        <v>56</v>
      </c>
      <c r="N1337" s="5">
        <v>2</v>
      </c>
      <c r="O1337" s="7">
        <v>423</v>
      </c>
      <c r="P1337" s="8">
        <v>0.1</v>
      </c>
      <c r="Q1337" s="7">
        <v>187</v>
      </c>
      <c r="R1337" s="9">
        <f t="shared" si="164"/>
        <v>761.4</v>
      </c>
      <c r="S1337" s="9">
        <f t="shared" si="165"/>
        <v>374</v>
      </c>
      <c r="T1337" s="9">
        <f t="shared" si="166"/>
        <v>387.4</v>
      </c>
      <c r="U1337" s="10">
        <f t="shared" si="167"/>
        <v>0.50879957972156553</v>
      </c>
      <c r="V1337" s="5" t="s">
        <v>42</v>
      </c>
    </row>
    <row r="1338" spans="1:22" x14ac:dyDescent="0.3">
      <c r="A1338" s="5" t="s">
        <v>1425</v>
      </c>
      <c r="B1338" s="6">
        <v>45264</v>
      </c>
      <c r="C1338" s="5">
        <f t="shared" si="160"/>
        <v>2023</v>
      </c>
      <c r="D1338" s="5">
        <f t="shared" si="161"/>
        <v>12</v>
      </c>
      <c r="E1338" s="5" t="str">
        <f t="shared" si="162"/>
        <v>Dec</v>
      </c>
      <c r="F1338" s="5" t="str">
        <f t="shared" si="163"/>
        <v>Q4</v>
      </c>
      <c r="G1338" s="5" t="s">
        <v>51</v>
      </c>
      <c r="H1338" s="5" t="s">
        <v>106</v>
      </c>
      <c r="I1338" s="5" t="s">
        <v>107</v>
      </c>
      <c r="J1338" s="5" t="s">
        <v>54</v>
      </c>
      <c r="K1338" s="5" t="s">
        <v>99</v>
      </c>
      <c r="L1338" s="5" t="s">
        <v>40</v>
      </c>
      <c r="M1338" s="5" t="s">
        <v>41</v>
      </c>
      <c r="N1338" s="5">
        <v>1</v>
      </c>
      <c r="O1338" s="7">
        <v>1659</v>
      </c>
      <c r="P1338" s="8">
        <v>0.15</v>
      </c>
      <c r="Q1338" s="7">
        <v>855</v>
      </c>
      <c r="R1338" s="9">
        <f t="shared" si="164"/>
        <v>1410.1499999999999</v>
      </c>
      <c r="S1338" s="9">
        <f t="shared" si="165"/>
        <v>855</v>
      </c>
      <c r="T1338" s="9">
        <f t="shared" si="166"/>
        <v>555.14999999999986</v>
      </c>
      <c r="U1338" s="10">
        <f t="shared" si="167"/>
        <v>0.39368152324220823</v>
      </c>
      <c r="V1338" s="5" t="s">
        <v>42</v>
      </c>
    </row>
    <row r="1339" spans="1:22" x14ac:dyDescent="0.3">
      <c r="A1339" s="5" t="s">
        <v>1426</v>
      </c>
      <c r="B1339" s="6">
        <v>45264</v>
      </c>
      <c r="C1339" s="5">
        <f t="shared" si="160"/>
        <v>2023</v>
      </c>
      <c r="D1339" s="5">
        <f t="shared" si="161"/>
        <v>12</v>
      </c>
      <c r="E1339" s="5" t="str">
        <f t="shared" si="162"/>
        <v>Dec</v>
      </c>
      <c r="F1339" s="5" t="str">
        <f t="shared" si="163"/>
        <v>Q4</v>
      </c>
      <c r="G1339" s="5" t="s">
        <v>63</v>
      </c>
      <c r="H1339" s="5" t="s">
        <v>109</v>
      </c>
      <c r="I1339" s="5" t="s">
        <v>110</v>
      </c>
      <c r="J1339" s="5" t="s">
        <v>54</v>
      </c>
      <c r="K1339" s="5" t="s">
        <v>55</v>
      </c>
      <c r="L1339" s="5" t="s">
        <v>76</v>
      </c>
      <c r="M1339" s="5" t="s">
        <v>56</v>
      </c>
      <c r="N1339" s="5">
        <v>1</v>
      </c>
      <c r="O1339" s="7">
        <v>2822</v>
      </c>
      <c r="P1339" s="8">
        <v>0.05</v>
      </c>
      <c r="Q1339" s="7">
        <v>1703</v>
      </c>
      <c r="R1339" s="9">
        <f t="shared" si="164"/>
        <v>2680.9</v>
      </c>
      <c r="S1339" s="9">
        <f t="shared" si="165"/>
        <v>1703</v>
      </c>
      <c r="T1339" s="9">
        <f t="shared" si="166"/>
        <v>977.90000000000009</v>
      </c>
      <c r="U1339" s="10">
        <f t="shared" si="167"/>
        <v>0.36476556380320047</v>
      </c>
      <c r="V1339" s="5" t="s">
        <v>42</v>
      </c>
    </row>
    <row r="1340" spans="1:22" x14ac:dyDescent="0.3">
      <c r="A1340" s="5" t="s">
        <v>1427</v>
      </c>
      <c r="B1340" s="6">
        <v>45264</v>
      </c>
      <c r="C1340" s="5">
        <f t="shared" si="160"/>
        <v>2023</v>
      </c>
      <c r="D1340" s="5">
        <f t="shared" si="161"/>
        <v>12</v>
      </c>
      <c r="E1340" s="5" t="str">
        <f t="shared" si="162"/>
        <v>Dec</v>
      </c>
      <c r="F1340" s="5" t="str">
        <f t="shared" si="163"/>
        <v>Q4</v>
      </c>
      <c r="G1340" s="5" t="s">
        <v>35</v>
      </c>
      <c r="H1340" s="5" t="s">
        <v>44</v>
      </c>
      <c r="I1340" s="5" t="s">
        <v>45</v>
      </c>
      <c r="J1340" s="5" t="s">
        <v>46</v>
      </c>
      <c r="K1340" s="5" t="s">
        <v>66</v>
      </c>
      <c r="L1340" s="5" t="s">
        <v>48</v>
      </c>
      <c r="M1340" s="5" t="s">
        <v>49</v>
      </c>
      <c r="N1340" s="5">
        <v>5</v>
      </c>
      <c r="O1340" s="7">
        <v>310</v>
      </c>
      <c r="P1340" s="8">
        <v>0.1</v>
      </c>
      <c r="Q1340" s="7">
        <v>125</v>
      </c>
      <c r="R1340" s="9">
        <f t="shared" si="164"/>
        <v>1395</v>
      </c>
      <c r="S1340" s="9">
        <f t="shared" si="165"/>
        <v>625</v>
      </c>
      <c r="T1340" s="9">
        <f t="shared" si="166"/>
        <v>770</v>
      </c>
      <c r="U1340" s="10">
        <f t="shared" si="167"/>
        <v>0.55197132616487454</v>
      </c>
      <c r="V1340" s="5" t="s">
        <v>42</v>
      </c>
    </row>
    <row r="1341" spans="1:22" x14ac:dyDescent="0.3">
      <c r="A1341" s="5" t="s">
        <v>1428</v>
      </c>
      <c r="B1341" s="6">
        <v>45264</v>
      </c>
      <c r="C1341" s="5">
        <f t="shared" si="160"/>
        <v>2023</v>
      </c>
      <c r="D1341" s="5">
        <f t="shared" si="161"/>
        <v>12</v>
      </c>
      <c r="E1341" s="5" t="str">
        <f t="shared" si="162"/>
        <v>Dec</v>
      </c>
      <c r="F1341" s="5" t="str">
        <f t="shared" si="163"/>
        <v>Q4</v>
      </c>
      <c r="G1341" s="5" t="s">
        <v>58</v>
      </c>
      <c r="H1341" s="5" t="s">
        <v>72</v>
      </c>
      <c r="I1341" s="5" t="s">
        <v>73</v>
      </c>
      <c r="J1341" s="5" t="s">
        <v>81</v>
      </c>
      <c r="K1341" s="5" t="s">
        <v>82</v>
      </c>
      <c r="L1341" s="5" t="s">
        <v>76</v>
      </c>
      <c r="M1341" s="5" t="s">
        <v>49</v>
      </c>
      <c r="N1341" s="5">
        <v>1</v>
      </c>
      <c r="O1341" s="7">
        <v>6315</v>
      </c>
      <c r="P1341" s="8">
        <v>0</v>
      </c>
      <c r="Q1341" s="7">
        <v>3452</v>
      </c>
      <c r="R1341" s="9">
        <f t="shared" si="164"/>
        <v>6315</v>
      </c>
      <c r="S1341" s="9">
        <f t="shared" si="165"/>
        <v>3452</v>
      </c>
      <c r="T1341" s="9">
        <f t="shared" si="166"/>
        <v>2863</v>
      </c>
      <c r="U1341" s="10">
        <f t="shared" si="167"/>
        <v>0.45336500395882817</v>
      </c>
      <c r="V1341" s="5" t="s">
        <v>42</v>
      </c>
    </row>
    <row r="1342" spans="1:22" x14ac:dyDescent="0.3">
      <c r="A1342" s="5" t="s">
        <v>1429</v>
      </c>
      <c r="B1342" s="6">
        <v>45264</v>
      </c>
      <c r="C1342" s="5">
        <f t="shared" si="160"/>
        <v>2023</v>
      </c>
      <c r="D1342" s="5">
        <f t="shared" si="161"/>
        <v>12</v>
      </c>
      <c r="E1342" s="5" t="str">
        <f t="shared" si="162"/>
        <v>Dec</v>
      </c>
      <c r="F1342" s="5" t="str">
        <f t="shared" si="163"/>
        <v>Q4</v>
      </c>
      <c r="G1342" s="5" t="s">
        <v>63</v>
      </c>
      <c r="H1342" s="5" t="s">
        <v>109</v>
      </c>
      <c r="I1342" s="5" t="s">
        <v>110</v>
      </c>
      <c r="J1342" s="5" t="s">
        <v>54</v>
      </c>
      <c r="K1342" s="5" t="s">
        <v>99</v>
      </c>
      <c r="L1342" s="5" t="s">
        <v>40</v>
      </c>
      <c r="M1342" s="5" t="s">
        <v>41</v>
      </c>
      <c r="N1342" s="5">
        <v>4</v>
      </c>
      <c r="O1342" s="7">
        <v>1737</v>
      </c>
      <c r="P1342" s="8">
        <v>0.15</v>
      </c>
      <c r="Q1342" s="7">
        <v>877</v>
      </c>
      <c r="R1342" s="9">
        <f t="shared" si="164"/>
        <v>5905.8</v>
      </c>
      <c r="S1342" s="9">
        <f t="shared" si="165"/>
        <v>3508</v>
      </c>
      <c r="T1342" s="9">
        <f t="shared" si="166"/>
        <v>2397.8000000000002</v>
      </c>
      <c r="U1342" s="10">
        <f t="shared" si="167"/>
        <v>0.40600765349317619</v>
      </c>
      <c r="V1342" s="5" t="s">
        <v>42</v>
      </c>
    </row>
    <row r="1343" spans="1:22" x14ac:dyDescent="0.3">
      <c r="A1343" s="5" t="s">
        <v>1430</v>
      </c>
      <c r="B1343" s="6">
        <v>45264</v>
      </c>
      <c r="C1343" s="5">
        <f t="shared" si="160"/>
        <v>2023</v>
      </c>
      <c r="D1343" s="5">
        <f t="shared" si="161"/>
        <v>12</v>
      </c>
      <c r="E1343" s="5" t="str">
        <f t="shared" si="162"/>
        <v>Dec</v>
      </c>
      <c r="F1343" s="5" t="str">
        <f t="shared" si="163"/>
        <v>Q4</v>
      </c>
      <c r="G1343" s="5" t="s">
        <v>35</v>
      </c>
      <c r="H1343" s="5" t="s">
        <v>36</v>
      </c>
      <c r="I1343" s="5" t="s">
        <v>37</v>
      </c>
      <c r="J1343" s="5" t="s">
        <v>38</v>
      </c>
      <c r="K1343" s="5" t="s">
        <v>118</v>
      </c>
      <c r="L1343" s="5" t="s">
        <v>40</v>
      </c>
      <c r="M1343" s="5" t="s">
        <v>56</v>
      </c>
      <c r="N1343" s="5">
        <v>2</v>
      </c>
      <c r="O1343" s="7">
        <v>18448</v>
      </c>
      <c r="P1343" s="8">
        <v>0</v>
      </c>
      <c r="Q1343" s="7">
        <v>14178</v>
      </c>
      <c r="R1343" s="9">
        <f t="shared" si="164"/>
        <v>36896</v>
      </c>
      <c r="S1343" s="9">
        <f t="shared" si="165"/>
        <v>28356</v>
      </c>
      <c r="T1343" s="9">
        <f t="shared" si="166"/>
        <v>8540</v>
      </c>
      <c r="U1343" s="10">
        <f t="shared" si="167"/>
        <v>0.23146140503035559</v>
      </c>
      <c r="V1343" s="5" t="s">
        <v>42</v>
      </c>
    </row>
    <row r="1344" spans="1:22" x14ac:dyDescent="0.3">
      <c r="A1344" s="5" t="s">
        <v>1431</v>
      </c>
      <c r="B1344" s="6">
        <v>45265</v>
      </c>
      <c r="C1344" s="5">
        <f t="shared" si="160"/>
        <v>2023</v>
      </c>
      <c r="D1344" s="5">
        <f t="shared" si="161"/>
        <v>12</v>
      </c>
      <c r="E1344" s="5" t="str">
        <f t="shared" si="162"/>
        <v>Dec</v>
      </c>
      <c r="F1344" s="5" t="str">
        <f t="shared" si="163"/>
        <v>Q4</v>
      </c>
      <c r="G1344" s="5" t="s">
        <v>51</v>
      </c>
      <c r="H1344" s="5" t="s">
        <v>52</v>
      </c>
      <c r="I1344" s="5" t="s">
        <v>53</v>
      </c>
      <c r="J1344" s="5" t="s">
        <v>81</v>
      </c>
      <c r="K1344" s="5" t="s">
        <v>146</v>
      </c>
      <c r="L1344" s="5" t="s">
        <v>40</v>
      </c>
      <c r="M1344" s="5" t="s">
        <v>49</v>
      </c>
      <c r="N1344" s="5">
        <v>5</v>
      </c>
      <c r="O1344" s="7">
        <v>9199</v>
      </c>
      <c r="P1344" s="8">
        <v>0.3</v>
      </c>
      <c r="Q1344" s="7">
        <v>5688</v>
      </c>
      <c r="R1344" s="9">
        <f t="shared" si="164"/>
        <v>32196.499999999996</v>
      </c>
      <c r="S1344" s="9">
        <f t="shared" si="165"/>
        <v>28440</v>
      </c>
      <c r="T1344" s="9">
        <f t="shared" si="166"/>
        <v>3756.4999999999964</v>
      </c>
      <c r="U1344" s="10">
        <f t="shared" si="167"/>
        <v>0.11667417265851868</v>
      </c>
      <c r="V1344" s="5" t="s">
        <v>42</v>
      </c>
    </row>
    <row r="1345" spans="1:22" x14ac:dyDescent="0.3">
      <c r="A1345" s="5" t="s">
        <v>1432</v>
      </c>
      <c r="B1345" s="6">
        <v>45265</v>
      </c>
      <c r="C1345" s="5">
        <f t="shared" si="160"/>
        <v>2023</v>
      </c>
      <c r="D1345" s="5">
        <f t="shared" si="161"/>
        <v>12</v>
      </c>
      <c r="E1345" s="5" t="str">
        <f t="shared" si="162"/>
        <v>Dec</v>
      </c>
      <c r="F1345" s="5" t="str">
        <f t="shared" si="163"/>
        <v>Q4</v>
      </c>
      <c r="G1345" s="5" t="s">
        <v>58</v>
      </c>
      <c r="H1345" s="5" t="s">
        <v>59</v>
      </c>
      <c r="I1345" s="5" t="s">
        <v>60</v>
      </c>
      <c r="J1345" s="5" t="s">
        <v>46</v>
      </c>
      <c r="K1345" s="5" t="s">
        <v>66</v>
      </c>
      <c r="L1345" s="5" t="s">
        <v>76</v>
      </c>
      <c r="M1345" s="5" t="s">
        <v>49</v>
      </c>
      <c r="N1345" s="5">
        <v>8</v>
      </c>
      <c r="O1345" s="7">
        <v>294</v>
      </c>
      <c r="P1345" s="8">
        <v>0.1</v>
      </c>
      <c r="Q1345" s="7">
        <v>115</v>
      </c>
      <c r="R1345" s="9">
        <f t="shared" si="164"/>
        <v>2116.8000000000002</v>
      </c>
      <c r="S1345" s="9">
        <f t="shared" si="165"/>
        <v>920</v>
      </c>
      <c r="T1345" s="9">
        <f t="shared" si="166"/>
        <v>1196.8000000000002</v>
      </c>
      <c r="U1345" s="10">
        <f t="shared" si="167"/>
        <v>0.56538170823885114</v>
      </c>
      <c r="V1345" s="5" t="s">
        <v>42</v>
      </c>
    </row>
    <row r="1346" spans="1:22" x14ac:dyDescent="0.3">
      <c r="A1346" s="5" t="s">
        <v>1433</v>
      </c>
      <c r="B1346" s="6">
        <v>45265</v>
      </c>
      <c r="C1346" s="5">
        <f t="shared" ref="C1346:C1409" si="168">YEAR(B1346)</f>
        <v>2023</v>
      </c>
      <c r="D1346" s="5">
        <f t="shared" ref="D1346:D1409" si="169">MONTH(B1346)</f>
        <v>12</v>
      </c>
      <c r="E1346" s="5" t="str">
        <f t="shared" ref="E1346:E1409" si="170">TEXT(B1346,"mmm")</f>
        <v>Dec</v>
      </c>
      <c r="F1346" s="5" t="str">
        <f t="shared" ref="F1346:F1409" si="171">"Q"&amp;ROUNDUP(D1346/3,0)</f>
        <v>Q4</v>
      </c>
      <c r="G1346" s="5" t="s">
        <v>51</v>
      </c>
      <c r="H1346" s="5" t="s">
        <v>52</v>
      </c>
      <c r="I1346" s="5" t="s">
        <v>53</v>
      </c>
      <c r="J1346" s="5" t="s">
        <v>46</v>
      </c>
      <c r="K1346" s="5" t="s">
        <v>66</v>
      </c>
      <c r="L1346" s="5" t="s">
        <v>40</v>
      </c>
      <c r="M1346" s="5" t="s">
        <v>49</v>
      </c>
      <c r="N1346" s="5">
        <v>1</v>
      </c>
      <c r="O1346" s="7">
        <v>272</v>
      </c>
      <c r="P1346" s="8">
        <v>0.05</v>
      </c>
      <c r="Q1346" s="7">
        <v>111</v>
      </c>
      <c r="R1346" s="9">
        <f t="shared" ref="R1346:R1409" si="172">N1346*O1346*(1-P1346)</f>
        <v>258.39999999999998</v>
      </c>
      <c r="S1346" s="9">
        <f t="shared" ref="S1346:S1409" si="173">N1346*Q1346</f>
        <v>111</v>
      </c>
      <c r="T1346" s="9">
        <f t="shared" ref="T1346:T1409" si="174">R1346-S1346</f>
        <v>147.39999999999998</v>
      </c>
      <c r="U1346" s="10">
        <f t="shared" ref="U1346:U1409" si="175">IF(R1346=0,0,T1346/R1346)</f>
        <v>0.57043343653250767</v>
      </c>
      <c r="V1346" s="5" t="s">
        <v>42</v>
      </c>
    </row>
    <row r="1347" spans="1:22" x14ac:dyDescent="0.3">
      <c r="A1347" s="5" t="s">
        <v>1434</v>
      </c>
      <c r="B1347" s="6">
        <v>45265</v>
      </c>
      <c r="C1347" s="5">
        <f t="shared" si="168"/>
        <v>2023</v>
      </c>
      <c r="D1347" s="5">
        <f t="shared" si="169"/>
        <v>12</v>
      </c>
      <c r="E1347" s="5" t="str">
        <f t="shared" si="170"/>
        <v>Dec</v>
      </c>
      <c r="F1347" s="5" t="str">
        <f t="shared" si="171"/>
        <v>Q4</v>
      </c>
      <c r="G1347" s="5" t="s">
        <v>63</v>
      </c>
      <c r="H1347" s="5" t="s">
        <v>109</v>
      </c>
      <c r="I1347" s="5" t="s">
        <v>110</v>
      </c>
      <c r="J1347" s="5" t="s">
        <v>46</v>
      </c>
      <c r="K1347" s="5" t="s">
        <v>89</v>
      </c>
      <c r="L1347" s="5" t="s">
        <v>40</v>
      </c>
      <c r="M1347" s="5" t="s">
        <v>41</v>
      </c>
      <c r="N1347" s="5">
        <v>1</v>
      </c>
      <c r="O1347" s="7">
        <v>2390</v>
      </c>
      <c r="P1347" s="8">
        <v>0.05</v>
      </c>
      <c r="Q1347" s="7">
        <v>1369</v>
      </c>
      <c r="R1347" s="9">
        <f t="shared" si="172"/>
        <v>2270.5</v>
      </c>
      <c r="S1347" s="9">
        <f t="shared" si="173"/>
        <v>1369</v>
      </c>
      <c r="T1347" s="9">
        <f t="shared" si="174"/>
        <v>901.5</v>
      </c>
      <c r="U1347" s="10">
        <f t="shared" si="175"/>
        <v>0.39704910812596345</v>
      </c>
      <c r="V1347" s="5" t="s">
        <v>42</v>
      </c>
    </row>
    <row r="1348" spans="1:22" x14ac:dyDescent="0.3">
      <c r="A1348" s="5" t="s">
        <v>1435</v>
      </c>
      <c r="B1348" s="6">
        <v>45265</v>
      </c>
      <c r="C1348" s="5">
        <f t="shared" si="168"/>
        <v>2023</v>
      </c>
      <c r="D1348" s="5">
        <f t="shared" si="169"/>
        <v>12</v>
      </c>
      <c r="E1348" s="5" t="str">
        <f t="shared" si="170"/>
        <v>Dec</v>
      </c>
      <c r="F1348" s="5" t="str">
        <f t="shared" si="171"/>
        <v>Q4</v>
      </c>
      <c r="G1348" s="5" t="s">
        <v>51</v>
      </c>
      <c r="H1348" s="5" t="s">
        <v>52</v>
      </c>
      <c r="I1348" s="5" t="s">
        <v>53</v>
      </c>
      <c r="J1348" s="5" t="s">
        <v>54</v>
      </c>
      <c r="K1348" s="5" t="s">
        <v>55</v>
      </c>
      <c r="L1348" s="5" t="s">
        <v>48</v>
      </c>
      <c r="M1348" s="5" t="s">
        <v>56</v>
      </c>
      <c r="N1348" s="5">
        <v>3</v>
      </c>
      <c r="O1348" s="7">
        <v>3013</v>
      </c>
      <c r="P1348" s="8">
        <v>0</v>
      </c>
      <c r="Q1348" s="7">
        <v>1806</v>
      </c>
      <c r="R1348" s="9">
        <f t="shared" si="172"/>
        <v>9039</v>
      </c>
      <c r="S1348" s="9">
        <f t="shared" si="173"/>
        <v>5418</v>
      </c>
      <c r="T1348" s="9">
        <f t="shared" si="174"/>
        <v>3621</v>
      </c>
      <c r="U1348" s="10">
        <f t="shared" si="175"/>
        <v>0.40059741121805509</v>
      </c>
      <c r="V1348" s="5" t="s">
        <v>120</v>
      </c>
    </row>
    <row r="1349" spans="1:22" x14ac:dyDescent="0.3">
      <c r="A1349" s="5" t="s">
        <v>1436</v>
      </c>
      <c r="B1349" s="6">
        <v>45265</v>
      </c>
      <c r="C1349" s="5">
        <f t="shared" si="168"/>
        <v>2023</v>
      </c>
      <c r="D1349" s="5">
        <f t="shared" si="169"/>
        <v>12</v>
      </c>
      <c r="E1349" s="5" t="str">
        <f t="shared" si="170"/>
        <v>Dec</v>
      </c>
      <c r="F1349" s="5" t="str">
        <f t="shared" si="171"/>
        <v>Q4</v>
      </c>
      <c r="G1349" s="5" t="s">
        <v>35</v>
      </c>
      <c r="H1349" s="5" t="s">
        <v>91</v>
      </c>
      <c r="I1349" s="5" t="s">
        <v>92</v>
      </c>
      <c r="J1349" s="5" t="s">
        <v>38</v>
      </c>
      <c r="K1349" s="5" t="s">
        <v>39</v>
      </c>
      <c r="L1349" s="5" t="s">
        <v>40</v>
      </c>
      <c r="M1349" s="5" t="s">
        <v>49</v>
      </c>
      <c r="N1349" s="5">
        <v>1</v>
      </c>
      <c r="O1349" s="7">
        <v>52557</v>
      </c>
      <c r="P1349" s="8">
        <v>0.1</v>
      </c>
      <c r="Q1349" s="7">
        <v>44654</v>
      </c>
      <c r="R1349" s="9">
        <f t="shared" si="172"/>
        <v>47301.3</v>
      </c>
      <c r="S1349" s="9">
        <f t="shared" si="173"/>
        <v>44654</v>
      </c>
      <c r="T1349" s="9">
        <f t="shared" si="174"/>
        <v>2647.3000000000029</v>
      </c>
      <c r="U1349" s="10">
        <f t="shared" si="175"/>
        <v>5.5966749328242624E-2</v>
      </c>
      <c r="V1349" s="5" t="s">
        <v>42</v>
      </c>
    </row>
    <row r="1350" spans="1:22" x14ac:dyDescent="0.3">
      <c r="A1350" s="5" t="s">
        <v>1437</v>
      </c>
      <c r="B1350" s="6">
        <v>45266</v>
      </c>
      <c r="C1350" s="5">
        <f t="shared" si="168"/>
        <v>2023</v>
      </c>
      <c r="D1350" s="5">
        <f t="shared" si="169"/>
        <v>12</v>
      </c>
      <c r="E1350" s="5" t="str">
        <f t="shared" si="170"/>
        <v>Dec</v>
      </c>
      <c r="F1350" s="5" t="str">
        <f t="shared" si="171"/>
        <v>Q4</v>
      </c>
      <c r="G1350" s="5" t="s">
        <v>35</v>
      </c>
      <c r="H1350" s="5" t="s">
        <v>91</v>
      </c>
      <c r="I1350" s="5" t="s">
        <v>92</v>
      </c>
      <c r="J1350" s="5" t="s">
        <v>54</v>
      </c>
      <c r="K1350" s="5" t="s">
        <v>55</v>
      </c>
      <c r="L1350" s="5" t="s">
        <v>76</v>
      </c>
      <c r="M1350" s="5" t="s">
        <v>56</v>
      </c>
      <c r="N1350" s="5">
        <v>3</v>
      </c>
      <c r="O1350" s="7">
        <v>2927</v>
      </c>
      <c r="P1350" s="8">
        <v>0</v>
      </c>
      <c r="Q1350" s="7">
        <v>1766</v>
      </c>
      <c r="R1350" s="9">
        <f t="shared" si="172"/>
        <v>8781</v>
      </c>
      <c r="S1350" s="9">
        <f t="shared" si="173"/>
        <v>5298</v>
      </c>
      <c r="T1350" s="9">
        <f t="shared" si="174"/>
        <v>3483</v>
      </c>
      <c r="U1350" s="10">
        <f t="shared" si="175"/>
        <v>0.39665186197471813</v>
      </c>
      <c r="V1350" s="5" t="s">
        <v>42</v>
      </c>
    </row>
    <row r="1351" spans="1:22" x14ac:dyDescent="0.3">
      <c r="A1351" s="5" t="s">
        <v>1438</v>
      </c>
      <c r="B1351" s="6">
        <v>45266</v>
      </c>
      <c r="C1351" s="5">
        <f t="shared" si="168"/>
        <v>2023</v>
      </c>
      <c r="D1351" s="5">
        <f t="shared" si="169"/>
        <v>12</v>
      </c>
      <c r="E1351" s="5" t="str">
        <f t="shared" si="170"/>
        <v>Dec</v>
      </c>
      <c r="F1351" s="5" t="str">
        <f t="shared" si="171"/>
        <v>Q4</v>
      </c>
      <c r="G1351" s="5" t="s">
        <v>51</v>
      </c>
      <c r="H1351" s="5" t="s">
        <v>106</v>
      </c>
      <c r="I1351" s="5" t="s">
        <v>107</v>
      </c>
      <c r="J1351" s="5" t="s">
        <v>54</v>
      </c>
      <c r="K1351" s="5" t="s">
        <v>84</v>
      </c>
      <c r="L1351" s="5" t="s">
        <v>40</v>
      </c>
      <c r="M1351" s="5" t="s">
        <v>49</v>
      </c>
      <c r="N1351" s="5">
        <v>5</v>
      </c>
      <c r="O1351" s="7">
        <v>2281</v>
      </c>
      <c r="P1351" s="8">
        <v>0.15</v>
      </c>
      <c r="Q1351" s="7">
        <v>1173</v>
      </c>
      <c r="R1351" s="9">
        <f t="shared" si="172"/>
        <v>9694.25</v>
      </c>
      <c r="S1351" s="9">
        <f t="shared" si="173"/>
        <v>5865</v>
      </c>
      <c r="T1351" s="9">
        <f t="shared" si="174"/>
        <v>3829.25</v>
      </c>
      <c r="U1351" s="10">
        <f t="shared" si="175"/>
        <v>0.39500219202104342</v>
      </c>
      <c r="V1351" s="5" t="s">
        <v>42</v>
      </c>
    </row>
    <row r="1352" spans="1:22" x14ac:dyDescent="0.3">
      <c r="A1352" s="5" t="s">
        <v>1439</v>
      </c>
      <c r="B1352" s="6">
        <v>45266</v>
      </c>
      <c r="C1352" s="5">
        <f t="shared" si="168"/>
        <v>2023</v>
      </c>
      <c r="D1352" s="5">
        <f t="shared" si="169"/>
        <v>12</v>
      </c>
      <c r="E1352" s="5" t="str">
        <f t="shared" si="170"/>
        <v>Dec</v>
      </c>
      <c r="F1352" s="5" t="str">
        <f t="shared" si="171"/>
        <v>Q4</v>
      </c>
      <c r="G1352" s="5" t="s">
        <v>58</v>
      </c>
      <c r="H1352" s="5" t="s">
        <v>68</v>
      </c>
      <c r="I1352" s="5" t="s">
        <v>69</v>
      </c>
      <c r="J1352" s="5" t="s">
        <v>81</v>
      </c>
      <c r="K1352" s="5" t="s">
        <v>146</v>
      </c>
      <c r="L1352" s="5" t="s">
        <v>40</v>
      </c>
      <c r="M1352" s="5" t="s">
        <v>49</v>
      </c>
      <c r="N1352" s="5">
        <v>5</v>
      </c>
      <c r="O1352" s="7">
        <v>8346</v>
      </c>
      <c r="P1352" s="8">
        <v>0.15</v>
      </c>
      <c r="Q1352" s="7">
        <v>5182</v>
      </c>
      <c r="R1352" s="9">
        <f t="shared" si="172"/>
        <v>35470.5</v>
      </c>
      <c r="S1352" s="9">
        <f t="shared" si="173"/>
        <v>25910</v>
      </c>
      <c r="T1352" s="9">
        <f t="shared" si="174"/>
        <v>9560.5</v>
      </c>
      <c r="U1352" s="10">
        <f t="shared" si="175"/>
        <v>0.26953383797803809</v>
      </c>
      <c r="V1352" s="5" t="s">
        <v>42</v>
      </c>
    </row>
    <row r="1353" spans="1:22" x14ac:dyDescent="0.3">
      <c r="A1353" s="5" t="s">
        <v>1440</v>
      </c>
      <c r="B1353" s="6">
        <v>45266</v>
      </c>
      <c r="C1353" s="5">
        <f t="shared" si="168"/>
        <v>2023</v>
      </c>
      <c r="D1353" s="5">
        <f t="shared" si="169"/>
        <v>12</v>
      </c>
      <c r="E1353" s="5" t="str">
        <f t="shared" si="170"/>
        <v>Dec</v>
      </c>
      <c r="F1353" s="5" t="str">
        <f t="shared" si="171"/>
        <v>Q4</v>
      </c>
      <c r="G1353" s="5" t="s">
        <v>58</v>
      </c>
      <c r="H1353" s="5" t="s">
        <v>72</v>
      </c>
      <c r="I1353" s="5" t="s">
        <v>73</v>
      </c>
      <c r="J1353" s="5" t="s">
        <v>38</v>
      </c>
      <c r="K1353" s="5" t="s">
        <v>118</v>
      </c>
      <c r="L1353" s="5" t="s">
        <v>48</v>
      </c>
      <c r="M1353" s="5" t="s">
        <v>56</v>
      </c>
      <c r="N1353" s="5">
        <v>4</v>
      </c>
      <c r="O1353" s="7">
        <v>18516</v>
      </c>
      <c r="P1353" s="8">
        <v>0</v>
      </c>
      <c r="Q1353" s="7">
        <v>14586</v>
      </c>
      <c r="R1353" s="9">
        <f t="shared" si="172"/>
        <v>74064</v>
      </c>
      <c r="S1353" s="9">
        <f t="shared" si="173"/>
        <v>58344</v>
      </c>
      <c r="T1353" s="9">
        <f t="shared" si="174"/>
        <v>15720</v>
      </c>
      <c r="U1353" s="10">
        <f t="shared" si="175"/>
        <v>0.21224886584575503</v>
      </c>
      <c r="V1353" s="5" t="s">
        <v>42</v>
      </c>
    </row>
    <row r="1354" spans="1:22" x14ac:dyDescent="0.3">
      <c r="A1354" s="5" t="s">
        <v>1441</v>
      </c>
      <c r="B1354" s="6">
        <v>45266</v>
      </c>
      <c r="C1354" s="5">
        <f t="shared" si="168"/>
        <v>2023</v>
      </c>
      <c r="D1354" s="5">
        <f t="shared" si="169"/>
        <v>12</v>
      </c>
      <c r="E1354" s="5" t="str">
        <f t="shared" si="170"/>
        <v>Dec</v>
      </c>
      <c r="F1354" s="5" t="str">
        <f t="shared" si="171"/>
        <v>Q4</v>
      </c>
      <c r="G1354" s="5" t="s">
        <v>63</v>
      </c>
      <c r="H1354" s="5" t="s">
        <v>86</v>
      </c>
      <c r="I1354" s="5" t="s">
        <v>87</v>
      </c>
      <c r="J1354" s="5" t="s">
        <v>81</v>
      </c>
      <c r="K1354" s="5" t="s">
        <v>82</v>
      </c>
      <c r="L1354" s="5" t="s">
        <v>40</v>
      </c>
      <c r="M1354" s="5" t="s">
        <v>56</v>
      </c>
      <c r="N1354" s="5">
        <v>1</v>
      </c>
      <c r="O1354" s="7">
        <v>7121</v>
      </c>
      <c r="P1354" s="8">
        <v>0</v>
      </c>
      <c r="Q1354" s="7">
        <v>4015</v>
      </c>
      <c r="R1354" s="9">
        <f t="shared" si="172"/>
        <v>7121</v>
      </c>
      <c r="S1354" s="9">
        <f t="shared" si="173"/>
        <v>4015</v>
      </c>
      <c r="T1354" s="9">
        <f t="shared" si="174"/>
        <v>3106</v>
      </c>
      <c r="U1354" s="10">
        <f t="shared" si="175"/>
        <v>0.43617469456537006</v>
      </c>
      <c r="V1354" s="5" t="s">
        <v>42</v>
      </c>
    </row>
    <row r="1355" spans="1:22" x14ac:dyDescent="0.3">
      <c r="A1355" s="5" t="s">
        <v>1442</v>
      </c>
      <c r="B1355" s="6">
        <v>45267</v>
      </c>
      <c r="C1355" s="5">
        <f t="shared" si="168"/>
        <v>2023</v>
      </c>
      <c r="D1355" s="5">
        <f t="shared" si="169"/>
        <v>12</v>
      </c>
      <c r="E1355" s="5" t="str">
        <f t="shared" si="170"/>
        <v>Dec</v>
      </c>
      <c r="F1355" s="5" t="str">
        <f t="shared" si="171"/>
        <v>Q4</v>
      </c>
      <c r="G1355" s="5" t="s">
        <v>51</v>
      </c>
      <c r="H1355" s="5" t="s">
        <v>106</v>
      </c>
      <c r="I1355" s="5" t="s">
        <v>107</v>
      </c>
      <c r="J1355" s="5" t="s">
        <v>38</v>
      </c>
      <c r="K1355" s="5" t="s">
        <v>39</v>
      </c>
      <c r="L1355" s="5" t="s">
        <v>40</v>
      </c>
      <c r="M1355" s="5" t="s">
        <v>41</v>
      </c>
      <c r="N1355" s="5">
        <v>2</v>
      </c>
      <c r="O1355" s="7">
        <v>56790</v>
      </c>
      <c r="P1355" s="8">
        <v>0.1</v>
      </c>
      <c r="Q1355" s="7">
        <v>48723</v>
      </c>
      <c r="R1355" s="9">
        <f t="shared" si="172"/>
        <v>102222</v>
      </c>
      <c r="S1355" s="9">
        <f t="shared" si="173"/>
        <v>97446</v>
      </c>
      <c r="T1355" s="9">
        <f t="shared" si="174"/>
        <v>4776</v>
      </c>
      <c r="U1355" s="10">
        <f t="shared" si="175"/>
        <v>4.6721840699653697E-2</v>
      </c>
      <c r="V1355" s="5" t="s">
        <v>42</v>
      </c>
    </row>
    <row r="1356" spans="1:22" x14ac:dyDescent="0.3">
      <c r="A1356" s="5" t="s">
        <v>1443</v>
      </c>
      <c r="B1356" s="6">
        <v>45267</v>
      </c>
      <c r="C1356" s="5">
        <f t="shared" si="168"/>
        <v>2023</v>
      </c>
      <c r="D1356" s="5">
        <f t="shared" si="169"/>
        <v>12</v>
      </c>
      <c r="E1356" s="5" t="str">
        <f t="shared" si="170"/>
        <v>Dec</v>
      </c>
      <c r="F1356" s="5" t="str">
        <f t="shared" si="171"/>
        <v>Q4</v>
      </c>
      <c r="G1356" s="5" t="s">
        <v>51</v>
      </c>
      <c r="H1356" s="5" t="s">
        <v>52</v>
      </c>
      <c r="I1356" s="5" t="s">
        <v>53</v>
      </c>
      <c r="J1356" s="5" t="s">
        <v>46</v>
      </c>
      <c r="K1356" s="5" t="s">
        <v>47</v>
      </c>
      <c r="L1356" s="5" t="s">
        <v>40</v>
      </c>
      <c r="M1356" s="5" t="s">
        <v>49</v>
      </c>
      <c r="N1356" s="5">
        <v>3</v>
      </c>
      <c r="O1356" s="7">
        <v>472</v>
      </c>
      <c r="P1356" s="8">
        <v>0.05</v>
      </c>
      <c r="Q1356" s="7">
        <v>210</v>
      </c>
      <c r="R1356" s="9">
        <f t="shared" si="172"/>
        <v>1345.2</v>
      </c>
      <c r="S1356" s="9">
        <f t="shared" si="173"/>
        <v>630</v>
      </c>
      <c r="T1356" s="9">
        <f t="shared" si="174"/>
        <v>715.2</v>
      </c>
      <c r="U1356" s="10">
        <f t="shared" si="175"/>
        <v>0.53166815343443352</v>
      </c>
      <c r="V1356" s="5" t="s">
        <v>120</v>
      </c>
    </row>
    <row r="1357" spans="1:22" x14ac:dyDescent="0.3">
      <c r="A1357" s="5" t="s">
        <v>1444</v>
      </c>
      <c r="B1357" s="6">
        <v>45267</v>
      </c>
      <c r="C1357" s="5">
        <f t="shared" si="168"/>
        <v>2023</v>
      </c>
      <c r="D1357" s="5">
        <f t="shared" si="169"/>
        <v>12</v>
      </c>
      <c r="E1357" s="5" t="str">
        <f t="shared" si="170"/>
        <v>Dec</v>
      </c>
      <c r="F1357" s="5" t="str">
        <f t="shared" si="171"/>
        <v>Q4</v>
      </c>
      <c r="G1357" s="5" t="s">
        <v>63</v>
      </c>
      <c r="H1357" s="5" t="s">
        <v>64</v>
      </c>
      <c r="I1357" s="5" t="s">
        <v>65</v>
      </c>
      <c r="J1357" s="5" t="s">
        <v>38</v>
      </c>
      <c r="K1357" s="5" t="s">
        <v>39</v>
      </c>
      <c r="L1357" s="5" t="s">
        <v>76</v>
      </c>
      <c r="M1357" s="5" t="s">
        <v>56</v>
      </c>
      <c r="N1357" s="5">
        <v>3</v>
      </c>
      <c r="O1357" s="7">
        <v>54264</v>
      </c>
      <c r="P1357" s="8">
        <v>0</v>
      </c>
      <c r="Q1357" s="7">
        <v>44757</v>
      </c>
      <c r="R1357" s="9">
        <f t="shared" si="172"/>
        <v>162792</v>
      </c>
      <c r="S1357" s="9">
        <f t="shared" si="173"/>
        <v>134271</v>
      </c>
      <c r="T1357" s="9">
        <f t="shared" si="174"/>
        <v>28521</v>
      </c>
      <c r="U1357" s="10">
        <f t="shared" si="175"/>
        <v>0.17519902697921275</v>
      </c>
      <c r="V1357" s="5" t="s">
        <v>42</v>
      </c>
    </row>
    <row r="1358" spans="1:22" x14ac:dyDescent="0.3">
      <c r="A1358" s="5" t="s">
        <v>1445</v>
      </c>
      <c r="B1358" s="6">
        <v>45267</v>
      </c>
      <c r="C1358" s="5">
        <f t="shared" si="168"/>
        <v>2023</v>
      </c>
      <c r="D1358" s="5">
        <f t="shared" si="169"/>
        <v>12</v>
      </c>
      <c r="E1358" s="5" t="str">
        <f t="shared" si="170"/>
        <v>Dec</v>
      </c>
      <c r="F1358" s="5" t="str">
        <f t="shared" si="171"/>
        <v>Q4</v>
      </c>
      <c r="G1358" s="5" t="s">
        <v>51</v>
      </c>
      <c r="H1358" s="5" t="s">
        <v>79</v>
      </c>
      <c r="I1358" s="5" t="s">
        <v>80</v>
      </c>
      <c r="J1358" s="5" t="s">
        <v>38</v>
      </c>
      <c r="K1358" s="5" t="s">
        <v>39</v>
      </c>
      <c r="L1358" s="5" t="s">
        <v>76</v>
      </c>
      <c r="M1358" s="5" t="s">
        <v>41</v>
      </c>
      <c r="N1358" s="5">
        <v>3</v>
      </c>
      <c r="O1358" s="7">
        <v>50367</v>
      </c>
      <c r="P1358" s="8">
        <v>0.05</v>
      </c>
      <c r="Q1358" s="7">
        <v>41561</v>
      </c>
      <c r="R1358" s="9">
        <f t="shared" si="172"/>
        <v>143545.94999999998</v>
      </c>
      <c r="S1358" s="9">
        <f t="shared" si="173"/>
        <v>124683</v>
      </c>
      <c r="T1358" s="9">
        <f t="shared" si="174"/>
        <v>18862.949999999983</v>
      </c>
      <c r="U1358" s="10">
        <f t="shared" si="175"/>
        <v>0.1314070511916218</v>
      </c>
      <c r="V1358" s="5" t="s">
        <v>42</v>
      </c>
    </row>
    <row r="1359" spans="1:22" x14ac:dyDescent="0.3">
      <c r="A1359" s="5" t="s">
        <v>1446</v>
      </c>
      <c r="B1359" s="6">
        <v>45267</v>
      </c>
      <c r="C1359" s="5">
        <f t="shared" si="168"/>
        <v>2023</v>
      </c>
      <c r="D1359" s="5">
        <f t="shared" si="169"/>
        <v>12</v>
      </c>
      <c r="E1359" s="5" t="str">
        <f t="shared" si="170"/>
        <v>Dec</v>
      </c>
      <c r="F1359" s="5" t="str">
        <f t="shared" si="171"/>
        <v>Q4</v>
      </c>
      <c r="G1359" s="5" t="s">
        <v>51</v>
      </c>
      <c r="H1359" s="5" t="s">
        <v>79</v>
      </c>
      <c r="I1359" s="5" t="s">
        <v>80</v>
      </c>
      <c r="J1359" s="5" t="s">
        <v>38</v>
      </c>
      <c r="K1359" s="5" t="s">
        <v>39</v>
      </c>
      <c r="L1359" s="5" t="s">
        <v>48</v>
      </c>
      <c r="M1359" s="5" t="s">
        <v>49</v>
      </c>
      <c r="N1359" s="5">
        <v>2</v>
      </c>
      <c r="O1359" s="7">
        <v>52141</v>
      </c>
      <c r="P1359" s="8">
        <v>0</v>
      </c>
      <c r="Q1359" s="7">
        <v>45586</v>
      </c>
      <c r="R1359" s="9">
        <f t="shared" si="172"/>
        <v>104282</v>
      </c>
      <c r="S1359" s="9">
        <f t="shared" si="173"/>
        <v>91172</v>
      </c>
      <c r="T1359" s="9">
        <f t="shared" si="174"/>
        <v>13110</v>
      </c>
      <c r="U1359" s="10">
        <f t="shared" si="175"/>
        <v>0.12571680635200705</v>
      </c>
      <c r="V1359" s="5" t="s">
        <v>42</v>
      </c>
    </row>
    <row r="1360" spans="1:22" x14ac:dyDescent="0.3">
      <c r="A1360" s="5" t="s">
        <v>1447</v>
      </c>
      <c r="B1360" s="6">
        <v>45267</v>
      </c>
      <c r="C1360" s="5">
        <f t="shared" si="168"/>
        <v>2023</v>
      </c>
      <c r="D1360" s="5">
        <f t="shared" si="169"/>
        <v>12</v>
      </c>
      <c r="E1360" s="5" t="str">
        <f t="shared" si="170"/>
        <v>Dec</v>
      </c>
      <c r="F1360" s="5" t="str">
        <f t="shared" si="171"/>
        <v>Q4</v>
      </c>
      <c r="G1360" s="5" t="s">
        <v>58</v>
      </c>
      <c r="H1360" s="5" t="s">
        <v>72</v>
      </c>
      <c r="I1360" s="5" t="s">
        <v>73</v>
      </c>
      <c r="J1360" s="5" t="s">
        <v>46</v>
      </c>
      <c r="K1360" s="5" t="s">
        <v>89</v>
      </c>
      <c r="L1360" s="5" t="s">
        <v>40</v>
      </c>
      <c r="M1360" s="5" t="s">
        <v>56</v>
      </c>
      <c r="N1360" s="5">
        <v>5</v>
      </c>
      <c r="O1360" s="7">
        <v>2327</v>
      </c>
      <c r="P1360" s="8">
        <v>0</v>
      </c>
      <c r="Q1360" s="7">
        <v>1313</v>
      </c>
      <c r="R1360" s="9">
        <f t="shared" si="172"/>
        <v>11635</v>
      </c>
      <c r="S1360" s="9">
        <f t="shared" si="173"/>
        <v>6565</v>
      </c>
      <c r="T1360" s="9">
        <f t="shared" si="174"/>
        <v>5070</v>
      </c>
      <c r="U1360" s="10">
        <f t="shared" si="175"/>
        <v>0.43575418994413406</v>
      </c>
      <c r="V1360" s="5" t="s">
        <v>42</v>
      </c>
    </row>
    <row r="1361" spans="1:22" x14ac:dyDescent="0.3">
      <c r="A1361" s="5" t="s">
        <v>1448</v>
      </c>
      <c r="B1361" s="6">
        <v>45267</v>
      </c>
      <c r="C1361" s="5">
        <f t="shared" si="168"/>
        <v>2023</v>
      </c>
      <c r="D1361" s="5">
        <f t="shared" si="169"/>
        <v>12</v>
      </c>
      <c r="E1361" s="5" t="str">
        <f t="shared" si="170"/>
        <v>Dec</v>
      </c>
      <c r="F1361" s="5" t="str">
        <f t="shared" si="171"/>
        <v>Q4</v>
      </c>
      <c r="G1361" s="5" t="s">
        <v>58</v>
      </c>
      <c r="H1361" s="5" t="s">
        <v>59</v>
      </c>
      <c r="I1361" s="5" t="s">
        <v>60</v>
      </c>
      <c r="J1361" s="5" t="s">
        <v>38</v>
      </c>
      <c r="K1361" s="5" t="s">
        <v>104</v>
      </c>
      <c r="L1361" s="5" t="s">
        <v>40</v>
      </c>
      <c r="M1361" s="5" t="s">
        <v>56</v>
      </c>
      <c r="N1361" s="5">
        <v>2</v>
      </c>
      <c r="O1361" s="7">
        <v>1548</v>
      </c>
      <c r="P1361" s="8">
        <v>0</v>
      </c>
      <c r="Q1361" s="7">
        <v>760</v>
      </c>
      <c r="R1361" s="9">
        <f t="shared" si="172"/>
        <v>3096</v>
      </c>
      <c r="S1361" s="9">
        <f t="shared" si="173"/>
        <v>1520</v>
      </c>
      <c r="T1361" s="9">
        <f t="shared" si="174"/>
        <v>1576</v>
      </c>
      <c r="U1361" s="10">
        <f t="shared" si="175"/>
        <v>0.50904392764857886</v>
      </c>
      <c r="V1361" s="5" t="s">
        <v>42</v>
      </c>
    </row>
    <row r="1362" spans="1:22" x14ac:dyDescent="0.3">
      <c r="A1362" s="5" t="s">
        <v>1449</v>
      </c>
      <c r="B1362" s="6">
        <v>45268</v>
      </c>
      <c r="C1362" s="5">
        <f t="shared" si="168"/>
        <v>2023</v>
      </c>
      <c r="D1362" s="5">
        <f t="shared" si="169"/>
        <v>12</v>
      </c>
      <c r="E1362" s="5" t="str">
        <f t="shared" si="170"/>
        <v>Dec</v>
      </c>
      <c r="F1362" s="5" t="str">
        <f t="shared" si="171"/>
        <v>Q4</v>
      </c>
      <c r="G1362" s="5" t="s">
        <v>58</v>
      </c>
      <c r="H1362" s="5" t="s">
        <v>59</v>
      </c>
      <c r="I1362" s="5" t="s">
        <v>60</v>
      </c>
      <c r="J1362" s="5" t="s">
        <v>54</v>
      </c>
      <c r="K1362" s="5" t="s">
        <v>99</v>
      </c>
      <c r="L1362" s="5" t="s">
        <v>76</v>
      </c>
      <c r="M1362" s="5" t="s">
        <v>56</v>
      </c>
      <c r="N1362" s="5">
        <v>2</v>
      </c>
      <c r="O1362" s="7">
        <v>1736</v>
      </c>
      <c r="P1362" s="8">
        <v>0</v>
      </c>
      <c r="Q1362" s="7">
        <v>909</v>
      </c>
      <c r="R1362" s="9">
        <f t="shared" si="172"/>
        <v>3472</v>
      </c>
      <c r="S1362" s="9">
        <f t="shared" si="173"/>
        <v>1818</v>
      </c>
      <c r="T1362" s="9">
        <f t="shared" si="174"/>
        <v>1654</v>
      </c>
      <c r="U1362" s="10">
        <f t="shared" si="175"/>
        <v>0.47638248847926268</v>
      </c>
      <c r="V1362" s="5" t="s">
        <v>42</v>
      </c>
    </row>
    <row r="1363" spans="1:22" x14ac:dyDescent="0.3">
      <c r="A1363" s="5" t="s">
        <v>1450</v>
      </c>
      <c r="B1363" s="6">
        <v>45268</v>
      </c>
      <c r="C1363" s="5">
        <f t="shared" si="168"/>
        <v>2023</v>
      </c>
      <c r="D1363" s="5">
        <f t="shared" si="169"/>
        <v>12</v>
      </c>
      <c r="E1363" s="5" t="str">
        <f t="shared" si="170"/>
        <v>Dec</v>
      </c>
      <c r="F1363" s="5" t="str">
        <f t="shared" si="171"/>
        <v>Q4</v>
      </c>
      <c r="G1363" s="5" t="s">
        <v>35</v>
      </c>
      <c r="H1363" s="5" t="s">
        <v>91</v>
      </c>
      <c r="I1363" s="5" t="s">
        <v>92</v>
      </c>
      <c r="J1363" s="5" t="s">
        <v>38</v>
      </c>
      <c r="K1363" s="5" t="s">
        <v>104</v>
      </c>
      <c r="L1363" s="5" t="s">
        <v>76</v>
      </c>
      <c r="M1363" s="5" t="s">
        <v>56</v>
      </c>
      <c r="N1363" s="5">
        <v>1</v>
      </c>
      <c r="O1363" s="7">
        <v>1480</v>
      </c>
      <c r="P1363" s="8">
        <v>0.15</v>
      </c>
      <c r="Q1363" s="7">
        <v>742</v>
      </c>
      <c r="R1363" s="9">
        <f t="shared" si="172"/>
        <v>1258</v>
      </c>
      <c r="S1363" s="9">
        <f t="shared" si="173"/>
        <v>742</v>
      </c>
      <c r="T1363" s="9">
        <f t="shared" si="174"/>
        <v>516</v>
      </c>
      <c r="U1363" s="10">
        <f t="shared" si="175"/>
        <v>0.41017488076311603</v>
      </c>
      <c r="V1363" s="5" t="s">
        <v>42</v>
      </c>
    </row>
    <row r="1364" spans="1:22" x14ac:dyDescent="0.3">
      <c r="A1364" s="5" t="s">
        <v>1451</v>
      </c>
      <c r="B1364" s="6">
        <v>45268</v>
      </c>
      <c r="C1364" s="5">
        <f t="shared" si="168"/>
        <v>2023</v>
      </c>
      <c r="D1364" s="5">
        <f t="shared" si="169"/>
        <v>12</v>
      </c>
      <c r="E1364" s="5" t="str">
        <f t="shared" si="170"/>
        <v>Dec</v>
      </c>
      <c r="F1364" s="5" t="str">
        <f t="shared" si="171"/>
        <v>Q4</v>
      </c>
      <c r="G1364" s="5" t="s">
        <v>51</v>
      </c>
      <c r="H1364" s="5" t="s">
        <v>106</v>
      </c>
      <c r="I1364" s="5" t="s">
        <v>107</v>
      </c>
      <c r="J1364" s="5" t="s">
        <v>54</v>
      </c>
      <c r="K1364" s="5" t="s">
        <v>84</v>
      </c>
      <c r="L1364" s="5" t="s">
        <v>40</v>
      </c>
      <c r="M1364" s="5" t="s">
        <v>56</v>
      </c>
      <c r="N1364" s="5">
        <v>1</v>
      </c>
      <c r="O1364" s="7">
        <v>2214</v>
      </c>
      <c r="P1364" s="8">
        <v>0.15</v>
      </c>
      <c r="Q1364" s="7">
        <v>1131</v>
      </c>
      <c r="R1364" s="9">
        <f t="shared" si="172"/>
        <v>1881.8999999999999</v>
      </c>
      <c r="S1364" s="9">
        <f t="shared" si="173"/>
        <v>1131</v>
      </c>
      <c r="T1364" s="9">
        <f t="shared" si="174"/>
        <v>750.89999999999986</v>
      </c>
      <c r="U1364" s="10">
        <f t="shared" si="175"/>
        <v>0.39901163717519522</v>
      </c>
      <c r="V1364" s="5" t="s">
        <v>42</v>
      </c>
    </row>
    <row r="1365" spans="1:22" x14ac:dyDescent="0.3">
      <c r="A1365" s="5" t="s">
        <v>1452</v>
      </c>
      <c r="B1365" s="6">
        <v>45268</v>
      </c>
      <c r="C1365" s="5">
        <f t="shared" si="168"/>
        <v>2023</v>
      </c>
      <c r="D1365" s="5">
        <f t="shared" si="169"/>
        <v>12</v>
      </c>
      <c r="E1365" s="5" t="str">
        <f t="shared" si="170"/>
        <v>Dec</v>
      </c>
      <c r="F1365" s="5" t="str">
        <f t="shared" si="171"/>
        <v>Q4</v>
      </c>
      <c r="G1365" s="5" t="s">
        <v>51</v>
      </c>
      <c r="H1365" s="5" t="s">
        <v>79</v>
      </c>
      <c r="I1365" s="5" t="s">
        <v>80</v>
      </c>
      <c r="J1365" s="5" t="s">
        <v>46</v>
      </c>
      <c r="K1365" s="5" t="s">
        <v>89</v>
      </c>
      <c r="L1365" s="5" t="s">
        <v>48</v>
      </c>
      <c r="M1365" s="5" t="s">
        <v>41</v>
      </c>
      <c r="N1365" s="5">
        <v>1</v>
      </c>
      <c r="O1365" s="7">
        <v>2060</v>
      </c>
      <c r="P1365" s="8">
        <v>0.05</v>
      </c>
      <c r="Q1365" s="7">
        <v>1160</v>
      </c>
      <c r="R1365" s="9">
        <f t="shared" si="172"/>
        <v>1957</v>
      </c>
      <c r="S1365" s="9">
        <f t="shared" si="173"/>
        <v>1160</v>
      </c>
      <c r="T1365" s="9">
        <f t="shared" si="174"/>
        <v>797</v>
      </c>
      <c r="U1365" s="10">
        <f t="shared" si="175"/>
        <v>0.40725600408788964</v>
      </c>
      <c r="V1365" s="5" t="s">
        <v>42</v>
      </c>
    </row>
    <row r="1366" spans="1:22" x14ac:dyDescent="0.3">
      <c r="A1366" s="5" t="s">
        <v>1453</v>
      </c>
      <c r="B1366" s="6">
        <v>45268</v>
      </c>
      <c r="C1366" s="5">
        <f t="shared" si="168"/>
        <v>2023</v>
      </c>
      <c r="D1366" s="5">
        <f t="shared" si="169"/>
        <v>12</v>
      </c>
      <c r="E1366" s="5" t="str">
        <f t="shared" si="170"/>
        <v>Dec</v>
      </c>
      <c r="F1366" s="5" t="str">
        <f t="shared" si="171"/>
        <v>Q4</v>
      </c>
      <c r="G1366" s="5" t="s">
        <v>58</v>
      </c>
      <c r="H1366" s="5" t="s">
        <v>68</v>
      </c>
      <c r="I1366" s="5" t="s">
        <v>69</v>
      </c>
      <c r="J1366" s="5" t="s">
        <v>46</v>
      </c>
      <c r="K1366" s="5" t="s">
        <v>61</v>
      </c>
      <c r="L1366" s="5" t="s">
        <v>40</v>
      </c>
      <c r="M1366" s="5" t="s">
        <v>49</v>
      </c>
      <c r="N1366" s="5">
        <v>3</v>
      </c>
      <c r="O1366" s="7">
        <v>259</v>
      </c>
      <c r="P1366" s="8">
        <v>0</v>
      </c>
      <c r="Q1366" s="7">
        <v>107</v>
      </c>
      <c r="R1366" s="9">
        <f t="shared" si="172"/>
        <v>777</v>
      </c>
      <c r="S1366" s="9">
        <f t="shared" si="173"/>
        <v>321</v>
      </c>
      <c r="T1366" s="9">
        <f t="shared" si="174"/>
        <v>456</v>
      </c>
      <c r="U1366" s="10">
        <f t="shared" si="175"/>
        <v>0.58687258687258692</v>
      </c>
      <c r="V1366" s="5" t="s">
        <v>42</v>
      </c>
    </row>
    <row r="1367" spans="1:22" x14ac:dyDescent="0.3">
      <c r="A1367" s="5" t="s">
        <v>1454</v>
      </c>
      <c r="B1367" s="6">
        <v>45268</v>
      </c>
      <c r="C1367" s="5">
        <f t="shared" si="168"/>
        <v>2023</v>
      </c>
      <c r="D1367" s="5">
        <f t="shared" si="169"/>
        <v>12</v>
      </c>
      <c r="E1367" s="5" t="str">
        <f t="shared" si="170"/>
        <v>Dec</v>
      </c>
      <c r="F1367" s="5" t="str">
        <f t="shared" si="171"/>
        <v>Q4</v>
      </c>
      <c r="G1367" s="5" t="s">
        <v>51</v>
      </c>
      <c r="H1367" s="5" t="s">
        <v>79</v>
      </c>
      <c r="I1367" s="5" t="s">
        <v>80</v>
      </c>
      <c r="J1367" s="5" t="s">
        <v>81</v>
      </c>
      <c r="K1367" s="5" t="s">
        <v>82</v>
      </c>
      <c r="L1367" s="5" t="s">
        <v>40</v>
      </c>
      <c r="M1367" s="5" t="s">
        <v>49</v>
      </c>
      <c r="N1367" s="5">
        <v>1</v>
      </c>
      <c r="O1367" s="7">
        <v>6898</v>
      </c>
      <c r="P1367" s="8">
        <v>0.3</v>
      </c>
      <c r="Q1367" s="7">
        <v>3757</v>
      </c>
      <c r="R1367" s="9">
        <f t="shared" si="172"/>
        <v>4828.5999999999995</v>
      </c>
      <c r="S1367" s="9">
        <f t="shared" si="173"/>
        <v>3757</v>
      </c>
      <c r="T1367" s="9">
        <f t="shared" si="174"/>
        <v>1071.5999999999995</v>
      </c>
      <c r="U1367" s="10">
        <f t="shared" si="175"/>
        <v>0.22192768090129636</v>
      </c>
      <c r="V1367" s="5" t="s">
        <v>42</v>
      </c>
    </row>
    <row r="1368" spans="1:22" x14ac:dyDescent="0.3">
      <c r="A1368" s="5" t="s">
        <v>1455</v>
      </c>
      <c r="B1368" s="6">
        <v>45268</v>
      </c>
      <c r="C1368" s="5">
        <f t="shared" si="168"/>
        <v>2023</v>
      </c>
      <c r="D1368" s="5">
        <f t="shared" si="169"/>
        <v>12</v>
      </c>
      <c r="E1368" s="5" t="str">
        <f t="shared" si="170"/>
        <v>Dec</v>
      </c>
      <c r="F1368" s="5" t="str">
        <f t="shared" si="171"/>
        <v>Q4</v>
      </c>
      <c r="G1368" s="5" t="s">
        <v>63</v>
      </c>
      <c r="H1368" s="5" t="s">
        <v>109</v>
      </c>
      <c r="I1368" s="5" t="s">
        <v>110</v>
      </c>
      <c r="J1368" s="5" t="s">
        <v>46</v>
      </c>
      <c r="K1368" s="5" t="s">
        <v>47</v>
      </c>
      <c r="L1368" s="5" t="s">
        <v>40</v>
      </c>
      <c r="M1368" s="5" t="s">
        <v>56</v>
      </c>
      <c r="N1368" s="5">
        <v>1</v>
      </c>
      <c r="O1368" s="7">
        <v>449</v>
      </c>
      <c r="P1368" s="8">
        <v>0</v>
      </c>
      <c r="Q1368" s="7">
        <v>203</v>
      </c>
      <c r="R1368" s="9">
        <f t="shared" si="172"/>
        <v>449</v>
      </c>
      <c r="S1368" s="9">
        <f t="shared" si="173"/>
        <v>203</v>
      </c>
      <c r="T1368" s="9">
        <f t="shared" si="174"/>
        <v>246</v>
      </c>
      <c r="U1368" s="10">
        <f t="shared" si="175"/>
        <v>0.54788418708240538</v>
      </c>
      <c r="V1368" s="5" t="s">
        <v>42</v>
      </c>
    </row>
    <row r="1369" spans="1:22" x14ac:dyDescent="0.3">
      <c r="A1369" s="5" t="s">
        <v>1456</v>
      </c>
      <c r="B1369" s="6">
        <v>45269</v>
      </c>
      <c r="C1369" s="5">
        <f t="shared" si="168"/>
        <v>2023</v>
      </c>
      <c r="D1369" s="5">
        <f t="shared" si="169"/>
        <v>12</v>
      </c>
      <c r="E1369" s="5" t="str">
        <f t="shared" si="170"/>
        <v>Dec</v>
      </c>
      <c r="F1369" s="5" t="str">
        <f t="shared" si="171"/>
        <v>Q4</v>
      </c>
      <c r="G1369" s="5" t="s">
        <v>63</v>
      </c>
      <c r="H1369" s="5" t="s">
        <v>109</v>
      </c>
      <c r="I1369" s="5" t="s">
        <v>110</v>
      </c>
      <c r="J1369" s="5" t="s">
        <v>81</v>
      </c>
      <c r="K1369" s="5" t="s">
        <v>94</v>
      </c>
      <c r="L1369" s="5" t="s">
        <v>48</v>
      </c>
      <c r="M1369" s="5" t="s">
        <v>49</v>
      </c>
      <c r="N1369" s="5">
        <v>1</v>
      </c>
      <c r="O1369" s="7">
        <v>31701</v>
      </c>
      <c r="P1369" s="8">
        <v>0</v>
      </c>
      <c r="Q1369" s="7">
        <v>21840</v>
      </c>
      <c r="R1369" s="9">
        <f t="shared" si="172"/>
        <v>31701</v>
      </c>
      <c r="S1369" s="9">
        <f t="shared" si="173"/>
        <v>21840</v>
      </c>
      <c r="T1369" s="9">
        <f t="shared" si="174"/>
        <v>9861</v>
      </c>
      <c r="U1369" s="10">
        <f t="shared" si="175"/>
        <v>0.31106274250023658</v>
      </c>
      <c r="V1369" s="5" t="s">
        <v>42</v>
      </c>
    </row>
    <row r="1370" spans="1:22" x14ac:dyDescent="0.3">
      <c r="A1370" s="5" t="s">
        <v>1457</v>
      </c>
      <c r="B1370" s="6">
        <v>45269</v>
      </c>
      <c r="C1370" s="5">
        <f t="shared" si="168"/>
        <v>2023</v>
      </c>
      <c r="D1370" s="5">
        <f t="shared" si="169"/>
        <v>12</v>
      </c>
      <c r="E1370" s="5" t="str">
        <f t="shared" si="170"/>
        <v>Dec</v>
      </c>
      <c r="F1370" s="5" t="str">
        <f t="shared" si="171"/>
        <v>Q4</v>
      </c>
      <c r="G1370" s="5" t="s">
        <v>51</v>
      </c>
      <c r="H1370" s="5" t="s">
        <v>52</v>
      </c>
      <c r="I1370" s="5" t="s">
        <v>53</v>
      </c>
      <c r="J1370" s="5" t="s">
        <v>46</v>
      </c>
      <c r="K1370" s="5" t="s">
        <v>61</v>
      </c>
      <c r="L1370" s="5" t="s">
        <v>76</v>
      </c>
      <c r="M1370" s="5" t="s">
        <v>49</v>
      </c>
      <c r="N1370" s="5">
        <v>4</v>
      </c>
      <c r="O1370" s="7">
        <v>231</v>
      </c>
      <c r="P1370" s="8">
        <v>0.1</v>
      </c>
      <c r="Q1370" s="7">
        <v>96</v>
      </c>
      <c r="R1370" s="9">
        <f t="shared" si="172"/>
        <v>831.6</v>
      </c>
      <c r="S1370" s="9">
        <f t="shared" si="173"/>
        <v>384</v>
      </c>
      <c r="T1370" s="9">
        <f t="shared" si="174"/>
        <v>447.6</v>
      </c>
      <c r="U1370" s="10">
        <f t="shared" si="175"/>
        <v>0.5382395382395383</v>
      </c>
      <c r="V1370" s="5" t="s">
        <v>42</v>
      </c>
    </row>
    <row r="1371" spans="1:22" x14ac:dyDescent="0.3">
      <c r="A1371" s="5" t="s">
        <v>1458</v>
      </c>
      <c r="B1371" s="6">
        <v>45270</v>
      </c>
      <c r="C1371" s="5">
        <f t="shared" si="168"/>
        <v>2023</v>
      </c>
      <c r="D1371" s="5">
        <f t="shared" si="169"/>
        <v>12</v>
      </c>
      <c r="E1371" s="5" t="str">
        <f t="shared" si="170"/>
        <v>Dec</v>
      </c>
      <c r="F1371" s="5" t="str">
        <f t="shared" si="171"/>
        <v>Q4</v>
      </c>
      <c r="G1371" s="5" t="s">
        <v>63</v>
      </c>
      <c r="H1371" s="5" t="s">
        <v>86</v>
      </c>
      <c r="I1371" s="5" t="s">
        <v>87</v>
      </c>
      <c r="J1371" s="5" t="s">
        <v>54</v>
      </c>
      <c r="K1371" s="5" t="s">
        <v>84</v>
      </c>
      <c r="L1371" s="5" t="s">
        <v>76</v>
      </c>
      <c r="M1371" s="5" t="s">
        <v>49</v>
      </c>
      <c r="N1371" s="5">
        <v>5</v>
      </c>
      <c r="O1371" s="7">
        <v>2282</v>
      </c>
      <c r="P1371" s="8">
        <v>0</v>
      </c>
      <c r="Q1371" s="7">
        <v>1125</v>
      </c>
      <c r="R1371" s="9">
        <f t="shared" si="172"/>
        <v>11410</v>
      </c>
      <c r="S1371" s="9">
        <f t="shared" si="173"/>
        <v>5625</v>
      </c>
      <c r="T1371" s="9">
        <f t="shared" si="174"/>
        <v>5785</v>
      </c>
      <c r="U1371" s="10">
        <f t="shared" si="175"/>
        <v>0.50701139351446101</v>
      </c>
      <c r="V1371" s="5" t="s">
        <v>42</v>
      </c>
    </row>
    <row r="1372" spans="1:22" x14ac:dyDescent="0.3">
      <c r="A1372" s="5" t="s">
        <v>1459</v>
      </c>
      <c r="B1372" s="6">
        <v>45270</v>
      </c>
      <c r="C1372" s="5">
        <f t="shared" si="168"/>
        <v>2023</v>
      </c>
      <c r="D1372" s="5">
        <f t="shared" si="169"/>
        <v>12</v>
      </c>
      <c r="E1372" s="5" t="str">
        <f t="shared" si="170"/>
        <v>Dec</v>
      </c>
      <c r="F1372" s="5" t="str">
        <f t="shared" si="171"/>
        <v>Q4</v>
      </c>
      <c r="G1372" s="5" t="s">
        <v>63</v>
      </c>
      <c r="H1372" s="5" t="s">
        <v>64</v>
      </c>
      <c r="I1372" s="5" t="s">
        <v>65</v>
      </c>
      <c r="J1372" s="5" t="s">
        <v>46</v>
      </c>
      <c r="K1372" s="5" t="s">
        <v>47</v>
      </c>
      <c r="L1372" s="5" t="s">
        <v>76</v>
      </c>
      <c r="M1372" s="5" t="s">
        <v>56</v>
      </c>
      <c r="N1372" s="5">
        <v>4</v>
      </c>
      <c r="O1372" s="7">
        <v>406</v>
      </c>
      <c r="P1372" s="8">
        <v>0</v>
      </c>
      <c r="Q1372" s="7">
        <v>179</v>
      </c>
      <c r="R1372" s="9">
        <f t="shared" si="172"/>
        <v>1624</v>
      </c>
      <c r="S1372" s="9">
        <f t="shared" si="173"/>
        <v>716</v>
      </c>
      <c r="T1372" s="9">
        <f t="shared" si="174"/>
        <v>908</v>
      </c>
      <c r="U1372" s="10">
        <f t="shared" si="175"/>
        <v>0.55911330049261088</v>
      </c>
      <c r="V1372" s="5" t="s">
        <v>42</v>
      </c>
    </row>
    <row r="1373" spans="1:22" x14ac:dyDescent="0.3">
      <c r="A1373" s="5" t="s">
        <v>1460</v>
      </c>
      <c r="B1373" s="6">
        <v>45270</v>
      </c>
      <c r="C1373" s="5">
        <f t="shared" si="168"/>
        <v>2023</v>
      </c>
      <c r="D1373" s="5">
        <f t="shared" si="169"/>
        <v>12</v>
      </c>
      <c r="E1373" s="5" t="str">
        <f t="shared" si="170"/>
        <v>Dec</v>
      </c>
      <c r="F1373" s="5" t="str">
        <f t="shared" si="171"/>
        <v>Q4</v>
      </c>
      <c r="G1373" s="5" t="s">
        <v>51</v>
      </c>
      <c r="H1373" s="5" t="s">
        <v>52</v>
      </c>
      <c r="I1373" s="5" t="s">
        <v>53</v>
      </c>
      <c r="J1373" s="5" t="s">
        <v>38</v>
      </c>
      <c r="K1373" s="5" t="s">
        <v>39</v>
      </c>
      <c r="L1373" s="5" t="s">
        <v>40</v>
      </c>
      <c r="M1373" s="5" t="s">
        <v>49</v>
      </c>
      <c r="N1373" s="5">
        <v>1</v>
      </c>
      <c r="O1373" s="7">
        <v>47494</v>
      </c>
      <c r="P1373" s="8">
        <v>0.1</v>
      </c>
      <c r="Q1373" s="7">
        <v>40437</v>
      </c>
      <c r="R1373" s="9">
        <f t="shared" si="172"/>
        <v>42744.6</v>
      </c>
      <c r="S1373" s="9">
        <f t="shared" si="173"/>
        <v>40437</v>
      </c>
      <c r="T1373" s="9">
        <f t="shared" si="174"/>
        <v>2307.5999999999985</v>
      </c>
      <c r="U1373" s="10">
        <f t="shared" si="175"/>
        <v>5.3985766623152368E-2</v>
      </c>
      <c r="V1373" s="5" t="s">
        <v>42</v>
      </c>
    </row>
    <row r="1374" spans="1:22" x14ac:dyDescent="0.3">
      <c r="A1374" s="5" t="s">
        <v>1461</v>
      </c>
      <c r="B1374" s="6">
        <v>45271</v>
      </c>
      <c r="C1374" s="5">
        <f t="shared" si="168"/>
        <v>2023</v>
      </c>
      <c r="D1374" s="5">
        <f t="shared" si="169"/>
        <v>12</v>
      </c>
      <c r="E1374" s="5" t="str">
        <f t="shared" si="170"/>
        <v>Dec</v>
      </c>
      <c r="F1374" s="5" t="str">
        <f t="shared" si="171"/>
        <v>Q4</v>
      </c>
      <c r="G1374" s="5" t="s">
        <v>63</v>
      </c>
      <c r="H1374" s="5" t="s">
        <v>86</v>
      </c>
      <c r="I1374" s="5" t="s">
        <v>87</v>
      </c>
      <c r="J1374" s="5" t="s">
        <v>38</v>
      </c>
      <c r="K1374" s="5" t="s">
        <v>75</v>
      </c>
      <c r="L1374" s="5" t="s">
        <v>40</v>
      </c>
      <c r="M1374" s="5" t="s">
        <v>49</v>
      </c>
      <c r="N1374" s="5">
        <v>1</v>
      </c>
      <c r="O1374" s="7">
        <v>10933</v>
      </c>
      <c r="P1374" s="8">
        <v>0.1</v>
      </c>
      <c r="Q1374" s="7">
        <v>8231</v>
      </c>
      <c r="R1374" s="9">
        <f t="shared" si="172"/>
        <v>9839.7000000000007</v>
      </c>
      <c r="S1374" s="9">
        <f t="shared" si="173"/>
        <v>8231</v>
      </c>
      <c r="T1374" s="9">
        <f t="shared" si="174"/>
        <v>1608.7000000000007</v>
      </c>
      <c r="U1374" s="10">
        <f t="shared" si="175"/>
        <v>0.1634907568320173</v>
      </c>
      <c r="V1374" s="5" t="s">
        <v>42</v>
      </c>
    </row>
    <row r="1375" spans="1:22" x14ac:dyDescent="0.3">
      <c r="A1375" s="5" t="s">
        <v>1462</v>
      </c>
      <c r="B1375" s="6">
        <v>45272</v>
      </c>
      <c r="C1375" s="5">
        <f t="shared" si="168"/>
        <v>2023</v>
      </c>
      <c r="D1375" s="5">
        <f t="shared" si="169"/>
        <v>12</v>
      </c>
      <c r="E1375" s="5" t="str">
        <f t="shared" si="170"/>
        <v>Dec</v>
      </c>
      <c r="F1375" s="5" t="str">
        <f t="shared" si="171"/>
        <v>Q4</v>
      </c>
      <c r="G1375" s="5" t="s">
        <v>63</v>
      </c>
      <c r="H1375" s="5" t="s">
        <v>64</v>
      </c>
      <c r="I1375" s="5" t="s">
        <v>65</v>
      </c>
      <c r="J1375" s="5" t="s">
        <v>46</v>
      </c>
      <c r="K1375" s="5" t="s">
        <v>61</v>
      </c>
      <c r="L1375" s="5" t="s">
        <v>76</v>
      </c>
      <c r="M1375" s="5" t="s">
        <v>56</v>
      </c>
      <c r="N1375" s="5">
        <v>2</v>
      </c>
      <c r="O1375" s="7">
        <v>251</v>
      </c>
      <c r="P1375" s="8">
        <v>0.1</v>
      </c>
      <c r="Q1375" s="7">
        <v>105</v>
      </c>
      <c r="R1375" s="9">
        <f t="shared" si="172"/>
        <v>451.8</v>
      </c>
      <c r="S1375" s="9">
        <f t="shared" si="173"/>
        <v>210</v>
      </c>
      <c r="T1375" s="9">
        <f t="shared" si="174"/>
        <v>241.8</v>
      </c>
      <c r="U1375" s="10">
        <f t="shared" si="175"/>
        <v>0.53519256308100926</v>
      </c>
      <c r="V1375" s="5" t="s">
        <v>42</v>
      </c>
    </row>
    <row r="1376" spans="1:22" x14ac:dyDescent="0.3">
      <c r="A1376" s="5" t="s">
        <v>1463</v>
      </c>
      <c r="B1376" s="6">
        <v>45272</v>
      </c>
      <c r="C1376" s="5">
        <f t="shared" si="168"/>
        <v>2023</v>
      </c>
      <c r="D1376" s="5">
        <f t="shared" si="169"/>
        <v>12</v>
      </c>
      <c r="E1376" s="5" t="str">
        <f t="shared" si="170"/>
        <v>Dec</v>
      </c>
      <c r="F1376" s="5" t="str">
        <f t="shared" si="171"/>
        <v>Q4</v>
      </c>
      <c r="G1376" s="5" t="s">
        <v>58</v>
      </c>
      <c r="H1376" s="5" t="s">
        <v>68</v>
      </c>
      <c r="I1376" s="5" t="s">
        <v>69</v>
      </c>
      <c r="J1376" s="5" t="s">
        <v>54</v>
      </c>
      <c r="K1376" s="5" t="s">
        <v>99</v>
      </c>
      <c r="L1376" s="5" t="s">
        <v>48</v>
      </c>
      <c r="M1376" s="5" t="s">
        <v>49</v>
      </c>
      <c r="N1376" s="5">
        <v>4</v>
      </c>
      <c r="O1376" s="7">
        <v>1687</v>
      </c>
      <c r="P1376" s="8">
        <v>0</v>
      </c>
      <c r="Q1376" s="7">
        <v>857</v>
      </c>
      <c r="R1376" s="9">
        <f t="shared" si="172"/>
        <v>6748</v>
      </c>
      <c r="S1376" s="9">
        <f t="shared" si="173"/>
        <v>3428</v>
      </c>
      <c r="T1376" s="9">
        <f t="shared" si="174"/>
        <v>3320</v>
      </c>
      <c r="U1376" s="10">
        <f t="shared" si="175"/>
        <v>0.49199762892708948</v>
      </c>
      <c r="V1376" s="5" t="s">
        <v>42</v>
      </c>
    </row>
    <row r="1377" spans="1:22" x14ac:dyDescent="0.3">
      <c r="A1377" s="5" t="s">
        <v>1464</v>
      </c>
      <c r="B1377" s="6">
        <v>45272</v>
      </c>
      <c r="C1377" s="5">
        <f t="shared" si="168"/>
        <v>2023</v>
      </c>
      <c r="D1377" s="5">
        <f t="shared" si="169"/>
        <v>12</v>
      </c>
      <c r="E1377" s="5" t="str">
        <f t="shared" si="170"/>
        <v>Dec</v>
      </c>
      <c r="F1377" s="5" t="str">
        <f t="shared" si="171"/>
        <v>Q4</v>
      </c>
      <c r="G1377" s="5" t="s">
        <v>63</v>
      </c>
      <c r="H1377" s="5" t="s">
        <v>64</v>
      </c>
      <c r="I1377" s="5" t="s">
        <v>65</v>
      </c>
      <c r="J1377" s="5" t="s">
        <v>46</v>
      </c>
      <c r="K1377" s="5" t="s">
        <v>61</v>
      </c>
      <c r="L1377" s="5" t="s">
        <v>48</v>
      </c>
      <c r="M1377" s="5" t="s">
        <v>56</v>
      </c>
      <c r="N1377" s="5">
        <v>3</v>
      </c>
      <c r="O1377" s="7">
        <v>235</v>
      </c>
      <c r="P1377" s="8">
        <v>0.15</v>
      </c>
      <c r="Q1377" s="7">
        <v>97</v>
      </c>
      <c r="R1377" s="9">
        <f t="shared" si="172"/>
        <v>599.25</v>
      </c>
      <c r="S1377" s="9">
        <f t="shared" si="173"/>
        <v>291</v>
      </c>
      <c r="T1377" s="9">
        <f t="shared" si="174"/>
        <v>308.25</v>
      </c>
      <c r="U1377" s="10">
        <f t="shared" si="175"/>
        <v>0.5143929912390488</v>
      </c>
      <c r="V1377" s="5" t="s">
        <v>42</v>
      </c>
    </row>
    <row r="1378" spans="1:22" x14ac:dyDescent="0.3">
      <c r="A1378" s="5" t="s">
        <v>1465</v>
      </c>
      <c r="B1378" s="6">
        <v>45272</v>
      </c>
      <c r="C1378" s="5">
        <f t="shared" si="168"/>
        <v>2023</v>
      </c>
      <c r="D1378" s="5">
        <f t="shared" si="169"/>
        <v>12</v>
      </c>
      <c r="E1378" s="5" t="str">
        <f t="shared" si="170"/>
        <v>Dec</v>
      </c>
      <c r="F1378" s="5" t="str">
        <f t="shared" si="171"/>
        <v>Q4</v>
      </c>
      <c r="G1378" s="5" t="s">
        <v>58</v>
      </c>
      <c r="H1378" s="5" t="s">
        <v>68</v>
      </c>
      <c r="I1378" s="5" t="s">
        <v>69</v>
      </c>
      <c r="J1378" s="5" t="s">
        <v>46</v>
      </c>
      <c r="K1378" s="5" t="s">
        <v>47</v>
      </c>
      <c r="L1378" s="5" t="s">
        <v>76</v>
      </c>
      <c r="M1378" s="5" t="s">
        <v>49</v>
      </c>
      <c r="N1378" s="5">
        <v>2</v>
      </c>
      <c r="O1378" s="7">
        <v>459</v>
      </c>
      <c r="P1378" s="8">
        <v>0.1</v>
      </c>
      <c r="Q1378" s="7">
        <v>205</v>
      </c>
      <c r="R1378" s="9">
        <f t="shared" si="172"/>
        <v>826.2</v>
      </c>
      <c r="S1378" s="9">
        <f t="shared" si="173"/>
        <v>410</v>
      </c>
      <c r="T1378" s="9">
        <f t="shared" si="174"/>
        <v>416.20000000000005</v>
      </c>
      <c r="U1378" s="10">
        <f t="shared" si="175"/>
        <v>0.50375211813120313</v>
      </c>
      <c r="V1378" s="5" t="s">
        <v>42</v>
      </c>
    </row>
    <row r="1379" spans="1:22" x14ac:dyDescent="0.3">
      <c r="A1379" s="5" t="s">
        <v>1466</v>
      </c>
      <c r="B1379" s="6">
        <v>45272</v>
      </c>
      <c r="C1379" s="5">
        <f t="shared" si="168"/>
        <v>2023</v>
      </c>
      <c r="D1379" s="5">
        <f t="shared" si="169"/>
        <v>12</v>
      </c>
      <c r="E1379" s="5" t="str">
        <f t="shared" si="170"/>
        <v>Dec</v>
      </c>
      <c r="F1379" s="5" t="str">
        <f t="shared" si="171"/>
        <v>Q4</v>
      </c>
      <c r="G1379" s="5" t="s">
        <v>58</v>
      </c>
      <c r="H1379" s="5" t="s">
        <v>72</v>
      </c>
      <c r="I1379" s="5" t="s">
        <v>73</v>
      </c>
      <c r="J1379" s="5" t="s">
        <v>46</v>
      </c>
      <c r="K1379" s="5" t="s">
        <v>61</v>
      </c>
      <c r="L1379" s="5" t="s">
        <v>48</v>
      </c>
      <c r="M1379" s="5" t="s">
        <v>49</v>
      </c>
      <c r="N1379" s="5">
        <v>3</v>
      </c>
      <c r="O1379" s="7">
        <v>257</v>
      </c>
      <c r="P1379" s="8">
        <v>0.1</v>
      </c>
      <c r="Q1379" s="7">
        <v>107</v>
      </c>
      <c r="R1379" s="9">
        <f t="shared" si="172"/>
        <v>693.9</v>
      </c>
      <c r="S1379" s="9">
        <f t="shared" si="173"/>
        <v>321</v>
      </c>
      <c r="T1379" s="9">
        <f t="shared" si="174"/>
        <v>372.9</v>
      </c>
      <c r="U1379" s="10">
        <f t="shared" si="175"/>
        <v>0.53739731949848679</v>
      </c>
      <c r="V1379" s="5" t="s">
        <v>42</v>
      </c>
    </row>
    <row r="1380" spans="1:22" x14ac:dyDescent="0.3">
      <c r="A1380" s="5" t="s">
        <v>1467</v>
      </c>
      <c r="B1380" s="6">
        <v>45272</v>
      </c>
      <c r="C1380" s="5">
        <f t="shared" si="168"/>
        <v>2023</v>
      </c>
      <c r="D1380" s="5">
        <f t="shared" si="169"/>
        <v>12</v>
      </c>
      <c r="E1380" s="5" t="str">
        <f t="shared" si="170"/>
        <v>Dec</v>
      </c>
      <c r="F1380" s="5" t="str">
        <f t="shared" si="171"/>
        <v>Q4</v>
      </c>
      <c r="G1380" s="5" t="s">
        <v>35</v>
      </c>
      <c r="H1380" s="5" t="s">
        <v>36</v>
      </c>
      <c r="I1380" s="5" t="s">
        <v>37</v>
      </c>
      <c r="J1380" s="5" t="s">
        <v>54</v>
      </c>
      <c r="K1380" s="5" t="s">
        <v>55</v>
      </c>
      <c r="L1380" s="5" t="s">
        <v>76</v>
      </c>
      <c r="M1380" s="5" t="s">
        <v>41</v>
      </c>
      <c r="N1380" s="5">
        <v>8</v>
      </c>
      <c r="O1380" s="7">
        <v>3002</v>
      </c>
      <c r="P1380" s="8">
        <v>0.05</v>
      </c>
      <c r="Q1380" s="7">
        <v>1846</v>
      </c>
      <c r="R1380" s="9">
        <f t="shared" si="172"/>
        <v>22815.200000000001</v>
      </c>
      <c r="S1380" s="9">
        <f t="shared" si="173"/>
        <v>14768</v>
      </c>
      <c r="T1380" s="9">
        <f t="shared" si="174"/>
        <v>8047.2000000000007</v>
      </c>
      <c r="U1380" s="10">
        <f t="shared" si="175"/>
        <v>0.35271222693642834</v>
      </c>
      <c r="V1380" s="5" t="s">
        <v>120</v>
      </c>
    </row>
    <row r="1381" spans="1:22" x14ac:dyDescent="0.3">
      <c r="A1381" s="5" t="s">
        <v>1468</v>
      </c>
      <c r="B1381" s="6">
        <v>45273</v>
      </c>
      <c r="C1381" s="5">
        <f t="shared" si="168"/>
        <v>2023</v>
      </c>
      <c r="D1381" s="5">
        <f t="shared" si="169"/>
        <v>12</v>
      </c>
      <c r="E1381" s="5" t="str">
        <f t="shared" si="170"/>
        <v>Dec</v>
      </c>
      <c r="F1381" s="5" t="str">
        <f t="shared" si="171"/>
        <v>Q4</v>
      </c>
      <c r="G1381" s="5" t="s">
        <v>51</v>
      </c>
      <c r="H1381" s="5" t="s">
        <v>79</v>
      </c>
      <c r="I1381" s="5" t="s">
        <v>80</v>
      </c>
      <c r="J1381" s="5" t="s">
        <v>54</v>
      </c>
      <c r="K1381" s="5" t="s">
        <v>55</v>
      </c>
      <c r="L1381" s="5" t="s">
        <v>76</v>
      </c>
      <c r="M1381" s="5" t="s">
        <v>49</v>
      </c>
      <c r="N1381" s="5">
        <v>1</v>
      </c>
      <c r="O1381" s="7">
        <v>2884</v>
      </c>
      <c r="P1381" s="8">
        <v>0</v>
      </c>
      <c r="Q1381" s="7">
        <v>1730</v>
      </c>
      <c r="R1381" s="9">
        <f t="shared" si="172"/>
        <v>2884</v>
      </c>
      <c r="S1381" s="9">
        <f t="shared" si="173"/>
        <v>1730</v>
      </c>
      <c r="T1381" s="9">
        <f t="shared" si="174"/>
        <v>1154</v>
      </c>
      <c r="U1381" s="10">
        <f t="shared" si="175"/>
        <v>0.4001386962552011</v>
      </c>
      <c r="V1381" s="5" t="s">
        <v>42</v>
      </c>
    </row>
    <row r="1382" spans="1:22" x14ac:dyDescent="0.3">
      <c r="A1382" s="5" t="s">
        <v>1469</v>
      </c>
      <c r="B1382" s="6">
        <v>45273</v>
      </c>
      <c r="C1382" s="5">
        <f t="shared" si="168"/>
        <v>2023</v>
      </c>
      <c r="D1382" s="5">
        <f t="shared" si="169"/>
        <v>12</v>
      </c>
      <c r="E1382" s="5" t="str">
        <f t="shared" si="170"/>
        <v>Dec</v>
      </c>
      <c r="F1382" s="5" t="str">
        <f t="shared" si="171"/>
        <v>Q4</v>
      </c>
      <c r="G1382" s="5" t="s">
        <v>35</v>
      </c>
      <c r="H1382" s="5" t="s">
        <v>36</v>
      </c>
      <c r="I1382" s="5" t="s">
        <v>37</v>
      </c>
      <c r="J1382" s="5" t="s">
        <v>38</v>
      </c>
      <c r="K1382" s="5" t="s">
        <v>104</v>
      </c>
      <c r="L1382" s="5" t="s">
        <v>40</v>
      </c>
      <c r="M1382" s="5" t="s">
        <v>41</v>
      </c>
      <c r="N1382" s="5">
        <v>2</v>
      </c>
      <c r="O1382" s="7">
        <v>1416</v>
      </c>
      <c r="P1382" s="8">
        <v>0.2</v>
      </c>
      <c r="Q1382" s="7">
        <v>711</v>
      </c>
      <c r="R1382" s="9">
        <f t="shared" si="172"/>
        <v>2265.6</v>
      </c>
      <c r="S1382" s="9">
        <f t="shared" si="173"/>
        <v>1422</v>
      </c>
      <c r="T1382" s="9">
        <f t="shared" si="174"/>
        <v>843.59999999999991</v>
      </c>
      <c r="U1382" s="10">
        <f t="shared" si="175"/>
        <v>0.37235169491525422</v>
      </c>
      <c r="V1382" s="5" t="s">
        <v>42</v>
      </c>
    </row>
    <row r="1383" spans="1:22" x14ac:dyDescent="0.3">
      <c r="A1383" s="5" t="s">
        <v>1470</v>
      </c>
      <c r="B1383" s="6">
        <v>45273</v>
      </c>
      <c r="C1383" s="5">
        <f t="shared" si="168"/>
        <v>2023</v>
      </c>
      <c r="D1383" s="5">
        <f t="shared" si="169"/>
        <v>12</v>
      </c>
      <c r="E1383" s="5" t="str">
        <f t="shared" si="170"/>
        <v>Dec</v>
      </c>
      <c r="F1383" s="5" t="str">
        <f t="shared" si="171"/>
        <v>Q4</v>
      </c>
      <c r="G1383" s="5" t="s">
        <v>35</v>
      </c>
      <c r="H1383" s="5" t="s">
        <v>36</v>
      </c>
      <c r="I1383" s="5" t="s">
        <v>37</v>
      </c>
      <c r="J1383" s="5" t="s">
        <v>46</v>
      </c>
      <c r="K1383" s="5" t="s">
        <v>61</v>
      </c>
      <c r="L1383" s="5" t="s">
        <v>48</v>
      </c>
      <c r="M1383" s="5" t="s">
        <v>49</v>
      </c>
      <c r="N1383" s="5">
        <v>2</v>
      </c>
      <c r="O1383" s="7">
        <v>273</v>
      </c>
      <c r="P1383" s="8">
        <v>0.15</v>
      </c>
      <c r="Q1383" s="7">
        <v>115</v>
      </c>
      <c r="R1383" s="9">
        <f t="shared" si="172"/>
        <v>464.09999999999997</v>
      </c>
      <c r="S1383" s="9">
        <f t="shared" si="173"/>
        <v>230</v>
      </c>
      <c r="T1383" s="9">
        <f t="shared" si="174"/>
        <v>234.09999999999997</v>
      </c>
      <c r="U1383" s="10">
        <f t="shared" si="175"/>
        <v>0.50441715147597499</v>
      </c>
      <c r="V1383" s="5" t="s">
        <v>42</v>
      </c>
    </row>
    <row r="1384" spans="1:22" x14ac:dyDescent="0.3">
      <c r="A1384" s="5" t="s">
        <v>1471</v>
      </c>
      <c r="B1384" s="6">
        <v>45273</v>
      </c>
      <c r="C1384" s="5">
        <f t="shared" si="168"/>
        <v>2023</v>
      </c>
      <c r="D1384" s="5">
        <f t="shared" si="169"/>
        <v>12</v>
      </c>
      <c r="E1384" s="5" t="str">
        <f t="shared" si="170"/>
        <v>Dec</v>
      </c>
      <c r="F1384" s="5" t="str">
        <f t="shared" si="171"/>
        <v>Q4</v>
      </c>
      <c r="G1384" s="5" t="s">
        <v>58</v>
      </c>
      <c r="H1384" s="5" t="s">
        <v>59</v>
      </c>
      <c r="I1384" s="5" t="s">
        <v>60</v>
      </c>
      <c r="J1384" s="5" t="s">
        <v>46</v>
      </c>
      <c r="K1384" s="5" t="s">
        <v>61</v>
      </c>
      <c r="L1384" s="5" t="s">
        <v>76</v>
      </c>
      <c r="M1384" s="5" t="s">
        <v>49</v>
      </c>
      <c r="N1384" s="5">
        <v>2</v>
      </c>
      <c r="O1384" s="7">
        <v>251</v>
      </c>
      <c r="P1384" s="8">
        <v>0</v>
      </c>
      <c r="Q1384" s="7">
        <v>108</v>
      </c>
      <c r="R1384" s="9">
        <f t="shared" si="172"/>
        <v>502</v>
      </c>
      <c r="S1384" s="9">
        <f t="shared" si="173"/>
        <v>216</v>
      </c>
      <c r="T1384" s="9">
        <f t="shared" si="174"/>
        <v>286</v>
      </c>
      <c r="U1384" s="10">
        <f t="shared" si="175"/>
        <v>0.56972111553784865</v>
      </c>
      <c r="V1384" s="5" t="s">
        <v>42</v>
      </c>
    </row>
    <row r="1385" spans="1:22" x14ac:dyDescent="0.3">
      <c r="A1385" s="5" t="s">
        <v>1472</v>
      </c>
      <c r="B1385" s="6">
        <v>45273</v>
      </c>
      <c r="C1385" s="5">
        <f t="shared" si="168"/>
        <v>2023</v>
      </c>
      <c r="D1385" s="5">
        <f t="shared" si="169"/>
        <v>12</v>
      </c>
      <c r="E1385" s="5" t="str">
        <f t="shared" si="170"/>
        <v>Dec</v>
      </c>
      <c r="F1385" s="5" t="str">
        <f t="shared" si="171"/>
        <v>Q4</v>
      </c>
      <c r="G1385" s="5" t="s">
        <v>58</v>
      </c>
      <c r="H1385" s="5" t="s">
        <v>72</v>
      </c>
      <c r="I1385" s="5" t="s">
        <v>73</v>
      </c>
      <c r="J1385" s="5" t="s">
        <v>54</v>
      </c>
      <c r="K1385" s="5" t="s">
        <v>99</v>
      </c>
      <c r="L1385" s="5" t="s">
        <v>40</v>
      </c>
      <c r="M1385" s="5" t="s">
        <v>56</v>
      </c>
      <c r="N1385" s="5">
        <v>1</v>
      </c>
      <c r="O1385" s="7">
        <v>1756</v>
      </c>
      <c r="P1385" s="8">
        <v>0</v>
      </c>
      <c r="Q1385" s="7">
        <v>907</v>
      </c>
      <c r="R1385" s="9">
        <f t="shared" si="172"/>
        <v>1756</v>
      </c>
      <c r="S1385" s="9">
        <f t="shared" si="173"/>
        <v>907</v>
      </c>
      <c r="T1385" s="9">
        <f t="shared" si="174"/>
        <v>849</v>
      </c>
      <c r="U1385" s="10">
        <f t="shared" si="175"/>
        <v>0.48348519362186787</v>
      </c>
      <c r="V1385" s="5" t="s">
        <v>42</v>
      </c>
    </row>
    <row r="1386" spans="1:22" x14ac:dyDescent="0.3">
      <c r="A1386" s="5" t="s">
        <v>1473</v>
      </c>
      <c r="B1386" s="6">
        <v>45273</v>
      </c>
      <c r="C1386" s="5">
        <f t="shared" si="168"/>
        <v>2023</v>
      </c>
      <c r="D1386" s="5">
        <f t="shared" si="169"/>
        <v>12</v>
      </c>
      <c r="E1386" s="5" t="str">
        <f t="shared" si="170"/>
        <v>Dec</v>
      </c>
      <c r="F1386" s="5" t="str">
        <f t="shared" si="171"/>
        <v>Q4</v>
      </c>
      <c r="G1386" s="5" t="s">
        <v>51</v>
      </c>
      <c r="H1386" s="5" t="s">
        <v>106</v>
      </c>
      <c r="I1386" s="5" t="s">
        <v>107</v>
      </c>
      <c r="J1386" s="5" t="s">
        <v>38</v>
      </c>
      <c r="K1386" s="5" t="s">
        <v>118</v>
      </c>
      <c r="L1386" s="5" t="s">
        <v>76</v>
      </c>
      <c r="M1386" s="5" t="s">
        <v>49</v>
      </c>
      <c r="N1386" s="5">
        <v>4</v>
      </c>
      <c r="O1386" s="7">
        <v>17615</v>
      </c>
      <c r="P1386" s="8">
        <v>0</v>
      </c>
      <c r="Q1386" s="7">
        <v>13334</v>
      </c>
      <c r="R1386" s="9">
        <f t="shared" si="172"/>
        <v>70460</v>
      </c>
      <c r="S1386" s="9">
        <f t="shared" si="173"/>
        <v>53336</v>
      </c>
      <c r="T1386" s="9">
        <f t="shared" si="174"/>
        <v>17124</v>
      </c>
      <c r="U1386" s="10">
        <f t="shared" si="175"/>
        <v>0.24303150723814931</v>
      </c>
      <c r="V1386" s="5" t="s">
        <v>42</v>
      </c>
    </row>
    <row r="1387" spans="1:22" x14ac:dyDescent="0.3">
      <c r="A1387" s="5" t="s">
        <v>1474</v>
      </c>
      <c r="B1387" s="6">
        <v>45273</v>
      </c>
      <c r="C1387" s="5">
        <f t="shared" si="168"/>
        <v>2023</v>
      </c>
      <c r="D1387" s="5">
        <f t="shared" si="169"/>
        <v>12</v>
      </c>
      <c r="E1387" s="5" t="str">
        <f t="shared" si="170"/>
        <v>Dec</v>
      </c>
      <c r="F1387" s="5" t="str">
        <f t="shared" si="171"/>
        <v>Q4</v>
      </c>
      <c r="G1387" s="5" t="s">
        <v>63</v>
      </c>
      <c r="H1387" s="5" t="s">
        <v>109</v>
      </c>
      <c r="I1387" s="5" t="s">
        <v>110</v>
      </c>
      <c r="J1387" s="5" t="s">
        <v>46</v>
      </c>
      <c r="K1387" s="5" t="s">
        <v>66</v>
      </c>
      <c r="L1387" s="5" t="s">
        <v>76</v>
      </c>
      <c r="M1387" s="5" t="s">
        <v>56</v>
      </c>
      <c r="N1387" s="5">
        <v>1</v>
      </c>
      <c r="O1387" s="7">
        <v>308</v>
      </c>
      <c r="P1387" s="8">
        <v>0</v>
      </c>
      <c r="Q1387" s="7">
        <v>126</v>
      </c>
      <c r="R1387" s="9">
        <f t="shared" si="172"/>
        <v>308</v>
      </c>
      <c r="S1387" s="9">
        <f t="shared" si="173"/>
        <v>126</v>
      </c>
      <c r="T1387" s="9">
        <f t="shared" si="174"/>
        <v>182</v>
      </c>
      <c r="U1387" s="10">
        <f t="shared" si="175"/>
        <v>0.59090909090909094</v>
      </c>
      <c r="V1387" s="5" t="s">
        <v>42</v>
      </c>
    </row>
    <row r="1388" spans="1:22" x14ac:dyDescent="0.3">
      <c r="A1388" s="5" t="s">
        <v>1475</v>
      </c>
      <c r="B1388" s="6">
        <v>45274</v>
      </c>
      <c r="C1388" s="5">
        <f t="shared" si="168"/>
        <v>2023</v>
      </c>
      <c r="D1388" s="5">
        <f t="shared" si="169"/>
        <v>12</v>
      </c>
      <c r="E1388" s="5" t="str">
        <f t="shared" si="170"/>
        <v>Dec</v>
      </c>
      <c r="F1388" s="5" t="str">
        <f t="shared" si="171"/>
        <v>Q4</v>
      </c>
      <c r="G1388" s="5" t="s">
        <v>51</v>
      </c>
      <c r="H1388" s="5" t="s">
        <v>52</v>
      </c>
      <c r="I1388" s="5" t="s">
        <v>53</v>
      </c>
      <c r="J1388" s="5" t="s">
        <v>38</v>
      </c>
      <c r="K1388" s="5" t="s">
        <v>104</v>
      </c>
      <c r="L1388" s="5" t="s">
        <v>40</v>
      </c>
      <c r="M1388" s="5" t="s">
        <v>49</v>
      </c>
      <c r="N1388" s="5">
        <v>5</v>
      </c>
      <c r="O1388" s="7">
        <v>1382</v>
      </c>
      <c r="P1388" s="8">
        <v>0</v>
      </c>
      <c r="Q1388" s="7">
        <v>672</v>
      </c>
      <c r="R1388" s="9">
        <f t="shared" si="172"/>
        <v>6910</v>
      </c>
      <c r="S1388" s="9">
        <f t="shared" si="173"/>
        <v>3360</v>
      </c>
      <c r="T1388" s="9">
        <f t="shared" si="174"/>
        <v>3550</v>
      </c>
      <c r="U1388" s="10">
        <f t="shared" si="175"/>
        <v>0.51374819102749636</v>
      </c>
      <c r="V1388" s="5" t="s">
        <v>42</v>
      </c>
    </row>
    <row r="1389" spans="1:22" x14ac:dyDescent="0.3">
      <c r="A1389" s="5" t="s">
        <v>1476</v>
      </c>
      <c r="B1389" s="6">
        <v>45274</v>
      </c>
      <c r="C1389" s="5">
        <f t="shared" si="168"/>
        <v>2023</v>
      </c>
      <c r="D1389" s="5">
        <f t="shared" si="169"/>
        <v>12</v>
      </c>
      <c r="E1389" s="5" t="str">
        <f t="shared" si="170"/>
        <v>Dec</v>
      </c>
      <c r="F1389" s="5" t="str">
        <f t="shared" si="171"/>
        <v>Q4</v>
      </c>
      <c r="G1389" s="5" t="s">
        <v>51</v>
      </c>
      <c r="H1389" s="5" t="s">
        <v>106</v>
      </c>
      <c r="I1389" s="5" t="s">
        <v>107</v>
      </c>
      <c r="J1389" s="5" t="s">
        <v>38</v>
      </c>
      <c r="K1389" s="5" t="s">
        <v>75</v>
      </c>
      <c r="L1389" s="5" t="s">
        <v>48</v>
      </c>
      <c r="M1389" s="5" t="s">
        <v>49</v>
      </c>
      <c r="N1389" s="5">
        <v>1</v>
      </c>
      <c r="O1389" s="7">
        <v>10021</v>
      </c>
      <c r="P1389" s="8">
        <v>0.1</v>
      </c>
      <c r="Q1389" s="7">
        <v>7206</v>
      </c>
      <c r="R1389" s="9">
        <f t="shared" si="172"/>
        <v>9018.9</v>
      </c>
      <c r="S1389" s="9">
        <f t="shared" si="173"/>
        <v>7206</v>
      </c>
      <c r="T1389" s="9">
        <f t="shared" si="174"/>
        <v>1812.8999999999996</v>
      </c>
      <c r="U1389" s="10">
        <f t="shared" si="175"/>
        <v>0.20101120979276849</v>
      </c>
      <c r="V1389" s="5" t="s">
        <v>42</v>
      </c>
    </row>
    <row r="1390" spans="1:22" x14ac:dyDescent="0.3">
      <c r="A1390" s="5" t="s">
        <v>1477</v>
      </c>
      <c r="B1390" s="6">
        <v>45274</v>
      </c>
      <c r="C1390" s="5">
        <f t="shared" si="168"/>
        <v>2023</v>
      </c>
      <c r="D1390" s="5">
        <f t="shared" si="169"/>
        <v>12</v>
      </c>
      <c r="E1390" s="5" t="str">
        <f t="shared" si="170"/>
        <v>Dec</v>
      </c>
      <c r="F1390" s="5" t="str">
        <f t="shared" si="171"/>
        <v>Q4</v>
      </c>
      <c r="G1390" s="5" t="s">
        <v>63</v>
      </c>
      <c r="H1390" s="5" t="s">
        <v>64</v>
      </c>
      <c r="I1390" s="5" t="s">
        <v>65</v>
      </c>
      <c r="J1390" s="5" t="s">
        <v>46</v>
      </c>
      <c r="K1390" s="5" t="s">
        <v>66</v>
      </c>
      <c r="L1390" s="5" t="s">
        <v>76</v>
      </c>
      <c r="M1390" s="5" t="s">
        <v>49</v>
      </c>
      <c r="N1390" s="5">
        <v>1</v>
      </c>
      <c r="O1390" s="7">
        <v>285</v>
      </c>
      <c r="P1390" s="8">
        <v>0</v>
      </c>
      <c r="Q1390" s="7">
        <v>112</v>
      </c>
      <c r="R1390" s="9">
        <f t="shared" si="172"/>
        <v>285</v>
      </c>
      <c r="S1390" s="9">
        <f t="shared" si="173"/>
        <v>112</v>
      </c>
      <c r="T1390" s="9">
        <f t="shared" si="174"/>
        <v>173</v>
      </c>
      <c r="U1390" s="10">
        <f t="shared" si="175"/>
        <v>0.60701754385964912</v>
      </c>
      <c r="V1390" s="5" t="s">
        <v>42</v>
      </c>
    </row>
    <row r="1391" spans="1:22" x14ac:dyDescent="0.3">
      <c r="A1391" s="5" t="s">
        <v>1478</v>
      </c>
      <c r="B1391" s="6">
        <v>45274</v>
      </c>
      <c r="C1391" s="5">
        <f t="shared" si="168"/>
        <v>2023</v>
      </c>
      <c r="D1391" s="5">
        <f t="shared" si="169"/>
        <v>12</v>
      </c>
      <c r="E1391" s="5" t="str">
        <f t="shared" si="170"/>
        <v>Dec</v>
      </c>
      <c r="F1391" s="5" t="str">
        <f t="shared" si="171"/>
        <v>Q4</v>
      </c>
      <c r="G1391" s="5" t="s">
        <v>35</v>
      </c>
      <c r="H1391" s="5" t="s">
        <v>36</v>
      </c>
      <c r="I1391" s="5" t="s">
        <v>37</v>
      </c>
      <c r="J1391" s="5" t="s">
        <v>46</v>
      </c>
      <c r="K1391" s="5" t="s">
        <v>47</v>
      </c>
      <c r="L1391" s="5" t="s">
        <v>76</v>
      </c>
      <c r="M1391" s="5" t="s">
        <v>56</v>
      </c>
      <c r="N1391" s="5">
        <v>4</v>
      </c>
      <c r="O1391" s="7">
        <v>465</v>
      </c>
      <c r="P1391" s="8">
        <v>0.1</v>
      </c>
      <c r="Q1391" s="7">
        <v>206</v>
      </c>
      <c r="R1391" s="9">
        <f t="shared" si="172"/>
        <v>1674</v>
      </c>
      <c r="S1391" s="9">
        <f t="shared" si="173"/>
        <v>824</v>
      </c>
      <c r="T1391" s="9">
        <f t="shared" si="174"/>
        <v>850</v>
      </c>
      <c r="U1391" s="10">
        <f t="shared" si="175"/>
        <v>0.50776583034647549</v>
      </c>
      <c r="V1391" s="5" t="s">
        <v>42</v>
      </c>
    </row>
    <row r="1392" spans="1:22" x14ac:dyDescent="0.3">
      <c r="A1392" s="5" t="s">
        <v>1479</v>
      </c>
      <c r="B1392" s="6">
        <v>45274</v>
      </c>
      <c r="C1392" s="5">
        <f t="shared" si="168"/>
        <v>2023</v>
      </c>
      <c r="D1392" s="5">
        <f t="shared" si="169"/>
        <v>12</v>
      </c>
      <c r="E1392" s="5" t="str">
        <f t="shared" si="170"/>
        <v>Dec</v>
      </c>
      <c r="F1392" s="5" t="str">
        <f t="shared" si="171"/>
        <v>Q4</v>
      </c>
      <c r="G1392" s="5" t="s">
        <v>63</v>
      </c>
      <c r="H1392" s="5" t="s">
        <v>64</v>
      </c>
      <c r="I1392" s="5" t="s">
        <v>65</v>
      </c>
      <c r="J1392" s="5" t="s">
        <v>81</v>
      </c>
      <c r="K1392" s="5" t="s">
        <v>146</v>
      </c>
      <c r="L1392" s="5" t="s">
        <v>76</v>
      </c>
      <c r="M1392" s="5" t="s">
        <v>49</v>
      </c>
      <c r="N1392" s="5">
        <v>1</v>
      </c>
      <c r="O1392" s="7">
        <v>9666</v>
      </c>
      <c r="P1392" s="8">
        <v>0</v>
      </c>
      <c r="Q1392" s="7">
        <v>5853</v>
      </c>
      <c r="R1392" s="9">
        <f t="shared" si="172"/>
        <v>9666</v>
      </c>
      <c r="S1392" s="9">
        <f t="shared" si="173"/>
        <v>5853</v>
      </c>
      <c r="T1392" s="9">
        <f t="shared" si="174"/>
        <v>3813</v>
      </c>
      <c r="U1392" s="10">
        <f t="shared" si="175"/>
        <v>0.39447548106765984</v>
      </c>
      <c r="V1392" s="5" t="s">
        <v>42</v>
      </c>
    </row>
    <row r="1393" spans="1:22" x14ac:dyDescent="0.3">
      <c r="A1393" s="5" t="s">
        <v>1480</v>
      </c>
      <c r="B1393" s="6">
        <v>45274</v>
      </c>
      <c r="C1393" s="5">
        <f t="shared" si="168"/>
        <v>2023</v>
      </c>
      <c r="D1393" s="5">
        <f t="shared" si="169"/>
        <v>12</v>
      </c>
      <c r="E1393" s="5" t="str">
        <f t="shared" si="170"/>
        <v>Dec</v>
      </c>
      <c r="F1393" s="5" t="str">
        <f t="shared" si="171"/>
        <v>Q4</v>
      </c>
      <c r="G1393" s="5" t="s">
        <v>58</v>
      </c>
      <c r="H1393" s="5" t="s">
        <v>68</v>
      </c>
      <c r="I1393" s="5" t="s">
        <v>69</v>
      </c>
      <c r="J1393" s="5" t="s">
        <v>54</v>
      </c>
      <c r="K1393" s="5" t="s">
        <v>99</v>
      </c>
      <c r="L1393" s="5" t="s">
        <v>40</v>
      </c>
      <c r="M1393" s="5" t="s">
        <v>49</v>
      </c>
      <c r="N1393" s="5">
        <v>5</v>
      </c>
      <c r="O1393" s="7">
        <v>1869</v>
      </c>
      <c r="P1393" s="8">
        <v>0.05</v>
      </c>
      <c r="Q1393" s="7">
        <v>979</v>
      </c>
      <c r="R1393" s="9">
        <f t="shared" si="172"/>
        <v>8877.75</v>
      </c>
      <c r="S1393" s="9">
        <f t="shared" si="173"/>
        <v>4895</v>
      </c>
      <c r="T1393" s="9">
        <f t="shared" si="174"/>
        <v>3982.75</v>
      </c>
      <c r="U1393" s="10">
        <f t="shared" si="175"/>
        <v>0.44862155388471175</v>
      </c>
      <c r="V1393" s="5" t="s">
        <v>42</v>
      </c>
    </row>
    <row r="1394" spans="1:22" x14ac:dyDescent="0.3">
      <c r="A1394" s="5" t="s">
        <v>1481</v>
      </c>
      <c r="B1394" s="6">
        <v>45274</v>
      </c>
      <c r="C1394" s="5">
        <f t="shared" si="168"/>
        <v>2023</v>
      </c>
      <c r="D1394" s="5">
        <f t="shared" si="169"/>
        <v>12</v>
      </c>
      <c r="E1394" s="5" t="str">
        <f t="shared" si="170"/>
        <v>Dec</v>
      </c>
      <c r="F1394" s="5" t="str">
        <f t="shared" si="171"/>
        <v>Q4</v>
      </c>
      <c r="G1394" s="5" t="s">
        <v>51</v>
      </c>
      <c r="H1394" s="5" t="s">
        <v>106</v>
      </c>
      <c r="I1394" s="5" t="s">
        <v>107</v>
      </c>
      <c r="J1394" s="5" t="s">
        <v>81</v>
      </c>
      <c r="K1394" s="5" t="s">
        <v>130</v>
      </c>
      <c r="L1394" s="5" t="s">
        <v>76</v>
      </c>
      <c r="M1394" s="5" t="s">
        <v>56</v>
      </c>
      <c r="N1394" s="5">
        <v>2</v>
      </c>
      <c r="O1394" s="7">
        <v>14849</v>
      </c>
      <c r="P1394" s="8">
        <v>0.35</v>
      </c>
      <c r="Q1394" s="7">
        <v>8652</v>
      </c>
      <c r="R1394" s="9">
        <f t="shared" si="172"/>
        <v>19303.7</v>
      </c>
      <c r="S1394" s="9">
        <f t="shared" si="173"/>
        <v>17304</v>
      </c>
      <c r="T1394" s="9">
        <f t="shared" si="174"/>
        <v>1999.7000000000007</v>
      </c>
      <c r="U1394" s="10">
        <f t="shared" si="175"/>
        <v>0.10359153944580576</v>
      </c>
      <c r="V1394" s="5" t="s">
        <v>42</v>
      </c>
    </row>
    <row r="1395" spans="1:22" x14ac:dyDescent="0.3">
      <c r="A1395" s="5" t="s">
        <v>1482</v>
      </c>
      <c r="B1395" s="6">
        <v>45274</v>
      </c>
      <c r="C1395" s="5">
        <f t="shared" si="168"/>
        <v>2023</v>
      </c>
      <c r="D1395" s="5">
        <f t="shared" si="169"/>
        <v>12</v>
      </c>
      <c r="E1395" s="5" t="str">
        <f t="shared" si="170"/>
        <v>Dec</v>
      </c>
      <c r="F1395" s="5" t="str">
        <f t="shared" si="171"/>
        <v>Q4</v>
      </c>
      <c r="G1395" s="5" t="s">
        <v>58</v>
      </c>
      <c r="H1395" s="5" t="s">
        <v>59</v>
      </c>
      <c r="I1395" s="5" t="s">
        <v>60</v>
      </c>
      <c r="J1395" s="5" t="s">
        <v>46</v>
      </c>
      <c r="K1395" s="5" t="s">
        <v>61</v>
      </c>
      <c r="L1395" s="5" t="s">
        <v>40</v>
      </c>
      <c r="M1395" s="5" t="s">
        <v>49</v>
      </c>
      <c r="N1395" s="5">
        <v>1</v>
      </c>
      <c r="O1395" s="7">
        <v>248</v>
      </c>
      <c r="P1395" s="8">
        <v>0</v>
      </c>
      <c r="Q1395" s="7">
        <v>101</v>
      </c>
      <c r="R1395" s="9">
        <f t="shared" si="172"/>
        <v>248</v>
      </c>
      <c r="S1395" s="9">
        <f t="shared" si="173"/>
        <v>101</v>
      </c>
      <c r="T1395" s="9">
        <f t="shared" si="174"/>
        <v>147</v>
      </c>
      <c r="U1395" s="10">
        <f t="shared" si="175"/>
        <v>0.592741935483871</v>
      </c>
      <c r="V1395" s="5" t="s">
        <v>42</v>
      </c>
    </row>
    <row r="1396" spans="1:22" x14ac:dyDescent="0.3">
      <c r="A1396" s="5" t="s">
        <v>1483</v>
      </c>
      <c r="B1396" s="6">
        <v>45275</v>
      </c>
      <c r="C1396" s="5">
        <f t="shared" si="168"/>
        <v>2023</v>
      </c>
      <c r="D1396" s="5">
        <f t="shared" si="169"/>
        <v>12</v>
      </c>
      <c r="E1396" s="5" t="str">
        <f t="shared" si="170"/>
        <v>Dec</v>
      </c>
      <c r="F1396" s="5" t="str">
        <f t="shared" si="171"/>
        <v>Q4</v>
      </c>
      <c r="G1396" s="5" t="s">
        <v>51</v>
      </c>
      <c r="H1396" s="5" t="s">
        <v>79</v>
      </c>
      <c r="I1396" s="5" t="s">
        <v>80</v>
      </c>
      <c r="J1396" s="5" t="s">
        <v>38</v>
      </c>
      <c r="K1396" s="5" t="s">
        <v>75</v>
      </c>
      <c r="L1396" s="5" t="s">
        <v>76</v>
      </c>
      <c r="M1396" s="5" t="s">
        <v>41</v>
      </c>
      <c r="N1396" s="5">
        <v>4</v>
      </c>
      <c r="O1396" s="7">
        <v>10861</v>
      </c>
      <c r="P1396" s="8">
        <v>0.05</v>
      </c>
      <c r="Q1396" s="7">
        <v>7871</v>
      </c>
      <c r="R1396" s="9">
        <f t="shared" si="172"/>
        <v>41271.799999999996</v>
      </c>
      <c r="S1396" s="9">
        <f t="shared" si="173"/>
        <v>31484</v>
      </c>
      <c r="T1396" s="9">
        <f t="shared" si="174"/>
        <v>9787.7999999999956</v>
      </c>
      <c r="U1396" s="10">
        <f t="shared" si="175"/>
        <v>0.23715466735155716</v>
      </c>
      <c r="V1396" s="5" t="s">
        <v>42</v>
      </c>
    </row>
    <row r="1397" spans="1:22" x14ac:dyDescent="0.3">
      <c r="A1397" s="5" t="s">
        <v>1484</v>
      </c>
      <c r="B1397" s="6">
        <v>45275</v>
      </c>
      <c r="C1397" s="5">
        <f t="shared" si="168"/>
        <v>2023</v>
      </c>
      <c r="D1397" s="5">
        <f t="shared" si="169"/>
        <v>12</v>
      </c>
      <c r="E1397" s="5" t="str">
        <f t="shared" si="170"/>
        <v>Dec</v>
      </c>
      <c r="F1397" s="5" t="str">
        <f t="shared" si="171"/>
        <v>Q4</v>
      </c>
      <c r="G1397" s="5" t="s">
        <v>63</v>
      </c>
      <c r="H1397" s="5" t="s">
        <v>64</v>
      </c>
      <c r="I1397" s="5" t="s">
        <v>65</v>
      </c>
      <c r="J1397" s="5" t="s">
        <v>46</v>
      </c>
      <c r="K1397" s="5" t="s">
        <v>66</v>
      </c>
      <c r="L1397" s="5" t="s">
        <v>76</v>
      </c>
      <c r="M1397" s="5" t="s">
        <v>49</v>
      </c>
      <c r="N1397" s="5">
        <v>2</v>
      </c>
      <c r="O1397" s="7">
        <v>285</v>
      </c>
      <c r="P1397" s="8">
        <v>0.05</v>
      </c>
      <c r="Q1397" s="7">
        <v>111</v>
      </c>
      <c r="R1397" s="9">
        <f t="shared" si="172"/>
        <v>541.5</v>
      </c>
      <c r="S1397" s="9">
        <f t="shared" si="173"/>
        <v>222</v>
      </c>
      <c r="T1397" s="9">
        <f t="shared" si="174"/>
        <v>319.5</v>
      </c>
      <c r="U1397" s="10">
        <f t="shared" si="175"/>
        <v>0.59002770083102496</v>
      </c>
      <c r="V1397" s="5" t="s">
        <v>42</v>
      </c>
    </row>
    <row r="1398" spans="1:22" x14ac:dyDescent="0.3">
      <c r="A1398" s="5" t="s">
        <v>1485</v>
      </c>
      <c r="B1398" s="6">
        <v>45275</v>
      </c>
      <c r="C1398" s="5">
        <f t="shared" si="168"/>
        <v>2023</v>
      </c>
      <c r="D1398" s="5">
        <f t="shared" si="169"/>
        <v>12</v>
      </c>
      <c r="E1398" s="5" t="str">
        <f t="shared" si="170"/>
        <v>Dec</v>
      </c>
      <c r="F1398" s="5" t="str">
        <f t="shared" si="171"/>
        <v>Q4</v>
      </c>
      <c r="G1398" s="5" t="s">
        <v>35</v>
      </c>
      <c r="H1398" s="5" t="s">
        <v>36</v>
      </c>
      <c r="I1398" s="5" t="s">
        <v>37</v>
      </c>
      <c r="J1398" s="5" t="s">
        <v>81</v>
      </c>
      <c r="K1398" s="5" t="s">
        <v>130</v>
      </c>
      <c r="L1398" s="5" t="s">
        <v>40</v>
      </c>
      <c r="M1398" s="5" t="s">
        <v>41</v>
      </c>
      <c r="N1398" s="5">
        <v>2</v>
      </c>
      <c r="O1398" s="7">
        <v>15108</v>
      </c>
      <c r="P1398" s="8">
        <v>0.25</v>
      </c>
      <c r="Q1398" s="7">
        <v>9202</v>
      </c>
      <c r="R1398" s="9">
        <f t="shared" si="172"/>
        <v>22662</v>
      </c>
      <c r="S1398" s="9">
        <f t="shared" si="173"/>
        <v>18404</v>
      </c>
      <c r="T1398" s="9">
        <f t="shared" si="174"/>
        <v>4258</v>
      </c>
      <c r="U1398" s="10">
        <f t="shared" si="175"/>
        <v>0.1878916247462713</v>
      </c>
      <c r="V1398" s="5" t="s">
        <v>42</v>
      </c>
    </row>
    <row r="1399" spans="1:22" x14ac:dyDescent="0.3">
      <c r="A1399" s="5" t="s">
        <v>1486</v>
      </c>
      <c r="B1399" s="6">
        <v>45276</v>
      </c>
      <c r="C1399" s="5">
        <f t="shared" si="168"/>
        <v>2023</v>
      </c>
      <c r="D1399" s="5">
        <f t="shared" si="169"/>
        <v>12</v>
      </c>
      <c r="E1399" s="5" t="str">
        <f t="shared" si="170"/>
        <v>Dec</v>
      </c>
      <c r="F1399" s="5" t="str">
        <f t="shared" si="171"/>
        <v>Q4</v>
      </c>
      <c r="G1399" s="5" t="s">
        <v>58</v>
      </c>
      <c r="H1399" s="5" t="s">
        <v>72</v>
      </c>
      <c r="I1399" s="5" t="s">
        <v>73</v>
      </c>
      <c r="J1399" s="5" t="s">
        <v>81</v>
      </c>
      <c r="K1399" s="5" t="s">
        <v>130</v>
      </c>
      <c r="L1399" s="5" t="s">
        <v>40</v>
      </c>
      <c r="M1399" s="5" t="s">
        <v>49</v>
      </c>
      <c r="N1399" s="5">
        <v>4</v>
      </c>
      <c r="O1399" s="7">
        <v>13496</v>
      </c>
      <c r="P1399" s="8">
        <v>0.3</v>
      </c>
      <c r="Q1399" s="7">
        <v>8055</v>
      </c>
      <c r="R1399" s="9">
        <f t="shared" si="172"/>
        <v>37788.799999999996</v>
      </c>
      <c r="S1399" s="9">
        <f t="shared" si="173"/>
        <v>32220</v>
      </c>
      <c r="T1399" s="9">
        <f t="shared" si="174"/>
        <v>5568.7999999999956</v>
      </c>
      <c r="U1399" s="10">
        <f t="shared" si="175"/>
        <v>0.14736641544584628</v>
      </c>
      <c r="V1399" s="5" t="s">
        <v>42</v>
      </c>
    </row>
    <row r="1400" spans="1:22" x14ac:dyDescent="0.3">
      <c r="A1400" s="5" t="s">
        <v>1487</v>
      </c>
      <c r="B1400" s="6">
        <v>45276</v>
      </c>
      <c r="C1400" s="5">
        <f t="shared" si="168"/>
        <v>2023</v>
      </c>
      <c r="D1400" s="5">
        <f t="shared" si="169"/>
        <v>12</v>
      </c>
      <c r="E1400" s="5" t="str">
        <f t="shared" si="170"/>
        <v>Dec</v>
      </c>
      <c r="F1400" s="5" t="str">
        <f t="shared" si="171"/>
        <v>Q4</v>
      </c>
      <c r="G1400" s="5" t="s">
        <v>63</v>
      </c>
      <c r="H1400" s="5" t="s">
        <v>64</v>
      </c>
      <c r="I1400" s="5" t="s">
        <v>65</v>
      </c>
      <c r="J1400" s="5" t="s">
        <v>38</v>
      </c>
      <c r="K1400" s="5" t="s">
        <v>104</v>
      </c>
      <c r="L1400" s="5" t="s">
        <v>76</v>
      </c>
      <c r="M1400" s="5" t="s">
        <v>56</v>
      </c>
      <c r="N1400" s="5">
        <v>5</v>
      </c>
      <c r="O1400" s="7">
        <v>1470</v>
      </c>
      <c r="P1400" s="8">
        <v>0</v>
      </c>
      <c r="Q1400" s="7">
        <v>725</v>
      </c>
      <c r="R1400" s="9">
        <f t="shared" si="172"/>
        <v>7350</v>
      </c>
      <c r="S1400" s="9">
        <f t="shared" si="173"/>
        <v>3625</v>
      </c>
      <c r="T1400" s="9">
        <f t="shared" si="174"/>
        <v>3725</v>
      </c>
      <c r="U1400" s="10">
        <f t="shared" si="175"/>
        <v>0.50680272108843538</v>
      </c>
      <c r="V1400" s="5" t="s">
        <v>42</v>
      </c>
    </row>
    <row r="1401" spans="1:22" x14ac:dyDescent="0.3">
      <c r="A1401" s="5" t="s">
        <v>1488</v>
      </c>
      <c r="B1401" s="6">
        <v>45276</v>
      </c>
      <c r="C1401" s="5">
        <f t="shared" si="168"/>
        <v>2023</v>
      </c>
      <c r="D1401" s="5">
        <f t="shared" si="169"/>
        <v>12</v>
      </c>
      <c r="E1401" s="5" t="str">
        <f t="shared" si="170"/>
        <v>Dec</v>
      </c>
      <c r="F1401" s="5" t="str">
        <f t="shared" si="171"/>
        <v>Q4</v>
      </c>
      <c r="G1401" s="5" t="s">
        <v>63</v>
      </c>
      <c r="H1401" s="5" t="s">
        <v>86</v>
      </c>
      <c r="I1401" s="5" t="s">
        <v>87</v>
      </c>
      <c r="J1401" s="5" t="s">
        <v>46</v>
      </c>
      <c r="K1401" s="5" t="s">
        <v>89</v>
      </c>
      <c r="L1401" s="5" t="s">
        <v>40</v>
      </c>
      <c r="M1401" s="5" t="s">
        <v>41</v>
      </c>
      <c r="N1401" s="5">
        <v>2</v>
      </c>
      <c r="O1401" s="7">
        <v>2105</v>
      </c>
      <c r="P1401" s="8">
        <v>0.05</v>
      </c>
      <c r="Q1401" s="7">
        <v>1236</v>
      </c>
      <c r="R1401" s="9">
        <f t="shared" si="172"/>
        <v>3999.5</v>
      </c>
      <c r="S1401" s="9">
        <f t="shared" si="173"/>
        <v>2472</v>
      </c>
      <c r="T1401" s="9">
        <f t="shared" si="174"/>
        <v>1527.5</v>
      </c>
      <c r="U1401" s="10">
        <f t="shared" si="175"/>
        <v>0.38192274034254281</v>
      </c>
      <c r="V1401" s="5" t="s">
        <v>42</v>
      </c>
    </row>
    <row r="1402" spans="1:22" x14ac:dyDescent="0.3">
      <c r="A1402" s="5" t="s">
        <v>1489</v>
      </c>
      <c r="B1402" s="6">
        <v>45276</v>
      </c>
      <c r="C1402" s="5">
        <f t="shared" si="168"/>
        <v>2023</v>
      </c>
      <c r="D1402" s="5">
        <f t="shared" si="169"/>
        <v>12</v>
      </c>
      <c r="E1402" s="5" t="str">
        <f t="shared" si="170"/>
        <v>Dec</v>
      </c>
      <c r="F1402" s="5" t="str">
        <f t="shared" si="171"/>
        <v>Q4</v>
      </c>
      <c r="G1402" s="5" t="s">
        <v>58</v>
      </c>
      <c r="H1402" s="5" t="s">
        <v>68</v>
      </c>
      <c r="I1402" s="5" t="s">
        <v>69</v>
      </c>
      <c r="J1402" s="5" t="s">
        <v>46</v>
      </c>
      <c r="K1402" s="5" t="s">
        <v>47</v>
      </c>
      <c r="L1402" s="5" t="s">
        <v>40</v>
      </c>
      <c r="M1402" s="5" t="s">
        <v>49</v>
      </c>
      <c r="N1402" s="5">
        <v>1</v>
      </c>
      <c r="O1402" s="7">
        <v>462</v>
      </c>
      <c r="P1402" s="8">
        <v>0.15</v>
      </c>
      <c r="Q1402" s="7">
        <v>205</v>
      </c>
      <c r="R1402" s="9">
        <f t="shared" si="172"/>
        <v>392.7</v>
      </c>
      <c r="S1402" s="9">
        <f t="shared" si="173"/>
        <v>205</v>
      </c>
      <c r="T1402" s="9">
        <f t="shared" si="174"/>
        <v>187.7</v>
      </c>
      <c r="U1402" s="10">
        <f t="shared" si="175"/>
        <v>0.47797300738477205</v>
      </c>
      <c r="V1402" s="5" t="s">
        <v>42</v>
      </c>
    </row>
    <row r="1403" spans="1:22" x14ac:dyDescent="0.3">
      <c r="A1403" s="5" t="s">
        <v>1490</v>
      </c>
      <c r="B1403" s="6">
        <v>45276</v>
      </c>
      <c r="C1403" s="5">
        <f t="shared" si="168"/>
        <v>2023</v>
      </c>
      <c r="D1403" s="5">
        <f t="shared" si="169"/>
        <v>12</v>
      </c>
      <c r="E1403" s="5" t="str">
        <f t="shared" si="170"/>
        <v>Dec</v>
      </c>
      <c r="F1403" s="5" t="str">
        <f t="shared" si="171"/>
        <v>Q4</v>
      </c>
      <c r="G1403" s="5" t="s">
        <v>63</v>
      </c>
      <c r="H1403" s="5" t="s">
        <v>64</v>
      </c>
      <c r="I1403" s="5" t="s">
        <v>65</v>
      </c>
      <c r="J1403" s="5" t="s">
        <v>38</v>
      </c>
      <c r="K1403" s="5" t="s">
        <v>118</v>
      </c>
      <c r="L1403" s="5" t="s">
        <v>48</v>
      </c>
      <c r="M1403" s="5" t="s">
        <v>49</v>
      </c>
      <c r="N1403" s="5">
        <v>2</v>
      </c>
      <c r="O1403" s="7">
        <v>16763</v>
      </c>
      <c r="P1403" s="8">
        <v>0</v>
      </c>
      <c r="Q1403" s="7">
        <v>13074</v>
      </c>
      <c r="R1403" s="9">
        <f t="shared" si="172"/>
        <v>33526</v>
      </c>
      <c r="S1403" s="9">
        <f t="shared" si="173"/>
        <v>26148</v>
      </c>
      <c r="T1403" s="9">
        <f t="shared" si="174"/>
        <v>7378</v>
      </c>
      <c r="U1403" s="10">
        <f t="shared" si="175"/>
        <v>0.22006800692000239</v>
      </c>
      <c r="V1403" s="5" t="s">
        <v>42</v>
      </c>
    </row>
    <row r="1404" spans="1:22" x14ac:dyDescent="0.3">
      <c r="A1404" s="5" t="s">
        <v>1491</v>
      </c>
      <c r="B1404" s="6">
        <v>45276</v>
      </c>
      <c r="C1404" s="5">
        <f t="shared" si="168"/>
        <v>2023</v>
      </c>
      <c r="D1404" s="5">
        <f t="shared" si="169"/>
        <v>12</v>
      </c>
      <c r="E1404" s="5" t="str">
        <f t="shared" si="170"/>
        <v>Dec</v>
      </c>
      <c r="F1404" s="5" t="str">
        <f t="shared" si="171"/>
        <v>Q4</v>
      </c>
      <c r="G1404" s="5" t="s">
        <v>63</v>
      </c>
      <c r="H1404" s="5" t="s">
        <v>64</v>
      </c>
      <c r="I1404" s="5" t="s">
        <v>65</v>
      </c>
      <c r="J1404" s="5" t="s">
        <v>38</v>
      </c>
      <c r="K1404" s="5" t="s">
        <v>75</v>
      </c>
      <c r="L1404" s="5" t="s">
        <v>40</v>
      </c>
      <c r="M1404" s="5" t="s">
        <v>56</v>
      </c>
      <c r="N1404" s="5">
        <v>2</v>
      </c>
      <c r="O1404" s="7">
        <v>10253</v>
      </c>
      <c r="P1404" s="8">
        <v>0</v>
      </c>
      <c r="Q1404" s="7">
        <v>7530</v>
      </c>
      <c r="R1404" s="9">
        <f t="shared" si="172"/>
        <v>20506</v>
      </c>
      <c r="S1404" s="9">
        <f t="shared" si="173"/>
        <v>15060</v>
      </c>
      <c r="T1404" s="9">
        <f t="shared" si="174"/>
        <v>5446</v>
      </c>
      <c r="U1404" s="10">
        <f t="shared" si="175"/>
        <v>0.26558080561786795</v>
      </c>
      <c r="V1404" s="5" t="s">
        <v>42</v>
      </c>
    </row>
    <row r="1405" spans="1:22" x14ac:dyDescent="0.3">
      <c r="A1405" s="5" t="s">
        <v>1492</v>
      </c>
      <c r="B1405" s="6">
        <v>45276</v>
      </c>
      <c r="C1405" s="5">
        <f t="shared" si="168"/>
        <v>2023</v>
      </c>
      <c r="D1405" s="5">
        <f t="shared" si="169"/>
        <v>12</v>
      </c>
      <c r="E1405" s="5" t="str">
        <f t="shared" si="170"/>
        <v>Dec</v>
      </c>
      <c r="F1405" s="5" t="str">
        <f t="shared" si="171"/>
        <v>Q4</v>
      </c>
      <c r="G1405" s="5" t="s">
        <v>58</v>
      </c>
      <c r="H1405" s="5" t="s">
        <v>59</v>
      </c>
      <c r="I1405" s="5" t="s">
        <v>60</v>
      </c>
      <c r="J1405" s="5" t="s">
        <v>54</v>
      </c>
      <c r="K1405" s="5" t="s">
        <v>84</v>
      </c>
      <c r="L1405" s="5" t="s">
        <v>48</v>
      </c>
      <c r="M1405" s="5" t="s">
        <v>49</v>
      </c>
      <c r="N1405" s="5">
        <v>4</v>
      </c>
      <c r="O1405" s="7">
        <v>2375</v>
      </c>
      <c r="P1405" s="8">
        <v>0</v>
      </c>
      <c r="Q1405" s="7">
        <v>1222</v>
      </c>
      <c r="R1405" s="9">
        <f t="shared" si="172"/>
        <v>9500</v>
      </c>
      <c r="S1405" s="9">
        <f t="shared" si="173"/>
        <v>4888</v>
      </c>
      <c r="T1405" s="9">
        <f t="shared" si="174"/>
        <v>4612</v>
      </c>
      <c r="U1405" s="10">
        <f t="shared" si="175"/>
        <v>0.48547368421052634</v>
      </c>
      <c r="V1405" s="5" t="s">
        <v>42</v>
      </c>
    </row>
    <row r="1406" spans="1:22" x14ac:dyDescent="0.3">
      <c r="A1406" s="5" t="s">
        <v>1493</v>
      </c>
      <c r="B1406" s="6">
        <v>45276</v>
      </c>
      <c r="C1406" s="5">
        <f t="shared" si="168"/>
        <v>2023</v>
      </c>
      <c r="D1406" s="5">
        <f t="shared" si="169"/>
        <v>12</v>
      </c>
      <c r="E1406" s="5" t="str">
        <f t="shared" si="170"/>
        <v>Dec</v>
      </c>
      <c r="F1406" s="5" t="str">
        <f t="shared" si="171"/>
        <v>Q4</v>
      </c>
      <c r="G1406" s="5" t="s">
        <v>51</v>
      </c>
      <c r="H1406" s="5" t="s">
        <v>52</v>
      </c>
      <c r="I1406" s="5" t="s">
        <v>53</v>
      </c>
      <c r="J1406" s="5" t="s">
        <v>38</v>
      </c>
      <c r="K1406" s="5" t="s">
        <v>104</v>
      </c>
      <c r="L1406" s="5" t="s">
        <v>76</v>
      </c>
      <c r="M1406" s="5" t="s">
        <v>56</v>
      </c>
      <c r="N1406" s="5">
        <v>1</v>
      </c>
      <c r="O1406" s="7">
        <v>1636</v>
      </c>
      <c r="P1406" s="8">
        <v>0</v>
      </c>
      <c r="Q1406" s="7">
        <v>825</v>
      </c>
      <c r="R1406" s="9">
        <f t="shared" si="172"/>
        <v>1636</v>
      </c>
      <c r="S1406" s="9">
        <f t="shared" si="173"/>
        <v>825</v>
      </c>
      <c r="T1406" s="9">
        <f t="shared" si="174"/>
        <v>811</v>
      </c>
      <c r="U1406" s="10">
        <f t="shared" si="175"/>
        <v>0.49572127139364303</v>
      </c>
      <c r="V1406" s="5" t="s">
        <v>42</v>
      </c>
    </row>
    <row r="1407" spans="1:22" x14ac:dyDescent="0.3">
      <c r="A1407" s="5" t="s">
        <v>1494</v>
      </c>
      <c r="B1407" s="6">
        <v>45277</v>
      </c>
      <c r="C1407" s="5">
        <f t="shared" si="168"/>
        <v>2023</v>
      </c>
      <c r="D1407" s="5">
        <f t="shared" si="169"/>
        <v>12</v>
      </c>
      <c r="E1407" s="5" t="str">
        <f t="shared" si="170"/>
        <v>Dec</v>
      </c>
      <c r="F1407" s="5" t="str">
        <f t="shared" si="171"/>
        <v>Q4</v>
      </c>
      <c r="G1407" s="5" t="s">
        <v>63</v>
      </c>
      <c r="H1407" s="5" t="s">
        <v>109</v>
      </c>
      <c r="I1407" s="5" t="s">
        <v>110</v>
      </c>
      <c r="J1407" s="5" t="s">
        <v>54</v>
      </c>
      <c r="K1407" s="5" t="s">
        <v>84</v>
      </c>
      <c r="L1407" s="5" t="s">
        <v>76</v>
      </c>
      <c r="M1407" s="5" t="s">
        <v>41</v>
      </c>
      <c r="N1407" s="5">
        <v>2</v>
      </c>
      <c r="O1407" s="7">
        <v>2276</v>
      </c>
      <c r="P1407" s="8">
        <v>0.05</v>
      </c>
      <c r="Q1407" s="7">
        <v>1152</v>
      </c>
      <c r="R1407" s="9">
        <f t="shared" si="172"/>
        <v>4324.3999999999996</v>
      </c>
      <c r="S1407" s="9">
        <f t="shared" si="173"/>
        <v>2304</v>
      </c>
      <c r="T1407" s="9">
        <f t="shared" si="174"/>
        <v>2020.3999999999996</v>
      </c>
      <c r="U1407" s="10">
        <f t="shared" si="175"/>
        <v>0.46720932383683283</v>
      </c>
      <c r="V1407" s="5" t="s">
        <v>42</v>
      </c>
    </row>
    <row r="1408" spans="1:22" x14ac:dyDescent="0.3">
      <c r="A1408" s="5" t="s">
        <v>1495</v>
      </c>
      <c r="B1408" s="6">
        <v>45277</v>
      </c>
      <c r="C1408" s="5">
        <f t="shared" si="168"/>
        <v>2023</v>
      </c>
      <c r="D1408" s="5">
        <f t="shared" si="169"/>
        <v>12</v>
      </c>
      <c r="E1408" s="5" t="str">
        <f t="shared" si="170"/>
        <v>Dec</v>
      </c>
      <c r="F1408" s="5" t="str">
        <f t="shared" si="171"/>
        <v>Q4</v>
      </c>
      <c r="G1408" s="5" t="s">
        <v>63</v>
      </c>
      <c r="H1408" s="5" t="s">
        <v>86</v>
      </c>
      <c r="I1408" s="5" t="s">
        <v>87</v>
      </c>
      <c r="J1408" s="5" t="s">
        <v>81</v>
      </c>
      <c r="K1408" s="5" t="s">
        <v>94</v>
      </c>
      <c r="L1408" s="5" t="s">
        <v>40</v>
      </c>
      <c r="M1408" s="5" t="s">
        <v>56</v>
      </c>
      <c r="N1408" s="5">
        <v>5</v>
      </c>
      <c r="O1408" s="7">
        <v>32705</v>
      </c>
      <c r="P1408" s="8">
        <v>0.1</v>
      </c>
      <c r="Q1408" s="7">
        <v>22656</v>
      </c>
      <c r="R1408" s="9">
        <f t="shared" si="172"/>
        <v>147172.5</v>
      </c>
      <c r="S1408" s="9">
        <f t="shared" si="173"/>
        <v>113280</v>
      </c>
      <c r="T1408" s="9">
        <f t="shared" si="174"/>
        <v>33892.5</v>
      </c>
      <c r="U1408" s="10">
        <f t="shared" si="175"/>
        <v>0.23029098506854201</v>
      </c>
      <c r="V1408" s="5" t="s">
        <v>42</v>
      </c>
    </row>
    <row r="1409" spans="1:22" x14ac:dyDescent="0.3">
      <c r="A1409" s="5" t="s">
        <v>1496</v>
      </c>
      <c r="B1409" s="6">
        <v>45277</v>
      </c>
      <c r="C1409" s="5">
        <f t="shared" si="168"/>
        <v>2023</v>
      </c>
      <c r="D1409" s="5">
        <f t="shared" si="169"/>
        <v>12</v>
      </c>
      <c r="E1409" s="5" t="str">
        <f t="shared" si="170"/>
        <v>Dec</v>
      </c>
      <c r="F1409" s="5" t="str">
        <f t="shared" si="171"/>
        <v>Q4</v>
      </c>
      <c r="G1409" s="5" t="s">
        <v>35</v>
      </c>
      <c r="H1409" s="5" t="s">
        <v>36</v>
      </c>
      <c r="I1409" s="5" t="s">
        <v>37</v>
      </c>
      <c r="J1409" s="5" t="s">
        <v>81</v>
      </c>
      <c r="K1409" s="5" t="s">
        <v>94</v>
      </c>
      <c r="L1409" s="5" t="s">
        <v>40</v>
      </c>
      <c r="M1409" s="5" t="s">
        <v>49</v>
      </c>
      <c r="N1409" s="5">
        <v>3</v>
      </c>
      <c r="O1409" s="7">
        <v>30334</v>
      </c>
      <c r="P1409" s="8">
        <v>0.05</v>
      </c>
      <c r="Q1409" s="7">
        <v>21014</v>
      </c>
      <c r="R1409" s="9">
        <f t="shared" si="172"/>
        <v>86451.9</v>
      </c>
      <c r="S1409" s="9">
        <f t="shared" si="173"/>
        <v>63042</v>
      </c>
      <c r="T1409" s="9">
        <f t="shared" si="174"/>
        <v>23409.899999999994</v>
      </c>
      <c r="U1409" s="10">
        <f t="shared" si="175"/>
        <v>0.27078525746686882</v>
      </c>
      <c r="V1409" s="5" t="s">
        <v>42</v>
      </c>
    </row>
    <row r="1410" spans="1:22" x14ac:dyDescent="0.3">
      <c r="A1410" s="5" t="s">
        <v>1497</v>
      </c>
      <c r="B1410" s="6">
        <v>45277</v>
      </c>
      <c r="C1410" s="5">
        <f t="shared" ref="C1410:C1473" si="176">YEAR(B1410)</f>
        <v>2023</v>
      </c>
      <c r="D1410" s="5">
        <f t="shared" ref="D1410:D1473" si="177">MONTH(B1410)</f>
        <v>12</v>
      </c>
      <c r="E1410" s="5" t="str">
        <f t="shared" ref="E1410:E1473" si="178">TEXT(B1410,"mmm")</f>
        <v>Dec</v>
      </c>
      <c r="F1410" s="5" t="str">
        <f t="shared" ref="F1410:F1473" si="179">"Q"&amp;ROUNDUP(D1410/3,0)</f>
        <v>Q4</v>
      </c>
      <c r="G1410" s="5" t="s">
        <v>58</v>
      </c>
      <c r="H1410" s="5" t="s">
        <v>72</v>
      </c>
      <c r="I1410" s="5" t="s">
        <v>73</v>
      </c>
      <c r="J1410" s="5" t="s">
        <v>54</v>
      </c>
      <c r="K1410" s="5" t="s">
        <v>99</v>
      </c>
      <c r="L1410" s="5" t="s">
        <v>40</v>
      </c>
      <c r="M1410" s="5" t="s">
        <v>49</v>
      </c>
      <c r="N1410" s="5">
        <v>1</v>
      </c>
      <c r="O1410" s="7">
        <v>1756</v>
      </c>
      <c r="P1410" s="8">
        <v>0.1</v>
      </c>
      <c r="Q1410" s="7">
        <v>889</v>
      </c>
      <c r="R1410" s="9">
        <f t="shared" ref="R1410:R1473" si="180">N1410*O1410*(1-P1410)</f>
        <v>1580.4</v>
      </c>
      <c r="S1410" s="9">
        <f t="shared" ref="S1410:S1473" si="181">N1410*Q1410</f>
        <v>889</v>
      </c>
      <c r="T1410" s="9">
        <f t="shared" ref="T1410:T1473" si="182">R1410-S1410</f>
        <v>691.40000000000009</v>
      </c>
      <c r="U1410" s="10">
        <f t="shared" ref="U1410:U1473" si="183">IF(R1410=0,0,T1410/R1410)</f>
        <v>0.43748418121994437</v>
      </c>
      <c r="V1410" s="5" t="s">
        <v>42</v>
      </c>
    </row>
    <row r="1411" spans="1:22" x14ac:dyDescent="0.3">
      <c r="A1411" s="5" t="s">
        <v>1498</v>
      </c>
      <c r="B1411" s="6">
        <v>45277</v>
      </c>
      <c r="C1411" s="5">
        <f t="shared" si="176"/>
        <v>2023</v>
      </c>
      <c r="D1411" s="5">
        <f t="shared" si="177"/>
        <v>12</v>
      </c>
      <c r="E1411" s="5" t="str">
        <f t="shared" si="178"/>
        <v>Dec</v>
      </c>
      <c r="F1411" s="5" t="str">
        <f t="shared" si="179"/>
        <v>Q4</v>
      </c>
      <c r="G1411" s="5" t="s">
        <v>58</v>
      </c>
      <c r="H1411" s="5" t="s">
        <v>72</v>
      </c>
      <c r="I1411" s="5" t="s">
        <v>73</v>
      </c>
      <c r="J1411" s="5" t="s">
        <v>38</v>
      </c>
      <c r="K1411" s="5" t="s">
        <v>75</v>
      </c>
      <c r="L1411" s="5" t="s">
        <v>40</v>
      </c>
      <c r="M1411" s="5" t="s">
        <v>49</v>
      </c>
      <c r="N1411" s="5">
        <v>5</v>
      </c>
      <c r="O1411" s="7">
        <v>10121</v>
      </c>
      <c r="P1411" s="8">
        <v>0.1</v>
      </c>
      <c r="Q1411" s="7">
        <v>7277</v>
      </c>
      <c r="R1411" s="9">
        <f t="shared" si="180"/>
        <v>45544.5</v>
      </c>
      <c r="S1411" s="9">
        <f t="shared" si="181"/>
        <v>36385</v>
      </c>
      <c r="T1411" s="9">
        <f t="shared" si="182"/>
        <v>9159.5</v>
      </c>
      <c r="U1411" s="10">
        <f t="shared" si="183"/>
        <v>0.20111100132837115</v>
      </c>
      <c r="V1411" s="5" t="s">
        <v>42</v>
      </c>
    </row>
    <row r="1412" spans="1:22" x14ac:dyDescent="0.3">
      <c r="A1412" s="5" t="s">
        <v>1499</v>
      </c>
      <c r="B1412" s="6">
        <v>45277</v>
      </c>
      <c r="C1412" s="5">
        <f t="shared" si="176"/>
        <v>2023</v>
      </c>
      <c r="D1412" s="5">
        <f t="shared" si="177"/>
        <v>12</v>
      </c>
      <c r="E1412" s="5" t="str">
        <f t="shared" si="178"/>
        <v>Dec</v>
      </c>
      <c r="F1412" s="5" t="str">
        <f t="shared" si="179"/>
        <v>Q4</v>
      </c>
      <c r="G1412" s="5" t="s">
        <v>63</v>
      </c>
      <c r="H1412" s="5" t="s">
        <v>109</v>
      </c>
      <c r="I1412" s="5" t="s">
        <v>110</v>
      </c>
      <c r="J1412" s="5" t="s">
        <v>46</v>
      </c>
      <c r="K1412" s="5" t="s">
        <v>61</v>
      </c>
      <c r="L1412" s="5" t="s">
        <v>40</v>
      </c>
      <c r="M1412" s="5" t="s">
        <v>56</v>
      </c>
      <c r="N1412" s="5">
        <v>2</v>
      </c>
      <c r="O1412" s="7">
        <v>225</v>
      </c>
      <c r="P1412" s="8">
        <v>0.05</v>
      </c>
      <c r="Q1412" s="7">
        <v>95</v>
      </c>
      <c r="R1412" s="9">
        <f t="shared" si="180"/>
        <v>427.5</v>
      </c>
      <c r="S1412" s="9">
        <f t="shared" si="181"/>
        <v>190</v>
      </c>
      <c r="T1412" s="9">
        <f t="shared" si="182"/>
        <v>237.5</v>
      </c>
      <c r="U1412" s="10">
        <f t="shared" si="183"/>
        <v>0.55555555555555558</v>
      </c>
      <c r="V1412" s="5" t="s">
        <v>42</v>
      </c>
    </row>
    <row r="1413" spans="1:22" x14ac:dyDescent="0.3">
      <c r="A1413" s="5" t="s">
        <v>1500</v>
      </c>
      <c r="B1413" s="6">
        <v>45278</v>
      </c>
      <c r="C1413" s="5">
        <f t="shared" si="176"/>
        <v>2023</v>
      </c>
      <c r="D1413" s="5">
        <f t="shared" si="177"/>
        <v>12</v>
      </c>
      <c r="E1413" s="5" t="str">
        <f t="shared" si="178"/>
        <v>Dec</v>
      </c>
      <c r="F1413" s="5" t="str">
        <f t="shared" si="179"/>
        <v>Q4</v>
      </c>
      <c r="G1413" s="5" t="s">
        <v>51</v>
      </c>
      <c r="H1413" s="5" t="s">
        <v>106</v>
      </c>
      <c r="I1413" s="5" t="s">
        <v>107</v>
      </c>
      <c r="J1413" s="5" t="s">
        <v>46</v>
      </c>
      <c r="K1413" s="5" t="s">
        <v>89</v>
      </c>
      <c r="L1413" s="5" t="s">
        <v>48</v>
      </c>
      <c r="M1413" s="5" t="s">
        <v>49</v>
      </c>
      <c r="N1413" s="5">
        <v>3</v>
      </c>
      <c r="O1413" s="7">
        <v>2147</v>
      </c>
      <c r="P1413" s="8">
        <v>0.15</v>
      </c>
      <c r="Q1413" s="7">
        <v>1258</v>
      </c>
      <c r="R1413" s="9">
        <f t="shared" si="180"/>
        <v>5474.8499999999995</v>
      </c>
      <c r="S1413" s="9">
        <f t="shared" si="181"/>
        <v>3774</v>
      </c>
      <c r="T1413" s="9">
        <f t="shared" si="182"/>
        <v>1700.8499999999995</v>
      </c>
      <c r="U1413" s="10">
        <f t="shared" si="183"/>
        <v>0.3106660456450861</v>
      </c>
      <c r="V1413" s="5" t="s">
        <v>42</v>
      </c>
    </row>
    <row r="1414" spans="1:22" x14ac:dyDescent="0.3">
      <c r="A1414" s="5" t="s">
        <v>1501</v>
      </c>
      <c r="B1414" s="6">
        <v>45278</v>
      </c>
      <c r="C1414" s="5">
        <f t="shared" si="176"/>
        <v>2023</v>
      </c>
      <c r="D1414" s="5">
        <f t="shared" si="177"/>
        <v>12</v>
      </c>
      <c r="E1414" s="5" t="str">
        <f t="shared" si="178"/>
        <v>Dec</v>
      </c>
      <c r="F1414" s="5" t="str">
        <f t="shared" si="179"/>
        <v>Q4</v>
      </c>
      <c r="G1414" s="5" t="s">
        <v>51</v>
      </c>
      <c r="H1414" s="5" t="s">
        <v>106</v>
      </c>
      <c r="I1414" s="5" t="s">
        <v>107</v>
      </c>
      <c r="J1414" s="5" t="s">
        <v>46</v>
      </c>
      <c r="K1414" s="5" t="s">
        <v>89</v>
      </c>
      <c r="L1414" s="5" t="s">
        <v>40</v>
      </c>
      <c r="M1414" s="5" t="s">
        <v>49</v>
      </c>
      <c r="N1414" s="5">
        <v>1</v>
      </c>
      <c r="O1414" s="7">
        <v>2151</v>
      </c>
      <c r="P1414" s="8">
        <v>0.15</v>
      </c>
      <c r="Q1414" s="7">
        <v>1238</v>
      </c>
      <c r="R1414" s="9">
        <f t="shared" si="180"/>
        <v>1828.35</v>
      </c>
      <c r="S1414" s="9">
        <f t="shared" si="181"/>
        <v>1238</v>
      </c>
      <c r="T1414" s="9">
        <f t="shared" si="182"/>
        <v>590.34999999999991</v>
      </c>
      <c r="U1414" s="10">
        <f t="shared" si="183"/>
        <v>0.32288675581808729</v>
      </c>
      <c r="V1414" s="5" t="s">
        <v>42</v>
      </c>
    </row>
    <row r="1415" spans="1:22" x14ac:dyDescent="0.3">
      <c r="A1415" s="5" t="s">
        <v>1502</v>
      </c>
      <c r="B1415" s="6">
        <v>45278</v>
      </c>
      <c r="C1415" s="5">
        <f t="shared" si="176"/>
        <v>2023</v>
      </c>
      <c r="D1415" s="5">
        <f t="shared" si="177"/>
        <v>12</v>
      </c>
      <c r="E1415" s="5" t="str">
        <f t="shared" si="178"/>
        <v>Dec</v>
      </c>
      <c r="F1415" s="5" t="str">
        <f t="shared" si="179"/>
        <v>Q4</v>
      </c>
      <c r="G1415" s="5" t="s">
        <v>63</v>
      </c>
      <c r="H1415" s="5" t="s">
        <v>64</v>
      </c>
      <c r="I1415" s="5" t="s">
        <v>65</v>
      </c>
      <c r="J1415" s="5" t="s">
        <v>46</v>
      </c>
      <c r="K1415" s="5" t="s">
        <v>47</v>
      </c>
      <c r="L1415" s="5" t="s">
        <v>76</v>
      </c>
      <c r="M1415" s="5" t="s">
        <v>56</v>
      </c>
      <c r="N1415" s="5">
        <v>1</v>
      </c>
      <c r="O1415" s="7">
        <v>408</v>
      </c>
      <c r="P1415" s="8">
        <v>0.05</v>
      </c>
      <c r="Q1415" s="7">
        <v>185</v>
      </c>
      <c r="R1415" s="9">
        <f t="shared" si="180"/>
        <v>387.59999999999997</v>
      </c>
      <c r="S1415" s="9">
        <f t="shared" si="181"/>
        <v>185</v>
      </c>
      <c r="T1415" s="9">
        <f t="shared" si="182"/>
        <v>202.59999999999997</v>
      </c>
      <c r="U1415" s="10">
        <f t="shared" si="183"/>
        <v>0.52270381836945301</v>
      </c>
      <c r="V1415" s="5" t="s">
        <v>42</v>
      </c>
    </row>
    <row r="1416" spans="1:22" x14ac:dyDescent="0.3">
      <c r="A1416" s="5" t="s">
        <v>1503</v>
      </c>
      <c r="B1416" s="6">
        <v>45278</v>
      </c>
      <c r="C1416" s="5">
        <f t="shared" si="176"/>
        <v>2023</v>
      </c>
      <c r="D1416" s="5">
        <f t="shared" si="177"/>
        <v>12</v>
      </c>
      <c r="E1416" s="5" t="str">
        <f t="shared" si="178"/>
        <v>Dec</v>
      </c>
      <c r="F1416" s="5" t="str">
        <f t="shared" si="179"/>
        <v>Q4</v>
      </c>
      <c r="G1416" s="5" t="s">
        <v>51</v>
      </c>
      <c r="H1416" s="5" t="s">
        <v>79</v>
      </c>
      <c r="I1416" s="5" t="s">
        <v>80</v>
      </c>
      <c r="J1416" s="5" t="s">
        <v>46</v>
      </c>
      <c r="K1416" s="5" t="s">
        <v>47</v>
      </c>
      <c r="L1416" s="5" t="s">
        <v>48</v>
      </c>
      <c r="M1416" s="5" t="s">
        <v>49</v>
      </c>
      <c r="N1416" s="5">
        <v>3</v>
      </c>
      <c r="O1416" s="7">
        <v>429</v>
      </c>
      <c r="P1416" s="8">
        <v>0</v>
      </c>
      <c r="Q1416" s="7">
        <v>192</v>
      </c>
      <c r="R1416" s="9">
        <f t="shared" si="180"/>
        <v>1287</v>
      </c>
      <c r="S1416" s="9">
        <f t="shared" si="181"/>
        <v>576</v>
      </c>
      <c r="T1416" s="9">
        <f t="shared" si="182"/>
        <v>711</v>
      </c>
      <c r="U1416" s="10">
        <f t="shared" si="183"/>
        <v>0.55244755244755239</v>
      </c>
      <c r="V1416" s="5" t="s">
        <v>42</v>
      </c>
    </row>
    <row r="1417" spans="1:22" x14ac:dyDescent="0.3">
      <c r="A1417" s="5" t="s">
        <v>1504</v>
      </c>
      <c r="B1417" s="6">
        <v>45278</v>
      </c>
      <c r="C1417" s="5">
        <f t="shared" si="176"/>
        <v>2023</v>
      </c>
      <c r="D1417" s="5">
        <f t="shared" si="177"/>
        <v>12</v>
      </c>
      <c r="E1417" s="5" t="str">
        <f t="shared" si="178"/>
        <v>Dec</v>
      </c>
      <c r="F1417" s="5" t="str">
        <f t="shared" si="179"/>
        <v>Q4</v>
      </c>
      <c r="G1417" s="5" t="s">
        <v>58</v>
      </c>
      <c r="H1417" s="5" t="s">
        <v>68</v>
      </c>
      <c r="I1417" s="5" t="s">
        <v>69</v>
      </c>
      <c r="J1417" s="5" t="s">
        <v>54</v>
      </c>
      <c r="K1417" s="5" t="s">
        <v>99</v>
      </c>
      <c r="L1417" s="5" t="s">
        <v>76</v>
      </c>
      <c r="M1417" s="5" t="s">
        <v>49</v>
      </c>
      <c r="N1417" s="5">
        <v>2</v>
      </c>
      <c r="O1417" s="7">
        <v>1751</v>
      </c>
      <c r="P1417" s="8">
        <v>0</v>
      </c>
      <c r="Q1417" s="7">
        <v>912</v>
      </c>
      <c r="R1417" s="9">
        <f t="shared" si="180"/>
        <v>3502</v>
      </c>
      <c r="S1417" s="9">
        <f t="shared" si="181"/>
        <v>1824</v>
      </c>
      <c r="T1417" s="9">
        <f t="shared" si="182"/>
        <v>1678</v>
      </c>
      <c r="U1417" s="10">
        <f t="shared" si="183"/>
        <v>0.47915476870359797</v>
      </c>
      <c r="V1417" s="5" t="s">
        <v>42</v>
      </c>
    </row>
    <row r="1418" spans="1:22" x14ac:dyDescent="0.3">
      <c r="A1418" s="5" t="s">
        <v>1505</v>
      </c>
      <c r="B1418" s="6">
        <v>45278</v>
      </c>
      <c r="C1418" s="5">
        <f t="shared" si="176"/>
        <v>2023</v>
      </c>
      <c r="D1418" s="5">
        <f t="shared" si="177"/>
        <v>12</v>
      </c>
      <c r="E1418" s="5" t="str">
        <f t="shared" si="178"/>
        <v>Dec</v>
      </c>
      <c r="F1418" s="5" t="str">
        <f t="shared" si="179"/>
        <v>Q4</v>
      </c>
      <c r="G1418" s="5" t="s">
        <v>35</v>
      </c>
      <c r="H1418" s="5" t="s">
        <v>36</v>
      </c>
      <c r="I1418" s="5" t="s">
        <v>37</v>
      </c>
      <c r="J1418" s="5" t="s">
        <v>54</v>
      </c>
      <c r="K1418" s="5" t="s">
        <v>84</v>
      </c>
      <c r="L1418" s="5" t="s">
        <v>48</v>
      </c>
      <c r="M1418" s="5" t="s">
        <v>49</v>
      </c>
      <c r="N1418" s="5">
        <v>5</v>
      </c>
      <c r="O1418" s="7">
        <v>2490</v>
      </c>
      <c r="P1418" s="8">
        <v>0.1</v>
      </c>
      <c r="Q1418" s="7">
        <v>1253</v>
      </c>
      <c r="R1418" s="9">
        <f t="shared" si="180"/>
        <v>11205</v>
      </c>
      <c r="S1418" s="9">
        <f t="shared" si="181"/>
        <v>6265</v>
      </c>
      <c r="T1418" s="9">
        <f t="shared" si="182"/>
        <v>4940</v>
      </c>
      <c r="U1418" s="10">
        <f t="shared" si="183"/>
        <v>0.44087460954930835</v>
      </c>
      <c r="V1418" s="5" t="s">
        <v>120</v>
      </c>
    </row>
    <row r="1419" spans="1:22" x14ac:dyDescent="0.3">
      <c r="A1419" s="5" t="s">
        <v>1506</v>
      </c>
      <c r="B1419" s="6">
        <v>45278</v>
      </c>
      <c r="C1419" s="5">
        <f t="shared" si="176"/>
        <v>2023</v>
      </c>
      <c r="D1419" s="5">
        <f t="shared" si="177"/>
        <v>12</v>
      </c>
      <c r="E1419" s="5" t="str">
        <f t="shared" si="178"/>
        <v>Dec</v>
      </c>
      <c r="F1419" s="5" t="str">
        <f t="shared" si="179"/>
        <v>Q4</v>
      </c>
      <c r="G1419" s="5" t="s">
        <v>58</v>
      </c>
      <c r="H1419" s="5" t="s">
        <v>68</v>
      </c>
      <c r="I1419" s="5" t="s">
        <v>69</v>
      </c>
      <c r="J1419" s="5" t="s">
        <v>46</v>
      </c>
      <c r="K1419" s="5" t="s">
        <v>66</v>
      </c>
      <c r="L1419" s="5" t="s">
        <v>48</v>
      </c>
      <c r="M1419" s="5" t="s">
        <v>49</v>
      </c>
      <c r="N1419" s="5">
        <v>3</v>
      </c>
      <c r="O1419" s="7">
        <v>281</v>
      </c>
      <c r="P1419" s="8">
        <v>0</v>
      </c>
      <c r="Q1419" s="7">
        <v>116</v>
      </c>
      <c r="R1419" s="9">
        <f t="shared" si="180"/>
        <v>843</v>
      </c>
      <c r="S1419" s="9">
        <f t="shared" si="181"/>
        <v>348</v>
      </c>
      <c r="T1419" s="9">
        <f t="shared" si="182"/>
        <v>495</v>
      </c>
      <c r="U1419" s="10">
        <f t="shared" si="183"/>
        <v>0.58718861209964412</v>
      </c>
      <c r="V1419" s="5" t="s">
        <v>120</v>
      </c>
    </row>
    <row r="1420" spans="1:22" x14ac:dyDescent="0.3">
      <c r="A1420" s="5" t="s">
        <v>1507</v>
      </c>
      <c r="B1420" s="6">
        <v>45279</v>
      </c>
      <c r="C1420" s="5">
        <f t="shared" si="176"/>
        <v>2023</v>
      </c>
      <c r="D1420" s="5">
        <f t="shared" si="177"/>
        <v>12</v>
      </c>
      <c r="E1420" s="5" t="str">
        <f t="shared" si="178"/>
        <v>Dec</v>
      </c>
      <c r="F1420" s="5" t="str">
        <f t="shared" si="179"/>
        <v>Q4</v>
      </c>
      <c r="G1420" s="5" t="s">
        <v>58</v>
      </c>
      <c r="H1420" s="5" t="s">
        <v>72</v>
      </c>
      <c r="I1420" s="5" t="s">
        <v>73</v>
      </c>
      <c r="J1420" s="5" t="s">
        <v>54</v>
      </c>
      <c r="K1420" s="5" t="s">
        <v>55</v>
      </c>
      <c r="L1420" s="5" t="s">
        <v>40</v>
      </c>
      <c r="M1420" s="5" t="s">
        <v>49</v>
      </c>
      <c r="N1420" s="5">
        <v>1</v>
      </c>
      <c r="O1420" s="7">
        <v>2608</v>
      </c>
      <c r="P1420" s="8">
        <v>0</v>
      </c>
      <c r="Q1420" s="7">
        <v>1572</v>
      </c>
      <c r="R1420" s="9">
        <f t="shared" si="180"/>
        <v>2608</v>
      </c>
      <c r="S1420" s="9">
        <f t="shared" si="181"/>
        <v>1572</v>
      </c>
      <c r="T1420" s="9">
        <f t="shared" si="182"/>
        <v>1036</v>
      </c>
      <c r="U1420" s="10">
        <f t="shared" si="183"/>
        <v>0.39723926380368096</v>
      </c>
      <c r="V1420" s="5" t="s">
        <v>42</v>
      </c>
    </row>
    <row r="1421" spans="1:22" x14ac:dyDescent="0.3">
      <c r="A1421" s="5" t="s">
        <v>1508</v>
      </c>
      <c r="B1421" s="6">
        <v>45279</v>
      </c>
      <c r="C1421" s="5">
        <f t="shared" si="176"/>
        <v>2023</v>
      </c>
      <c r="D1421" s="5">
        <f t="shared" si="177"/>
        <v>12</v>
      </c>
      <c r="E1421" s="5" t="str">
        <f t="shared" si="178"/>
        <v>Dec</v>
      </c>
      <c r="F1421" s="5" t="str">
        <f t="shared" si="179"/>
        <v>Q4</v>
      </c>
      <c r="G1421" s="5" t="s">
        <v>51</v>
      </c>
      <c r="H1421" s="5" t="s">
        <v>79</v>
      </c>
      <c r="I1421" s="5" t="s">
        <v>80</v>
      </c>
      <c r="J1421" s="5" t="s">
        <v>38</v>
      </c>
      <c r="K1421" s="5" t="s">
        <v>75</v>
      </c>
      <c r="L1421" s="5" t="s">
        <v>76</v>
      </c>
      <c r="M1421" s="5" t="s">
        <v>49</v>
      </c>
      <c r="N1421" s="5">
        <v>2</v>
      </c>
      <c r="O1421" s="7">
        <v>11533</v>
      </c>
      <c r="P1421" s="8">
        <v>0</v>
      </c>
      <c r="Q1421" s="7">
        <v>8388</v>
      </c>
      <c r="R1421" s="9">
        <f t="shared" si="180"/>
        <v>23066</v>
      </c>
      <c r="S1421" s="9">
        <f t="shared" si="181"/>
        <v>16776</v>
      </c>
      <c r="T1421" s="9">
        <f t="shared" si="182"/>
        <v>6290</v>
      </c>
      <c r="U1421" s="10">
        <f t="shared" si="183"/>
        <v>0.27269574265152174</v>
      </c>
      <c r="V1421" s="5" t="s">
        <v>120</v>
      </c>
    </row>
    <row r="1422" spans="1:22" x14ac:dyDescent="0.3">
      <c r="A1422" s="5" t="s">
        <v>1509</v>
      </c>
      <c r="B1422" s="6">
        <v>45279</v>
      </c>
      <c r="C1422" s="5">
        <f t="shared" si="176"/>
        <v>2023</v>
      </c>
      <c r="D1422" s="5">
        <f t="shared" si="177"/>
        <v>12</v>
      </c>
      <c r="E1422" s="5" t="str">
        <f t="shared" si="178"/>
        <v>Dec</v>
      </c>
      <c r="F1422" s="5" t="str">
        <f t="shared" si="179"/>
        <v>Q4</v>
      </c>
      <c r="G1422" s="5" t="s">
        <v>51</v>
      </c>
      <c r="H1422" s="5" t="s">
        <v>79</v>
      </c>
      <c r="I1422" s="5" t="s">
        <v>80</v>
      </c>
      <c r="J1422" s="5" t="s">
        <v>46</v>
      </c>
      <c r="K1422" s="5" t="s">
        <v>47</v>
      </c>
      <c r="L1422" s="5" t="s">
        <v>48</v>
      </c>
      <c r="M1422" s="5" t="s">
        <v>49</v>
      </c>
      <c r="N1422" s="5">
        <v>1</v>
      </c>
      <c r="O1422" s="7">
        <v>467</v>
      </c>
      <c r="P1422" s="8">
        <v>0</v>
      </c>
      <c r="Q1422" s="7">
        <v>204</v>
      </c>
      <c r="R1422" s="9">
        <f t="shared" si="180"/>
        <v>467</v>
      </c>
      <c r="S1422" s="9">
        <f t="shared" si="181"/>
        <v>204</v>
      </c>
      <c r="T1422" s="9">
        <f t="shared" si="182"/>
        <v>263</v>
      </c>
      <c r="U1422" s="10">
        <f t="shared" si="183"/>
        <v>0.56316916488222701</v>
      </c>
      <c r="V1422" s="5" t="s">
        <v>42</v>
      </c>
    </row>
    <row r="1423" spans="1:22" x14ac:dyDescent="0.3">
      <c r="A1423" s="5" t="s">
        <v>1510</v>
      </c>
      <c r="B1423" s="6">
        <v>45279</v>
      </c>
      <c r="C1423" s="5">
        <f t="shared" si="176"/>
        <v>2023</v>
      </c>
      <c r="D1423" s="5">
        <f t="shared" si="177"/>
        <v>12</v>
      </c>
      <c r="E1423" s="5" t="str">
        <f t="shared" si="178"/>
        <v>Dec</v>
      </c>
      <c r="F1423" s="5" t="str">
        <f t="shared" si="179"/>
        <v>Q4</v>
      </c>
      <c r="G1423" s="5" t="s">
        <v>51</v>
      </c>
      <c r="H1423" s="5" t="s">
        <v>79</v>
      </c>
      <c r="I1423" s="5" t="s">
        <v>80</v>
      </c>
      <c r="J1423" s="5" t="s">
        <v>46</v>
      </c>
      <c r="K1423" s="5" t="s">
        <v>47</v>
      </c>
      <c r="L1423" s="5" t="s">
        <v>40</v>
      </c>
      <c r="M1423" s="5" t="s">
        <v>56</v>
      </c>
      <c r="N1423" s="5">
        <v>3</v>
      </c>
      <c r="O1423" s="7">
        <v>408</v>
      </c>
      <c r="P1423" s="8">
        <v>0.15</v>
      </c>
      <c r="Q1423" s="7">
        <v>186</v>
      </c>
      <c r="R1423" s="9">
        <f t="shared" si="180"/>
        <v>1040.3999999999999</v>
      </c>
      <c r="S1423" s="9">
        <f t="shared" si="181"/>
        <v>558</v>
      </c>
      <c r="T1423" s="9">
        <f t="shared" si="182"/>
        <v>482.39999999999986</v>
      </c>
      <c r="U1423" s="10">
        <f t="shared" si="183"/>
        <v>0.4636678200692041</v>
      </c>
      <c r="V1423" s="5" t="s">
        <v>42</v>
      </c>
    </row>
    <row r="1424" spans="1:22" x14ac:dyDescent="0.3">
      <c r="A1424" s="5" t="s">
        <v>1511</v>
      </c>
      <c r="B1424" s="6">
        <v>45279</v>
      </c>
      <c r="C1424" s="5">
        <f t="shared" si="176"/>
        <v>2023</v>
      </c>
      <c r="D1424" s="5">
        <f t="shared" si="177"/>
        <v>12</v>
      </c>
      <c r="E1424" s="5" t="str">
        <f t="shared" si="178"/>
        <v>Dec</v>
      </c>
      <c r="F1424" s="5" t="str">
        <f t="shared" si="179"/>
        <v>Q4</v>
      </c>
      <c r="G1424" s="5" t="s">
        <v>63</v>
      </c>
      <c r="H1424" s="5" t="s">
        <v>86</v>
      </c>
      <c r="I1424" s="5" t="s">
        <v>87</v>
      </c>
      <c r="J1424" s="5" t="s">
        <v>46</v>
      </c>
      <c r="K1424" s="5" t="s">
        <v>47</v>
      </c>
      <c r="L1424" s="5" t="s">
        <v>76</v>
      </c>
      <c r="M1424" s="5" t="s">
        <v>49</v>
      </c>
      <c r="N1424" s="5">
        <v>1</v>
      </c>
      <c r="O1424" s="7">
        <v>471</v>
      </c>
      <c r="P1424" s="8">
        <v>0.05</v>
      </c>
      <c r="Q1424" s="7">
        <v>214</v>
      </c>
      <c r="R1424" s="9">
        <f t="shared" si="180"/>
        <v>447.45</v>
      </c>
      <c r="S1424" s="9">
        <f t="shared" si="181"/>
        <v>214</v>
      </c>
      <c r="T1424" s="9">
        <f t="shared" si="182"/>
        <v>233.45</v>
      </c>
      <c r="U1424" s="10">
        <f t="shared" si="183"/>
        <v>0.52173427198569666</v>
      </c>
      <c r="V1424" s="5" t="s">
        <v>42</v>
      </c>
    </row>
    <row r="1425" spans="1:22" x14ac:dyDescent="0.3">
      <c r="A1425" s="5" t="s">
        <v>1512</v>
      </c>
      <c r="B1425" s="6">
        <v>45279</v>
      </c>
      <c r="C1425" s="5">
        <f t="shared" si="176"/>
        <v>2023</v>
      </c>
      <c r="D1425" s="5">
        <f t="shared" si="177"/>
        <v>12</v>
      </c>
      <c r="E1425" s="5" t="str">
        <f t="shared" si="178"/>
        <v>Dec</v>
      </c>
      <c r="F1425" s="5" t="str">
        <f t="shared" si="179"/>
        <v>Q4</v>
      </c>
      <c r="G1425" s="5" t="s">
        <v>63</v>
      </c>
      <c r="H1425" s="5" t="s">
        <v>109</v>
      </c>
      <c r="I1425" s="5" t="s">
        <v>110</v>
      </c>
      <c r="J1425" s="5" t="s">
        <v>81</v>
      </c>
      <c r="K1425" s="5" t="s">
        <v>94</v>
      </c>
      <c r="L1425" s="5" t="s">
        <v>48</v>
      </c>
      <c r="M1425" s="5" t="s">
        <v>49</v>
      </c>
      <c r="N1425" s="5">
        <v>2</v>
      </c>
      <c r="O1425" s="7">
        <v>31206</v>
      </c>
      <c r="P1425" s="8">
        <v>0.15</v>
      </c>
      <c r="Q1425" s="7">
        <v>21640</v>
      </c>
      <c r="R1425" s="9">
        <f t="shared" si="180"/>
        <v>53050.2</v>
      </c>
      <c r="S1425" s="9">
        <f t="shared" si="181"/>
        <v>43280</v>
      </c>
      <c r="T1425" s="9">
        <f t="shared" si="182"/>
        <v>9770.1999999999971</v>
      </c>
      <c r="U1425" s="10">
        <f t="shared" si="183"/>
        <v>0.18416895695020938</v>
      </c>
      <c r="V1425" s="5" t="s">
        <v>42</v>
      </c>
    </row>
    <row r="1426" spans="1:22" x14ac:dyDescent="0.3">
      <c r="A1426" s="5" t="s">
        <v>1513</v>
      </c>
      <c r="B1426" s="6">
        <v>45279</v>
      </c>
      <c r="C1426" s="5">
        <f t="shared" si="176"/>
        <v>2023</v>
      </c>
      <c r="D1426" s="5">
        <f t="shared" si="177"/>
        <v>12</v>
      </c>
      <c r="E1426" s="5" t="str">
        <f t="shared" si="178"/>
        <v>Dec</v>
      </c>
      <c r="F1426" s="5" t="str">
        <f t="shared" si="179"/>
        <v>Q4</v>
      </c>
      <c r="G1426" s="5" t="s">
        <v>58</v>
      </c>
      <c r="H1426" s="5" t="s">
        <v>59</v>
      </c>
      <c r="I1426" s="5" t="s">
        <v>60</v>
      </c>
      <c r="J1426" s="5" t="s">
        <v>46</v>
      </c>
      <c r="K1426" s="5" t="s">
        <v>47</v>
      </c>
      <c r="L1426" s="5" t="s">
        <v>40</v>
      </c>
      <c r="M1426" s="5" t="s">
        <v>56</v>
      </c>
      <c r="N1426" s="5">
        <v>4</v>
      </c>
      <c r="O1426" s="7">
        <v>477</v>
      </c>
      <c r="P1426" s="8">
        <v>0.05</v>
      </c>
      <c r="Q1426" s="7">
        <v>217</v>
      </c>
      <c r="R1426" s="9">
        <f t="shared" si="180"/>
        <v>1812.6</v>
      </c>
      <c r="S1426" s="9">
        <f t="shared" si="181"/>
        <v>868</v>
      </c>
      <c r="T1426" s="9">
        <f t="shared" si="182"/>
        <v>944.59999999999991</v>
      </c>
      <c r="U1426" s="10">
        <f t="shared" si="183"/>
        <v>0.52112986869689948</v>
      </c>
      <c r="V1426" s="5" t="s">
        <v>42</v>
      </c>
    </row>
    <row r="1427" spans="1:22" x14ac:dyDescent="0.3">
      <c r="A1427" s="5" t="s">
        <v>1514</v>
      </c>
      <c r="B1427" s="6">
        <v>45279</v>
      </c>
      <c r="C1427" s="5">
        <f t="shared" si="176"/>
        <v>2023</v>
      </c>
      <c r="D1427" s="5">
        <f t="shared" si="177"/>
        <v>12</v>
      </c>
      <c r="E1427" s="5" t="str">
        <f t="shared" si="178"/>
        <v>Dec</v>
      </c>
      <c r="F1427" s="5" t="str">
        <f t="shared" si="179"/>
        <v>Q4</v>
      </c>
      <c r="G1427" s="5" t="s">
        <v>58</v>
      </c>
      <c r="H1427" s="5" t="s">
        <v>68</v>
      </c>
      <c r="I1427" s="5" t="s">
        <v>69</v>
      </c>
      <c r="J1427" s="5" t="s">
        <v>38</v>
      </c>
      <c r="K1427" s="5" t="s">
        <v>75</v>
      </c>
      <c r="L1427" s="5" t="s">
        <v>40</v>
      </c>
      <c r="M1427" s="5" t="s">
        <v>56</v>
      </c>
      <c r="N1427" s="5">
        <v>3</v>
      </c>
      <c r="O1427" s="7">
        <v>9962</v>
      </c>
      <c r="P1427" s="8">
        <v>0</v>
      </c>
      <c r="Q1427" s="7">
        <v>7582</v>
      </c>
      <c r="R1427" s="9">
        <f t="shared" si="180"/>
        <v>29886</v>
      </c>
      <c r="S1427" s="9">
        <f t="shared" si="181"/>
        <v>22746</v>
      </c>
      <c r="T1427" s="9">
        <f t="shared" si="182"/>
        <v>7140</v>
      </c>
      <c r="U1427" s="10">
        <f t="shared" si="183"/>
        <v>0.23890784982935154</v>
      </c>
      <c r="V1427" s="5" t="s">
        <v>42</v>
      </c>
    </row>
    <row r="1428" spans="1:22" x14ac:dyDescent="0.3">
      <c r="A1428" s="5" t="s">
        <v>1515</v>
      </c>
      <c r="B1428" s="6">
        <v>45280</v>
      </c>
      <c r="C1428" s="5">
        <f t="shared" si="176"/>
        <v>2023</v>
      </c>
      <c r="D1428" s="5">
        <f t="shared" si="177"/>
        <v>12</v>
      </c>
      <c r="E1428" s="5" t="str">
        <f t="shared" si="178"/>
        <v>Dec</v>
      </c>
      <c r="F1428" s="5" t="str">
        <f t="shared" si="179"/>
        <v>Q4</v>
      </c>
      <c r="G1428" s="5" t="s">
        <v>51</v>
      </c>
      <c r="H1428" s="5" t="s">
        <v>52</v>
      </c>
      <c r="I1428" s="5" t="s">
        <v>53</v>
      </c>
      <c r="J1428" s="5" t="s">
        <v>54</v>
      </c>
      <c r="K1428" s="5" t="s">
        <v>55</v>
      </c>
      <c r="L1428" s="5" t="s">
        <v>76</v>
      </c>
      <c r="M1428" s="5" t="s">
        <v>41</v>
      </c>
      <c r="N1428" s="5">
        <v>8</v>
      </c>
      <c r="O1428" s="7">
        <v>3009</v>
      </c>
      <c r="P1428" s="8">
        <v>0.2</v>
      </c>
      <c r="Q1428" s="7">
        <v>1854</v>
      </c>
      <c r="R1428" s="9">
        <f t="shared" si="180"/>
        <v>19257.600000000002</v>
      </c>
      <c r="S1428" s="9">
        <f t="shared" si="181"/>
        <v>14832</v>
      </c>
      <c r="T1428" s="9">
        <f t="shared" si="182"/>
        <v>4425.6000000000022</v>
      </c>
      <c r="U1428" s="10">
        <f t="shared" si="183"/>
        <v>0.22981056829511473</v>
      </c>
      <c r="V1428" s="5" t="s">
        <v>42</v>
      </c>
    </row>
    <row r="1429" spans="1:22" x14ac:dyDescent="0.3">
      <c r="A1429" s="5" t="s">
        <v>1516</v>
      </c>
      <c r="B1429" s="6">
        <v>45280</v>
      </c>
      <c r="C1429" s="5">
        <f t="shared" si="176"/>
        <v>2023</v>
      </c>
      <c r="D1429" s="5">
        <f t="shared" si="177"/>
        <v>12</v>
      </c>
      <c r="E1429" s="5" t="str">
        <f t="shared" si="178"/>
        <v>Dec</v>
      </c>
      <c r="F1429" s="5" t="str">
        <f t="shared" si="179"/>
        <v>Q4</v>
      </c>
      <c r="G1429" s="5" t="s">
        <v>51</v>
      </c>
      <c r="H1429" s="5" t="s">
        <v>106</v>
      </c>
      <c r="I1429" s="5" t="s">
        <v>107</v>
      </c>
      <c r="J1429" s="5" t="s">
        <v>54</v>
      </c>
      <c r="K1429" s="5" t="s">
        <v>84</v>
      </c>
      <c r="L1429" s="5" t="s">
        <v>40</v>
      </c>
      <c r="M1429" s="5" t="s">
        <v>49</v>
      </c>
      <c r="N1429" s="5">
        <v>4</v>
      </c>
      <c r="O1429" s="7">
        <v>2388</v>
      </c>
      <c r="P1429" s="8">
        <v>0</v>
      </c>
      <c r="Q1429" s="7">
        <v>1206</v>
      </c>
      <c r="R1429" s="9">
        <f t="shared" si="180"/>
        <v>9552</v>
      </c>
      <c r="S1429" s="9">
        <f t="shared" si="181"/>
        <v>4824</v>
      </c>
      <c r="T1429" s="9">
        <f t="shared" si="182"/>
        <v>4728</v>
      </c>
      <c r="U1429" s="10">
        <f t="shared" si="183"/>
        <v>0.49497487437185927</v>
      </c>
      <c r="V1429" s="5" t="s">
        <v>42</v>
      </c>
    </row>
    <row r="1430" spans="1:22" x14ac:dyDescent="0.3">
      <c r="A1430" s="5" t="s">
        <v>1517</v>
      </c>
      <c r="B1430" s="6">
        <v>45280</v>
      </c>
      <c r="C1430" s="5">
        <f t="shared" si="176"/>
        <v>2023</v>
      </c>
      <c r="D1430" s="5">
        <f t="shared" si="177"/>
        <v>12</v>
      </c>
      <c r="E1430" s="5" t="str">
        <f t="shared" si="178"/>
        <v>Dec</v>
      </c>
      <c r="F1430" s="5" t="str">
        <f t="shared" si="179"/>
        <v>Q4</v>
      </c>
      <c r="G1430" s="5" t="s">
        <v>58</v>
      </c>
      <c r="H1430" s="5" t="s">
        <v>72</v>
      </c>
      <c r="I1430" s="5" t="s">
        <v>73</v>
      </c>
      <c r="J1430" s="5" t="s">
        <v>46</v>
      </c>
      <c r="K1430" s="5" t="s">
        <v>47</v>
      </c>
      <c r="L1430" s="5" t="s">
        <v>76</v>
      </c>
      <c r="M1430" s="5" t="s">
        <v>56</v>
      </c>
      <c r="N1430" s="5">
        <v>3</v>
      </c>
      <c r="O1430" s="7">
        <v>414</v>
      </c>
      <c r="P1430" s="8">
        <v>0</v>
      </c>
      <c r="Q1430" s="7">
        <v>181</v>
      </c>
      <c r="R1430" s="9">
        <f t="shared" si="180"/>
        <v>1242</v>
      </c>
      <c r="S1430" s="9">
        <f t="shared" si="181"/>
        <v>543</v>
      </c>
      <c r="T1430" s="9">
        <f t="shared" si="182"/>
        <v>699</v>
      </c>
      <c r="U1430" s="10">
        <f t="shared" si="183"/>
        <v>0.5628019323671497</v>
      </c>
      <c r="V1430" s="5" t="s">
        <v>42</v>
      </c>
    </row>
    <row r="1431" spans="1:22" x14ac:dyDescent="0.3">
      <c r="A1431" s="5" t="s">
        <v>1518</v>
      </c>
      <c r="B1431" s="6">
        <v>45280</v>
      </c>
      <c r="C1431" s="5">
        <f t="shared" si="176"/>
        <v>2023</v>
      </c>
      <c r="D1431" s="5">
        <f t="shared" si="177"/>
        <v>12</v>
      </c>
      <c r="E1431" s="5" t="str">
        <f t="shared" si="178"/>
        <v>Dec</v>
      </c>
      <c r="F1431" s="5" t="str">
        <f t="shared" si="179"/>
        <v>Q4</v>
      </c>
      <c r="G1431" s="5" t="s">
        <v>58</v>
      </c>
      <c r="H1431" s="5" t="s">
        <v>72</v>
      </c>
      <c r="I1431" s="5" t="s">
        <v>73</v>
      </c>
      <c r="J1431" s="5" t="s">
        <v>38</v>
      </c>
      <c r="K1431" s="5" t="s">
        <v>39</v>
      </c>
      <c r="L1431" s="5" t="s">
        <v>40</v>
      </c>
      <c r="M1431" s="5" t="s">
        <v>49</v>
      </c>
      <c r="N1431" s="5">
        <v>2</v>
      </c>
      <c r="O1431" s="7">
        <v>47875</v>
      </c>
      <c r="P1431" s="8">
        <v>0.15</v>
      </c>
      <c r="Q1431" s="7">
        <v>41714</v>
      </c>
      <c r="R1431" s="9">
        <f t="shared" si="180"/>
        <v>81387.5</v>
      </c>
      <c r="S1431" s="9">
        <f t="shared" si="181"/>
        <v>83428</v>
      </c>
      <c r="T1431" s="9">
        <f t="shared" si="182"/>
        <v>-2040.5</v>
      </c>
      <c r="U1431" s="10">
        <f t="shared" si="183"/>
        <v>-2.5071417600982953E-2</v>
      </c>
      <c r="V1431" s="5" t="s">
        <v>42</v>
      </c>
    </row>
    <row r="1432" spans="1:22" x14ac:dyDescent="0.3">
      <c r="A1432" s="5" t="s">
        <v>1519</v>
      </c>
      <c r="B1432" s="6">
        <v>45280</v>
      </c>
      <c r="C1432" s="5">
        <f t="shared" si="176"/>
        <v>2023</v>
      </c>
      <c r="D1432" s="5">
        <f t="shared" si="177"/>
        <v>12</v>
      </c>
      <c r="E1432" s="5" t="str">
        <f t="shared" si="178"/>
        <v>Dec</v>
      </c>
      <c r="F1432" s="5" t="str">
        <f t="shared" si="179"/>
        <v>Q4</v>
      </c>
      <c r="G1432" s="5" t="s">
        <v>58</v>
      </c>
      <c r="H1432" s="5" t="s">
        <v>59</v>
      </c>
      <c r="I1432" s="5" t="s">
        <v>60</v>
      </c>
      <c r="J1432" s="5" t="s">
        <v>81</v>
      </c>
      <c r="K1432" s="5" t="s">
        <v>146</v>
      </c>
      <c r="L1432" s="5" t="s">
        <v>40</v>
      </c>
      <c r="M1432" s="5" t="s">
        <v>49</v>
      </c>
      <c r="N1432" s="5">
        <v>4</v>
      </c>
      <c r="O1432" s="7">
        <v>9127</v>
      </c>
      <c r="P1432" s="8">
        <v>0</v>
      </c>
      <c r="Q1432" s="7">
        <v>5671</v>
      </c>
      <c r="R1432" s="9">
        <f t="shared" si="180"/>
        <v>36508</v>
      </c>
      <c r="S1432" s="9">
        <f t="shared" si="181"/>
        <v>22684</v>
      </c>
      <c r="T1432" s="9">
        <f t="shared" si="182"/>
        <v>13824</v>
      </c>
      <c r="U1432" s="10">
        <f t="shared" si="183"/>
        <v>0.37865673277089951</v>
      </c>
      <c r="V1432" s="5" t="s">
        <v>42</v>
      </c>
    </row>
    <row r="1433" spans="1:22" x14ac:dyDescent="0.3">
      <c r="A1433" s="5" t="s">
        <v>1520</v>
      </c>
      <c r="B1433" s="6">
        <v>45280</v>
      </c>
      <c r="C1433" s="5">
        <f t="shared" si="176"/>
        <v>2023</v>
      </c>
      <c r="D1433" s="5">
        <f t="shared" si="177"/>
        <v>12</v>
      </c>
      <c r="E1433" s="5" t="str">
        <f t="shared" si="178"/>
        <v>Dec</v>
      </c>
      <c r="F1433" s="5" t="str">
        <f t="shared" si="179"/>
        <v>Q4</v>
      </c>
      <c r="G1433" s="5" t="s">
        <v>63</v>
      </c>
      <c r="H1433" s="5" t="s">
        <v>86</v>
      </c>
      <c r="I1433" s="5" t="s">
        <v>87</v>
      </c>
      <c r="J1433" s="5" t="s">
        <v>46</v>
      </c>
      <c r="K1433" s="5" t="s">
        <v>89</v>
      </c>
      <c r="L1433" s="5" t="s">
        <v>76</v>
      </c>
      <c r="M1433" s="5" t="s">
        <v>49</v>
      </c>
      <c r="N1433" s="5">
        <v>1</v>
      </c>
      <c r="O1433" s="7">
        <v>2083</v>
      </c>
      <c r="P1433" s="8">
        <v>0</v>
      </c>
      <c r="Q1433" s="7">
        <v>1223</v>
      </c>
      <c r="R1433" s="9">
        <f t="shared" si="180"/>
        <v>2083</v>
      </c>
      <c r="S1433" s="9">
        <f t="shared" si="181"/>
        <v>1223</v>
      </c>
      <c r="T1433" s="9">
        <f t="shared" si="182"/>
        <v>860</v>
      </c>
      <c r="U1433" s="10">
        <f t="shared" si="183"/>
        <v>0.41286605856937109</v>
      </c>
      <c r="V1433" s="5" t="s">
        <v>42</v>
      </c>
    </row>
    <row r="1434" spans="1:22" x14ac:dyDescent="0.3">
      <c r="A1434" s="5" t="s">
        <v>1521</v>
      </c>
      <c r="B1434" s="6">
        <v>45280</v>
      </c>
      <c r="C1434" s="5">
        <f t="shared" si="176"/>
        <v>2023</v>
      </c>
      <c r="D1434" s="5">
        <f t="shared" si="177"/>
        <v>12</v>
      </c>
      <c r="E1434" s="5" t="str">
        <f t="shared" si="178"/>
        <v>Dec</v>
      </c>
      <c r="F1434" s="5" t="str">
        <f t="shared" si="179"/>
        <v>Q4</v>
      </c>
      <c r="G1434" s="5" t="s">
        <v>35</v>
      </c>
      <c r="H1434" s="5" t="s">
        <v>36</v>
      </c>
      <c r="I1434" s="5" t="s">
        <v>37</v>
      </c>
      <c r="J1434" s="5" t="s">
        <v>46</v>
      </c>
      <c r="K1434" s="5" t="s">
        <v>66</v>
      </c>
      <c r="L1434" s="5" t="s">
        <v>76</v>
      </c>
      <c r="M1434" s="5" t="s">
        <v>56</v>
      </c>
      <c r="N1434" s="5">
        <v>1</v>
      </c>
      <c r="O1434" s="7">
        <v>288</v>
      </c>
      <c r="P1434" s="8">
        <v>0.1</v>
      </c>
      <c r="Q1434" s="7">
        <v>114</v>
      </c>
      <c r="R1434" s="9">
        <f t="shared" si="180"/>
        <v>259.2</v>
      </c>
      <c r="S1434" s="9">
        <f t="shared" si="181"/>
        <v>114</v>
      </c>
      <c r="T1434" s="9">
        <f t="shared" si="182"/>
        <v>145.19999999999999</v>
      </c>
      <c r="U1434" s="10">
        <f t="shared" si="183"/>
        <v>0.56018518518518512</v>
      </c>
      <c r="V1434" s="5" t="s">
        <v>42</v>
      </c>
    </row>
    <row r="1435" spans="1:22" x14ac:dyDescent="0.3">
      <c r="A1435" s="5" t="s">
        <v>1522</v>
      </c>
      <c r="B1435" s="6">
        <v>45280</v>
      </c>
      <c r="C1435" s="5">
        <f t="shared" si="176"/>
        <v>2023</v>
      </c>
      <c r="D1435" s="5">
        <f t="shared" si="177"/>
        <v>12</v>
      </c>
      <c r="E1435" s="5" t="str">
        <f t="shared" si="178"/>
        <v>Dec</v>
      </c>
      <c r="F1435" s="5" t="str">
        <f t="shared" si="179"/>
        <v>Q4</v>
      </c>
      <c r="G1435" s="5" t="s">
        <v>35</v>
      </c>
      <c r="H1435" s="5" t="s">
        <v>36</v>
      </c>
      <c r="I1435" s="5" t="s">
        <v>37</v>
      </c>
      <c r="J1435" s="5" t="s">
        <v>54</v>
      </c>
      <c r="K1435" s="5" t="s">
        <v>55</v>
      </c>
      <c r="L1435" s="5" t="s">
        <v>76</v>
      </c>
      <c r="M1435" s="5" t="s">
        <v>56</v>
      </c>
      <c r="N1435" s="5">
        <v>1</v>
      </c>
      <c r="O1435" s="7">
        <v>2590</v>
      </c>
      <c r="P1435" s="8">
        <v>0</v>
      </c>
      <c r="Q1435" s="7">
        <v>1559</v>
      </c>
      <c r="R1435" s="9">
        <f t="shared" si="180"/>
        <v>2590</v>
      </c>
      <c r="S1435" s="9">
        <f t="shared" si="181"/>
        <v>1559</v>
      </c>
      <c r="T1435" s="9">
        <f t="shared" si="182"/>
        <v>1031</v>
      </c>
      <c r="U1435" s="10">
        <f t="shared" si="183"/>
        <v>0.3980694980694981</v>
      </c>
      <c r="V1435" s="5" t="s">
        <v>42</v>
      </c>
    </row>
    <row r="1436" spans="1:22" x14ac:dyDescent="0.3">
      <c r="A1436" s="5" t="s">
        <v>1523</v>
      </c>
      <c r="B1436" s="6">
        <v>45281</v>
      </c>
      <c r="C1436" s="5">
        <f t="shared" si="176"/>
        <v>2023</v>
      </c>
      <c r="D1436" s="5">
        <f t="shared" si="177"/>
        <v>12</v>
      </c>
      <c r="E1436" s="5" t="str">
        <f t="shared" si="178"/>
        <v>Dec</v>
      </c>
      <c r="F1436" s="5" t="str">
        <f t="shared" si="179"/>
        <v>Q4</v>
      </c>
      <c r="G1436" s="5" t="s">
        <v>35</v>
      </c>
      <c r="H1436" s="5" t="s">
        <v>44</v>
      </c>
      <c r="I1436" s="5" t="s">
        <v>45</v>
      </c>
      <c r="J1436" s="5" t="s">
        <v>46</v>
      </c>
      <c r="K1436" s="5" t="s">
        <v>47</v>
      </c>
      <c r="L1436" s="5" t="s">
        <v>40</v>
      </c>
      <c r="M1436" s="5" t="s">
        <v>49</v>
      </c>
      <c r="N1436" s="5">
        <v>2</v>
      </c>
      <c r="O1436" s="7">
        <v>426</v>
      </c>
      <c r="P1436" s="8">
        <v>0.05</v>
      </c>
      <c r="Q1436" s="7">
        <v>196</v>
      </c>
      <c r="R1436" s="9">
        <f t="shared" si="180"/>
        <v>809.4</v>
      </c>
      <c r="S1436" s="9">
        <f t="shared" si="181"/>
        <v>392</v>
      </c>
      <c r="T1436" s="9">
        <f t="shared" si="182"/>
        <v>417.4</v>
      </c>
      <c r="U1436" s="10">
        <f t="shared" si="183"/>
        <v>0.51569063503829993</v>
      </c>
      <c r="V1436" s="5" t="s">
        <v>42</v>
      </c>
    </row>
    <row r="1437" spans="1:22" x14ac:dyDescent="0.3">
      <c r="A1437" s="5" t="s">
        <v>1524</v>
      </c>
      <c r="B1437" s="6">
        <v>45281</v>
      </c>
      <c r="C1437" s="5">
        <f t="shared" si="176"/>
        <v>2023</v>
      </c>
      <c r="D1437" s="5">
        <f t="shared" si="177"/>
        <v>12</v>
      </c>
      <c r="E1437" s="5" t="str">
        <f t="shared" si="178"/>
        <v>Dec</v>
      </c>
      <c r="F1437" s="5" t="str">
        <f t="shared" si="179"/>
        <v>Q4</v>
      </c>
      <c r="G1437" s="5" t="s">
        <v>63</v>
      </c>
      <c r="H1437" s="5" t="s">
        <v>109</v>
      </c>
      <c r="I1437" s="5" t="s">
        <v>110</v>
      </c>
      <c r="J1437" s="5" t="s">
        <v>38</v>
      </c>
      <c r="K1437" s="5" t="s">
        <v>118</v>
      </c>
      <c r="L1437" s="5" t="s">
        <v>76</v>
      </c>
      <c r="M1437" s="5" t="s">
        <v>49</v>
      </c>
      <c r="N1437" s="5">
        <v>3</v>
      </c>
      <c r="O1437" s="7">
        <v>16917</v>
      </c>
      <c r="P1437" s="8">
        <v>0</v>
      </c>
      <c r="Q1437" s="7">
        <v>13184</v>
      </c>
      <c r="R1437" s="9">
        <f t="shared" si="180"/>
        <v>50751</v>
      </c>
      <c r="S1437" s="9">
        <f t="shared" si="181"/>
        <v>39552</v>
      </c>
      <c r="T1437" s="9">
        <f t="shared" si="182"/>
        <v>11199</v>
      </c>
      <c r="U1437" s="10">
        <f t="shared" si="183"/>
        <v>0.22066560264822369</v>
      </c>
      <c r="V1437" s="5" t="s">
        <v>42</v>
      </c>
    </row>
    <row r="1438" spans="1:22" x14ac:dyDescent="0.3">
      <c r="A1438" s="5" t="s">
        <v>1525</v>
      </c>
      <c r="B1438" s="6">
        <v>45281</v>
      </c>
      <c r="C1438" s="5">
        <f t="shared" si="176"/>
        <v>2023</v>
      </c>
      <c r="D1438" s="5">
        <f t="shared" si="177"/>
        <v>12</v>
      </c>
      <c r="E1438" s="5" t="str">
        <f t="shared" si="178"/>
        <v>Dec</v>
      </c>
      <c r="F1438" s="5" t="str">
        <f t="shared" si="179"/>
        <v>Q4</v>
      </c>
      <c r="G1438" s="5" t="s">
        <v>35</v>
      </c>
      <c r="H1438" s="5" t="s">
        <v>91</v>
      </c>
      <c r="I1438" s="5" t="s">
        <v>92</v>
      </c>
      <c r="J1438" s="5" t="s">
        <v>38</v>
      </c>
      <c r="K1438" s="5" t="s">
        <v>104</v>
      </c>
      <c r="L1438" s="5" t="s">
        <v>76</v>
      </c>
      <c r="M1438" s="5" t="s">
        <v>49</v>
      </c>
      <c r="N1438" s="5">
        <v>1</v>
      </c>
      <c r="O1438" s="7">
        <v>1376</v>
      </c>
      <c r="P1438" s="8">
        <v>0</v>
      </c>
      <c r="Q1438" s="7">
        <v>697</v>
      </c>
      <c r="R1438" s="9">
        <f t="shared" si="180"/>
        <v>1376</v>
      </c>
      <c r="S1438" s="9">
        <f t="shared" si="181"/>
        <v>697</v>
      </c>
      <c r="T1438" s="9">
        <f t="shared" si="182"/>
        <v>679</v>
      </c>
      <c r="U1438" s="10">
        <f t="shared" si="183"/>
        <v>0.49345930232558138</v>
      </c>
      <c r="V1438" s="5" t="s">
        <v>42</v>
      </c>
    </row>
    <row r="1439" spans="1:22" x14ac:dyDescent="0.3">
      <c r="A1439" s="5" t="s">
        <v>1526</v>
      </c>
      <c r="B1439" s="6">
        <v>45281</v>
      </c>
      <c r="C1439" s="5">
        <f t="shared" si="176"/>
        <v>2023</v>
      </c>
      <c r="D1439" s="5">
        <f t="shared" si="177"/>
        <v>12</v>
      </c>
      <c r="E1439" s="5" t="str">
        <f t="shared" si="178"/>
        <v>Dec</v>
      </c>
      <c r="F1439" s="5" t="str">
        <f t="shared" si="179"/>
        <v>Q4</v>
      </c>
      <c r="G1439" s="5" t="s">
        <v>63</v>
      </c>
      <c r="H1439" s="5" t="s">
        <v>86</v>
      </c>
      <c r="I1439" s="5" t="s">
        <v>87</v>
      </c>
      <c r="J1439" s="5" t="s">
        <v>38</v>
      </c>
      <c r="K1439" s="5" t="s">
        <v>75</v>
      </c>
      <c r="L1439" s="5" t="s">
        <v>76</v>
      </c>
      <c r="M1439" s="5" t="s">
        <v>49</v>
      </c>
      <c r="N1439" s="5">
        <v>1</v>
      </c>
      <c r="O1439" s="7">
        <v>12059</v>
      </c>
      <c r="P1439" s="8">
        <v>0.15</v>
      </c>
      <c r="Q1439" s="7">
        <v>8919</v>
      </c>
      <c r="R1439" s="9">
        <f t="shared" si="180"/>
        <v>10250.15</v>
      </c>
      <c r="S1439" s="9">
        <f t="shared" si="181"/>
        <v>8919</v>
      </c>
      <c r="T1439" s="9">
        <f t="shared" si="182"/>
        <v>1331.1499999999996</v>
      </c>
      <c r="U1439" s="10">
        <f t="shared" si="183"/>
        <v>0.12986639219913851</v>
      </c>
      <c r="V1439" s="5" t="s">
        <v>42</v>
      </c>
    </row>
    <row r="1440" spans="1:22" x14ac:dyDescent="0.3">
      <c r="A1440" s="5" t="s">
        <v>1527</v>
      </c>
      <c r="B1440" s="6">
        <v>45281</v>
      </c>
      <c r="C1440" s="5">
        <f t="shared" si="176"/>
        <v>2023</v>
      </c>
      <c r="D1440" s="5">
        <f t="shared" si="177"/>
        <v>12</v>
      </c>
      <c r="E1440" s="5" t="str">
        <f t="shared" si="178"/>
        <v>Dec</v>
      </c>
      <c r="F1440" s="5" t="str">
        <f t="shared" si="179"/>
        <v>Q4</v>
      </c>
      <c r="G1440" s="5" t="s">
        <v>35</v>
      </c>
      <c r="H1440" s="5" t="s">
        <v>36</v>
      </c>
      <c r="I1440" s="5" t="s">
        <v>37</v>
      </c>
      <c r="J1440" s="5" t="s">
        <v>46</v>
      </c>
      <c r="K1440" s="5" t="s">
        <v>66</v>
      </c>
      <c r="L1440" s="5" t="s">
        <v>40</v>
      </c>
      <c r="M1440" s="5" t="s">
        <v>49</v>
      </c>
      <c r="N1440" s="5">
        <v>1</v>
      </c>
      <c r="O1440" s="7">
        <v>296</v>
      </c>
      <c r="P1440" s="8">
        <v>0.15</v>
      </c>
      <c r="Q1440" s="7">
        <v>118</v>
      </c>
      <c r="R1440" s="9">
        <f t="shared" si="180"/>
        <v>251.6</v>
      </c>
      <c r="S1440" s="9">
        <f t="shared" si="181"/>
        <v>118</v>
      </c>
      <c r="T1440" s="9">
        <f t="shared" si="182"/>
        <v>133.6</v>
      </c>
      <c r="U1440" s="10">
        <f t="shared" si="183"/>
        <v>0.53100158982511925</v>
      </c>
      <c r="V1440" s="5" t="s">
        <v>42</v>
      </c>
    </row>
    <row r="1441" spans="1:22" x14ac:dyDescent="0.3">
      <c r="A1441" s="5" t="s">
        <v>1528</v>
      </c>
      <c r="B1441" s="6">
        <v>45281</v>
      </c>
      <c r="C1441" s="5">
        <f t="shared" si="176"/>
        <v>2023</v>
      </c>
      <c r="D1441" s="5">
        <f t="shared" si="177"/>
        <v>12</v>
      </c>
      <c r="E1441" s="5" t="str">
        <f t="shared" si="178"/>
        <v>Dec</v>
      </c>
      <c r="F1441" s="5" t="str">
        <f t="shared" si="179"/>
        <v>Q4</v>
      </c>
      <c r="G1441" s="5" t="s">
        <v>35</v>
      </c>
      <c r="H1441" s="5" t="s">
        <v>36</v>
      </c>
      <c r="I1441" s="5" t="s">
        <v>37</v>
      </c>
      <c r="J1441" s="5" t="s">
        <v>38</v>
      </c>
      <c r="K1441" s="5" t="s">
        <v>104</v>
      </c>
      <c r="L1441" s="5" t="s">
        <v>76</v>
      </c>
      <c r="M1441" s="5" t="s">
        <v>49</v>
      </c>
      <c r="N1441" s="5">
        <v>3</v>
      </c>
      <c r="O1441" s="7">
        <v>1379</v>
      </c>
      <c r="P1441" s="8">
        <v>0.05</v>
      </c>
      <c r="Q1441" s="7">
        <v>688</v>
      </c>
      <c r="R1441" s="9">
        <f t="shared" si="180"/>
        <v>3930.1499999999996</v>
      </c>
      <c r="S1441" s="9">
        <f t="shared" si="181"/>
        <v>2064</v>
      </c>
      <c r="T1441" s="9">
        <f t="shared" si="182"/>
        <v>1866.1499999999996</v>
      </c>
      <c r="U1441" s="10">
        <f t="shared" si="183"/>
        <v>0.47482920499217585</v>
      </c>
      <c r="V1441" s="5" t="s">
        <v>42</v>
      </c>
    </row>
    <row r="1442" spans="1:22" x14ac:dyDescent="0.3">
      <c r="A1442" s="5" t="s">
        <v>1529</v>
      </c>
      <c r="B1442" s="6">
        <v>45282</v>
      </c>
      <c r="C1442" s="5">
        <f t="shared" si="176"/>
        <v>2023</v>
      </c>
      <c r="D1442" s="5">
        <f t="shared" si="177"/>
        <v>12</v>
      </c>
      <c r="E1442" s="5" t="str">
        <f t="shared" si="178"/>
        <v>Dec</v>
      </c>
      <c r="F1442" s="5" t="str">
        <f t="shared" si="179"/>
        <v>Q4</v>
      </c>
      <c r="G1442" s="5" t="s">
        <v>51</v>
      </c>
      <c r="H1442" s="5" t="s">
        <v>106</v>
      </c>
      <c r="I1442" s="5" t="s">
        <v>107</v>
      </c>
      <c r="J1442" s="5" t="s">
        <v>38</v>
      </c>
      <c r="K1442" s="5" t="s">
        <v>39</v>
      </c>
      <c r="L1442" s="5" t="s">
        <v>40</v>
      </c>
      <c r="M1442" s="5" t="s">
        <v>41</v>
      </c>
      <c r="N1442" s="5">
        <v>3</v>
      </c>
      <c r="O1442" s="7">
        <v>56784</v>
      </c>
      <c r="P1442" s="8">
        <v>0.05</v>
      </c>
      <c r="Q1442" s="7">
        <v>48773</v>
      </c>
      <c r="R1442" s="9">
        <f t="shared" si="180"/>
        <v>161834.4</v>
      </c>
      <c r="S1442" s="9">
        <f t="shared" si="181"/>
        <v>146319</v>
      </c>
      <c r="T1442" s="9">
        <f t="shared" si="182"/>
        <v>15515.399999999994</v>
      </c>
      <c r="U1442" s="10">
        <f t="shared" si="183"/>
        <v>9.5872076641307383E-2</v>
      </c>
      <c r="V1442" s="5" t="s">
        <v>42</v>
      </c>
    </row>
    <row r="1443" spans="1:22" x14ac:dyDescent="0.3">
      <c r="A1443" s="5" t="s">
        <v>1530</v>
      </c>
      <c r="B1443" s="6">
        <v>45282</v>
      </c>
      <c r="C1443" s="5">
        <f t="shared" si="176"/>
        <v>2023</v>
      </c>
      <c r="D1443" s="5">
        <f t="shared" si="177"/>
        <v>12</v>
      </c>
      <c r="E1443" s="5" t="str">
        <f t="shared" si="178"/>
        <v>Dec</v>
      </c>
      <c r="F1443" s="5" t="str">
        <f t="shared" si="179"/>
        <v>Q4</v>
      </c>
      <c r="G1443" s="5" t="s">
        <v>58</v>
      </c>
      <c r="H1443" s="5" t="s">
        <v>68</v>
      </c>
      <c r="I1443" s="5" t="s">
        <v>69</v>
      </c>
      <c r="J1443" s="5" t="s">
        <v>46</v>
      </c>
      <c r="K1443" s="5" t="s">
        <v>47</v>
      </c>
      <c r="L1443" s="5" t="s">
        <v>40</v>
      </c>
      <c r="M1443" s="5" t="s">
        <v>49</v>
      </c>
      <c r="N1443" s="5">
        <v>2</v>
      </c>
      <c r="O1443" s="7">
        <v>481</v>
      </c>
      <c r="P1443" s="8">
        <v>0.1</v>
      </c>
      <c r="Q1443" s="7">
        <v>213</v>
      </c>
      <c r="R1443" s="9">
        <f t="shared" si="180"/>
        <v>865.80000000000007</v>
      </c>
      <c r="S1443" s="9">
        <f t="shared" si="181"/>
        <v>426</v>
      </c>
      <c r="T1443" s="9">
        <f t="shared" si="182"/>
        <v>439.80000000000007</v>
      </c>
      <c r="U1443" s="10">
        <f t="shared" si="183"/>
        <v>0.50796950796950802</v>
      </c>
      <c r="V1443" s="5" t="s">
        <v>42</v>
      </c>
    </row>
    <row r="1444" spans="1:22" x14ac:dyDescent="0.3">
      <c r="A1444" s="5" t="s">
        <v>1531</v>
      </c>
      <c r="B1444" s="6">
        <v>45282</v>
      </c>
      <c r="C1444" s="5">
        <f t="shared" si="176"/>
        <v>2023</v>
      </c>
      <c r="D1444" s="5">
        <f t="shared" si="177"/>
        <v>12</v>
      </c>
      <c r="E1444" s="5" t="str">
        <f t="shared" si="178"/>
        <v>Dec</v>
      </c>
      <c r="F1444" s="5" t="str">
        <f t="shared" si="179"/>
        <v>Q4</v>
      </c>
      <c r="G1444" s="5" t="s">
        <v>58</v>
      </c>
      <c r="H1444" s="5" t="s">
        <v>72</v>
      </c>
      <c r="I1444" s="5" t="s">
        <v>73</v>
      </c>
      <c r="J1444" s="5" t="s">
        <v>81</v>
      </c>
      <c r="K1444" s="5" t="s">
        <v>82</v>
      </c>
      <c r="L1444" s="5" t="s">
        <v>48</v>
      </c>
      <c r="M1444" s="5" t="s">
        <v>49</v>
      </c>
      <c r="N1444" s="5">
        <v>1</v>
      </c>
      <c r="O1444" s="7">
        <v>5876</v>
      </c>
      <c r="P1444" s="8">
        <v>0</v>
      </c>
      <c r="Q1444" s="7">
        <v>3266</v>
      </c>
      <c r="R1444" s="9">
        <f t="shared" si="180"/>
        <v>5876</v>
      </c>
      <c r="S1444" s="9">
        <f t="shared" si="181"/>
        <v>3266</v>
      </c>
      <c r="T1444" s="9">
        <f t="shared" si="182"/>
        <v>2610</v>
      </c>
      <c r="U1444" s="10">
        <f t="shared" si="183"/>
        <v>0.44417971409121854</v>
      </c>
      <c r="V1444" s="5" t="s">
        <v>42</v>
      </c>
    </row>
    <row r="1445" spans="1:22" x14ac:dyDescent="0.3">
      <c r="A1445" s="5" t="s">
        <v>1532</v>
      </c>
      <c r="B1445" s="6">
        <v>45282</v>
      </c>
      <c r="C1445" s="5">
        <f t="shared" si="176"/>
        <v>2023</v>
      </c>
      <c r="D1445" s="5">
        <f t="shared" si="177"/>
        <v>12</v>
      </c>
      <c r="E1445" s="5" t="str">
        <f t="shared" si="178"/>
        <v>Dec</v>
      </c>
      <c r="F1445" s="5" t="str">
        <f t="shared" si="179"/>
        <v>Q4</v>
      </c>
      <c r="G1445" s="5" t="s">
        <v>63</v>
      </c>
      <c r="H1445" s="5" t="s">
        <v>86</v>
      </c>
      <c r="I1445" s="5" t="s">
        <v>87</v>
      </c>
      <c r="J1445" s="5" t="s">
        <v>46</v>
      </c>
      <c r="K1445" s="5" t="s">
        <v>89</v>
      </c>
      <c r="L1445" s="5" t="s">
        <v>76</v>
      </c>
      <c r="M1445" s="5" t="s">
        <v>56</v>
      </c>
      <c r="N1445" s="5">
        <v>1</v>
      </c>
      <c r="O1445" s="7">
        <v>2333</v>
      </c>
      <c r="P1445" s="8">
        <v>0.1</v>
      </c>
      <c r="Q1445" s="7">
        <v>1340</v>
      </c>
      <c r="R1445" s="9">
        <f t="shared" si="180"/>
        <v>2099.7000000000003</v>
      </c>
      <c r="S1445" s="9">
        <f t="shared" si="181"/>
        <v>1340</v>
      </c>
      <c r="T1445" s="9">
        <f t="shared" si="182"/>
        <v>759.70000000000027</v>
      </c>
      <c r="U1445" s="10">
        <f t="shared" si="183"/>
        <v>0.36181359241796457</v>
      </c>
      <c r="V1445" s="5" t="s">
        <v>42</v>
      </c>
    </row>
    <row r="1446" spans="1:22" x14ac:dyDescent="0.3">
      <c r="A1446" s="5" t="s">
        <v>1533</v>
      </c>
      <c r="B1446" s="6">
        <v>45282</v>
      </c>
      <c r="C1446" s="5">
        <f t="shared" si="176"/>
        <v>2023</v>
      </c>
      <c r="D1446" s="5">
        <f t="shared" si="177"/>
        <v>12</v>
      </c>
      <c r="E1446" s="5" t="str">
        <f t="shared" si="178"/>
        <v>Dec</v>
      </c>
      <c r="F1446" s="5" t="str">
        <f t="shared" si="179"/>
        <v>Q4</v>
      </c>
      <c r="G1446" s="5" t="s">
        <v>51</v>
      </c>
      <c r="H1446" s="5" t="s">
        <v>52</v>
      </c>
      <c r="I1446" s="5" t="s">
        <v>53</v>
      </c>
      <c r="J1446" s="5" t="s">
        <v>46</v>
      </c>
      <c r="K1446" s="5" t="s">
        <v>61</v>
      </c>
      <c r="L1446" s="5" t="s">
        <v>40</v>
      </c>
      <c r="M1446" s="5" t="s">
        <v>41</v>
      </c>
      <c r="N1446" s="5">
        <v>3</v>
      </c>
      <c r="O1446" s="7">
        <v>248</v>
      </c>
      <c r="P1446" s="8">
        <v>0.05</v>
      </c>
      <c r="Q1446" s="7">
        <v>103</v>
      </c>
      <c r="R1446" s="9">
        <f t="shared" si="180"/>
        <v>706.8</v>
      </c>
      <c r="S1446" s="9">
        <f t="shared" si="181"/>
        <v>309</v>
      </c>
      <c r="T1446" s="9">
        <f t="shared" si="182"/>
        <v>397.79999999999995</v>
      </c>
      <c r="U1446" s="10">
        <f t="shared" si="183"/>
        <v>0.56281833616298804</v>
      </c>
      <c r="V1446" s="5" t="s">
        <v>42</v>
      </c>
    </row>
    <row r="1447" spans="1:22" x14ac:dyDescent="0.3">
      <c r="A1447" s="5" t="s">
        <v>1534</v>
      </c>
      <c r="B1447" s="6">
        <v>45283</v>
      </c>
      <c r="C1447" s="5">
        <f t="shared" si="176"/>
        <v>2023</v>
      </c>
      <c r="D1447" s="5">
        <f t="shared" si="177"/>
        <v>12</v>
      </c>
      <c r="E1447" s="5" t="str">
        <f t="shared" si="178"/>
        <v>Dec</v>
      </c>
      <c r="F1447" s="5" t="str">
        <f t="shared" si="179"/>
        <v>Q4</v>
      </c>
      <c r="G1447" s="5" t="s">
        <v>51</v>
      </c>
      <c r="H1447" s="5" t="s">
        <v>52</v>
      </c>
      <c r="I1447" s="5" t="s">
        <v>53</v>
      </c>
      <c r="J1447" s="5" t="s">
        <v>46</v>
      </c>
      <c r="K1447" s="5" t="s">
        <v>61</v>
      </c>
      <c r="L1447" s="5" t="s">
        <v>48</v>
      </c>
      <c r="M1447" s="5" t="s">
        <v>49</v>
      </c>
      <c r="N1447" s="5">
        <v>8</v>
      </c>
      <c r="O1447" s="7">
        <v>260</v>
      </c>
      <c r="P1447" s="8">
        <v>0</v>
      </c>
      <c r="Q1447" s="7">
        <v>111</v>
      </c>
      <c r="R1447" s="9">
        <f t="shared" si="180"/>
        <v>2080</v>
      </c>
      <c r="S1447" s="9">
        <f t="shared" si="181"/>
        <v>888</v>
      </c>
      <c r="T1447" s="9">
        <f t="shared" si="182"/>
        <v>1192</v>
      </c>
      <c r="U1447" s="10">
        <f t="shared" si="183"/>
        <v>0.57307692307692304</v>
      </c>
      <c r="V1447" s="5" t="s">
        <v>42</v>
      </c>
    </row>
    <row r="1448" spans="1:22" x14ac:dyDescent="0.3">
      <c r="A1448" s="5" t="s">
        <v>1535</v>
      </c>
      <c r="B1448" s="6">
        <v>45284</v>
      </c>
      <c r="C1448" s="5">
        <f t="shared" si="176"/>
        <v>2023</v>
      </c>
      <c r="D1448" s="5">
        <f t="shared" si="177"/>
        <v>12</v>
      </c>
      <c r="E1448" s="5" t="str">
        <f t="shared" si="178"/>
        <v>Dec</v>
      </c>
      <c r="F1448" s="5" t="str">
        <f t="shared" si="179"/>
        <v>Q4</v>
      </c>
      <c r="G1448" s="5" t="s">
        <v>63</v>
      </c>
      <c r="H1448" s="5" t="s">
        <v>86</v>
      </c>
      <c r="I1448" s="5" t="s">
        <v>87</v>
      </c>
      <c r="J1448" s="5" t="s">
        <v>81</v>
      </c>
      <c r="K1448" s="5" t="s">
        <v>94</v>
      </c>
      <c r="L1448" s="5" t="s">
        <v>40</v>
      </c>
      <c r="M1448" s="5" t="s">
        <v>49</v>
      </c>
      <c r="N1448" s="5">
        <v>4</v>
      </c>
      <c r="O1448" s="7">
        <v>32132</v>
      </c>
      <c r="P1448" s="8">
        <v>0.05</v>
      </c>
      <c r="Q1448" s="7">
        <v>21526</v>
      </c>
      <c r="R1448" s="9">
        <f t="shared" si="180"/>
        <v>122101.59999999999</v>
      </c>
      <c r="S1448" s="9">
        <f t="shared" si="181"/>
        <v>86104</v>
      </c>
      <c r="T1448" s="9">
        <f t="shared" si="182"/>
        <v>35997.599999999991</v>
      </c>
      <c r="U1448" s="10">
        <f t="shared" si="183"/>
        <v>0.29481677553774882</v>
      </c>
      <c r="V1448" s="5" t="s">
        <v>42</v>
      </c>
    </row>
    <row r="1449" spans="1:22" x14ac:dyDescent="0.3">
      <c r="A1449" s="5" t="s">
        <v>1536</v>
      </c>
      <c r="B1449" s="6">
        <v>45284</v>
      </c>
      <c r="C1449" s="5">
        <f t="shared" si="176"/>
        <v>2023</v>
      </c>
      <c r="D1449" s="5">
        <f t="shared" si="177"/>
        <v>12</v>
      </c>
      <c r="E1449" s="5" t="str">
        <f t="shared" si="178"/>
        <v>Dec</v>
      </c>
      <c r="F1449" s="5" t="str">
        <f t="shared" si="179"/>
        <v>Q4</v>
      </c>
      <c r="G1449" s="5" t="s">
        <v>58</v>
      </c>
      <c r="H1449" s="5" t="s">
        <v>68</v>
      </c>
      <c r="I1449" s="5" t="s">
        <v>69</v>
      </c>
      <c r="J1449" s="5" t="s">
        <v>54</v>
      </c>
      <c r="K1449" s="5" t="s">
        <v>55</v>
      </c>
      <c r="L1449" s="5" t="s">
        <v>48</v>
      </c>
      <c r="M1449" s="5" t="s">
        <v>56</v>
      </c>
      <c r="N1449" s="5">
        <v>2</v>
      </c>
      <c r="O1449" s="7">
        <v>3077</v>
      </c>
      <c r="P1449" s="8">
        <v>0</v>
      </c>
      <c r="Q1449" s="7">
        <v>1827</v>
      </c>
      <c r="R1449" s="9">
        <f t="shared" si="180"/>
        <v>6154</v>
      </c>
      <c r="S1449" s="9">
        <f t="shared" si="181"/>
        <v>3654</v>
      </c>
      <c r="T1449" s="9">
        <f t="shared" si="182"/>
        <v>2500</v>
      </c>
      <c r="U1449" s="10">
        <f t="shared" si="183"/>
        <v>0.4062398440038999</v>
      </c>
      <c r="V1449" s="5" t="s">
        <v>42</v>
      </c>
    </row>
    <row r="1450" spans="1:22" x14ac:dyDescent="0.3">
      <c r="A1450" s="5" t="s">
        <v>1537</v>
      </c>
      <c r="B1450" s="6">
        <v>45284</v>
      </c>
      <c r="C1450" s="5">
        <f t="shared" si="176"/>
        <v>2023</v>
      </c>
      <c r="D1450" s="5">
        <f t="shared" si="177"/>
        <v>12</v>
      </c>
      <c r="E1450" s="5" t="str">
        <f t="shared" si="178"/>
        <v>Dec</v>
      </c>
      <c r="F1450" s="5" t="str">
        <f t="shared" si="179"/>
        <v>Q4</v>
      </c>
      <c r="G1450" s="5" t="s">
        <v>51</v>
      </c>
      <c r="H1450" s="5" t="s">
        <v>79</v>
      </c>
      <c r="I1450" s="5" t="s">
        <v>80</v>
      </c>
      <c r="J1450" s="5" t="s">
        <v>46</v>
      </c>
      <c r="K1450" s="5" t="s">
        <v>47</v>
      </c>
      <c r="L1450" s="5" t="s">
        <v>76</v>
      </c>
      <c r="M1450" s="5" t="s">
        <v>41</v>
      </c>
      <c r="N1450" s="5">
        <v>4</v>
      </c>
      <c r="O1450" s="7">
        <v>454</v>
      </c>
      <c r="P1450" s="8">
        <v>0.05</v>
      </c>
      <c r="Q1450" s="7">
        <v>200</v>
      </c>
      <c r="R1450" s="9">
        <f t="shared" si="180"/>
        <v>1725.1999999999998</v>
      </c>
      <c r="S1450" s="9">
        <f t="shared" si="181"/>
        <v>800</v>
      </c>
      <c r="T1450" s="9">
        <f t="shared" si="182"/>
        <v>925.19999999999982</v>
      </c>
      <c r="U1450" s="10">
        <f t="shared" si="183"/>
        <v>0.53628564804080681</v>
      </c>
      <c r="V1450" s="5" t="s">
        <v>42</v>
      </c>
    </row>
    <row r="1451" spans="1:22" x14ac:dyDescent="0.3">
      <c r="A1451" s="5" t="s">
        <v>1538</v>
      </c>
      <c r="B1451" s="6">
        <v>45284</v>
      </c>
      <c r="C1451" s="5">
        <f t="shared" si="176"/>
        <v>2023</v>
      </c>
      <c r="D1451" s="5">
        <f t="shared" si="177"/>
        <v>12</v>
      </c>
      <c r="E1451" s="5" t="str">
        <f t="shared" si="178"/>
        <v>Dec</v>
      </c>
      <c r="F1451" s="5" t="str">
        <f t="shared" si="179"/>
        <v>Q4</v>
      </c>
      <c r="G1451" s="5" t="s">
        <v>35</v>
      </c>
      <c r="H1451" s="5" t="s">
        <v>91</v>
      </c>
      <c r="I1451" s="5" t="s">
        <v>92</v>
      </c>
      <c r="J1451" s="5" t="s">
        <v>38</v>
      </c>
      <c r="K1451" s="5" t="s">
        <v>104</v>
      </c>
      <c r="L1451" s="5" t="s">
        <v>40</v>
      </c>
      <c r="M1451" s="5" t="s">
        <v>56</v>
      </c>
      <c r="N1451" s="5">
        <v>3</v>
      </c>
      <c r="O1451" s="7">
        <v>1497</v>
      </c>
      <c r="P1451" s="8">
        <v>0.05</v>
      </c>
      <c r="Q1451" s="7">
        <v>742</v>
      </c>
      <c r="R1451" s="9">
        <f t="shared" si="180"/>
        <v>4266.45</v>
      </c>
      <c r="S1451" s="9">
        <f t="shared" si="181"/>
        <v>2226</v>
      </c>
      <c r="T1451" s="9">
        <f t="shared" si="182"/>
        <v>2040.4499999999998</v>
      </c>
      <c r="U1451" s="10">
        <f t="shared" si="183"/>
        <v>0.47825475512428361</v>
      </c>
      <c r="V1451" s="5" t="s">
        <v>42</v>
      </c>
    </row>
    <row r="1452" spans="1:22" x14ac:dyDescent="0.3">
      <c r="A1452" s="5" t="s">
        <v>1539</v>
      </c>
      <c r="B1452" s="6">
        <v>45284</v>
      </c>
      <c r="C1452" s="5">
        <f t="shared" si="176"/>
        <v>2023</v>
      </c>
      <c r="D1452" s="5">
        <f t="shared" si="177"/>
        <v>12</v>
      </c>
      <c r="E1452" s="5" t="str">
        <f t="shared" si="178"/>
        <v>Dec</v>
      </c>
      <c r="F1452" s="5" t="str">
        <f t="shared" si="179"/>
        <v>Q4</v>
      </c>
      <c r="G1452" s="5" t="s">
        <v>51</v>
      </c>
      <c r="H1452" s="5" t="s">
        <v>52</v>
      </c>
      <c r="I1452" s="5" t="s">
        <v>53</v>
      </c>
      <c r="J1452" s="5" t="s">
        <v>46</v>
      </c>
      <c r="K1452" s="5" t="s">
        <v>89</v>
      </c>
      <c r="L1452" s="5" t="s">
        <v>40</v>
      </c>
      <c r="M1452" s="5" t="s">
        <v>56</v>
      </c>
      <c r="N1452" s="5">
        <v>1</v>
      </c>
      <c r="O1452" s="7">
        <v>2416</v>
      </c>
      <c r="P1452" s="8">
        <v>0</v>
      </c>
      <c r="Q1452" s="7">
        <v>1362</v>
      </c>
      <c r="R1452" s="9">
        <f t="shared" si="180"/>
        <v>2416</v>
      </c>
      <c r="S1452" s="9">
        <f t="shared" si="181"/>
        <v>1362</v>
      </c>
      <c r="T1452" s="9">
        <f t="shared" si="182"/>
        <v>1054</v>
      </c>
      <c r="U1452" s="10">
        <f t="shared" si="183"/>
        <v>0.43625827814569534</v>
      </c>
      <c r="V1452" s="5" t="s">
        <v>42</v>
      </c>
    </row>
    <row r="1453" spans="1:22" x14ac:dyDescent="0.3">
      <c r="A1453" s="5" t="s">
        <v>1540</v>
      </c>
      <c r="B1453" s="6">
        <v>45284</v>
      </c>
      <c r="C1453" s="5">
        <f t="shared" si="176"/>
        <v>2023</v>
      </c>
      <c r="D1453" s="5">
        <f t="shared" si="177"/>
        <v>12</v>
      </c>
      <c r="E1453" s="5" t="str">
        <f t="shared" si="178"/>
        <v>Dec</v>
      </c>
      <c r="F1453" s="5" t="str">
        <f t="shared" si="179"/>
        <v>Q4</v>
      </c>
      <c r="G1453" s="5" t="s">
        <v>58</v>
      </c>
      <c r="H1453" s="5" t="s">
        <v>68</v>
      </c>
      <c r="I1453" s="5" t="s">
        <v>69</v>
      </c>
      <c r="J1453" s="5" t="s">
        <v>54</v>
      </c>
      <c r="K1453" s="5" t="s">
        <v>99</v>
      </c>
      <c r="L1453" s="5" t="s">
        <v>76</v>
      </c>
      <c r="M1453" s="5" t="s">
        <v>49</v>
      </c>
      <c r="N1453" s="5">
        <v>4</v>
      </c>
      <c r="O1453" s="7">
        <v>1928</v>
      </c>
      <c r="P1453" s="8">
        <v>0.05</v>
      </c>
      <c r="Q1453" s="7">
        <v>982</v>
      </c>
      <c r="R1453" s="9">
        <f t="shared" si="180"/>
        <v>7326.4</v>
      </c>
      <c r="S1453" s="9">
        <f t="shared" si="181"/>
        <v>3928</v>
      </c>
      <c r="T1453" s="9">
        <f t="shared" si="182"/>
        <v>3398.3999999999996</v>
      </c>
      <c r="U1453" s="10">
        <f t="shared" si="183"/>
        <v>0.46385673727888183</v>
      </c>
      <c r="V1453" s="5" t="s">
        <v>120</v>
      </c>
    </row>
    <row r="1454" spans="1:22" x14ac:dyDescent="0.3">
      <c r="A1454" s="5" t="s">
        <v>1541</v>
      </c>
      <c r="B1454" s="6">
        <v>45284</v>
      </c>
      <c r="C1454" s="5">
        <f t="shared" si="176"/>
        <v>2023</v>
      </c>
      <c r="D1454" s="5">
        <f t="shared" si="177"/>
        <v>12</v>
      </c>
      <c r="E1454" s="5" t="str">
        <f t="shared" si="178"/>
        <v>Dec</v>
      </c>
      <c r="F1454" s="5" t="str">
        <f t="shared" si="179"/>
        <v>Q4</v>
      </c>
      <c r="G1454" s="5" t="s">
        <v>63</v>
      </c>
      <c r="H1454" s="5" t="s">
        <v>109</v>
      </c>
      <c r="I1454" s="5" t="s">
        <v>110</v>
      </c>
      <c r="J1454" s="5" t="s">
        <v>46</v>
      </c>
      <c r="K1454" s="5" t="s">
        <v>47</v>
      </c>
      <c r="L1454" s="5" t="s">
        <v>48</v>
      </c>
      <c r="M1454" s="5" t="s">
        <v>56</v>
      </c>
      <c r="N1454" s="5">
        <v>1</v>
      </c>
      <c r="O1454" s="7">
        <v>412</v>
      </c>
      <c r="P1454" s="8">
        <v>0</v>
      </c>
      <c r="Q1454" s="7">
        <v>188</v>
      </c>
      <c r="R1454" s="9">
        <f t="shared" si="180"/>
        <v>412</v>
      </c>
      <c r="S1454" s="9">
        <f t="shared" si="181"/>
        <v>188</v>
      </c>
      <c r="T1454" s="9">
        <f t="shared" si="182"/>
        <v>224</v>
      </c>
      <c r="U1454" s="10">
        <f t="shared" si="183"/>
        <v>0.5436893203883495</v>
      </c>
      <c r="V1454" s="5" t="s">
        <v>42</v>
      </c>
    </row>
    <row r="1455" spans="1:22" x14ac:dyDescent="0.3">
      <c r="A1455" s="5" t="s">
        <v>1542</v>
      </c>
      <c r="B1455" s="6">
        <v>45285</v>
      </c>
      <c r="C1455" s="5">
        <f t="shared" si="176"/>
        <v>2023</v>
      </c>
      <c r="D1455" s="5">
        <f t="shared" si="177"/>
        <v>12</v>
      </c>
      <c r="E1455" s="5" t="str">
        <f t="shared" si="178"/>
        <v>Dec</v>
      </c>
      <c r="F1455" s="5" t="str">
        <f t="shared" si="179"/>
        <v>Q4</v>
      </c>
      <c r="G1455" s="5" t="s">
        <v>35</v>
      </c>
      <c r="H1455" s="5" t="s">
        <v>91</v>
      </c>
      <c r="I1455" s="5" t="s">
        <v>92</v>
      </c>
      <c r="J1455" s="5" t="s">
        <v>38</v>
      </c>
      <c r="K1455" s="5" t="s">
        <v>104</v>
      </c>
      <c r="L1455" s="5" t="s">
        <v>76</v>
      </c>
      <c r="M1455" s="5" t="s">
        <v>49</v>
      </c>
      <c r="N1455" s="5">
        <v>2</v>
      </c>
      <c r="O1455" s="7">
        <v>1563</v>
      </c>
      <c r="P1455" s="8">
        <v>0</v>
      </c>
      <c r="Q1455" s="7">
        <v>768</v>
      </c>
      <c r="R1455" s="9">
        <f t="shared" si="180"/>
        <v>3126</v>
      </c>
      <c r="S1455" s="9">
        <f t="shared" si="181"/>
        <v>1536</v>
      </c>
      <c r="T1455" s="9">
        <f t="shared" si="182"/>
        <v>1590</v>
      </c>
      <c r="U1455" s="10">
        <f t="shared" si="183"/>
        <v>0.50863723608445299</v>
      </c>
      <c r="V1455" s="5" t="s">
        <v>42</v>
      </c>
    </row>
    <row r="1456" spans="1:22" x14ac:dyDescent="0.3">
      <c r="A1456" s="5" t="s">
        <v>1543</v>
      </c>
      <c r="B1456" s="6">
        <v>45285</v>
      </c>
      <c r="C1456" s="5">
        <f t="shared" si="176"/>
        <v>2023</v>
      </c>
      <c r="D1456" s="5">
        <f t="shared" si="177"/>
        <v>12</v>
      </c>
      <c r="E1456" s="5" t="str">
        <f t="shared" si="178"/>
        <v>Dec</v>
      </c>
      <c r="F1456" s="5" t="str">
        <f t="shared" si="179"/>
        <v>Q4</v>
      </c>
      <c r="G1456" s="5" t="s">
        <v>35</v>
      </c>
      <c r="H1456" s="5" t="s">
        <v>36</v>
      </c>
      <c r="I1456" s="5" t="s">
        <v>37</v>
      </c>
      <c r="J1456" s="5" t="s">
        <v>46</v>
      </c>
      <c r="K1456" s="5" t="s">
        <v>61</v>
      </c>
      <c r="L1456" s="5" t="s">
        <v>40</v>
      </c>
      <c r="M1456" s="5" t="s">
        <v>49</v>
      </c>
      <c r="N1456" s="5">
        <v>2</v>
      </c>
      <c r="O1456" s="7">
        <v>239</v>
      </c>
      <c r="P1456" s="8">
        <v>0.05</v>
      </c>
      <c r="Q1456" s="7">
        <v>103</v>
      </c>
      <c r="R1456" s="9">
        <f t="shared" si="180"/>
        <v>454.09999999999997</v>
      </c>
      <c r="S1456" s="9">
        <f t="shared" si="181"/>
        <v>206</v>
      </c>
      <c r="T1456" s="9">
        <f t="shared" si="182"/>
        <v>248.09999999999997</v>
      </c>
      <c r="U1456" s="10">
        <f t="shared" si="183"/>
        <v>0.54635542831975337</v>
      </c>
      <c r="V1456" s="5" t="s">
        <v>42</v>
      </c>
    </row>
    <row r="1457" spans="1:22" x14ac:dyDescent="0.3">
      <c r="A1457" s="5" t="s">
        <v>1544</v>
      </c>
      <c r="B1457" s="6">
        <v>45285</v>
      </c>
      <c r="C1457" s="5">
        <f t="shared" si="176"/>
        <v>2023</v>
      </c>
      <c r="D1457" s="5">
        <f t="shared" si="177"/>
        <v>12</v>
      </c>
      <c r="E1457" s="5" t="str">
        <f t="shared" si="178"/>
        <v>Dec</v>
      </c>
      <c r="F1457" s="5" t="str">
        <f t="shared" si="179"/>
        <v>Q4</v>
      </c>
      <c r="G1457" s="5" t="s">
        <v>58</v>
      </c>
      <c r="H1457" s="5" t="s">
        <v>72</v>
      </c>
      <c r="I1457" s="5" t="s">
        <v>73</v>
      </c>
      <c r="J1457" s="5" t="s">
        <v>81</v>
      </c>
      <c r="K1457" s="5" t="s">
        <v>130</v>
      </c>
      <c r="L1457" s="5" t="s">
        <v>40</v>
      </c>
      <c r="M1457" s="5" t="s">
        <v>49</v>
      </c>
      <c r="N1457" s="5">
        <v>5</v>
      </c>
      <c r="O1457" s="7">
        <v>14492</v>
      </c>
      <c r="P1457" s="8">
        <v>0.2</v>
      </c>
      <c r="Q1457" s="7">
        <v>8915</v>
      </c>
      <c r="R1457" s="9">
        <f t="shared" si="180"/>
        <v>57968</v>
      </c>
      <c r="S1457" s="9">
        <f t="shared" si="181"/>
        <v>44575</v>
      </c>
      <c r="T1457" s="9">
        <f t="shared" si="182"/>
        <v>13393</v>
      </c>
      <c r="U1457" s="10">
        <f t="shared" si="183"/>
        <v>0.23104126414573559</v>
      </c>
      <c r="V1457" s="5" t="s">
        <v>42</v>
      </c>
    </row>
    <row r="1458" spans="1:22" x14ac:dyDescent="0.3">
      <c r="A1458" s="5" t="s">
        <v>1545</v>
      </c>
      <c r="B1458" s="6">
        <v>45285</v>
      </c>
      <c r="C1458" s="5">
        <f t="shared" si="176"/>
        <v>2023</v>
      </c>
      <c r="D1458" s="5">
        <f t="shared" si="177"/>
        <v>12</v>
      </c>
      <c r="E1458" s="5" t="str">
        <f t="shared" si="178"/>
        <v>Dec</v>
      </c>
      <c r="F1458" s="5" t="str">
        <f t="shared" si="179"/>
        <v>Q4</v>
      </c>
      <c r="G1458" s="5" t="s">
        <v>35</v>
      </c>
      <c r="H1458" s="5" t="s">
        <v>44</v>
      </c>
      <c r="I1458" s="5" t="s">
        <v>45</v>
      </c>
      <c r="J1458" s="5" t="s">
        <v>54</v>
      </c>
      <c r="K1458" s="5" t="s">
        <v>55</v>
      </c>
      <c r="L1458" s="5" t="s">
        <v>76</v>
      </c>
      <c r="M1458" s="5" t="s">
        <v>49</v>
      </c>
      <c r="N1458" s="5">
        <v>1</v>
      </c>
      <c r="O1458" s="7">
        <v>2568</v>
      </c>
      <c r="P1458" s="8">
        <v>0.1</v>
      </c>
      <c r="Q1458" s="7">
        <v>1498</v>
      </c>
      <c r="R1458" s="9">
        <f t="shared" si="180"/>
        <v>2311.2000000000003</v>
      </c>
      <c r="S1458" s="9">
        <f t="shared" si="181"/>
        <v>1498</v>
      </c>
      <c r="T1458" s="9">
        <f t="shared" si="182"/>
        <v>813.20000000000027</v>
      </c>
      <c r="U1458" s="10">
        <f t="shared" si="183"/>
        <v>0.35185185185185192</v>
      </c>
      <c r="V1458" s="5" t="s">
        <v>42</v>
      </c>
    </row>
    <row r="1459" spans="1:22" x14ac:dyDescent="0.3">
      <c r="A1459" s="5" t="s">
        <v>1546</v>
      </c>
      <c r="B1459" s="6">
        <v>45286</v>
      </c>
      <c r="C1459" s="5">
        <f t="shared" si="176"/>
        <v>2023</v>
      </c>
      <c r="D1459" s="5">
        <f t="shared" si="177"/>
        <v>12</v>
      </c>
      <c r="E1459" s="5" t="str">
        <f t="shared" si="178"/>
        <v>Dec</v>
      </c>
      <c r="F1459" s="5" t="str">
        <f t="shared" si="179"/>
        <v>Q4</v>
      </c>
      <c r="G1459" s="5" t="s">
        <v>51</v>
      </c>
      <c r="H1459" s="5" t="s">
        <v>79</v>
      </c>
      <c r="I1459" s="5" t="s">
        <v>80</v>
      </c>
      <c r="J1459" s="5" t="s">
        <v>46</v>
      </c>
      <c r="K1459" s="5" t="s">
        <v>61</v>
      </c>
      <c r="L1459" s="5" t="s">
        <v>48</v>
      </c>
      <c r="M1459" s="5" t="s">
        <v>49</v>
      </c>
      <c r="N1459" s="5">
        <v>4</v>
      </c>
      <c r="O1459" s="7">
        <v>235</v>
      </c>
      <c r="P1459" s="8">
        <v>0.05</v>
      </c>
      <c r="Q1459" s="7">
        <v>96</v>
      </c>
      <c r="R1459" s="9">
        <f t="shared" si="180"/>
        <v>893</v>
      </c>
      <c r="S1459" s="9">
        <f t="shared" si="181"/>
        <v>384</v>
      </c>
      <c r="T1459" s="9">
        <f t="shared" si="182"/>
        <v>509</v>
      </c>
      <c r="U1459" s="10">
        <f t="shared" si="183"/>
        <v>0.5699888017917133</v>
      </c>
      <c r="V1459" s="5" t="s">
        <v>42</v>
      </c>
    </row>
    <row r="1460" spans="1:22" x14ac:dyDescent="0.3">
      <c r="A1460" s="5" t="s">
        <v>1547</v>
      </c>
      <c r="B1460" s="6">
        <v>45286</v>
      </c>
      <c r="C1460" s="5">
        <f t="shared" si="176"/>
        <v>2023</v>
      </c>
      <c r="D1460" s="5">
        <f t="shared" si="177"/>
        <v>12</v>
      </c>
      <c r="E1460" s="5" t="str">
        <f t="shared" si="178"/>
        <v>Dec</v>
      </c>
      <c r="F1460" s="5" t="str">
        <f t="shared" si="179"/>
        <v>Q4</v>
      </c>
      <c r="G1460" s="5" t="s">
        <v>51</v>
      </c>
      <c r="H1460" s="5" t="s">
        <v>79</v>
      </c>
      <c r="I1460" s="5" t="s">
        <v>80</v>
      </c>
      <c r="J1460" s="5" t="s">
        <v>38</v>
      </c>
      <c r="K1460" s="5" t="s">
        <v>104</v>
      </c>
      <c r="L1460" s="5" t="s">
        <v>40</v>
      </c>
      <c r="M1460" s="5" t="s">
        <v>49</v>
      </c>
      <c r="N1460" s="5">
        <v>4</v>
      </c>
      <c r="O1460" s="7">
        <v>1380</v>
      </c>
      <c r="P1460" s="8">
        <v>0</v>
      </c>
      <c r="Q1460" s="7">
        <v>683</v>
      </c>
      <c r="R1460" s="9">
        <f t="shared" si="180"/>
        <v>5520</v>
      </c>
      <c r="S1460" s="9">
        <f t="shared" si="181"/>
        <v>2732</v>
      </c>
      <c r="T1460" s="9">
        <f t="shared" si="182"/>
        <v>2788</v>
      </c>
      <c r="U1460" s="10">
        <f t="shared" si="183"/>
        <v>0.50507246376811599</v>
      </c>
      <c r="V1460" s="5" t="s">
        <v>42</v>
      </c>
    </row>
    <row r="1461" spans="1:22" x14ac:dyDescent="0.3">
      <c r="A1461" s="5" t="s">
        <v>1548</v>
      </c>
      <c r="B1461" s="6">
        <v>45286</v>
      </c>
      <c r="C1461" s="5">
        <f t="shared" si="176"/>
        <v>2023</v>
      </c>
      <c r="D1461" s="5">
        <f t="shared" si="177"/>
        <v>12</v>
      </c>
      <c r="E1461" s="5" t="str">
        <f t="shared" si="178"/>
        <v>Dec</v>
      </c>
      <c r="F1461" s="5" t="str">
        <f t="shared" si="179"/>
        <v>Q4</v>
      </c>
      <c r="G1461" s="5" t="s">
        <v>63</v>
      </c>
      <c r="H1461" s="5" t="s">
        <v>86</v>
      </c>
      <c r="I1461" s="5" t="s">
        <v>87</v>
      </c>
      <c r="J1461" s="5" t="s">
        <v>81</v>
      </c>
      <c r="K1461" s="5" t="s">
        <v>94</v>
      </c>
      <c r="L1461" s="5" t="s">
        <v>76</v>
      </c>
      <c r="M1461" s="5" t="s">
        <v>49</v>
      </c>
      <c r="N1461" s="5">
        <v>2</v>
      </c>
      <c r="O1461" s="7">
        <v>29625</v>
      </c>
      <c r="P1461" s="8">
        <v>0.15</v>
      </c>
      <c r="Q1461" s="7">
        <v>20645</v>
      </c>
      <c r="R1461" s="9">
        <f t="shared" si="180"/>
        <v>50362.5</v>
      </c>
      <c r="S1461" s="9">
        <f t="shared" si="181"/>
        <v>41290</v>
      </c>
      <c r="T1461" s="9">
        <f t="shared" si="182"/>
        <v>9072.5</v>
      </c>
      <c r="U1461" s="10">
        <f t="shared" si="183"/>
        <v>0.18014395631670391</v>
      </c>
      <c r="V1461" s="5" t="s">
        <v>42</v>
      </c>
    </row>
    <row r="1462" spans="1:22" x14ac:dyDescent="0.3">
      <c r="A1462" s="5" t="s">
        <v>1549</v>
      </c>
      <c r="B1462" s="6">
        <v>45286</v>
      </c>
      <c r="C1462" s="5">
        <f t="shared" si="176"/>
        <v>2023</v>
      </c>
      <c r="D1462" s="5">
        <f t="shared" si="177"/>
        <v>12</v>
      </c>
      <c r="E1462" s="5" t="str">
        <f t="shared" si="178"/>
        <v>Dec</v>
      </c>
      <c r="F1462" s="5" t="str">
        <f t="shared" si="179"/>
        <v>Q4</v>
      </c>
      <c r="G1462" s="5" t="s">
        <v>51</v>
      </c>
      <c r="H1462" s="5" t="s">
        <v>79</v>
      </c>
      <c r="I1462" s="5" t="s">
        <v>80</v>
      </c>
      <c r="J1462" s="5" t="s">
        <v>46</v>
      </c>
      <c r="K1462" s="5" t="s">
        <v>47</v>
      </c>
      <c r="L1462" s="5" t="s">
        <v>48</v>
      </c>
      <c r="M1462" s="5" t="s">
        <v>49</v>
      </c>
      <c r="N1462" s="5">
        <v>4</v>
      </c>
      <c r="O1462" s="7">
        <v>486</v>
      </c>
      <c r="P1462" s="8">
        <v>0.1</v>
      </c>
      <c r="Q1462" s="7">
        <v>218</v>
      </c>
      <c r="R1462" s="9">
        <f t="shared" si="180"/>
        <v>1749.6000000000001</v>
      </c>
      <c r="S1462" s="9">
        <f t="shared" si="181"/>
        <v>872</v>
      </c>
      <c r="T1462" s="9">
        <f t="shared" si="182"/>
        <v>877.60000000000014</v>
      </c>
      <c r="U1462" s="10">
        <f t="shared" si="183"/>
        <v>0.50160036579789669</v>
      </c>
      <c r="V1462" s="5" t="s">
        <v>42</v>
      </c>
    </row>
    <row r="1463" spans="1:22" x14ac:dyDescent="0.3">
      <c r="A1463" s="5" t="s">
        <v>1550</v>
      </c>
      <c r="B1463" s="6">
        <v>45286</v>
      </c>
      <c r="C1463" s="5">
        <f t="shared" si="176"/>
        <v>2023</v>
      </c>
      <c r="D1463" s="5">
        <f t="shared" si="177"/>
        <v>12</v>
      </c>
      <c r="E1463" s="5" t="str">
        <f t="shared" si="178"/>
        <v>Dec</v>
      </c>
      <c r="F1463" s="5" t="str">
        <f t="shared" si="179"/>
        <v>Q4</v>
      </c>
      <c r="G1463" s="5" t="s">
        <v>51</v>
      </c>
      <c r="H1463" s="5" t="s">
        <v>52</v>
      </c>
      <c r="I1463" s="5" t="s">
        <v>53</v>
      </c>
      <c r="J1463" s="5" t="s">
        <v>38</v>
      </c>
      <c r="K1463" s="5" t="s">
        <v>75</v>
      </c>
      <c r="L1463" s="5" t="s">
        <v>76</v>
      </c>
      <c r="M1463" s="5" t="s">
        <v>49</v>
      </c>
      <c r="N1463" s="5">
        <v>1</v>
      </c>
      <c r="O1463" s="7">
        <v>11330</v>
      </c>
      <c r="P1463" s="8">
        <v>0</v>
      </c>
      <c r="Q1463" s="7">
        <v>8489</v>
      </c>
      <c r="R1463" s="9">
        <f t="shared" si="180"/>
        <v>11330</v>
      </c>
      <c r="S1463" s="9">
        <f t="shared" si="181"/>
        <v>8489</v>
      </c>
      <c r="T1463" s="9">
        <f t="shared" si="182"/>
        <v>2841</v>
      </c>
      <c r="U1463" s="10">
        <f t="shared" si="183"/>
        <v>0.25075022065313329</v>
      </c>
      <c r="V1463" s="5" t="s">
        <v>42</v>
      </c>
    </row>
    <row r="1464" spans="1:22" x14ac:dyDescent="0.3">
      <c r="A1464" s="5" t="s">
        <v>1551</v>
      </c>
      <c r="B1464" s="6">
        <v>45286</v>
      </c>
      <c r="C1464" s="5">
        <f t="shared" si="176"/>
        <v>2023</v>
      </c>
      <c r="D1464" s="5">
        <f t="shared" si="177"/>
        <v>12</v>
      </c>
      <c r="E1464" s="5" t="str">
        <f t="shared" si="178"/>
        <v>Dec</v>
      </c>
      <c r="F1464" s="5" t="str">
        <f t="shared" si="179"/>
        <v>Q4</v>
      </c>
      <c r="G1464" s="5" t="s">
        <v>58</v>
      </c>
      <c r="H1464" s="5" t="s">
        <v>72</v>
      </c>
      <c r="I1464" s="5" t="s">
        <v>73</v>
      </c>
      <c r="J1464" s="5" t="s">
        <v>46</v>
      </c>
      <c r="K1464" s="5" t="s">
        <v>61</v>
      </c>
      <c r="L1464" s="5" t="s">
        <v>40</v>
      </c>
      <c r="M1464" s="5" t="s">
        <v>56</v>
      </c>
      <c r="N1464" s="5">
        <v>1</v>
      </c>
      <c r="O1464" s="7">
        <v>242</v>
      </c>
      <c r="P1464" s="8">
        <v>0.15</v>
      </c>
      <c r="Q1464" s="7">
        <v>104</v>
      </c>
      <c r="R1464" s="9">
        <f t="shared" si="180"/>
        <v>205.7</v>
      </c>
      <c r="S1464" s="9">
        <f t="shared" si="181"/>
        <v>104</v>
      </c>
      <c r="T1464" s="9">
        <f t="shared" si="182"/>
        <v>101.69999999999999</v>
      </c>
      <c r="U1464" s="10">
        <f t="shared" si="183"/>
        <v>0.49440933398152648</v>
      </c>
      <c r="V1464" s="5" t="s">
        <v>42</v>
      </c>
    </row>
    <row r="1465" spans="1:22" x14ac:dyDescent="0.3">
      <c r="A1465" s="5" t="s">
        <v>1552</v>
      </c>
      <c r="B1465" s="6">
        <v>45286</v>
      </c>
      <c r="C1465" s="5">
        <f t="shared" si="176"/>
        <v>2023</v>
      </c>
      <c r="D1465" s="5">
        <f t="shared" si="177"/>
        <v>12</v>
      </c>
      <c r="E1465" s="5" t="str">
        <f t="shared" si="178"/>
        <v>Dec</v>
      </c>
      <c r="F1465" s="5" t="str">
        <f t="shared" si="179"/>
        <v>Q4</v>
      </c>
      <c r="G1465" s="5" t="s">
        <v>51</v>
      </c>
      <c r="H1465" s="5" t="s">
        <v>106</v>
      </c>
      <c r="I1465" s="5" t="s">
        <v>107</v>
      </c>
      <c r="J1465" s="5" t="s">
        <v>46</v>
      </c>
      <c r="K1465" s="5" t="s">
        <v>47</v>
      </c>
      <c r="L1465" s="5" t="s">
        <v>76</v>
      </c>
      <c r="M1465" s="5" t="s">
        <v>56</v>
      </c>
      <c r="N1465" s="5">
        <v>5</v>
      </c>
      <c r="O1465" s="7">
        <v>421</v>
      </c>
      <c r="P1465" s="8">
        <v>0</v>
      </c>
      <c r="Q1465" s="7">
        <v>191</v>
      </c>
      <c r="R1465" s="9">
        <f t="shared" si="180"/>
        <v>2105</v>
      </c>
      <c r="S1465" s="9">
        <f t="shared" si="181"/>
        <v>955</v>
      </c>
      <c r="T1465" s="9">
        <f t="shared" si="182"/>
        <v>1150</v>
      </c>
      <c r="U1465" s="10">
        <f t="shared" si="183"/>
        <v>0.54631828978622332</v>
      </c>
      <c r="V1465" s="5" t="s">
        <v>42</v>
      </c>
    </row>
    <row r="1466" spans="1:22" x14ac:dyDescent="0.3">
      <c r="A1466" s="5" t="s">
        <v>1553</v>
      </c>
      <c r="B1466" s="6">
        <v>45287</v>
      </c>
      <c r="C1466" s="5">
        <f t="shared" si="176"/>
        <v>2023</v>
      </c>
      <c r="D1466" s="5">
        <f t="shared" si="177"/>
        <v>12</v>
      </c>
      <c r="E1466" s="5" t="str">
        <f t="shared" si="178"/>
        <v>Dec</v>
      </c>
      <c r="F1466" s="5" t="str">
        <f t="shared" si="179"/>
        <v>Q4</v>
      </c>
      <c r="G1466" s="5" t="s">
        <v>51</v>
      </c>
      <c r="H1466" s="5" t="s">
        <v>106</v>
      </c>
      <c r="I1466" s="5" t="s">
        <v>107</v>
      </c>
      <c r="J1466" s="5" t="s">
        <v>46</v>
      </c>
      <c r="K1466" s="5" t="s">
        <v>89</v>
      </c>
      <c r="L1466" s="5" t="s">
        <v>40</v>
      </c>
      <c r="M1466" s="5" t="s">
        <v>56</v>
      </c>
      <c r="N1466" s="5">
        <v>2</v>
      </c>
      <c r="O1466" s="7">
        <v>1984</v>
      </c>
      <c r="P1466" s="8">
        <v>0.05</v>
      </c>
      <c r="Q1466" s="7">
        <v>1147</v>
      </c>
      <c r="R1466" s="9">
        <f t="shared" si="180"/>
        <v>3769.6</v>
      </c>
      <c r="S1466" s="9">
        <f t="shared" si="181"/>
        <v>2294</v>
      </c>
      <c r="T1466" s="9">
        <f t="shared" si="182"/>
        <v>1475.6</v>
      </c>
      <c r="U1466" s="10">
        <f t="shared" si="183"/>
        <v>0.3914473684210526</v>
      </c>
      <c r="V1466" s="5" t="s">
        <v>42</v>
      </c>
    </row>
    <row r="1467" spans="1:22" x14ac:dyDescent="0.3">
      <c r="A1467" s="5" t="s">
        <v>1554</v>
      </c>
      <c r="B1467" s="6">
        <v>45287</v>
      </c>
      <c r="C1467" s="5">
        <f t="shared" si="176"/>
        <v>2023</v>
      </c>
      <c r="D1467" s="5">
        <f t="shared" si="177"/>
        <v>12</v>
      </c>
      <c r="E1467" s="5" t="str">
        <f t="shared" si="178"/>
        <v>Dec</v>
      </c>
      <c r="F1467" s="5" t="str">
        <f t="shared" si="179"/>
        <v>Q4</v>
      </c>
      <c r="G1467" s="5" t="s">
        <v>51</v>
      </c>
      <c r="H1467" s="5" t="s">
        <v>79</v>
      </c>
      <c r="I1467" s="5" t="s">
        <v>80</v>
      </c>
      <c r="J1467" s="5" t="s">
        <v>46</v>
      </c>
      <c r="K1467" s="5" t="s">
        <v>89</v>
      </c>
      <c r="L1467" s="5" t="s">
        <v>48</v>
      </c>
      <c r="M1467" s="5" t="s">
        <v>41</v>
      </c>
      <c r="N1467" s="5">
        <v>2</v>
      </c>
      <c r="O1467" s="7">
        <v>2048</v>
      </c>
      <c r="P1467" s="8">
        <v>0.2</v>
      </c>
      <c r="Q1467" s="7">
        <v>1163</v>
      </c>
      <c r="R1467" s="9">
        <f t="shared" si="180"/>
        <v>3276.8</v>
      </c>
      <c r="S1467" s="9">
        <f t="shared" si="181"/>
        <v>2326</v>
      </c>
      <c r="T1467" s="9">
        <f t="shared" si="182"/>
        <v>950.80000000000018</v>
      </c>
      <c r="U1467" s="10">
        <f t="shared" si="183"/>
        <v>0.29016113281250006</v>
      </c>
      <c r="V1467" s="5" t="s">
        <v>120</v>
      </c>
    </row>
    <row r="1468" spans="1:22" x14ac:dyDescent="0.3">
      <c r="A1468" s="5" t="s">
        <v>1555</v>
      </c>
      <c r="B1468" s="6">
        <v>45287</v>
      </c>
      <c r="C1468" s="5">
        <f t="shared" si="176"/>
        <v>2023</v>
      </c>
      <c r="D1468" s="5">
        <f t="shared" si="177"/>
        <v>12</v>
      </c>
      <c r="E1468" s="5" t="str">
        <f t="shared" si="178"/>
        <v>Dec</v>
      </c>
      <c r="F1468" s="5" t="str">
        <f t="shared" si="179"/>
        <v>Q4</v>
      </c>
      <c r="G1468" s="5" t="s">
        <v>51</v>
      </c>
      <c r="H1468" s="5" t="s">
        <v>106</v>
      </c>
      <c r="I1468" s="5" t="s">
        <v>107</v>
      </c>
      <c r="J1468" s="5" t="s">
        <v>46</v>
      </c>
      <c r="K1468" s="5" t="s">
        <v>61</v>
      </c>
      <c r="L1468" s="5" t="s">
        <v>40</v>
      </c>
      <c r="M1468" s="5" t="s">
        <v>56</v>
      </c>
      <c r="N1468" s="5">
        <v>1</v>
      </c>
      <c r="O1468" s="7">
        <v>270</v>
      </c>
      <c r="P1468" s="8">
        <v>0</v>
      </c>
      <c r="Q1468" s="7">
        <v>115</v>
      </c>
      <c r="R1468" s="9">
        <f t="shared" si="180"/>
        <v>270</v>
      </c>
      <c r="S1468" s="9">
        <f t="shared" si="181"/>
        <v>115</v>
      </c>
      <c r="T1468" s="9">
        <f t="shared" si="182"/>
        <v>155</v>
      </c>
      <c r="U1468" s="10">
        <f t="shared" si="183"/>
        <v>0.57407407407407407</v>
      </c>
      <c r="V1468" s="5" t="s">
        <v>42</v>
      </c>
    </row>
    <row r="1469" spans="1:22" x14ac:dyDescent="0.3">
      <c r="A1469" s="5" t="s">
        <v>1556</v>
      </c>
      <c r="B1469" s="6">
        <v>45287</v>
      </c>
      <c r="C1469" s="5">
        <f t="shared" si="176"/>
        <v>2023</v>
      </c>
      <c r="D1469" s="5">
        <f t="shared" si="177"/>
        <v>12</v>
      </c>
      <c r="E1469" s="5" t="str">
        <f t="shared" si="178"/>
        <v>Dec</v>
      </c>
      <c r="F1469" s="5" t="str">
        <f t="shared" si="179"/>
        <v>Q4</v>
      </c>
      <c r="G1469" s="5" t="s">
        <v>58</v>
      </c>
      <c r="H1469" s="5" t="s">
        <v>68</v>
      </c>
      <c r="I1469" s="5" t="s">
        <v>69</v>
      </c>
      <c r="J1469" s="5" t="s">
        <v>54</v>
      </c>
      <c r="K1469" s="5" t="s">
        <v>84</v>
      </c>
      <c r="L1469" s="5" t="s">
        <v>76</v>
      </c>
      <c r="M1469" s="5" t="s">
        <v>49</v>
      </c>
      <c r="N1469" s="5">
        <v>8</v>
      </c>
      <c r="O1469" s="7">
        <v>2321</v>
      </c>
      <c r="P1469" s="8">
        <v>0</v>
      </c>
      <c r="Q1469" s="7">
        <v>1171</v>
      </c>
      <c r="R1469" s="9">
        <f t="shared" si="180"/>
        <v>18568</v>
      </c>
      <c r="S1469" s="9">
        <f t="shared" si="181"/>
        <v>9368</v>
      </c>
      <c r="T1469" s="9">
        <f t="shared" si="182"/>
        <v>9200</v>
      </c>
      <c r="U1469" s="10">
        <f t="shared" si="183"/>
        <v>0.49547608789314951</v>
      </c>
      <c r="V1469" s="5" t="s">
        <v>42</v>
      </c>
    </row>
    <row r="1470" spans="1:22" x14ac:dyDescent="0.3">
      <c r="A1470" s="5" t="s">
        <v>1557</v>
      </c>
      <c r="B1470" s="6">
        <v>45287</v>
      </c>
      <c r="C1470" s="5">
        <f t="shared" si="176"/>
        <v>2023</v>
      </c>
      <c r="D1470" s="5">
        <f t="shared" si="177"/>
        <v>12</v>
      </c>
      <c r="E1470" s="5" t="str">
        <f t="shared" si="178"/>
        <v>Dec</v>
      </c>
      <c r="F1470" s="5" t="str">
        <f t="shared" si="179"/>
        <v>Q4</v>
      </c>
      <c r="G1470" s="5" t="s">
        <v>51</v>
      </c>
      <c r="H1470" s="5" t="s">
        <v>106</v>
      </c>
      <c r="I1470" s="5" t="s">
        <v>107</v>
      </c>
      <c r="J1470" s="5" t="s">
        <v>46</v>
      </c>
      <c r="K1470" s="5" t="s">
        <v>66</v>
      </c>
      <c r="L1470" s="5" t="s">
        <v>76</v>
      </c>
      <c r="M1470" s="5" t="s">
        <v>41</v>
      </c>
      <c r="N1470" s="5">
        <v>2</v>
      </c>
      <c r="O1470" s="7">
        <v>292</v>
      </c>
      <c r="P1470" s="8">
        <v>0.15</v>
      </c>
      <c r="Q1470" s="7">
        <v>119</v>
      </c>
      <c r="R1470" s="9">
        <f t="shared" si="180"/>
        <v>496.4</v>
      </c>
      <c r="S1470" s="9">
        <f t="shared" si="181"/>
        <v>238</v>
      </c>
      <c r="T1470" s="9">
        <f t="shared" si="182"/>
        <v>258.39999999999998</v>
      </c>
      <c r="U1470" s="10">
        <f t="shared" si="183"/>
        <v>0.52054794520547942</v>
      </c>
      <c r="V1470" s="5" t="s">
        <v>42</v>
      </c>
    </row>
    <row r="1471" spans="1:22" x14ac:dyDescent="0.3">
      <c r="A1471" s="5" t="s">
        <v>1558</v>
      </c>
      <c r="B1471" s="6">
        <v>45287</v>
      </c>
      <c r="C1471" s="5">
        <f t="shared" si="176"/>
        <v>2023</v>
      </c>
      <c r="D1471" s="5">
        <f t="shared" si="177"/>
        <v>12</v>
      </c>
      <c r="E1471" s="5" t="str">
        <f t="shared" si="178"/>
        <v>Dec</v>
      </c>
      <c r="F1471" s="5" t="str">
        <f t="shared" si="179"/>
        <v>Q4</v>
      </c>
      <c r="G1471" s="5" t="s">
        <v>63</v>
      </c>
      <c r="H1471" s="5" t="s">
        <v>109</v>
      </c>
      <c r="I1471" s="5" t="s">
        <v>110</v>
      </c>
      <c r="J1471" s="5" t="s">
        <v>46</v>
      </c>
      <c r="K1471" s="5" t="s">
        <v>66</v>
      </c>
      <c r="L1471" s="5" t="s">
        <v>48</v>
      </c>
      <c r="M1471" s="5" t="s">
        <v>56</v>
      </c>
      <c r="N1471" s="5">
        <v>2</v>
      </c>
      <c r="O1471" s="7">
        <v>318</v>
      </c>
      <c r="P1471" s="8">
        <v>0</v>
      </c>
      <c r="Q1471" s="7">
        <v>125</v>
      </c>
      <c r="R1471" s="9">
        <f t="shared" si="180"/>
        <v>636</v>
      </c>
      <c r="S1471" s="9">
        <f t="shared" si="181"/>
        <v>250</v>
      </c>
      <c r="T1471" s="9">
        <f t="shared" si="182"/>
        <v>386</v>
      </c>
      <c r="U1471" s="10">
        <f t="shared" si="183"/>
        <v>0.60691823899371067</v>
      </c>
      <c r="V1471" s="5" t="s">
        <v>42</v>
      </c>
    </row>
    <row r="1472" spans="1:22" x14ac:dyDescent="0.3">
      <c r="A1472" s="5" t="s">
        <v>1559</v>
      </c>
      <c r="B1472" s="6">
        <v>45288</v>
      </c>
      <c r="C1472" s="5">
        <f t="shared" si="176"/>
        <v>2023</v>
      </c>
      <c r="D1472" s="5">
        <f t="shared" si="177"/>
        <v>12</v>
      </c>
      <c r="E1472" s="5" t="str">
        <f t="shared" si="178"/>
        <v>Dec</v>
      </c>
      <c r="F1472" s="5" t="str">
        <f t="shared" si="179"/>
        <v>Q4</v>
      </c>
      <c r="G1472" s="5" t="s">
        <v>51</v>
      </c>
      <c r="H1472" s="5" t="s">
        <v>79</v>
      </c>
      <c r="I1472" s="5" t="s">
        <v>80</v>
      </c>
      <c r="J1472" s="5" t="s">
        <v>46</v>
      </c>
      <c r="K1472" s="5" t="s">
        <v>61</v>
      </c>
      <c r="L1472" s="5" t="s">
        <v>76</v>
      </c>
      <c r="M1472" s="5" t="s">
        <v>49</v>
      </c>
      <c r="N1472" s="5">
        <v>1</v>
      </c>
      <c r="O1472" s="7">
        <v>226</v>
      </c>
      <c r="P1472" s="8">
        <v>0.1</v>
      </c>
      <c r="Q1472" s="7">
        <v>96</v>
      </c>
      <c r="R1472" s="9">
        <f t="shared" si="180"/>
        <v>203.4</v>
      </c>
      <c r="S1472" s="9">
        <f t="shared" si="181"/>
        <v>96</v>
      </c>
      <c r="T1472" s="9">
        <f t="shared" si="182"/>
        <v>107.4</v>
      </c>
      <c r="U1472" s="10">
        <f t="shared" si="183"/>
        <v>0.528023598820059</v>
      </c>
      <c r="V1472" s="5" t="s">
        <v>42</v>
      </c>
    </row>
    <row r="1473" spans="1:22" x14ac:dyDescent="0.3">
      <c r="A1473" s="5" t="s">
        <v>1560</v>
      </c>
      <c r="B1473" s="6">
        <v>45288</v>
      </c>
      <c r="C1473" s="5">
        <f t="shared" si="176"/>
        <v>2023</v>
      </c>
      <c r="D1473" s="5">
        <f t="shared" si="177"/>
        <v>12</v>
      </c>
      <c r="E1473" s="5" t="str">
        <f t="shared" si="178"/>
        <v>Dec</v>
      </c>
      <c r="F1473" s="5" t="str">
        <f t="shared" si="179"/>
        <v>Q4</v>
      </c>
      <c r="G1473" s="5" t="s">
        <v>63</v>
      </c>
      <c r="H1473" s="5" t="s">
        <v>109</v>
      </c>
      <c r="I1473" s="5" t="s">
        <v>110</v>
      </c>
      <c r="J1473" s="5" t="s">
        <v>81</v>
      </c>
      <c r="K1473" s="5" t="s">
        <v>146</v>
      </c>
      <c r="L1473" s="5" t="s">
        <v>40</v>
      </c>
      <c r="M1473" s="5" t="s">
        <v>56</v>
      </c>
      <c r="N1473" s="5">
        <v>2</v>
      </c>
      <c r="O1473" s="7">
        <v>9122</v>
      </c>
      <c r="P1473" s="8">
        <v>0.15</v>
      </c>
      <c r="Q1473" s="7">
        <v>5816</v>
      </c>
      <c r="R1473" s="9">
        <f t="shared" si="180"/>
        <v>15507.4</v>
      </c>
      <c r="S1473" s="9">
        <f t="shared" si="181"/>
        <v>11632</v>
      </c>
      <c r="T1473" s="9">
        <f t="shared" si="182"/>
        <v>3875.3999999999996</v>
      </c>
      <c r="U1473" s="10">
        <f t="shared" si="183"/>
        <v>0.24990649625340158</v>
      </c>
      <c r="V1473" s="5" t="s">
        <v>42</v>
      </c>
    </row>
    <row r="1474" spans="1:22" x14ac:dyDescent="0.3">
      <c r="A1474" s="5" t="s">
        <v>1561</v>
      </c>
      <c r="B1474" s="6">
        <v>45288</v>
      </c>
      <c r="C1474" s="5">
        <f t="shared" ref="C1474:C1537" si="184">YEAR(B1474)</f>
        <v>2023</v>
      </c>
      <c r="D1474" s="5">
        <f t="shared" ref="D1474:D1537" si="185">MONTH(B1474)</f>
        <v>12</v>
      </c>
      <c r="E1474" s="5" t="str">
        <f t="shared" ref="E1474:E1537" si="186">TEXT(B1474,"mmm")</f>
        <v>Dec</v>
      </c>
      <c r="F1474" s="5" t="str">
        <f t="shared" ref="F1474:F1537" si="187">"Q"&amp;ROUNDUP(D1474/3,0)</f>
        <v>Q4</v>
      </c>
      <c r="G1474" s="5" t="s">
        <v>51</v>
      </c>
      <c r="H1474" s="5" t="s">
        <v>79</v>
      </c>
      <c r="I1474" s="5" t="s">
        <v>80</v>
      </c>
      <c r="J1474" s="5" t="s">
        <v>46</v>
      </c>
      <c r="K1474" s="5" t="s">
        <v>66</v>
      </c>
      <c r="L1474" s="5" t="s">
        <v>76</v>
      </c>
      <c r="M1474" s="5" t="s">
        <v>41</v>
      </c>
      <c r="N1474" s="5">
        <v>4</v>
      </c>
      <c r="O1474" s="7">
        <v>313</v>
      </c>
      <c r="P1474" s="8">
        <v>0.05</v>
      </c>
      <c r="Q1474" s="7">
        <v>122</v>
      </c>
      <c r="R1474" s="9">
        <f t="shared" ref="R1474:R1537" si="188">N1474*O1474*(1-P1474)</f>
        <v>1189.3999999999999</v>
      </c>
      <c r="S1474" s="9">
        <f t="shared" ref="S1474:S1537" si="189">N1474*Q1474</f>
        <v>488</v>
      </c>
      <c r="T1474" s="9">
        <f t="shared" ref="T1474:T1537" si="190">R1474-S1474</f>
        <v>701.39999999999986</v>
      </c>
      <c r="U1474" s="10">
        <f t="shared" ref="U1474:U1537" si="191">IF(R1474=0,0,T1474/R1474)</f>
        <v>0.58970909702370944</v>
      </c>
      <c r="V1474" s="5" t="s">
        <v>42</v>
      </c>
    </row>
    <row r="1475" spans="1:22" x14ac:dyDescent="0.3">
      <c r="A1475" s="5" t="s">
        <v>1562</v>
      </c>
      <c r="B1475" s="6">
        <v>45288</v>
      </c>
      <c r="C1475" s="5">
        <f t="shared" si="184"/>
        <v>2023</v>
      </c>
      <c r="D1475" s="5">
        <f t="shared" si="185"/>
        <v>12</v>
      </c>
      <c r="E1475" s="5" t="str">
        <f t="shared" si="186"/>
        <v>Dec</v>
      </c>
      <c r="F1475" s="5" t="str">
        <f t="shared" si="187"/>
        <v>Q4</v>
      </c>
      <c r="G1475" s="5" t="s">
        <v>51</v>
      </c>
      <c r="H1475" s="5" t="s">
        <v>79</v>
      </c>
      <c r="I1475" s="5" t="s">
        <v>80</v>
      </c>
      <c r="J1475" s="5" t="s">
        <v>46</v>
      </c>
      <c r="K1475" s="5" t="s">
        <v>66</v>
      </c>
      <c r="L1475" s="5" t="s">
        <v>40</v>
      </c>
      <c r="M1475" s="5" t="s">
        <v>49</v>
      </c>
      <c r="N1475" s="5">
        <v>4</v>
      </c>
      <c r="O1475" s="7">
        <v>301</v>
      </c>
      <c r="P1475" s="8">
        <v>0</v>
      </c>
      <c r="Q1475" s="7">
        <v>118</v>
      </c>
      <c r="R1475" s="9">
        <f t="shared" si="188"/>
        <v>1204</v>
      </c>
      <c r="S1475" s="9">
        <f t="shared" si="189"/>
        <v>472</v>
      </c>
      <c r="T1475" s="9">
        <f t="shared" si="190"/>
        <v>732</v>
      </c>
      <c r="U1475" s="10">
        <f t="shared" si="191"/>
        <v>0.60797342192691028</v>
      </c>
      <c r="V1475" s="5" t="s">
        <v>42</v>
      </c>
    </row>
    <row r="1476" spans="1:22" x14ac:dyDescent="0.3">
      <c r="A1476" s="5" t="s">
        <v>1563</v>
      </c>
      <c r="B1476" s="6">
        <v>45288</v>
      </c>
      <c r="C1476" s="5">
        <f t="shared" si="184"/>
        <v>2023</v>
      </c>
      <c r="D1476" s="5">
        <f t="shared" si="185"/>
        <v>12</v>
      </c>
      <c r="E1476" s="5" t="str">
        <f t="shared" si="186"/>
        <v>Dec</v>
      </c>
      <c r="F1476" s="5" t="str">
        <f t="shared" si="187"/>
        <v>Q4</v>
      </c>
      <c r="G1476" s="5" t="s">
        <v>51</v>
      </c>
      <c r="H1476" s="5" t="s">
        <v>79</v>
      </c>
      <c r="I1476" s="5" t="s">
        <v>80</v>
      </c>
      <c r="J1476" s="5" t="s">
        <v>38</v>
      </c>
      <c r="K1476" s="5" t="s">
        <v>104</v>
      </c>
      <c r="L1476" s="5" t="s">
        <v>40</v>
      </c>
      <c r="M1476" s="5" t="s">
        <v>56</v>
      </c>
      <c r="N1476" s="5">
        <v>2</v>
      </c>
      <c r="O1476" s="7">
        <v>1589</v>
      </c>
      <c r="P1476" s="8">
        <v>0</v>
      </c>
      <c r="Q1476" s="7">
        <v>801</v>
      </c>
      <c r="R1476" s="9">
        <f t="shared" si="188"/>
        <v>3178</v>
      </c>
      <c r="S1476" s="9">
        <f t="shared" si="189"/>
        <v>1602</v>
      </c>
      <c r="T1476" s="9">
        <f t="shared" si="190"/>
        <v>1576</v>
      </c>
      <c r="U1476" s="10">
        <f t="shared" si="191"/>
        <v>0.49590937696664567</v>
      </c>
      <c r="V1476" s="5" t="s">
        <v>42</v>
      </c>
    </row>
    <row r="1477" spans="1:22" x14ac:dyDescent="0.3">
      <c r="A1477" s="5" t="s">
        <v>1564</v>
      </c>
      <c r="B1477" s="6">
        <v>45289</v>
      </c>
      <c r="C1477" s="5">
        <f t="shared" si="184"/>
        <v>2023</v>
      </c>
      <c r="D1477" s="5">
        <f t="shared" si="185"/>
        <v>12</v>
      </c>
      <c r="E1477" s="5" t="str">
        <f t="shared" si="186"/>
        <v>Dec</v>
      </c>
      <c r="F1477" s="5" t="str">
        <f t="shared" si="187"/>
        <v>Q4</v>
      </c>
      <c r="G1477" s="5" t="s">
        <v>63</v>
      </c>
      <c r="H1477" s="5" t="s">
        <v>86</v>
      </c>
      <c r="I1477" s="5" t="s">
        <v>87</v>
      </c>
      <c r="J1477" s="5" t="s">
        <v>81</v>
      </c>
      <c r="K1477" s="5" t="s">
        <v>146</v>
      </c>
      <c r="L1477" s="5" t="s">
        <v>76</v>
      </c>
      <c r="M1477" s="5" t="s">
        <v>49</v>
      </c>
      <c r="N1477" s="5">
        <v>1</v>
      </c>
      <c r="O1477" s="7">
        <v>9385</v>
      </c>
      <c r="P1477" s="8">
        <v>0</v>
      </c>
      <c r="Q1477" s="7">
        <v>5691</v>
      </c>
      <c r="R1477" s="9">
        <f t="shared" si="188"/>
        <v>9385</v>
      </c>
      <c r="S1477" s="9">
        <f t="shared" si="189"/>
        <v>5691</v>
      </c>
      <c r="T1477" s="9">
        <f t="shared" si="190"/>
        <v>3694</v>
      </c>
      <c r="U1477" s="10">
        <f t="shared" si="191"/>
        <v>0.39360681939264786</v>
      </c>
      <c r="V1477" s="5" t="s">
        <v>42</v>
      </c>
    </row>
    <row r="1478" spans="1:22" x14ac:dyDescent="0.3">
      <c r="A1478" s="5" t="s">
        <v>1565</v>
      </c>
      <c r="B1478" s="6">
        <v>45289</v>
      </c>
      <c r="C1478" s="5">
        <f t="shared" si="184"/>
        <v>2023</v>
      </c>
      <c r="D1478" s="5">
        <f t="shared" si="185"/>
        <v>12</v>
      </c>
      <c r="E1478" s="5" t="str">
        <f t="shared" si="186"/>
        <v>Dec</v>
      </c>
      <c r="F1478" s="5" t="str">
        <f t="shared" si="187"/>
        <v>Q4</v>
      </c>
      <c r="G1478" s="5" t="s">
        <v>51</v>
      </c>
      <c r="H1478" s="5" t="s">
        <v>106</v>
      </c>
      <c r="I1478" s="5" t="s">
        <v>107</v>
      </c>
      <c r="J1478" s="5" t="s">
        <v>54</v>
      </c>
      <c r="K1478" s="5" t="s">
        <v>84</v>
      </c>
      <c r="L1478" s="5" t="s">
        <v>40</v>
      </c>
      <c r="M1478" s="5" t="s">
        <v>49</v>
      </c>
      <c r="N1478" s="5">
        <v>2</v>
      </c>
      <c r="O1478" s="7">
        <v>2230</v>
      </c>
      <c r="P1478" s="8">
        <v>0.05</v>
      </c>
      <c r="Q1478" s="7">
        <v>1147</v>
      </c>
      <c r="R1478" s="9">
        <f t="shared" si="188"/>
        <v>4237</v>
      </c>
      <c r="S1478" s="9">
        <f t="shared" si="189"/>
        <v>2294</v>
      </c>
      <c r="T1478" s="9">
        <f t="shared" si="190"/>
        <v>1943</v>
      </c>
      <c r="U1478" s="10">
        <f t="shared" si="191"/>
        <v>0.45857918338447012</v>
      </c>
      <c r="V1478" s="5" t="s">
        <v>42</v>
      </c>
    </row>
    <row r="1479" spans="1:22" x14ac:dyDescent="0.3">
      <c r="A1479" s="5" t="s">
        <v>1566</v>
      </c>
      <c r="B1479" s="6">
        <v>45289</v>
      </c>
      <c r="C1479" s="5">
        <f t="shared" si="184"/>
        <v>2023</v>
      </c>
      <c r="D1479" s="5">
        <f t="shared" si="185"/>
        <v>12</v>
      </c>
      <c r="E1479" s="5" t="str">
        <f t="shared" si="186"/>
        <v>Dec</v>
      </c>
      <c r="F1479" s="5" t="str">
        <f t="shared" si="187"/>
        <v>Q4</v>
      </c>
      <c r="G1479" s="5" t="s">
        <v>63</v>
      </c>
      <c r="H1479" s="5" t="s">
        <v>86</v>
      </c>
      <c r="I1479" s="5" t="s">
        <v>87</v>
      </c>
      <c r="J1479" s="5" t="s">
        <v>38</v>
      </c>
      <c r="K1479" s="5" t="s">
        <v>118</v>
      </c>
      <c r="L1479" s="5" t="s">
        <v>48</v>
      </c>
      <c r="M1479" s="5" t="s">
        <v>49</v>
      </c>
      <c r="N1479" s="5">
        <v>2</v>
      </c>
      <c r="O1479" s="7">
        <v>17488</v>
      </c>
      <c r="P1479" s="8">
        <v>0</v>
      </c>
      <c r="Q1479" s="7">
        <v>13444</v>
      </c>
      <c r="R1479" s="9">
        <f t="shared" si="188"/>
        <v>34976</v>
      </c>
      <c r="S1479" s="9">
        <f t="shared" si="189"/>
        <v>26888</v>
      </c>
      <c r="T1479" s="9">
        <f t="shared" si="190"/>
        <v>8088</v>
      </c>
      <c r="U1479" s="10">
        <f t="shared" si="191"/>
        <v>0.23124428179322964</v>
      </c>
      <c r="V1479" s="5" t="s">
        <v>42</v>
      </c>
    </row>
    <row r="1480" spans="1:22" x14ac:dyDescent="0.3">
      <c r="A1480" s="5" t="s">
        <v>1567</v>
      </c>
      <c r="B1480" s="6">
        <v>45289</v>
      </c>
      <c r="C1480" s="5">
        <f t="shared" si="184"/>
        <v>2023</v>
      </c>
      <c r="D1480" s="5">
        <f t="shared" si="185"/>
        <v>12</v>
      </c>
      <c r="E1480" s="5" t="str">
        <f t="shared" si="186"/>
        <v>Dec</v>
      </c>
      <c r="F1480" s="5" t="str">
        <f t="shared" si="187"/>
        <v>Q4</v>
      </c>
      <c r="G1480" s="5" t="s">
        <v>51</v>
      </c>
      <c r="H1480" s="5" t="s">
        <v>79</v>
      </c>
      <c r="I1480" s="5" t="s">
        <v>80</v>
      </c>
      <c r="J1480" s="5" t="s">
        <v>46</v>
      </c>
      <c r="K1480" s="5" t="s">
        <v>89</v>
      </c>
      <c r="L1480" s="5" t="s">
        <v>76</v>
      </c>
      <c r="M1480" s="5" t="s">
        <v>41</v>
      </c>
      <c r="N1480" s="5">
        <v>1</v>
      </c>
      <c r="O1480" s="7">
        <v>2219</v>
      </c>
      <c r="P1480" s="8">
        <v>0.05</v>
      </c>
      <c r="Q1480" s="7">
        <v>1251</v>
      </c>
      <c r="R1480" s="9">
        <f t="shared" si="188"/>
        <v>2108.0499999999997</v>
      </c>
      <c r="S1480" s="9">
        <f t="shared" si="189"/>
        <v>1251</v>
      </c>
      <c r="T1480" s="9">
        <f t="shared" si="190"/>
        <v>857.04999999999973</v>
      </c>
      <c r="U1480" s="10">
        <f t="shared" si="191"/>
        <v>0.4065605654514835</v>
      </c>
      <c r="V1480" s="5" t="s">
        <v>42</v>
      </c>
    </row>
    <row r="1481" spans="1:22" x14ac:dyDescent="0.3">
      <c r="A1481" s="5" t="s">
        <v>1568</v>
      </c>
      <c r="B1481" s="6">
        <v>45290</v>
      </c>
      <c r="C1481" s="5">
        <f t="shared" si="184"/>
        <v>2023</v>
      </c>
      <c r="D1481" s="5">
        <f t="shared" si="185"/>
        <v>12</v>
      </c>
      <c r="E1481" s="5" t="str">
        <f t="shared" si="186"/>
        <v>Dec</v>
      </c>
      <c r="F1481" s="5" t="str">
        <f t="shared" si="187"/>
        <v>Q4</v>
      </c>
      <c r="G1481" s="5" t="s">
        <v>58</v>
      </c>
      <c r="H1481" s="5" t="s">
        <v>72</v>
      </c>
      <c r="I1481" s="5" t="s">
        <v>73</v>
      </c>
      <c r="J1481" s="5" t="s">
        <v>81</v>
      </c>
      <c r="K1481" s="5" t="s">
        <v>82</v>
      </c>
      <c r="L1481" s="5" t="s">
        <v>76</v>
      </c>
      <c r="M1481" s="5" t="s">
        <v>49</v>
      </c>
      <c r="N1481" s="5">
        <v>1</v>
      </c>
      <c r="O1481" s="7">
        <v>6002</v>
      </c>
      <c r="P1481" s="8">
        <v>0</v>
      </c>
      <c r="Q1481" s="7">
        <v>3349</v>
      </c>
      <c r="R1481" s="9">
        <f t="shared" si="188"/>
        <v>6002</v>
      </c>
      <c r="S1481" s="9">
        <f t="shared" si="189"/>
        <v>3349</v>
      </c>
      <c r="T1481" s="9">
        <f t="shared" si="190"/>
        <v>2653</v>
      </c>
      <c r="U1481" s="10">
        <f t="shared" si="191"/>
        <v>0.44201932689103635</v>
      </c>
      <c r="V1481" s="5" t="s">
        <v>42</v>
      </c>
    </row>
    <row r="1482" spans="1:22" x14ac:dyDescent="0.3">
      <c r="A1482" s="5" t="s">
        <v>1569</v>
      </c>
      <c r="B1482" s="6">
        <v>45290</v>
      </c>
      <c r="C1482" s="5">
        <f t="shared" si="184"/>
        <v>2023</v>
      </c>
      <c r="D1482" s="5">
        <f t="shared" si="185"/>
        <v>12</v>
      </c>
      <c r="E1482" s="5" t="str">
        <f t="shared" si="186"/>
        <v>Dec</v>
      </c>
      <c r="F1482" s="5" t="str">
        <f t="shared" si="187"/>
        <v>Q4</v>
      </c>
      <c r="G1482" s="5" t="s">
        <v>51</v>
      </c>
      <c r="H1482" s="5" t="s">
        <v>79</v>
      </c>
      <c r="I1482" s="5" t="s">
        <v>80</v>
      </c>
      <c r="J1482" s="5" t="s">
        <v>38</v>
      </c>
      <c r="K1482" s="5" t="s">
        <v>104</v>
      </c>
      <c r="L1482" s="5" t="s">
        <v>76</v>
      </c>
      <c r="M1482" s="5" t="s">
        <v>41</v>
      </c>
      <c r="N1482" s="5">
        <v>1</v>
      </c>
      <c r="O1482" s="7">
        <v>1524</v>
      </c>
      <c r="P1482" s="8">
        <v>0.1</v>
      </c>
      <c r="Q1482" s="7">
        <v>752</v>
      </c>
      <c r="R1482" s="9">
        <f t="shared" si="188"/>
        <v>1371.6000000000001</v>
      </c>
      <c r="S1482" s="9">
        <f t="shared" si="189"/>
        <v>752</v>
      </c>
      <c r="T1482" s="9">
        <f t="shared" si="190"/>
        <v>619.60000000000014</v>
      </c>
      <c r="U1482" s="10">
        <f t="shared" si="191"/>
        <v>0.45173519976669591</v>
      </c>
      <c r="V1482" s="5" t="s">
        <v>42</v>
      </c>
    </row>
    <row r="1483" spans="1:22" x14ac:dyDescent="0.3">
      <c r="A1483" s="5" t="s">
        <v>1570</v>
      </c>
      <c r="B1483" s="6">
        <v>45290</v>
      </c>
      <c r="C1483" s="5">
        <f t="shared" si="184"/>
        <v>2023</v>
      </c>
      <c r="D1483" s="5">
        <f t="shared" si="185"/>
        <v>12</v>
      </c>
      <c r="E1483" s="5" t="str">
        <f t="shared" si="186"/>
        <v>Dec</v>
      </c>
      <c r="F1483" s="5" t="str">
        <f t="shared" si="187"/>
        <v>Q4</v>
      </c>
      <c r="G1483" s="5" t="s">
        <v>58</v>
      </c>
      <c r="H1483" s="5" t="s">
        <v>72</v>
      </c>
      <c r="I1483" s="5" t="s">
        <v>73</v>
      </c>
      <c r="J1483" s="5" t="s">
        <v>81</v>
      </c>
      <c r="K1483" s="5" t="s">
        <v>146</v>
      </c>
      <c r="L1483" s="5" t="s">
        <v>48</v>
      </c>
      <c r="M1483" s="5" t="s">
        <v>49</v>
      </c>
      <c r="N1483" s="5">
        <v>4</v>
      </c>
      <c r="O1483" s="7">
        <v>8164</v>
      </c>
      <c r="P1483" s="8">
        <v>0.1</v>
      </c>
      <c r="Q1483" s="7">
        <v>5077</v>
      </c>
      <c r="R1483" s="9">
        <f t="shared" si="188"/>
        <v>29390.400000000001</v>
      </c>
      <c r="S1483" s="9">
        <f t="shared" si="189"/>
        <v>20308</v>
      </c>
      <c r="T1483" s="9">
        <f t="shared" si="190"/>
        <v>9082.4000000000015</v>
      </c>
      <c r="U1483" s="10">
        <f t="shared" si="191"/>
        <v>0.30902607654200015</v>
      </c>
      <c r="V1483" s="5" t="s">
        <v>42</v>
      </c>
    </row>
    <row r="1484" spans="1:22" x14ac:dyDescent="0.3">
      <c r="A1484" s="5" t="s">
        <v>1571</v>
      </c>
      <c r="B1484" s="6">
        <v>45290</v>
      </c>
      <c r="C1484" s="5">
        <f t="shared" si="184"/>
        <v>2023</v>
      </c>
      <c r="D1484" s="5">
        <f t="shared" si="185"/>
        <v>12</v>
      </c>
      <c r="E1484" s="5" t="str">
        <f t="shared" si="186"/>
        <v>Dec</v>
      </c>
      <c r="F1484" s="5" t="str">
        <f t="shared" si="187"/>
        <v>Q4</v>
      </c>
      <c r="G1484" s="5" t="s">
        <v>35</v>
      </c>
      <c r="H1484" s="5" t="s">
        <v>44</v>
      </c>
      <c r="I1484" s="5" t="s">
        <v>45</v>
      </c>
      <c r="J1484" s="5" t="s">
        <v>38</v>
      </c>
      <c r="K1484" s="5" t="s">
        <v>39</v>
      </c>
      <c r="L1484" s="5" t="s">
        <v>48</v>
      </c>
      <c r="M1484" s="5" t="s">
        <v>56</v>
      </c>
      <c r="N1484" s="5">
        <v>3</v>
      </c>
      <c r="O1484" s="7">
        <v>56397</v>
      </c>
      <c r="P1484" s="8">
        <v>0.15</v>
      </c>
      <c r="Q1484" s="7">
        <v>47470</v>
      </c>
      <c r="R1484" s="9">
        <f t="shared" si="188"/>
        <v>143812.35</v>
      </c>
      <c r="S1484" s="9">
        <f t="shared" si="189"/>
        <v>142410</v>
      </c>
      <c r="T1484" s="9">
        <f t="shared" si="190"/>
        <v>1402.3500000000058</v>
      </c>
      <c r="U1484" s="10">
        <f t="shared" si="191"/>
        <v>9.751248762710614E-3</v>
      </c>
      <c r="V1484" s="5" t="s">
        <v>42</v>
      </c>
    </row>
    <row r="1485" spans="1:22" x14ac:dyDescent="0.3">
      <c r="A1485" s="5" t="s">
        <v>1572</v>
      </c>
      <c r="B1485" s="6">
        <v>45291</v>
      </c>
      <c r="C1485" s="5">
        <f t="shared" si="184"/>
        <v>2023</v>
      </c>
      <c r="D1485" s="5">
        <f t="shared" si="185"/>
        <v>12</v>
      </c>
      <c r="E1485" s="5" t="str">
        <f t="shared" si="186"/>
        <v>Dec</v>
      </c>
      <c r="F1485" s="5" t="str">
        <f t="shared" si="187"/>
        <v>Q4</v>
      </c>
      <c r="G1485" s="5" t="s">
        <v>51</v>
      </c>
      <c r="H1485" s="5" t="s">
        <v>106</v>
      </c>
      <c r="I1485" s="5" t="s">
        <v>107</v>
      </c>
      <c r="J1485" s="5" t="s">
        <v>38</v>
      </c>
      <c r="K1485" s="5" t="s">
        <v>118</v>
      </c>
      <c r="L1485" s="5" t="s">
        <v>40</v>
      </c>
      <c r="M1485" s="5" t="s">
        <v>41</v>
      </c>
      <c r="N1485" s="5">
        <v>3</v>
      </c>
      <c r="O1485" s="7">
        <v>19640</v>
      </c>
      <c r="P1485" s="8">
        <v>0.2</v>
      </c>
      <c r="Q1485" s="7">
        <v>15399</v>
      </c>
      <c r="R1485" s="9">
        <f t="shared" si="188"/>
        <v>47136</v>
      </c>
      <c r="S1485" s="9">
        <f t="shared" si="189"/>
        <v>46197</v>
      </c>
      <c r="T1485" s="9">
        <f t="shared" si="190"/>
        <v>939</v>
      </c>
      <c r="U1485" s="10">
        <f t="shared" si="191"/>
        <v>1.9921079429735235E-2</v>
      </c>
      <c r="V1485" s="5" t="s">
        <v>42</v>
      </c>
    </row>
    <row r="1486" spans="1:22" x14ac:dyDescent="0.3">
      <c r="A1486" s="5" t="s">
        <v>1573</v>
      </c>
      <c r="B1486" s="6">
        <v>45291</v>
      </c>
      <c r="C1486" s="5">
        <f t="shared" si="184"/>
        <v>2023</v>
      </c>
      <c r="D1486" s="5">
        <f t="shared" si="185"/>
        <v>12</v>
      </c>
      <c r="E1486" s="5" t="str">
        <f t="shared" si="186"/>
        <v>Dec</v>
      </c>
      <c r="F1486" s="5" t="str">
        <f t="shared" si="187"/>
        <v>Q4</v>
      </c>
      <c r="G1486" s="5" t="s">
        <v>35</v>
      </c>
      <c r="H1486" s="5" t="s">
        <v>44</v>
      </c>
      <c r="I1486" s="5" t="s">
        <v>45</v>
      </c>
      <c r="J1486" s="5" t="s">
        <v>46</v>
      </c>
      <c r="K1486" s="5" t="s">
        <v>61</v>
      </c>
      <c r="L1486" s="5" t="s">
        <v>48</v>
      </c>
      <c r="M1486" s="5" t="s">
        <v>41</v>
      </c>
      <c r="N1486" s="5">
        <v>5</v>
      </c>
      <c r="O1486" s="7">
        <v>262</v>
      </c>
      <c r="P1486" s="8">
        <v>0.05</v>
      </c>
      <c r="Q1486" s="7">
        <v>112</v>
      </c>
      <c r="R1486" s="9">
        <f t="shared" si="188"/>
        <v>1244.5</v>
      </c>
      <c r="S1486" s="9">
        <f t="shared" si="189"/>
        <v>560</v>
      </c>
      <c r="T1486" s="9">
        <f t="shared" si="190"/>
        <v>684.5</v>
      </c>
      <c r="U1486" s="10">
        <f t="shared" si="191"/>
        <v>0.55002008838891125</v>
      </c>
      <c r="V1486" s="5" t="s">
        <v>42</v>
      </c>
    </row>
    <row r="1487" spans="1:22" x14ac:dyDescent="0.3">
      <c r="A1487" s="5" t="s">
        <v>1574</v>
      </c>
      <c r="B1487" s="6">
        <v>45291</v>
      </c>
      <c r="C1487" s="5">
        <f t="shared" si="184"/>
        <v>2023</v>
      </c>
      <c r="D1487" s="5">
        <f t="shared" si="185"/>
        <v>12</v>
      </c>
      <c r="E1487" s="5" t="str">
        <f t="shared" si="186"/>
        <v>Dec</v>
      </c>
      <c r="F1487" s="5" t="str">
        <f t="shared" si="187"/>
        <v>Q4</v>
      </c>
      <c r="G1487" s="5" t="s">
        <v>63</v>
      </c>
      <c r="H1487" s="5" t="s">
        <v>64</v>
      </c>
      <c r="I1487" s="5" t="s">
        <v>65</v>
      </c>
      <c r="J1487" s="5" t="s">
        <v>54</v>
      </c>
      <c r="K1487" s="5" t="s">
        <v>55</v>
      </c>
      <c r="L1487" s="5" t="s">
        <v>48</v>
      </c>
      <c r="M1487" s="5" t="s">
        <v>49</v>
      </c>
      <c r="N1487" s="5">
        <v>1</v>
      </c>
      <c r="O1487" s="7">
        <v>2804</v>
      </c>
      <c r="P1487" s="8">
        <v>0</v>
      </c>
      <c r="Q1487" s="7">
        <v>1704</v>
      </c>
      <c r="R1487" s="9">
        <f t="shared" si="188"/>
        <v>2804</v>
      </c>
      <c r="S1487" s="9">
        <f t="shared" si="189"/>
        <v>1704</v>
      </c>
      <c r="T1487" s="9">
        <f t="shared" si="190"/>
        <v>1100</v>
      </c>
      <c r="U1487" s="10">
        <f t="shared" si="191"/>
        <v>0.39229671897289586</v>
      </c>
      <c r="V1487" s="5" t="s">
        <v>42</v>
      </c>
    </row>
    <row r="1488" spans="1:22" x14ac:dyDescent="0.3">
      <c r="A1488" s="5" t="s">
        <v>1575</v>
      </c>
      <c r="B1488" s="6">
        <v>45291</v>
      </c>
      <c r="C1488" s="5">
        <f t="shared" si="184"/>
        <v>2023</v>
      </c>
      <c r="D1488" s="5">
        <f t="shared" si="185"/>
        <v>12</v>
      </c>
      <c r="E1488" s="5" t="str">
        <f t="shared" si="186"/>
        <v>Dec</v>
      </c>
      <c r="F1488" s="5" t="str">
        <f t="shared" si="187"/>
        <v>Q4</v>
      </c>
      <c r="G1488" s="5" t="s">
        <v>58</v>
      </c>
      <c r="H1488" s="5" t="s">
        <v>59</v>
      </c>
      <c r="I1488" s="5" t="s">
        <v>60</v>
      </c>
      <c r="J1488" s="5" t="s">
        <v>38</v>
      </c>
      <c r="K1488" s="5" t="s">
        <v>39</v>
      </c>
      <c r="L1488" s="5" t="s">
        <v>40</v>
      </c>
      <c r="M1488" s="5" t="s">
        <v>49</v>
      </c>
      <c r="N1488" s="5">
        <v>2</v>
      </c>
      <c r="O1488" s="7">
        <v>52788</v>
      </c>
      <c r="P1488" s="8">
        <v>0.05</v>
      </c>
      <c r="Q1488" s="7">
        <v>44504</v>
      </c>
      <c r="R1488" s="9">
        <f t="shared" si="188"/>
        <v>100297.2</v>
      </c>
      <c r="S1488" s="9">
        <f t="shared" si="189"/>
        <v>89008</v>
      </c>
      <c r="T1488" s="9">
        <f t="shared" si="190"/>
        <v>11289.199999999997</v>
      </c>
      <c r="U1488" s="10">
        <f t="shared" si="191"/>
        <v>0.11255747917190108</v>
      </c>
      <c r="V1488" s="5" t="s">
        <v>42</v>
      </c>
    </row>
    <row r="1489" spans="1:22" x14ac:dyDescent="0.3">
      <c r="A1489" s="5" t="s">
        <v>1576</v>
      </c>
      <c r="B1489" s="6">
        <v>45291</v>
      </c>
      <c r="C1489" s="5">
        <f t="shared" si="184"/>
        <v>2023</v>
      </c>
      <c r="D1489" s="5">
        <f t="shared" si="185"/>
        <v>12</v>
      </c>
      <c r="E1489" s="5" t="str">
        <f t="shared" si="186"/>
        <v>Dec</v>
      </c>
      <c r="F1489" s="5" t="str">
        <f t="shared" si="187"/>
        <v>Q4</v>
      </c>
      <c r="G1489" s="5" t="s">
        <v>51</v>
      </c>
      <c r="H1489" s="5" t="s">
        <v>106</v>
      </c>
      <c r="I1489" s="5" t="s">
        <v>107</v>
      </c>
      <c r="J1489" s="5" t="s">
        <v>54</v>
      </c>
      <c r="K1489" s="5" t="s">
        <v>84</v>
      </c>
      <c r="L1489" s="5" t="s">
        <v>48</v>
      </c>
      <c r="M1489" s="5" t="s">
        <v>49</v>
      </c>
      <c r="N1489" s="5">
        <v>1</v>
      </c>
      <c r="O1489" s="7">
        <v>2341</v>
      </c>
      <c r="P1489" s="8">
        <v>0</v>
      </c>
      <c r="Q1489" s="7">
        <v>1169</v>
      </c>
      <c r="R1489" s="9">
        <f t="shared" si="188"/>
        <v>2341</v>
      </c>
      <c r="S1489" s="9">
        <f t="shared" si="189"/>
        <v>1169</v>
      </c>
      <c r="T1489" s="9">
        <f t="shared" si="190"/>
        <v>1172</v>
      </c>
      <c r="U1489" s="10">
        <f t="shared" si="191"/>
        <v>0.50064075181546352</v>
      </c>
      <c r="V1489" s="5" t="s">
        <v>42</v>
      </c>
    </row>
    <row r="1490" spans="1:22" x14ac:dyDescent="0.3">
      <c r="A1490" s="5" t="s">
        <v>1577</v>
      </c>
      <c r="B1490" s="6">
        <v>45292</v>
      </c>
      <c r="C1490" s="5">
        <f t="shared" si="184"/>
        <v>2024</v>
      </c>
      <c r="D1490" s="5">
        <f t="shared" si="185"/>
        <v>1</v>
      </c>
      <c r="E1490" s="5" t="str">
        <f t="shared" si="186"/>
        <v>Jan</v>
      </c>
      <c r="F1490" s="5" t="str">
        <f t="shared" si="187"/>
        <v>Q1</v>
      </c>
      <c r="G1490" s="5" t="s">
        <v>35</v>
      </c>
      <c r="H1490" s="5" t="s">
        <v>91</v>
      </c>
      <c r="I1490" s="5" t="s">
        <v>92</v>
      </c>
      <c r="J1490" s="5" t="s">
        <v>54</v>
      </c>
      <c r="K1490" s="5" t="s">
        <v>84</v>
      </c>
      <c r="L1490" s="5" t="s">
        <v>40</v>
      </c>
      <c r="M1490" s="5" t="s">
        <v>56</v>
      </c>
      <c r="N1490" s="5">
        <v>5</v>
      </c>
      <c r="O1490" s="7">
        <v>2288</v>
      </c>
      <c r="P1490" s="8">
        <v>0</v>
      </c>
      <c r="Q1490" s="7">
        <v>1152</v>
      </c>
      <c r="R1490" s="9">
        <f t="shared" si="188"/>
        <v>11440</v>
      </c>
      <c r="S1490" s="9">
        <f t="shared" si="189"/>
        <v>5760</v>
      </c>
      <c r="T1490" s="9">
        <f t="shared" si="190"/>
        <v>5680</v>
      </c>
      <c r="U1490" s="10">
        <f t="shared" si="191"/>
        <v>0.49650349650349651</v>
      </c>
      <c r="V1490" s="5" t="s">
        <v>120</v>
      </c>
    </row>
    <row r="1491" spans="1:22" x14ac:dyDescent="0.3">
      <c r="A1491" s="5" t="s">
        <v>1578</v>
      </c>
      <c r="B1491" s="6">
        <v>45293</v>
      </c>
      <c r="C1491" s="5">
        <f t="shared" si="184"/>
        <v>2024</v>
      </c>
      <c r="D1491" s="5">
        <f t="shared" si="185"/>
        <v>1</v>
      </c>
      <c r="E1491" s="5" t="str">
        <f t="shared" si="186"/>
        <v>Jan</v>
      </c>
      <c r="F1491" s="5" t="str">
        <f t="shared" si="187"/>
        <v>Q1</v>
      </c>
      <c r="G1491" s="5" t="s">
        <v>63</v>
      </c>
      <c r="H1491" s="5" t="s">
        <v>109</v>
      </c>
      <c r="I1491" s="5" t="s">
        <v>110</v>
      </c>
      <c r="J1491" s="5" t="s">
        <v>46</v>
      </c>
      <c r="K1491" s="5" t="s">
        <v>89</v>
      </c>
      <c r="L1491" s="5" t="s">
        <v>40</v>
      </c>
      <c r="M1491" s="5" t="s">
        <v>41</v>
      </c>
      <c r="N1491" s="5">
        <v>2</v>
      </c>
      <c r="O1491" s="7">
        <v>2028</v>
      </c>
      <c r="P1491" s="8">
        <v>0.2</v>
      </c>
      <c r="Q1491" s="7">
        <v>1202</v>
      </c>
      <c r="R1491" s="9">
        <f t="shared" si="188"/>
        <v>3244.8</v>
      </c>
      <c r="S1491" s="9">
        <f t="shared" si="189"/>
        <v>2404</v>
      </c>
      <c r="T1491" s="9">
        <f t="shared" si="190"/>
        <v>840.80000000000018</v>
      </c>
      <c r="U1491" s="10">
        <f t="shared" si="191"/>
        <v>0.25912228796844183</v>
      </c>
      <c r="V1491" s="5" t="s">
        <v>42</v>
      </c>
    </row>
    <row r="1492" spans="1:22" x14ac:dyDescent="0.3">
      <c r="A1492" s="5" t="s">
        <v>1579</v>
      </c>
      <c r="B1492" s="6">
        <v>45293</v>
      </c>
      <c r="C1492" s="5">
        <f t="shared" si="184"/>
        <v>2024</v>
      </c>
      <c r="D1492" s="5">
        <f t="shared" si="185"/>
        <v>1</v>
      </c>
      <c r="E1492" s="5" t="str">
        <f t="shared" si="186"/>
        <v>Jan</v>
      </c>
      <c r="F1492" s="5" t="str">
        <f t="shared" si="187"/>
        <v>Q1</v>
      </c>
      <c r="G1492" s="5" t="s">
        <v>63</v>
      </c>
      <c r="H1492" s="5" t="s">
        <v>109</v>
      </c>
      <c r="I1492" s="5" t="s">
        <v>110</v>
      </c>
      <c r="J1492" s="5" t="s">
        <v>46</v>
      </c>
      <c r="K1492" s="5" t="s">
        <v>61</v>
      </c>
      <c r="L1492" s="5" t="s">
        <v>40</v>
      </c>
      <c r="M1492" s="5" t="s">
        <v>56</v>
      </c>
      <c r="N1492" s="5">
        <v>5</v>
      </c>
      <c r="O1492" s="7">
        <v>265</v>
      </c>
      <c r="P1492" s="8">
        <v>0.05</v>
      </c>
      <c r="Q1492" s="7">
        <v>112</v>
      </c>
      <c r="R1492" s="9">
        <f t="shared" si="188"/>
        <v>1258.75</v>
      </c>
      <c r="S1492" s="9">
        <f t="shared" si="189"/>
        <v>560</v>
      </c>
      <c r="T1492" s="9">
        <f t="shared" si="190"/>
        <v>698.75</v>
      </c>
      <c r="U1492" s="10">
        <f t="shared" si="191"/>
        <v>0.55511420059582917</v>
      </c>
      <c r="V1492" s="5" t="s">
        <v>42</v>
      </c>
    </row>
    <row r="1493" spans="1:22" x14ac:dyDescent="0.3">
      <c r="A1493" s="5" t="s">
        <v>1580</v>
      </c>
      <c r="B1493" s="6">
        <v>45293</v>
      </c>
      <c r="C1493" s="5">
        <f t="shared" si="184"/>
        <v>2024</v>
      </c>
      <c r="D1493" s="5">
        <f t="shared" si="185"/>
        <v>1</v>
      </c>
      <c r="E1493" s="5" t="str">
        <f t="shared" si="186"/>
        <v>Jan</v>
      </c>
      <c r="F1493" s="5" t="str">
        <f t="shared" si="187"/>
        <v>Q1</v>
      </c>
      <c r="G1493" s="5" t="s">
        <v>51</v>
      </c>
      <c r="H1493" s="5" t="s">
        <v>52</v>
      </c>
      <c r="I1493" s="5" t="s">
        <v>53</v>
      </c>
      <c r="J1493" s="5" t="s">
        <v>46</v>
      </c>
      <c r="K1493" s="5" t="s">
        <v>66</v>
      </c>
      <c r="L1493" s="5" t="s">
        <v>48</v>
      </c>
      <c r="M1493" s="5" t="s">
        <v>49</v>
      </c>
      <c r="N1493" s="5">
        <v>1</v>
      </c>
      <c r="O1493" s="7">
        <v>314</v>
      </c>
      <c r="P1493" s="8">
        <v>0.15</v>
      </c>
      <c r="Q1493" s="7">
        <v>124</v>
      </c>
      <c r="R1493" s="9">
        <f t="shared" si="188"/>
        <v>266.89999999999998</v>
      </c>
      <c r="S1493" s="9">
        <f t="shared" si="189"/>
        <v>124</v>
      </c>
      <c r="T1493" s="9">
        <f t="shared" si="190"/>
        <v>142.89999999999998</v>
      </c>
      <c r="U1493" s="10">
        <f t="shared" si="191"/>
        <v>0.53540651929561633</v>
      </c>
      <c r="V1493" s="5" t="s">
        <v>42</v>
      </c>
    </row>
    <row r="1494" spans="1:22" x14ac:dyDescent="0.3">
      <c r="A1494" s="5" t="s">
        <v>1581</v>
      </c>
      <c r="B1494" s="6">
        <v>45293</v>
      </c>
      <c r="C1494" s="5">
        <f t="shared" si="184"/>
        <v>2024</v>
      </c>
      <c r="D1494" s="5">
        <f t="shared" si="185"/>
        <v>1</v>
      </c>
      <c r="E1494" s="5" t="str">
        <f t="shared" si="186"/>
        <v>Jan</v>
      </c>
      <c r="F1494" s="5" t="str">
        <f t="shared" si="187"/>
        <v>Q1</v>
      </c>
      <c r="G1494" s="5" t="s">
        <v>58</v>
      </c>
      <c r="H1494" s="5" t="s">
        <v>72</v>
      </c>
      <c r="I1494" s="5" t="s">
        <v>73</v>
      </c>
      <c r="J1494" s="5" t="s">
        <v>46</v>
      </c>
      <c r="K1494" s="5" t="s">
        <v>89</v>
      </c>
      <c r="L1494" s="5" t="s">
        <v>40</v>
      </c>
      <c r="M1494" s="5" t="s">
        <v>56</v>
      </c>
      <c r="N1494" s="5">
        <v>1</v>
      </c>
      <c r="O1494" s="7">
        <v>2203</v>
      </c>
      <c r="P1494" s="8">
        <v>0</v>
      </c>
      <c r="Q1494" s="7">
        <v>1275</v>
      </c>
      <c r="R1494" s="9">
        <f t="shared" si="188"/>
        <v>2203</v>
      </c>
      <c r="S1494" s="9">
        <f t="shared" si="189"/>
        <v>1275</v>
      </c>
      <c r="T1494" s="9">
        <f t="shared" si="190"/>
        <v>928</v>
      </c>
      <c r="U1494" s="10">
        <f t="shared" si="191"/>
        <v>0.42124375851112122</v>
      </c>
      <c r="V1494" s="5" t="s">
        <v>42</v>
      </c>
    </row>
    <row r="1495" spans="1:22" x14ac:dyDescent="0.3">
      <c r="A1495" s="5" t="s">
        <v>1582</v>
      </c>
      <c r="B1495" s="6">
        <v>45294</v>
      </c>
      <c r="C1495" s="5">
        <f t="shared" si="184"/>
        <v>2024</v>
      </c>
      <c r="D1495" s="5">
        <f t="shared" si="185"/>
        <v>1</v>
      </c>
      <c r="E1495" s="5" t="str">
        <f t="shared" si="186"/>
        <v>Jan</v>
      </c>
      <c r="F1495" s="5" t="str">
        <f t="shared" si="187"/>
        <v>Q1</v>
      </c>
      <c r="G1495" s="5" t="s">
        <v>51</v>
      </c>
      <c r="H1495" s="5" t="s">
        <v>106</v>
      </c>
      <c r="I1495" s="5" t="s">
        <v>107</v>
      </c>
      <c r="J1495" s="5" t="s">
        <v>81</v>
      </c>
      <c r="K1495" s="5" t="s">
        <v>94</v>
      </c>
      <c r="L1495" s="5" t="s">
        <v>40</v>
      </c>
      <c r="M1495" s="5" t="s">
        <v>49</v>
      </c>
      <c r="N1495" s="5">
        <v>2</v>
      </c>
      <c r="O1495" s="7">
        <v>34798</v>
      </c>
      <c r="P1495" s="8">
        <v>0.2</v>
      </c>
      <c r="Q1495" s="7">
        <v>24012</v>
      </c>
      <c r="R1495" s="9">
        <f t="shared" si="188"/>
        <v>55676.800000000003</v>
      </c>
      <c r="S1495" s="9">
        <f t="shared" si="189"/>
        <v>48024</v>
      </c>
      <c r="T1495" s="9">
        <f t="shared" si="190"/>
        <v>7652.8000000000029</v>
      </c>
      <c r="U1495" s="10">
        <f t="shared" si="191"/>
        <v>0.13745042818552794</v>
      </c>
      <c r="V1495" s="5" t="s">
        <v>42</v>
      </c>
    </row>
    <row r="1496" spans="1:22" x14ac:dyDescent="0.3">
      <c r="A1496" s="5" t="s">
        <v>1583</v>
      </c>
      <c r="B1496" s="6">
        <v>45294</v>
      </c>
      <c r="C1496" s="5">
        <f t="shared" si="184"/>
        <v>2024</v>
      </c>
      <c r="D1496" s="5">
        <f t="shared" si="185"/>
        <v>1</v>
      </c>
      <c r="E1496" s="5" t="str">
        <f t="shared" si="186"/>
        <v>Jan</v>
      </c>
      <c r="F1496" s="5" t="str">
        <f t="shared" si="187"/>
        <v>Q1</v>
      </c>
      <c r="G1496" s="5" t="s">
        <v>63</v>
      </c>
      <c r="H1496" s="5" t="s">
        <v>64</v>
      </c>
      <c r="I1496" s="5" t="s">
        <v>65</v>
      </c>
      <c r="J1496" s="5" t="s">
        <v>46</v>
      </c>
      <c r="K1496" s="5" t="s">
        <v>66</v>
      </c>
      <c r="L1496" s="5" t="s">
        <v>48</v>
      </c>
      <c r="M1496" s="5" t="s">
        <v>41</v>
      </c>
      <c r="N1496" s="5">
        <v>1</v>
      </c>
      <c r="O1496" s="7">
        <v>315</v>
      </c>
      <c r="P1496" s="8">
        <v>0.05</v>
      </c>
      <c r="Q1496" s="7">
        <v>122</v>
      </c>
      <c r="R1496" s="9">
        <f t="shared" si="188"/>
        <v>299.25</v>
      </c>
      <c r="S1496" s="9">
        <f t="shared" si="189"/>
        <v>122</v>
      </c>
      <c r="T1496" s="9">
        <f t="shared" si="190"/>
        <v>177.25</v>
      </c>
      <c r="U1496" s="10">
        <f t="shared" si="191"/>
        <v>0.59231411862990813</v>
      </c>
      <c r="V1496" s="5" t="s">
        <v>120</v>
      </c>
    </row>
    <row r="1497" spans="1:22" x14ac:dyDescent="0.3">
      <c r="A1497" s="5" t="s">
        <v>1584</v>
      </c>
      <c r="B1497" s="6">
        <v>45295</v>
      </c>
      <c r="C1497" s="5">
        <f t="shared" si="184"/>
        <v>2024</v>
      </c>
      <c r="D1497" s="5">
        <f t="shared" si="185"/>
        <v>1</v>
      </c>
      <c r="E1497" s="5" t="str">
        <f t="shared" si="186"/>
        <v>Jan</v>
      </c>
      <c r="F1497" s="5" t="str">
        <f t="shared" si="187"/>
        <v>Q1</v>
      </c>
      <c r="G1497" s="5" t="s">
        <v>63</v>
      </c>
      <c r="H1497" s="5" t="s">
        <v>86</v>
      </c>
      <c r="I1497" s="5" t="s">
        <v>87</v>
      </c>
      <c r="J1497" s="5" t="s">
        <v>46</v>
      </c>
      <c r="K1497" s="5" t="s">
        <v>66</v>
      </c>
      <c r="L1497" s="5" t="s">
        <v>40</v>
      </c>
      <c r="M1497" s="5" t="s">
        <v>41</v>
      </c>
      <c r="N1497" s="5">
        <v>1</v>
      </c>
      <c r="O1497" s="7">
        <v>281</v>
      </c>
      <c r="P1497" s="8">
        <v>0.05</v>
      </c>
      <c r="Q1497" s="7">
        <v>116</v>
      </c>
      <c r="R1497" s="9">
        <f t="shared" si="188"/>
        <v>266.95</v>
      </c>
      <c r="S1497" s="9">
        <f t="shared" si="189"/>
        <v>116</v>
      </c>
      <c r="T1497" s="9">
        <f t="shared" si="190"/>
        <v>150.94999999999999</v>
      </c>
      <c r="U1497" s="10">
        <f t="shared" si="191"/>
        <v>0.56546169694699377</v>
      </c>
      <c r="V1497" s="5" t="s">
        <v>42</v>
      </c>
    </row>
    <row r="1498" spans="1:22" x14ac:dyDescent="0.3">
      <c r="A1498" s="5" t="s">
        <v>1585</v>
      </c>
      <c r="B1498" s="6">
        <v>45296</v>
      </c>
      <c r="C1498" s="5">
        <f t="shared" si="184"/>
        <v>2024</v>
      </c>
      <c r="D1498" s="5">
        <f t="shared" si="185"/>
        <v>1</v>
      </c>
      <c r="E1498" s="5" t="str">
        <f t="shared" si="186"/>
        <v>Jan</v>
      </c>
      <c r="F1498" s="5" t="str">
        <f t="shared" si="187"/>
        <v>Q1</v>
      </c>
      <c r="G1498" s="5" t="s">
        <v>58</v>
      </c>
      <c r="H1498" s="5" t="s">
        <v>59</v>
      </c>
      <c r="I1498" s="5" t="s">
        <v>60</v>
      </c>
      <c r="J1498" s="5" t="s">
        <v>54</v>
      </c>
      <c r="K1498" s="5" t="s">
        <v>99</v>
      </c>
      <c r="L1498" s="5" t="s">
        <v>40</v>
      </c>
      <c r="M1498" s="5" t="s">
        <v>49</v>
      </c>
      <c r="N1498" s="5">
        <v>5</v>
      </c>
      <c r="O1498" s="7">
        <v>1965</v>
      </c>
      <c r="P1498" s="8">
        <v>0</v>
      </c>
      <c r="Q1498" s="7">
        <v>1005</v>
      </c>
      <c r="R1498" s="9">
        <f t="shared" si="188"/>
        <v>9825</v>
      </c>
      <c r="S1498" s="9">
        <f t="shared" si="189"/>
        <v>5025</v>
      </c>
      <c r="T1498" s="9">
        <f t="shared" si="190"/>
        <v>4800</v>
      </c>
      <c r="U1498" s="10">
        <f t="shared" si="191"/>
        <v>0.48854961832061067</v>
      </c>
      <c r="V1498" s="5" t="s">
        <v>42</v>
      </c>
    </row>
    <row r="1499" spans="1:22" x14ac:dyDescent="0.3">
      <c r="A1499" s="5" t="s">
        <v>1586</v>
      </c>
      <c r="B1499" s="6">
        <v>45296</v>
      </c>
      <c r="C1499" s="5">
        <f t="shared" si="184"/>
        <v>2024</v>
      </c>
      <c r="D1499" s="5">
        <f t="shared" si="185"/>
        <v>1</v>
      </c>
      <c r="E1499" s="5" t="str">
        <f t="shared" si="186"/>
        <v>Jan</v>
      </c>
      <c r="F1499" s="5" t="str">
        <f t="shared" si="187"/>
        <v>Q1</v>
      </c>
      <c r="G1499" s="5" t="s">
        <v>35</v>
      </c>
      <c r="H1499" s="5" t="s">
        <v>44</v>
      </c>
      <c r="I1499" s="5" t="s">
        <v>45</v>
      </c>
      <c r="J1499" s="5" t="s">
        <v>46</v>
      </c>
      <c r="K1499" s="5" t="s">
        <v>61</v>
      </c>
      <c r="L1499" s="5" t="s">
        <v>40</v>
      </c>
      <c r="M1499" s="5" t="s">
        <v>56</v>
      </c>
      <c r="N1499" s="5">
        <v>8</v>
      </c>
      <c r="O1499" s="7">
        <v>228</v>
      </c>
      <c r="P1499" s="8">
        <v>0.05</v>
      </c>
      <c r="Q1499" s="7">
        <v>96</v>
      </c>
      <c r="R1499" s="9">
        <f t="shared" si="188"/>
        <v>1732.8</v>
      </c>
      <c r="S1499" s="9">
        <f t="shared" si="189"/>
        <v>768</v>
      </c>
      <c r="T1499" s="9">
        <f t="shared" si="190"/>
        <v>964.8</v>
      </c>
      <c r="U1499" s="10">
        <f t="shared" si="191"/>
        <v>0.55678670360110805</v>
      </c>
      <c r="V1499" s="5" t="s">
        <v>42</v>
      </c>
    </row>
    <row r="1500" spans="1:22" x14ac:dyDescent="0.3">
      <c r="A1500" s="5" t="s">
        <v>1587</v>
      </c>
      <c r="B1500" s="6">
        <v>45296</v>
      </c>
      <c r="C1500" s="5">
        <f t="shared" si="184"/>
        <v>2024</v>
      </c>
      <c r="D1500" s="5">
        <f t="shared" si="185"/>
        <v>1</v>
      </c>
      <c r="E1500" s="5" t="str">
        <f t="shared" si="186"/>
        <v>Jan</v>
      </c>
      <c r="F1500" s="5" t="str">
        <f t="shared" si="187"/>
        <v>Q1</v>
      </c>
      <c r="G1500" s="5" t="s">
        <v>51</v>
      </c>
      <c r="H1500" s="5" t="s">
        <v>106</v>
      </c>
      <c r="I1500" s="5" t="s">
        <v>107</v>
      </c>
      <c r="J1500" s="5" t="s">
        <v>81</v>
      </c>
      <c r="K1500" s="5" t="s">
        <v>94</v>
      </c>
      <c r="L1500" s="5" t="s">
        <v>76</v>
      </c>
      <c r="M1500" s="5" t="s">
        <v>49</v>
      </c>
      <c r="N1500" s="5">
        <v>1</v>
      </c>
      <c r="O1500" s="7">
        <v>34383</v>
      </c>
      <c r="P1500" s="8">
        <v>0.3</v>
      </c>
      <c r="Q1500" s="7">
        <v>22736</v>
      </c>
      <c r="R1500" s="9">
        <f t="shared" si="188"/>
        <v>24068.1</v>
      </c>
      <c r="S1500" s="9">
        <f t="shared" si="189"/>
        <v>22736</v>
      </c>
      <c r="T1500" s="9">
        <f t="shared" si="190"/>
        <v>1332.0999999999985</v>
      </c>
      <c r="U1500" s="10">
        <f t="shared" si="191"/>
        <v>5.534711921589152E-2</v>
      </c>
      <c r="V1500" s="5" t="s">
        <v>42</v>
      </c>
    </row>
    <row r="1501" spans="1:22" x14ac:dyDescent="0.3">
      <c r="A1501" s="5" t="s">
        <v>1588</v>
      </c>
      <c r="B1501" s="6">
        <v>45297</v>
      </c>
      <c r="C1501" s="5">
        <f t="shared" si="184"/>
        <v>2024</v>
      </c>
      <c r="D1501" s="5">
        <f t="shared" si="185"/>
        <v>1</v>
      </c>
      <c r="E1501" s="5" t="str">
        <f t="shared" si="186"/>
        <v>Jan</v>
      </c>
      <c r="F1501" s="5" t="str">
        <f t="shared" si="187"/>
        <v>Q1</v>
      </c>
      <c r="G1501" s="5" t="s">
        <v>58</v>
      </c>
      <c r="H1501" s="5" t="s">
        <v>68</v>
      </c>
      <c r="I1501" s="5" t="s">
        <v>69</v>
      </c>
      <c r="J1501" s="5" t="s">
        <v>54</v>
      </c>
      <c r="K1501" s="5" t="s">
        <v>55</v>
      </c>
      <c r="L1501" s="5" t="s">
        <v>76</v>
      </c>
      <c r="M1501" s="5" t="s">
        <v>49</v>
      </c>
      <c r="N1501" s="5">
        <v>1</v>
      </c>
      <c r="O1501" s="7">
        <v>2521</v>
      </c>
      <c r="P1501" s="8">
        <v>0</v>
      </c>
      <c r="Q1501" s="7">
        <v>1495</v>
      </c>
      <c r="R1501" s="9">
        <f t="shared" si="188"/>
        <v>2521</v>
      </c>
      <c r="S1501" s="9">
        <f t="shared" si="189"/>
        <v>1495</v>
      </c>
      <c r="T1501" s="9">
        <f t="shared" si="190"/>
        <v>1026</v>
      </c>
      <c r="U1501" s="10">
        <f t="shared" si="191"/>
        <v>0.406981356604522</v>
      </c>
      <c r="V1501" s="5" t="s">
        <v>42</v>
      </c>
    </row>
    <row r="1502" spans="1:22" x14ac:dyDescent="0.3">
      <c r="A1502" s="5" t="s">
        <v>1589</v>
      </c>
      <c r="B1502" s="6">
        <v>45297</v>
      </c>
      <c r="C1502" s="5">
        <f t="shared" si="184"/>
        <v>2024</v>
      </c>
      <c r="D1502" s="5">
        <f t="shared" si="185"/>
        <v>1</v>
      </c>
      <c r="E1502" s="5" t="str">
        <f t="shared" si="186"/>
        <v>Jan</v>
      </c>
      <c r="F1502" s="5" t="str">
        <f t="shared" si="187"/>
        <v>Q1</v>
      </c>
      <c r="G1502" s="5" t="s">
        <v>63</v>
      </c>
      <c r="H1502" s="5" t="s">
        <v>86</v>
      </c>
      <c r="I1502" s="5" t="s">
        <v>87</v>
      </c>
      <c r="J1502" s="5" t="s">
        <v>46</v>
      </c>
      <c r="K1502" s="5" t="s">
        <v>61</v>
      </c>
      <c r="L1502" s="5" t="s">
        <v>40</v>
      </c>
      <c r="M1502" s="5" t="s">
        <v>41</v>
      </c>
      <c r="N1502" s="5">
        <v>5</v>
      </c>
      <c r="O1502" s="7">
        <v>235</v>
      </c>
      <c r="P1502" s="8">
        <v>0.1</v>
      </c>
      <c r="Q1502" s="7">
        <v>96</v>
      </c>
      <c r="R1502" s="9">
        <f t="shared" si="188"/>
        <v>1057.5</v>
      </c>
      <c r="S1502" s="9">
        <f t="shared" si="189"/>
        <v>480</v>
      </c>
      <c r="T1502" s="9">
        <f t="shared" si="190"/>
        <v>577.5</v>
      </c>
      <c r="U1502" s="10">
        <f t="shared" si="191"/>
        <v>0.54609929078014185</v>
      </c>
      <c r="V1502" s="5" t="s">
        <v>42</v>
      </c>
    </row>
    <row r="1503" spans="1:22" x14ac:dyDescent="0.3">
      <c r="A1503" s="5" t="s">
        <v>1590</v>
      </c>
      <c r="B1503" s="6">
        <v>45297</v>
      </c>
      <c r="C1503" s="5">
        <f t="shared" si="184"/>
        <v>2024</v>
      </c>
      <c r="D1503" s="5">
        <f t="shared" si="185"/>
        <v>1</v>
      </c>
      <c r="E1503" s="5" t="str">
        <f t="shared" si="186"/>
        <v>Jan</v>
      </c>
      <c r="F1503" s="5" t="str">
        <f t="shared" si="187"/>
        <v>Q1</v>
      </c>
      <c r="G1503" s="5" t="s">
        <v>58</v>
      </c>
      <c r="H1503" s="5" t="s">
        <v>72</v>
      </c>
      <c r="I1503" s="5" t="s">
        <v>73</v>
      </c>
      <c r="J1503" s="5" t="s">
        <v>54</v>
      </c>
      <c r="K1503" s="5" t="s">
        <v>99</v>
      </c>
      <c r="L1503" s="5" t="s">
        <v>40</v>
      </c>
      <c r="M1503" s="5" t="s">
        <v>49</v>
      </c>
      <c r="N1503" s="5">
        <v>2</v>
      </c>
      <c r="O1503" s="7">
        <v>1932</v>
      </c>
      <c r="P1503" s="8">
        <v>0.15</v>
      </c>
      <c r="Q1503" s="7">
        <v>989</v>
      </c>
      <c r="R1503" s="9">
        <f t="shared" si="188"/>
        <v>3284.4</v>
      </c>
      <c r="S1503" s="9">
        <f t="shared" si="189"/>
        <v>1978</v>
      </c>
      <c r="T1503" s="9">
        <f t="shared" si="190"/>
        <v>1306.4000000000001</v>
      </c>
      <c r="U1503" s="10">
        <f t="shared" si="191"/>
        <v>0.39775910364145661</v>
      </c>
      <c r="V1503" s="5" t="s">
        <v>120</v>
      </c>
    </row>
    <row r="1504" spans="1:22" x14ac:dyDescent="0.3">
      <c r="A1504" s="5" t="s">
        <v>1591</v>
      </c>
      <c r="B1504" s="6">
        <v>45297</v>
      </c>
      <c r="C1504" s="5">
        <f t="shared" si="184"/>
        <v>2024</v>
      </c>
      <c r="D1504" s="5">
        <f t="shared" si="185"/>
        <v>1</v>
      </c>
      <c r="E1504" s="5" t="str">
        <f t="shared" si="186"/>
        <v>Jan</v>
      </c>
      <c r="F1504" s="5" t="str">
        <f t="shared" si="187"/>
        <v>Q1</v>
      </c>
      <c r="G1504" s="5" t="s">
        <v>58</v>
      </c>
      <c r="H1504" s="5" t="s">
        <v>68</v>
      </c>
      <c r="I1504" s="5" t="s">
        <v>69</v>
      </c>
      <c r="J1504" s="5" t="s">
        <v>38</v>
      </c>
      <c r="K1504" s="5" t="s">
        <v>75</v>
      </c>
      <c r="L1504" s="5" t="s">
        <v>76</v>
      </c>
      <c r="M1504" s="5" t="s">
        <v>56</v>
      </c>
      <c r="N1504" s="5">
        <v>3</v>
      </c>
      <c r="O1504" s="7">
        <v>10498</v>
      </c>
      <c r="P1504" s="8">
        <v>0</v>
      </c>
      <c r="Q1504" s="7">
        <v>7567</v>
      </c>
      <c r="R1504" s="9">
        <f t="shared" si="188"/>
        <v>31494</v>
      </c>
      <c r="S1504" s="9">
        <f t="shared" si="189"/>
        <v>22701</v>
      </c>
      <c r="T1504" s="9">
        <f t="shared" si="190"/>
        <v>8793</v>
      </c>
      <c r="U1504" s="10">
        <f t="shared" si="191"/>
        <v>0.27919603734044579</v>
      </c>
      <c r="V1504" s="5" t="s">
        <v>42</v>
      </c>
    </row>
    <row r="1505" spans="1:22" x14ac:dyDescent="0.3">
      <c r="A1505" s="5" t="s">
        <v>1592</v>
      </c>
      <c r="B1505" s="6">
        <v>45297</v>
      </c>
      <c r="C1505" s="5">
        <f t="shared" si="184"/>
        <v>2024</v>
      </c>
      <c r="D1505" s="5">
        <f t="shared" si="185"/>
        <v>1</v>
      </c>
      <c r="E1505" s="5" t="str">
        <f t="shared" si="186"/>
        <v>Jan</v>
      </c>
      <c r="F1505" s="5" t="str">
        <f t="shared" si="187"/>
        <v>Q1</v>
      </c>
      <c r="G1505" s="5" t="s">
        <v>35</v>
      </c>
      <c r="H1505" s="5" t="s">
        <v>44</v>
      </c>
      <c r="I1505" s="5" t="s">
        <v>45</v>
      </c>
      <c r="J1505" s="5" t="s">
        <v>38</v>
      </c>
      <c r="K1505" s="5" t="s">
        <v>75</v>
      </c>
      <c r="L1505" s="5" t="s">
        <v>76</v>
      </c>
      <c r="M1505" s="5" t="s">
        <v>56</v>
      </c>
      <c r="N1505" s="5">
        <v>2</v>
      </c>
      <c r="O1505" s="7">
        <v>11566</v>
      </c>
      <c r="P1505" s="8">
        <v>0.1</v>
      </c>
      <c r="Q1505" s="7">
        <v>8304</v>
      </c>
      <c r="R1505" s="9">
        <f t="shared" si="188"/>
        <v>20818.8</v>
      </c>
      <c r="S1505" s="9">
        <f t="shared" si="189"/>
        <v>16608</v>
      </c>
      <c r="T1505" s="9">
        <f t="shared" si="190"/>
        <v>4210.7999999999993</v>
      </c>
      <c r="U1505" s="10">
        <f t="shared" si="191"/>
        <v>0.20225949622456624</v>
      </c>
      <c r="V1505" s="5" t="s">
        <v>42</v>
      </c>
    </row>
    <row r="1506" spans="1:22" x14ac:dyDescent="0.3">
      <c r="A1506" s="5" t="s">
        <v>1593</v>
      </c>
      <c r="B1506" s="6">
        <v>45297</v>
      </c>
      <c r="C1506" s="5">
        <f t="shared" si="184"/>
        <v>2024</v>
      </c>
      <c r="D1506" s="5">
        <f t="shared" si="185"/>
        <v>1</v>
      </c>
      <c r="E1506" s="5" t="str">
        <f t="shared" si="186"/>
        <v>Jan</v>
      </c>
      <c r="F1506" s="5" t="str">
        <f t="shared" si="187"/>
        <v>Q1</v>
      </c>
      <c r="G1506" s="5" t="s">
        <v>58</v>
      </c>
      <c r="H1506" s="5" t="s">
        <v>68</v>
      </c>
      <c r="I1506" s="5" t="s">
        <v>69</v>
      </c>
      <c r="J1506" s="5" t="s">
        <v>38</v>
      </c>
      <c r="K1506" s="5" t="s">
        <v>118</v>
      </c>
      <c r="L1506" s="5" t="s">
        <v>76</v>
      </c>
      <c r="M1506" s="5" t="s">
        <v>49</v>
      </c>
      <c r="N1506" s="5">
        <v>1</v>
      </c>
      <c r="O1506" s="7">
        <v>17560</v>
      </c>
      <c r="P1506" s="8">
        <v>0</v>
      </c>
      <c r="Q1506" s="7">
        <v>14068</v>
      </c>
      <c r="R1506" s="9">
        <f t="shared" si="188"/>
        <v>17560</v>
      </c>
      <c r="S1506" s="9">
        <f t="shared" si="189"/>
        <v>14068</v>
      </c>
      <c r="T1506" s="9">
        <f t="shared" si="190"/>
        <v>3492</v>
      </c>
      <c r="U1506" s="10">
        <f t="shared" si="191"/>
        <v>0.1988610478359909</v>
      </c>
      <c r="V1506" s="5" t="s">
        <v>42</v>
      </c>
    </row>
    <row r="1507" spans="1:22" x14ac:dyDescent="0.3">
      <c r="A1507" s="5" t="s">
        <v>1594</v>
      </c>
      <c r="B1507" s="6">
        <v>45298</v>
      </c>
      <c r="C1507" s="5">
        <f t="shared" si="184"/>
        <v>2024</v>
      </c>
      <c r="D1507" s="5">
        <f t="shared" si="185"/>
        <v>1</v>
      </c>
      <c r="E1507" s="5" t="str">
        <f t="shared" si="186"/>
        <v>Jan</v>
      </c>
      <c r="F1507" s="5" t="str">
        <f t="shared" si="187"/>
        <v>Q1</v>
      </c>
      <c r="G1507" s="5" t="s">
        <v>58</v>
      </c>
      <c r="H1507" s="5" t="s">
        <v>59</v>
      </c>
      <c r="I1507" s="5" t="s">
        <v>60</v>
      </c>
      <c r="J1507" s="5" t="s">
        <v>54</v>
      </c>
      <c r="K1507" s="5" t="s">
        <v>55</v>
      </c>
      <c r="L1507" s="5" t="s">
        <v>40</v>
      </c>
      <c r="M1507" s="5" t="s">
        <v>41</v>
      </c>
      <c r="N1507" s="5">
        <v>3</v>
      </c>
      <c r="O1507" s="7">
        <v>2893</v>
      </c>
      <c r="P1507" s="8">
        <v>0.15</v>
      </c>
      <c r="Q1507" s="7">
        <v>1787</v>
      </c>
      <c r="R1507" s="9">
        <f t="shared" si="188"/>
        <v>7377.15</v>
      </c>
      <c r="S1507" s="9">
        <f t="shared" si="189"/>
        <v>5361</v>
      </c>
      <c r="T1507" s="9">
        <f t="shared" si="190"/>
        <v>2016.1499999999996</v>
      </c>
      <c r="U1507" s="10">
        <f t="shared" si="191"/>
        <v>0.2732965982798235</v>
      </c>
      <c r="V1507" s="5" t="s">
        <v>42</v>
      </c>
    </row>
    <row r="1508" spans="1:22" x14ac:dyDescent="0.3">
      <c r="A1508" s="5" t="s">
        <v>1595</v>
      </c>
      <c r="B1508" s="6">
        <v>45298</v>
      </c>
      <c r="C1508" s="5">
        <f t="shared" si="184"/>
        <v>2024</v>
      </c>
      <c r="D1508" s="5">
        <f t="shared" si="185"/>
        <v>1</v>
      </c>
      <c r="E1508" s="5" t="str">
        <f t="shared" si="186"/>
        <v>Jan</v>
      </c>
      <c r="F1508" s="5" t="str">
        <f t="shared" si="187"/>
        <v>Q1</v>
      </c>
      <c r="G1508" s="5" t="s">
        <v>58</v>
      </c>
      <c r="H1508" s="5" t="s">
        <v>72</v>
      </c>
      <c r="I1508" s="5" t="s">
        <v>73</v>
      </c>
      <c r="J1508" s="5" t="s">
        <v>46</v>
      </c>
      <c r="K1508" s="5" t="s">
        <v>66</v>
      </c>
      <c r="L1508" s="5" t="s">
        <v>76</v>
      </c>
      <c r="M1508" s="5" t="s">
        <v>56</v>
      </c>
      <c r="N1508" s="5">
        <v>2</v>
      </c>
      <c r="O1508" s="7">
        <v>283</v>
      </c>
      <c r="P1508" s="8">
        <v>0.1</v>
      </c>
      <c r="Q1508" s="7">
        <v>114</v>
      </c>
      <c r="R1508" s="9">
        <f t="shared" si="188"/>
        <v>509.40000000000003</v>
      </c>
      <c r="S1508" s="9">
        <f t="shared" si="189"/>
        <v>228</v>
      </c>
      <c r="T1508" s="9">
        <f t="shared" si="190"/>
        <v>281.40000000000003</v>
      </c>
      <c r="U1508" s="10">
        <f t="shared" si="191"/>
        <v>0.55241460541813903</v>
      </c>
      <c r="V1508" s="5" t="s">
        <v>42</v>
      </c>
    </row>
    <row r="1509" spans="1:22" x14ac:dyDescent="0.3">
      <c r="A1509" s="5" t="s">
        <v>1596</v>
      </c>
      <c r="B1509" s="6">
        <v>45298</v>
      </c>
      <c r="C1509" s="5">
        <f t="shared" si="184"/>
        <v>2024</v>
      </c>
      <c r="D1509" s="5">
        <f t="shared" si="185"/>
        <v>1</v>
      </c>
      <c r="E1509" s="5" t="str">
        <f t="shared" si="186"/>
        <v>Jan</v>
      </c>
      <c r="F1509" s="5" t="str">
        <f t="shared" si="187"/>
        <v>Q1</v>
      </c>
      <c r="G1509" s="5" t="s">
        <v>63</v>
      </c>
      <c r="H1509" s="5" t="s">
        <v>64</v>
      </c>
      <c r="I1509" s="5" t="s">
        <v>65</v>
      </c>
      <c r="J1509" s="5" t="s">
        <v>38</v>
      </c>
      <c r="K1509" s="5" t="s">
        <v>118</v>
      </c>
      <c r="L1509" s="5" t="s">
        <v>48</v>
      </c>
      <c r="M1509" s="5" t="s">
        <v>56</v>
      </c>
      <c r="N1509" s="5">
        <v>3</v>
      </c>
      <c r="O1509" s="7">
        <v>19435</v>
      </c>
      <c r="P1509" s="8">
        <v>0.15</v>
      </c>
      <c r="Q1509" s="7">
        <v>15573</v>
      </c>
      <c r="R1509" s="9">
        <f t="shared" si="188"/>
        <v>49559.25</v>
      </c>
      <c r="S1509" s="9">
        <f t="shared" si="189"/>
        <v>46719</v>
      </c>
      <c r="T1509" s="9">
        <f t="shared" si="190"/>
        <v>2840.25</v>
      </c>
      <c r="U1509" s="10">
        <f t="shared" si="191"/>
        <v>5.7310189318845621E-2</v>
      </c>
      <c r="V1509" s="5" t="s">
        <v>120</v>
      </c>
    </row>
    <row r="1510" spans="1:22" x14ac:dyDescent="0.3">
      <c r="A1510" s="5" t="s">
        <v>1597</v>
      </c>
      <c r="B1510" s="6">
        <v>45299</v>
      </c>
      <c r="C1510" s="5">
        <f t="shared" si="184"/>
        <v>2024</v>
      </c>
      <c r="D1510" s="5">
        <f t="shared" si="185"/>
        <v>1</v>
      </c>
      <c r="E1510" s="5" t="str">
        <f t="shared" si="186"/>
        <v>Jan</v>
      </c>
      <c r="F1510" s="5" t="str">
        <f t="shared" si="187"/>
        <v>Q1</v>
      </c>
      <c r="G1510" s="5" t="s">
        <v>51</v>
      </c>
      <c r="H1510" s="5" t="s">
        <v>106</v>
      </c>
      <c r="I1510" s="5" t="s">
        <v>107</v>
      </c>
      <c r="J1510" s="5" t="s">
        <v>46</v>
      </c>
      <c r="K1510" s="5" t="s">
        <v>47</v>
      </c>
      <c r="L1510" s="5" t="s">
        <v>76</v>
      </c>
      <c r="M1510" s="5" t="s">
        <v>41</v>
      </c>
      <c r="N1510" s="5">
        <v>1</v>
      </c>
      <c r="O1510" s="7">
        <v>465</v>
      </c>
      <c r="P1510" s="8">
        <v>0.05</v>
      </c>
      <c r="Q1510" s="7">
        <v>214</v>
      </c>
      <c r="R1510" s="9">
        <f t="shared" si="188"/>
        <v>441.75</v>
      </c>
      <c r="S1510" s="9">
        <f t="shared" si="189"/>
        <v>214</v>
      </c>
      <c r="T1510" s="9">
        <f t="shared" si="190"/>
        <v>227.75</v>
      </c>
      <c r="U1510" s="10">
        <f t="shared" si="191"/>
        <v>0.51556310130164118</v>
      </c>
      <c r="V1510" s="5" t="s">
        <v>42</v>
      </c>
    </row>
    <row r="1511" spans="1:22" x14ac:dyDescent="0.3">
      <c r="A1511" s="5" t="s">
        <v>1598</v>
      </c>
      <c r="B1511" s="6">
        <v>45299</v>
      </c>
      <c r="C1511" s="5">
        <f t="shared" si="184"/>
        <v>2024</v>
      </c>
      <c r="D1511" s="5">
        <f t="shared" si="185"/>
        <v>1</v>
      </c>
      <c r="E1511" s="5" t="str">
        <f t="shared" si="186"/>
        <v>Jan</v>
      </c>
      <c r="F1511" s="5" t="str">
        <f t="shared" si="187"/>
        <v>Q1</v>
      </c>
      <c r="G1511" s="5" t="s">
        <v>63</v>
      </c>
      <c r="H1511" s="5" t="s">
        <v>109</v>
      </c>
      <c r="I1511" s="5" t="s">
        <v>110</v>
      </c>
      <c r="J1511" s="5" t="s">
        <v>54</v>
      </c>
      <c r="K1511" s="5" t="s">
        <v>99</v>
      </c>
      <c r="L1511" s="5" t="s">
        <v>40</v>
      </c>
      <c r="M1511" s="5" t="s">
        <v>49</v>
      </c>
      <c r="N1511" s="5">
        <v>1</v>
      </c>
      <c r="O1511" s="7">
        <v>1894</v>
      </c>
      <c r="P1511" s="8">
        <v>0.1</v>
      </c>
      <c r="Q1511" s="7">
        <v>982</v>
      </c>
      <c r="R1511" s="9">
        <f t="shared" si="188"/>
        <v>1704.6000000000001</v>
      </c>
      <c r="S1511" s="9">
        <f t="shared" si="189"/>
        <v>982</v>
      </c>
      <c r="T1511" s="9">
        <f t="shared" si="190"/>
        <v>722.60000000000014</v>
      </c>
      <c r="U1511" s="10">
        <f t="shared" si="191"/>
        <v>0.42391176815675236</v>
      </c>
      <c r="V1511" s="5" t="s">
        <v>42</v>
      </c>
    </row>
    <row r="1512" spans="1:22" x14ac:dyDescent="0.3">
      <c r="A1512" s="5" t="s">
        <v>1599</v>
      </c>
      <c r="B1512" s="6">
        <v>45299</v>
      </c>
      <c r="C1512" s="5">
        <f t="shared" si="184"/>
        <v>2024</v>
      </c>
      <c r="D1512" s="5">
        <f t="shared" si="185"/>
        <v>1</v>
      </c>
      <c r="E1512" s="5" t="str">
        <f t="shared" si="186"/>
        <v>Jan</v>
      </c>
      <c r="F1512" s="5" t="str">
        <f t="shared" si="187"/>
        <v>Q1</v>
      </c>
      <c r="G1512" s="5" t="s">
        <v>35</v>
      </c>
      <c r="H1512" s="5" t="s">
        <v>91</v>
      </c>
      <c r="I1512" s="5" t="s">
        <v>92</v>
      </c>
      <c r="J1512" s="5" t="s">
        <v>46</v>
      </c>
      <c r="K1512" s="5" t="s">
        <v>47</v>
      </c>
      <c r="L1512" s="5" t="s">
        <v>48</v>
      </c>
      <c r="M1512" s="5" t="s">
        <v>49</v>
      </c>
      <c r="N1512" s="5">
        <v>1</v>
      </c>
      <c r="O1512" s="7">
        <v>427</v>
      </c>
      <c r="P1512" s="8">
        <v>0</v>
      </c>
      <c r="Q1512" s="7">
        <v>191</v>
      </c>
      <c r="R1512" s="9">
        <f t="shared" si="188"/>
        <v>427</v>
      </c>
      <c r="S1512" s="9">
        <f t="shared" si="189"/>
        <v>191</v>
      </c>
      <c r="T1512" s="9">
        <f t="shared" si="190"/>
        <v>236</v>
      </c>
      <c r="U1512" s="10">
        <f t="shared" si="191"/>
        <v>0.5526932084309133</v>
      </c>
      <c r="V1512" s="5" t="s">
        <v>120</v>
      </c>
    </row>
    <row r="1513" spans="1:22" x14ac:dyDescent="0.3">
      <c r="A1513" s="5" t="s">
        <v>1600</v>
      </c>
      <c r="B1513" s="6">
        <v>45299</v>
      </c>
      <c r="C1513" s="5">
        <f t="shared" si="184"/>
        <v>2024</v>
      </c>
      <c r="D1513" s="5">
        <f t="shared" si="185"/>
        <v>1</v>
      </c>
      <c r="E1513" s="5" t="str">
        <f t="shared" si="186"/>
        <v>Jan</v>
      </c>
      <c r="F1513" s="5" t="str">
        <f t="shared" si="187"/>
        <v>Q1</v>
      </c>
      <c r="G1513" s="5" t="s">
        <v>51</v>
      </c>
      <c r="H1513" s="5" t="s">
        <v>106</v>
      </c>
      <c r="I1513" s="5" t="s">
        <v>107</v>
      </c>
      <c r="J1513" s="5" t="s">
        <v>46</v>
      </c>
      <c r="K1513" s="5" t="s">
        <v>61</v>
      </c>
      <c r="L1513" s="5" t="s">
        <v>48</v>
      </c>
      <c r="M1513" s="5" t="s">
        <v>49</v>
      </c>
      <c r="N1513" s="5">
        <v>4</v>
      </c>
      <c r="O1513" s="7">
        <v>243</v>
      </c>
      <c r="P1513" s="8">
        <v>0.05</v>
      </c>
      <c r="Q1513" s="7">
        <v>101</v>
      </c>
      <c r="R1513" s="9">
        <f t="shared" si="188"/>
        <v>923.4</v>
      </c>
      <c r="S1513" s="9">
        <f t="shared" si="189"/>
        <v>404</v>
      </c>
      <c r="T1513" s="9">
        <f t="shared" si="190"/>
        <v>519.4</v>
      </c>
      <c r="U1513" s="10">
        <f t="shared" si="191"/>
        <v>0.56248646307125838</v>
      </c>
      <c r="V1513" s="5" t="s">
        <v>42</v>
      </c>
    </row>
    <row r="1514" spans="1:22" x14ac:dyDescent="0.3">
      <c r="A1514" s="5" t="s">
        <v>1601</v>
      </c>
      <c r="B1514" s="6">
        <v>45300</v>
      </c>
      <c r="C1514" s="5">
        <f t="shared" si="184"/>
        <v>2024</v>
      </c>
      <c r="D1514" s="5">
        <f t="shared" si="185"/>
        <v>1</v>
      </c>
      <c r="E1514" s="5" t="str">
        <f t="shared" si="186"/>
        <v>Jan</v>
      </c>
      <c r="F1514" s="5" t="str">
        <f t="shared" si="187"/>
        <v>Q1</v>
      </c>
      <c r="G1514" s="5" t="s">
        <v>51</v>
      </c>
      <c r="H1514" s="5" t="s">
        <v>106</v>
      </c>
      <c r="I1514" s="5" t="s">
        <v>107</v>
      </c>
      <c r="J1514" s="5" t="s">
        <v>38</v>
      </c>
      <c r="K1514" s="5" t="s">
        <v>75</v>
      </c>
      <c r="L1514" s="5" t="s">
        <v>76</v>
      </c>
      <c r="M1514" s="5" t="s">
        <v>41</v>
      </c>
      <c r="N1514" s="5">
        <v>2</v>
      </c>
      <c r="O1514" s="7">
        <v>10253</v>
      </c>
      <c r="P1514" s="8">
        <v>0.1</v>
      </c>
      <c r="Q1514" s="7">
        <v>7414</v>
      </c>
      <c r="R1514" s="9">
        <f t="shared" si="188"/>
        <v>18455.400000000001</v>
      </c>
      <c r="S1514" s="9">
        <f t="shared" si="189"/>
        <v>14828</v>
      </c>
      <c r="T1514" s="9">
        <f t="shared" si="190"/>
        <v>3627.4000000000015</v>
      </c>
      <c r="U1514" s="10">
        <f t="shared" si="191"/>
        <v>0.19654951938186119</v>
      </c>
      <c r="V1514" s="5" t="s">
        <v>42</v>
      </c>
    </row>
    <row r="1515" spans="1:22" x14ac:dyDescent="0.3">
      <c r="A1515" s="5" t="s">
        <v>1602</v>
      </c>
      <c r="B1515" s="6">
        <v>45300</v>
      </c>
      <c r="C1515" s="5">
        <f t="shared" si="184"/>
        <v>2024</v>
      </c>
      <c r="D1515" s="5">
        <f t="shared" si="185"/>
        <v>1</v>
      </c>
      <c r="E1515" s="5" t="str">
        <f t="shared" si="186"/>
        <v>Jan</v>
      </c>
      <c r="F1515" s="5" t="str">
        <f t="shared" si="187"/>
        <v>Q1</v>
      </c>
      <c r="G1515" s="5" t="s">
        <v>58</v>
      </c>
      <c r="H1515" s="5" t="s">
        <v>68</v>
      </c>
      <c r="I1515" s="5" t="s">
        <v>69</v>
      </c>
      <c r="J1515" s="5" t="s">
        <v>46</v>
      </c>
      <c r="K1515" s="5" t="s">
        <v>66</v>
      </c>
      <c r="L1515" s="5" t="s">
        <v>40</v>
      </c>
      <c r="M1515" s="5" t="s">
        <v>49</v>
      </c>
      <c r="N1515" s="5">
        <v>2</v>
      </c>
      <c r="O1515" s="7">
        <v>318</v>
      </c>
      <c r="P1515" s="8">
        <v>0.1</v>
      </c>
      <c r="Q1515" s="7">
        <v>129</v>
      </c>
      <c r="R1515" s="9">
        <f t="shared" si="188"/>
        <v>572.4</v>
      </c>
      <c r="S1515" s="9">
        <f t="shared" si="189"/>
        <v>258</v>
      </c>
      <c r="T1515" s="9">
        <f t="shared" si="190"/>
        <v>314.39999999999998</v>
      </c>
      <c r="U1515" s="10">
        <f t="shared" si="191"/>
        <v>0.54926624737945495</v>
      </c>
      <c r="V1515" s="5" t="s">
        <v>42</v>
      </c>
    </row>
    <row r="1516" spans="1:22" x14ac:dyDescent="0.3">
      <c r="A1516" s="5" t="s">
        <v>1603</v>
      </c>
      <c r="B1516" s="6">
        <v>45300</v>
      </c>
      <c r="C1516" s="5">
        <f t="shared" si="184"/>
        <v>2024</v>
      </c>
      <c r="D1516" s="5">
        <f t="shared" si="185"/>
        <v>1</v>
      </c>
      <c r="E1516" s="5" t="str">
        <f t="shared" si="186"/>
        <v>Jan</v>
      </c>
      <c r="F1516" s="5" t="str">
        <f t="shared" si="187"/>
        <v>Q1</v>
      </c>
      <c r="G1516" s="5" t="s">
        <v>58</v>
      </c>
      <c r="H1516" s="5" t="s">
        <v>59</v>
      </c>
      <c r="I1516" s="5" t="s">
        <v>60</v>
      </c>
      <c r="J1516" s="5" t="s">
        <v>81</v>
      </c>
      <c r="K1516" s="5" t="s">
        <v>94</v>
      </c>
      <c r="L1516" s="5" t="s">
        <v>40</v>
      </c>
      <c r="M1516" s="5" t="s">
        <v>56</v>
      </c>
      <c r="N1516" s="5">
        <v>5</v>
      </c>
      <c r="O1516" s="7">
        <v>31702</v>
      </c>
      <c r="P1516" s="8">
        <v>0</v>
      </c>
      <c r="Q1516" s="7">
        <v>22174</v>
      </c>
      <c r="R1516" s="9">
        <f t="shared" si="188"/>
        <v>158510</v>
      </c>
      <c r="S1516" s="9">
        <f t="shared" si="189"/>
        <v>110870</v>
      </c>
      <c r="T1516" s="9">
        <f t="shared" si="190"/>
        <v>47640</v>
      </c>
      <c r="U1516" s="10">
        <f t="shared" si="191"/>
        <v>0.30054886127058228</v>
      </c>
      <c r="V1516" s="5" t="s">
        <v>42</v>
      </c>
    </row>
    <row r="1517" spans="1:22" x14ac:dyDescent="0.3">
      <c r="A1517" s="5" t="s">
        <v>1604</v>
      </c>
      <c r="B1517" s="6">
        <v>45300</v>
      </c>
      <c r="C1517" s="5">
        <f t="shared" si="184"/>
        <v>2024</v>
      </c>
      <c r="D1517" s="5">
        <f t="shared" si="185"/>
        <v>1</v>
      </c>
      <c r="E1517" s="5" t="str">
        <f t="shared" si="186"/>
        <v>Jan</v>
      </c>
      <c r="F1517" s="5" t="str">
        <f t="shared" si="187"/>
        <v>Q1</v>
      </c>
      <c r="G1517" s="5" t="s">
        <v>63</v>
      </c>
      <c r="H1517" s="5" t="s">
        <v>86</v>
      </c>
      <c r="I1517" s="5" t="s">
        <v>87</v>
      </c>
      <c r="J1517" s="5" t="s">
        <v>46</v>
      </c>
      <c r="K1517" s="5" t="s">
        <v>61</v>
      </c>
      <c r="L1517" s="5" t="s">
        <v>48</v>
      </c>
      <c r="M1517" s="5" t="s">
        <v>49</v>
      </c>
      <c r="N1517" s="5">
        <v>1</v>
      </c>
      <c r="O1517" s="7">
        <v>237</v>
      </c>
      <c r="P1517" s="8">
        <v>0.15</v>
      </c>
      <c r="Q1517" s="7">
        <v>99</v>
      </c>
      <c r="R1517" s="9">
        <f t="shared" si="188"/>
        <v>201.45</v>
      </c>
      <c r="S1517" s="9">
        <f t="shared" si="189"/>
        <v>99</v>
      </c>
      <c r="T1517" s="9">
        <f t="shared" si="190"/>
        <v>102.44999999999999</v>
      </c>
      <c r="U1517" s="10">
        <f t="shared" si="191"/>
        <v>0.50856291883842142</v>
      </c>
      <c r="V1517" s="5" t="s">
        <v>42</v>
      </c>
    </row>
    <row r="1518" spans="1:22" x14ac:dyDescent="0.3">
      <c r="A1518" s="5" t="s">
        <v>1605</v>
      </c>
      <c r="B1518" s="6">
        <v>45301</v>
      </c>
      <c r="C1518" s="5">
        <f t="shared" si="184"/>
        <v>2024</v>
      </c>
      <c r="D1518" s="5">
        <f t="shared" si="185"/>
        <v>1</v>
      </c>
      <c r="E1518" s="5" t="str">
        <f t="shared" si="186"/>
        <v>Jan</v>
      </c>
      <c r="F1518" s="5" t="str">
        <f t="shared" si="187"/>
        <v>Q1</v>
      </c>
      <c r="G1518" s="5" t="s">
        <v>51</v>
      </c>
      <c r="H1518" s="5" t="s">
        <v>79</v>
      </c>
      <c r="I1518" s="5" t="s">
        <v>80</v>
      </c>
      <c r="J1518" s="5" t="s">
        <v>81</v>
      </c>
      <c r="K1518" s="5" t="s">
        <v>130</v>
      </c>
      <c r="L1518" s="5" t="s">
        <v>40</v>
      </c>
      <c r="M1518" s="5" t="s">
        <v>56</v>
      </c>
      <c r="N1518" s="5">
        <v>1</v>
      </c>
      <c r="O1518" s="7">
        <v>14872</v>
      </c>
      <c r="P1518" s="8">
        <v>0.25</v>
      </c>
      <c r="Q1518" s="7">
        <v>9072</v>
      </c>
      <c r="R1518" s="9">
        <f t="shared" si="188"/>
        <v>11154</v>
      </c>
      <c r="S1518" s="9">
        <f t="shared" si="189"/>
        <v>9072</v>
      </c>
      <c r="T1518" s="9">
        <f t="shared" si="190"/>
        <v>2082</v>
      </c>
      <c r="U1518" s="10">
        <f t="shared" si="191"/>
        <v>0.18665949435180204</v>
      </c>
      <c r="V1518" s="5" t="s">
        <v>42</v>
      </c>
    </row>
    <row r="1519" spans="1:22" x14ac:dyDescent="0.3">
      <c r="A1519" s="5" t="s">
        <v>1606</v>
      </c>
      <c r="B1519" s="6">
        <v>45301</v>
      </c>
      <c r="C1519" s="5">
        <f t="shared" si="184"/>
        <v>2024</v>
      </c>
      <c r="D1519" s="5">
        <f t="shared" si="185"/>
        <v>1</v>
      </c>
      <c r="E1519" s="5" t="str">
        <f t="shared" si="186"/>
        <v>Jan</v>
      </c>
      <c r="F1519" s="5" t="str">
        <f t="shared" si="187"/>
        <v>Q1</v>
      </c>
      <c r="G1519" s="5" t="s">
        <v>51</v>
      </c>
      <c r="H1519" s="5" t="s">
        <v>106</v>
      </c>
      <c r="I1519" s="5" t="s">
        <v>107</v>
      </c>
      <c r="J1519" s="5" t="s">
        <v>38</v>
      </c>
      <c r="K1519" s="5" t="s">
        <v>118</v>
      </c>
      <c r="L1519" s="5" t="s">
        <v>40</v>
      </c>
      <c r="M1519" s="5" t="s">
        <v>41</v>
      </c>
      <c r="N1519" s="5">
        <v>2</v>
      </c>
      <c r="O1519" s="7">
        <v>19263</v>
      </c>
      <c r="P1519" s="8">
        <v>0.2</v>
      </c>
      <c r="Q1519" s="7">
        <v>14966</v>
      </c>
      <c r="R1519" s="9">
        <f t="shared" si="188"/>
        <v>30820.800000000003</v>
      </c>
      <c r="S1519" s="9">
        <f t="shared" si="189"/>
        <v>29932</v>
      </c>
      <c r="T1519" s="9">
        <f t="shared" si="190"/>
        <v>888.80000000000291</v>
      </c>
      <c r="U1519" s="10">
        <f t="shared" si="191"/>
        <v>2.8837668068317591E-2</v>
      </c>
      <c r="V1519" s="5" t="s">
        <v>42</v>
      </c>
    </row>
    <row r="1520" spans="1:22" x14ac:dyDescent="0.3">
      <c r="A1520" s="5" t="s">
        <v>1607</v>
      </c>
      <c r="B1520" s="6">
        <v>45302</v>
      </c>
      <c r="C1520" s="5">
        <f t="shared" si="184"/>
        <v>2024</v>
      </c>
      <c r="D1520" s="5">
        <f t="shared" si="185"/>
        <v>1</v>
      </c>
      <c r="E1520" s="5" t="str">
        <f t="shared" si="186"/>
        <v>Jan</v>
      </c>
      <c r="F1520" s="5" t="str">
        <f t="shared" si="187"/>
        <v>Q1</v>
      </c>
      <c r="G1520" s="5" t="s">
        <v>51</v>
      </c>
      <c r="H1520" s="5" t="s">
        <v>52</v>
      </c>
      <c r="I1520" s="5" t="s">
        <v>53</v>
      </c>
      <c r="J1520" s="5" t="s">
        <v>38</v>
      </c>
      <c r="K1520" s="5" t="s">
        <v>118</v>
      </c>
      <c r="L1520" s="5" t="s">
        <v>40</v>
      </c>
      <c r="M1520" s="5" t="s">
        <v>41</v>
      </c>
      <c r="N1520" s="5">
        <v>1</v>
      </c>
      <c r="O1520" s="7">
        <v>18624</v>
      </c>
      <c r="P1520" s="8">
        <v>0.05</v>
      </c>
      <c r="Q1520" s="7">
        <v>14176</v>
      </c>
      <c r="R1520" s="9">
        <f t="shared" si="188"/>
        <v>17692.8</v>
      </c>
      <c r="S1520" s="9">
        <f t="shared" si="189"/>
        <v>14176</v>
      </c>
      <c r="T1520" s="9">
        <f t="shared" si="190"/>
        <v>3516.7999999999993</v>
      </c>
      <c r="U1520" s="10">
        <f t="shared" si="191"/>
        <v>0.19877012117923673</v>
      </c>
      <c r="V1520" s="5" t="s">
        <v>42</v>
      </c>
    </row>
    <row r="1521" spans="1:22" x14ac:dyDescent="0.3">
      <c r="A1521" s="5" t="s">
        <v>1608</v>
      </c>
      <c r="B1521" s="6">
        <v>45303</v>
      </c>
      <c r="C1521" s="5">
        <f t="shared" si="184"/>
        <v>2024</v>
      </c>
      <c r="D1521" s="5">
        <f t="shared" si="185"/>
        <v>1</v>
      </c>
      <c r="E1521" s="5" t="str">
        <f t="shared" si="186"/>
        <v>Jan</v>
      </c>
      <c r="F1521" s="5" t="str">
        <f t="shared" si="187"/>
        <v>Q1</v>
      </c>
      <c r="G1521" s="5" t="s">
        <v>51</v>
      </c>
      <c r="H1521" s="5" t="s">
        <v>52</v>
      </c>
      <c r="I1521" s="5" t="s">
        <v>53</v>
      </c>
      <c r="J1521" s="5" t="s">
        <v>46</v>
      </c>
      <c r="K1521" s="5" t="s">
        <v>89</v>
      </c>
      <c r="L1521" s="5" t="s">
        <v>40</v>
      </c>
      <c r="M1521" s="5" t="s">
        <v>49</v>
      </c>
      <c r="N1521" s="5">
        <v>1</v>
      </c>
      <c r="O1521" s="7">
        <v>2261</v>
      </c>
      <c r="P1521" s="8">
        <v>0</v>
      </c>
      <c r="Q1521" s="7">
        <v>1305</v>
      </c>
      <c r="R1521" s="9">
        <f t="shared" si="188"/>
        <v>2261</v>
      </c>
      <c r="S1521" s="9">
        <f t="shared" si="189"/>
        <v>1305</v>
      </c>
      <c r="T1521" s="9">
        <f t="shared" si="190"/>
        <v>956</v>
      </c>
      <c r="U1521" s="10">
        <f t="shared" si="191"/>
        <v>0.42282176028306057</v>
      </c>
      <c r="V1521" s="5" t="s">
        <v>42</v>
      </c>
    </row>
    <row r="1522" spans="1:22" x14ac:dyDescent="0.3">
      <c r="A1522" s="5" t="s">
        <v>1609</v>
      </c>
      <c r="B1522" s="6">
        <v>45303</v>
      </c>
      <c r="C1522" s="5">
        <f t="shared" si="184"/>
        <v>2024</v>
      </c>
      <c r="D1522" s="5">
        <f t="shared" si="185"/>
        <v>1</v>
      </c>
      <c r="E1522" s="5" t="str">
        <f t="shared" si="186"/>
        <v>Jan</v>
      </c>
      <c r="F1522" s="5" t="str">
        <f t="shared" si="187"/>
        <v>Q1</v>
      </c>
      <c r="G1522" s="5" t="s">
        <v>51</v>
      </c>
      <c r="H1522" s="5" t="s">
        <v>52</v>
      </c>
      <c r="I1522" s="5" t="s">
        <v>53</v>
      </c>
      <c r="J1522" s="5" t="s">
        <v>81</v>
      </c>
      <c r="K1522" s="5" t="s">
        <v>146</v>
      </c>
      <c r="L1522" s="5" t="s">
        <v>48</v>
      </c>
      <c r="M1522" s="5" t="s">
        <v>41</v>
      </c>
      <c r="N1522" s="5">
        <v>1</v>
      </c>
      <c r="O1522" s="7">
        <v>8320</v>
      </c>
      <c r="P1522" s="8">
        <v>0.25</v>
      </c>
      <c r="Q1522" s="7">
        <v>5111</v>
      </c>
      <c r="R1522" s="9">
        <f t="shared" si="188"/>
        <v>6240</v>
      </c>
      <c r="S1522" s="9">
        <f t="shared" si="189"/>
        <v>5111</v>
      </c>
      <c r="T1522" s="9">
        <f t="shared" si="190"/>
        <v>1129</v>
      </c>
      <c r="U1522" s="10">
        <f t="shared" si="191"/>
        <v>0.18092948717948718</v>
      </c>
      <c r="V1522" s="5" t="s">
        <v>42</v>
      </c>
    </row>
    <row r="1523" spans="1:22" x14ac:dyDescent="0.3">
      <c r="A1523" s="5" t="s">
        <v>1610</v>
      </c>
      <c r="B1523" s="6">
        <v>45303</v>
      </c>
      <c r="C1523" s="5">
        <f t="shared" si="184"/>
        <v>2024</v>
      </c>
      <c r="D1523" s="5">
        <f t="shared" si="185"/>
        <v>1</v>
      </c>
      <c r="E1523" s="5" t="str">
        <f t="shared" si="186"/>
        <v>Jan</v>
      </c>
      <c r="F1523" s="5" t="str">
        <f t="shared" si="187"/>
        <v>Q1</v>
      </c>
      <c r="G1523" s="5" t="s">
        <v>51</v>
      </c>
      <c r="H1523" s="5" t="s">
        <v>79</v>
      </c>
      <c r="I1523" s="5" t="s">
        <v>80</v>
      </c>
      <c r="J1523" s="5" t="s">
        <v>81</v>
      </c>
      <c r="K1523" s="5" t="s">
        <v>130</v>
      </c>
      <c r="L1523" s="5" t="s">
        <v>48</v>
      </c>
      <c r="M1523" s="5" t="s">
        <v>41</v>
      </c>
      <c r="N1523" s="5">
        <v>1</v>
      </c>
      <c r="O1523" s="7">
        <v>14812</v>
      </c>
      <c r="P1523" s="8">
        <v>0.35</v>
      </c>
      <c r="Q1523" s="7">
        <v>8830</v>
      </c>
      <c r="R1523" s="9">
        <f t="shared" si="188"/>
        <v>9627.8000000000011</v>
      </c>
      <c r="S1523" s="9">
        <f t="shared" si="189"/>
        <v>8830</v>
      </c>
      <c r="T1523" s="9">
        <f t="shared" si="190"/>
        <v>797.80000000000109</v>
      </c>
      <c r="U1523" s="10">
        <f t="shared" si="191"/>
        <v>8.286420573755178E-2</v>
      </c>
      <c r="V1523" s="5" t="s">
        <v>42</v>
      </c>
    </row>
    <row r="1524" spans="1:22" x14ac:dyDescent="0.3">
      <c r="A1524" s="5" t="s">
        <v>1611</v>
      </c>
      <c r="B1524" s="6">
        <v>45304</v>
      </c>
      <c r="C1524" s="5">
        <f t="shared" si="184"/>
        <v>2024</v>
      </c>
      <c r="D1524" s="5">
        <f t="shared" si="185"/>
        <v>1</v>
      </c>
      <c r="E1524" s="5" t="str">
        <f t="shared" si="186"/>
        <v>Jan</v>
      </c>
      <c r="F1524" s="5" t="str">
        <f t="shared" si="187"/>
        <v>Q1</v>
      </c>
      <c r="G1524" s="5" t="s">
        <v>35</v>
      </c>
      <c r="H1524" s="5" t="s">
        <v>44</v>
      </c>
      <c r="I1524" s="5" t="s">
        <v>45</v>
      </c>
      <c r="J1524" s="5" t="s">
        <v>38</v>
      </c>
      <c r="K1524" s="5" t="s">
        <v>104</v>
      </c>
      <c r="L1524" s="5" t="s">
        <v>48</v>
      </c>
      <c r="M1524" s="5" t="s">
        <v>56</v>
      </c>
      <c r="N1524" s="5">
        <v>3</v>
      </c>
      <c r="O1524" s="7">
        <v>1392</v>
      </c>
      <c r="P1524" s="8">
        <v>0.15</v>
      </c>
      <c r="Q1524" s="7">
        <v>684</v>
      </c>
      <c r="R1524" s="9">
        <f t="shared" si="188"/>
        <v>3549.6</v>
      </c>
      <c r="S1524" s="9">
        <f t="shared" si="189"/>
        <v>2052</v>
      </c>
      <c r="T1524" s="9">
        <f t="shared" si="190"/>
        <v>1497.6</v>
      </c>
      <c r="U1524" s="10">
        <f t="shared" si="191"/>
        <v>0.42190669371196754</v>
      </c>
      <c r="V1524" s="5" t="s">
        <v>42</v>
      </c>
    </row>
    <row r="1525" spans="1:22" x14ac:dyDescent="0.3">
      <c r="A1525" s="5" t="s">
        <v>1612</v>
      </c>
      <c r="B1525" s="6">
        <v>45304</v>
      </c>
      <c r="C1525" s="5">
        <f t="shared" si="184"/>
        <v>2024</v>
      </c>
      <c r="D1525" s="5">
        <f t="shared" si="185"/>
        <v>1</v>
      </c>
      <c r="E1525" s="5" t="str">
        <f t="shared" si="186"/>
        <v>Jan</v>
      </c>
      <c r="F1525" s="5" t="str">
        <f t="shared" si="187"/>
        <v>Q1</v>
      </c>
      <c r="G1525" s="5" t="s">
        <v>35</v>
      </c>
      <c r="H1525" s="5" t="s">
        <v>44</v>
      </c>
      <c r="I1525" s="5" t="s">
        <v>45</v>
      </c>
      <c r="J1525" s="5" t="s">
        <v>54</v>
      </c>
      <c r="K1525" s="5" t="s">
        <v>84</v>
      </c>
      <c r="L1525" s="5" t="s">
        <v>48</v>
      </c>
      <c r="M1525" s="5" t="s">
        <v>56</v>
      </c>
      <c r="N1525" s="5">
        <v>1</v>
      </c>
      <c r="O1525" s="7">
        <v>2443</v>
      </c>
      <c r="P1525" s="8">
        <v>0.1</v>
      </c>
      <c r="Q1525" s="7">
        <v>1255</v>
      </c>
      <c r="R1525" s="9">
        <f t="shared" si="188"/>
        <v>2198.7000000000003</v>
      </c>
      <c r="S1525" s="9">
        <f t="shared" si="189"/>
        <v>1255</v>
      </c>
      <c r="T1525" s="9">
        <f t="shared" si="190"/>
        <v>943.70000000000027</v>
      </c>
      <c r="U1525" s="10">
        <f t="shared" si="191"/>
        <v>0.42920816846318288</v>
      </c>
      <c r="V1525" s="5" t="s">
        <v>42</v>
      </c>
    </row>
    <row r="1526" spans="1:22" x14ac:dyDescent="0.3">
      <c r="A1526" s="5" t="s">
        <v>1613</v>
      </c>
      <c r="B1526" s="6">
        <v>45305</v>
      </c>
      <c r="C1526" s="5">
        <f t="shared" si="184"/>
        <v>2024</v>
      </c>
      <c r="D1526" s="5">
        <f t="shared" si="185"/>
        <v>1</v>
      </c>
      <c r="E1526" s="5" t="str">
        <f t="shared" si="186"/>
        <v>Jan</v>
      </c>
      <c r="F1526" s="5" t="str">
        <f t="shared" si="187"/>
        <v>Q1</v>
      </c>
      <c r="G1526" s="5" t="s">
        <v>51</v>
      </c>
      <c r="H1526" s="5" t="s">
        <v>52</v>
      </c>
      <c r="I1526" s="5" t="s">
        <v>53</v>
      </c>
      <c r="J1526" s="5" t="s">
        <v>46</v>
      </c>
      <c r="K1526" s="5" t="s">
        <v>66</v>
      </c>
      <c r="L1526" s="5" t="s">
        <v>40</v>
      </c>
      <c r="M1526" s="5" t="s">
        <v>49</v>
      </c>
      <c r="N1526" s="5">
        <v>1</v>
      </c>
      <c r="O1526" s="7">
        <v>328</v>
      </c>
      <c r="P1526" s="8">
        <v>0.05</v>
      </c>
      <c r="Q1526" s="7">
        <v>134</v>
      </c>
      <c r="R1526" s="9">
        <f t="shared" si="188"/>
        <v>311.59999999999997</v>
      </c>
      <c r="S1526" s="9">
        <f t="shared" si="189"/>
        <v>134</v>
      </c>
      <c r="T1526" s="9">
        <f t="shared" si="190"/>
        <v>177.59999999999997</v>
      </c>
      <c r="U1526" s="10">
        <f t="shared" si="191"/>
        <v>0.56996148908857502</v>
      </c>
      <c r="V1526" s="5" t="s">
        <v>42</v>
      </c>
    </row>
    <row r="1527" spans="1:22" x14ac:dyDescent="0.3">
      <c r="A1527" s="5" t="s">
        <v>1614</v>
      </c>
      <c r="B1527" s="6">
        <v>45305</v>
      </c>
      <c r="C1527" s="5">
        <f t="shared" si="184"/>
        <v>2024</v>
      </c>
      <c r="D1527" s="5">
        <f t="shared" si="185"/>
        <v>1</v>
      </c>
      <c r="E1527" s="5" t="str">
        <f t="shared" si="186"/>
        <v>Jan</v>
      </c>
      <c r="F1527" s="5" t="str">
        <f t="shared" si="187"/>
        <v>Q1</v>
      </c>
      <c r="G1527" s="5" t="s">
        <v>51</v>
      </c>
      <c r="H1527" s="5" t="s">
        <v>79</v>
      </c>
      <c r="I1527" s="5" t="s">
        <v>80</v>
      </c>
      <c r="J1527" s="5" t="s">
        <v>46</v>
      </c>
      <c r="K1527" s="5" t="s">
        <v>89</v>
      </c>
      <c r="L1527" s="5" t="s">
        <v>40</v>
      </c>
      <c r="M1527" s="5" t="s">
        <v>49</v>
      </c>
      <c r="N1527" s="5">
        <v>1</v>
      </c>
      <c r="O1527" s="7">
        <v>2403</v>
      </c>
      <c r="P1527" s="8">
        <v>0.05</v>
      </c>
      <c r="Q1527" s="7">
        <v>1403</v>
      </c>
      <c r="R1527" s="9">
        <f t="shared" si="188"/>
        <v>2282.85</v>
      </c>
      <c r="S1527" s="9">
        <f t="shared" si="189"/>
        <v>1403</v>
      </c>
      <c r="T1527" s="9">
        <f t="shared" si="190"/>
        <v>879.84999999999991</v>
      </c>
      <c r="U1527" s="10">
        <f t="shared" si="191"/>
        <v>0.38541735111811987</v>
      </c>
      <c r="V1527" s="5" t="s">
        <v>42</v>
      </c>
    </row>
    <row r="1528" spans="1:22" x14ac:dyDescent="0.3">
      <c r="A1528" s="5" t="s">
        <v>1615</v>
      </c>
      <c r="B1528" s="6">
        <v>45305</v>
      </c>
      <c r="C1528" s="5">
        <f t="shared" si="184"/>
        <v>2024</v>
      </c>
      <c r="D1528" s="5">
        <f t="shared" si="185"/>
        <v>1</v>
      </c>
      <c r="E1528" s="5" t="str">
        <f t="shared" si="186"/>
        <v>Jan</v>
      </c>
      <c r="F1528" s="5" t="str">
        <f t="shared" si="187"/>
        <v>Q1</v>
      </c>
      <c r="G1528" s="5" t="s">
        <v>63</v>
      </c>
      <c r="H1528" s="5" t="s">
        <v>64</v>
      </c>
      <c r="I1528" s="5" t="s">
        <v>65</v>
      </c>
      <c r="J1528" s="5" t="s">
        <v>38</v>
      </c>
      <c r="K1528" s="5" t="s">
        <v>104</v>
      </c>
      <c r="L1528" s="5" t="s">
        <v>40</v>
      </c>
      <c r="M1528" s="5" t="s">
        <v>56</v>
      </c>
      <c r="N1528" s="5">
        <v>4</v>
      </c>
      <c r="O1528" s="7">
        <v>1450</v>
      </c>
      <c r="P1528" s="8">
        <v>0</v>
      </c>
      <c r="Q1528" s="7">
        <v>733</v>
      </c>
      <c r="R1528" s="9">
        <f t="shared" si="188"/>
        <v>5800</v>
      </c>
      <c r="S1528" s="9">
        <f t="shared" si="189"/>
        <v>2932</v>
      </c>
      <c r="T1528" s="9">
        <f t="shared" si="190"/>
        <v>2868</v>
      </c>
      <c r="U1528" s="10">
        <f t="shared" si="191"/>
        <v>0.49448275862068963</v>
      </c>
      <c r="V1528" s="5" t="s">
        <v>42</v>
      </c>
    </row>
    <row r="1529" spans="1:22" x14ac:dyDescent="0.3">
      <c r="A1529" s="5" t="s">
        <v>1616</v>
      </c>
      <c r="B1529" s="6">
        <v>45305</v>
      </c>
      <c r="C1529" s="5">
        <f t="shared" si="184"/>
        <v>2024</v>
      </c>
      <c r="D1529" s="5">
        <f t="shared" si="185"/>
        <v>1</v>
      </c>
      <c r="E1529" s="5" t="str">
        <f t="shared" si="186"/>
        <v>Jan</v>
      </c>
      <c r="F1529" s="5" t="str">
        <f t="shared" si="187"/>
        <v>Q1</v>
      </c>
      <c r="G1529" s="5" t="s">
        <v>58</v>
      </c>
      <c r="H1529" s="5" t="s">
        <v>59</v>
      </c>
      <c r="I1529" s="5" t="s">
        <v>60</v>
      </c>
      <c r="J1529" s="5" t="s">
        <v>81</v>
      </c>
      <c r="K1529" s="5" t="s">
        <v>146</v>
      </c>
      <c r="L1529" s="5" t="s">
        <v>40</v>
      </c>
      <c r="M1529" s="5" t="s">
        <v>56</v>
      </c>
      <c r="N1529" s="5">
        <v>1</v>
      </c>
      <c r="O1529" s="7">
        <v>9433</v>
      </c>
      <c r="P1529" s="8">
        <v>0</v>
      </c>
      <c r="Q1529" s="7">
        <v>5986</v>
      </c>
      <c r="R1529" s="9">
        <f t="shared" si="188"/>
        <v>9433</v>
      </c>
      <c r="S1529" s="9">
        <f t="shared" si="189"/>
        <v>5986</v>
      </c>
      <c r="T1529" s="9">
        <f t="shared" si="190"/>
        <v>3447</v>
      </c>
      <c r="U1529" s="10">
        <f t="shared" si="191"/>
        <v>0.36541927276582209</v>
      </c>
      <c r="V1529" s="5" t="s">
        <v>42</v>
      </c>
    </row>
    <row r="1530" spans="1:22" x14ac:dyDescent="0.3">
      <c r="A1530" s="5" t="s">
        <v>1617</v>
      </c>
      <c r="B1530" s="6">
        <v>45306</v>
      </c>
      <c r="C1530" s="5">
        <f t="shared" si="184"/>
        <v>2024</v>
      </c>
      <c r="D1530" s="5">
        <f t="shared" si="185"/>
        <v>1</v>
      </c>
      <c r="E1530" s="5" t="str">
        <f t="shared" si="186"/>
        <v>Jan</v>
      </c>
      <c r="F1530" s="5" t="str">
        <f t="shared" si="187"/>
        <v>Q1</v>
      </c>
      <c r="G1530" s="5" t="s">
        <v>58</v>
      </c>
      <c r="H1530" s="5" t="s">
        <v>68</v>
      </c>
      <c r="I1530" s="5" t="s">
        <v>69</v>
      </c>
      <c r="J1530" s="5" t="s">
        <v>46</v>
      </c>
      <c r="K1530" s="5" t="s">
        <v>89</v>
      </c>
      <c r="L1530" s="5" t="s">
        <v>76</v>
      </c>
      <c r="M1530" s="5" t="s">
        <v>41</v>
      </c>
      <c r="N1530" s="5">
        <v>2</v>
      </c>
      <c r="O1530" s="7">
        <v>2270</v>
      </c>
      <c r="P1530" s="8">
        <v>0.05</v>
      </c>
      <c r="Q1530" s="7">
        <v>1307</v>
      </c>
      <c r="R1530" s="9">
        <f t="shared" si="188"/>
        <v>4313</v>
      </c>
      <c r="S1530" s="9">
        <f t="shared" si="189"/>
        <v>2614</v>
      </c>
      <c r="T1530" s="9">
        <f t="shared" si="190"/>
        <v>1699</v>
      </c>
      <c r="U1530" s="10">
        <f t="shared" si="191"/>
        <v>0.39392534198933454</v>
      </c>
      <c r="V1530" s="5" t="s">
        <v>42</v>
      </c>
    </row>
    <row r="1531" spans="1:22" x14ac:dyDescent="0.3">
      <c r="A1531" s="5" t="s">
        <v>1618</v>
      </c>
      <c r="B1531" s="6">
        <v>45306</v>
      </c>
      <c r="C1531" s="5">
        <f t="shared" si="184"/>
        <v>2024</v>
      </c>
      <c r="D1531" s="5">
        <f t="shared" si="185"/>
        <v>1</v>
      </c>
      <c r="E1531" s="5" t="str">
        <f t="shared" si="186"/>
        <v>Jan</v>
      </c>
      <c r="F1531" s="5" t="str">
        <f t="shared" si="187"/>
        <v>Q1</v>
      </c>
      <c r="G1531" s="5" t="s">
        <v>63</v>
      </c>
      <c r="H1531" s="5" t="s">
        <v>64</v>
      </c>
      <c r="I1531" s="5" t="s">
        <v>65</v>
      </c>
      <c r="J1531" s="5" t="s">
        <v>46</v>
      </c>
      <c r="K1531" s="5" t="s">
        <v>47</v>
      </c>
      <c r="L1531" s="5" t="s">
        <v>40</v>
      </c>
      <c r="M1531" s="5" t="s">
        <v>49</v>
      </c>
      <c r="N1531" s="5">
        <v>1</v>
      </c>
      <c r="O1531" s="7">
        <v>433</v>
      </c>
      <c r="P1531" s="8">
        <v>0.05</v>
      </c>
      <c r="Q1531" s="7">
        <v>201</v>
      </c>
      <c r="R1531" s="9">
        <f t="shared" si="188"/>
        <v>411.34999999999997</v>
      </c>
      <c r="S1531" s="9">
        <f t="shared" si="189"/>
        <v>201</v>
      </c>
      <c r="T1531" s="9">
        <f t="shared" si="190"/>
        <v>210.34999999999997</v>
      </c>
      <c r="U1531" s="10">
        <f t="shared" si="191"/>
        <v>0.51136501762489361</v>
      </c>
      <c r="V1531" s="5" t="s">
        <v>42</v>
      </c>
    </row>
    <row r="1532" spans="1:22" x14ac:dyDescent="0.3">
      <c r="A1532" s="5" t="s">
        <v>1619</v>
      </c>
      <c r="B1532" s="6">
        <v>45306</v>
      </c>
      <c r="C1532" s="5">
        <f t="shared" si="184"/>
        <v>2024</v>
      </c>
      <c r="D1532" s="5">
        <f t="shared" si="185"/>
        <v>1</v>
      </c>
      <c r="E1532" s="5" t="str">
        <f t="shared" si="186"/>
        <v>Jan</v>
      </c>
      <c r="F1532" s="5" t="str">
        <f t="shared" si="187"/>
        <v>Q1</v>
      </c>
      <c r="G1532" s="5" t="s">
        <v>63</v>
      </c>
      <c r="H1532" s="5" t="s">
        <v>109</v>
      </c>
      <c r="I1532" s="5" t="s">
        <v>110</v>
      </c>
      <c r="J1532" s="5" t="s">
        <v>46</v>
      </c>
      <c r="K1532" s="5" t="s">
        <v>66</v>
      </c>
      <c r="L1532" s="5" t="s">
        <v>40</v>
      </c>
      <c r="M1532" s="5" t="s">
        <v>56</v>
      </c>
      <c r="N1532" s="5">
        <v>2</v>
      </c>
      <c r="O1532" s="7">
        <v>285</v>
      </c>
      <c r="P1532" s="8">
        <v>0.05</v>
      </c>
      <c r="Q1532" s="7">
        <v>111</v>
      </c>
      <c r="R1532" s="9">
        <f t="shared" si="188"/>
        <v>541.5</v>
      </c>
      <c r="S1532" s="9">
        <f t="shared" si="189"/>
        <v>222</v>
      </c>
      <c r="T1532" s="9">
        <f t="shared" si="190"/>
        <v>319.5</v>
      </c>
      <c r="U1532" s="10">
        <f t="shared" si="191"/>
        <v>0.59002770083102496</v>
      </c>
      <c r="V1532" s="5" t="s">
        <v>42</v>
      </c>
    </row>
    <row r="1533" spans="1:22" x14ac:dyDescent="0.3">
      <c r="A1533" s="5" t="s">
        <v>1620</v>
      </c>
      <c r="B1533" s="6">
        <v>45306</v>
      </c>
      <c r="C1533" s="5">
        <f t="shared" si="184"/>
        <v>2024</v>
      </c>
      <c r="D1533" s="5">
        <f t="shared" si="185"/>
        <v>1</v>
      </c>
      <c r="E1533" s="5" t="str">
        <f t="shared" si="186"/>
        <v>Jan</v>
      </c>
      <c r="F1533" s="5" t="str">
        <f t="shared" si="187"/>
        <v>Q1</v>
      </c>
      <c r="G1533" s="5" t="s">
        <v>58</v>
      </c>
      <c r="H1533" s="5" t="s">
        <v>68</v>
      </c>
      <c r="I1533" s="5" t="s">
        <v>69</v>
      </c>
      <c r="J1533" s="5" t="s">
        <v>54</v>
      </c>
      <c r="K1533" s="5" t="s">
        <v>99</v>
      </c>
      <c r="L1533" s="5" t="s">
        <v>76</v>
      </c>
      <c r="M1533" s="5" t="s">
        <v>56</v>
      </c>
      <c r="N1533" s="5">
        <v>2</v>
      </c>
      <c r="O1533" s="7">
        <v>1794</v>
      </c>
      <c r="P1533" s="8">
        <v>0.15</v>
      </c>
      <c r="Q1533" s="7">
        <v>960</v>
      </c>
      <c r="R1533" s="9">
        <f t="shared" si="188"/>
        <v>3049.7999999999997</v>
      </c>
      <c r="S1533" s="9">
        <f t="shared" si="189"/>
        <v>1920</v>
      </c>
      <c r="T1533" s="9">
        <f t="shared" si="190"/>
        <v>1129.7999999999997</v>
      </c>
      <c r="U1533" s="10">
        <f t="shared" si="191"/>
        <v>0.37045052134566198</v>
      </c>
      <c r="V1533" s="5" t="s">
        <v>42</v>
      </c>
    </row>
    <row r="1534" spans="1:22" x14ac:dyDescent="0.3">
      <c r="A1534" s="5" t="s">
        <v>1621</v>
      </c>
      <c r="B1534" s="6">
        <v>45307</v>
      </c>
      <c r="C1534" s="5">
        <f t="shared" si="184"/>
        <v>2024</v>
      </c>
      <c r="D1534" s="5">
        <f t="shared" si="185"/>
        <v>1</v>
      </c>
      <c r="E1534" s="5" t="str">
        <f t="shared" si="186"/>
        <v>Jan</v>
      </c>
      <c r="F1534" s="5" t="str">
        <f t="shared" si="187"/>
        <v>Q1</v>
      </c>
      <c r="G1534" s="5" t="s">
        <v>58</v>
      </c>
      <c r="H1534" s="5" t="s">
        <v>72</v>
      </c>
      <c r="I1534" s="5" t="s">
        <v>73</v>
      </c>
      <c r="J1534" s="5" t="s">
        <v>54</v>
      </c>
      <c r="K1534" s="5" t="s">
        <v>99</v>
      </c>
      <c r="L1534" s="5" t="s">
        <v>48</v>
      </c>
      <c r="M1534" s="5" t="s">
        <v>41</v>
      </c>
      <c r="N1534" s="5">
        <v>1</v>
      </c>
      <c r="O1534" s="7">
        <v>1876</v>
      </c>
      <c r="P1534" s="8">
        <v>0.15</v>
      </c>
      <c r="Q1534" s="7">
        <v>955</v>
      </c>
      <c r="R1534" s="9">
        <f t="shared" si="188"/>
        <v>1594.6</v>
      </c>
      <c r="S1534" s="9">
        <f t="shared" si="189"/>
        <v>955</v>
      </c>
      <c r="T1534" s="9">
        <f t="shared" si="190"/>
        <v>639.59999999999991</v>
      </c>
      <c r="U1534" s="10">
        <f t="shared" si="191"/>
        <v>0.40110372507211839</v>
      </c>
      <c r="V1534" s="5" t="s">
        <v>42</v>
      </c>
    </row>
    <row r="1535" spans="1:22" x14ac:dyDescent="0.3">
      <c r="A1535" s="5" t="s">
        <v>1622</v>
      </c>
      <c r="B1535" s="6">
        <v>45307</v>
      </c>
      <c r="C1535" s="5">
        <f t="shared" si="184"/>
        <v>2024</v>
      </c>
      <c r="D1535" s="5">
        <f t="shared" si="185"/>
        <v>1</v>
      </c>
      <c r="E1535" s="5" t="str">
        <f t="shared" si="186"/>
        <v>Jan</v>
      </c>
      <c r="F1535" s="5" t="str">
        <f t="shared" si="187"/>
        <v>Q1</v>
      </c>
      <c r="G1535" s="5" t="s">
        <v>58</v>
      </c>
      <c r="H1535" s="5" t="s">
        <v>59</v>
      </c>
      <c r="I1535" s="5" t="s">
        <v>60</v>
      </c>
      <c r="J1535" s="5" t="s">
        <v>81</v>
      </c>
      <c r="K1535" s="5" t="s">
        <v>94</v>
      </c>
      <c r="L1535" s="5" t="s">
        <v>40</v>
      </c>
      <c r="M1535" s="5" t="s">
        <v>49</v>
      </c>
      <c r="N1535" s="5">
        <v>2</v>
      </c>
      <c r="O1535" s="7">
        <v>30686</v>
      </c>
      <c r="P1535" s="8">
        <v>0</v>
      </c>
      <c r="Q1535" s="7">
        <v>21166</v>
      </c>
      <c r="R1535" s="9">
        <f t="shared" si="188"/>
        <v>61372</v>
      </c>
      <c r="S1535" s="9">
        <f t="shared" si="189"/>
        <v>42332</v>
      </c>
      <c r="T1535" s="9">
        <f t="shared" si="190"/>
        <v>19040</v>
      </c>
      <c r="U1535" s="10">
        <f t="shared" si="191"/>
        <v>0.31023919702796066</v>
      </c>
      <c r="V1535" s="5" t="s">
        <v>42</v>
      </c>
    </row>
    <row r="1536" spans="1:22" x14ac:dyDescent="0.3">
      <c r="A1536" s="5" t="s">
        <v>1623</v>
      </c>
      <c r="B1536" s="6">
        <v>45307</v>
      </c>
      <c r="C1536" s="5">
        <f t="shared" si="184"/>
        <v>2024</v>
      </c>
      <c r="D1536" s="5">
        <f t="shared" si="185"/>
        <v>1</v>
      </c>
      <c r="E1536" s="5" t="str">
        <f t="shared" si="186"/>
        <v>Jan</v>
      </c>
      <c r="F1536" s="5" t="str">
        <f t="shared" si="187"/>
        <v>Q1</v>
      </c>
      <c r="G1536" s="5" t="s">
        <v>35</v>
      </c>
      <c r="H1536" s="5" t="s">
        <v>44</v>
      </c>
      <c r="I1536" s="5" t="s">
        <v>45</v>
      </c>
      <c r="J1536" s="5" t="s">
        <v>54</v>
      </c>
      <c r="K1536" s="5" t="s">
        <v>99</v>
      </c>
      <c r="L1536" s="5" t="s">
        <v>76</v>
      </c>
      <c r="M1536" s="5" t="s">
        <v>41</v>
      </c>
      <c r="N1536" s="5">
        <v>5</v>
      </c>
      <c r="O1536" s="7">
        <v>1640</v>
      </c>
      <c r="P1536" s="8">
        <v>0.1</v>
      </c>
      <c r="Q1536" s="7">
        <v>864</v>
      </c>
      <c r="R1536" s="9">
        <f t="shared" si="188"/>
        <v>7380</v>
      </c>
      <c r="S1536" s="9">
        <f t="shared" si="189"/>
        <v>4320</v>
      </c>
      <c r="T1536" s="9">
        <f t="shared" si="190"/>
        <v>3060</v>
      </c>
      <c r="U1536" s="10">
        <f t="shared" si="191"/>
        <v>0.41463414634146339</v>
      </c>
      <c r="V1536" s="5" t="s">
        <v>42</v>
      </c>
    </row>
    <row r="1537" spans="1:22" x14ac:dyDescent="0.3">
      <c r="A1537" s="5" t="s">
        <v>1624</v>
      </c>
      <c r="B1537" s="6">
        <v>45307</v>
      </c>
      <c r="C1537" s="5">
        <f t="shared" si="184"/>
        <v>2024</v>
      </c>
      <c r="D1537" s="5">
        <f t="shared" si="185"/>
        <v>1</v>
      </c>
      <c r="E1537" s="5" t="str">
        <f t="shared" si="186"/>
        <v>Jan</v>
      </c>
      <c r="F1537" s="5" t="str">
        <f t="shared" si="187"/>
        <v>Q1</v>
      </c>
      <c r="G1537" s="5" t="s">
        <v>51</v>
      </c>
      <c r="H1537" s="5" t="s">
        <v>52</v>
      </c>
      <c r="I1537" s="5" t="s">
        <v>53</v>
      </c>
      <c r="J1537" s="5" t="s">
        <v>46</v>
      </c>
      <c r="K1537" s="5" t="s">
        <v>61</v>
      </c>
      <c r="L1537" s="5" t="s">
        <v>76</v>
      </c>
      <c r="M1537" s="5" t="s">
        <v>41</v>
      </c>
      <c r="N1537" s="5">
        <v>1</v>
      </c>
      <c r="O1537" s="7">
        <v>250</v>
      </c>
      <c r="P1537" s="8">
        <v>0.1</v>
      </c>
      <c r="Q1537" s="7">
        <v>106</v>
      </c>
      <c r="R1537" s="9">
        <f t="shared" si="188"/>
        <v>225</v>
      </c>
      <c r="S1537" s="9">
        <f t="shared" si="189"/>
        <v>106</v>
      </c>
      <c r="T1537" s="9">
        <f t="shared" si="190"/>
        <v>119</v>
      </c>
      <c r="U1537" s="10">
        <f t="shared" si="191"/>
        <v>0.52888888888888885</v>
      </c>
      <c r="V1537" s="5" t="s">
        <v>42</v>
      </c>
    </row>
    <row r="1538" spans="1:22" x14ac:dyDescent="0.3">
      <c r="A1538" s="5" t="s">
        <v>1625</v>
      </c>
      <c r="B1538" s="6">
        <v>45307</v>
      </c>
      <c r="C1538" s="5">
        <f t="shared" ref="C1538:C1601" si="192">YEAR(B1538)</f>
        <v>2024</v>
      </c>
      <c r="D1538" s="5">
        <f t="shared" ref="D1538:D1601" si="193">MONTH(B1538)</f>
        <v>1</v>
      </c>
      <c r="E1538" s="5" t="str">
        <f t="shared" ref="E1538:E1601" si="194">TEXT(B1538,"mmm")</f>
        <v>Jan</v>
      </c>
      <c r="F1538" s="5" t="str">
        <f t="shared" ref="F1538:F1601" si="195">"Q"&amp;ROUNDUP(D1538/3,0)</f>
        <v>Q1</v>
      </c>
      <c r="G1538" s="5" t="s">
        <v>58</v>
      </c>
      <c r="H1538" s="5" t="s">
        <v>72</v>
      </c>
      <c r="I1538" s="5" t="s">
        <v>73</v>
      </c>
      <c r="J1538" s="5" t="s">
        <v>46</v>
      </c>
      <c r="K1538" s="5" t="s">
        <v>47</v>
      </c>
      <c r="L1538" s="5" t="s">
        <v>40</v>
      </c>
      <c r="M1538" s="5" t="s">
        <v>41</v>
      </c>
      <c r="N1538" s="5">
        <v>2</v>
      </c>
      <c r="O1538" s="7">
        <v>492</v>
      </c>
      <c r="P1538" s="8">
        <v>0.15</v>
      </c>
      <c r="Q1538" s="7">
        <v>217</v>
      </c>
      <c r="R1538" s="9">
        <f t="shared" ref="R1538:R1601" si="196">N1538*O1538*(1-P1538)</f>
        <v>836.4</v>
      </c>
      <c r="S1538" s="9">
        <f t="shared" ref="S1538:S1601" si="197">N1538*Q1538</f>
        <v>434</v>
      </c>
      <c r="T1538" s="9">
        <f t="shared" ref="T1538:T1601" si="198">R1538-S1538</f>
        <v>402.4</v>
      </c>
      <c r="U1538" s="10">
        <f t="shared" ref="U1538:U1601" si="199">IF(R1538=0,0,T1538/R1538)</f>
        <v>0.48110951697752269</v>
      </c>
      <c r="V1538" s="5" t="s">
        <v>42</v>
      </c>
    </row>
    <row r="1539" spans="1:22" x14ac:dyDescent="0.3">
      <c r="A1539" s="5" t="s">
        <v>1626</v>
      </c>
      <c r="B1539" s="6">
        <v>45307</v>
      </c>
      <c r="C1539" s="5">
        <f t="shared" si="192"/>
        <v>2024</v>
      </c>
      <c r="D1539" s="5">
        <f t="shared" si="193"/>
        <v>1</v>
      </c>
      <c r="E1539" s="5" t="str">
        <f t="shared" si="194"/>
        <v>Jan</v>
      </c>
      <c r="F1539" s="5" t="str">
        <f t="shared" si="195"/>
        <v>Q1</v>
      </c>
      <c r="G1539" s="5" t="s">
        <v>35</v>
      </c>
      <c r="H1539" s="5" t="s">
        <v>44</v>
      </c>
      <c r="I1539" s="5" t="s">
        <v>45</v>
      </c>
      <c r="J1539" s="5" t="s">
        <v>46</v>
      </c>
      <c r="K1539" s="5" t="s">
        <v>61</v>
      </c>
      <c r="L1539" s="5" t="s">
        <v>40</v>
      </c>
      <c r="M1539" s="5" t="s">
        <v>41</v>
      </c>
      <c r="N1539" s="5">
        <v>1</v>
      </c>
      <c r="O1539" s="7">
        <v>246</v>
      </c>
      <c r="P1539" s="8">
        <v>0.1</v>
      </c>
      <c r="Q1539" s="7">
        <v>102</v>
      </c>
      <c r="R1539" s="9">
        <f t="shared" si="196"/>
        <v>221.4</v>
      </c>
      <c r="S1539" s="9">
        <f t="shared" si="197"/>
        <v>102</v>
      </c>
      <c r="T1539" s="9">
        <f t="shared" si="198"/>
        <v>119.4</v>
      </c>
      <c r="U1539" s="10">
        <f t="shared" si="199"/>
        <v>0.53929539295392959</v>
      </c>
      <c r="V1539" s="5" t="s">
        <v>120</v>
      </c>
    </row>
    <row r="1540" spans="1:22" x14ac:dyDescent="0.3">
      <c r="A1540" s="5" t="s">
        <v>1627</v>
      </c>
      <c r="B1540" s="6">
        <v>45308</v>
      </c>
      <c r="C1540" s="5">
        <f t="shared" si="192"/>
        <v>2024</v>
      </c>
      <c r="D1540" s="5">
        <f t="shared" si="193"/>
        <v>1</v>
      </c>
      <c r="E1540" s="5" t="str">
        <f t="shared" si="194"/>
        <v>Jan</v>
      </c>
      <c r="F1540" s="5" t="str">
        <f t="shared" si="195"/>
        <v>Q1</v>
      </c>
      <c r="G1540" s="5" t="s">
        <v>51</v>
      </c>
      <c r="H1540" s="5" t="s">
        <v>106</v>
      </c>
      <c r="I1540" s="5" t="s">
        <v>107</v>
      </c>
      <c r="J1540" s="5" t="s">
        <v>81</v>
      </c>
      <c r="K1540" s="5" t="s">
        <v>94</v>
      </c>
      <c r="L1540" s="5" t="s">
        <v>76</v>
      </c>
      <c r="M1540" s="5" t="s">
        <v>49</v>
      </c>
      <c r="N1540" s="5">
        <v>3</v>
      </c>
      <c r="O1540" s="7">
        <v>29408</v>
      </c>
      <c r="P1540" s="8">
        <v>0.25</v>
      </c>
      <c r="Q1540" s="7">
        <v>19523</v>
      </c>
      <c r="R1540" s="9">
        <f t="shared" si="196"/>
        <v>66168</v>
      </c>
      <c r="S1540" s="9">
        <f t="shared" si="197"/>
        <v>58569</v>
      </c>
      <c r="T1540" s="9">
        <f t="shared" si="198"/>
        <v>7599</v>
      </c>
      <c r="U1540" s="10">
        <f t="shared" si="199"/>
        <v>0.11484403336960464</v>
      </c>
      <c r="V1540" s="5" t="s">
        <v>42</v>
      </c>
    </row>
    <row r="1541" spans="1:22" x14ac:dyDescent="0.3">
      <c r="A1541" s="5" t="s">
        <v>1628</v>
      </c>
      <c r="B1541" s="6">
        <v>45308</v>
      </c>
      <c r="C1541" s="5">
        <f t="shared" si="192"/>
        <v>2024</v>
      </c>
      <c r="D1541" s="5">
        <f t="shared" si="193"/>
        <v>1</v>
      </c>
      <c r="E1541" s="5" t="str">
        <f t="shared" si="194"/>
        <v>Jan</v>
      </c>
      <c r="F1541" s="5" t="str">
        <f t="shared" si="195"/>
        <v>Q1</v>
      </c>
      <c r="G1541" s="5" t="s">
        <v>63</v>
      </c>
      <c r="H1541" s="5" t="s">
        <v>64</v>
      </c>
      <c r="I1541" s="5" t="s">
        <v>65</v>
      </c>
      <c r="J1541" s="5" t="s">
        <v>38</v>
      </c>
      <c r="K1541" s="5" t="s">
        <v>75</v>
      </c>
      <c r="L1541" s="5" t="s">
        <v>76</v>
      </c>
      <c r="M1541" s="5" t="s">
        <v>56</v>
      </c>
      <c r="N1541" s="5">
        <v>3</v>
      </c>
      <c r="O1541" s="7">
        <v>11537</v>
      </c>
      <c r="P1541" s="8">
        <v>0</v>
      </c>
      <c r="Q1541" s="7">
        <v>8465</v>
      </c>
      <c r="R1541" s="9">
        <f t="shared" si="196"/>
        <v>34611</v>
      </c>
      <c r="S1541" s="9">
        <f t="shared" si="197"/>
        <v>25395</v>
      </c>
      <c r="T1541" s="9">
        <f t="shared" si="198"/>
        <v>9216</v>
      </c>
      <c r="U1541" s="10">
        <f t="shared" si="199"/>
        <v>0.26627372800554738</v>
      </c>
      <c r="V1541" s="5" t="s">
        <v>42</v>
      </c>
    </row>
    <row r="1542" spans="1:22" x14ac:dyDescent="0.3">
      <c r="A1542" s="5" t="s">
        <v>1629</v>
      </c>
      <c r="B1542" s="6">
        <v>45308</v>
      </c>
      <c r="C1542" s="5">
        <f t="shared" si="192"/>
        <v>2024</v>
      </c>
      <c r="D1542" s="5">
        <f t="shared" si="193"/>
        <v>1</v>
      </c>
      <c r="E1542" s="5" t="str">
        <f t="shared" si="194"/>
        <v>Jan</v>
      </c>
      <c r="F1542" s="5" t="str">
        <f t="shared" si="195"/>
        <v>Q1</v>
      </c>
      <c r="G1542" s="5" t="s">
        <v>35</v>
      </c>
      <c r="H1542" s="5" t="s">
        <v>36</v>
      </c>
      <c r="I1542" s="5" t="s">
        <v>37</v>
      </c>
      <c r="J1542" s="5" t="s">
        <v>38</v>
      </c>
      <c r="K1542" s="5" t="s">
        <v>118</v>
      </c>
      <c r="L1542" s="5" t="s">
        <v>40</v>
      </c>
      <c r="M1542" s="5" t="s">
        <v>49</v>
      </c>
      <c r="N1542" s="5">
        <v>2</v>
      </c>
      <c r="O1542" s="7">
        <v>18300</v>
      </c>
      <c r="P1542" s="8">
        <v>0.15</v>
      </c>
      <c r="Q1542" s="7">
        <v>13848</v>
      </c>
      <c r="R1542" s="9">
        <f t="shared" si="196"/>
        <v>31110</v>
      </c>
      <c r="S1542" s="9">
        <f t="shared" si="197"/>
        <v>27696</v>
      </c>
      <c r="T1542" s="9">
        <f t="shared" si="198"/>
        <v>3414</v>
      </c>
      <c r="U1542" s="10">
        <f t="shared" si="199"/>
        <v>0.10973963355834138</v>
      </c>
      <c r="V1542" s="5" t="s">
        <v>120</v>
      </c>
    </row>
    <row r="1543" spans="1:22" x14ac:dyDescent="0.3">
      <c r="A1543" s="5" t="s">
        <v>1630</v>
      </c>
      <c r="B1543" s="6">
        <v>45308</v>
      </c>
      <c r="C1543" s="5">
        <f t="shared" si="192"/>
        <v>2024</v>
      </c>
      <c r="D1543" s="5">
        <f t="shared" si="193"/>
        <v>1</v>
      </c>
      <c r="E1543" s="5" t="str">
        <f t="shared" si="194"/>
        <v>Jan</v>
      </c>
      <c r="F1543" s="5" t="str">
        <f t="shared" si="195"/>
        <v>Q1</v>
      </c>
      <c r="G1543" s="5" t="s">
        <v>58</v>
      </c>
      <c r="H1543" s="5" t="s">
        <v>59</v>
      </c>
      <c r="I1543" s="5" t="s">
        <v>60</v>
      </c>
      <c r="J1543" s="5" t="s">
        <v>46</v>
      </c>
      <c r="K1543" s="5" t="s">
        <v>66</v>
      </c>
      <c r="L1543" s="5" t="s">
        <v>40</v>
      </c>
      <c r="M1543" s="5" t="s">
        <v>49</v>
      </c>
      <c r="N1543" s="5">
        <v>1</v>
      </c>
      <c r="O1543" s="7">
        <v>320</v>
      </c>
      <c r="P1543" s="8">
        <v>0.1</v>
      </c>
      <c r="Q1543" s="7">
        <v>126</v>
      </c>
      <c r="R1543" s="9">
        <f t="shared" si="196"/>
        <v>288</v>
      </c>
      <c r="S1543" s="9">
        <f t="shared" si="197"/>
        <v>126</v>
      </c>
      <c r="T1543" s="9">
        <f t="shared" si="198"/>
        <v>162</v>
      </c>
      <c r="U1543" s="10">
        <f t="shared" si="199"/>
        <v>0.5625</v>
      </c>
      <c r="V1543" s="5" t="s">
        <v>42</v>
      </c>
    </row>
    <row r="1544" spans="1:22" x14ac:dyDescent="0.3">
      <c r="A1544" s="5" t="s">
        <v>1631</v>
      </c>
      <c r="B1544" s="6">
        <v>45308</v>
      </c>
      <c r="C1544" s="5">
        <f t="shared" si="192"/>
        <v>2024</v>
      </c>
      <c r="D1544" s="5">
        <f t="shared" si="193"/>
        <v>1</v>
      </c>
      <c r="E1544" s="5" t="str">
        <f t="shared" si="194"/>
        <v>Jan</v>
      </c>
      <c r="F1544" s="5" t="str">
        <f t="shared" si="195"/>
        <v>Q1</v>
      </c>
      <c r="G1544" s="5" t="s">
        <v>58</v>
      </c>
      <c r="H1544" s="5" t="s">
        <v>72</v>
      </c>
      <c r="I1544" s="5" t="s">
        <v>73</v>
      </c>
      <c r="J1544" s="5" t="s">
        <v>46</v>
      </c>
      <c r="K1544" s="5" t="s">
        <v>66</v>
      </c>
      <c r="L1544" s="5" t="s">
        <v>40</v>
      </c>
      <c r="M1544" s="5" t="s">
        <v>49</v>
      </c>
      <c r="N1544" s="5">
        <v>1</v>
      </c>
      <c r="O1544" s="7">
        <v>316</v>
      </c>
      <c r="P1544" s="8">
        <v>0</v>
      </c>
      <c r="Q1544" s="7">
        <v>130</v>
      </c>
      <c r="R1544" s="9">
        <f t="shared" si="196"/>
        <v>316</v>
      </c>
      <c r="S1544" s="9">
        <f t="shared" si="197"/>
        <v>130</v>
      </c>
      <c r="T1544" s="9">
        <f t="shared" si="198"/>
        <v>186</v>
      </c>
      <c r="U1544" s="10">
        <f t="shared" si="199"/>
        <v>0.58860759493670889</v>
      </c>
      <c r="V1544" s="5" t="s">
        <v>42</v>
      </c>
    </row>
    <row r="1545" spans="1:22" x14ac:dyDescent="0.3">
      <c r="A1545" s="5" t="s">
        <v>1632</v>
      </c>
      <c r="B1545" s="6">
        <v>45309</v>
      </c>
      <c r="C1545" s="5">
        <f t="shared" si="192"/>
        <v>2024</v>
      </c>
      <c r="D1545" s="5">
        <f t="shared" si="193"/>
        <v>1</v>
      </c>
      <c r="E1545" s="5" t="str">
        <f t="shared" si="194"/>
        <v>Jan</v>
      </c>
      <c r="F1545" s="5" t="str">
        <f t="shared" si="195"/>
        <v>Q1</v>
      </c>
      <c r="G1545" s="5" t="s">
        <v>58</v>
      </c>
      <c r="H1545" s="5" t="s">
        <v>59</v>
      </c>
      <c r="I1545" s="5" t="s">
        <v>60</v>
      </c>
      <c r="J1545" s="5" t="s">
        <v>38</v>
      </c>
      <c r="K1545" s="5" t="s">
        <v>118</v>
      </c>
      <c r="L1545" s="5" t="s">
        <v>76</v>
      </c>
      <c r="M1545" s="5" t="s">
        <v>49</v>
      </c>
      <c r="N1545" s="5">
        <v>2</v>
      </c>
      <c r="O1545" s="7">
        <v>18857</v>
      </c>
      <c r="P1545" s="8">
        <v>0.1</v>
      </c>
      <c r="Q1545" s="7">
        <v>14694</v>
      </c>
      <c r="R1545" s="9">
        <f t="shared" si="196"/>
        <v>33942.6</v>
      </c>
      <c r="S1545" s="9">
        <f t="shared" si="197"/>
        <v>29388</v>
      </c>
      <c r="T1545" s="9">
        <f t="shared" si="198"/>
        <v>4554.5999999999985</v>
      </c>
      <c r="U1545" s="10">
        <f t="shared" si="199"/>
        <v>0.13418535999010089</v>
      </c>
      <c r="V1545" s="5" t="s">
        <v>42</v>
      </c>
    </row>
    <row r="1546" spans="1:22" x14ac:dyDescent="0.3">
      <c r="A1546" s="5" t="s">
        <v>1633</v>
      </c>
      <c r="B1546" s="6">
        <v>45309</v>
      </c>
      <c r="C1546" s="5">
        <f t="shared" si="192"/>
        <v>2024</v>
      </c>
      <c r="D1546" s="5">
        <f t="shared" si="193"/>
        <v>1</v>
      </c>
      <c r="E1546" s="5" t="str">
        <f t="shared" si="194"/>
        <v>Jan</v>
      </c>
      <c r="F1546" s="5" t="str">
        <f t="shared" si="195"/>
        <v>Q1</v>
      </c>
      <c r="G1546" s="5" t="s">
        <v>63</v>
      </c>
      <c r="H1546" s="5" t="s">
        <v>64</v>
      </c>
      <c r="I1546" s="5" t="s">
        <v>65</v>
      </c>
      <c r="J1546" s="5" t="s">
        <v>46</v>
      </c>
      <c r="K1546" s="5" t="s">
        <v>61</v>
      </c>
      <c r="L1546" s="5" t="s">
        <v>40</v>
      </c>
      <c r="M1546" s="5" t="s">
        <v>49</v>
      </c>
      <c r="N1546" s="5">
        <v>2</v>
      </c>
      <c r="O1546" s="7">
        <v>270</v>
      </c>
      <c r="P1546" s="8">
        <v>0</v>
      </c>
      <c r="Q1546" s="7">
        <v>117</v>
      </c>
      <c r="R1546" s="9">
        <f t="shared" si="196"/>
        <v>540</v>
      </c>
      <c r="S1546" s="9">
        <f t="shared" si="197"/>
        <v>234</v>
      </c>
      <c r="T1546" s="9">
        <f t="shared" si="198"/>
        <v>306</v>
      </c>
      <c r="U1546" s="10">
        <f t="shared" si="199"/>
        <v>0.56666666666666665</v>
      </c>
      <c r="V1546" s="5" t="s">
        <v>42</v>
      </c>
    </row>
    <row r="1547" spans="1:22" x14ac:dyDescent="0.3">
      <c r="A1547" s="5" t="s">
        <v>1634</v>
      </c>
      <c r="B1547" s="6">
        <v>45309</v>
      </c>
      <c r="C1547" s="5">
        <f t="shared" si="192"/>
        <v>2024</v>
      </c>
      <c r="D1547" s="5">
        <f t="shared" si="193"/>
        <v>1</v>
      </c>
      <c r="E1547" s="5" t="str">
        <f t="shared" si="194"/>
        <v>Jan</v>
      </c>
      <c r="F1547" s="5" t="str">
        <f t="shared" si="195"/>
        <v>Q1</v>
      </c>
      <c r="G1547" s="5" t="s">
        <v>35</v>
      </c>
      <c r="H1547" s="5" t="s">
        <v>36</v>
      </c>
      <c r="I1547" s="5" t="s">
        <v>37</v>
      </c>
      <c r="J1547" s="5" t="s">
        <v>81</v>
      </c>
      <c r="K1547" s="5" t="s">
        <v>82</v>
      </c>
      <c r="L1547" s="5" t="s">
        <v>76</v>
      </c>
      <c r="M1547" s="5" t="s">
        <v>56</v>
      </c>
      <c r="N1547" s="5">
        <v>1</v>
      </c>
      <c r="O1547" s="7">
        <v>6345</v>
      </c>
      <c r="P1547" s="8">
        <v>0.15</v>
      </c>
      <c r="Q1547" s="7">
        <v>3474</v>
      </c>
      <c r="R1547" s="9">
        <f t="shared" si="196"/>
        <v>5393.25</v>
      </c>
      <c r="S1547" s="9">
        <f t="shared" si="197"/>
        <v>3474</v>
      </c>
      <c r="T1547" s="9">
        <f t="shared" si="198"/>
        <v>1919.25</v>
      </c>
      <c r="U1547" s="10">
        <f t="shared" si="199"/>
        <v>0.35586149353358365</v>
      </c>
      <c r="V1547" s="5" t="s">
        <v>42</v>
      </c>
    </row>
    <row r="1548" spans="1:22" x14ac:dyDescent="0.3">
      <c r="A1548" s="5" t="s">
        <v>1635</v>
      </c>
      <c r="B1548" s="6">
        <v>45309</v>
      </c>
      <c r="C1548" s="5">
        <f t="shared" si="192"/>
        <v>2024</v>
      </c>
      <c r="D1548" s="5">
        <f t="shared" si="193"/>
        <v>1</v>
      </c>
      <c r="E1548" s="5" t="str">
        <f t="shared" si="194"/>
        <v>Jan</v>
      </c>
      <c r="F1548" s="5" t="str">
        <f t="shared" si="195"/>
        <v>Q1</v>
      </c>
      <c r="G1548" s="5" t="s">
        <v>35</v>
      </c>
      <c r="H1548" s="5" t="s">
        <v>44</v>
      </c>
      <c r="I1548" s="5" t="s">
        <v>45</v>
      </c>
      <c r="J1548" s="5" t="s">
        <v>38</v>
      </c>
      <c r="K1548" s="5" t="s">
        <v>75</v>
      </c>
      <c r="L1548" s="5" t="s">
        <v>40</v>
      </c>
      <c r="M1548" s="5" t="s">
        <v>41</v>
      </c>
      <c r="N1548" s="5">
        <v>1</v>
      </c>
      <c r="O1548" s="7">
        <v>12077</v>
      </c>
      <c r="P1548" s="8">
        <v>0.05</v>
      </c>
      <c r="Q1548" s="7">
        <v>8960</v>
      </c>
      <c r="R1548" s="9">
        <f t="shared" si="196"/>
        <v>11473.15</v>
      </c>
      <c r="S1548" s="9">
        <f t="shared" si="197"/>
        <v>8960</v>
      </c>
      <c r="T1548" s="9">
        <f t="shared" si="198"/>
        <v>2513.1499999999996</v>
      </c>
      <c r="U1548" s="10">
        <f t="shared" si="199"/>
        <v>0.21904620788536711</v>
      </c>
      <c r="V1548" s="5" t="s">
        <v>42</v>
      </c>
    </row>
    <row r="1549" spans="1:22" x14ac:dyDescent="0.3">
      <c r="A1549" s="5" t="s">
        <v>1636</v>
      </c>
      <c r="B1549" s="6">
        <v>45310</v>
      </c>
      <c r="C1549" s="5">
        <f t="shared" si="192"/>
        <v>2024</v>
      </c>
      <c r="D1549" s="5">
        <f t="shared" si="193"/>
        <v>1</v>
      </c>
      <c r="E1549" s="5" t="str">
        <f t="shared" si="194"/>
        <v>Jan</v>
      </c>
      <c r="F1549" s="5" t="str">
        <f t="shared" si="195"/>
        <v>Q1</v>
      </c>
      <c r="G1549" s="5" t="s">
        <v>35</v>
      </c>
      <c r="H1549" s="5" t="s">
        <v>36</v>
      </c>
      <c r="I1549" s="5" t="s">
        <v>37</v>
      </c>
      <c r="J1549" s="5" t="s">
        <v>38</v>
      </c>
      <c r="K1549" s="5" t="s">
        <v>104</v>
      </c>
      <c r="L1549" s="5" t="s">
        <v>48</v>
      </c>
      <c r="M1549" s="5" t="s">
        <v>41</v>
      </c>
      <c r="N1549" s="5">
        <v>1</v>
      </c>
      <c r="O1549" s="7">
        <v>1635</v>
      </c>
      <c r="P1549" s="8">
        <v>0.05</v>
      </c>
      <c r="Q1549" s="7">
        <v>818</v>
      </c>
      <c r="R1549" s="9">
        <f t="shared" si="196"/>
        <v>1553.25</v>
      </c>
      <c r="S1549" s="9">
        <f t="shared" si="197"/>
        <v>818</v>
      </c>
      <c r="T1549" s="9">
        <f t="shared" si="198"/>
        <v>735.25</v>
      </c>
      <c r="U1549" s="10">
        <f t="shared" si="199"/>
        <v>0.4733623048446805</v>
      </c>
      <c r="V1549" s="5" t="s">
        <v>42</v>
      </c>
    </row>
    <row r="1550" spans="1:22" x14ac:dyDescent="0.3">
      <c r="A1550" s="5" t="s">
        <v>1637</v>
      </c>
      <c r="B1550" s="6">
        <v>45310</v>
      </c>
      <c r="C1550" s="5">
        <f t="shared" si="192"/>
        <v>2024</v>
      </c>
      <c r="D1550" s="5">
        <f t="shared" si="193"/>
        <v>1</v>
      </c>
      <c r="E1550" s="5" t="str">
        <f t="shared" si="194"/>
        <v>Jan</v>
      </c>
      <c r="F1550" s="5" t="str">
        <f t="shared" si="195"/>
        <v>Q1</v>
      </c>
      <c r="G1550" s="5" t="s">
        <v>63</v>
      </c>
      <c r="H1550" s="5" t="s">
        <v>64</v>
      </c>
      <c r="I1550" s="5" t="s">
        <v>65</v>
      </c>
      <c r="J1550" s="5" t="s">
        <v>38</v>
      </c>
      <c r="K1550" s="5" t="s">
        <v>118</v>
      </c>
      <c r="L1550" s="5" t="s">
        <v>40</v>
      </c>
      <c r="M1550" s="5" t="s">
        <v>49</v>
      </c>
      <c r="N1550" s="5">
        <v>1</v>
      </c>
      <c r="O1550" s="7">
        <v>19214</v>
      </c>
      <c r="P1550" s="8">
        <v>0</v>
      </c>
      <c r="Q1550" s="7">
        <v>15091</v>
      </c>
      <c r="R1550" s="9">
        <f t="shared" si="196"/>
        <v>19214</v>
      </c>
      <c r="S1550" s="9">
        <f t="shared" si="197"/>
        <v>15091</v>
      </c>
      <c r="T1550" s="9">
        <f t="shared" si="198"/>
        <v>4123</v>
      </c>
      <c r="U1550" s="10">
        <f t="shared" si="199"/>
        <v>0.21458311647756845</v>
      </c>
      <c r="V1550" s="5" t="s">
        <v>42</v>
      </c>
    </row>
    <row r="1551" spans="1:22" x14ac:dyDescent="0.3">
      <c r="A1551" s="5" t="s">
        <v>1638</v>
      </c>
      <c r="B1551" s="6">
        <v>45310</v>
      </c>
      <c r="C1551" s="5">
        <f t="shared" si="192"/>
        <v>2024</v>
      </c>
      <c r="D1551" s="5">
        <f t="shared" si="193"/>
        <v>1</v>
      </c>
      <c r="E1551" s="5" t="str">
        <f t="shared" si="194"/>
        <v>Jan</v>
      </c>
      <c r="F1551" s="5" t="str">
        <f t="shared" si="195"/>
        <v>Q1</v>
      </c>
      <c r="G1551" s="5" t="s">
        <v>51</v>
      </c>
      <c r="H1551" s="5" t="s">
        <v>106</v>
      </c>
      <c r="I1551" s="5" t="s">
        <v>107</v>
      </c>
      <c r="J1551" s="5" t="s">
        <v>54</v>
      </c>
      <c r="K1551" s="5" t="s">
        <v>99</v>
      </c>
      <c r="L1551" s="5" t="s">
        <v>76</v>
      </c>
      <c r="M1551" s="5" t="s">
        <v>56</v>
      </c>
      <c r="N1551" s="5">
        <v>3</v>
      </c>
      <c r="O1551" s="7">
        <v>1962</v>
      </c>
      <c r="P1551" s="8">
        <v>0</v>
      </c>
      <c r="Q1551" s="7">
        <v>1003</v>
      </c>
      <c r="R1551" s="9">
        <f t="shared" si="196"/>
        <v>5886</v>
      </c>
      <c r="S1551" s="9">
        <f t="shared" si="197"/>
        <v>3009</v>
      </c>
      <c r="T1551" s="9">
        <f t="shared" si="198"/>
        <v>2877</v>
      </c>
      <c r="U1551" s="10">
        <f t="shared" si="199"/>
        <v>0.48878695208970441</v>
      </c>
      <c r="V1551" s="5" t="s">
        <v>42</v>
      </c>
    </row>
    <row r="1552" spans="1:22" x14ac:dyDescent="0.3">
      <c r="A1552" s="5" t="s">
        <v>1639</v>
      </c>
      <c r="B1552" s="6">
        <v>45311</v>
      </c>
      <c r="C1552" s="5">
        <f t="shared" si="192"/>
        <v>2024</v>
      </c>
      <c r="D1552" s="5">
        <f t="shared" si="193"/>
        <v>1</v>
      </c>
      <c r="E1552" s="5" t="str">
        <f t="shared" si="194"/>
        <v>Jan</v>
      </c>
      <c r="F1552" s="5" t="str">
        <f t="shared" si="195"/>
        <v>Q1</v>
      </c>
      <c r="G1552" s="5" t="s">
        <v>35</v>
      </c>
      <c r="H1552" s="5" t="s">
        <v>36</v>
      </c>
      <c r="I1552" s="5" t="s">
        <v>37</v>
      </c>
      <c r="J1552" s="5" t="s">
        <v>46</v>
      </c>
      <c r="K1552" s="5" t="s">
        <v>66</v>
      </c>
      <c r="L1552" s="5" t="s">
        <v>76</v>
      </c>
      <c r="M1552" s="5" t="s">
        <v>41</v>
      </c>
      <c r="N1552" s="5">
        <v>2</v>
      </c>
      <c r="O1552" s="7">
        <v>300</v>
      </c>
      <c r="P1552" s="8">
        <v>0.15</v>
      </c>
      <c r="Q1552" s="7">
        <v>120</v>
      </c>
      <c r="R1552" s="9">
        <f t="shared" si="196"/>
        <v>510</v>
      </c>
      <c r="S1552" s="9">
        <f t="shared" si="197"/>
        <v>240</v>
      </c>
      <c r="T1552" s="9">
        <f t="shared" si="198"/>
        <v>270</v>
      </c>
      <c r="U1552" s="10">
        <f t="shared" si="199"/>
        <v>0.52941176470588236</v>
      </c>
      <c r="V1552" s="5" t="s">
        <v>42</v>
      </c>
    </row>
    <row r="1553" spans="1:22" x14ac:dyDescent="0.3">
      <c r="A1553" s="5" t="s">
        <v>1640</v>
      </c>
      <c r="B1553" s="6">
        <v>45311</v>
      </c>
      <c r="C1553" s="5">
        <f t="shared" si="192"/>
        <v>2024</v>
      </c>
      <c r="D1553" s="5">
        <f t="shared" si="193"/>
        <v>1</v>
      </c>
      <c r="E1553" s="5" t="str">
        <f t="shared" si="194"/>
        <v>Jan</v>
      </c>
      <c r="F1553" s="5" t="str">
        <f t="shared" si="195"/>
        <v>Q1</v>
      </c>
      <c r="G1553" s="5" t="s">
        <v>63</v>
      </c>
      <c r="H1553" s="5" t="s">
        <v>109</v>
      </c>
      <c r="I1553" s="5" t="s">
        <v>110</v>
      </c>
      <c r="J1553" s="5" t="s">
        <v>54</v>
      </c>
      <c r="K1553" s="5" t="s">
        <v>99</v>
      </c>
      <c r="L1553" s="5" t="s">
        <v>40</v>
      </c>
      <c r="M1553" s="5" t="s">
        <v>56</v>
      </c>
      <c r="N1553" s="5">
        <v>3</v>
      </c>
      <c r="O1553" s="7">
        <v>1867</v>
      </c>
      <c r="P1553" s="8">
        <v>0.1</v>
      </c>
      <c r="Q1553" s="7">
        <v>975</v>
      </c>
      <c r="R1553" s="9">
        <f t="shared" si="196"/>
        <v>5040.9000000000005</v>
      </c>
      <c r="S1553" s="9">
        <f t="shared" si="197"/>
        <v>2925</v>
      </c>
      <c r="T1553" s="9">
        <f t="shared" si="198"/>
        <v>2115.9000000000005</v>
      </c>
      <c r="U1553" s="10">
        <f t="shared" si="199"/>
        <v>0.41974647384395652</v>
      </c>
      <c r="V1553" s="5" t="s">
        <v>42</v>
      </c>
    </row>
    <row r="1554" spans="1:22" x14ac:dyDescent="0.3">
      <c r="A1554" s="5" t="s">
        <v>1641</v>
      </c>
      <c r="B1554" s="6">
        <v>45311</v>
      </c>
      <c r="C1554" s="5">
        <f t="shared" si="192"/>
        <v>2024</v>
      </c>
      <c r="D1554" s="5">
        <f t="shared" si="193"/>
        <v>1</v>
      </c>
      <c r="E1554" s="5" t="str">
        <f t="shared" si="194"/>
        <v>Jan</v>
      </c>
      <c r="F1554" s="5" t="str">
        <f t="shared" si="195"/>
        <v>Q1</v>
      </c>
      <c r="G1554" s="5" t="s">
        <v>58</v>
      </c>
      <c r="H1554" s="5" t="s">
        <v>72</v>
      </c>
      <c r="I1554" s="5" t="s">
        <v>73</v>
      </c>
      <c r="J1554" s="5" t="s">
        <v>38</v>
      </c>
      <c r="K1554" s="5" t="s">
        <v>104</v>
      </c>
      <c r="L1554" s="5" t="s">
        <v>40</v>
      </c>
      <c r="M1554" s="5" t="s">
        <v>56</v>
      </c>
      <c r="N1554" s="5">
        <v>2</v>
      </c>
      <c r="O1554" s="7">
        <v>1510</v>
      </c>
      <c r="P1554" s="8">
        <v>0.05</v>
      </c>
      <c r="Q1554" s="7">
        <v>749</v>
      </c>
      <c r="R1554" s="9">
        <f t="shared" si="196"/>
        <v>2869</v>
      </c>
      <c r="S1554" s="9">
        <f t="shared" si="197"/>
        <v>1498</v>
      </c>
      <c r="T1554" s="9">
        <f t="shared" si="198"/>
        <v>1371</v>
      </c>
      <c r="U1554" s="10">
        <f t="shared" si="199"/>
        <v>0.47786685256186823</v>
      </c>
      <c r="V1554" s="5" t="s">
        <v>42</v>
      </c>
    </row>
    <row r="1555" spans="1:22" x14ac:dyDescent="0.3">
      <c r="A1555" s="5" t="s">
        <v>1642</v>
      </c>
      <c r="B1555" s="6">
        <v>45311</v>
      </c>
      <c r="C1555" s="5">
        <f t="shared" si="192"/>
        <v>2024</v>
      </c>
      <c r="D1555" s="5">
        <f t="shared" si="193"/>
        <v>1</v>
      </c>
      <c r="E1555" s="5" t="str">
        <f t="shared" si="194"/>
        <v>Jan</v>
      </c>
      <c r="F1555" s="5" t="str">
        <f t="shared" si="195"/>
        <v>Q1</v>
      </c>
      <c r="G1555" s="5" t="s">
        <v>51</v>
      </c>
      <c r="H1555" s="5" t="s">
        <v>79</v>
      </c>
      <c r="I1555" s="5" t="s">
        <v>80</v>
      </c>
      <c r="J1555" s="5" t="s">
        <v>81</v>
      </c>
      <c r="K1555" s="5" t="s">
        <v>130</v>
      </c>
      <c r="L1555" s="5" t="s">
        <v>48</v>
      </c>
      <c r="M1555" s="5" t="s">
        <v>41</v>
      </c>
      <c r="N1555" s="5">
        <v>1</v>
      </c>
      <c r="O1555" s="7">
        <v>14724</v>
      </c>
      <c r="P1555" s="8">
        <v>0.35</v>
      </c>
      <c r="Q1555" s="7">
        <v>9075</v>
      </c>
      <c r="R1555" s="9">
        <f t="shared" si="196"/>
        <v>9570.6</v>
      </c>
      <c r="S1555" s="9">
        <f t="shared" si="197"/>
        <v>9075</v>
      </c>
      <c r="T1555" s="9">
        <f t="shared" si="198"/>
        <v>495.60000000000036</v>
      </c>
      <c r="U1555" s="10">
        <f t="shared" si="199"/>
        <v>5.1783587235910013E-2</v>
      </c>
      <c r="V1555" s="5" t="s">
        <v>42</v>
      </c>
    </row>
    <row r="1556" spans="1:22" x14ac:dyDescent="0.3">
      <c r="A1556" s="5" t="s">
        <v>1643</v>
      </c>
      <c r="B1556" s="6">
        <v>45311</v>
      </c>
      <c r="C1556" s="5">
        <f t="shared" si="192"/>
        <v>2024</v>
      </c>
      <c r="D1556" s="5">
        <f t="shared" si="193"/>
        <v>1</v>
      </c>
      <c r="E1556" s="5" t="str">
        <f t="shared" si="194"/>
        <v>Jan</v>
      </c>
      <c r="F1556" s="5" t="str">
        <f t="shared" si="195"/>
        <v>Q1</v>
      </c>
      <c r="G1556" s="5" t="s">
        <v>35</v>
      </c>
      <c r="H1556" s="5" t="s">
        <v>44</v>
      </c>
      <c r="I1556" s="5" t="s">
        <v>45</v>
      </c>
      <c r="J1556" s="5" t="s">
        <v>54</v>
      </c>
      <c r="K1556" s="5" t="s">
        <v>55</v>
      </c>
      <c r="L1556" s="5" t="s">
        <v>40</v>
      </c>
      <c r="M1556" s="5" t="s">
        <v>49</v>
      </c>
      <c r="N1556" s="5">
        <v>1</v>
      </c>
      <c r="O1556" s="7">
        <v>3020</v>
      </c>
      <c r="P1556" s="8">
        <v>0</v>
      </c>
      <c r="Q1556" s="7">
        <v>1843</v>
      </c>
      <c r="R1556" s="9">
        <f t="shared" si="196"/>
        <v>3020</v>
      </c>
      <c r="S1556" s="9">
        <f t="shared" si="197"/>
        <v>1843</v>
      </c>
      <c r="T1556" s="9">
        <f t="shared" si="198"/>
        <v>1177</v>
      </c>
      <c r="U1556" s="10">
        <f t="shared" si="199"/>
        <v>0.38973509933774836</v>
      </c>
      <c r="V1556" s="5" t="s">
        <v>120</v>
      </c>
    </row>
    <row r="1557" spans="1:22" x14ac:dyDescent="0.3">
      <c r="A1557" s="5" t="s">
        <v>1644</v>
      </c>
      <c r="B1557" s="6">
        <v>45312</v>
      </c>
      <c r="C1557" s="5">
        <f t="shared" si="192"/>
        <v>2024</v>
      </c>
      <c r="D1557" s="5">
        <f t="shared" si="193"/>
        <v>1</v>
      </c>
      <c r="E1557" s="5" t="str">
        <f t="shared" si="194"/>
        <v>Jan</v>
      </c>
      <c r="F1557" s="5" t="str">
        <f t="shared" si="195"/>
        <v>Q1</v>
      </c>
      <c r="G1557" s="5" t="s">
        <v>35</v>
      </c>
      <c r="H1557" s="5" t="s">
        <v>44</v>
      </c>
      <c r="I1557" s="5" t="s">
        <v>45</v>
      </c>
      <c r="J1557" s="5" t="s">
        <v>46</v>
      </c>
      <c r="K1557" s="5" t="s">
        <v>89</v>
      </c>
      <c r="L1557" s="5" t="s">
        <v>76</v>
      </c>
      <c r="M1557" s="5" t="s">
        <v>41</v>
      </c>
      <c r="N1557" s="5">
        <v>1</v>
      </c>
      <c r="O1557" s="7">
        <v>2023</v>
      </c>
      <c r="P1557" s="8">
        <v>0.05</v>
      </c>
      <c r="Q1557" s="7">
        <v>1179</v>
      </c>
      <c r="R1557" s="9">
        <f t="shared" si="196"/>
        <v>1921.85</v>
      </c>
      <c r="S1557" s="9">
        <f t="shared" si="197"/>
        <v>1179</v>
      </c>
      <c r="T1557" s="9">
        <f t="shared" si="198"/>
        <v>742.84999999999991</v>
      </c>
      <c r="U1557" s="10">
        <f t="shared" si="199"/>
        <v>0.38652860525014959</v>
      </c>
      <c r="V1557" s="5" t="s">
        <v>42</v>
      </c>
    </row>
    <row r="1558" spans="1:22" x14ac:dyDescent="0.3">
      <c r="A1558" s="5" t="s">
        <v>1645</v>
      </c>
      <c r="B1558" s="6">
        <v>45312</v>
      </c>
      <c r="C1558" s="5">
        <f t="shared" si="192"/>
        <v>2024</v>
      </c>
      <c r="D1558" s="5">
        <f t="shared" si="193"/>
        <v>1</v>
      </c>
      <c r="E1558" s="5" t="str">
        <f t="shared" si="194"/>
        <v>Jan</v>
      </c>
      <c r="F1558" s="5" t="str">
        <f t="shared" si="195"/>
        <v>Q1</v>
      </c>
      <c r="G1558" s="5" t="s">
        <v>51</v>
      </c>
      <c r="H1558" s="5" t="s">
        <v>79</v>
      </c>
      <c r="I1558" s="5" t="s">
        <v>80</v>
      </c>
      <c r="J1558" s="5" t="s">
        <v>38</v>
      </c>
      <c r="K1558" s="5" t="s">
        <v>118</v>
      </c>
      <c r="L1558" s="5" t="s">
        <v>48</v>
      </c>
      <c r="M1558" s="5" t="s">
        <v>49</v>
      </c>
      <c r="N1558" s="5">
        <v>1</v>
      </c>
      <c r="O1558" s="7">
        <v>18084</v>
      </c>
      <c r="P1558" s="8">
        <v>0.05</v>
      </c>
      <c r="Q1558" s="7">
        <v>13746</v>
      </c>
      <c r="R1558" s="9">
        <f t="shared" si="196"/>
        <v>17179.8</v>
      </c>
      <c r="S1558" s="9">
        <f t="shared" si="197"/>
        <v>13746</v>
      </c>
      <c r="T1558" s="9">
        <f t="shared" si="198"/>
        <v>3433.7999999999993</v>
      </c>
      <c r="U1558" s="10">
        <f t="shared" si="199"/>
        <v>0.1998742709461111</v>
      </c>
      <c r="V1558" s="5" t="s">
        <v>42</v>
      </c>
    </row>
    <row r="1559" spans="1:22" x14ac:dyDescent="0.3">
      <c r="A1559" s="5" t="s">
        <v>1646</v>
      </c>
      <c r="B1559" s="6">
        <v>45312</v>
      </c>
      <c r="C1559" s="5">
        <f t="shared" si="192"/>
        <v>2024</v>
      </c>
      <c r="D1559" s="5">
        <f t="shared" si="193"/>
        <v>1</v>
      </c>
      <c r="E1559" s="5" t="str">
        <f t="shared" si="194"/>
        <v>Jan</v>
      </c>
      <c r="F1559" s="5" t="str">
        <f t="shared" si="195"/>
        <v>Q1</v>
      </c>
      <c r="G1559" s="5" t="s">
        <v>63</v>
      </c>
      <c r="H1559" s="5" t="s">
        <v>86</v>
      </c>
      <c r="I1559" s="5" t="s">
        <v>87</v>
      </c>
      <c r="J1559" s="5" t="s">
        <v>54</v>
      </c>
      <c r="K1559" s="5" t="s">
        <v>55</v>
      </c>
      <c r="L1559" s="5" t="s">
        <v>40</v>
      </c>
      <c r="M1559" s="5" t="s">
        <v>49</v>
      </c>
      <c r="N1559" s="5">
        <v>1</v>
      </c>
      <c r="O1559" s="7">
        <v>2699</v>
      </c>
      <c r="P1559" s="8">
        <v>0.05</v>
      </c>
      <c r="Q1559" s="7">
        <v>1652</v>
      </c>
      <c r="R1559" s="9">
        <f t="shared" si="196"/>
        <v>2564.0499999999997</v>
      </c>
      <c r="S1559" s="9">
        <f t="shared" si="197"/>
        <v>1652</v>
      </c>
      <c r="T1559" s="9">
        <f t="shared" si="198"/>
        <v>912.04999999999973</v>
      </c>
      <c r="U1559" s="10">
        <f t="shared" si="199"/>
        <v>0.35570679198923572</v>
      </c>
      <c r="V1559" s="5" t="s">
        <v>42</v>
      </c>
    </row>
    <row r="1560" spans="1:22" x14ac:dyDescent="0.3">
      <c r="A1560" s="5" t="s">
        <v>1647</v>
      </c>
      <c r="B1560" s="6">
        <v>45313</v>
      </c>
      <c r="C1560" s="5">
        <f t="shared" si="192"/>
        <v>2024</v>
      </c>
      <c r="D1560" s="5">
        <f t="shared" si="193"/>
        <v>1</v>
      </c>
      <c r="E1560" s="5" t="str">
        <f t="shared" si="194"/>
        <v>Jan</v>
      </c>
      <c r="F1560" s="5" t="str">
        <f t="shared" si="195"/>
        <v>Q1</v>
      </c>
      <c r="G1560" s="5" t="s">
        <v>63</v>
      </c>
      <c r="H1560" s="5" t="s">
        <v>64</v>
      </c>
      <c r="I1560" s="5" t="s">
        <v>65</v>
      </c>
      <c r="J1560" s="5" t="s">
        <v>46</v>
      </c>
      <c r="K1560" s="5" t="s">
        <v>47</v>
      </c>
      <c r="L1560" s="5" t="s">
        <v>76</v>
      </c>
      <c r="M1560" s="5" t="s">
        <v>41</v>
      </c>
      <c r="N1560" s="5">
        <v>1</v>
      </c>
      <c r="O1560" s="7">
        <v>472</v>
      </c>
      <c r="P1560" s="8">
        <v>0.05</v>
      </c>
      <c r="Q1560" s="7">
        <v>218</v>
      </c>
      <c r="R1560" s="9">
        <f t="shared" si="196"/>
        <v>448.4</v>
      </c>
      <c r="S1560" s="9">
        <f t="shared" si="197"/>
        <v>218</v>
      </c>
      <c r="T1560" s="9">
        <f t="shared" si="198"/>
        <v>230.39999999999998</v>
      </c>
      <c r="U1560" s="10">
        <f t="shared" si="199"/>
        <v>0.51382694023193576</v>
      </c>
      <c r="V1560" s="5" t="s">
        <v>42</v>
      </c>
    </row>
    <row r="1561" spans="1:22" x14ac:dyDescent="0.3">
      <c r="A1561" s="5" t="s">
        <v>1648</v>
      </c>
      <c r="B1561" s="6">
        <v>45313</v>
      </c>
      <c r="C1561" s="5">
        <f t="shared" si="192"/>
        <v>2024</v>
      </c>
      <c r="D1561" s="5">
        <f t="shared" si="193"/>
        <v>1</v>
      </c>
      <c r="E1561" s="5" t="str">
        <f t="shared" si="194"/>
        <v>Jan</v>
      </c>
      <c r="F1561" s="5" t="str">
        <f t="shared" si="195"/>
        <v>Q1</v>
      </c>
      <c r="G1561" s="5" t="s">
        <v>35</v>
      </c>
      <c r="H1561" s="5" t="s">
        <v>36</v>
      </c>
      <c r="I1561" s="5" t="s">
        <v>37</v>
      </c>
      <c r="J1561" s="5" t="s">
        <v>81</v>
      </c>
      <c r="K1561" s="5" t="s">
        <v>94</v>
      </c>
      <c r="L1561" s="5" t="s">
        <v>76</v>
      </c>
      <c r="M1561" s="5" t="s">
        <v>49</v>
      </c>
      <c r="N1561" s="5">
        <v>2</v>
      </c>
      <c r="O1561" s="7">
        <v>32127</v>
      </c>
      <c r="P1561" s="8">
        <v>0.1</v>
      </c>
      <c r="Q1561" s="7">
        <v>22202</v>
      </c>
      <c r="R1561" s="9">
        <f t="shared" si="196"/>
        <v>57828.6</v>
      </c>
      <c r="S1561" s="9">
        <f t="shared" si="197"/>
        <v>44404</v>
      </c>
      <c r="T1561" s="9">
        <f t="shared" si="198"/>
        <v>13424.599999999999</v>
      </c>
      <c r="U1561" s="10">
        <f t="shared" si="199"/>
        <v>0.23214464814987737</v>
      </c>
      <c r="V1561" s="5" t="s">
        <v>42</v>
      </c>
    </row>
    <row r="1562" spans="1:22" x14ac:dyDescent="0.3">
      <c r="A1562" s="5" t="s">
        <v>1649</v>
      </c>
      <c r="B1562" s="6">
        <v>45314</v>
      </c>
      <c r="C1562" s="5">
        <f t="shared" si="192"/>
        <v>2024</v>
      </c>
      <c r="D1562" s="5">
        <f t="shared" si="193"/>
        <v>1</v>
      </c>
      <c r="E1562" s="5" t="str">
        <f t="shared" si="194"/>
        <v>Jan</v>
      </c>
      <c r="F1562" s="5" t="str">
        <f t="shared" si="195"/>
        <v>Q1</v>
      </c>
      <c r="G1562" s="5" t="s">
        <v>51</v>
      </c>
      <c r="H1562" s="5" t="s">
        <v>79</v>
      </c>
      <c r="I1562" s="5" t="s">
        <v>80</v>
      </c>
      <c r="J1562" s="5" t="s">
        <v>38</v>
      </c>
      <c r="K1562" s="5" t="s">
        <v>104</v>
      </c>
      <c r="L1562" s="5" t="s">
        <v>76</v>
      </c>
      <c r="M1562" s="5" t="s">
        <v>56</v>
      </c>
      <c r="N1562" s="5">
        <v>5</v>
      </c>
      <c r="O1562" s="7">
        <v>1641</v>
      </c>
      <c r="P1562" s="8">
        <v>0</v>
      </c>
      <c r="Q1562" s="7">
        <v>804</v>
      </c>
      <c r="R1562" s="9">
        <f t="shared" si="196"/>
        <v>8205</v>
      </c>
      <c r="S1562" s="9">
        <f t="shared" si="197"/>
        <v>4020</v>
      </c>
      <c r="T1562" s="9">
        <f t="shared" si="198"/>
        <v>4185</v>
      </c>
      <c r="U1562" s="10">
        <f t="shared" si="199"/>
        <v>0.51005484460694694</v>
      </c>
      <c r="V1562" s="5" t="s">
        <v>42</v>
      </c>
    </row>
    <row r="1563" spans="1:22" x14ac:dyDescent="0.3">
      <c r="A1563" s="5" t="s">
        <v>1650</v>
      </c>
      <c r="B1563" s="6">
        <v>45314</v>
      </c>
      <c r="C1563" s="5">
        <f t="shared" si="192"/>
        <v>2024</v>
      </c>
      <c r="D1563" s="5">
        <f t="shared" si="193"/>
        <v>1</v>
      </c>
      <c r="E1563" s="5" t="str">
        <f t="shared" si="194"/>
        <v>Jan</v>
      </c>
      <c r="F1563" s="5" t="str">
        <f t="shared" si="195"/>
        <v>Q1</v>
      </c>
      <c r="G1563" s="5" t="s">
        <v>35</v>
      </c>
      <c r="H1563" s="5" t="s">
        <v>91</v>
      </c>
      <c r="I1563" s="5" t="s">
        <v>92</v>
      </c>
      <c r="J1563" s="5" t="s">
        <v>54</v>
      </c>
      <c r="K1563" s="5" t="s">
        <v>99</v>
      </c>
      <c r="L1563" s="5" t="s">
        <v>40</v>
      </c>
      <c r="M1563" s="5" t="s">
        <v>49</v>
      </c>
      <c r="N1563" s="5">
        <v>1</v>
      </c>
      <c r="O1563" s="7">
        <v>1880</v>
      </c>
      <c r="P1563" s="8">
        <v>0.05</v>
      </c>
      <c r="Q1563" s="7">
        <v>978</v>
      </c>
      <c r="R1563" s="9">
        <f t="shared" si="196"/>
        <v>1786</v>
      </c>
      <c r="S1563" s="9">
        <f t="shared" si="197"/>
        <v>978</v>
      </c>
      <c r="T1563" s="9">
        <f t="shared" si="198"/>
        <v>808</v>
      </c>
      <c r="U1563" s="10">
        <f t="shared" si="199"/>
        <v>0.45240761478163494</v>
      </c>
      <c r="V1563" s="5" t="s">
        <v>42</v>
      </c>
    </row>
    <row r="1564" spans="1:22" x14ac:dyDescent="0.3">
      <c r="A1564" s="5" t="s">
        <v>1651</v>
      </c>
      <c r="B1564" s="6">
        <v>45314</v>
      </c>
      <c r="C1564" s="5">
        <f t="shared" si="192"/>
        <v>2024</v>
      </c>
      <c r="D1564" s="5">
        <f t="shared" si="193"/>
        <v>1</v>
      </c>
      <c r="E1564" s="5" t="str">
        <f t="shared" si="194"/>
        <v>Jan</v>
      </c>
      <c r="F1564" s="5" t="str">
        <f t="shared" si="195"/>
        <v>Q1</v>
      </c>
      <c r="G1564" s="5" t="s">
        <v>51</v>
      </c>
      <c r="H1564" s="5" t="s">
        <v>52</v>
      </c>
      <c r="I1564" s="5" t="s">
        <v>53</v>
      </c>
      <c r="J1564" s="5" t="s">
        <v>46</v>
      </c>
      <c r="K1564" s="5" t="s">
        <v>61</v>
      </c>
      <c r="L1564" s="5" t="s">
        <v>76</v>
      </c>
      <c r="M1564" s="5" t="s">
        <v>41</v>
      </c>
      <c r="N1564" s="5">
        <v>2</v>
      </c>
      <c r="O1564" s="7">
        <v>259</v>
      </c>
      <c r="P1564" s="8">
        <v>0.1</v>
      </c>
      <c r="Q1564" s="7">
        <v>108</v>
      </c>
      <c r="R1564" s="9">
        <f t="shared" si="196"/>
        <v>466.2</v>
      </c>
      <c r="S1564" s="9">
        <f t="shared" si="197"/>
        <v>216</v>
      </c>
      <c r="T1564" s="9">
        <f t="shared" si="198"/>
        <v>250.2</v>
      </c>
      <c r="U1564" s="10">
        <f t="shared" si="199"/>
        <v>0.53667953667953672</v>
      </c>
      <c r="V1564" s="5" t="s">
        <v>42</v>
      </c>
    </row>
    <row r="1565" spans="1:22" x14ac:dyDescent="0.3">
      <c r="A1565" s="5" t="s">
        <v>1652</v>
      </c>
      <c r="B1565" s="6">
        <v>45314</v>
      </c>
      <c r="C1565" s="5">
        <f t="shared" si="192"/>
        <v>2024</v>
      </c>
      <c r="D1565" s="5">
        <f t="shared" si="193"/>
        <v>1</v>
      </c>
      <c r="E1565" s="5" t="str">
        <f t="shared" si="194"/>
        <v>Jan</v>
      </c>
      <c r="F1565" s="5" t="str">
        <f t="shared" si="195"/>
        <v>Q1</v>
      </c>
      <c r="G1565" s="5" t="s">
        <v>63</v>
      </c>
      <c r="H1565" s="5" t="s">
        <v>86</v>
      </c>
      <c r="I1565" s="5" t="s">
        <v>87</v>
      </c>
      <c r="J1565" s="5" t="s">
        <v>38</v>
      </c>
      <c r="K1565" s="5" t="s">
        <v>118</v>
      </c>
      <c r="L1565" s="5" t="s">
        <v>48</v>
      </c>
      <c r="M1565" s="5" t="s">
        <v>49</v>
      </c>
      <c r="N1565" s="5">
        <v>1</v>
      </c>
      <c r="O1565" s="7">
        <v>19479</v>
      </c>
      <c r="P1565" s="8">
        <v>0.05</v>
      </c>
      <c r="Q1565" s="7">
        <v>15574</v>
      </c>
      <c r="R1565" s="9">
        <f t="shared" si="196"/>
        <v>18505.05</v>
      </c>
      <c r="S1565" s="9">
        <f t="shared" si="197"/>
        <v>15574</v>
      </c>
      <c r="T1565" s="9">
        <f t="shared" si="198"/>
        <v>2931.0499999999993</v>
      </c>
      <c r="U1565" s="10">
        <f t="shared" si="199"/>
        <v>0.15839189842772644</v>
      </c>
      <c r="V1565" s="5" t="s">
        <v>42</v>
      </c>
    </row>
    <row r="1566" spans="1:22" x14ac:dyDescent="0.3">
      <c r="A1566" s="5" t="s">
        <v>1653</v>
      </c>
      <c r="B1566" s="6">
        <v>45314</v>
      </c>
      <c r="C1566" s="5">
        <f t="shared" si="192"/>
        <v>2024</v>
      </c>
      <c r="D1566" s="5">
        <f t="shared" si="193"/>
        <v>1</v>
      </c>
      <c r="E1566" s="5" t="str">
        <f t="shared" si="194"/>
        <v>Jan</v>
      </c>
      <c r="F1566" s="5" t="str">
        <f t="shared" si="195"/>
        <v>Q1</v>
      </c>
      <c r="G1566" s="5" t="s">
        <v>58</v>
      </c>
      <c r="H1566" s="5" t="s">
        <v>68</v>
      </c>
      <c r="I1566" s="5" t="s">
        <v>69</v>
      </c>
      <c r="J1566" s="5" t="s">
        <v>38</v>
      </c>
      <c r="K1566" s="5" t="s">
        <v>75</v>
      </c>
      <c r="L1566" s="5" t="s">
        <v>40</v>
      </c>
      <c r="M1566" s="5" t="s">
        <v>56</v>
      </c>
      <c r="N1566" s="5">
        <v>5</v>
      </c>
      <c r="O1566" s="7">
        <v>10701</v>
      </c>
      <c r="P1566" s="8">
        <v>0.1</v>
      </c>
      <c r="Q1566" s="7">
        <v>8151</v>
      </c>
      <c r="R1566" s="9">
        <f t="shared" si="196"/>
        <v>48154.5</v>
      </c>
      <c r="S1566" s="9">
        <f t="shared" si="197"/>
        <v>40755</v>
      </c>
      <c r="T1566" s="9">
        <f t="shared" si="198"/>
        <v>7399.5</v>
      </c>
      <c r="U1566" s="10">
        <f t="shared" si="199"/>
        <v>0.15366165155904432</v>
      </c>
      <c r="V1566" s="5" t="s">
        <v>42</v>
      </c>
    </row>
    <row r="1567" spans="1:22" x14ac:dyDescent="0.3">
      <c r="A1567" s="5" t="s">
        <v>1654</v>
      </c>
      <c r="B1567" s="6">
        <v>45315</v>
      </c>
      <c r="C1567" s="5">
        <f t="shared" si="192"/>
        <v>2024</v>
      </c>
      <c r="D1567" s="5">
        <f t="shared" si="193"/>
        <v>1</v>
      </c>
      <c r="E1567" s="5" t="str">
        <f t="shared" si="194"/>
        <v>Jan</v>
      </c>
      <c r="F1567" s="5" t="str">
        <f t="shared" si="195"/>
        <v>Q1</v>
      </c>
      <c r="G1567" s="5" t="s">
        <v>58</v>
      </c>
      <c r="H1567" s="5" t="s">
        <v>72</v>
      </c>
      <c r="I1567" s="5" t="s">
        <v>73</v>
      </c>
      <c r="J1567" s="5" t="s">
        <v>81</v>
      </c>
      <c r="K1567" s="5" t="s">
        <v>94</v>
      </c>
      <c r="L1567" s="5" t="s">
        <v>76</v>
      </c>
      <c r="M1567" s="5" t="s">
        <v>41</v>
      </c>
      <c r="N1567" s="5">
        <v>1</v>
      </c>
      <c r="O1567" s="7">
        <v>33002</v>
      </c>
      <c r="P1567" s="8">
        <v>0.2</v>
      </c>
      <c r="Q1567" s="7">
        <v>22058</v>
      </c>
      <c r="R1567" s="9">
        <f t="shared" si="196"/>
        <v>26401.600000000002</v>
      </c>
      <c r="S1567" s="9">
        <f t="shared" si="197"/>
        <v>22058</v>
      </c>
      <c r="T1567" s="9">
        <f t="shared" si="198"/>
        <v>4343.6000000000022</v>
      </c>
      <c r="U1567" s="10">
        <f t="shared" si="199"/>
        <v>0.16452033210108485</v>
      </c>
      <c r="V1567" s="5" t="s">
        <v>42</v>
      </c>
    </row>
    <row r="1568" spans="1:22" x14ac:dyDescent="0.3">
      <c r="A1568" s="5" t="s">
        <v>1655</v>
      </c>
      <c r="B1568" s="6">
        <v>45315</v>
      </c>
      <c r="C1568" s="5">
        <f t="shared" si="192"/>
        <v>2024</v>
      </c>
      <c r="D1568" s="5">
        <f t="shared" si="193"/>
        <v>1</v>
      </c>
      <c r="E1568" s="5" t="str">
        <f t="shared" si="194"/>
        <v>Jan</v>
      </c>
      <c r="F1568" s="5" t="str">
        <f t="shared" si="195"/>
        <v>Q1</v>
      </c>
      <c r="G1568" s="5" t="s">
        <v>51</v>
      </c>
      <c r="H1568" s="5" t="s">
        <v>79</v>
      </c>
      <c r="I1568" s="5" t="s">
        <v>80</v>
      </c>
      <c r="J1568" s="5" t="s">
        <v>54</v>
      </c>
      <c r="K1568" s="5" t="s">
        <v>55</v>
      </c>
      <c r="L1568" s="5" t="s">
        <v>48</v>
      </c>
      <c r="M1568" s="5" t="s">
        <v>49</v>
      </c>
      <c r="N1568" s="5">
        <v>4</v>
      </c>
      <c r="O1568" s="7">
        <v>2730</v>
      </c>
      <c r="P1568" s="8">
        <v>0</v>
      </c>
      <c r="Q1568" s="7">
        <v>1657</v>
      </c>
      <c r="R1568" s="9">
        <f t="shared" si="196"/>
        <v>10920</v>
      </c>
      <c r="S1568" s="9">
        <f t="shared" si="197"/>
        <v>6628</v>
      </c>
      <c r="T1568" s="9">
        <f t="shared" si="198"/>
        <v>4292</v>
      </c>
      <c r="U1568" s="10">
        <f t="shared" si="199"/>
        <v>0.39304029304029303</v>
      </c>
      <c r="V1568" s="5" t="s">
        <v>42</v>
      </c>
    </row>
    <row r="1569" spans="1:22" x14ac:dyDescent="0.3">
      <c r="A1569" s="5" t="s">
        <v>1656</v>
      </c>
      <c r="B1569" s="6">
        <v>45316</v>
      </c>
      <c r="C1569" s="5">
        <f t="shared" si="192"/>
        <v>2024</v>
      </c>
      <c r="D1569" s="5">
        <f t="shared" si="193"/>
        <v>1</v>
      </c>
      <c r="E1569" s="5" t="str">
        <f t="shared" si="194"/>
        <v>Jan</v>
      </c>
      <c r="F1569" s="5" t="str">
        <f t="shared" si="195"/>
        <v>Q1</v>
      </c>
      <c r="G1569" s="5" t="s">
        <v>51</v>
      </c>
      <c r="H1569" s="5" t="s">
        <v>52</v>
      </c>
      <c r="I1569" s="5" t="s">
        <v>53</v>
      </c>
      <c r="J1569" s="5" t="s">
        <v>81</v>
      </c>
      <c r="K1569" s="5" t="s">
        <v>146</v>
      </c>
      <c r="L1569" s="5" t="s">
        <v>48</v>
      </c>
      <c r="M1569" s="5" t="s">
        <v>41</v>
      </c>
      <c r="N1569" s="5">
        <v>1</v>
      </c>
      <c r="O1569" s="7">
        <v>8496</v>
      </c>
      <c r="P1569" s="8">
        <v>0.25</v>
      </c>
      <c r="Q1569" s="7">
        <v>5186</v>
      </c>
      <c r="R1569" s="9">
        <f t="shared" si="196"/>
        <v>6372</v>
      </c>
      <c r="S1569" s="9">
        <f t="shared" si="197"/>
        <v>5186</v>
      </c>
      <c r="T1569" s="9">
        <f t="shared" si="198"/>
        <v>1186</v>
      </c>
      <c r="U1569" s="10">
        <f t="shared" si="199"/>
        <v>0.18612680477087257</v>
      </c>
      <c r="V1569" s="5" t="s">
        <v>42</v>
      </c>
    </row>
    <row r="1570" spans="1:22" x14ac:dyDescent="0.3">
      <c r="A1570" s="5" t="s">
        <v>1657</v>
      </c>
      <c r="B1570" s="6">
        <v>45317</v>
      </c>
      <c r="C1570" s="5">
        <f t="shared" si="192"/>
        <v>2024</v>
      </c>
      <c r="D1570" s="5">
        <f t="shared" si="193"/>
        <v>1</v>
      </c>
      <c r="E1570" s="5" t="str">
        <f t="shared" si="194"/>
        <v>Jan</v>
      </c>
      <c r="F1570" s="5" t="str">
        <f t="shared" si="195"/>
        <v>Q1</v>
      </c>
      <c r="G1570" s="5" t="s">
        <v>58</v>
      </c>
      <c r="H1570" s="5" t="s">
        <v>59</v>
      </c>
      <c r="I1570" s="5" t="s">
        <v>60</v>
      </c>
      <c r="J1570" s="5" t="s">
        <v>54</v>
      </c>
      <c r="K1570" s="5" t="s">
        <v>55</v>
      </c>
      <c r="L1570" s="5" t="s">
        <v>40</v>
      </c>
      <c r="M1570" s="5" t="s">
        <v>56</v>
      </c>
      <c r="N1570" s="5">
        <v>3</v>
      </c>
      <c r="O1570" s="7">
        <v>2758</v>
      </c>
      <c r="P1570" s="8">
        <v>0.15</v>
      </c>
      <c r="Q1570" s="7">
        <v>1694</v>
      </c>
      <c r="R1570" s="9">
        <f t="shared" si="196"/>
        <v>7032.9</v>
      </c>
      <c r="S1570" s="9">
        <f t="shared" si="197"/>
        <v>5082</v>
      </c>
      <c r="T1570" s="9">
        <f t="shared" si="198"/>
        <v>1950.8999999999996</v>
      </c>
      <c r="U1570" s="10">
        <f t="shared" si="199"/>
        <v>0.2773962376828904</v>
      </c>
      <c r="V1570" s="5" t="s">
        <v>120</v>
      </c>
    </row>
    <row r="1571" spans="1:22" x14ac:dyDescent="0.3">
      <c r="A1571" s="5" t="s">
        <v>1658</v>
      </c>
      <c r="B1571" s="6">
        <v>45317</v>
      </c>
      <c r="C1571" s="5">
        <f t="shared" si="192"/>
        <v>2024</v>
      </c>
      <c r="D1571" s="5">
        <f t="shared" si="193"/>
        <v>1</v>
      </c>
      <c r="E1571" s="5" t="str">
        <f t="shared" si="194"/>
        <v>Jan</v>
      </c>
      <c r="F1571" s="5" t="str">
        <f t="shared" si="195"/>
        <v>Q1</v>
      </c>
      <c r="G1571" s="5" t="s">
        <v>51</v>
      </c>
      <c r="H1571" s="5" t="s">
        <v>52</v>
      </c>
      <c r="I1571" s="5" t="s">
        <v>53</v>
      </c>
      <c r="J1571" s="5" t="s">
        <v>46</v>
      </c>
      <c r="K1571" s="5" t="s">
        <v>61</v>
      </c>
      <c r="L1571" s="5" t="s">
        <v>40</v>
      </c>
      <c r="M1571" s="5" t="s">
        <v>49</v>
      </c>
      <c r="N1571" s="5">
        <v>2</v>
      </c>
      <c r="O1571" s="7">
        <v>242</v>
      </c>
      <c r="P1571" s="8">
        <v>0</v>
      </c>
      <c r="Q1571" s="7">
        <v>101</v>
      </c>
      <c r="R1571" s="9">
        <f t="shared" si="196"/>
        <v>484</v>
      </c>
      <c r="S1571" s="9">
        <f t="shared" si="197"/>
        <v>202</v>
      </c>
      <c r="T1571" s="9">
        <f t="shared" si="198"/>
        <v>282</v>
      </c>
      <c r="U1571" s="10">
        <f t="shared" si="199"/>
        <v>0.5826446280991735</v>
      </c>
      <c r="V1571" s="5" t="s">
        <v>42</v>
      </c>
    </row>
    <row r="1572" spans="1:22" x14ac:dyDescent="0.3">
      <c r="A1572" s="5" t="s">
        <v>1659</v>
      </c>
      <c r="B1572" s="6">
        <v>45317</v>
      </c>
      <c r="C1572" s="5">
        <f t="shared" si="192"/>
        <v>2024</v>
      </c>
      <c r="D1572" s="5">
        <f t="shared" si="193"/>
        <v>1</v>
      </c>
      <c r="E1572" s="5" t="str">
        <f t="shared" si="194"/>
        <v>Jan</v>
      </c>
      <c r="F1572" s="5" t="str">
        <f t="shared" si="195"/>
        <v>Q1</v>
      </c>
      <c r="G1572" s="5" t="s">
        <v>51</v>
      </c>
      <c r="H1572" s="5" t="s">
        <v>106</v>
      </c>
      <c r="I1572" s="5" t="s">
        <v>107</v>
      </c>
      <c r="J1572" s="5" t="s">
        <v>46</v>
      </c>
      <c r="K1572" s="5" t="s">
        <v>89</v>
      </c>
      <c r="L1572" s="5" t="s">
        <v>40</v>
      </c>
      <c r="M1572" s="5" t="s">
        <v>56</v>
      </c>
      <c r="N1572" s="5">
        <v>1</v>
      </c>
      <c r="O1572" s="7">
        <v>2281</v>
      </c>
      <c r="P1572" s="8">
        <v>0.1</v>
      </c>
      <c r="Q1572" s="7">
        <v>1347</v>
      </c>
      <c r="R1572" s="9">
        <f t="shared" si="196"/>
        <v>2052.9</v>
      </c>
      <c r="S1572" s="9">
        <f t="shared" si="197"/>
        <v>1347</v>
      </c>
      <c r="T1572" s="9">
        <f t="shared" si="198"/>
        <v>705.90000000000009</v>
      </c>
      <c r="U1572" s="10">
        <f t="shared" si="199"/>
        <v>0.34385503434166304</v>
      </c>
      <c r="V1572" s="5" t="s">
        <v>42</v>
      </c>
    </row>
    <row r="1573" spans="1:22" x14ac:dyDescent="0.3">
      <c r="A1573" s="5" t="s">
        <v>1660</v>
      </c>
      <c r="B1573" s="6">
        <v>45317</v>
      </c>
      <c r="C1573" s="5">
        <f t="shared" si="192"/>
        <v>2024</v>
      </c>
      <c r="D1573" s="5">
        <f t="shared" si="193"/>
        <v>1</v>
      </c>
      <c r="E1573" s="5" t="str">
        <f t="shared" si="194"/>
        <v>Jan</v>
      </c>
      <c r="F1573" s="5" t="str">
        <f t="shared" si="195"/>
        <v>Q1</v>
      </c>
      <c r="G1573" s="5" t="s">
        <v>58</v>
      </c>
      <c r="H1573" s="5" t="s">
        <v>72</v>
      </c>
      <c r="I1573" s="5" t="s">
        <v>73</v>
      </c>
      <c r="J1573" s="5" t="s">
        <v>54</v>
      </c>
      <c r="K1573" s="5" t="s">
        <v>84</v>
      </c>
      <c r="L1573" s="5" t="s">
        <v>40</v>
      </c>
      <c r="M1573" s="5" t="s">
        <v>41</v>
      </c>
      <c r="N1573" s="5">
        <v>3</v>
      </c>
      <c r="O1573" s="7">
        <v>2552</v>
      </c>
      <c r="P1573" s="8">
        <v>0.1</v>
      </c>
      <c r="Q1573" s="7">
        <v>1249</v>
      </c>
      <c r="R1573" s="9">
        <f t="shared" si="196"/>
        <v>6890.4000000000005</v>
      </c>
      <c r="S1573" s="9">
        <f t="shared" si="197"/>
        <v>3747</v>
      </c>
      <c r="T1573" s="9">
        <f t="shared" si="198"/>
        <v>3143.4000000000005</v>
      </c>
      <c r="U1573" s="10">
        <f t="shared" si="199"/>
        <v>0.45619993033786144</v>
      </c>
      <c r="V1573" s="5" t="s">
        <v>120</v>
      </c>
    </row>
    <row r="1574" spans="1:22" x14ac:dyDescent="0.3">
      <c r="A1574" s="5" t="s">
        <v>1661</v>
      </c>
      <c r="B1574" s="6">
        <v>45318</v>
      </c>
      <c r="C1574" s="5">
        <f t="shared" si="192"/>
        <v>2024</v>
      </c>
      <c r="D1574" s="5">
        <f t="shared" si="193"/>
        <v>1</v>
      </c>
      <c r="E1574" s="5" t="str">
        <f t="shared" si="194"/>
        <v>Jan</v>
      </c>
      <c r="F1574" s="5" t="str">
        <f t="shared" si="195"/>
        <v>Q1</v>
      </c>
      <c r="G1574" s="5" t="s">
        <v>63</v>
      </c>
      <c r="H1574" s="5" t="s">
        <v>86</v>
      </c>
      <c r="I1574" s="5" t="s">
        <v>87</v>
      </c>
      <c r="J1574" s="5" t="s">
        <v>38</v>
      </c>
      <c r="K1574" s="5" t="s">
        <v>39</v>
      </c>
      <c r="L1574" s="5" t="s">
        <v>40</v>
      </c>
      <c r="M1574" s="5" t="s">
        <v>41</v>
      </c>
      <c r="N1574" s="5">
        <v>3</v>
      </c>
      <c r="O1574" s="7">
        <v>53677</v>
      </c>
      <c r="P1574" s="8">
        <v>0.05</v>
      </c>
      <c r="Q1574" s="7">
        <v>46069</v>
      </c>
      <c r="R1574" s="9">
        <f t="shared" si="196"/>
        <v>152979.44999999998</v>
      </c>
      <c r="S1574" s="9">
        <f t="shared" si="197"/>
        <v>138207</v>
      </c>
      <c r="T1574" s="9">
        <f t="shared" si="198"/>
        <v>14772.449999999983</v>
      </c>
      <c r="U1574" s="10">
        <f t="shared" si="199"/>
        <v>9.6564930779918373E-2</v>
      </c>
      <c r="V1574" s="5" t="s">
        <v>42</v>
      </c>
    </row>
    <row r="1575" spans="1:22" x14ac:dyDescent="0.3">
      <c r="A1575" s="5" t="s">
        <v>1662</v>
      </c>
      <c r="B1575" s="6">
        <v>45318</v>
      </c>
      <c r="C1575" s="5">
        <f t="shared" si="192"/>
        <v>2024</v>
      </c>
      <c r="D1575" s="5">
        <f t="shared" si="193"/>
        <v>1</v>
      </c>
      <c r="E1575" s="5" t="str">
        <f t="shared" si="194"/>
        <v>Jan</v>
      </c>
      <c r="F1575" s="5" t="str">
        <f t="shared" si="195"/>
        <v>Q1</v>
      </c>
      <c r="G1575" s="5" t="s">
        <v>63</v>
      </c>
      <c r="H1575" s="5" t="s">
        <v>109</v>
      </c>
      <c r="I1575" s="5" t="s">
        <v>110</v>
      </c>
      <c r="J1575" s="5" t="s">
        <v>81</v>
      </c>
      <c r="K1575" s="5" t="s">
        <v>130</v>
      </c>
      <c r="L1575" s="5" t="s">
        <v>76</v>
      </c>
      <c r="M1575" s="5" t="s">
        <v>56</v>
      </c>
      <c r="N1575" s="5">
        <v>8</v>
      </c>
      <c r="O1575" s="7">
        <v>12680</v>
      </c>
      <c r="P1575" s="8">
        <v>0.3</v>
      </c>
      <c r="Q1575" s="7">
        <v>7564</v>
      </c>
      <c r="R1575" s="9">
        <f t="shared" si="196"/>
        <v>71008</v>
      </c>
      <c r="S1575" s="9">
        <f t="shared" si="197"/>
        <v>60512</v>
      </c>
      <c r="T1575" s="9">
        <f t="shared" si="198"/>
        <v>10496</v>
      </c>
      <c r="U1575" s="10">
        <f t="shared" si="199"/>
        <v>0.14781433077963047</v>
      </c>
      <c r="V1575" s="5" t="s">
        <v>42</v>
      </c>
    </row>
    <row r="1576" spans="1:22" x14ac:dyDescent="0.3">
      <c r="A1576" s="5" t="s">
        <v>1663</v>
      </c>
      <c r="B1576" s="6">
        <v>45318</v>
      </c>
      <c r="C1576" s="5">
        <f t="shared" si="192"/>
        <v>2024</v>
      </c>
      <c r="D1576" s="5">
        <f t="shared" si="193"/>
        <v>1</v>
      </c>
      <c r="E1576" s="5" t="str">
        <f t="shared" si="194"/>
        <v>Jan</v>
      </c>
      <c r="F1576" s="5" t="str">
        <f t="shared" si="195"/>
        <v>Q1</v>
      </c>
      <c r="G1576" s="5" t="s">
        <v>58</v>
      </c>
      <c r="H1576" s="5" t="s">
        <v>72</v>
      </c>
      <c r="I1576" s="5" t="s">
        <v>73</v>
      </c>
      <c r="J1576" s="5" t="s">
        <v>46</v>
      </c>
      <c r="K1576" s="5" t="s">
        <v>89</v>
      </c>
      <c r="L1576" s="5" t="s">
        <v>40</v>
      </c>
      <c r="M1576" s="5" t="s">
        <v>49</v>
      </c>
      <c r="N1576" s="5">
        <v>5</v>
      </c>
      <c r="O1576" s="7">
        <v>2174</v>
      </c>
      <c r="P1576" s="8">
        <v>0.1</v>
      </c>
      <c r="Q1576" s="7">
        <v>1272</v>
      </c>
      <c r="R1576" s="9">
        <f t="shared" si="196"/>
        <v>9783</v>
      </c>
      <c r="S1576" s="9">
        <f t="shared" si="197"/>
        <v>6360</v>
      </c>
      <c r="T1576" s="9">
        <f t="shared" si="198"/>
        <v>3423</v>
      </c>
      <c r="U1576" s="10">
        <f t="shared" si="199"/>
        <v>0.34989267095982829</v>
      </c>
      <c r="V1576" s="5" t="s">
        <v>120</v>
      </c>
    </row>
    <row r="1577" spans="1:22" x14ac:dyDescent="0.3">
      <c r="A1577" s="5" t="s">
        <v>1664</v>
      </c>
      <c r="B1577" s="6">
        <v>45318</v>
      </c>
      <c r="C1577" s="5">
        <f t="shared" si="192"/>
        <v>2024</v>
      </c>
      <c r="D1577" s="5">
        <f t="shared" si="193"/>
        <v>1</v>
      </c>
      <c r="E1577" s="5" t="str">
        <f t="shared" si="194"/>
        <v>Jan</v>
      </c>
      <c r="F1577" s="5" t="str">
        <f t="shared" si="195"/>
        <v>Q1</v>
      </c>
      <c r="G1577" s="5" t="s">
        <v>51</v>
      </c>
      <c r="H1577" s="5" t="s">
        <v>79</v>
      </c>
      <c r="I1577" s="5" t="s">
        <v>80</v>
      </c>
      <c r="J1577" s="5" t="s">
        <v>46</v>
      </c>
      <c r="K1577" s="5" t="s">
        <v>66</v>
      </c>
      <c r="L1577" s="5" t="s">
        <v>40</v>
      </c>
      <c r="M1577" s="5" t="s">
        <v>49</v>
      </c>
      <c r="N1577" s="5">
        <v>2</v>
      </c>
      <c r="O1577" s="7">
        <v>319</v>
      </c>
      <c r="P1577" s="8">
        <v>0.15</v>
      </c>
      <c r="Q1577" s="7">
        <v>131</v>
      </c>
      <c r="R1577" s="9">
        <f t="shared" si="196"/>
        <v>542.29999999999995</v>
      </c>
      <c r="S1577" s="9">
        <f t="shared" si="197"/>
        <v>262</v>
      </c>
      <c r="T1577" s="9">
        <f t="shared" si="198"/>
        <v>280.29999999999995</v>
      </c>
      <c r="U1577" s="10">
        <f t="shared" si="199"/>
        <v>0.51687257975290424</v>
      </c>
      <c r="V1577" s="5" t="s">
        <v>120</v>
      </c>
    </row>
    <row r="1578" spans="1:22" x14ac:dyDescent="0.3">
      <c r="A1578" s="5" t="s">
        <v>1665</v>
      </c>
      <c r="B1578" s="6">
        <v>45318</v>
      </c>
      <c r="C1578" s="5">
        <f t="shared" si="192"/>
        <v>2024</v>
      </c>
      <c r="D1578" s="5">
        <f t="shared" si="193"/>
        <v>1</v>
      </c>
      <c r="E1578" s="5" t="str">
        <f t="shared" si="194"/>
        <v>Jan</v>
      </c>
      <c r="F1578" s="5" t="str">
        <f t="shared" si="195"/>
        <v>Q1</v>
      </c>
      <c r="G1578" s="5" t="s">
        <v>58</v>
      </c>
      <c r="H1578" s="5" t="s">
        <v>72</v>
      </c>
      <c r="I1578" s="5" t="s">
        <v>73</v>
      </c>
      <c r="J1578" s="5" t="s">
        <v>46</v>
      </c>
      <c r="K1578" s="5" t="s">
        <v>47</v>
      </c>
      <c r="L1578" s="5" t="s">
        <v>48</v>
      </c>
      <c r="M1578" s="5" t="s">
        <v>49</v>
      </c>
      <c r="N1578" s="5">
        <v>4</v>
      </c>
      <c r="O1578" s="7">
        <v>475</v>
      </c>
      <c r="P1578" s="8">
        <v>0.1</v>
      </c>
      <c r="Q1578" s="7">
        <v>217</v>
      </c>
      <c r="R1578" s="9">
        <f t="shared" si="196"/>
        <v>1710</v>
      </c>
      <c r="S1578" s="9">
        <f t="shared" si="197"/>
        <v>868</v>
      </c>
      <c r="T1578" s="9">
        <f t="shared" si="198"/>
        <v>842</v>
      </c>
      <c r="U1578" s="10">
        <f t="shared" si="199"/>
        <v>0.49239766081871345</v>
      </c>
      <c r="V1578" s="5" t="s">
        <v>42</v>
      </c>
    </row>
    <row r="1579" spans="1:22" x14ac:dyDescent="0.3">
      <c r="A1579" s="5" t="s">
        <v>1666</v>
      </c>
      <c r="B1579" s="6">
        <v>45318</v>
      </c>
      <c r="C1579" s="5">
        <f t="shared" si="192"/>
        <v>2024</v>
      </c>
      <c r="D1579" s="5">
        <f t="shared" si="193"/>
        <v>1</v>
      </c>
      <c r="E1579" s="5" t="str">
        <f t="shared" si="194"/>
        <v>Jan</v>
      </c>
      <c r="F1579" s="5" t="str">
        <f t="shared" si="195"/>
        <v>Q1</v>
      </c>
      <c r="G1579" s="5" t="s">
        <v>58</v>
      </c>
      <c r="H1579" s="5" t="s">
        <v>59</v>
      </c>
      <c r="I1579" s="5" t="s">
        <v>60</v>
      </c>
      <c r="J1579" s="5" t="s">
        <v>46</v>
      </c>
      <c r="K1579" s="5" t="s">
        <v>61</v>
      </c>
      <c r="L1579" s="5" t="s">
        <v>76</v>
      </c>
      <c r="M1579" s="5" t="s">
        <v>49</v>
      </c>
      <c r="N1579" s="5">
        <v>2</v>
      </c>
      <c r="O1579" s="7">
        <v>269</v>
      </c>
      <c r="P1579" s="8">
        <v>0</v>
      </c>
      <c r="Q1579" s="7">
        <v>113</v>
      </c>
      <c r="R1579" s="9">
        <f t="shared" si="196"/>
        <v>538</v>
      </c>
      <c r="S1579" s="9">
        <f t="shared" si="197"/>
        <v>226</v>
      </c>
      <c r="T1579" s="9">
        <f t="shared" si="198"/>
        <v>312</v>
      </c>
      <c r="U1579" s="10">
        <f t="shared" si="199"/>
        <v>0.5799256505576208</v>
      </c>
      <c r="V1579" s="5" t="s">
        <v>42</v>
      </c>
    </row>
    <row r="1580" spans="1:22" x14ac:dyDescent="0.3">
      <c r="A1580" s="5" t="s">
        <v>1667</v>
      </c>
      <c r="B1580" s="6">
        <v>45318</v>
      </c>
      <c r="C1580" s="5">
        <f t="shared" si="192"/>
        <v>2024</v>
      </c>
      <c r="D1580" s="5">
        <f t="shared" si="193"/>
        <v>1</v>
      </c>
      <c r="E1580" s="5" t="str">
        <f t="shared" si="194"/>
        <v>Jan</v>
      </c>
      <c r="F1580" s="5" t="str">
        <f t="shared" si="195"/>
        <v>Q1</v>
      </c>
      <c r="G1580" s="5" t="s">
        <v>58</v>
      </c>
      <c r="H1580" s="5" t="s">
        <v>68</v>
      </c>
      <c r="I1580" s="5" t="s">
        <v>69</v>
      </c>
      <c r="J1580" s="5" t="s">
        <v>46</v>
      </c>
      <c r="K1580" s="5" t="s">
        <v>47</v>
      </c>
      <c r="L1580" s="5" t="s">
        <v>40</v>
      </c>
      <c r="M1580" s="5" t="s">
        <v>56</v>
      </c>
      <c r="N1580" s="5">
        <v>1</v>
      </c>
      <c r="O1580" s="7">
        <v>417</v>
      </c>
      <c r="P1580" s="8">
        <v>0</v>
      </c>
      <c r="Q1580" s="7">
        <v>185</v>
      </c>
      <c r="R1580" s="9">
        <f t="shared" si="196"/>
        <v>417</v>
      </c>
      <c r="S1580" s="9">
        <f t="shared" si="197"/>
        <v>185</v>
      </c>
      <c r="T1580" s="9">
        <f t="shared" si="198"/>
        <v>232</v>
      </c>
      <c r="U1580" s="10">
        <f t="shared" si="199"/>
        <v>0.55635491606714627</v>
      </c>
      <c r="V1580" s="5" t="s">
        <v>42</v>
      </c>
    </row>
    <row r="1581" spans="1:22" x14ac:dyDescent="0.3">
      <c r="A1581" s="5" t="s">
        <v>1668</v>
      </c>
      <c r="B1581" s="6">
        <v>45319</v>
      </c>
      <c r="C1581" s="5">
        <f t="shared" si="192"/>
        <v>2024</v>
      </c>
      <c r="D1581" s="5">
        <f t="shared" si="193"/>
        <v>1</v>
      </c>
      <c r="E1581" s="5" t="str">
        <f t="shared" si="194"/>
        <v>Jan</v>
      </c>
      <c r="F1581" s="5" t="str">
        <f t="shared" si="195"/>
        <v>Q1</v>
      </c>
      <c r="G1581" s="5" t="s">
        <v>58</v>
      </c>
      <c r="H1581" s="5" t="s">
        <v>72</v>
      </c>
      <c r="I1581" s="5" t="s">
        <v>73</v>
      </c>
      <c r="J1581" s="5" t="s">
        <v>54</v>
      </c>
      <c r="K1581" s="5" t="s">
        <v>84</v>
      </c>
      <c r="L1581" s="5" t="s">
        <v>40</v>
      </c>
      <c r="M1581" s="5" t="s">
        <v>41</v>
      </c>
      <c r="N1581" s="5">
        <v>2</v>
      </c>
      <c r="O1581" s="7">
        <v>2346</v>
      </c>
      <c r="P1581" s="8">
        <v>0.1</v>
      </c>
      <c r="Q1581" s="7">
        <v>1141</v>
      </c>
      <c r="R1581" s="9">
        <f t="shared" si="196"/>
        <v>4222.8</v>
      </c>
      <c r="S1581" s="9">
        <f t="shared" si="197"/>
        <v>2282</v>
      </c>
      <c r="T1581" s="9">
        <f t="shared" si="198"/>
        <v>1940.8000000000002</v>
      </c>
      <c r="U1581" s="10">
        <f t="shared" si="199"/>
        <v>0.4596002652268637</v>
      </c>
      <c r="V1581" s="5" t="s">
        <v>42</v>
      </c>
    </row>
    <row r="1582" spans="1:22" x14ac:dyDescent="0.3">
      <c r="A1582" s="5" t="s">
        <v>1669</v>
      </c>
      <c r="B1582" s="6">
        <v>45319</v>
      </c>
      <c r="C1582" s="5">
        <f t="shared" si="192"/>
        <v>2024</v>
      </c>
      <c r="D1582" s="5">
        <f t="shared" si="193"/>
        <v>1</v>
      </c>
      <c r="E1582" s="5" t="str">
        <f t="shared" si="194"/>
        <v>Jan</v>
      </c>
      <c r="F1582" s="5" t="str">
        <f t="shared" si="195"/>
        <v>Q1</v>
      </c>
      <c r="G1582" s="5" t="s">
        <v>51</v>
      </c>
      <c r="H1582" s="5" t="s">
        <v>106</v>
      </c>
      <c r="I1582" s="5" t="s">
        <v>107</v>
      </c>
      <c r="J1582" s="5" t="s">
        <v>38</v>
      </c>
      <c r="K1582" s="5" t="s">
        <v>75</v>
      </c>
      <c r="L1582" s="5" t="s">
        <v>40</v>
      </c>
      <c r="M1582" s="5" t="s">
        <v>49</v>
      </c>
      <c r="N1582" s="5">
        <v>2</v>
      </c>
      <c r="O1582" s="7">
        <v>10815</v>
      </c>
      <c r="P1582" s="8">
        <v>0.15</v>
      </c>
      <c r="Q1582" s="7">
        <v>8067</v>
      </c>
      <c r="R1582" s="9">
        <f t="shared" si="196"/>
        <v>18385.5</v>
      </c>
      <c r="S1582" s="9">
        <f t="shared" si="197"/>
        <v>16134</v>
      </c>
      <c r="T1582" s="9">
        <f t="shared" si="198"/>
        <v>2251.5</v>
      </c>
      <c r="U1582" s="10">
        <f t="shared" si="199"/>
        <v>0.12246063473933262</v>
      </c>
      <c r="V1582" s="5" t="s">
        <v>42</v>
      </c>
    </row>
    <row r="1583" spans="1:22" x14ac:dyDescent="0.3">
      <c r="A1583" s="5" t="s">
        <v>1670</v>
      </c>
      <c r="B1583" s="6">
        <v>45319</v>
      </c>
      <c r="C1583" s="5">
        <f t="shared" si="192"/>
        <v>2024</v>
      </c>
      <c r="D1583" s="5">
        <f t="shared" si="193"/>
        <v>1</v>
      </c>
      <c r="E1583" s="5" t="str">
        <f t="shared" si="194"/>
        <v>Jan</v>
      </c>
      <c r="F1583" s="5" t="str">
        <f t="shared" si="195"/>
        <v>Q1</v>
      </c>
      <c r="G1583" s="5" t="s">
        <v>63</v>
      </c>
      <c r="H1583" s="5" t="s">
        <v>86</v>
      </c>
      <c r="I1583" s="5" t="s">
        <v>87</v>
      </c>
      <c r="J1583" s="5" t="s">
        <v>38</v>
      </c>
      <c r="K1583" s="5" t="s">
        <v>39</v>
      </c>
      <c r="L1583" s="5" t="s">
        <v>48</v>
      </c>
      <c r="M1583" s="5" t="s">
        <v>49</v>
      </c>
      <c r="N1583" s="5">
        <v>2</v>
      </c>
      <c r="O1583" s="7">
        <v>56899</v>
      </c>
      <c r="P1583" s="8">
        <v>0</v>
      </c>
      <c r="Q1583" s="7">
        <v>48392</v>
      </c>
      <c r="R1583" s="9">
        <f t="shared" si="196"/>
        <v>113798</v>
      </c>
      <c r="S1583" s="9">
        <f t="shared" si="197"/>
        <v>96784</v>
      </c>
      <c r="T1583" s="9">
        <f t="shared" si="198"/>
        <v>17014</v>
      </c>
      <c r="U1583" s="10">
        <f t="shared" si="199"/>
        <v>0.14951053621329022</v>
      </c>
      <c r="V1583" s="5" t="s">
        <v>42</v>
      </c>
    </row>
    <row r="1584" spans="1:22" x14ac:dyDescent="0.3">
      <c r="A1584" s="5" t="s">
        <v>1671</v>
      </c>
      <c r="B1584" s="6">
        <v>45320</v>
      </c>
      <c r="C1584" s="5">
        <f t="shared" si="192"/>
        <v>2024</v>
      </c>
      <c r="D1584" s="5">
        <f t="shared" si="193"/>
        <v>1</v>
      </c>
      <c r="E1584" s="5" t="str">
        <f t="shared" si="194"/>
        <v>Jan</v>
      </c>
      <c r="F1584" s="5" t="str">
        <f t="shared" si="195"/>
        <v>Q1</v>
      </c>
      <c r="G1584" s="5" t="s">
        <v>63</v>
      </c>
      <c r="H1584" s="5" t="s">
        <v>64</v>
      </c>
      <c r="I1584" s="5" t="s">
        <v>65</v>
      </c>
      <c r="J1584" s="5" t="s">
        <v>54</v>
      </c>
      <c r="K1584" s="5" t="s">
        <v>99</v>
      </c>
      <c r="L1584" s="5" t="s">
        <v>40</v>
      </c>
      <c r="M1584" s="5" t="s">
        <v>56</v>
      </c>
      <c r="N1584" s="5">
        <v>2</v>
      </c>
      <c r="O1584" s="7">
        <v>1918</v>
      </c>
      <c r="P1584" s="8">
        <v>0.1</v>
      </c>
      <c r="Q1584" s="7">
        <v>977</v>
      </c>
      <c r="R1584" s="9">
        <f t="shared" si="196"/>
        <v>3452.4</v>
      </c>
      <c r="S1584" s="9">
        <f t="shared" si="197"/>
        <v>1954</v>
      </c>
      <c r="T1584" s="9">
        <f t="shared" si="198"/>
        <v>1498.4</v>
      </c>
      <c r="U1584" s="10">
        <f t="shared" si="199"/>
        <v>0.43401691576874057</v>
      </c>
      <c r="V1584" s="5" t="s">
        <v>42</v>
      </c>
    </row>
    <row r="1585" spans="1:22" x14ac:dyDescent="0.3">
      <c r="A1585" s="5" t="s">
        <v>1672</v>
      </c>
      <c r="B1585" s="6">
        <v>45321</v>
      </c>
      <c r="C1585" s="5">
        <f t="shared" si="192"/>
        <v>2024</v>
      </c>
      <c r="D1585" s="5">
        <f t="shared" si="193"/>
        <v>1</v>
      </c>
      <c r="E1585" s="5" t="str">
        <f t="shared" si="194"/>
        <v>Jan</v>
      </c>
      <c r="F1585" s="5" t="str">
        <f t="shared" si="195"/>
        <v>Q1</v>
      </c>
      <c r="G1585" s="5" t="s">
        <v>63</v>
      </c>
      <c r="H1585" s="5" t="s">
        <v>86</v>
      </c>
      <c r="I1585" s="5" t="s">
        <v>87</v>
      </c>
      <c r="J1585" s="5" t="s">
        <v>46</v>
      </c>
      <c r="K1585" s="5" t="s">
        <v>66</v>
      </c>
      <c r="L1585" s="5" t="s">
        <v>48</v>
      </c>
      <c r="M1585" s="5" t="s">
        <v>41</v>
      </c>
      <c r="N1585" s="5">
        <v>3</v>
      </c>
      <c r="O1585" s="7">
        <v>285</v>
      </c>
      <c r="P1585" s="8">
        <v>0.05</v>
      </c>
      <c r="Q1585" s="7">
        <v>117</v>
      </c>
      <c r="R1585" s="9">
        <f t="shared" si="196"/>
        <v>812.25</v>
      </c>
      <c r="S1585" s="9">
        <f t="shared" si="197"/>
        <v>351</v>
      </c>
      <c r="T1585" s="9">
        <f t="shared" si="198"/>
        <v>461.25</v>
      </c>
      <c r="U1585" s="10">
        <f t="shared" si="199"/>
        <v>0.56786703601108035</v>
      </c>
      <c r="V1585" s="5" t="s">
        <v>120</v>
      </c>
    </row>
    <row r="1586" spans="1:22" x14ac:dyDescent="0.3">
      <c r="A1586" s="5" t="s">
        <v>1673</v>
      </c>
      <c r="B1586" s="6">
        <v>45321</v>
      </c>
      <c r="C1586" s="5">
        <f t="shared" si="192"/>
        <v>2024</v>
      </c>
      <c r="D1586" s="5">
        <f t="shared" si="193"/>
        <v>1</v>
      </c>
      <c r="E1586" s="5" t="str">
        <f t="shared" si="194"/>
        <v>Jan</v>
      </c>
      <c r="F1586" s="5" t="str">
        <f t="shared" si="195"/>
        <v>Q1</v>
      </c>
      <c r="G1586" s="5" t="s">
        <v>35</v>
      </c>
      <c r="H1586" s="5" t="s">
        <v>44</v>
      </c>
      <c r="I1586" s="5" t="s">
        <v>45</v>
      </c>
      <c r="J1586" s="5" t="s">
        <v>38</v>
      </c>
      <c r="K1586" s="5" t="s">
        <v>75</v>
      </c>
      <c r="L1586" s="5" t="s">
        <v>76</v>
      </c>
      <c r="M1586" s="5" t="s">
        <v>56</v>
      </c>
      <c r="N1586" s="5">
        <v>4</v>
      </c>
      <c r="O1586" s="7">
        <v>10226</v>
      </c>
      <c r="P1586" s="8">
        <v>0.15</v>
      </c>
      <c r="Q1586" s="7">
        <v>7583</v>
      </c>
      <c r="R1586" s="9">
        <f t="shared" si="196"/>
        <v>34768.400000000001</v>
      </c>
      <c r="S1586" s="9">
        <f t="shared" si="197"/>
        <v>30332</v>
      </c>
      <c r="T1586" s="9">
        <f t="shared" si="198"/>
        <v>4436.4000000000015</v>
      </c>
      <c r="U1586" s="10">
        <f t="shared" si="199"/>
        <v>0.12759862403791952</v>
      </c>
      <c r="V1586" s="5" t="s">
        <v>42</v>
      </c>
    </row>
    <row r="1587" spans="1:22" x14ac:dyDescent="0.3">
      <c r="A1587" s="5" t="s">
        <v>1674</v>
      </c>
      <c r="B1587" s="6">
        <v>45321</v>
      </c>
      <c r="C1587" s="5">
        <f t="shared" si="192"/>
        <v>2024</v>
      </c>
      <c r="D1587" s="5">
        <f t="shared" si="193"/>
        <v>1</v>
      </c>
      <c r="E1587" s="5" t="str">
        <f t="shared" si="194"/>
        <v>Jan</v>
      </c>
      <c r="F1587" s="5" t="str">
        <f t="shared" si="195"/>
        <v>Q1</v>
      </c>
      <c r="G1587" s="5" t="s">
        <v>58</v>
      </c>
      <c r="H1587" s="5" t="s">
        <v>59</v>
      </c>
      <c r="I1587" s="5" t="s">
        <v>60</v>
      </c>
      <c r="J1587" s="5" t="s">
        <v>38</v>
      </c>
      <c r="K1587" s="5" t="s">
        <v>39</v>
      </c>
      <c r="L1587" s="5" t="s">
        <v>48</v>
      </c>
      <c r="M1587" s="5" t="s">
        <v>49</v>
      </c>
      <c r="N1587" s="5">
        <v>1</v>
      </c>
      <c r="O1587" s="7">
        <v>55432</v>
      </c>
      <c r="P1587" s="8">
        <v>0</v>
      </c>
      <c r="Q1587" s="7">
        <v>46585</v>
      </c>
      <c r="R1587" s="9">
        <f t="shared" si="196"/>
        <v>55432</v>
      </c>
      <c r="S1587" s="9">
        <f t="shared" si="197"/>
        <v>46585</v>
      </c>
      <c r="T1587" s="9">
        <f t="shared" si="198"/>
        <v>8847</v>
      </c>
      <c r="U1587" s="10">
        <f t="shared" si="199"/>
        <v>0.15960095251840092</v>
      </c>
      <c r="V1587" s="5" t="s">
        <v>42</v>
      </c>
    </row>
    <row r="1588" spans="1:22" x14ac:dyDescent="0.3">
      <c r="A1588" s="5" t="s">
        <v>1675</v>
      </c>
      <c r="B1588" s="6">
        <v>45321</v>
      </c>
      <c r="C1588" s="5">
        <f t="shared" si="192"/>
        <v>2024</v>
      </c>
      <c r="D1588" s="5">
        <f t="shared" si="193"/>
        <v>1</v>
      </c>
      <c r="E1588" s="5" t="str">
        <f t="shared" si="194"/>
        <v>Jan</v>
      </c>
      <c r="F1588" s="5" t="str">
        <f t="shared" si="195"/>
        <v>Q1</v>
      </c>
      <c r="G1588" s="5" t="s">
        <v>35</v>
      </c>
      <c r="H1588" s="5" t="s">
        <v>36</v>
      </c>
      <c r="I1588" s="5" t="s">
        <v>37</v>
      </c>
      <c r="J1588" s="5" t="s">
        <v>54</v>
      </c>
      <c r="K1588" s="5" t="s">
        <v>84</v>
      </c>
      <c r="L1588" s="5" t="s">
        <v>40</v>
      </c>
      <c r="M1588" s="5" t="s">
        <v>56</v>
      </c>
      <c r="N1588" s="5">
        <v>1</v>
      </c>
      <c r="O1588" s="7">
        <v>2414</v>
      </c>
      <c r="P1588" s="8">
        <v>0.1</v>
      </c>
      <c r="Q1588" s="7">
        <v>1181</v>
      </c>
      <c r="R1588" s="9">
        <f t="shared" si="196"/>
        <v>2172.6</v>
      </c>
      <c r="S1588" s="9">
        <f t="shared" si="197"/>
        <v>1181</v>
      </c>
      <c r="T1588" s="9">
        <f t="shared" si="198"/>
        <v>991.59999999999991</v>
      </c>
      <c r="U1588" s="10">
        <f t="shared" si="199"/>
        <v>0.45641167265028076</v>
      </c>
      <c r="V1588" s="5" t="s">
        <v>42</v>
      </c>
    </row>
    <row r="1589" spans="1:22" x14ac:dyDescent="0.3">
      <c r="A1589" s="5" t="s">
        <v>1676</v>
      </c>
      <c r="B1589" s="6">
        <v>45321</v>
      </c>
      <c r="C1589" s="5">
        <f t="shared" si="192"/>
        <v>2024</v>
      </c>
      <c r="D1589" s="5">
        <f t="shared" si="193"/>
        <v>1</v>
      </c>
      <c r="E1589" s="5" t="str">
        <f t="shared" si="194"/>
        <v>Jan</v>
      </c>
      <c r="F1589" s="5" t="str">
        <f t="shared" si="195"/>
        <v>Q1</v>
      </c>
      <c r="G1589" s="5" t="s">
        <v>51</v>
      </c>
      <c r="H1589" s="5" t="s">
        <v>52</v>
      </c>
      <c r="I1589" s="5" t="s">
        <v>53</v>
      </c>
      <c r="J1589" s="5" t="s">
        <v>54</v>
      </c>
      <c r="K1589" s="5" t="s">
        <v>84</v>
      </c>
      <c r="L1589" s="5" t="s">
        <v>40</v>
      </c>
      <c r="M1589" s="5" t="s">
        <v>49</v>
      </c>
      <c r="N1589" s="5">
        <v>2</v>
      </c>
      <c r="O1589" s="7">
        <v>2204</v>
      </c>
      <c r="P1589" s="8">
        <v>0.05</v>
      </c>
      <c r="Q1589" s="7">
        <v>1101</v>
      </c>
      <c r="R1589" s="9">
        <f t="shared" si="196"/>
        <v>4187.5999999999995</v>
      </c>
      <c r="S1589" s="9">
        <f t="shared" si="197"/>
        <v>2202</v>
      </c>
      <c r="T1589" s="9">
        <f t="shared" si="198"/>
        <v>1985.5999999999995</v>
      </c>
      <c r="U1589" s="10">
        <f t="shared" si="199"/>
        <v>0.47416181106122834</v>
      </c>
      <c r="V1589" s="5" t="s">
        <v>42</v>
      </c>
    </row>
    <row r="1590" spans="1:22" x14ac:dyDescent="0.3">
      <c r="A1590" s="5" t="s">
        <v>1677</v>
      </c>
      <c r="B1590" s="6">
        <v>45322</v>
      </c>
      <c r="C1590" s="5">
        <f t="shared" si="192"/>
        <v>2024</v>
      </c>
      <c r="D1590" s="5">
        <f t="shared" si="193"/>
        <v>1</v>
      </c>
      <c r="E1590" s="5" t="str">
        <f t="shared" si="194"/>
        <v>Jan</v>
      </c>
      <c r="F1590" s="5" t="str">
        <f t="shared" si="195"/>
        <v>Q1</v>
      </c>
      <c r="G1590" s="5" t="s">
        <v>35</v>
      </c>
      <c r="H1590" s="5" t="s">
        <v>36</v>
      </c>
      <c r="I1590" s="5" t="s">
        <v>37</v>
      </c>
      <c r="J1590" s="5" t="s">
        <v>54</v>
      </c>
      <c r="K1590" s="5" t="s">
        <v>99</v>
      </c>
      <c r="L1590" s="5" t="s">
        <v>76</v>
      </c>
      <c r="M1590" s="5" t="s">
        <v>41</v>
      </c>
      <c r="N1590" s="5">
        <v>2</v>
      </c>
      <c r="O1590" s="7">
        <v>1747</v>
      </c>
      <c r="P1590" s="8">
        <v>0.15</v>
      </c>
      <c r="Q1590" s="7">
        <v>897</v>
      </c>
      <c r="R1590" s="9">
        <f t="shared" si="196"/>
        <v>2969.9</v>
      </c>
      <c r="S1590" s="9">
        <f t="shared" si="197"/>
        <v>1794</v>
      </c>
      <c r="T1590" s="9">
        <f t="shared" si="198"/>
        <v>1175.9000000000001</v>
      </c>
      <c r="U1590" s="10">
        <f t="shared" si="199"/>
        <v>0.3959392572140476</v>
      </c>
      <c r="V1590" s="5" t="s">
        <v>42</v>
      </c>
    </row>
    <row r="1591" spans="1:22" x14ac:dyDescent="0.3">
      <c r="A1591" s="5" t="s">
        <v>1678</v>
      </c>
      <c r="B1591" s="6">
        <v>45322</v>
      </c>
      <c r="C1591" s="5">
        <f t="shared" si="192"/>
        <v>2024</v>
      </c>
      <c r="D1591" s="5">
        <f t="shared" si="193"/>
        <v>1</v>
      </c>
      <c r="E1591" s="5" t="str">
        <f t="shared" si="194"/>
        <v>Jan</v>
      </c>
      <c r="F1591" s="5" t="str">
        <f t="shared" si="195"/>
        <v>Q1</v>
      </c>
      <c r="G1591" s="5" t="s">
        <v>51</v>
      </c>
      <c r="H1591" s="5" t="s">
        <v>52</v>
      </c>
      <c r="I1591" s="5" t="s">
        <v>53</v>
      </c>
      <c r="J1591" s="5" t="s">
        <v>81</v>
      </c>
      <c r="K1591" s="5" t="s">
        <v>130</v>
      </c>
      <c r="L1591" s="5" t="s">
        <v>40</v>
      </c>
      <c r="M1591" s="5" t="s">
        <v>49</v>
      </c>
      <c r="N1591" s="5">
        <v>2</v>
      </c>
      <c r="O1591" s="7">
        <v>13214</v>
      </c>
      <c r="P1591" s="8">
        <v>0.35</v>
      </c>
      <c r="Q1591" s="7">
        <v>8154</v>
      </c>
      <c r="R1591" s="9">
        <f t="shared" si="196"/>
        <v>17178.2</v>
      </c>
      <c r="S1591" s="9">
        <f t="shared" si="197"/>
        <v>16308</v>
      </c>
      <c r="T1591" s="9">
        <f t="shared" si="198"/>
        <v>870.20000000000073</v>
      </c>
      <c r="U1591" s="10">
        <f t="shared" si="199"/>
        <v>5.0657228347556829E-2</v>
      </c>
      <c r="V1591" s="5" t="s">
        <v>42</v>
      </c>
    </row>
    <row r="1592" spans="1:22" x14ac:dyDescent="0.3">
      <c r="A1592" s="5" t="s">
        <v>1679</v>
      </c>
      <c r="B1592" s="6">
        <v>45323</v>
      </c>
      <c r="C1592" s="5">
        <f t="shared" si="192"/>
        <v>2024</v>
      </c>
      <c r="D1592" s="5">
        <f t="shared" si="193"/>
        <v>2</v>
      </c>
      <c r="E1592" s="5" t="str">
        <f t="shared" si="194"/>
        <v>Feb</v>
      </c>
      <c r="F1592" s="5" t="str">
        <f t="shared" si="195"/>
        <v>Q1</v>
      </c>
      <c r="G1592" s="5" t="s">
        <v>35</v>
      </c>
      <c r="H1592" s="5" t="s">
        <v>44</v>
      </c>
      <c r="I1592" s="5" t="s">
        <v>45</v>
      </c>
      <c r="J1592" s="5" t="s">
        <v>81</v>
      </c>
      <c r="K1592" s="5" t="s">
        <v>94</v>
      </c>
      <c r="L1592" s="5" t="s">
        <v>40</v>
      </c>
      <c r="M1592" s="5" t="s">
        <v>56</v>
      </c>
      <c r="N1592" s="5">
        <v>2</v>
      </c>
      <c r="O1592" s="7">
        <v>33301</v>
      </c>
      <c r="P1592" s="8">
        <v>0.1</v>
      </c>
      <c r="Q1592" s="7">
        <v>22860</v>
      </c>
      <c r="R1592" s="9">
        <f t="shared" si="196"/>
        <v>59941.8</v>
      </c>
      <c r="S1592" s="9">
        <f t="shared" si="197"/>
        <v>45720</v>
      </c>
      <c r="T1592" s="9">
        <f t="shared" si="198"/>
        <v>14221.800000000003</v>
      </c>
      <c r="U1592" s="10">
        <f t="shared" si="199"/>
        <v>0.23726014233806797</v>
      </c>
      <c r="V1592" s="5" t="s">
        <v>42</v>
      </c>
    </row>
    <row r="1593" spans="1:22" x14ac:dyDescent="0.3">
      <c r="A1593" s="5" t="s">
        <v>1680</v>
      </c>
      <c r="B1593" s="6">
        <v>45323</v>
      </c>
      <c r="C1593" s="5">
        <f t="shared" si="192"/>
        <v>2024</v>
      </c>
      <c r="D1593" s="5">
        <f t="shared" si="193"/>
        <v>2</v>
      </c>
      <c r="E1593" s="5" t="str">
        <f t="shared" si="194"/>
        <v>Feb</v>
      </c>
      <c r="F1593" s="5" t="str">
        <f t="shared" si="195"/>
        <v>Q1</v>
      </c>
      <c r="G1593" s="5" t="s">
        <v>58</v>
      </c>
      <c r="H1593" s="5" t="s">
        <v>68</v>
      </c>
      <c r="I1593" s="5" t="s">
        <v>69</v>
      </c>
      <c r="J1593" s="5" t="s">
        <v>46</v>
      </c>
      <c r="K1593" s="5" t="s">
        <v>61</v>
      </c>
      <c r="L1593" s="5" t="s">
        <v>40</v>
      </c>
      <c r="M1593" s="5" t="s">
        <v>56</v>
      </c>
      <c r="N1593" s="5">
        <v>2</v>
      </c>
      <c r="O1593" s="7">
        <v>241</v>
      </c>
      <c r="P1593" s="8">
        <v>0.05</v>
      </c>
      <c r="Q1593" s="7">
        <v>98</v>
      </c>
      <c r="R1593" s="9">
        <f t="shared" si="196"/>
        <v>457.9</v>
      </c>
      <c r="S1593" s="9">
        <f t="shared" si="197"/>
        <v>196</v>
      </c>
      <c r="T1593" s="9">
        <f t="shared" si="198"/>
        <v>261.89999999999998</v>
      </c>
      <c r="U1593" s="10">
        <f t="shared" si="199"/>
        <v>0.5719589430006552</v>
      </c>
      <c r="V1593" s="5" t="s">
        <v>42</v>
      </c>
    </row>
    <row r="1594" spans="1:22" x14ac:dyDescent="0.3">
      <c r="A1594" s="5" t="s">
        <v>1681</v>
      </c>
      <c r="B1594" s="6">
        <v>45323</v>
      </c>
      <c r="C1594" s="5">
        <f t="shared" si="192"/>
        <v>2024</v>
      </c>
      <c r="D1594" s="5">
        <f t="shared" si="193"/>
        <v>2</v>
      </c>
      <c r="E1594" s="5" t="str">
        <f t="shared" si="194"/>
        <v>Feb</v>
      </c>
      <c r="F1594" s="5" t="str">
        <f t="shared" si="195"/>
        <v>Q1</v>
      </c>
      <c r="G1594" s="5" t="s">
        <v>35</v>
      </c>
      <c r="H1594" s="5" t="s">
        <v>44</v>
      </c>
      <c r="I1594" s="5" t="s">
        <v>45</v>
      </c>
      <c r="J1594" s="5" t="s">
        <v>54</v>
      </c>
      <c r="K1594" s="5" t="s">
        <v>99</v>
      </c>
      <c r="L1594" s="5" t="s">
        <v>48</v>
      </c>
      <c r="M1594" s="5" t="s">
        <v>49</v>
      </c>
      <c r="N1594" s="5">
        <v>2</v>
      </c>
      <c r="O1594" s="7">
        <v>1834</v>
      </c>
      <c r="P1594" s="8">
        <v>0.05</v>
      </c>
      <c r="Q1594" s="7">
        <v>971</v>
      </c>
      <c r="R1594" s="9">
        <f t="shared" si="196"/>
        <v>3484.6</v>
      </c>
      <c r="S1594" s="9">
        <f t="shared" si="197"/>
        <v>1942</v>
      </c>
      <c r="T1594" s="9">
        <f t="shared" si="198"/>
        <v>1542.6</v>
      </c>
      <c r="U1594" s="10">
        <f t="shared" si="199"/>
        <v>0.44269069620616425</v>
      </c>
      <c r="V1594" s="5" t="s">
        <v>42</v>
      </c>
    </row>
    <row r="1595" spans="1:22" x14ac:dyDescent="0.3">
      <c r="A1595" s="5" t="s">
        <v>1682</v>
      </c>
      <c r="B1595" s="6">
        <v>45324</v>
      </c>
      <c r="C1595" s="5">
        <f t="shared" si="192"/>
        <v>2024</v>
      </c>
      <c r="D1595" s="5">
        <f t="shared" si="193"/>
        <v>2</v>
      </c>
      <c r="E1595" s="5" t="str">
        <f t="shared" si="194"/>
        <v>Feb</v>
      </c>
      <c r="F1595" s="5" t="str">
        <f t="shared" si="195"/>
        <v>Q1</v>
      </c>
      <c r="G1595" s="5" t="s">
        <v>58</v>
      </c>
      <c r="H1595" s="5" t="s">
        <v>72</v>
      </c>
      <c r="I1595" s="5" t="s">
        <v>73</v>
      </c>
      <c r="J1595" s="5" t="s">
        <v>81</v>
      </c>
      <c r="K1595" s="5" t="s">
        <v>94</v>
      </c>
      <c r="L1595" s="5" t="s">
        <v>48</v>
      </c>
      <c r="M1595" s="5" t="s">
        <v>56</v>
      </c>
      <c r="N1595" s="5">
        <v>5</v>
      </c>
      <c r="O1595" s="7">
        <v>32705</v>
      </c>
      <c r="P1595" s="8">
        <v>0</v>
      </c>
      <c r="Q1595" s="7">
        <v>21768</v>
      </c>
      <c r="R1595" s="9">
        <f t="shared" si="196"/>
        <v>163525</v>
      </c>
      <c r="S1595" s="9">
        <f t="shared" si="197"/>
        <v>108840</v>
      </c>
      <c r="T1595" s="9">
        <f t="shared" si="198"/>
        <v>54685</v>
      </c>
      <c r="U1595" s="10">
        <f t="shared" si="199"/>
        <v>0.3344136982112827</v>
      </c>
      <c r="V1595" s="5" t="s">
        <v>42</v>
      </c>
    </row>
    <row r="1596" spans="1:22" x14ac:dyDescent="0.3">
      <c r="A1596" s="5" t="s">
        <v>1683</v>
      </c>
      <c r="B1596" s="6">
        <v>45324</v>
      </c>
      <c r="C1596" s="5">
        <f t="shared" si="192"/>
        <v>2024</v>
      </c>
      <c r="D1596" s="5">
        <f t="shared" si="193"/>
        <v>2</v>
      </c>
      <c r="E1596" s="5" t="str">
        <f t="shared" si="194"/>
        <v>Feb</v>
      </c>
      <c r="F1596" s="5" t="str">
        <f t="shared" si="195"/>
        <v>Q1</v>
      </c>
      <c r="G1596" s="5" t="s">
        <v>51</v>
      </c>
      <c r="H1596" s="5" t="s">
        <v>106</v>
      </c>
      <c r="I1596" s="5" t="s">
        <v>107</v>
      </c>
      <c r="J1596" s="5" t="s">
        <v>81</v>
      </c>
      <c r="K1596" s="5" t="s">
        <v>146</v>
      </c>
      <c r="L1596" s="5" t="s">
        <v>48</v>
      </c>
      <c r="M1596" s="5" t="s">
        <v>49</v>
      </c>
      <c r="N1596" s="5">
        <v>1</v>
      </c>
      <c r="O1596" s="7">
        <v>9872</v>
      </c>
      <c r="P1596" s="8">
        <v>0.25</v>
      </c>
      <c r="Q1596" s="7">
        <v>6013</v>
      </c>
      <c r="R1596" s="9">
        <f t="shared" si="196"/>
        <v>7404</v>
      </c>
      <c r="S1596" s="9">
        <f t="shared" si="197"/>
        <v>6013</v>
      </c>
      <c r="T1596" s="9">
        <f t="shared" si="198"/>
        <v>1391</v>
      </c>
      <c r="U1596" s="10">
        <f t="shared" si="199"/>
        <v>0.18787142085359265</v>
      </c>
      <c r="V1596" s="5" t="s">
        <v>42</v>
      </c>
    </row>
    <row r="1597" spans="1:22" x14ac:dyDescent="0.3">
      <c r="A1597" s="5" t="s">
        <v>1684</v>
      </c>
      <c r="B1597" s="6">
        <v>45324</v>
      </c>
      <c r="C1597" s="5">
        <f t="shared" si="192"/>
        <v>2024</v>
      </c>
      <c r="D1597" s="5">
        <f t="shared" si="193"/>
        <v>2</v>
      </c>
      <c r="E1597" s="5" t="str">
        <f t="shared" si="194"/>
        <v>Feb</v>
      </c>
      <c r="F1597" s="5" t="str">
        <f t="shared" si="195"/>
        <v>Q1</v>
      </c>
      <c r="G1597" s="5" t="s">
        <v>63</v>
      </c>
      <c r="H1597" s="5" t="s">
        <v>109</v>
      </c>
      <c r="I1597" s="5" t="s">
        <v>110</v>
      </c>
      <c r="J1597" s="5" t="s">
        <v>46</v>
      </c>
      <c r="K1597" s="5" t="s">
        <v>89</v>
      </c>
      <c r="L1597" s="5" t="s">
        <v>40</v>
      </c>
      <c r="M1597" s="5" t="s">
        <v>49</v>
      </c>
      <c r="N1597" s="5">
        <v>4</v>
      </c>
      <c r="O1597" s="7">
        <v>2268</v>
      </c>
      <c r="P1597" s="8">
        <v>0.1</v>
      </c>
      <c r="Q1597" s="7">
        <v>1278</v>
      </c>
      <c r="R1597" s="9">
        <f t="shared" si="196"/>
        <v>8164.8</v>
      </c>
      <c r="S1597" s="9">
        <f t="shared" si="197"/>
        <v>5112</v>
      </c>
      <c r="T1597" s="9">
        <f t="shared" si="198"/>
        <v>3052.8</v>
      </c>
      <c r="U1597" s="10">
        <f t="shared" si="199"/>
        <v>0.3738977072310406</v>
      </c>
      <c r="V1597" s="5" t="s">
        <v>42</v>
      </c>
    </row>
    <row r="1598" spans="1:22" x14ac:dyDescent="0.3">
      <c r="A1598" s="5" t="s">
        <v>1685</v>
      </c>
      <c r="B1598" s="6">
        <v>45324</v>
      </c>
      <c r="C1598" s="5">
        <f t="shared" si="192"/>
        <v>2024</v>
      </c>
      <c r="D1598" s="5">
        <f t="shared" si="193"/>
        <v>2</v>
      </c>
      <c r="E1598" s="5" t="str">
        <f t="shared" si="194"/>
        <v>Feb</v>
      </c>
      <c r="F1598" s="5" t="str">
        <f t="shared" si="195"/>
        <v>Q1</v>
      </c>
      <c r="G1598" s="5" t="s">
        <v>63</v>
      </c>
      <c r="H1598" s="5" t="s">
        <v>109</v>
      </c>
      <c r="I1598" s="5" t="s">
        <v>110</v>
      </c>
      <c r="J1598" s="5" t="s">
        <v>81</v>
      </c>
      <c r="K1598" s="5" t="s">
        <v>94</v>
      </c>
      <c r="L1598" s="5" t="s">
        <v>40</v>
      </c>
      <c r="M1598" s="5" t="s">
        <v>49</v>
      </c>
      <c r="N1598" s="5">
        <v>2</v>
      </c>
      <c r="O1598" s="7">
        <v>33666</v>
      </c>
      <c r="P1598" s="8">
        <v>0.1</v>
      </c>
      <c r="Q1598" s="7">
        <v>22905</v>
      </c>
      <c r="R1598" s="9">
        <f t="shared" si="196"/>
        <v>60598.8</v>
      </c>
      <c r="S1598" s="9">
        <f t="shared" si="197"/>
        <v>45810</v>
      </c>
      <c r="T1598" s="9">
        <f t="shared" si="198"/>
        <v>14788.800000000003</v>
      </c>
      <c r="U1598" s="10">
        <f t="shared" si="199"/>
        <v>0.24404443652349556</v>
      </c>
      <c r="V1598" s="5" t="s">
        <v>120</v>
      </c>
    </row>
    <row r="1599" spans="1:22" x14ac:dyDescent="0.3">
      <c r="A1599" s="5" t="s">
        <v>1686</v>
      </c>
      <c r="B1599" s="6">
        <v>45324</v>
      </c>
      <c r="C1599" s="5">
        <f t="shared" si="192"/>
        <v>2024</v>
      </c>
      <c r="D1599" s="5">
        <f t="shared" si="193"/>
        <v>2</v>
      </c>
      <c r="E1599" s="5" t="str">
        <f t="shared" si="194"/>
        <v>Feb</v>
      </c>
      <c r="F1599" s="5" t="str">
        <f t="shared" si="195"/>
        <v>Q1</v>
      </c>
      <c r="G1599" s="5" t="s">
        <v>51</v>
      </c>
      <c r="H1599" s="5" t="s">
        <v>79</v>
      </c>
      <c r="I1599" s="5" t="s">
        <v>80</v>
      </c>
      <c r="J1599" s="5" t="s">
        <v>46</v>
      </c>
      <c r="K1599" s="5" t="s">
        <v>89</v>
      </c>
      <c r="L1599" s="5" t="s">
        <v>76</v>
      </c>
      <c r="M1599" s="5" t="s">
        <v>41</v>
      </c>
      <c r="N1599" s="5">
        <v>2</v>
      </c>
      <c r="O1599" s="7">
        <v>2098</v>
      </c>
      <c r="P1599" s="8">
        <v>0.05</v>
      </c>
      <c r="Q1599" s="7">
        <v>1235</v>
      </c>
      <c r="R1599" s="9">
        <f t="shared" si="196"/>
        <v>3986.2</v>
      </c>
      <c r="S1599" s="9">
        <f t="shared" si="197"/>
        <v>2470</v>
      </c>
      <c r="T1599" s="9">
        <f t="shared" si="198"/>
        <v>1516.1999999999998</v>
      </c>
      <c r="U1599" s="10">
        <f t="shared" si="199"/>
        <v>0.38036224976167776</v>
      </c>
      <c r="V1599" s="5" t="s">
        <v>42</v>
      </c>
    </row>
    <row r="1600" spans="1:22" x14ac:dyDescent="0.3">
      <c r="A1600" s="5" t="s">
        <v>1687</v>
      </c>
      <c r="B1600" s="6">
        <v>45324</v>
      </c>
      <c r="C1600" s="5">
        <f t="shared" si="192"/>
        <v>2024</v>
      </c>
      <c r="D1600" s="5">
        <f t="shared" si="193"/>
        <v>2</v>
      </c>
      <c r="E1600" s="5" t="str">
        <f t="shared" si="194"/>
        <v>Feb</v>
      </c>
      <c r="F1600" s="5" t="str">
        <f t="shared" si="195"/>
        <v>Q1</v>
      </c>
      <c r="G1600" s="5" t="s">
        <v>51</v>
      </c>
      <c r="H1600" s="5" t="s">
        <v>106</v>
      </c>
      <c r="I1600" s="5" t="s">
        <v>107</v>
      </c>
      <c r="J1600" s="5" t="s">
        <v>81</v>
      </c>
      <c r="K1600" s="5" t="s">
        <v>94</v>
      </c>
      <c r="L1600" s="5" t="s">
        <v>48</v>
      </c>
      <c r="M1600" s="5" t="s">
        <v>49</v>
      </c>
      <c r="N1600" s="5">
        <v>1</v>
      </c>
      <c r="O1600" s="7">
        <v>30977</v>
      </c>
      <c r="P1600" s="8">
        <v>0.25</v>
      </c>
      <c r="Q1600" s="7">
        <v>21612</v>
      </c>
      <c r="R1600" s="9">
        <f t="shared" si="196"/>
        <v>23232.75</v>
      </c>
      <c r="S1600" s="9">
        <f t="shared" si="197"/>
        <v>21612</v>
      </c>
      <c r="T1600" s="9">
        <f t="shared" si="198"/>
        <v>1620.75</v>
      </c>
      <c r="U1600" s="10">
        <f t="shared" si="199"/>
        <v>6.9761435904057853E-2</v>
      </c>
      <c r="V1600" s="5" t="s">
        <v>42</v>
      </c>
    </row>
    <row r="1601" spans="1:22" x14ac:dyDescent="0.3">
      <c r="A1601" s="5" t="s">
        <v>1688</v>
      </c>
      <c r="B1601" s="6">
        <v>45324</v>
      </c>
      <c r="C1601" s="5">
        <f t="shared" si="192"/>
        <v>2024</v>
      </c>
      <c r="D1601" s="5">
        <f t="shared" si="193"/>
        <v>2</v>
      </c>
      <c r="E1601" s="5" t="str">
        <f t="shared" si="194"/>
        <v>Feb</v>
      </c>
      <c r="F1601" s="5" t="str">
        <f t="shared" si="195"/>
        <v>Q1</v>
      </c>
      <c r="G1601" s="5" t="s">
        <v>51</v>
      </c>
      <c r="H1601" s="5" t="s">
        <v>52</v>
      </c>
      <c r="I1601" s="5" t="s">
        <v>53</v>
      </c>
      <c r="J1601" s="5" t="s">
        <v>38</v>
      </c>
      <c r="K1601" s="5" t="s">
        <v>39</v>
      </c>
      <c r="L1601" s="5" t="s">
        <v>40</v>
      </c>
      <c r="M1601" s="5" t="s">
        <v>56</v>
      </c>
      <c r="N1601" s="5">
        <v>2</v>
      </c>
      <c r="O1601" s="7">
        <v>53728</v>
      </c>
      <c r="P1601" s="8">
        <v>0.1</v>
      </c>
      <c r="Q1601" s="7">
        <v>44769</v>
      </c>
      <c r="R1601" s="9">
        <f t="shared" si="196"/>
        <v>96710.400000000009</v>
      </c>
      <c r="S1601" s="9">
        <f t="shared" si="197"/>
        <v>89538</v>
      </c>
      <c r="T1601" s="9">
        <f t="shared" si="198"/>
        <v>7172.4000000000087</v>
      </c>
      <c r="U1601" s="10">
        <f t="shared" si="199"/>
        <v>7.4163688703593494E-2</v>
      </c>
      <c r="V1601" s="5" t="s">
        <v>42</v>
      </c>
    </row>
    <row r="1602" spans="1:22" x14ac:dyDescent="0.3">
      <c r="A1602" s="5" t="s">
        <v>1689</v>
      </c>
      <c r="B1602" s="6">
        <v>45324</v>
      </c>
      <c r="C1602" s="5">
        <f t="shared" ref="C1602:C1665" si="200">YEAR(B1602)</f>
        <v>2024</v>
      </c>
      <c r="D1602" s="5">
        <f t="shared" ref="D1602:D1665" si="201">MONTH(B1602)</f>
        <v>2</v>
      </c>
      <c r="E1602" s="5" t="str">
        <f t="shared" ref="E1602:E1665" si="202">TEXT(B1602,"mmm")</f>
        <v>Feb</v>
      </c>
      <c r="F1602" s="5" t="str">
        <f t="shared" ref="F1602:F1665" si="203">"Q"&amp;ROUNDUP(D1602/3,0)</f>
        <v>Q1</v>
      </c>
      <c r="G1602" s="5" t="s">
        <v>51</v>
      </c>
      <c r="H1602" s="5" t="s">
        <v>106</v>
      </c>
      <c r="I1602" s="5" t="s">
        <v>107</v>
      </c>
      <c r="J1602" s="5" t="s">
        <v>81</v>
      </c>
      <c r="K1602" s="5" t="s">
        <v>130</v>
      </c>
      <c r="L1602" s="5" t="s">
        <v>76</v>
      </c>
      <c r="M1602" s="5" t="s">
        <v>56</v>
      </c>
      <c r="N1602" s="5">
        <v>1</v>
      </c>
      <c r="O1602" s="7">
        <v>14805</v>
      </c>
      <c r="P1602" s="8">
        <v>0.3</v>
      </c>
      <c r="Q1602" s="7">
        <v>8622</v>
      </c>
      <c r="R1602" s="9">
        <f t="shared" ref="R1602:R1665" si="204">N1602*O1602*(1-P1602)</f>
        <v>10363.5</v>
      </c>
      <c r="S1602" s="9">
        <f t="shared" ref="S1602:S1665" si="205">N1602*Q1602</f>
        <v>8622</v>
      </c>
      <c r="T1602" s="9">
        <f t="shared" ref="T1602:T1665" si="206">R1602-S1602</f>
        <v>1741.5</v>
      </c>
      <c r="U1602" s="10">
        <f t="shared" ref="U1602:U1665" si="207">IF(R1602=0,0,T1602/R1602)</f>
        <v>0.16804168475900999</v>
      </c>
      <c r="V1602" s="5" t="s">
        <v>42</v>
      </c>
    </row>
    <row r="1603" spans="1:22" x14ac:dyDescent="0.3">
      <c r="A1603" s="5" t="s">
        <v>1690</v>
      </c>
      <c r="B1603" s="6">
        <v>45325</v>
      </c>
      <c r="C1603" s="5">
        <f t="shared" si="200"/>
        <v>2024</v>
      </c>
      <c r="D1603" s="5">
        <f t="shared" si="201"/>
        <v>2</v>
      </c>
      <c r="E1603" s="5" t="str">
        <f t="shared" si="202"/>
        <v>Feb</v>
      </c>
      <c r="F1603" s="5" t="str">
        <f t="shared" si="203"/>
        <v>Q1</v>
      </c>
      <c r="G1603" s="5" t="s">
        <v>63</v>
      </c>
      <c r="H1603" s="5" t="s">
        <v>109</v>
      </c>
      <c r="I1603" s="5" t="s">
        <v>110</v>
      </c>
      <c r="J1603" s="5" t="s">
        <v>46</v>
      </c>
      <c r="K1603" s="5" t="s">
        <v>66</v>
      </c>
      <c r="L1603" s="5" t="s">
        <v>40</v>
      </c>
      <c r="M1603" s="5" t="s">
        <v>41</v>
      </c>
      <c r="N1603" s="5">
        <v>1</v>
      </c>
      <c r="O1603" s="7">
        <v>310</v>
      </c>
      <c r="P1603" s="8">
        <v>0.1</v>
      </c>
      <c r="Q1603" s="7">
        <v>125</v>
      </c>
      <c r="R1603" s="9">
        <f t="shared" si="204"/>
        <v>279</v>
      </c>
      <c r="S1603" s="9">
        <f t="shared" si="205"/>
        <v>125</v>
      </c>
      <c r="T1603" s="9">
        <f t="shared" si="206"/>
        <v>154</v>
      </c>
      <c r="U1603" s="10">
        <f t="shared" si="207"/>
        <v>0.55197132616487454</v>
      </c>
      <c r="V1603" s="5" t="s">
        <v>42</v>
      </c>
    </row>
    <row r="1604" spans="1:22" x14ac:dyDescent="0.3">
      <c r="A1604" s="5" t="s">
        <v>1691</v>
      </c>
      <c r="B1604" s="6">
        <v>45325</v>
      </c>
      <c r="C1604" s="5">
        <f t="shared" si="200"/>
        <v>2024</v>
      </c>
      <c r="D1604" s="5">
        <f t="shared" si="201"/>
        <v>2</v>
      </c>
      <c r="E1604" s="5" t="str">
        <f t="shared" si="202"/>
        <v>Feb</v>
      </c>
      <c r="F1604" s="5" t="str">
        <f t="shared" si="203"/>
        <v>Q1</v>
      </c>
      <c r="G1604" s="5" t="s">
        <v>58</v>
      </c>
      <c r="H1604" s="5" t="s">
        <v>72</v>
      </c>
      <c r="I1604" s="5" t="s">
        <v>73</v>
      </c>
      <c r="J1604" s="5" t="s">
        <v>38</v>
      </c>
      <c r="K1604" s="5" t="s">
        <v>118</v>
      </c>
      <c r="L1604" s="5" t="s">
        <v>76</v>
      </c>
      <c r="M1604" s="5" t="s">
        <v>49</v>
      </c>
      <c r="N1604" s="5">
        <v>5</v>
      </c>
      <c r="O1604" s="7">
        <v>18369</v>
      </c>
      <c r="P1604" s="8">
        <v>0</v>
      </c>
      <c r="Q1604" s="7">
        <v>14155</v>
      </c>
      <c r="R1604" s="9">
        <f t="shared" si="204"/>
        <v>91845</v>
      </c>
      <c r="S1604" s="9">
        <f t="shared" si="205"/>
        <v>70775</v>
      </c>
      <c r="T1604" s="9">
        <f t="shared" si="206"/>
        <v>21070</v>
      </c>
      <c r="U1604" s="10">
        <f t="shared" si="207"/>
        <v>0.22940824214709565</v>
      </c>
      <c r="V1604" s="5" t="s">
        <v>42</v>
      </c>
    </row>
    <row r="1605" spans="1:22" x14ac:dyDescent="0.3">
      <c r="A1605" s="5" t="s">
        <v>1692</v>
      </c>
      <c r="B1605" s="6">
        <v>45326</v>
      </c>
      <c r="C1605" s="5">
        <f t="shared" si="200"/>
        <v>2024</v>
      </c>
      <c r="D1605" s="5">
        <f t="shared" si="201"/>
        <v>2</v>
      </c>
      <c r="E1605" s="5" t="str">
        <f t="shared" si="202"/>
        <v>Feb</v>
      </c>
      <c r="F1605" s="5" t="str">
        <f t="shared" si="203"/>
        <v>Q1</v>
      </c>
      <c r="G1605" s="5" t="s">
        <v>58</v>
      </c>
      <c r="H1605" s="5" t="s">
        <v>72</v>
      </c>
      <c r="I1605" s="5" t="s">
        <v>73</v>
      </c>
      <c r="J1605" s="5" t="s">
        <v>46</v>
      </c>
      <c r="K1605" s="5" t="s">
        <v>61</v>
      </c>
      <c r="L1605" s="5" t="s">
        <v>76</v>
      </c>
      <c r="M1605" s="5" t="s">
        <v>56</v>
      </c>
      <c r="N1605" s="5">
        <v>2</v>
      </c>
      <c r="O1605" s="7">
        <v>259</v>
      </c>
      <c r="P1605" s="8">
        <v>0</v>
      </c>
      <c r="Q1605" s="7">
        <v>112</v>
      </c>
      <c r="R1605" s="9">
        <f t="shared" si="204"/>
        <v>518</v>
      </c>
      <c r="S1605" s="9">
        <f t="shared" si="205"/>
        <v>224</v>
      </c>
      <c r="T1605" s="9">
        <f t="shared" si="206"/>
        <v>294</v>
      </c>
      <c r="U1605" s="10">
        <f t="shared" si="207"/>
        <v>0.56756756756756754</v>
      </c>
      <c r="V1605" s="5" t="s">
        <v>42</v>
      </c>
    </row>
    <row r="1606" spans="1:22" x14ac:dyDescent="0.3">
      <c r="A1606" s="5" t="s">
        <v>1693</v>
      </c>
      <c r="B1606" s="6">
        <v>45326</v>
      </c>
      <c r="C1606" s="5">
        <f t="shared" si="200"/>
        <v>2024</v>
      </c>
      <c r="D1606" s="5">
        <f t="shared" si="201"/>
        <v>2</v>
      </c>
      <c r="E1606" s="5" t="str">
        <f t="shared" si="202"/>
        <v>Feb</v>
      </c>
      <c r="F1606" s="5" t="str">
        <f t="shared" si="203"/>
        <v>Q1</v>
      </c>
      <c r="G1606" s="5" t="s">
        <v>58</v>
      </c>
      <c r="H1606" s="5" t="s">
        <v>68</v>
      </c>
      <c r="I1606" s="5" t="s">
        <v>69</v>
      </c>
      <c r="J1606" s="5" t="s">
        <v>46</v>
      </c>
      <c r="K1606" s="5" t="s">
        <v>66</v>
      </c>
      <c r="L1606" s="5" t="s">
        <v>48</v>
      </c>
      <c r="M1606" s="5" t="s">
        <v>41</v>
      </c>
      <c r="N1606" s="5">
        <v>1</v>
      </c>
      <c r="O1606" s="7">
        <v>300</v>
      </c>
      <c r="P1606" s="8">
        <v>0.05</v>
      </c>
      <c r="Q1606" s="7">
        <v>118</v>
      </c>
      <c r="R1606" s="9">
        <f t="shared" si="204"/>
        <v>285</v>
      </c>
      <c r="S1606" s="9">
        <f t="shared" si="205"/>
        <v>118</v>
      </c>
      <c r="T1606" s="9">
        <f t="shared" si="206"/>
        <v>167</v>
      </c>
      <c r="U1606" s="10">
        <f t="shared" si="207"/>
        <v>0.5859649122807018</v>
      </c>
      <c r="V1606" s="5" t="s">
        <v>42</v>
      </c>
    </row>
    <row r="1607" spans="1:22" x14ac:dyDescent="0.3">
      <c r="A1607" s="5" t="s">
        <v>1694</v>
      </c>
      <c r="B1607" s="6">
        <v>45326</v>
      </c>
      <c r="C1607" s="5">
        <f t="shared" si="200"/>
        <v>2024</v>
      </c>
      <c r="D1607" s="5">
        <f t="shared" si="201"/>
        <v>2</v>
      </c>
      <c r="E1607" s="5" t="str">
        <f t="shared" si="202"/>
        <v>Feb</v>
      </c>
      <c r="F1607" s="5" t="str">
        <f t="shared" si="203"/>
        <v>Q1</v>
      </c>
      <c r="G1607" s="5" t="s">
        <v>35</v>
      </c>
      <c r="H1607" s="5" t="s">
        <v>36</v>
      </c>
      <c r="I1607" s="5" t="s">
        <v>37</v>
      </c>
      <c r="J1607" s="5" t="s">
        <v>38</v>
      </c>
      <c r="K1607" s="5" t="s">
        <v>39</v>
      </c>
      <c r="L1607" s="5" t="s">
        <v>76</v>
      </c>
      <c r="M1607" s="5" t="s">
        <v>49</v>
      </c>
      <c r="N1607" s="5">
        <v>3</v>
      </c>
      <c r="O1607" s="7">
        <v>47121</v>
      </c>
      <c r="P1607" s="8">
        <v>0.1</v>
      </c>
      <c r="Q1607" s="7">
        <v>39362</v>
      </c>
      <c r="R1607" s="9">
        <f t="shared" si="204"/>
        <v>127226.7</v>
      </c>
      <c r="S1607" s="9">
        <f t="shared" si="205"/>
        <v>118086</v>
      </c>
      <c r="T1607" s="9">
        <f t="shared" si="206"/>
        <v>9140.6999999999971</v>
      </c>
      <c r="U1607" s="10">
        <f t="shared" si="207"/>
        <v>7.1845768223179549E-2</v>
      </c>
      <c r="V1607" s="5" t="s">
        <v>42</v>
      </c>
    </row>
    <row r="1608" spans="1:22" x14ac:dyDescent="0.3">
      <c r="A1608" s="5" t="s">
        <v>1695</v>
      </c>
      <c r="B1608" s="6">
        <v>45326</v>
      </c>
      <c r="C1608" s="5">
        <f t="shared" si="200"/>
        <v>2024</v>
      </c>
      <c r="D1608" s="5">
        <f t="shared" si="201"/>
        <v>2</v>
      </c>
      <c r="E1608" s="5" t="str">
        <f t="shared" si="202"/>
        <v>Feb</v>
      </c>
      <c r="F1608" s="5" t="str">
        <f t="shared" si="203"/>
        <v>Q1</v>
      </c>
      <c r="G1608" s="5" t="s">
        <v>51</v>
      </c>
      <c r="H1608" s="5" t="s">
        <v>106</v>
      </c>
      <c r="I1608" s="5" t="s">
        <v>107</v>
      </c>
      <c r="J1608" s="5" t="s">
        <v>46</v>
      </c>
      <c r="K1608" s="5" t="s">
        <v>47</v>
      </c>
      <c r="L1608" s="5" t="s">
        <v>48</v>
      </c>
      <c r="M1608" s="5" t="s">
        <v>56</v>
      </c>
      <c r="N1608" s="5">
        <v>1</v>
      </c>
      <c r="O1608" s="7">
        <v>494</v>
      </c>
      <c r="P1608" s="8">
        <v>0.1</v>
      </c>
      <c r="Q1608" s="7">
        <v>226</v>
      </c>
      <c r="R1608" s="9">
        <f t="shared" si="204"/>
        <v>444.6</v>
      </c>
      <c r="S1608" s="9">
        <f t="shared" si="205"/>
        <v>226</v>
      </c>
      <c r="T1608" s="9">
        <f t="shared" si="206"/>
        <v>218.60000000000002</v>
      </c>
      <c r="U1608" s="10">
        <f t="shared" si="207"/>
        <v>0.49167791273054434</v>
      </c>
      <c r="V1608" s="5" t="s">
        <v>42</v>
      </c>
    </row>
    <row r="1609" spans="1:22" x14ac:dyDescent="0.3">
      <c r="A1609" s="5" t="s">
        <v>1696</v>
      </c>
      <c r="B1609" s="6">
        <v>45327</v>
      </c>
      <c r="C1609" s="5">
        <f t="shared" si="200"/>
        <v>2024</v>
      </c>
      <c r="D1609" s="5">
        <f t="shared" si="201"/>
        <v>2</v>
      </c>
      <c r="E1609" s="5" t="str">
        <f t="shared" si="202"/>
        <v>Feb</v>
      </c>
      <c r="F1609" s="5" t="str">
        <f t="shared" si="203"/>
        <v>Q1</v>
      </c>
      <c r="G1609" s="5" t="s">
        <v>51</v>
      </c>
      <c r="H1609" s="5" t="s">
        <v>106</v>
      </c>
      <c r="I1609" s="5" t="s">
        <v>107</v>
      </c>
      <c r="J1609" s="5" t="s">
        <v>81</v>
      </c>
      <c r="K1609" s="5" t="s">
        <v>130</v>
      </c>
      <c r="L1609" s="5" t="s">
        <v>40</v>
      </c>
      <c r="M1609" s="5" t="s">
        <v>56</v>
      </c>
      <c r="N1609" s="5">
        <v>4</v>
      </c>
      <c r="O1609" s="7">
        <v>15358</v>
      </c>
      <c r="P1609" s="8">
        <v>0.35</v>
      </c>
      <c r="Q1609" s="7">
        <v>9062</v>
      </c>
      <c r="R1609" s="9">
        <f t="shared" si="204"/>
        <v>39930.800000000003</v>
      </c>
      <c r="S1609" s="9">
        <f t="shared" si="205"/>
        <v>36248</v>
      </c>
      <c r="T1609" s="9">
        <f t="shared" si="206"/>
        <v>3682.8000000000029</v>
      </c>
      <c r="U1609" s="10">
        <f t="shared" si="207"/>
        <v>9.2229557133841608E-2</v>
      </c>
      <c r="V1609" s="5" t="s">
        <v>42</v>
      </c>
    </row>
    <row r="1610" spans="1:22" x14ac:dyDescent="0.3">
      <c r="A1610" s="5" t="s">
        <v>1697</v>
      </c>
      <c r="B1610" s="6">
        <v>45327</v>
      </c>
      <c r="C1610" s="5">
        <f t="shared" si="200"/>
        <v>2024</v>
      </c>
      <c r="D1610" s="5">
        <f t="shared" si="201"/>
        <v>2</v>
      </c>
      <c r="E1610" s="5" t="str">
        <f t="shared" si="202"/>
        <v>Feb</v>
      </c>
      <c r="F1610" s="5" t="str">
        <f t="shared" si="203"/>
        <v>Q1</v>
      </c>
      <c r="G1610" s="5" t="s">
        <v>63</v>
      </c>
      <c r="H1610" s="5" t="s">
        <v>64</v>
      </c>
      <c r="I1610" s="5" t="s">
        <v>65</v>
      </c>
      <c r="J1610" s="5" t="s">
        <v>54</v>
      </c>
      <c r="K1610" s="5" t="s">
        <v>55</v>
      </c>
      <c r="L1610" s="5" t="s">
        <v>40</v>
      </c>
      <c r="M1610" s="5" t="s">
        <v>49</v>
      </c>
      <c r="N1610" s="5">
        <v>1</v>
      </c>
      <c r="O1610" s="7">
        <v>2804</v>
      </c>
      <c r="P1610" s="8">
        <v>0.1</v>
      </c>
      <c r="Q1610" s="7">
        <v>1722</v>
      </c>
      <c r="R1610" s="9">
        <f t="shared" si="204"/>
        <v>2523.6</v>
      </c>
      <c r="S1610" s="9">
        <f t="shared" si="205"/>
        <v>1722</v>
      </c>
      <c r="T1610" s="9">
        <f t="shared" si="206"/>
        <v>801.59999999999991</v>
      </c>
      <c r="U1610" s="10">
        <f t="shared" si="207"/>
        <v>0.3176414645744175</v>
      </c>
      <c r="V1610" s="5" t="s">
        <v>42</v>
      </c>
    </row>
    <row r="1611" spans="1:22" x14ac:dyDescent="0.3">
      <c r="A1611" s="5" t="s">
        <v>1698</v>
      </c>
      <c r="B1611" s="6">
        <v>45328</v>
      </c>
      <c r="C1611" s="5">
        <f t="shared" si="200"/>
        <v>2024</v>
      </c>
      <c r="D1611" s="5">
        <f t="shared" si="201"/>
        <v>2</v>
      </c>
      <c r="E1611" s="5" t="str">
        <f t="shared" si="202"/>
        <v>Feb</v>
      </c>
      <c r="F1611" s="5" t="str">
        <f t="shared" si="203"/>
        <v>Q1</v>
      </c>
      <c r="G1611" s="5" t="s">
        <v>63</v>
      </c>
      <c r="H1611" s="5" t="s">
        <v>86</v>
      </c>
      <c r="I1611" s="5" t="s">
        <v>87</v>
      </c>
      <c r="J1611" s="5" t="s">
        <v>54</v>
      </c>
      <c r="K1611" s="5" t="s">
        <v>99</v>
      </c>
      <c r="L1611" s="5" t="s">
        <v>40</v>
      </c>
      <c r="M1611" s="5" t="s">
        <v>49</v>
      </c>
      <c r="N1611" s="5">
        <v>1</v>
      </c>
      <c r="O1611" s="7">
        <v>1816</v>
      </c>
      <c r="P1611" s="8">
        <v>0.1</v>
      </c>
      <c r="Q1611" s="7">
        <v>928</v>
      </c>
      <c r="R1611" s="9">
        <f t="shared" si="204"/>
        <v>1634.4</v>
      </c>
      <c r="S1611" s="9">
        <f t="shared" si="205"/>
        <v>928</v>
      </c>
      <c r="T1611" s="9">
        <f t="shared" si="206"/>
        <v>706.40000000000009</v>
      </c>
      <c r="U1611" s="10">
        <f t="shared" si="207"/>
        <v>0.43220753793441019</v>
      </c>
      <c r="V1611" s="5" t="s">
        <v>42</v>
      </c>
    </row>
    <row r="1612" spans="1:22" x14ac:dyDescent="0.3">
      <c r="A1612" s="5" t="s">
        <v>1699</v>
      </c>
      <c r="B1612" s="6">
        <v>45328</v>
      </c>
      <c r="C1612" s="5">
        <f t="shared" si="200"/>
        <v>2024</v>
      </c>
      <c r="D1612" s="5">
        <f t="shared" si="201"/>
        <v>2</v>
      </c>
      <c r="E1612" s="5" t="str">
        <f t="shared" si="202"/>
        <v>Feb</v>
      </c>
      <c r="F1612" s="5" t="str">
        <f t="shared" si="203"/>
        <v>Q1</v>
      </c>
      <c r="G1612" s="5" t="s">
        <v>35</v>
      </c>
      <c r="H1612" s="5" t="s">
        <v>36</v>
      </c>
      <c r="I1612" s="5" t="s">
        <v>37</v>
      </c>
      <c r="J1612" s="5" t="s">
        <v>46</v>
      </c>
      <c r="K1612" s="5" t="s">
        <v>89</v>
      </c>
      <c r="L1612" s="5" t="s">
        <v>76</v>
      </c>
      <c r="M1612" s="5" t="s">
        <v>56</v>
      </c>
      <c r="N1612" s="5">
        <v>1</v>
      </c>
      <c r="O1612" s="7">
        <v>2213</v>
      </c>
      <c r="P1612" s="8">
        <v>0.15</v>
      </c>
      <c r="Q1612" s="7">
        <v>1283</v>
      </c>
      <c r="R1612" s="9">
        <f t="shared" si="204"/>
        <v>1881.05</v>
      </c>
      <c r="S1612" s="9">
        <f t="shared" si="205"/>
        <v>1283</v>
      </c>
      <c r="T1612" s="9">
        <f t="shared" si="206"/>
        <v>598.04999999999995</v>
      </c>
      <c r="U1612" s="10">
        <f t="shared" si="207"/>
        <v>0.31793413253236225</v>
      </c>
      <c r="V1612" s="5" t="s">
        <v>42</v>
      </c>
    </row>
    <row r="1613" spans="1:22" x14ac:dyDescent="0.3">
      <c r="A1613" s="5" t="s">
        <v>1700</v>
      </c>
      <c r="B1613" s="6">
        <v>45329</v>
      </c>
      <c r="C1613" s="5">
        <f t="shared" si="200"/>
        <v>2024</v>
      </c>
      <c r="D1613" s="5">
        <f t="shared" si="201"/>
        <v>2</v>
      </c>
      <c r="E1613" s="5" t="str">
        <f t="shared" si="202"/>
        <v>Feb</v>
      </c>
      <c r="F1613" s="5" t="str">
        <f t="shared" si="203"/>
        <v>Q1</v>
      </c>
      <c r="G1613" s="5" t="s">
        <v>51</v>
      </c>
      <c r="H1613" s="5" t="s">
        <v>79</v>
      </c>
      <c r="I1613" s="5" t="s">
        <v>80</v>
      </c>
      <c r="J1613" s="5" t="s">
        <v>38</v>
      </c>
      <c r="K1613" s="5" t="s">
        <v>104</v>
      </c>
      <c r="L1613" s="5" t="s">
        <v>40</v>
      </c>
      <c r="M1613" s="5" t="s">
        <v>49</v>
      </c>
      <c r="N1613" s="5">
        <v>2</v>
      </c>
      <c r="O1613" s="7">
        <v>1522</v>
      </c>
      <c r="P1613" s="8">
        <v>0</v>
      </c>
      <c r="Q1613" s="7">
        <v>761</v>
      </c>
      <c r="R1613" s="9">
        <f t="shared" si="204"/>
        <v>3044</v>
      </c>
      <c r="S1613" s="9">
        <f t="shared" si="205"/>
        <v>1522</v>
      </c>
      <c r="T1613" s="9">
        <f t="shared" si="206"/>
        <v>1522</v>
      </c>
      <c r="U1613" s="10">
        <f t="shared" si="207"/>
        <v>0.5</v>
      </c>
      <c r="V1613" s="5" t="s">
        <v>120</v>
      </c>
    </row>
    <row r="1614" spans="1:22" x14ac:dyDescent="0.3">
      <c r="A1614" s="5" t="s">
        <v>1701</v>
      </c>
      <c r="B1614" s="6">
        <v>45329</v>
      </c>
      <c r="C1614" s="5">
        <f t="shared" si="200"/>
        <v>2024</v>
      </c>
      <c r="D1614" s="5">
        <f t="shared" si="201"/>
        <v>2</v>
      </c>
      <c r="E1614" s="5" t="str">
        <f t="shared" si="202"/>
        <v>Feb</v>
      </c>
      <c r="F1614" s="5" t="str">
        <f t="shared" si="203"/>
        <v>Q1</v>
      </c>
      <c r="G1614" s="5" t="s">
        <v>63</v>
      </c>
      <c r="H1614" s="5" t="s">
        <v>109</v>
      </c>
      <c r="I1614" s="5" t="s">
        <v>110</v>
      </c>
      <c r="J1614" s="5" t="s">
        <v>46</v>
      </c>
      <c r="K1614" s="5" t="s">
        <v>47</v>
      </c>
      <c r="L1614" s="5" t="s">
        <v>48</v>
      </c>
      <c r="M1614" s="5" t="s">
        <v>41</v>
      </c>
      <c r="N1614" s="5">
        <v>2</v>
      </c>
      <c r="O1614" s="7">
        <v>459</v>
      </c>
      <c r="P1614" s="8">
        <v>0.05</v>
      </c>
      <c r="Q1614" s="7">
        <v>210</v>
      </c>
      <c r="R1614" s="9">
        <f t="shared" si="204"/>
        <v>872.09999999999991</v>
      </c>
      <c r="S1614" s="9">
        <f t="shared" si="205"/>
        <v>420</v>
      </c>
      <c r="T1614" s="9">
        <f t="shared" si="206"/>
        <v>452.09999999999991</v>
      </c>
      <c r="U1614" s="10">
        <f t="shared" si="207"/>
        <v>0.51840385276917778</v>
      </c>
      <c r="V1614" s="5" t="s">
        <v>42</v>
      </c>
    </row>
    <row r="1615" spans="1:22" x14ac:dyDescent="0.3">
      <c r="A1615" s="5" t="s">
        <v>1702</v>
      </c>
      <c r="B1615" s="6">
        <v>45329</v>
      </c>
      <c r="C1615" s="5">
        <f t="shared" si="200"/>
        <v>2024</v>
      </c>
      <c r="D1615" s="5">
        <f t="shared" si="201"/>
        <v>2</v>
      </c>
      <c r="E1615" s="5" t="str">
        <f t="shared" si="202"/>
        <v>Feb</v>
      </c>
      <c r="F1615" s="5" t="str">
        <f t="shared" si="203"/>
        <v>Q1</v>
      </c>
      <c r="G1615" s="5" t="s">
        <v>63</v>
      </c>
      <c r="H1615" s="5" t="s">
        <v>86</v>
      </c>
      <c r="I1615" s="5" t="s">
        <v>87</v>
      </c>
      <c r="J1615" s="5" t="s">
        <v>54</v>
      </c>
      <c r="K1615" s="5" t="s">
        <v>84</v>
      </c>
      <c r="L1615" s="5" t="s">
        <v>48</v>
      </c>
      <c r="M1615" s="5" t="s">
        <v>49</v>
      </c>
      <c r="N1615" s="5">
        <v>1</v>
      </c>
      <c r="O1615" s="7">
        <v>2210</v>
      </c>
      <c r="P1615" s="8">
        <v>0</v>
      </c>
      <c r="Q1615" s="7">
        <v>1117</v>
      </c>
      <c r="R1615" s="9">
        <f t="shared" si="204"/>
        <v>2210</v>
      </c>
      <c r="S1615" s="9">
        <f t="shared" si="205"/>
        <v>1117</v>
      </c>
      <c r="T1615" s="9">
        <f t="shared" si="206"/>
        <v>1093</v>
      </c>
      <c r="U1615" s="10">
        <f t="shared" si="207"/>
        <v>0.49457013574660635</v>
      </c>
      <c r="V1615" s="5" t="s">
        <v>120</v>
      </c>
    </row>
    <row r="1616" spans="1:22" x14ac:dyDescent="0.3">
      <c r="A1616" s="5" t="s">
        <v>1703</v>
      </c>
      <c r="B1616" s="6">
        <v>45330</v>
      </c>
      <c r="C1616" s="5">
        <f t="shared" si="200"/>
        <v>2024</v>
      </c>
      <c r="D1616" s="5">
        <f t="shared" si="201"/>
        <v>2</v>
      </c>
      <c r="E1616" s="5" t="str">
        <f t="shared" si="202"/>
        <v>Feb</v>
      </c>
      <c r="F1616" s="5" t="str">
        <f t="shared" si="203"/>
        <v>Q1</v>
      </c>
      <c r="G1616" s="5" t="s">
        <v>58</v>
      </c>
      <c r="H1616" s="5" t="s">
        <v>68</v>
      </c>
      <c r="I1616" s="5" t="s">
        <v>69</v>
      </c>
      <c r="J1616" s="5" t="s">
        <v>46</v>
      </c>
      <c r="K1616" s="5" t="s">
        <v>61</v>
      </c>
      <c r="L1616" s="5" t="s">
        <v>40</v>
      </c>
      <c r="M1616" s="5" t="s">
        <v>41</v>
      </c>
      <c r="N1616" s="5">
        <v>5</v>
      </c>
      <c r="O1616" s="7">
        <v>268</v>
      </c>
      <c r="P1616" s="8">
        <v>0.05</v>
      </c>
      <c r="Q1616" s="7">
        <v>113</v>
      </c>
      <c r="R1616" s="9">
        <f t="shared" si="204"/>
        <v>1273</v>
      </c>
      <c r="S1616" s="9">
        <f t="shared" si="205"/>
        <v>565</v>
      </c>
      <c r="T1616" s="9">
        <f t="shared" si="206"/>
        <v>708</v>
      </c>
      <c r="U1616" s="10">
        <f t="shared" si="207"/>
        <v>0.55616653574234087</v>
      </c>
      <c r="V1616" s="5" t="s">
        <v>42</v>
      </c>
    </row>
    <row r="1617" spans="1:22" x14ac:dyDescent="0.3">
      <c r="A1617" s="5" t="s">
        <v>1704</v>
      </c>
      <c r="B1617" s="6">
        <v>45330</v>
      </c>
      <c r="C1617" s="5">
        <f t="shared" si="200"/>
        <v>2024</v>
      </c>
      <c r="D1617" s="5">
        <f t="shared" si="201"/>
        <v>2</v>
      </c>
      <c r="E1617" s="5" t="str">
        <f t="shared" si="202"/>
        <v>Feb</v>
      </c>
      <c r="F1617" s="5" t="str">
        <f t="shared" si="203"/>
        <v>Q1</v>
      </c>
      <c r="G1617" s="5" t="s">
        <v>51</v>
      </c>
      <c r="H1617" s="5" t="s">
        <v>79</v>
      </c>
      <c r="I1617" s="5" t="s">
        <v>80</v>
      </c>
      <c r="J1617" s="5" t="s">
        <v>46</v>
      </c>
      <c r="K1617" s="5" t="s">
        <v>89</v>
      </c>
      <c r="L1617" s="5" t="s">
        <v>76</v>
      </c>
      <c r="M1617" s="5" t="s">
        <v>49</v>
      </c>
      <c r="N1617" s="5">
        <v>2</v>
      </c>
      <c r="O1617" s="7">
        <v>2048</v>
      </c>
      <c r="P1617" s="8">
        <v>0.05</v>
      </c>
      <c r="Q1617" s="7">
        <v>1210</v>
      </c>
      <c r="R1617" s="9">
        <f t="shared" si="204"/>
        <v>3891.2</v>
      </c>
      <c r="S1617" s="9">
        <f t="shared" si="205"/>
        <v>2420</v>
      </c>
      <c r="T1617" s="9">
        <f t="shared" si="206"/>
        <v>1471.1999999999998</v>
      </c>
      <c r="U1617" s="10">
        <f t="shared" si="207"/>
        <v>0.37808388157894735</v>
      </c>
      <c r="V1617" s="5" t="s">
        <v>42</v>
      </c>
    </row>
    <row r="1618" spans="1:22" x14ac:dyDescent="0.3">
      <c r="A1618" s="5" t="s">
        <v>1705</v>
      </c>
      <c r="B1618" s="6">
        <v>45330</v>
      </c>
      <c r="C1618" s="5">
        <f t="shared" si="200"/>
        <v>2024</v>
      </c>
      <c r="D1618" s="5">
        <f t="shared" si="201"/>
        <v>2</v>
      </c>
      <c r="E1618" s="5" t="str">
        <f t="shared" si="202"/>
        <v>Feb</v>
      </c>
      <c r="F1618" s="5" t="str">
        <f t="shared" si="203"/>
        <v>Q1</v>
      </c>
      <c r="G1618" s="5" t="s">
        <v>58</v>
      </c>
      <c r="H1618" s="5" t="s">
        <v>72</v>
      </c>
      <c r="I1618" s="5" t="s">
        <v>73</v>
      </c>
      <c r="J1618" s="5" t="s">
        <v>81</v>
      </c>
      <c r="K1618" s="5" t="s">
        <v>82</v>
      </c>
      <c r="L1618" s="5" t="s">
        <v>76</v>
      </c>
      <c r="M1618" s="5" t="s">
        <v>49</v>
      </c>
      <c r="N1618" s="5">
        <v>3</v>
      </c>
      <c r="O1618" s="7">
        <v>7140</v>
      </c>
      <c r="P1618" s="8">
        <v>0.1</v>
      </c>
      <c r="Q1618" s="7">
        <v>4019</v>
      </c>
      <c r="R1618" s="9">
        <f t="shared" si="204"/>
        <v>19278</v>
      </c>
      <c r="S1618" s="9">
        <f t="shared" si="205"/>
        <v>12057</v>
      </c>
      <c r="T1618" s="9">
        <f t="shared" si="206"/>
        <v>7221</v>
      </c>
      <c r="U1618" s="10">
        <f t="shared" si="207"/>
        <v>0.3745720510426393</v>
      </c>
      <c r="V1618" s="5" t="s">
        <v>42</v>
      </c>
    </row>
    <row r="1619" spans="1:22" x14ac:dyDescent="0.3">
      <c r="A1619" s="5" t="s">
        <v>1706</v>
      </c>
      <c r="B1619" s="6">
        <v>45330</v>
      </c>
      <c r="C1619" s="5">
        <f t="shared" si="200"/>
        <v>2024</v>
      </c>
      <c r="D1619" s="5">
        <f t="shared" si="201"/>
        <v>2</v>
      </c>
      <c r="E1619" s="5" t="str">
        <f t="shared" si="202"/>
        <v>Feb</v>
      </c>
      <c r="F1619" s="5" t="str">
        <f t="shared" si="203"/>
        <v>Q1</v>
      </c>
      <c r="G1619" s="5" t="s">
        <v>35</v>
      </c>
      <c r="H1619" s="5" t="s">
        <v>36</v>
      </c>
      <c r="I1619" s="5" t="s">
        <v>37</v>
      </c>
      <c r="J1619" s="5" t="s">
        <v>46</v>
      </c>
      <c r="K1619" s="5" t="s">
        <v>47</v>
      </c>
      <c r="L1619" s="5" t="s">
        <v>48</v>
      </c>
      <c r="M1619" s="5" t="s">
        <v>41</v>
      </c>
      <c r="N1619" s="5">
        <v>5</v>
      </c>
      <c r="O1619" s="7">
        <v>413</v>
      </c>
      <c r="P1619" s="8">
        <v>0.15</v>
      </c>
      <c r="Q1619" s="7">
        <v>186</v>
      </c>
      <c r="R1619" s="9">
        <f t="shared" si="204"/>
        <v>1755.25</v>
      </c>
      <c r="S1619" s="9">
        <f t="shared" si="205"/>
        <v>930</v>
      </c>
      <c r="T1619" s="9">
        <f t="shared" si="206"/>
        <v>825.25</v>
      </c>
      <c r="U1619" s="10">
        <f t="shared" si="207"/>
        <v>0.4701609457342259</v>
      </c>
      <c r="V1619" s="5" t="s">
        <v>42</v>
      </c>
    </row>
    <row r="1620" spans="1:22" x14ac:dyDescent="0.3">
      <c r="A1620" s="5" t="s">
        <v>1707</v>
      </c>
      <c r="B1620" s="6">
        <v>45331</v>
      </c>
      <c r="C1620" s="5">
        <f t="shared" si="200"/>
        <v>2024</v>
      </c>
      <c r="D1620" s="5">
        <f t="shared" si="201"/>
        <v>2</v>
      </c>
      <c r="E1620" s="5" t="str">
        <f t="shared" si="202"/>
        <v>Feb</v>
      </c>
      <c r="F1620" s="5" t="str">
        <f t="shared" si="203"/>
        <v>Q1</v>
      </c>
      <c r="G1620" s="5" t="s">
        <v>51</v>
      </c>
      <c r="H1620" s="5" t="s">
        <v>52</v>
      </c>
      <c r="I1620" s="5" t="s">
        <v>53</v>
      </c>
      <c r="J1620" s="5" t="s">
        <v>54</v>
      </c>
      <c r="K1620" s="5" t="s">
        <v>84</v>
      </c>
      <c r="L1620" s="5" t="s">
        <v>76</v>
      </c>
      <c r="M1620" s="5" t="s">
        <v>56</v>
      </c>
      <c r="N1620" s="5">
        <v>5</v>
      </c>
      <c r="O1620" s="7">
        <v>2311</v>
      </c>
      <c r="P1620" s="8">
        <v>0</v>
      </c>
      <c r="Q1620" s="7">
        <v>1164</v>
      </c>
      <c r="R1620" s="9">
        <f t="shared" si="204"/>
        <v>11555</v>
      </c>
      <c r="S1620" s="9">
        <f t="shared" si="205"/>
        <v>5820</v>
      </c>
      <c r="T1620" s="9">
        <f t="shared" si="206"/>
        <v>5735</v>
      </c>
      <c r="U1620" s="10">
        <f t="shared" si="207"/>
        <v>0.49632193855473822</v>
      </c>
      <c r="V1620" s="5" t="s">
        <v>42</v>
      </c>
    </row>
    <row r="1621" spans="1:22" x14ac:dyDescent="0.3">
      <c r="A1621" s="5" t="s">
        <v>1708</v>
      </c>
      <c r="B1621" s="6">
        <v>45331</v>
      </c>
      <c r="C1621" s="5">
        <f t="shared" si="200"/>
        <v>2024</v>
      </c>
      <c r="D1621" s="5">
        <f t="shared" si="201"/>
        <v>2</v>
      </c>
      <c r="E1621" s="5" t="str">
        <f t="shared" si="202"/>
        <v>Feb</v>
      </c>
      <c r="F1621" s="5" t="str">
        <f t="shared" si="203"/>
        <v>Q1</v>
      </c>
      <c r="G1621" s="5" t="s">
        <v>63</v>
      </c>
      <c r="H1621" s="5" t="s">
        <v>109</v>
      </c>
      <c r="I1621" s="5" t="s">
        <v>110</v>
      </c>
      <c r="J1621" s="5" t="s">
        <v>54</v>
      </c>
      <c r="K1621" s="5" t="s">
        <v>84</v>
      </c>
      <c r="L1621" s="5" t="s">
        <v>40</v>
      </c>
      <c r="M1621" s="5" t="s">
        <v>49</v>
      </c>
      <c r="N1621" s="5">
        <v>1</v>
      </c>
      <c r="O1621" s="7">
        <v>2395</v>
      </c>
      <c r="P1621" s="8">
        <v>0.1</v>
      </c>
      <c r="Q1621" s="7">
        <v>1179</v>
      </c>
      <c r="R1621" s="9">
        <f t="shared" si="204"/>
        <v>2155.5</v>
      </c>
      <c r="S1621" s="9">
        <f t="shared" si="205"/>
        <v>1179</v>
      </c>
      <c r="T1621" s="9">
        <f t="shared" si="206"/>
        <v>976.5</v>
      </c>
      <c r="U1621" s="10">
        <f t="shared" si="207"/>
        <v>0.45302713987473903</v>
      </c>
      <c r="V1621" s="5" t="s">
        <v>42</v>
      </c>
    </row>
    <row r="1622" spans="1:22" x14ac:dyDescent="0.3">
      <c r="A1622" s="5" t="s">
        <v>1709</v>
      </c>
      <c r="B1622" s="6">
        <v>45331</v>
      </c>
      <c r="C1622" s="5">
        <f t="shared" si="200"/>
        <v>2024</v>
      </c>
      <c r="D1622" s="5">
        <f t="shared" si="201"/>
        <v>2</v>
      </c>
      <c r="E1622" s="5" t="str">
        <f t="shared" si="202"/>
        <v>Feb</v>
      </c>
      <c r="F1622" s="5" t="str">
        <f t="shared" si="203"/>
        <v>Q1</v>
      </c>
      <c r="G1622" s="5" t="s">
        <v>51</v>
      </c>
      <c r="H1622" s="5" t="s">
        <v>52</v>
      </c>
      <c r="I1622" s="5" t="s">
        <v>53</v>
      </c>
      <c r="J1622" s="5" t="s">
        <v>46</v>
      </c>
      <c r="K1622" s="5" t="s">
        <v>47</v>
      </c>
      <c r="L1622" s="5" t="s">
        <v>76</v>
      </c>
      <c r="M1622" s="5" t="s">
        <v>56</v>
      </c>
      <c r="N1622" s="5">
        <v>1</v>
      </c>
      <c r="O1622" s="7">
        <v>412</v>
      </c>
      <c r="P1622" s="8">
        <v>0.1</v>
      </c>
      <c r="Q1622" s="7">
        <v>190</v>
      </c>
      <c r="R1622" s="9">
        <f t="shared" si="204"/>
        <v>370.8</v>
      </c>
      <c r="S1622" s="9">
        <f t="shared" si="205"/>
        <v>190</v>
      </c>
      <c r="T1622" s="9">
        <f t="shared" si="206"/>
        <v>180.8</v>
      </c>
      <c r="U1622" s="10">
        <f t="shared" si="207"/>
        <v>0.48759439050701187</v>
      </c>
      <c r="V1622" s="5" t="s">
        <v>42</v>
      </c>
    </row>
    <row r="1623" spans="1:22" x14ac:dyDescent="0.3">
      <c r="A1623" s="5" t="s">
        <v>1710</v>
      </c>
      <c r="B1623" s="6">
        <v>45331</v>
      </c>
      <c r="C1623" s="5">
        <f t="shared" si="200"/>
        <v>2024</v>
      </c>
      <c r="D1623" s="5">
        <f t="shared" si="201"/>
        <v>2</v>
      </c>
      <c r="E1623" s="5" t="str">
        <f t="shared" si="202"/>
        <v>Feb</v>
      </c>
      <c r="F1623" s="5" t="str">
        <f t="shared" si="203"/>
        <v>Q1</v>
      </c>
      <c r="G1623" s="5" t="s">
        <v>63</v>
      </c>
      <c r="H1623" s="5" t="s">
        <v>86</v>
      </c>
      <c r="I1623" s="5" t="s">
        <v>87</v>
      </c>
      <c r="J1623" s="5" t="s">
        <v>38</v>
      </c>
      <c r="K1623" s="5" t="s">
        <v>118</v>
      </c>
      <c r="L1623" s="5" t="s">
        <v>40</v>
      </c>
      <c r="M1623" s="5" t="s">
        <v>41</v>
      </c>
      <c r="N1623" s="5">
        <v>2</v>
      </c>
      <c r="O1623" s="7">
        <v>16750</v>
      </c>
      <c r="P1623" s="8">
        <v>0.15</v>
      </c>
      <c r="Q1623" s="7">
        <v>13091</v>
      </c>
      <c r="R1623" s="9">
        <f t="shared" si="204"/>
        <v>28475</v>
      </c>
      <c r="S1623" s="9">
        <f t="shared" si="205"/>
        <v>26182</v>
      </c>
      <c r="T1623" s="9">
        <f t="shared" si="206"/>
        <v>2293</v>
      </c>
      <c r="U1623" s="10">
        <f t="shared" si="207"/>
        <v>8.0526777875329233E-2</v>
      </c>
      <c r="V1623" s="5" t="s">
        <v>42</v>
      </c>
    </row>
    <row r="1624" spans="1:22" x14ac:dyDescent="0.3">
      <c r="A1624" s="5" t="s">
        <v>1711</v>
      </c>
      <c r="B1624" s="6">
        <v>45331</v>
      </c>
      <c r="C1624" s="5">
        <f t="shared" si="200"/>
        <v>2024</v>
      </c>
      <c r="D1624" s="5">
        <f t="shared" si="201"/>
        <v>2</v>
      </c>
      <c r="E1624" s="5" t="str">
        <f t="shared" si="202"/>
        <v>Feb</v>
      </c>
      <c r="F1624" s="5" t="str">
        <f t="shared" si="203"/>
        <v>Q1</v>
      </c>
      <c r="G1624" s="5" t="s">
        <v>51</v>
      </c>
      <c r="H1624" s="5" t="s">
        <v>106</v>
      </c>
      <c r="I1624" s="5" t="s">
        <v>107</v>
      </c>
      <c r="J1624" s="5" t="s">
        <v>38</v>
      </c>
      <c r="K1624" s="5" t="s">
        <v>104</v>
      </c>
      <c r="L1624" s="5" t="s">
        <v>40</v>
      </c>
      <c r="M1624" s="5" t="s">
        <v>56</v>
      </c>
      <c r="N1624" s="5">
        <v>2</v>
      </c>
      <c r="O1624" s="7">
        <v>1583</v>
      </c>
      <c r="P1624" s="8">
        <v>0.1</v>
      </c>
      <c r="Q1624" s="7">
        <v>815</v>
      </c>
      <c r="R1624" s="9">
        <f t="shared" si="204"/>
        <v>2849.4</v>
      </c>
      <c r="S1624" s="9">
        <f t="shared" si="205"/>
        <v>1630</v>
      </c>
      <c r="T1624" s="9">
        <f t="shared" si="206"/>
        <v>1219.4000000000001</v>
      </c>
      <c r="U1624" s="10">
        <f t="shared" si="207"/>
        <v>0.42794974380571349</v>
      </c>
      <c r="V1624" s="5" t="s">
        <v>42</v>
      </c>
    </row>
    <row r="1625" spans="1:22" x14ac:dyDescent="0.3">
      <c r="A1625" s="5" t="s">
        <v>1712</v>
      </c>
      <c r="B1625" s="6">
        <v>45331</v>
      </c>
      <c r="C1625" s="5">
        <f t="shared" si="200"/>
        <v>2024</v>
      </c>
      <c r="D1625" s="5">
        <f t="shared" si="201"/>
        <v>2</v>
      </c>
      <c r="E1625" s="5" t="str">
        <f t="shared" si="202"/>
        <v>Feb</v>
      </c>
      <c r="F1625" s="5" t="str">
        <f t="shared" si="203"/>
        <v>Q1</v>
      </c>
      <c r="G1625" s="5" t="s">
        <v>63</v>
      </c>
      <c r="H1625" s="5" t="s">
        <v>64</v>
      </c>
      <c r="I1625" s="5" t="s">
        <v>65</v>
      </c>
      <c r="J1625" s="5" t="s">
        <v>46</v>
      </c>
      <c r="K1625" s="5" t="s">
        <v>47</v>
      </c>
      <c r="L1625" s="5" t="s">
        <v>40</v>
      </c>
      <c r="M1625" s="5" t="s">
        <v>56</v>
      </c>
      <c r="N1625" s="5">
        <v>1</v>
      </c>
      <c r="O1625" s="7">
        <v>434</v>
      </c>
      <c r="P1625" s="8">
        <v>0</v>
      </c>
      <c r="Q1625" s="7">
        <v>196</v>
      </c>
      <c r="R1625" s="9">
        <f t="shared" si="204"/>
        <v>434</v>
      </c>
      <c r="S1625" s="9">
        <f t="shared" si="205"/>
        <v>196</v>
      </c>
      <c r="T1625" s="9">
        <f t="shared" si="206"/>
        <v>238</v>
      </c>
      <c r="U1625" s="10">
        <f t="shared" si="207"/>
        <v>0.54838709677419351</v>
      </c>
      <c r="V1625" s="5" t="s">
        <v>42</v>
      </c>
    </row>
    <row r="1626" spans="1:22" x14ac:dyDescent="0.3">
      <c r="A1626" s="5" t="s">
        <v>1713</v>
      </c>
      <c r="B1626" s="6">
        <v>45331</v>
      </c>
      <c r="C1626" s="5">
        <f t="shared" si="200"/>
        <v>2024</v>
      </c>
      <c r="D1626" s="5">
        <f t="shared" si="201"/>
        <v>2</v>
      </c>
      <c r="E1626" s="5" t="str">
        <f t="shared" si="202"/>
        <v>Feb</v>
      </c>
      <c r="F1626" s="5" t="str">
        <f t="shared" si="203"/>
        <v>Q1</v>
      </c>
      <c r="G1626" s="5" t="s">
        <v>51</v>
      </c>
      <c r="H1626" s="5" t="s">
        <v>106</v>
      </c>
      <c r="I1626" s="5" t="s">
        <v>107</v>
      </c>
      <c r="J1626" s="5" t="s">
        <v>46</v>
      </c>
      <c r="K1626" s="5" t="s">
        <v>66</v>
      </c>
      <c r="L1626" s="5" t="s">
        <v>40</v>
      </c>
      <c r="M1626" s="5" t="s">
        <v>49</v>
      </c>
      <c r="N1626" s="5">
        <v>4</v>
      </c>
      <c r="O1626" s="7">
        <v>297</v>
      </c>
      <c r="P1626" s="8">
        <v>0.15</v>
      </c>
      <c r="Q1626" s="7">
        <v>119</v>
      </c>
      <c r="R1626" s="9">
        <f t="shared" si="204"/>
        <v>1009.8</v>
      </c>
      <c r="S1626" s="9">
        <f t="shared" si="205"/>
        <v>476</v>
      </c>
      <c r="T1626" s="9">
        <f t="shared" si="206"/>
        <v>533.79999999999995</v>
      </c>
      <c r="U1626" s="10">
        <f t="shared" si="207"/>
        <v>0.52861952861952854</v>
      </c>
      <c r="V1626" s="5" t="s">
        <v>42</v>
      </c>
    </row>
    <row r="1627" spans="1:22" x14ac:dyDescent="0.3">
      <c r="A1627" s="5" t="s">
        <v>1714</v>
      </c>
      <c r="B1627" s="6">
        <v>45332</v>
      </c>
      <c r="C1627" s="5">
        <f t="shared" si="200"/>
        <v>2024</v>
      </c>
      <c r="D1627" s="5">
        <f t="shared" si="201"/>
        <v>2</v>
      </c>
      <c r="E1627" s="5" t="str">
        <f t="shared" si="202"/>
        <v>Feb</v>
      </c>
      <c r="F1627" s="5" t="str">
        <f t="shared" si="203"/>
        <v>Q1</v>
      </c>
      <c r="G1627" s="5" t="s">
        <v>51</v>
      </c>
      <c r="H1627" s="5" t="s">
        <v>52</v>
      </c>
      <c r="I1627" s="5" t="s">
        <v>53</v>
      </c>
      <c r="J1627" s="5" t="s">
        <v>38</v>
      </c>
      <c r="K1627" s="5" t="s">
        <v>39</v>
      </c>
      <c r="L1627" s="5" t="s">
        <v>48</v>
      </c>
      <c r="M1627" s="5" t="s">
        <v>56</v>
      </c>
      <c r="N1627" s="5">
        <v>2</v>
      </c>
      <c r="O1627" s="7">
        <v>50231</v>
      </c>
      <c r="P1627" s="8">
        <v>0.15</v>
      </c>
      <c r="Q1627" s="7">
        <v>42664</v>
      </c>
      <c r="R1627" s="9">
        <f t="shared" si="204"/>
        <v>85392.7</v>
      </c>
      <c r="S1627" s="9">
        <f t="shared" si="205"/>
        <v>85328</v>
      </c>
      <c r="T1627" s="9">
        <f t="shared" si="206"/>
        <v>64.69999999999709</v>
      </c>
      <c r="U1627" s="10">
        <f t="shared" si="207"/>
        <v>7.5767600743385669E-4</v>
      </c>
      <c r="V1627" s="5" t="s">
        <v>42</v>
      </c>
    </row>
    <row r="1628" spans="1:22" x14ac:dyDescent="0.3">
      <c r="A1628" s="5" t="s">
        <v>1715</v>
      </c>
      <c r="B1628" s="6">
        <v>45332</v>
      </c>
      <c r="C1628" s="5">
        <f t="shared" si="200"/>
        <v>2024</v>
      </c>
      <c r="D1628" s="5">
        <f t="shared" si="201"/>
        <v>2</v>
      </c>
      <c r="E1628" s="5" t="str">
        <f t="shared" si="202"/>
        <v>Feb</v>
      </c>
      <c r="F1628" s="5" t="str">
        <f t="shared" si="203"/>
        <v>Q1</v>
      </c>
      <c r="G1628" s="5" t="s">
        <v>51</v>
      </c>
      <c r="H1628" s="5" t="s">
        <v>52</v>
      </c>
      <c r="I1628" s="5" t="s">
        <v>53</v>
      </c>
      <c r="J1628" s="5" t="s">
        <v>81</v>
      </c>
      <c r="K1628" s="5" t="s">
        <v>94</v>
      </c>
      <c r="L1628" s="5" t="s">
        <v>40</v>
      </c>
      <c r="M1628" s="5" t="s">
        <v>41</v>
      </c>
      <c r="N1628" s="5">
        <v>1</v>
      </c>
      <c r="O1628" s="7">
        <v>32466</v>
      </c>
      <c r="P1628" s="8">
        <v>0.35</v>
      </c>
      <c r="Q1628" s="7">
        <v>22718</v>
      </c>
      <c r="R1628" s="9">
        <f t="shared" si="204"/>
        <v>21102.9</v>
      </c>
      <c r="S1628" s="9">
        <f t="shared" si="205"/>
        <v>22718</v>
      </c>
      <c r="T1628" s="9">
        <f t="shared" si="206"/>
        <v>-1615.0999999999985</v>
      </c>
      <c r="U1628" s="10">
        <f t="shared" si="207"/>
        <v>-7.6534504736315789E-2</v>
      </c>
      <c r="V1628" s="5" t="s">
        <v>42</v>
      </c>
    </row>
    <row r="1629" spans="1:22" x14ac:dyDescent="0.3">
      <c r="A1629" s="5" t="s">
        <v>1716</v>
      </c>
      <c r="B1629" s="6">
        <v>45332</v>
      </c>
      <c r="C1629" s="5">
        <f t="shared" si="200"/>
        <v>2024</v>
      </c>
      <c r="D1629" s="5">
        <f t="shared" si="201"/>
        <v>2</v>
      </c>
      <c r="E1629" s="5" t="str">
        <f t="shared" si="202"/>
        <v>Feb</v>
      </c>
      <c r="F1629" s="5" t="str">
        <f t="shared" si="203"/>
        <v>Q1</v>
      </c>
      <c r="G1629" s="5" t="s">
        <v>58</v>
      </c>
      <c r="H1629" s="5" t="s">
        <v>72</v>
      </c>
      <c r="I1629" s="5" t="s">
        <v>73</v>
      </c>
      <c r="J1629" s="5" t="s">
        <v>46</v>
      </c>
      <c r="K1629" s="5" t="s">
        <v>47</v>
      </c>
      <c r="L1629" s="5" t="s">
        <v>76</v>
      </c>
      <c r="M1629" s="5" t="s">
        <v>41</v>
      </c>
      <c r="N1629" s="5">
        <v>1</v>
      </c>
      <c r="O1629" s="7">
        <v>491</v>
      </c>
      <c r="P1629" s="8">
        <v>0.1</v>
      </c>
      <c r="Q1629" s="7">
        <v>224</v>
      </c>
      <c r="R1629" s="9">
        <f t="shared" si="204"/>
        <v>441.90000000000003</v>
      </c>
      <c r="S1629" s="9">
        <f t="shared" si="205"/>
        <v>224</v>
      </c>
      <c r="T1629" s="9">
        <f t="shared" si="206"/>
        <v>217.90000000000003</v>
      </c>
      <c r="U1629" s="10">
        <f t="shared" si="207"/>
        <v>0.49309798596967641</v>
      </c>
      <c r="V1629" s="5" t="s">
        <v>42</v>
      </c>
    </row>
    <row r="1630" spans="1:22" x14ac:dyDescent="0.3">
      <c r="A1630" s="5" t="s">
        <v>1717</v>
      </c>
      <c r="B1630" s="6">
        <v>45332</v>
      </c>
      <c r="C1630" s="5">
        <f t="shared" si="200"/>
        <v>2024</v>
      </c>
      <c r="D1630" s="5">
        <f t="shared" si="201"/>
        <v>2</v>
      </c>
      <c r="E1630" s="5" t="str">
        <f t="shared" si="202"/>
        <v>Feb</v>
      </c>
      <c r="F1630" s="5" t="str">
        <f t="shared" si="203"/>
        <v>Q1</v>
      </c>
      <c r="G1630" s="5" t="s">
        <v>58</v>
      </c>
      <c r="H1630" s="5" t="s">
        <v>72</v>
      </c>
      <c r="I1630" s="5" t="s">
        <v>73</v>
      </c>
      <c r="J1630" s="5" t="s">
        <v>81</v>
      </c>
      <c r="K1630" s="5" t="s">
        <v>94</v>
      </c>
      <c r="L1630" s="5" t="s">
        <v>40</v>
      </c>
      <c r="M1630" s="5" t="s">
        <v>49</v>
      </c>
      <c r="N1630" s="5">
        <v>4</v>
      </c>
      <c r="O1630" s="7">
        <v>34086</v>
      </c>
      <c r="P1630" s="8">
        <v>0</v>
      </c>
      <c r="Q1630" s="7">
        <v>23842</v>
      </c>
      <c r="R1630" s="9">
        <f t="shared" si="204"/>
        <v>136344</v>
      </c>
      <c r="S1630" s="9">
        <f t="shared" si="205"/>
        <v>95368</v>
      </c>
      <c r="T1630" s="9">
        <f t="shared" si="206"/>
        <v>40976</v>
      </c>
      <c r="U1630" s="10">
        <f t="shared" si="207"/>
        <v>0.3005339435545385</v>
      </c>
      <c r="V1630" s="5" t="s">
        <v>42</v>
      </c>
    </row>
    <row r="1631" spans="1:22" x14ac:dyDescent="0.3">
      <c r="A1631" s="5" t="s">
        <v>1718</v>
      </c>
      <c r="B1631" s="6">
        <v>45333</v>
      </c>
      <c r="C1631" s="5">
        <f t="shared" si="200"/>
        <v>2024</v>
      </c>
      <c r="D1631" s="5">
        <f t="shared" si="201"/>
        <v>2</v>
      </c>
      <c r="E1631" s="5" t="str">
        <f t="shared" si="202"/>
        <v>Feb</v>
      </c>
      <c r="F1631" s="5" t="str">
        <f t="shared" si="203"/>
        <v>Q1</v>
      </c>
      <c r="G1631" s="5" t="s">
        <v>58</v>
      </c>
      <c r="H1631" s="5" t="s">
        <v>59</v>
      </c>
      <c r="I1631" s="5" t="s">
        <v>60</v>
      </c>
      <c r="J1631" s="5" t="s">
        <v>38</v>
      </c>
      <c r="K1631" s="5" t="s">
        <v>118</v>
      </c>
      <c r="L1631" s="5" t="s">
        <v>40</v>
      </c>
      <c r="M1631" s="5" t="s">
        <v>56</v>
      </c>
      <c r="N1631" s="5">
        <v>5</v>
      </c>
      <c r="O1631" s="7">
        <v>19744</v>
      </c>
      <c r="P1631" s="8">
        <v>0.1</v>
      </c>
      <c r="Q1631" s="7">
        <v>15209</v>
      </c>
      <c r="R1631" s="9">
        <f t="shared" si="204"/>
        <v>88848</v>
      </c>
      <c r="S1631" s="9">
        <f t="shared" si="205"/>
        <v>76045</v>
      </c>
      <c r="T1631" s="9">
        <f t="shared" si="206"/>
        <v>12803</v>
      </c>
      <c r="U1631" s="10">
        <f t="shared" si="207"/>
        <v>0.14410003601656762</v>
      </c>
      <c r="V1631" s="5" t="s">
        <v>42</v>
      </c>
    </row>
    <row r="1632" spans="1:22" x14ac:dyDescent="0.3">
      <c r="A1632" s="5" t="s">
        <v>1719</v>
      </c>
      <c r="B1632" s="6">
        <v>45333</v>
      </c>
      <c r="C1632" s="5">
        <f t="shared" si="200"/>
        <v>2024</v>
      </c>
      <c r="D1632" s="5">
        <f t="shared" si="201"/>
        <v>2</v>
      </c>
      <c r="E1632" s="5" t="str">
        <f t="shared" si="202"/>
        <v>Feb</v>
      </c>
      <c r="F1632" s="5" t="str">
        <f t="shared" si="203"/>
        <v>Q1</v>
      </c>
      <c r="G1632" s="5" t="s">
        <v>63</v>
      </c>
      <c r="H1632" s="5" t="s">
        <v>109</v>
      </c>
      <c r="I1632" s="5" t="s">
        <v>110</v>
      </c>
      <c r="J1632" s="5" t="s">
        <v>54</v>
      </c>
      <c r="K1632" s="5" t="s">
        <v>99</v>
      </c>
      <c r="L1632" s="5" t="s">
        <v>40</v>
      </c>
      <c r="M1632" s="5" t="s">
        <v>56</v>
      </c>
      <c r="N1632" s="5">
        <v>2</v>
      </c>
      <c r="O1632" s="7">
        <v>1808</v>
      </c>
      <c r="P1632" s="8">
        <v>0</v>
      </c>
      <c r="Q1632" s="7">
        <v>937</v>
      </c>
      <c r="R1632" s="9">
        <f t="shared" si="204"/>
        <v>3616</v>
      </c>
      <c r="S1632" s="9">
        <f t="shared" si="205"/>
        <v>1874</v>
      </c>
      <c r="T1632" s="9">
        <f t="shared" si="206"/>
        <v>1742</v>
      </c>
      <c r="U1632" s="10">
        <f t="shared" si="207"/>
        <v>0.48174778761061948</v>
      </c>
      <c r="V1632" s="5" t="s">
        <v>120</v>
      </c>
    </row>
    <row r="1633" spans="1:22" x14ac:dyDescent="0.3">
      <c r="A1633" s="5" t="s">
        <v>1720</v>
      </c>
      <c r="B1633" s="6">
        <v>45333</v>
      </c>
      <c r="C1633" s="5">
        <f t="shared" si="200"/>
        <v>2024</v>
      </c>
      <c r="D1633" s="5">
        <f t="shared" si="201"/>
        <v>2</v>
      </c>
      <c r="E1633" s="5" t="str">
        <f t="shared" si="202"/>
        <v>Feb</v>
      </c>
      <c r="F1633" s="5" t="str">
        <f t="shared" si="203"/>
        <v>Q1</v>
      </c>
      <c r="G1633" s="5" t="s">
        <v>63</v>
      </c>
      <c r="H1633" s="5" t="s">
        <v>64</v>
      </c>
      <c r="I1633" s="5" t="s">
        <v>65</v>
      </c>
      <c r="J1633" s="5" t="s">
        <v>46</v>
      </c>
      <c r="K1633" s="5" t="s">
        <v>66</v>
      </c>
      <c r="L1633" s="5" t="s">
        <v>40</v>
      </c>
      <c r="M1633" s="5" t="s">
        <v>41</v>
      </c>
      <c r="N1633" s="5">
        <v>8</v>
      </c>
      <c r="O1633" s="7">
        <v>327</v>
      </c>
      <c r="P1633" s="8">
        <v>0.15</v>
      </c>
      <c r="Q1633" s="7">
        <v>129</v>
      </c>
      <c r="R1633" s="9">
        <f t="shared" si="204"/>
        <v>2223.6</v>
      </c>
      <c r="S1633" s="9">
        <f t="shared" si="205"/>
        <v>1032</v>
      </c>
      <c r="T1633" s="9">
        <f t="shared" si="206"/>
        <v>1191.5999999999999</v>
      </c>
      <c r="U1633" s="10">
        <f t="shared" si="207"/>
        <v>0.53588774959525087</v>
      </c>
      <c r="V1633" s="5" t="s">
        <v>42</v>
      </c>
    </row>
    <row r="1634" spans="1:22" x14ac:dyDescent="0.3">
      <c r="A1634" s="5" t="s">
        <v>1721</v>
      </c>
      <c r="B1634" s="6">
        <v>45334</v>
      </c>
      <c r="C1634" s="5">
        <f t="shared" si="200"/>
        <v>2024</v>
      </c>
      <c r="D1634" s="5">
        <f t="shared" si="201"/>
        <v>2</v>
      </c>
      <c r="E1634" s="5" t="str">
        <f t="shared" si="202"/>
        <v>Feb</v>
      </c>
      <c r="F1634" s="5" t="str">
        <f t="shared" si="203"/>
        <v>Q1</v>
      </c>
      <c r="G1634" s="5" t="s">
        <v>51</v>
      </c>
      <c r="H1634" s="5" t="s">
        <v>79</v>
      </c>
      <c r="I1634" s="5" t="s">
        <v>80</v>
      </c>
      <c r="J1634" s="5" t="s">
        <v>46</v>
      </c>
      <c r="K1634" s="5" t="s">
        <v>47</v>
      </c>
      <c r="L1634" s="5" t="s">
        <v>48</v>
      </c>
      <c r="M1634" s="5" t="s">
        <v>56</v>
      </c>
      <c r="N1634" s="5">
        <v>2</v>
      </c>
      <c r="O1634" s="7">
        <v>418</v>
      </c>
      <c r="P1634" s="8">
        <v>0</v>
      </c>
      <c r="Q1634" s="7">
        <v>192</v>
      </c>
      <c r="R1634" s="9">
        <f t="shared" si="204"/>
        <v>836</v>
      </c>
      <c r="S1634" s="9">
        <f t="shared" si="205"/>
        <v>384</v>
      </c>
      <c r="T1634" s="9">
        <f t="shared" si="206"/>
        <v>452</v>
      </c>
      <c r="U1634" s="10">
        <f t="shared" si="207"/>
        <v>0.54066985645933019</v>
      </c>
      <c r="V1634" s="5" t="s">
        <v>42</v>
      </c>
    </row>
    <row r="1635" spans="1:22" x14ac:dyDescent="0.3">
      <c r="A1635" s="5" t="s">
        <v>1722</v>
      </c>
      <c r="B1635" s="6">
        <v>45334</v>
      </c>
      <c r="C1635" s="5">
        <f t="shared" si="200"/>
        <v>2024</v>
      </c>
      <c r="D1635" s="5">
        <f t="shared" si="201"/>
        <v>2</v>
      </c>
      <c r="E1635" s="5" t="str">
        <f t="shared" si="202"/>
        <v>Feb</v>
      </c>
      <c r="F1635" s="5" t="str">
        <f t="shared" si="203"/>
        <v>Q1</v>
      </c>
      <c r="G1635" s="5" t="s">
        <v>51</v>
      </c>
      <c r="H1635" s="5" t="s">
        <v>79</v>
      </c>
      <c r="I1635" s="5" t="s">
        <v>80</v>
      </c>
      <c r="J1635" s="5" t="s">
        <v>46</v>
      </c>
      <c r="K1635" s="5" t="s">
        <v>66</v>
      </c>
      <c r="L1635" s="5" t="s">
        <v>76</v>
      </c>
      <c r="M1635" s="5" t="s">
        <v>56</v>
      </c>
      <c r="N1635" s="5">
        <v>1</v>
      </c>
      <c r="O1635" s="7">
        <v>278</v>
      </c>
      <c r="P1635" s="8">
        <v>0.05</v>
      </c>
      <c r="Q1635" s="7">
        <v>111</v>
      </c>
      <c r="R1635" s="9">
        <f t="shared" si="204"/>
        <v>264.09999999999997</v>
      </c>
      <c r="S1635" s="9">
        <f t="shared" si="205"/>
        <v>111</v>
      </c>
      <c r="T1635" s="9">
        <f t="shared" si="206"/>
        <v>153.09999999999997</v>
      </c>
      <c r="U1635" s="10">
        <f t="shared" si="207"/>
        <v>0.57970465732677012</v>
      </c>
      <c r="V1635" s="5" t="s">
        <v>42</v>
      </c>
    </row>
    <row r="1636" spans="1:22" x14ac:dyDescent="0.3">
      <c r="A1636" s="5" t="s">
        <v>1723</v>
      </c>
      <c r="B1636" s="6">
        <v>45335</v>
      </c>
      <c r="C1636" s="5">
        <f t="shared" si="200"/>
        <v>2024</v>
      </c>
      <c r="D1636" s="5">
        <f t="shared" si="201"/>
        <v>2</v>
      </c>
      <c r="E1636" s="5" t="str">
        <f t="shared" si="202"/>
        <v>Feb</v>
      </c>
      <c r="F1636" s="5" t="str">
        <f t="shared" si="203"/>
        <v>Q1</v>
      </c>
      <c r="G1636" s="5" t="s">
        <v>63</v>
      </c>
      <c r="H1636" s="5" t="s">
        <v>86</v>
      </c>
      <c r="I1636" s="5" t="s">
        <v>87</v>
      </c>
      <c r="J1636" s="5" t="s">
        <v>38</v>
      </c>
      <c r="K1636" s="5" t="s">
        <v>75</v>
      </c>
      <c r="L1636" s="5" t="s">
        <v>76</v>
      </c>
      <c r="M1636" s="5" t="s">
        <v>49</v>
      </c>
      <c r="N1636" s="5">
        <v>1</v>
      </c>
      <c r="O1636" s="7">
        <v>10919</v>
      </c>
      <c r="P1636" s="8">
        <v>0</v>
      </c>
      <c r="Q1636" s="7">
        <v>7899</v>
      </c>
      <c r="R1636" s="9">
        <f t="shared" si="204"/>
        <v>10919</v>
      </c>
      <c r="S1636" s="9">
        <f t="shared" si="205"/>
        <v>7899</v>
      </c>
      <c r="T1636" s="9">
        <f t="shared" si="206"/>
        <v>3020</v>
      </c>
      <c r="U1636" s="10">
        <f t="shared" si="207"/>
        <v>0.27658210458833227</v>
      </c>
      <c r="V1636" s="5" t="s">
        <v>42</v>
      </c>
    </row>
    <row r="1637" spans="1:22" x14ac:dyDescent="0.3">
      <c r="A1637" s="5" t="s">
        <v>1724</v>
      </c>
      <c r="B1637" s="6">
        <v>45335</v>
      </c>
      <c r="C1637" s="5">
        <f t="shared" si="200"/>
        <v>2024</v>
      </c>
      <c r="D1637" s="5">
        <f t="shared" si="201"/>
        <v>2</v>
      </c>
      <c r="E1637" s="5" t="str">
        <f t="shared" si="202"/>
        <v>Feb</v>
      </c>
      <c r="F1637" s="5" t="str">
        <f t="shared" si="203"/>
        <v>Q1</v>
      </c>
      <c r="G1637" s="5" t="s">
        <v>51</v>
      </c>
      <c r="H1637" s="5" t="s">
        <v>106</v>
      </c>
      <c r="I1637" s="5" t="s">
        <v>107</v>
      </c>
      <c r="J1637" s="5" t="s">
        <v>38</v>
      </c>
      <c r="K1637" s="5" t="s">
        <v>39</v>
      </c>
      <c r="L1637" s="5" t="s">
        <v>76</v>
      </c>
      <c r="M1637" s="5" t="s">
        <v>49</v>
      </c>
      <c r="N1637" s="5">
        <v>4</v>
      </c>
      <c r="O1637" s="7">
        <v>56849</v>
      </c>
      <c r="P1637" s="8">
        <v>0.05</v>
      </c>
      <c r="Q1637" s="7">
        <v>48816</v>
      </c>
      <c r="R1637" s="9">
        <f t="shared" si="204"/>
        <v>216026.19999999998</v>
      </c>
      <c r="S1637" s="9">
        <f t="shared" si="205"/>
        <v>195264</v>
      </c>
      <c r="T1637" s="9">
        <f t="shared" si="206"/>
        <v>20762.199999999983</v>
      </c>
      <c r="U1637" s="10">
        <f t="shared" si="207"/>
        <v>9.6109638553101354E-2</v>
      </c>
      <c r="V1637" s="5" t="s">
        <v>42</v>
      </c>
    </row>
    <row r="1638" spans="1:22" x14ac:dyDescent="0.3">
      <c r="A1638" s="5" t="s">
        <v>1725</v>
      </c>
      <c r="B1638" s="6">
        <v>45335</v>
      </c>
      <c r="C1638" s="5">
        <f t="shared" si="200"/>
        <v>2024</v>
      </c>
      <c r="D1638" s="5">
        <f t="shared" si="201"/>
        <v>2</v>
      </c>
      <c r="E1638" s="5" t="str">
        <f t="shared" si="202"/>
        <v>Feb</v>
      </c>
      <c r="F1638" s="5" t="str">
        <f t="shared" si="203"/>
        <v>Q1</v>
      </c>
      <c r="G1638" s="5" t="s">
        <v>58</v>
      </c>
      <c r="H1638" s="5" t="s">
        <v>59</v>
      </c>
      <c r="I1638" s="5" t="s">
        <v>60</v>
      </c>
      <c r="J1638" s="5" t="s">
        <v>46</v>
      </c>
      <c r="K1638" s="5" t="s">
        <v>61</v>
      </c>
      <c r="L1638" s="5" t="s">
        <v>48</v>
      </c>
      <c r="M1638" s="5" t="s">
        <v>49</v>
      </c>
      <c r="N1638" s="5">
        <v>2</v>
      </c>
      <c r="O1638" s="7">
        <v>231</v>
      </c>
      <c r="P1638" s="8">
        <v>0</v>
      </c>
      <c r="Q1638" s="7">
        <v>98</v>
      </c>
      <c r="R1638" s="9">
        <f t="shared" si="204"/>
        <v>462</v>
      </c>
      <c r="S1638" s="9">
        <f t="shared" si="205"/>
        <v>196</v>
      </c>
      <c r="T1638" s="9">
        <f t="shared" si="206"/>
        <v>266</v>
      </c>
      <c r="U1638" s="10">
        <f t="shared" si="207"/>
        <v>0.5757575757575758</v>
      </c>
      <c r="V1638" s="5" t="s">
        <v>42</v>
      </c>
    </row>
    <row r="1639" spans="1:22" x14ac:dyDescent="0.3">
      <c r="A1639" s="5" t="s">
        <v>1726</v>
      </c>
      <c r="B1639" s="6">
        <v>45335</v>
      </c>
      <c r="C1639" s="5">
        <f t="shared" si="200"/>
        <v>2024</v>
      </c>
      <c r="D1639" s="5">
        <f t="shared" si="201"/>
        <v>2</v>
      </c>
      <c r="E1639" s="5" t="str">
        <f t="shared" si="202"/>
        <v>Feb</v>
      </c>
      <c r="F1639" s="5" t="str">
        <f t="shared" si="203"/>
        <v>Q1</v>
      </c>
      <c r="G1639" s="5" t="s">
        <v>58</v>
      </c>
      <c r="H1639" s="5" t="s">
        <v>72</v>
      </c>
      <c r="I1639" s="5" t="s">
        <v>73</v>
      </c>
      <c r="J1639" s="5" t="s">
        <v>46</v>
      </c>
      <c r="K1639" s="5" t="s">
        <v>66</v>
      </c>
      <c r="L1639" s="5" t="s">
        <v>76</v>
      </c>
      <c r="M1639" s="5" t="s">
        <v>49</v>
      </c>
      <c r="N1639" s="5">
        <v>1</v>
      </c>
      <c r="O1639" s="7">
        <v>318</v>
      </c>
      <c r="P1639" s="8">
        <v>0.05</v>
      </c>
      <c r="Q1639" s="7">
        <v>125</v>
      </c>
      <c r="R1639" s="9">
        <f t="shared" si="204"/>
        <v>302.09999999999997</v>
      </c>
      <c r="S1639" s="9">
        <f t="shared" si="205"/>
        <v>125</v>
      </c>
      <c r="T1639" s="9">
        <f t="shared" si="206"/>
        <v>177.09999999999997</v>
      </c>
      <c r="U1639" s="10">
        <f t="shared" si="207"/>
        <v>0.58622972525653749</v>
      </c>
      <c r="V1639" s="5" t="s">
        <v>42</v>
      </c>
    </row>
    <row r="1640" spans="1:22" x14ac:dyDescent="0.3">
      <c r="A1640" s="5" t="s">
        <v>1727</v>
      </c>
      <c r="B1640" s="6">
        <v>45335</v>
      </c>
      <c r="C1640" s="5">
        <f t="shared" si="200"/>
        <v>2024</v>
      </c>
      <c r="D1640" s="5">
        <f t="shared" si="201"/>
        <v>2</v>
      </c>
      <c r="E1640" s="5" t="str">
        <f t="shared" si="202"/>
        <v>Feb</v>
      </c>
      <c r="F1640" s="5" t="str">
        <f t="shared" si="203"/>
        <v>Q1</v>
      </c>
      <c r="G1640" s="5" t="s">
        <v>58</v>
      </c>
      <c r="H1640" s="5" t="s">
        <v>68</v>
      </c>
      <c r="I1640" s="5" t="s">
        <v>69</v>
      </c>
      <c r="J1640" s="5" t="s">
        <v>46</v>
      </c>
      <c r="K1640" s="5" t="s">
        <v>89</v>
      </c>
      <c r="L1640" s="5" t="s">
        <v>48</v>
      </c>
      <c r="M1640" s="5" t="s">
        <v>41</v>
      </c>
      <c r="N1640" s="5">
        <v>2</v>
      </c>
      <c r="O1640" s="7">
        <v>2013</v>
      </c>
      <c r="P1640" s="8">
        <v>0.2</v>
      </c>
      <c r="Q1640" s="7">
        <v>1196</v>
      </c>
      <c r="R1640" s="9">
        <f t="shared" si="204"/>
        <v>3220.8</v>
      </c>
      <c r="S1640" s="9">
        <f t="shared" si="205"/>
        <v>2392</v>
      </c>
      <c r="T1640" s="9">
        <f t="shared" si="206"/>
        <v>828.80000000000018</v>
      </c>
      <c r="U1640" s="10">
        <f t="shared" si="207"/>
        <v>0.2573273720814705</v>
      </c>
      <c r="V1640" s="5" t="s">
        <v>42</v>
      </c>
    </row>
    <row r="1641" spans="1:22" x14ac:dyDescent="0.3">
      <c r="A1641" s="5" t="s">
        <v>1728</v>
      </c>
      <c r="B1641" s="6">
        <v>45336</v>
      </c>
      <c r="C1641" s="5">
        <f t="shared" si="200"/>
        <v>2024</v>
      </c>
      <c r="D1641" s="5">
        <f t="shared" si="201"/>
        <v>2</v>
      </c>
      <c r="E1641" s="5" t="str">
        <f t="shared" si="202"/>
        <v>Feb</v>
      </c>
      <c r="F1641" s="5" t="str">
        <f t="shared" si="203"/>
        <v>Q1</v>
      </c>
      <c r="G1641" s="5" t="s">
        <v>63</v>
      </c>
      <c r="H1641" s="5" t="s">
        <v>86</v>
      </c>
      <c r="I1641" s="5" t="s">
        <v>87</v>
      </c>
      <c r="J1641" s="5" t="s">
        <v>46</v>
      </c>
      <c r="K1641" s="5" t="s">
        <v>66</v>
      </c>
      <c r="L1641" s="5" t="s">
        <v>76</v>
      </c>
      <c r="M1641" s="5" t="s">
        <v>56</v>
      </c>
      <c r="N1641" s="5">
        <v>2</v>
      </c>
      <c r="O1641" s="7">
        <v>313</v>
      </c>
      <c r="P1641" s="8">
        <v>0.05</v>
      </c>
      <c r="Q1641" s="7">
        <v>125</v>
      </c>
      <c r="R1641" s="9">
        <f t="shared" si="204"/>
        <v>594.69999999999993</v>
      </c>
      <c r="S1641" s="9">
        <f t="shared" si="205"/>
        <v>250</v>
      </c>
      <c r="T1641" s="9">
        <f t="shared" si="206"/>
        <v>344.69999999999993</v>
      </c>
      <c r="U1641" s="10">
        <f t="shared" si="207"/>
        <v>0.57961997645871866</v>
      </c>
      <c r="V1641" s="5" t="s">
        <v>42</v>
      </c>
    </row>
    <row r="1642" spans="1:22" x14ac:dyDescent="0.3">
      <c r="A1642" s="5" t="s">
        <v>1729</v>
      </c>
      <c r="B1642" s="6">
        <v>45336</v>
      </c>
      <c r="C1642" s="5">
        <f t="shared" si="200"/>
        <v>2024</v>
      </c>
      <c r="D1642" s="5">
        <f t="shared" si="201"/>
        <v>2</v>
      </c>
      <c r="E1642" s="5" t="str">
        <f t="shared" si="202"/>
        <v>Feb</v>
      </c>
      <c r="F1642" s="5" t="str">
        <f t="shared" si="203"/>
        <v>Q1</v>
      </c>
      <c r="G1642" s="5" t="s">
        <v>51</v>
      </c>
      <c r="H1642" s="5" t="s">
        <v>52</v>
      </c>
      <c r="I1642" s="5" t="s">
        <v>53</v>
      </c>
      <c r="J1642" s="5" t="s">
        <v>81</v>
      </c>
      <c r="K1642" s="5" t="s">
        <v>94</v>
      </c>
      <c r="L1642" s="5" t="s">
        <v>40</v>
      </c>
      <c r="M1642" s="5" t="s">
        <v>41</v>
      </c>
      <c r="N1642" s="5">
        <v>1</v>
      </c>
      <c r="O1642" s="7">
        <v>30897</v>
      </c>
      <c r="P1642" s="8">
        <v>0.4</v>
      </c>
      <c r="Q1642" s="7">
        <v>20467</v>
      </c>
      <c r="R1642" s="9">
        <f t="shared" si="204"/>
        <v>18538.2</v>
      </c>
      <c r="S1642" s="9">
        <f t="shared" si="205"/>
        <v>20467</v>
      </c>
      <c r="T1642" s="9">
        <f t="shared" si="206"/>
        <v>-1928.7999999999993</v>
      </c>
      <c r="U1642" s="10">
        <f t="shared" si="207"/>
        <v>-0.10404462137640112</v>
      </c>
      <c r="V1642" s="5" t="s">
        <v>42</v>
      </c>
    </row>
    <row r="1643" spans="1:22" x14ac:dyDescent="0.3">
      <c r="A1643" s="5" t="s">
        <v>1730</v>
      </c>
      <c r="B1643" s="6">
        <v>45336</v>
      </c>
      <c r="C1643" s="5">
        <f t="shared" si="200"/>
        <v>2024</v>
      </c>
      <c r="D1643" s="5">
        <f t="shared" si="201"/>
        <v>2</v>
      </c>
      <c r="E1643" s="5" t="str">
        <f t="shared" si="202"/>
        <v>Feb</v>
      </c>
      <c r="F1643" s="5" t="str">
        <f t="shared" si="203"/>
        <v>Q1</v>
      </c>
      <c r="G1643" s="5" t="s">
        <v>63</v>
      </c>
      <c r="H1643" s="5" t="s">
        <v>86</v>
      </c>
      <c r="I1643" s="5" t="s">
        <v>87</v>
      </c>
      <c r="J1643" s="5" t="s">
        <v>38</v>
      </c>
      <c r="K1643" s="5" t="s">
        <v>104</v>
      </c>
      <c r="L1643" s="5" t="s">
        <v>40</v>
      </c>
      <c r="M1643" s="5" t="s">
        <v>49</v>
      </c>
      <c r="N1643" s="5">
        <v>2</v>
      </c>
      <c r="O1643" s="7">
        <v>1434</v>
      </c>
      <c r="P1643" s="8">
        <v>0.1</v>
      </c>
      <c r="Q1643" s="7">
        <v>715</v>
      </c>
      <c r="R1643" s="9">
        <f t="shared" si="204"/>
        <v>2581.2000000000003</v>
      </c>
      <c r="S1643" s="9">
        <f t="shared" si="205"/>
        <v>1430</v>
      </c>
      <c r="T1643" s="9">
        <f t="shared" si="206"/>
        <v>1151.2000000000003</v>
      </c>
      <c r="U1643" s="10">
        <f t="shared" si="207"/>
        <v>0.44599411126607785</v>
      </c>
      <c r="V1643" s="5" t="s">
        <v>42</v>
      </c>
    </row>
    <row r="1644" spans="1:22" x14ac:dyDescent="0.3">
      <c r="A1644" s="5" t="s">
        <v>1731</v>
      </c>
      <c r="B1644" s="6">
        <v>45336</v>
      </c>
      <c r="C1644" s="5">
        <f t="shared" si="200"/>
        <v>2024</v>
      </c>
      <c r="D1644" s="5">
        <f t="shared" si="201"/>
        <v>2</v>
      </c>
      <c r="E1644" s="5" t="str">
        <f t="shared" si="202"/>
        <v>Feb</v>
      </c>
      <c r="F1644" s="5" t="str">
        <f t="shared" si="203"/>
        <v>Q1</v>
      </c>
      <c r="G1644" s="5" t="s">
        <v>51</v>
      </c>
      <c r="H1644" s="5" t="s">
        <v>52</v>
      </c>
      <c r="I1644" s="5" t="s">
        <v>53</v>
      </c>
      <c r="J1644" s="5" t="s">
        <v>46</v>
      </c>
      <c r="K1644" s="5" t="s">
        <v>47</v>
      </c>
      <c r="L1644" s="5" t="s">
        <v>48</v>
      </c>
      <c r="M1644" s="5" t="s">
        <v>41</v>
      </c>
      <c r="N1644" s="5">
        <v>2</v>
      </c>
      <c r="O1644" s="7">
        <v>454</v>
      </c>
      <c r="P1644" s="8">
        <v>0.15</v>
      </c>
      <c r="Q1644" s="7">
        <v>204</v>
      </c>
      <c r="R1644" s="9">
        <f t="shared" si="204"/>
        <v>771.8</v>
      </c>
      <c r="S1644" s="9">
        <f t="shared" si="205"/>
        <v>408</v>
      </c>
      <c r="T1644" s="9">
        <f t="shared" si="206"/>
        <v>363.79999999999995</v>
      </c>
      <c r="U1644" s="10">
        <f t="shared" si="207"/>
        <v>0.47136563876651977</v>
      </c>
      <c r="V1644" s="5" t="s">
        <v>42</v>
      </c>
    </row>
    <row r="1645" spans="1:22" x14ac:dyDescent="0.3">
      <c r="A1645" s="5" t="s">
        <v>1732</v>
      </c>
      <c r="B1645" s="6">
        <v>45337</v>
      </c>
      <c r="C1645" s="5">
        <f t="shared" si="200"/>
        <v>2024</v>
      </c>
      <c r="D1645" s="5">
        <f t="shared" si="201"/>
        <v>2</v>
      </c>
      <c r="E1645" s="5" t="str">
        <f t="shared" si="202"/>
        <v>Feb</v>
      </c>
      <c r="F1645" s="5" t="str">
        <f t="shared" si="203"/>
        <v>Q1</v>
      </c>
      <c r="G1645" s="5" t="s">
        <v>63</v>
      </c>
      <c r="H1645" s="5" t="s">
        <v>86</v>
      </c>
      <c r="I1645" s="5" t="s">
        <v>87</v>
      </c>
      <c r="J1645" s="5" t="s">
        <v>38</v>
      </c>
      <c r="K1645" s="5" t="s">
        <v>39</v>
      </c>
      <c r="L1645" s="5" t="s">
        <v>76</v>
      </c>
      <c r="M1645" s="5" t="s">
        <v>49</v>
      </c>
      <c r="N1645" s="5">
        <v>4</v>
      </c>
      <c r="O1645" s="7">
        <v>54800</v>
      </c>
      <c r="P1645" s="8">
        <v>0</v>
      </c>
      <c r="Q1645" s="7">
        <v>46779</v>
      </c>
      <c r="R1645" s="9">
        <f t="shared" si="204"/>
        <v>219200</v>
      </c>
      <c r="S1645" s="9">
        <f t="shared" si="205"/>
        <v>187116</v>
      </c>
      <c r="T1645" s="9">
        <f t="shared" si="206"/>
        <v>32084</v>
      </c>
      <c r="U1645" s="10">
        <f t="shared" si="207"/>
        <v>0.14636861313868613</v>
      </c>
      <c r="V1645" s="5" t="s">
        <v>120</v>
      </c>
    </row>
    <row r="1646" spans="1:22" x14ac:dyDescent="0.3">
      <c r="A1646" s="5" t="s">
        <v>1733</v>
      </c>
      <c r="B1646" s="6">
        <v>45337</v>
      </c>
      <c r="C1646" s="5">
        <f t="shared" si="200"/>
        <v>2024</v>
      </c>
      <c r="D1646" s="5">
        <f t="shared" si="201"/>
        <v>2</v>
      </c>
      <c r="E1646" s="5" t="str">
        <f t="shared" si="202"/>
        <v>Feb</v>
      </c>
      <c r="F1646" s="5" t="str">
        <f t="shared" si="203"/>
        <v>Q1</v>
      </c>
      <c r="G1646" s="5" t="s">
        <v>63</v>
      </c>
      <c r="H1646" s="5" t="s">
        <v>109</v>
      </c>
      <c r="I1646" s="5" t="s">
        <v>110</v>
      </c>
      <c r="J1646" s="5" t="s">
        <v>46</v>
      </c>
      <c r="K1646" s="5" t="s">
        <v>66</v>
      </c>
      <c r="L1646" s="5" t="s">
        <v>40</v>
      </c>
      <c r="M1646" s="5" t="s">
        <v>41</v>
      </c>
      <c r="N1646" s="5">
        <v>1</v>
      </c>
      <c r="O1646" s="7">
        <v>282</v>
      </c>
      <c r="P1646" s="8">
        <v>0.05</v>
      </c>
      <c r="Q1646" s="7">
        <v>115</v>
      </c>
      <c r="R1646" s="9">
        <f t="shared" si="204"/>
        <v>267.89999999999998</v>
      </c>
      <c r="S1646" s="9">
        <f t="shared" si="205"/>
        <v>115</v>
      </c>
      <c r="T1646" s="9">
        <f t="shared" si="206"/>
        <v>152.89999999999998</v>
      </c>
      <c r="U1646" s="10">
        <f t="shared" si="207"/>
        <v>0.5707353490108249</v>
      </c>
      <c r="V1646" s="5" t="s">
        <v>42</v>
      </c>
    </row>
    <row r="1647" spans="1:22" x14ac:dyDescent="0.3">
      <c r="A1647" s="5" t="s">
        <v>1734</v>
      </c>
      <c r="B1647" s="6">
        <v>45338</v>
      </c>
      <c r="C1647" s="5">
        <f t="shared" si="200"/>
        <v>2024</v>
      </c>
      <c r="D1647" s="5">
        <f t="shared" si="201"/>
        <v>2</v>
      </c>
      <c r="E1647" s="5" t="str">
        <f t="shared" si="202"/>
        <v>Feb</v>
      </c>
      <c r="F1647" s="5" t="str">
        <f t="shared" si="203"/>
        <v>Q1</v>
      </c>
      <c r="G1647" s="5" t="s">
        <v>35</v>
      </c>
      <c r="H1647" s="5" t="s">
        <v>36</v>
      </c>
      <c r="I1647" s="5" t="s">
        <v>37</v>
      </c>
      <c r="J1647" s="5" t="s">
        <v>38</v>
      </c>
      <c r="K1647" s="5" t="s">
        <v>75</v>
      </c>
      <c r="L1647" s="5" t="s">
        <v>76</v>
      </c>
      <c r="M1647" s="5" t="s">
        <v>56</v>
      </c>
      <c r="N1647" s="5">
        <v>1</v>
      </c>
      <c r="O1647" s="7">
        <v>11917</v>
      </c>
      <c r="P1647" s="8">
        <v>0.05</v>
      </c>
      <c r="Q1647" s="7">
        <v>8714</v>
      </c>
      <c r="R1647" s="9">
        <f t="shared" si="204"/>
        <v>11321.15</v>
      </c>
      <c r="S1647" s="9">
        <f t="shared" si="205"/>
        <v>8714</v>
      </c>
      <c r="T1647" s="9">
        <f t="shared" si="206"/>
        <v>2607.1499999999996</v>
      </c>
      <c r="U1647" s="10">
        <f t="shared" si="207"/>
        <v>0.23029020903353456</v>
      </c>
      <c r="V1647" s="5" t="s">
        <v>42</v>
      </c>
    </row>
    <row r="1648" spans="1:22" x14ac:dyDescent="0.3">
      <c r="A1648" s="5" t="s">
        <v>1735</v>
      </c>
      <c r="B1648" s="6">
        <v>45338</v>
      </c>
      <c r="C1648" s="5">
        <f t="shared" si="200"/>
        <v>2024</v>
      </c>
      <c r="D1648" s="5">
        <f t="shared" si="201"/>
        <v>2</v>
      </c>
      <c r="E1648" s="5" t="str">
        <f t="shared" si="202"/>
        <v>Feb</v>
      </c>
      <c r="F1648" s="5" t="str">
        <f t="shared" si="203"/>
        <v>Q1</v>
      </c>
      <c r="G1648" s="5" t="s">
        <v>58</v>
      </c>
      <c r="H1648" s="5" t="s">
        <v>72</v>
      </c>
      <c r="I1648" s="5" t="s">
        <v>73</v>
      </c>
      <c r="J1648" s="5" t="s">
        <v>81</v>
      </c>
      <c r="K1648" s="5" t="s">
        <v>82</v>
      </c>
      <c r="L1648" s="5" t="s">
        <v>40</v>
      </c>
      <c r="M1648" s="5" t="s">
        <v>49</v>
      </c>
      <c r="N1648" s="5">
        <v>2</v>
      </c>
      <c r="O1648" s="7">
        <v>6274</v>
      </c>
      <c r="P1648" s="8">
        <v>0.1</v>
      </c>
      <c r="Q1648" s="7">
        <v>3385</v>
      </c>
      <c r="R1648" s="9">
        <f t="shared" si="204"/>
        <v>11293.2</v>
      </c>
      <c r="S1648" s="9">
        <f t="shared" si="205"/>
        <v>6770</v>
      </c>
      <c r="T1648" s="9">
        <f t="shared" si="206"/>
        <v>4523.2000000000007</v>
      </c>
      <c r="U1648" s="10">
        <f t="shared" si="207"/>
        <v>0.400524209258669</v>
      </c>
      <c r="V1648" s="5" t="s">
        <v>42</v>
      </c>
    </row>
    <row r="1649" spans="1:22" x14ac:dyDescent="0.3">
      <c r="A1649" s="5" t="s">
        <v>1736</v>
      </c>
      <c r="B1649" s="6">
        <v>45338</v>
      </c>
      <c r="C1649" s="5">
        <f t="shared" si="200"/>
        <v>2024</v>
      </c>
      <c r="D1649" s="5">
        <f t="shared" si="201"/>
        <v>2</v>
      </c>
      <c r="E1649" s="5" t="str">
        <f t="shared" si="202"/>
        <v>Feb</v>
      </c>
      <c r="F1649" s="5" t="str">
        <f t="shared" si="203"/>
        <v>Q1</v>
      </c>
      <c r="G1649" s="5" t="s">
        <v>51</v>
      </c>
      <c r="H1649" s="5" t="s">
        <v>106</v>
      </c>
      <c r="I1649" s="5" t="s">
        <v>107</v>
      </c>
      <c r="J1649" s="5" t="s">
        <v>46</v>
      </c>
      <c r="K1649" s="5" t="s">
        <v>89</v>
      </c>
      <c r="L1649" s="5" t="s">
        <v>76</v>
      </c>
      <c r="M1649" s="5" t="s">
        <v>56</v>
      </c>
      <c r="N1649" s="5">
        <v>1</v>
      </c>
      <c r="O1649" s="7">
        <v>2285</v>
      </c>
      <c r="P1649" s="8">
        <v>0</v>
      </c>
      <c r="Q1649" s="7">
        <v>1333</v>
      </c>
      <c r="R1649" s="9">
        <f t="shared" si="204"/>
        <v>2285</v>
      </c>
      <c r="S1649" s="9">
        <f t="shared" si="205"/>
        <v>1333</v>
      </c>
      <c r="T1649" s="9">
        <f t="shared" si="206"/>
        <v>952</v>
      </c>
      <c r="U1649" s="10">
        <f t="shared" si="207"/>
        <v>0.41663019693654268</v>
      </c>
      <c r="V1649" s="5" t="s">
        <v>120</v>
      </c>
    </row>
    <row r="1650" spans="1:22" x14ac:dyDescent="0.3">
      <c r="A1650" s="5" t="s">
        <v>1737</v>
      </c>
      <c r="B1650" s="6">
        <v>45338</v>
      </c>
      <c r="C1650" s="5">
        <f t="shared" si="200"/>
        <v>2024</v>
      </c>
      <c r="D1650" s="5">
        <f t="shared" si="201"/>
        <v>2</v>
      </c>
      <c r="E1650" s="5" t="str">
        <f t="shared" si="202"/>
        <v>Feb</v>
      </c>
      <c r="F1650" s="5" t="str">
        <f t="shared" si="203"/>
        <v>Q1</v>
      </c>
      <c r="G1650" s="5" t="s">
        <v>35</v>
      </c>
      <c r="H1650" s="5" t="s">
        <v>44</v>
      </c>
      <c r="I1650" s="5" t="s">
        <v>45</v>
      </c>
      <c r="J1650" s="5" t="s">
        <v>46</v>
      </c>
      <c r="K1650" s="5" t="s">
        <v>47</v>
      </c>
      <c r="L1650" s="5" t="s">
        <v>76</v>
      </c>
      <c r="M1650" s="5" t="s">
        <v>56</v>
      </c>
      <c r="N1650" s="5">
        <v>4</v>
      </c>
      <c r="O1650" s="7">
        <v>486</v>
      </c>
      <c r="P1650" s="8">
        <v>0</v>
      </c>
      <c r="Q1650" s="7">
        <v>222</v>
      </c>
      <c r="R1650" s="9">
        <f t="shared" si="204"/>
        <v>1944</v>
      </c>
      <c r="S1650" s="9">
        <f t="shared" si="205"/>
        <v>888</v>
      </c>
      <c r="T1650" s="9">
        <f t="shared" si="206"/>
        <v>1056</v>
      </c>
      <c r="U1650" s="10">
        <f t="shared" si="207"/>
        <v>0.54320987654320985</v>
      </c>
      <c r="V1650" s="5" t="s">
        <v>42</v>
      </c>
    </row>
    <row r="1651" spans="1:22" x14ac:dyDescent="0.3">
      <c r="A1651" s="5" t="s">
        <v>1738</v>
      </c>
      <c r="B1651" s="6">
        <v>45338</v>
      </c>
      <c r="C1651" s="5">
        <f t="shared" si="200"/>
        <v>2024</v>
      </c>
      <c r="D1651" s="5">
        <f t="shared" si="201"/>
        <v>2</v>
      </c>
      <c r="E1651" s="5" t="str">
        <f t="shared" si="202"/>
        <v>Feb</v>
      </c>
      <c r="F1651" s="5" t="str">
        <f t="shared" si="203"/>
        <v>Q1</v>
      </c>
      <c r="G1651" s="5" t="s">
        <v>58</v>
      </c>
      <c r="H1651" s="5" t="s">
        <v>72</v>
      </c>
      <c r="I1651" s="5" t="s">
        <v>73</v>
      </c>
      <c r="J1651" s="5" t="s">
        <v>38</v>
      </c>
      <c r="K1651" s="5" t="s">
        <v>104</v>
      </c>
      <c r="L1651" s="5" t="s">
        <v>40</v>
      </c>
      <c r="M1651" s="5" t="s">
        <v>41</v>
      </c>
      <c r="N1651" s="5">
        <v>5</v>
      </c>
      <c r="O1651" s="7">
        <v>1575</v>
      </c>
      <c r="P1651" s="8">
        <v>0.05</v>
      </c>
      <c r="Q1651" s="7">
        <v>792</v>
      </c>
      <c r="R1651" s="9">
        <f t="shared" si="204"/>
        <v>7481.25</v>
      </c>
      <c r="S1651" s="9">
        <f t="shared" si="205"/>
        <v>3960</v>
      </c>
      <c r="T1651" s="9">
        <f t="shared" si="206"/>
        <v>3521.25</v>
      </c>
      <c r="U1651" s="10">
        <f t="shared" si="207"/>
        <v>0.4706766917293233</v>
      </c>
      <c r="V1651" s="5" t="s">
        <v>42</v>
      </c>
    </row>
    <row r="1652" spans="1:22" x14ac:dyDescent="0.3">
      <c r="A1652" s="5" t="s">
        <v>1739</v>
      </c>
      <c r="B1652" s="6">
        <v>45338</v>
      </c>
      <c r="C1652" s="5">
        <f t="shared" si="200"/>
        <v>2024</v>
      </c>
      <c r="D1652" s="5">
        <f t="shared" si="201"/>
        <v>2</v>
      </c>
      <c r="E1652" s="5" t="str">
        <f t="shared" si="202"/>
        <v>Feb</v>
      </c>
      <c r="F1652" s="5" t="str">
        <f t="shared" si="203"/>
        <v>Q1</v>
      </c>
      <c r="G1652" s="5" t="s">
        <v>51</v>
      </c>
      <c r="H1652" s="5" t="s">
        <v>106</v>
      </c>
      <c r="I1652" s="5" t="s">
        <v>107</v>
      </c>
      <c r="J1652" s="5" t="s">
        <v>38</v>
      </c>
      <c r="K1652" s="5" t="s">
        <v>75</v>
      </c>
      <c r="L1652" s="5" t="s">
        <v>40</v>
      </c>
      <c r="M1652" s="5" t="s">
        <v>41</v>
      </c>
      <c r="N1652" s="5">
        <v>1</v>
      </c>
      <c r="O1652" s="7">
        <v>10889</v>
      </c>
      <c r="P1652" s="8">
        <v>0.2</v>
      </c>
      <c r="Q1652" s="7">
        <v>8084</v>
      </c>
      <c r="R1652" s="9">
        <f t="shared" si="204"/>
        <v>8711.2000000000007</v>
      </c>
      <c r="S1652" s="9">
        <f t="shared" si="205"/>
        <v>8084</v>
      </c>
      <c r="T1652" s="9">
        <f t="shared" si="206"/>
        <v>627.20000000000073</v>
      </c>
      <c r="U1652" s="10">
        <f t="shared" si="207"/>
        <v>7.1999265313619332E-2</v>
      </c>
      <c r="V1652" s="5" t="s">
        <v>42</v>
      </c>
    </row>
    <row r="1653" spans="1:22" x14ac:dyDescent="0.3">
      <c r="A1653" s="5" t="s">
        <v>1740</v>
      </c>
      <c r="B1653" s="6">
        <v>45339</v>
      </c>
      <c r="C1653" s="5">
        <f t="shared" si="200"/>
        <v>2024</v>
      </c>
      <c r="D1653" s="5">
        <f t="shared" si="201"/>
        <v>2</v>
      </c>
      <c r="E1653" s="5" t="str">
        <f t="shared" si="202"/>
        <v>Feb</v>
      </c>
      <c r="F1653" s="5" t="str">
        <f t="shared" si="203"/>
        <v>Q1</v>
      </c>
      <c r="G1653" s="5" t="s">
        <v>63</v>
      </c>
      <c r="H1653" s="5" t="s">
        <v>86</v>
      </c>
      <c r="I1653" s="5" t="s">
        <v>87</v>
      </c>
      <c r="J1653" s="5" t="s">
        <v>38</v>
      </c>
      <c r="K1653" s="5" t="s">
        <v>118</v>
      </c>
      <c r="L1653" s="5" t="s">
        <v>40</v>
      </c>
      <c r="M1653" s="5" t="s">
        <v>41</v>
      </c>
      <c r="N1653" s="5">
        <v>5</v>
      </c>
      <c r="O1653" s="7">
        <v>16383</v>
      </c>
      <c r="P1653" s="8">
        <v>0.1</v>
      </c>
      <c r="Q1653" s="7">
        <v>12446</v>
      </c>
      <c r="R1653" s="9">
        <f t="shared" si="204"/>
        <v>73723.5</v>
      </c>
      <c r="S1653" s="9">
        <f t="shared" si="205"/>
        <v>62230</v>
      </c>
      <c r="T1653" s="9">
        <f t="shared" si="206"/>
        <v>11493.5</v>
      </c>
      <c r="U1653" s="10">
        <f t="shared" si="207"/>
        <v>0.15590008613264428</v>
      </c>
      <c r="V1653" s="5" t="s">
        <v>42</v>
      </c>
    </row>
    <row r="1654" spans="1:22" x14ac:dyDescent="0.3">
      <c r="A1654" s="5" t="s">
        <v>1741</v>
      </c>
      <c r="B1654" s="6">
        <v>45339</v>
      </c>
      <c r="C1654" s="5">
        <f t="shared" si="200"/>
        <v>2024</v>
      </c>
      <c r="D1654" s="5">
        <f t="shared" si="201"/>
        <v>2</v>
      </c>
      <c r="E1654" s="5" t="str">
        <f t="shared" si="202"/>
        <v>Feb</v>
      </c>
      <c r="F1654" s="5" t="str">
        <f t="shared" si="203"/>
        <v>Q1</v>
      </c>
      <c r="G1654" s="5" t="s">
        <v>51</v>
      </c>
      <c r="H1654" s="5" t="s">
        <v>79</v>
      </c>
      <c r="I1654" s="5" t="s">
        <v>80</v>
      </c>
      <c r="J1654" s="5" t="s">
        <v>46</v>
      </c>
      <c r="K1654" s="5" t="s">
        <v>61</v>
      </c>
      <c r="L1654" s="5" t="s">
        <v>76</v>
      </c>
      <c r="M1654" s="5" t="s">
        <v>49</v>
      </c>
      <c r="N1654" s="5">
        <v>4</v>
      </c>
      <c r="O1654" s="7">
        <v>240</v>
      </c>
      <c r="P1654" s="8">
        <v>0</v>
      </c>
      <c r="Q1654" s="7">
        <v>101</v>
      </c>
      <c r="R1654" s="9">
        <f t="shared" si="204"/>
        <v>960</v>
      </c>
      <c r="S1654" s="9">
        <f t="shared" si="205"/>
        <v>404</v>
      </c>
      <c r="T1654" s="9">
        <f t="shared" si="206"/>
        <v>556</v>
      </c>
      <c r="U1654" s="10">
        <f t="shared" si="207"/>
        <v>0.57916666666666672</v>
      </c>
      <c r="V1654" s="5" t="s">
        <v>42</v>
      </c>
    </row>
    <row r="1655" spans="1:22" x14ac:dyDescent="0.3">
      <c r="A1655" s="5" t="s">
        <v>1742</v>
      </c>
      <c r="B1655" s="6">
        <v>45340</v>
      </c>
      <c r="C1655" s="5">
        <f t="shared" si="200"/>
        <v>2024</v>
      </c>
      <c r="D1655" s="5">
        <f t="shared" si="201"/>
        <v>2</v>
      </c>
      <c r="E1655" s="5" t="str">
        <f t="shared" si="202"/>
        <v>Feb</v>
      </c>
      <c r="F1655" s="5" t="str">
        <f t="shared" si="203"/>
        <v>Q1</v>
      </c>
      <c r="G1655" s="5" t="s">
        <v>63</v>
      </c>
      <c r="H1655" s="5" t="s">
        <v>109</v>
      </c>
      <c r="I1655" s="5" t="s">
        <v>110</v>
      </c>
      <c r="J1655" s="5" t="s">
        <v>54</v>
      </c>
      <c r="K1655" s="5" t="s">
        <v>84</v>
      </c>
      <c r="L1655" s="5" t="s">
        <v>40</v>
      </c>
      <c r="M1655" s="5" t="s">
        <v>41</v>
      </c>
      <c r="N1655" s="5">
        <v>1</v>
      </c>
      <c r="O1655" s="7">
        <v>2196</v>
      </c>
      <c r="P1655" s="8">
        <v>0.2</v>
      </c>
      <c r="Q1655" s="7">
        <v>1085</v>
      </c>
      <c r="R1655" s="9">
        <f t="shared" si="204"/>
        <v>1756.8000000000002</v>
      </c>
      <c r="S1655" s="9">
        <f t="shared" si="205"/>
        <v>1085</v>
      </c>
      <c r="T1655" s="9">
        <f t="shared" si="206"/>
        <v>671.80000000000018</v>
      </c>
      <c r="U1655" s="10">
        <f t="shared" si="207"/>
        <v>0.38239981785063759</v>
      </c>
      <c r="V1655" s="5" t="s">
        <v>42</v>
      </c>
    </row>
    <row r="1656" spans="1:22" x14ac:dyDescent="0.3">
      <c r="A1656" s="5" t="s">
        <v>1743</v>
      </c>
      <c r="B1656" s="6">
        <v>45341</v>
      </c>
      <c r="C1656" s="5">
        <f t="shared" si="200"/>
        <v>2024</v>
      </c>
      <c r="D1656" s="5">
        <f t="shared" si="201"/>
        <v>2</v>
      </c>
      <c r="E1656" s="5" t="str">
        <f t="shared" si="202"/>
        <v>Feb</v>
      </c>
      <c r="F1656" s="5" t="str">
        <f t="shared" si="203"/>
        <v>Q1</v>
      </c>
      <c r="G1656" s="5" t="s">
        <v>58</v>
      </c>
      <c r="H1656" s="5" t="s">
        <v>68</v>
      </c>
      <c r="I1656" s="5" t="s">
        <v>69</v>
      </c>
      <c r="J1656" s="5" t="s">
        <v>46</v>
      </c>
      <c r="K1656" s="5" t="s">
        <v>66</v>
      </c>
      <c r="L1656" s="5" t="s">
        <v>48</v>
      </c>
      <c r="M1656" s="5" t="s">
        <v>56</v>
      </c>
      <c r="N1656" s="5">
        <v>1</v>
      </c>
      <c r="O1656" s="7">
        <v>289</v>
      </c>
      <c r="P1656" s="8">
        <v>0.15</v>
      </c>
      <c r="Q1656" s="7">
        <v>119</v>
      </c>
      <c r="R1656" s="9">
        <f t="shared" si="204"/>
        <v>245.65</v>
      </c>
      <c r="S1656" s="9">
        <f t="shared" si="205"/>
        <v>119</v>
      </c>
      <c r="T1656" s="9">
        <f t="shared" si="206"/>
        <v>126.65</v>
      </c>
      <c r="U1656" s="10">
        <f t="shared" si="207"/>
        <v>0.51557093425605538</v>
      </c>
      <c r="V1656" s="5" t="s">
        <v>42</v>
      </c>
    </row>
    <row r="1657" spans="1:22" x14ac:dyDescent="0.3">
      <c r="A1657" s="5" t="s">
        <v>1744</v>
      </c>
      <c r="B1657" s="6">
        <v>45341</v>
      </c>
      <c r="C1657" s="5">
        <f t="shared" si="200"/>
        <v>2024</v>
      </c>
      <c r="D1657" s="5">
        <f t="shared" si="201"/>
        <v>2</v>
      </c>
      <c r="E1657" s="5" t="str">
        <f t="shared" si="202"/>
        <v>Feb</v>
      </c>
      <c r="F1657" s="5" t="str">
        <f t="shared" si="203"/>
        <v>Q1</v>
      </c>
      <c r="G1657" s="5" t="s">
        <v>35</v>
      </c>
      <c r="H1657" s="5" t="s">
        <v>36</v>
      </c>
      <c r="I1657" s="5" t="s">
        <v>37</v>
      </c>
      <c r="J1657" s="5" t="s">
        <v>81</v>
      </c>
      <c r="K1657" s="5" t="s">
        <v>94</v>
      </c>
      <c r="L1657" s="5" t="s">
        <v>76</v>
      </c>
      <c r="M1657" s="5" t="s">
        <v>49</v>
      </c>
      <c r="N1657" s="5">
        <v>1</v>
      </c>
      <c r="O1657" s="7">
        <v>28872</v>
      </c>
      <c r="P1657" s="8">
        <v>0</v>
      </c>
      <c r="Q1657" s="7">
        <v>19655</v>
      </c>
      <c r="R1657" s="9">
        <f t="shared" si="204"/>
        <v>28872</v>
      </c>
      <c r="S1657" s="9">
        <f t="shared" si="205"/>
        <v>19655</v>
      </c>
      <c r="T1657" s="9">
        <f t="shared" si="206"/>
        <v>9217</v>
      </c>
      <c r="U1657" s="10">
        <f t="shared" si="207"/>
        <v>0.3192366306456082</v>
      </c>
      <c r="V1657" s="5" t="s">
        <v>42</v>
      </c>
    </row>
    <row r="1658" spans="1:22" x14ac:dyDescent="0.3">
      <c r="A1658" s="5" t="s">
        <v>1745</v>
      </c>
      <c r="B1658" s="6">
        <v>45342</v>
      </c>
      <c r="C1658" s="5">
        <f t="shared" si="200"/>
        <v>2024</v>
      </c>
      <c r="D1658" s="5">
        <f t="shared" si="201"/>
        <v>2</v>
      </c>
      <c r="E1658" s="5" t="str">
        <f t="shared" si="202"/>
        <v>Feb</v>
      </c>
      <c r="F1658" s="5" t="str">
        <f t="shared" si="203"/>
        <v>Q1</v>
      </c>
      <c r="G1658" s="5" t="s">
        <v>58</v>
      </c>
      <c r="H1658" s="5" t="s">
        <v>68</v>
      </c>
      <c r="I1658" s="5" t="s">
        <v>69</v>
      </c>
      <c r="J1658" s="5" t="s">
        <v>38</v>
      </c>
      <c r="K1658" s="5" t="s">
        <v>104</v>
      </c>
      <c r="L1658" s="5" t="s">
        <v>40</v>
      </c>
      <c r="M1658" s="5" t="s">
        <v>49</v>
      </c>
      <c r="N1658" s="5">
        <v>4</v>
      </c>
      <c r="O1658" s="7">
        <v>1531</v>
      </c>
      <c r="P1658" s="8">
        <v>0.05</v>
      </c>
      <c r="Q1658" s="7">
        <v>753</v>
      </c>
      <c r="R1658" s="9">
        <f t="shared" si="204"/>
        <v>5817.8</v>
      </c>
      <c r="S1658" s="9">
        <f t="shared" si="205"/>
        <v>3012</v>
      </c>
      <c r="T1658" s="9">
        <f t="shared" si="206"/>
        <v>2805.8</v>
      </c>
      <c r="U1658" s="10">
        <f t="shared" si="207"/>
        <v>0.48227852452817216</v>
      </c>
      <c r="V1658" s="5" t="s">
        <v>42</v>
      </c>
    </row>
    <row r="1659" spans="1:22" x14ac:dyDescent="0.3">
      <c r="A1659" s="5" t="s">
        <v>1746</v>
      </c>
      <c r="B1659" s="6">
        <v>45342</v>
      </c>
      <c r="C1659" s="5">
        <f t="shared" si="200"/>
        <v>2024</v>
      </c>
      <c r="D1659" s="5">
        <f t="shared" si="201"/>
        <v>2</v>
      </c>
      <c r="E1659" s="5" t="str">
        <f t="shared" si="202"/>
        <v>Feb</v>
      </c>
      <c r="F1659" s="5" t="str">
        <f t="shared" si="203"/>
        <v>Q1</v>
      </c>
      <c r="G1659" s="5" t="s">
        <v>51</v>
      </c>
      <c r="H1659" s="5" t="s">
        <v>106</v>
      </c>
      <c r="I1659" s="5" t="s">
        <v>107</v>
      </c>
      <c r="J1659" s="5" t="s">
        <v>54</v>
      </c>
      <c r="K1659" s="5" t="s">
        <v>55</v>
      </c>
      <c r="L1659" s="5" t="s">
        <v>40</v>
      </c>
      <c r="M1659" s="5" t="s">
        <v>41</v>
      </c>
      <c r="N1659" s="5">
        <v>3</v>
      </c>
      <c r="O1659" s="7">
        <v>2806</v>
      </c>
      <c r="P1659" s="8">
        <v>0.2</v>
      </c>
      <c r="Q1659" s="7">
        <v>1660</v>
      </c>
      <c r="R1659" s="9">
        <f t="shared" si="204"/>
        <v>6734.4000000000005</v>
      </c>
      <c r="S1659" s="9">
        <f t="shared" si="205"/>
        <v>4980</v>
      </c>
      <c r="T1659" s="9">
        <f t="shared" si="206"/>
        <v>1754.4000000000005</v>
      </c>
      <c r="U1659" s="10">
        <f t="shared" si="207"/>
        <v>0.26051318602993589</v>
      </c>
      <c r="V1659" s="5" t="s">
        <v>42</v>
      </c>
    </row>
    <row r="1660" spans="1:22" x14ac:dyDescent="0.3">
      <c r="A1660" s="5" t="s">
        <v>1747</v>
      </c>
      <c r="B1660" s="6">
        <v>45343</v>
      </c>
      <c r="C1660" s="5">
        <f t="shared" si="200"/>
        <v>2024</v>
      </c>
      <c r="D1660" s="5">
        <f t="shared" si="201"/>
        <v>2</v>
      </c>
      <c r="E1660" s="5" t="str">
        <f t="shared" si="202"/>
        <v>Feb</v>
      </c>
      <c r="F1660" s="5" t="str">
        <f t="shared" si="203"/>
        <v>Q1</v>
      </c>
      <c r="G1660" s="5" t="s">
        <v>51</v>
      </c>
      <c r="H1660" s="5" t="s">
        <v>106</v>
      </c>
      <c r="I1660" s="5" t="s">
        <v>107</v>
      </c>
      <c r="J1660" s="5" t="s">
        <v>81</v>
      </c>
      <c r="K1660" s="5" t="s">
        <v>146</v>
      </c>
      <c r="L1660" s="5" t="s">
        <v>40</v>
      </c>
      <c r="M1660" s="5" t="s">
        <v>41</v>
      </c>
      <c r="N1660" s="5">
        <v>1</v>
      </c>
      <c r="O1660" s="7">
        <v>8181</v>
      </c>
      <c r="P1660" s="8">
        <v>0.4</v>
      </c>
      <c r="Q1660" s="7">
        <v>5220</v>
      </c>
      <c r="R1660" s="9">
        <f t="shared" si="204"/>
        <v>4908.5999999999995</v>
      </c>
      <c r="S1660" s="9">
        <f t="shared" si="205"/>
        <v>5220</v>
      </c>
      <c r="T1660" s="9">
        <f t="shared" si="206"/>
        <v>-311.40000000000055</v>
      </c>
      <c r="U1660" s="10">
        <f t="shared" si="207"/>
        <v>-6.3439677301063563E-2</v>
      </c>
      <c r="V1660" s="5" t="s">
        <v>42</v>
      </c>
    </row>
    <row r="1661" spans="1:22" x14ac:dyDescent="0.3">
      <c r="A1661" s="5" t="s">
        <v>1748</v>
      </c>
      <c r="B1661" s="6">
        <v>45343</v>
      </c>
      <c r="C1661" s="5">
        <f t="shared" si="200"/>
        <v>2024</v>
      </c>
      <c r="D1661" s="5">
        <f t="shared" si="201"/>
        <v>2</v>
      </c>
      <c r="E1661" s="5" t="str">
        <f t="shared" si="202"/>
        <v>Feb</v>
      </c>
      <c r="F1661" s="5" t="str">
        <f t="shared" si="203"/>
        <v>Q1</v>
      </c>
      <c r="G1661" s="5" t="s">
        <v>63</v>
      </c>
      <c r="H1661" s="5" t="s">
        <v>109</v>
      </c>
      <c r="I1661" s="5" t="s">
        <v>110</v>
      </c>
      <c r="J1661" s="5" t="s">
        <v>46</v>
      </c>
      <c r="K1661" s="5" t="s">
        <v>89</v>
      </c>
      <c r="L1661" s="5" t="s">
        <v>40</v>
      </c>
      <c r="M1661" s="5" t="s">
        <v>49</v>
      </c>
      <c r="N1661" s="5">
        <v>1</v>
      </c>
      <c r="O1661" s="7">
        <v>2075</v>
      </c>
      <c r="P1661" s="8">
        <v>0.05</v>
      </c>
      <c r="Q1661" s="7">
        <v>1186</v>
      </c>
      <c r="R1661" s="9">
        <f t="shared" si="204"/>
        <v>1971.25</v>
      </c>
      <c r="S1661" s="9">
        <f t="shared" si="205"/>
        <v>1186</v>
      </c>
      <c r="T1661" s="9">
        <f t="shared" si="206"/>
        <v>785.25</v>
      </c>
      <c r="U1661" s="10">
        <f t="shared" si="207"/>
        <v>0.39835129993658847</v>
      </c>
      <c r="V1661" s="5" t="s">
        <v>42</v>
      </c>
    </row>
    <row r="1662" spans="1:22" x14ac:dyDescent="0.3">
      <c r="A1662" s="5" t="s">
        <v>1749</v>
      </c>
      <c r="B1662" s="6">
        <v>45343</v>
      </c>
      <c r="C1662" s="5">
        <f t="shared" si="200"/>
        <v>2024</v>
      </c>
      <c r="D1662" s="5">
        <f t="shared" si="201"/>
        <v>2</v>
      </c>
      <c r="E1662" s="5" t="str">
        <f t="shared" si="202"/>
        <v>Feb</v>
      </c>
      <c r="F1662" s="5" t="str">
        <f t="shared" si="203"/>
        <v>Q1</v>
      </c>
      <c r="G1662" s="5" t="s">
        <v>51</v>
      </c>
      <c r="H1662" s="5" t="s">
        <v>52</v>
      </c>
      <c r="I1662" s="5" t="s">
        <v>53</v>
      </c>
      <c r="J1662" s="5" t="s">
        <v>46</v>
      </c>
      <c r="K1662" s="5" t="s">
        <v>61</v>
      </c>
      <c r="L1662" s="5" t="s">
        <v>76</v>
      </c>
      <c r="M1662" s="5" t="s">
        <v>56</v>
      </c>
      <c r="N1662" s="5">
        <v>2</v>
      </c>
      <c r="O1662" s="7">
        <v>260</v>
      </c>
      <c r="P1662" s="8">
        <v>0</v>
      </c>
      <c r="Q1662" s="7">
        <v>112</v>
      </c>
      <c r="R1662" s="9">
        <f t="shared" si="204"/>
        <v>520</v>
      </c>
      <c r="S1662" s="9">
        <f t="shared" si="205"/>
        <v>224</v>
      </c>
      <c r="T1662" s="9">
        <f t="shared" si="206"/>
        <v>296</v>
      </c>
      <c r="U1662" s="10">
        <f t="shared" si="207"/>
        <v>0.56923076923076921</v>
      </c>
      <c r="V1662" s="5" t="s">
        <v>42</v>
      </c>
    </row>
    <row r="1663" spans="1:22" x14ac:dyDescent="0.3">
      <c r="A1663" s="5" t="s">
        <v>1750</v>
      </c>
      <c r="B1663" s="6">
        <v>45343</v>
      </c>
      <c r="C1663" s="5">
        <f t="shared" si="200"/>
        <v>2024</v>
      </c>
      <c r="D1663" s="5">
        <f t="shared" si="201"/>
        <v>2</v>
      </c>
      <c r="E1663" s="5" t="str">
        <f t="shared" si="202"/>
        <v>Feb</v>
      </c>
      <c r="F1663" s="5" t="str">
        <f t="shared" si="203"/>
        <v>Q1</v>
      </c>
      <c r="G1663" s="5" t="s">
        <v>51</v>
      </c>
      <c r="H1663" s="5" t="s">
        <v>52</v>
      </c>
      <c r="I1663" s="5" t="s">
        <v>53</v>
      </c>
      <c r="J1663" s="5" t="s">
        <v>38</v>
      </c>
      <c r="K1663" s="5" t="s">
        <v>39</v>
      </c>
      <c r="L1663" s="5" t="s">
        <v>76</v>
      </c>
      <c r="M1663" s="5" t="s">
        <v>49</v>
      </c>
      <c r="N1663" s="5">
        <v>1</v>
      </c>
      <c r="O1663" s="7">
        <v>47470</v>
      </c>
      <c r="P1663" s="8">
        <v>0</v>
      </c>
      <c r="Q1663" s="7">
        <v>41182</v>
      </c>
      <c r="R1663" s="9">
        <f t="shared" si="204"/>
        <v>47470</v>
      </c>
      <c r="S1663" s="9">
        <f t="shared" si="205"/>
        <v>41182</v>
      </c>
      <c r="T1663" s="9">
        <f t="shared" si="206"/>
        <v>6288</v>
      </c>
      <c r="U1663" s="10">
        <f t="shared" si="207"/>
        <v>0.13246260796292395</v>
      </c>
      <c r="V1663" s="5" t="s">
        <v>42</v>
      </c>
    </row>
    <row r="1664" spans="1:22" x14ac:dyDescent="0.3">
      <c r="A1664" s="5" t="s">
        <v>1751</v>
      </c>
      <c r="B1664" s="6">
        <v>45344</v>
      </c>
      <c r="C1664" s="5">
        <f t="shared" si="200"/>
        <v>2024</v>
      </c>
      <c r="D1664" s="5">
        <f t="shared" si="201"/>
        <v>2</v>
      </c>
      <c r="E1664" s="5" t="str">
        <f t="shared" si="202"/>
        <v>Feb</v>
      </c>
      <c r="F1664" s="5" t="str">
        <f t="shared" si="203"/>
        <v>Q1</v>
      </c>
      <c r="G1664" s="5" t="s">
        <v>35</v>
      </c>
      <c r="H1664" s="5" t="s">
        <v>91</v>
      </c>
      <c r="I1664" s="5" t="s">
        <v>92</v>
      </c>
      <c r="J1664" s="5" t="s">
        <v>38</v>
      </c>
      <c r="K1664" s="5" t="s">
        <v>118</v>
      </c>
      <c r="L1664" s="5" t="s">
        <v>40</v>
      </c>
      <c r="M1664" s="5" t="s">
        <v>56</v>
      </c>
      <c r="N1664" s="5">
        <v>1</v>
      </c>
      <c r="O1664" s="7">
        <v>19017</v>
      </c>
      <c r="P1664" s="8">
        <v>0</v>
      </c>
      <c r="Q1664" s="7">
        <v>14438</v>
      </c>
      <c r="R1664" s="9">
        <f t="shared" si="204"/>
        <v>19017</v>
      </c>
      <c r="S1664" s="9">
        <f t="shared" si="205"/>
        <v>14438</v>
      </c>
      <c r="T1664" s="9">
        <f t="shared" si="206"/>
        <v>4579</v>
      </c>
      <c r="U1664" s="10">
        <f t="shared" si="207"/>
        <v>0.24078456118210023</v>
      </c>
      <c r="V1664" s="5" t="s">
        <v>42</v>
      </c>
    </row>
    <row r="1665" spans="1:22" x14ac:dyDescent="0.3">
      <c r="A1665" s="5" t="s">
        <v>1752</v>
      </c>
      <c r="B1665" s="6">
        <v>45344</v>
      </c>
      <c r="C1665" s="5">
        <f t="shared" si="200"/>
        <v>2024</v>
      </c>
      <c r="D1665" s="5">
        <f t="shared" si="201"/>
        <v>2</v>
      </c>
      <c r="E1665" s="5" t="str">
        <f t="shared" si="202"/>
        <v>Feb</v>
      </c>
      <c r="F1665" s="5" t="str">
        <f t="shared" si="203"/>
        <v>Q1</v>
      </c>
      <c r="G1665" s="5" t="s">
        <v>51</v>
      </c>
      <c r="H1665" s="5" t="s">
        <v>79</v>
      </c>
      <c r="I1665" s="5" t="s">
        <v>80</v>
      </c>
      <c r="J1665" s="5" t="s">
        <v>46</v>
      </c>
      <c r="K1665" s="5" t="s">
        <v>66</v>
      </c>
      <c r="L1665" s="5" t="s">
        <v>40</v>
      </c>
      <c r="M1665" s="5" t="s">
        <v>56</v>
      </c>
      <c r="N1665" s="5">
        <v>2</v>
      </c>
      <c r="O1665" s="7">
        <v>280</v>
      </c>
      <c r="P1665" s="8">
        <v>0</v>
      </c>
      <c r="Q1665" s="7">
        <v>111</v>
      </c>
      <c r="R1665" s="9">
        <f t="shared" si="204"/>
        <v>560</v>
      </c>
      <c r="S1665" s="9">
        <f t="shared" si="205"/>
        <v>222</v>
      </c>
      <c r="T1665" s="9">
        <f t="shared" si="206"/>
        <v>338</v>
      </c>
      <c r="U1665" s="10">
        <f t="shared" si="207"/>
        <v>0.60357142857142854</v>
      </c>
      <c r="V1665" s="5" t="s">
        <v>42</v>
      </c>
    </row>
    <row r="1666" spans="1:22" x14ac:dyDescent="0.3">
      <c r="A1666" s="5" t="s">
        <v>1753</v>
      </c>
      <c r="B1666" s="6">
        <v>45344</v>
      </c>
      <c r="C1666" s="5">
        <f t="shared" ref="C1666:C1729" si="208">YEAR(B1666)</f>
        <v>2024</v>
      </c>
      <c r="D1666" s="5">
        <f t="shared" ref="D1666:D1729" si="209">MONTH(B1666)</f>
        <v>2</v>
      </c>
      <c r="E1666" s="5" t="str">
        <f t="shared" ref="E1666:E1729" si="210">TEXT(B1666,"mmm")</f>
        <v>Feb</v>
      </c>
      <c r="F1666" s="5" t="str">
        <f t="shared" ref="F1666:F1729" si="211">"Q"&amp;ROUNDUP(D1666/3,0)</f>
        <v>Q1</v>
      </c>
      <c r="G1666" s="5" t="s">
        <v>35</v>
      </c>
      <c r="H1666" s="5" t="s">
        <v>36</v>
      </c>
      <c r="I1666" s="5" t="s">
        <v>37</v>
      </c>
      <c r="J1666" s="5" t="s">
        <v>46</v>
      </c>
      <c r="K1666" s="5" t="s">
        <v>66</v>
      </c>
      <c r="L1666" s="5" t="s">
        <v>40</v>
      </c>
      <c r="M1666" s="5" t="s">
        <v>41</v>
      </c>
      <c r="N1666" s="5">
        <v>2</v>
      </c>
      <c r="O1666" s="7">
        <v>328</v>
      </c>
      <c r="P1666" s="8">
        <v>0.1</v>
      </c>
      <c r="Q1666" s="7">
        <v>134</v>
      </c>
      <c r="R1666" s="9">
        <f t="shared" ref="R1666:R1729" si="212">N1666*O1666*(1-P1666)</f>
        <v>590.4</v>
      </c>
      <c r="S1666" s="9">
        <f t="shared" ref="S1666:S1729" si="213">N1666*Q1666</f>
        <v>268</v>
      </c>
      <c r="T1666" s="9">
        <f t="shared" ref="T1666:T1729" si="214">R1666-S1666</f>
        <v>322.39999999999998</v>
      </c>
      <c r="U1666" s="10">
        <f t="shared" ref="U1666:U1729" si="215">IF(R1666=0,0,T1666/R1666)</f>
        <v>0.54607046070460707</v>
      </c>
      <c r="V1666" s="5" t="s">
        <v>42</v>
      </c>
    </row>
    <row r="1667" spans="1:22" x14ac:dyDescent="0.3">
      <c r="A1667" s="5" t="s">
        <v>1754</v>
      </c>
      <c r="B1667" s="6">
        <v>45344</v>
      </c>
      <c r="C1667" s="5">
        <f t="shared" si="208"/>
        <v>2024</v>
      </c>
      <c r="D1667" s="5">
        <f t="shared" si="209"/>
        <v>2</v>
      </c>
      <c r="E1667" s="5" t="str">
        <f t="shared" si="210"/>
        <v>Feb</v>
      </c>
      <c r="F1667" s="5" t="str">
        <f t="shared" si="211"/>
        <v>Q1</v>
      </c>
      <c r="G1667" s="5" t="s">
        <v>51</v>
      </c>
      <c r="H1667" s="5" t="s">
        <v>106</v>
      </c>
      <c r="I1667" s="5" t="s">
        <v>107</v>
      </c>
      <c r="J1667" s="5" t="s">
        <v>54</v>
      </c>
      <c r="K1667" s="5" t="s">
        <v>99</v>
      </c>
      <c r="L1667" s="5" t="s">
        <v>40</v>
      </c>
      <c r="M1667" s="5" t="s">
        <v>49</v>
      </c>
      <c r="N1667" s="5">
        <v>1</v>
      </c>
      <c r="O1667" s="7">
        <v>1736</v>
      </c>
      <c r="P1667" s="8">
        <v>0</v>
      </c>
      <c r="Q1667" s="7">
        <v>893</v>
      </c>
      <c r="R1667" s="9">
        <f t="shared" si="212"/>
        <v>1736</v>
      </c>
      <c r="S1667" s="9">
        <f t="shared" si="213"/>
        <v>893</v>
      </c>
      <c r="T1667" s="9">
        <f t="shared" si="214"/>
        <v>843</v>
      </c>
      <c r="U1667" s="10">
        <f t="shared" si="215"/>
        <v>0.48559907834101385</v>
      </c>
      <c r="V1667" s="5" t="s">
        <v>42</v>
      </c>
    </row>
    <row r="1668" spans="1:22" x14ac:dyDescent="0.3">
      <c r="A1668" s="5" t="s">
        <v>1755</v>
      </c>
      <c r="B1668" s="6">
        <v>45345</v>
      </c>
      <c r="C1668" s="5">
        <f t="shared" si="208"/>
        <v>2024</v>
      </c>
      <c r="D1668" s="5">
        <f t="shared" si="209"/>
        <v>2</v>
      </c>
      <c r="E1668" s="5" t="str">
        <f t="shared" si="210"/>
        <v>Feb</v>
      </c>
      <c r="F1668" s="5" t="str">
        <f t="shared" si="211"/>
        <v>Q1</v>
      </c>
      <c r="G1668" s="5" t="s">
        <v>58</v>
      </c>
      <c r="H1668" s="5" t="s">
        <v>72</v>
      </c>
      <c r="I1668" s="5" t="s">
        <v>73</v>
      </c>
      <c r="J1668" s="5" t="s">
        <v>54</v>
      </c>
      <c r="K1668" s="5" t="s">
        <v>84</v>
      </c>
      <c r="L1668" s="5" t="s">
        <v>40</v>
      </c>
      <c r="M1668" s="5" t="s">
        <v>56</v>
      </c>
      <c r="N1668" s="5">
        <v>3</v>
      </c>
      <c r="O1668" s="7">
        <v>2535</v>
      </c>
      <c r="P1668" s="8">
        <v>0</v>
      </c>
      <c r="Q1668" s="7">
        <v>1233</v>
      </c>
      <c r="R1668" s="9">
        <f t="shared" si="212"/>
        <v>7605</v>
      </c>
      <c r="S1668" s="9">
        <f t="shared" si="213"/>
        <v>3699</v>
      </c>
      <c r="T1668" s="9">
        <f t="shared" si="214"/>
        <v>3906</v>
      </c>
      <c r="U1668" s="10">
        <f t="shared" si="215"/>
        <v>0.5136094674556213</v>
      </c>
      <c r="V1668" s="5" t="s">
        <v>42</v>
      </c>
    </row>
    <row r="1669" spans="1:22" x14ac:dyDescent="0.3">
      <c r="A1669" s="5" t="s">
        <v>1756</v>
      </c>
      <c r="B1669" s="6">
        <v>45346</v>
      </c>
      <c r="C1669" s="5">
        <f t="shared" si="208"/>
        <v>2024</v>
      </c>
      <c r="D1669" s="5">
        <f t="shared" si="209"/>
        <v>2</v>
      </c>
      <c r="E1669" s="5" t="str">
        <f t="shared" si="210"/>
        <v>Feb</v>
      </c>
      <c r="F1669" s="5" t="str">
        <f t="shared" si="211"/>
        <v>Q1</v>
      </c>
      <c r="G1669" s="5" t="s">
        <v>63</v>
      </c>
      <c r="H1669" s="5" t="s">
        <v>64</v>
      </c>
      <c r="I1669" s="5" t="s">
        <v>65</v>
      </c>
      <c r="J1669" s="5" t="s">
        <v>81</v>
      </c>
      <c r="K1669" s="5" t="s">
        <v>146</v>
      </c>
      <c r="L1669" s="5" t="s">
        <v>76</v>
      </c>
      <c r="M1669" s="5" t="s">
        <v>49</v>
      </c>
      <c r="N1669" s="5">
        <v>2</v>
      </c>
      <c r="O1669" s="7">
        <v>9182</v>
      </c>
      <c r="P1669" s="8">
        <v>0</v>
      </c>
      <c r="Q1669" s="7">
        <v>5755</v>
      </c>
      <c r="R1669" s="9">
        <f t="shared" si="212"/>
        <v>18364</v>
      </c>
      <c r="S1669" s="9">
        <f t="shared" si="213"/>
        <v>11510</v>
      </c>
      <c r="T1669" s="9">
        <f t="shared" si="214"/>
        <v>6854</v>
      </c>
      <c r="U1669" s="10">
        <f t="shared" si="215"/>
        <v>0.37323023306469177</v>
      </c>
      <c r="V1669" s="5" t="s">
        <v>42</v>
      </c>
    </row>
    <row r="1670" spans="1:22" x14ac:dyDescent="0.3">
      <c r="A1670" s="5" t="s">
        <v>1757</v>
      </c>
      <c r="B1670" s="6">
        <v>45346</v>
      </c>
      <c r="C1670" s="5">
        <f t="shared" si="208"/>
        <v>2024</v>
      </c>
      <c r="D1670" s="5">
        <f t="shared" si="209"/>
        <v>2</v>
      </c>
      <c r="E1670" s="5" t="str">
        <f t="shared" si="210"/>
        <v>Feb</v>
      </c>
      <c r="F1670" s="5" t="str">
        <f t="shared" si="211"/>
        <v>Q1</v>
      </c>
      <c r="G1670" s="5" t="s">
        <v>51</v>
      </c>
      <c r="H1670" s="5" t="s">
        <v>79</v>
      </c>
      <c r="I1670" s="5" t="s">
        <v>80</v>
      </c>
      <c r="J1670" s="5" t="s">
        <v>81</v>
      </c>
      <c r="K1670" s="5" t="s">
        <v>146</v>
      </c>
      <c r="L1670" s="5" t="s">
        <v>48</v>
      </c>
      <c r="M1670" s="5" t="s">
        <v>49</v>
      </c>
      <c r="N1670" s="5">
        <v>2</v>
      </c>
      <c r="O1670" s="7">
        <v>8680</v>
      </c>
      <c r="P1670" s="8">
        <v>0.35</v>
      </c>
      <c r="Q1670" s="7">
        <v>5543</v>
      </c>
      <c r="R1670" s="9">
        <f t="shared" si="212"/>
        <v>11284</v>
      </c>
      <c r="S1670" s="9">
        <f t="shared" si="213"/>
        <v>11086</v>
      </c>
      <c r="T1670" s="9">
        <f t="shared" si="214"/>
        <v>198</v>
      </c>
      <c r="U1670" s="10">
        <f t="shared" si="215"/>
        <v>1.7546969159872385E-2</v>
      </c>
      <c r="V1670" s="5" t="s">
        <v>120</v>
      </c>
    </row>
    <row r="1671" spans="1:22" x14ac:dyDescent="0.3">
      <c r="A1671" s="5" t="s">
        <v>1758</v>
      </c>
      <c r="B1671" s="6">
        <v>45346</v>
      </c>
      <c r="C1671" s="5">
        <f t="shared" si="208"/>
        <v>2024</v>
      </c>
      <c r="D1671" s="5">
        <f t="shared" si="209"/>
        <v>2</v>
      </c>
      <c r="E1671" s="5" t="str">
        <f t="shared" si="210"/>
        <v>Feb</v>
      </c>
      <c r="F1671" s="5" t="str">
        <f t="shared" si="211"/>
        <v>Q1</v>
      </c>
      <c r="G1671" s="5" t="s">
        <v>63</v>
      </c>
      <c r="H1671" s="5" t="s">
        <v>64</v>
      </c>
      <c r="I1671" s="5" t="s">
        <v>65</v>
      </c>
      <c r="J1671" s="5" t="s">
        <v>38</v>
      </c>
      <c r="K1671" s="5" t="s">
        <v>104</v>
      </c>
      <c r="L1671" s="5" t="s">
        <v>40</v>
      </c>
      <c r="M1671" s="5" t="s">
        <v>41</v>
      </c>
      <c r="N1671" s="5">
        <v>2</v>
      </c>
      <c r="O1671" s="7">
        <v>1361</v>
      </c>
      <c r="P1671" s="8">
        <v>0.15</v>
      </c>
      <c r="Q1671" s="7">
        <v>660</v>
      </c>
      <c r="R1671" s="9">
        <f t="shared" si="212"/>
        <v>2313.6999999999998</v>
      </c>
      <c r="S1671" s="9">
        <f t="shared" si="213"/>
        <v>1320</v>
      </c>
      <c r="T1671" s="9">
        <f t="shared" si="214"/>
        <v>993.69999999999982</v>
      </c>
      <c r="U1671" s="10">
        <f t="shared" si="215"/>
        <v>0.42948524009162808</v>
      </c>
      <c r="V1671" s="5" t="s">
        <v>42</v>
      </c>
    </row>
    <row r="1672" spans="1:22" x14ac:dyDescent="0.3">
      <c r="A1672" s="5" t="s">
        <v>1759</v>
      </c>
      <c r="B1672" s="6">
        <v>45346</v>
      </c>
      <c r="C1672" s="5">
        <f t="shared" si="208"/>
        <v>2024</v>
      </c>
      <c r="D1672" s="5">
        <f t="shared" si="209"/>
        <v>2</v>
      </c>
      <c r="E1672" s="5" t="str">
        <f t="shared" si="210"/>
        <v>Feb</v>
      </c>
      <c r="F1672" s="5" t="str">
        <f t="shared" si="211"/>
        <v>Q1</v>
      </c>
      <c r="G1672" s="5" t="s">
        <v>51</v>
      </c>
      <c r="H1672" s="5" t="s">
        <v>52</v>
      </c>
      <c r="I1672" s="5" t="s">
        <v>53</v>
      </c>
      <c r="J1672" s="5" t="s">
        <v>54</v>
      </c>
      <c r="K1672" s="5" t="s">
        <v>55</v>
      </c>
      <c r="L1672" s="5" t="s">
        <v>48</v>
      </c>
      <c r="M1672" s="5" t="s">
        <v>56</v>
      </c>
      <c r="N1672" s="5">
        <v>1</v>
      </c>
      <c r="O1672" s="7">
        <v>2691</v>
      </c>
      <c r="P1672" s="8">
        <v>0.15</v>
      </c>
      <c r="Q1672" s="7">
        <v>1648</v>
      </c>
      <c r="R1672" s="9">
        <f t="shared" si="212"/>
        <v>2287.35</v>
      </c>
      <c r="S1672" s="9">
        <f t="shared" si="213"/>
        <v>1648</v>
      </c>
      <c r="T1672" s="9">
        <f t="shared" si="214"/>
        <v>639.34999999999991</v>
      </c>
      <c r="U1672" s="10">
        <f t="shared" si="215"/>
        <v>0.2795155966511465</v>
      </c>
      <c r="V1672" s="5" t="s">
        <v>42</v>
      </c>
    </row>
    <row r="1673" spans="1:22" x14ac:dyDescent="0.3">
      <c r="A1673" s="5" t="s">
        <v>1760</v>
      </c>
      <c r="B1673" s="6">
        <v>45347</v>
      </c>
      <c r="C1673" s="5">
        <f t="shared" si="208"/>
        <v>2024</v>
      </c>
      <c r="D1673" s="5">
        <f t="shared" si="209"/>
        <v>2</v>
      </c>
      <c r="E1673" s="5" t="str">
        <f t="shared" si="210"/>
        <v>Feb</v>
      </c>
      <c r="F1673" s="5" t="str">
        <f t="shared" si="211"/>
        <v>Q1</v>
      </c>
      <c r="G1673" s="5" t="s">
        <v>35</v>
      </c>
      <c r="H1673" s="5" t="s">
        <v>91</v>
      </c>
      <c r="I1673" s="5" t="s">
        <v>92</v>
      </c>
      <c r="J1673" s="5" t="s">
        <v>46</v>
      </c>
      <c r="K1673" s="5" t="s">
        <v>61</v>
      </c>
      <c r="L1673" s="5" t="s">
        <v>48</v>
      </c>
      <c r="M1673" s="5" t="s">
        <v>49</v>
      </c>
      <c r="N1673" s="5">
        <v>2</v>
      </c>
      <c r="O1673" s="7">
        <v>229</v>
      </c>
      <c r="P1673" s="8">
        <v>0</v>
      </c>
      <c r="Q1673" s="7">
        <v>97</v>
      </c>
      <c r="R1673" s="9">
        <f t="shared" si="212"/>
        <v>458</v>
      </c>
      <c r="S1673" s="9">
        <f t="shared" si="213"/>
        <v>194</v>
      </c>
      <c r="T1673" s="9">
        <f t="shared" si="214"/>
        <v>264</v>
      </c>
      <c r="U1673" s="10">
        <f t="shared" si="215"/>
        <v>0.57641921397379914</v>
      </c>
      <c r="V1673" s="5" t="s">
        <v>42</v>
      </c>
    </row>
    <row r="1674" spans="1:22" x14ac:dyDescent="0.3">
      <c r="A1674" s="5" t="s">
        <v>1761</v>
      </c>
      <c r="B1674" s="6">
        <v>45347</v>
      </c>
      <c r="C1674" s="5">
        <f t="shared" si="208"/>
        <v>2024</v>
      </c>
      <c r="D1674" s="5">
        <f t="shared" si="209"/>
        <v>2</v>
      </c>
      <c r="E1674" s="5" t="str">
        <f t="shared" si="210"/>
        <v>Feb</v>
      </c>
      <c r="F1674" s="5" t="str">
        <f t="shared" si="211"/>
        <v>Q1</v>
      </c>
      <c r="G1674" s="5" t="s">
        <v>58</v>
      </c>
      <c r="H1674" s="5" t="s">
        <v>68</v>
      </c>
      <c r="I1674" s="5" t="s">
        <v>69</v>
      </c>
      <c r="J1674" s="5" t="s">
        <v>81</v>
      </c>
      <c r="K1674" s="5" t="s">
        <v>146</v>
      </c>
      <c r="L1674" s="5" t="s">
        <v>76</v>
      </c>
      <c r="M1674" s="5" t="s">
        <v>49</v>
      </c>
      <c r="N1674" s="5">
        <v>1</v>
      </c>
      <c r="O1674" s="7">
        <v>8558</v>
      </c>
      <c r="P1674" s="8">
        <v>0</v>
      </c>
      <c r="Q1674" s="7">
        <v>5370</v>
      </c>
      <c r="R1674" s="9">
        <f t="shared" si="212"/>
        <v>8558</v>
      </c>
      <c r="S1674" s="9">
        <f t="shared" si="213"/>
        <v>5370</v>
      </c>
      <c r="T1674" s="9">
        <f t="shared" si="214"/>
        <v>3188</v>
      </c>
      <c r="U1674" s="10">
        <f t="shared" si="215"/>
        <v>0.37251694321103063</v>
      </c>
      <c r="V1674" s="5" t="s">
        <v>42</v>
      </c>
    </row>
    <row r="1675" spans="1:22" x14ac:dyDescent="0.3">
      <c r="A1675" s="5" t="s">
        <v>1762</v>
      </c>
      <c r="B1675" s="6">
        <v>45347</v>
      </c>
      <c r="C1675" s="5">
        <f t="shared" si="208"/>
        <v>2024</v>
      </c>
      <c r="D1675" s="5">
        <f t="shared" si="209"/>
        <v>2</v>
      </c>
      <c r="E1675" s="5" t="str">
        <f t="shared" si="210"/>
        <v>Feb</v>
      </c>
      <c r="F1675" s="5" t="str">
        <f t="shared" si="211"/>
        <v>Q1</v>
      </c>
      <c r="G1675" s="5" t="s">
        <v>35</v>
      </c>
      <c r="H1675" s="5" t="s">
        <v>44</v>
      </c>
      <c r="I1675" s="5" t="s">
        <v>45</v>
      </c>
      <c r="J1675" s="5" t="s">
        <v>38</v>
      </c>
      <c r="K1675" s="5" t="s">
        <v>75</v>
      </c>
      <c r="L1675" s="5" t="s">
        <v>48</v>
      </c>
      <c r="M1675" s="5" t="s">
        <v>49</v>
      </c>
      <c r="N1675" s="5">
        <v>1</v>
      </c>
      <c r="O1675" s="7">
        <v>11565</v>
      </c>
      <c r="P1675" s="8">
        <v>0.05</v>
      </c>
      <c r="Q1675" s="7">
        <v>8775</v>
      </c>
      <c r="R1675" s="9">
        <f t="shared" si="212"/>
        <v>10986.75</v>
      </c>
      <c r="S1675" s="9">
        <f t="shared" si="213"/>
        <v>8775</v>
      </c>
      <c r="T1675" s="9">
        <f t="shared" si="214"/>
        <v>2211.75</v>
      </c>
      <c r="U1675" s="10">
        <f t="shared" si="215"/>
        <v>0.20131066967028466</v>
      </c>
      <c r="V1675" s="5" t="s">
        <v>42</v>
      </c>
    </row>
    <row r="1676" spans="1:22" x14ac:dyDescent="0.3">
      <c r="A1676" s="5" t="s">
        <v>1763</v>
      </c>
      <c r="B1676" s="6">
        <v>45347</v>
      </c>
      <c r="C1676" s="5">
        <f t="shared" si="208"/>
        <v>2024</v>
      </c>
      <c r="D1676" s="5">
        <f t="shared" si="209"/>
        <v>2</v>
      </c>
      <c r="E1676" s="5" t="str">
        <f t="shared" si="210"/>
        <v>Feb</v>
      </c>
      <c r="F1676" s="5" t="str">
        <f t="shared" si="211"/>
        <v>Q1</v>
      </c>
      <c r="G1676" s="5" t="s">
        <v>51</v>
      </c>
      <c r="H1676" s="5" t="s">
        <v>79</v>
      </c>
      <c r="I1676" s="5" t="s">
        <v>80</v>
      </c>
      <c r="J1676" s="5" t="s">
        <v>38</v>
      </c>
      <c r="K1676" s="5" t="s">
        <v>75</v>
      </c>
      <c r="L1676" s="5" t="s">
        <v>76</v>
      </c>
      <c r="M1676" s="5" t="s">
        <v>56</v>
      </c>
      <c r="N1676" s="5">
        <v>1</v>
      </c>
      <c r="O1676" s="7">
        <v>11924</v>
      </c>
      <c r="P1676" s="8">
        <v>0.1</v>
      </c>
      <c r="Q1676" s="7">
        <v>8791</v>
      </c>
      <c r="R1676" s="9">
        <f t="shared" si="212"/>
        <v>10731.6</v>
      </c>
      <c r="S1676" s="9">
        <f t="shared" si="213"/>
        <v>8791</v>
      </c>
      <c r="T1676" s="9">
        <f t="shared" si="214"/>
        <v>1940.6000000000004</v>
      </c>
      <c r="U1676" s="10">
        <f t="shared" si="215"/>
        <v>0.18083044466808307</v>
      </c>
      <c r="V1676" s="5" t="s">
        <v>42</v>
      </c>
    </row>
    <row r="1677" spans="1:22" x14ac:dyDescent="0.3">
      <c r="A1677" s="5" t="s">
        <v>1764</v>
      </c>
      <c r="B1677" s="6">
        <v>45347</v>
      </c>
      <c r="C1677" s="5">
        <f t="shared" si="208"/>
        <v>2024</v>
      </c>
      <c r="D1677" s="5">
        <f t="shared" si="209"/>
        <v>2</v>
      </c>
      <c r="E1677" s="5" t="str">
        <f t="shared" si="210"/>
        <v>Feb</v>
      </c>
      <c r="F1677" s="5" t="str">
        <f t="shared" si="211"/>
        <v>Q1</v>
      </c>
      <c r="G1677" s="5" t="s">
        <v>58</v>
      </c>
      <c r="H1677" s="5" t="s">
        <v>68</v>
      </c>
      <c r="I1677" s="5" t="s">
        <v>69</v>
      </c>
      <c r="J1677" s="5" t="s">
        <v>38</v>
      </c>
      <c r="K1677" s="5" t="s">
        <v>75</v>
      </c>
      <c r="L1677" s="5" t="s">
        <v>76</v>
      </c>
      <c r="M1677" s="5" t="s">
        <v>49</v>
      </c>
      <c r="N1677" s="5">
        <v>1</v>
      </c>
      <c r="O1677" s="7">
        <v>10633</v>
      </c>
      <c r="P1677" s="8">
        <v>0</v>
      </c>
      <c r="Q1677" s="7">
        <v>7670</v>
      </c>
      <c r="R1677" s="9">
        <f t="shared" si="212"/>
        <v>10633</v>
      </c>
      <c r="S1677" s="9">
        <f t="shared" si="213"/>
        <v>7670</v>
      </c>
      <c r="T1677" s="9">
        <f t="shared" si="214"/>
        <v>2963</v>
      </c>
      <c r="U1677" s="10">
        <f t="shared" si="215"/>
        <v>0.27866077306498638</v>
      </c>
      <c r="V1677" s="5" t="s">
        <v>42</v>
      </c>
    </row>
    <row r="1678" spans="1:22" x14ac:dyDescent="0.3">
      <c r="A1678" s="5" t="s">
        <v>1765</v>
      </c>
      <c r="B1678" s="6">
        <v>45348</v>
      </c>
      <c r="C1678" s="5">
        <f t="shared" si="208"/>
        <v>2024</v>
      </c>
      <c r="D1678" s="5">
        <f t="shared" si="209"/>
        <v>2</v>
      </c>
      <c r="E1678" s="5" t="str">
        <f t="shared" si="210"/>
        <v>Feb</v>
      </c>
      <c r="F1678" s="5" t="str">
        <f t="shared" si="211"/>
        <v>Q1</v>
      </c>
      <c r="G1678" s="5" t="s">
        <v>63</v>
      </c>
      <c r="H1678" s="5" t="s">
        <v>109</v>
      </c>
      <c r="I1678" s="5" t="s">
        <v>110</v>
      </c>
      <c r="J1678" s="5" t="s">
        <v>38</v>
      </c>
      <c r="K1678" s="5" t="s">
        <v>75</v>
      </c>
      <c r="L1678" s="5" t="s">
        <v>48</v>
      </c>
      <c r="M1678" s="5" t="s">
        <v>49</v>
      </c>
      <c r="N1678" s="5">
        <v>1</v>
      </c>
      <c r="O1678" s="7">
        <v>9928</v>
      </c>
      <c r="P1678" s="8">
        <v>0</v>
      </c>
      <c r="Q1678" s="7">
        <v>7543</v>
      </c>
      <c r="R1678" s="9">
        <f t="shared" si="212"/>
        <v>9928</v>
      </c>
      <c r="S1678" s="9">
        <f t="shared" si="213"/>
        <v>7543</v>
      </c>
      <c r="T1678" s="9">
        <f t="shared" si="214"/>
        <v>2385</v>
      </c>
      <c r="U1678" s="10">
        <f t="shared" si="215"/>
        <v>0.2402296535052377</v>
      </c>
      <c r="V1678" s="5" t="s">
        <v>42</v>
      </c>
    </row>
    <row r="1679" spans="1:22" x14ac:dyDescent="0.3">
      <c r="A1679" s="5" t="s">
        <v>1766</v>
      </c>
      <c r="B1679" s="6">
        <v>45348</v>
      </c>
      <c r="C1679" s="5">
        <f t="shared" si="208"/>
        <v>2024</v>
      </c>
      <c r="D1679" s="5">
        <f t="shared" si="209"/>
        <v>2</v>
      </c>
      <c r="E1679" s="5" t="str">
        <f t="shared" si="210"/>
        <v>Feb</v>
      </c>
      <c r="F1679" s="5" t="str">
        <f t="shared" si="211"/>
        <v>Q1</v>
      </c>
      <c r="G1679" s="5" t="s">
        <v>51</v>
      </c>
      <c r="H1679" s="5" t="s">
        <v>79</v>
      </c>
      <c r="I1679" s="5" t="s">
        <v>80</v>
      </c>
      <c r="J1679" s="5" t="s">
        <v>38</v>
      </c>
      <c r="K1679" s="5" t="s">
        <v>118</v>
      </c>
      <c r="L1679" s="5" t="s">
        <v>40</v>
      </c>
      <c r="M1679" s="5" t="s">
        <v>56</v>
      </c>
      <c r="N1679" s="5">
        <v>5</v>
      </c>
      <c r="O1679" s="7">
        <v>19418</v>
      </c>
      <c r="P1679" s="8">
        <v>0</v>
      </c>
      <c r="Q1679" s="7">
        <v>14843</v>
      </c>
      <c r="R1679" s="9">
        <f t="shared" si="212"/>
        <v>97090</v>
      </c>
      <c r="S1679" s="9">
        <f t="shared" si="213"/>
        <v>74215</v>
      </c>
      <c r="T1679" s="9">
        <f t="shared" si="214"/>
        <v>22875</v>
      </c>
      <c r="U1679" s="10">
        <f t="shared" si="215"/>
        <v>0.23560613863425686</v>
      </c>
      <c r="V1679" s="5" t="s">
        <v>42</v>
      </c>
    </row>
    <row r="1680" spans="1:22" x14ac:dyDescent="0.3">
      <c r="A1680" s="5" t="s">
        <v>1767</v>
      </c>
      <c r="B1680" s="6">
        <v>45348</v>
      </c>
      <c r="C1680" s="5">
        <f t="shared" si="208"/>
        <v>2024</v>
      </c>
      <c r="D1680" s="5">
        <f t="shared" si="209"/>
        <v>2</v>
      </c>
      <c r="E1680" s="5" t="str">
        <f t="shared" si="210"/>
        <v>Feb</v>
      </c>
      <c r="F1680" s="5" t="str">
        <f t="shared" si="211"/>
        <v>Q1</v>
      </c>
      <c r="G1680" s="5" t="s">
        <v>58</v>
      </c>
      <c r="H1680" s="5" t="s">
        <v>68</v>
      </c>
      <c r="I1680" s="5" t="s">
        <v>69</v>
      </c>
      <c r="J1680" s="5" t="s">
        <v>81</v>
      </c>
      <c r="K1680" s="5" t="s">
        <v>130</v>
      </c>
      <c r="L1680" s="5" t="s">
        <v>48</v>
      </c>
      <c r="M1680" s="5" t="s">
        <v>56</v>
      </c>
      <c r="N1680" s="5">
        <v>4</v>
      </c>
      <c r="O1680" s="7">
        <v>15135</v>
      </c>
      <c r="P1680" s="8">
        <v>0.3</v>
      </c>
      <c r="Q1680" s="7">
        <v>9073</v>
      </c>
      <c r="R1680" s="9">
        <f t="shared" si="212"/>
        <v>42378</v>
      </c>
      <c r="S1680" s="9">
        <f t="shared" si="213"/>
        <v>36292</v>
      </c>
      <c r="T1680" s="9">
        <f t="shared" si="214"/>
        <v>6086</v>
      </c>
      <c r="U1680" s="10">
        <f t="shared" si="215"/>
        <v>0.14361225164000188</v>
      </c>
      <c r="V1680" s="5" t="s">
        <v>42</v>
      </c>
    </row>
    <row r="1681" spans="1:22" x14ac:dyDescent="0.3">
      <c r="A1681" s="5" t="s">
        <v>1768</v>
      </c>
      <c r="B1681" s="6">
        <v>45349</v>
      </c>
      <c r="C1681" s="5">
        <f t="shared" si="208"/>
        <v>2024</v>
      </c>
      <c r="D1681" s="5">
        <f t="shared" si="209"/>
        <v>2</v>
      </c>
      <c r="E1681" s="5" t="str">
        <f t="shared" si="210"/>
        <v>Feb</v>
      </c>
      <c r="F1681" s="5" t="str">
        <f t="shared" si="211"/>
        <v>Q1</v>
      </c>
      <c r="G1681" s="5" t="s">
        <v>51</v>
      </c>
      <c r="H1681" s="5" t="s">
        <v>106</v>
      </c>
      <c r="I1681" s="5" t="s">
        <v>107</v>
      </c>
      <c r="J1681" s="5" t="s">
        <v>46</v>
      </c>
      <c r="K1681" s="5" t="s">
        <v>66</v>
      </c>
      <c r="L1681" s="5" t="s">
        <v>76</v>
      </c>
      <c r="M1681" s="5" t="s">
        <v>49</v>
      </c>
      <c r="N1681" s="5">
        <v>8</v>
      </c>
      <c r="O1681" s="7">
        <v>273</v>
      </c>
      <c r="P1681" s="8">
        <v>0.05</v>
      </c>
      <c r="Q1681" s="7">
        <v>107</v>
      </c>
      <c r="R1681" s="9">
        <f t="shared" si="212"/>
        <v>2074.7999999999997</v>
      </c>
      <c r="S1681" s="9">
        <f t="shared" si="213"/>
        <v>856</v>
      </c>
      <c r="T1681" s="9">
        <f t="shared" si="214"/>
        <v>1218.7999999999997</v>
      </c>
      <c r="U1681" s="10">
        <f t="shared" si="215"/>
        <v>0.58743011374590315</v>
      </c>
      <c r="V1681" s="5" t="s">
        <v>42</v>
      </c>
    </row>
    <row r="1682" spans="1:22" x14ac:dyDescent="0.3">
      <c r="A1682" s="5" t="s">
        <v>1769</v>
      </c>
      <c r="B1682" s="6">
        <v>45349</v>
      </c>
      <c r="C1682" s="5">
        <f t="shared" si="208"/>
        <v>2024</v>
      </c>
      <c r="D1682" s="5">
        <f t="shared" si="209"/>
        <v>2</v>
      </c>
      <c r="E1682" s="5" t="str">
        <f t="shared" si="210"/>
        <v>Feb</v>
      </c>
      <c r="F1682" s="5" t="str">
        <f t="shared" si="211"/>
        <v>Q1</v>
      </c>
      <c r="G1682" s="5" t="s">
        <v>51</v>
      </c>
      <c r="H1682" s="5" t="s">
        <v>106</v>
      </c>
      <c r="I1682" s="5" t="s">
        <v>107</v>
      </c>
      <c r="J1682" s="5" t="s">
        <v>54</v>
      </c>
      <c r="K1682" s="5" t="s">
        <v>55</v>
      </c>
      <c r="L1682" s="5" t="s">
        <v>48</v>
      </c>
      <c r="M1682" s="5" t="s">
        <v>41</v>
      </c>
      <c r="N1682" s="5">
        <v>3</v>
      </c>
      <c r="O1682" s="7">
        <v>2735</v>
      </c>
      <c r="P1682" s="8">
        <v>0.05</v>
      </c>
      <c r="Q1682" s="7">
        <v>1644</v>
      </c>
      <c r="R1682" s="9">
        <f t="shared" si="212"/>
        <v>7794.75</v>
      </c>
      <c r="S1682" s="9">
        <f t="shared" si="213"/>
        <v>4932</v>
      </c>
      <c r="T1682" s="9">
        <f t="shared" si="214"/>
        <v>2862.75</v>
      </c>
      <c r="U1682" s="10">
        <f t="shared" si="215"/>
        <v>0.36726642932743192</v>
      </c>
      <c r="V1682" s="5" t="s">
        <v>42</v>
      </c>
    </row>
    <row r="1683" spans="1:22" x14ac:dyDescent="0.3">
      <c r="A1683" s="5" t="s">
        <v>1770</v>
      </c>
      <c r="B1683" s="6">
        <v>45350</v>
      </c>
      <c r="C1683" s="5">
        <f t="shared" si="208"/>
        <v>2024</v>
      </c>
      <c r="D1683" s="5">
        <f t="shared" si="209"/>
        <v>2</v>
      </c>
      <c r="E1683" s="5" t="str">
        <f t="shared" si="210"/>
        <v>Feb</v>
      </c>
      <c r="F1683" s="5" t="str">
        <f t="shared" si="211"/>
        <v>Q1</v>
      </c>
      <c r="G1683" s="5" t="s">
        <v>63</v>
      </c>
      <c r="H1683" s="5" t="s">
        <v>86</v>
      </c>
      <c r="I1683" s="5" t="s">
        <v>87</v>
      </c>
      <c r="J1683" s="5" t="s">
        <v>46</v>
      </c>
      <c r="K1683" s="5" t="s">
        <v>89</v>
      </c>
      <c r="L1683" s="5" t="s">
        <v>40</v>
      </c>
      <c r="M1683" s="5" t="s">
        <v>56</v>
      </c>
      <c r="N1683" s="5">
        <v>1</v>
      </c>
      <c r="O1683" s="7">
        <v>2382</v>
      </c>
      <c r="P1683" s="8">
        <v>0.1</v>
      </c>
      <c r="Q1683" s="7">
        <v>1388</v>
      </c>
      <c r="R1683" s="9">
        <f t="shared" si="212"/>
        <v>2143.8000000000002</v>
      </c>
      <c r="S1683" s="9">
        <f t="shared" si="213"/>
        <v>1388</v>
      </c>
      <c r="T1683" s="9">
        <f t="shared" si="214"/>
        <v>755.80000000000018</v>
      </c>
      <c r="U1683" s="10">
        <f t="shared" si="215"/>
        <v>0.35255154398731231</v>
      </c>
      <c r="V1683" s="5" t="s">
        <v>42</v>
      </c>
    </row>
    <row r="1684" spans="1:22" x14ac:dyDescent="0.3">
      <c r="A1684" s="5" t="s">
        <v>1771</v>
      </c>
      <c r="B1684" s="6">
        <v>45350</v>
      </c>
      <c r="C1684" s="5">
        <f t="shared" si="208"/>
        <v>2024</v>
      </c>
      <c r="D1684" s="5">
        <f t="shared" si="209"/>
        <v>2</v>
      </c>
      <c r="E1684" s="5" t="str">
        <f t="shared" si="210"/>
        <v>Feb</v>
      </c>
      <c r="F1684" s="5" t="str">
        <f t="shared" si="211"/>
        <v>Q1</v>
      </c>
      <c r="G1684" s="5" t="s">
        <v>58</v>
      </c>
      <c r="H1684" s="5" t="s">
        <v>59</v>
      </c>
      <c r="I1684" s="5" t="s">
        <v>60</v>
      </c>
      <c r="J1684" s="5" t="s">
        <v>46</v>
      </c>
      <c r="K1684" s="5" t="s">
        <v>89</v>
      </c>
      <c r="L1684" s="5" t="s">
        <v>40</v>
      </c>
      <c r="M1684" s="5" t="s">
        <v>56</v>
      </c>
      <c r="N1684" s="5">
        <v>4</v>
      </c>
      <c r="O1684" s="7">
        <v>2295</v>
      </c>
      <c r="P1684" s="8">
        <v>0</v>
      </c>
      <c r="Q1684" s="7">
        <v>1351</v>
      </c>
      <c r="R1684" s="9">
        <f t="shared" si="212"/>
        <v>9180</v>
      </c>
      <c r="S1684" s="9">
        <f t="shared" si="213"/>
        <v>5404</v>
      </c>
      <c r="T1684" s="9">
        <f t="shared" si="214"/>
        <v>3776</v>
      </c>
      <c r="U1684" s="10">
        <f t="shared" si="215"/>
        <v>0.41132897603485841</v>
      </c>
      <c r="V1684" s="5" t="s">
        <v>42</v>
      </c>
    </row>
    <row r="1685" spans="1:22" x14ac:dyDescent="0.3">
      <c r="A1685" s="5" t="s">
        <v>1772</v>
      </c>
      <c r="B1685" s="6">
        <v>45350</v>
      </c>
      <c r="C1685" s="5">
        <f t="shared" si="208"/>
        <v>2024</v>
      </c>
      <c r="D1685" s="5">
        <f t="shared" si="209"/>
        <v>2</v>
      </c>
      <c r="E1685" s="5" t="str">
        <f t="shared" si="210"/>
        <v>Feb</v>
      </c>
      <c r="F1685" s="5" t="str">
        <f t="shared" si="211"/>
        <v>Q1</v>
      </c>
      <c r="G1685" s="5" t="s">
        <v>63</v>
      </c>
      <c r="H1685" s="5" t="s">
        <v>64</v>
      </c>
      <c r="I1685" s="5" t="s">
        <v>65</v>
      </c>
      <c r="J1685" s="5" t="s">
        <v>38</v>
      </c>
      <c r="K1685" s="5" t="s">
        <v>104</v>
      </c>
      <c r="L1685" s="5" t="s">
        <v>40</v>
      </c>
      <c r="M1685" s="5" t="s">
        <v>49</v>
      </c>
      <c r="N1685" s="5">
        <v>1</v>
      </c>
      <c r="O1685" s="7">
        <v>1448</v>
      </c>
      <c r="P1685" s="8">
        <v>0.05</v>
      </c>
      <c r="Q1685" s="7">
        <v>727</v>
      </c>
      <c r="R1685" s="9">
        <f t="shared" si="212"/>
        <v>1375.6</v>
      </c>
      <c r="S1685" s="9">
        <f t="shared" si="213"/>
        <v>727</v>
      </c>
      <c r="T1685" s="9">
        <f t="shared" si="214"/>
        <v>648.59999999999991</v>
      </c>
      <c r="U1685" s="10">
        <f t="shared" si="215"/>
        <v>0.47150334399534743</v>
      </c>
      <c r="V1685" s="5" t="s">
        <v>42</v>
      </c>
    </row>
    <row r="1686" spans="1:22" x14ac:dyDescent="0.3">
      <c r="A1686" s="5" t="s">
        <v>1773</v>
      </c>
      <c r="B1686" s="6">
        <v>45351</v>
      </c>
      <c r="C1686" s="5">
        <f t="shared" si="208"/>
        <v>2024</v>
      </c>
      <c r="D1686" s="5">
        <f t="shared" si="209"/>
        <v>2</v>
      </c>
      <c r="E1686" s="5" t="str">
        <f t="shared" si="210"/>
        <v>Feb</v>
      </c>
      <c r="F1686" s="5" t="str">
        <f t="shared" si="211"/>
        <v>Q1</v>
      </c>
      <c r="G1686" s="5" t="s">
        <v>51</v>
      </c>
      <c r="H1686" s="5" t="s">
        <v>79</v>
      </c>
      <c r="I1686" s="5" t="s">
        <v>80</v>
      </c>
      <c r="J1686" s="5" t="s">
        <v>54</v>
      </c>
      <c r="K1686" s="5" t="s">
        <v>99</v>
      </c>
      <c r="L1686" s="5" t="s">
        <v>48</v>
      </c>
      <c r="M1686" s="5" t="s">
        <v>56</v>
      </c>
      <c r="N1686" s="5">
        <v>1</v>
      </c>
      <c r="O1686" s="7">
        <v>1804</v>
      </c>
      <c r="P1686" s="8">
        <v>0</v>
      </c>
      <c r="Q1686" s="7">
        <v>935</v>
      </c>
      <c r="R1686" s="9">
        <f t="shared" si="212"/>
        <v>1804</v>
      </c>
      <c r="S1686" s="9">
        <f t="shared" si="213"/>
        <v>935</v>
      </c>
      <c r="T1686" s="9">
        <f t="shared" si="214"/>
        <v>869</v>
      </c>
      <c r="U1686" s="10">
        <f t="shared" si="215"/>
        <v>0.48170731707317072</v>
      </c>
      <c r="V1686" s="5" t="s">
        <v>120</v>
      </c>
    </row>
    <row r="1687" spans="1:22" x14ac:dyDescent="0.3">
      <c r="A1687" s="5" t="s">
        <v>1774</v>
      </c>
      <c r="B1687" s="6">
        <v>45351</v>
      </c>
      <c r="C1687" s="5">
        <f t="shared" si="208"/>
        <v>2024</v>
      </c>
      <c r="D1687" s="5">
        <f t="shared" si="209"/>
        <v>2</v>
      </c>
      <c r="E1687" s="5" t="str">
        <f t="shared" si="210"/>
        <v>Feb</v>
      </c>
      <c r="F1687" s="5" t="str">
        <f t="shared" si="211"/>
        <v>Q1</v>
      </c>
      <c r="G1687" s="5" t="s">
        <v>63</v>
      </c>
      <c r="H1687" s="5" t="s">
        <v>109</v>
      </c>
      <c r="I1687" s="5" t="s">
        <v>110</v>
      </c>
      <c r="J1687" s="5" t="s">
        <v>81</v>
      </c>
      <c r="K1687" s="5" t="s">
        <v>130</v>
      </c>
      <c r="L1687" s="5" t="s">
        <v>40</v>
      </c>
      <c r="M1687" s="5" t="s">
        <v>56</v>
      </c>
      <c r="N1687" s="5">
        <v>8</v>
      </c>
      <c r="O1687" s="7">
        <v>13796</v>
      </c>
      <c r="P1687" s="8">
        <v>0.2</v>
      </c>
      <c r="Q1687" s="7">
        <v>8470</v>
      </c>
      <c r="R1687" s="9">
        <f t="shared" si="212"/>
        <v>88294.400000000009</v>
      </c>
      <c r="S1687" s="9">
        <f t="shared" si="213"/>
        <v>67760</v>
      </c>
      <c r="T1687" s="9">
        <f t="shared" si="214"/>
        <v>20534.400000000009</v>
      </c>
      <c r="U1687" s="10">
        <f t="shared" si="215"/>
        <v>0.2325674108437229</v>
      </c>
      <c r="V1687" s="5" t="s">
        <v>42</v>
      </c>
    </row>
    <row r="1688" spans="1:22" x14ac:dyDescent="0.3">
      <c r="A1688" s="5" t="s">
        <v>1775</v>
      </c>
      <c r="B1688" s="6">
        <v>45351</v>
      </c>
      <c r="C1688" s="5">
        <f t="shared" si="208"/>
        <v>2024</v>
      </c>
      <c r="D1688" s="5">
        <f t="shared" si="209"/>
        <v>2</v>
      </c>
      <c r="E1688" s="5" t="str">
        <f t="shared" si="210"/>
        <v>Feb</v>
      </c>
      <c r="F1688" s="5" t="str">
        <f t="shared" si="211"/>
        <v>Q1</v>
      </c>
      <c r="G1688" s="5" t="s">
        <v>51</v>
      </c>
      <c r="H1688" s="5" t="s">
        <v>52</v>
      </c>
      <c r="I1688" s="5" t="s">
        <v>53</v>
      </c>
      <c r="J1688" s="5" t="s">
        <v>46</v>
      </c>
      <c r="K1688" s="5" t="s">
        <v>89</v>
      </c>
      <c r="L1688" s="5" t="s">
        <v>40</v>
      </c>
      <c r="M1688" s="5" t="s">
        <v>41</v>
      </c>
      <c r="N1688" s="5">
        <v>2</v>
      </c>
      <c r="O1688" s="7">
        <v>2374</v>
      </c>
      <c r="P1688" s="8">
        <v>0.2</v>
      </c>
      <c r="Q1688" s="7">
        <v>1378</v>
      </c>
      <c r="R1688" s="9">
        <f t="shared" si="212"/>
        <v>3798.4</v>
      </c>
      <c r="S1688" s="9">
        <f t="shared" si="213"/>
        <v>2756</v>
      </c>
      <c r="T1688" s="9">
        <f t="shared" si="214"/>
        <v>1042.4000000000001</v>
      </c>
      <c r="U1688" s="10">
        <f t="shared" si="215"/>
        <v>0.27443133951137322</v>
      </c>
      <c r="V1688" s="5" t="s">
        <v>42</v>
      </c>
    </row>
    <row r="1689" spans="1:22" x14ac:dyDescent="0.3">
      <c r="A1689" s="5" t="s">
        <v>1776</v>
      </c>
      <c r="B1689" s="6">
        <v>45352</v>
      </c>
      <c r="C1689" s="5">
        <f t="shared" si="208"/>
        <v>2024</v>
      </c>
      <c r="D1689" s="5">
        <f t="shared" si="209"/>
        <v>3</v>
      </c>
      <c r="E1689" s="5" t="str">
        <f t="shared" si="210"/>
        <v>Mar</v>
      </c>
      <c r="F1689" s="5" t="str">
        <f t="shared" si="211"/>
        <v>Q1</v>
      </c>
      <c r="G1689" s="5" t="s">
        <v>35</v>
      </c>
      <c r="H1689" s="5" t="s">
        <v>91</v>
      </c>
      <c r="I1689" s="5" t="s">
        <v>92</v>
      </c>
      <c r="J1689" s="5" t="s">
        <v>46</v>
      </c>
      <c r="K1689" s="5" t="s">
        <v>89</v>
      </c>
      <c r="L1689" s="5" t="s">
        <v>76</v>
      </c>
      <c r="M1689" s="5" t="s">
        <v>56</v>
      </c>
      <c r="N1689" s="5">
        <v>1</v>
      </c>
      <c r="O1689" s="7">
        <v>2413</v>
      </c>
      <c r="P1689" s="8">
        <v>0</v>
      </c>
      <c r="Q1689" s="7">
        <v>1413</v>
      </c>
      <c r="R1689" s="9">
        <f t="shared" si="212"/>
        <v>2413</v>
      </c>
      <c r="S1689" s="9">
        <f t="shared" si="213"/>
        <v>1413</v>
      </c>
      <c r="T1689" s="9">
        <f t="shared" si="214"/>
        <v>1000</v>
      </c>
      <c r="U1689" s="10">
        <f t="shared" si="215"/>
        <v>0.41442188147534192</v>
      </c>
      <c r="V1689" s="5" t="s">
        <v>42</v>
      </c>
    </row>
    <row r="1690" spans="1:22" x14ac:dyDescent="0.3">
      <c r="A1690" s="5" t="s">
        <v>1777</v>
      </c>
      <c r="B1690" s="6">
        <v>45352</v>
      </c>
      <c r="C1690" s="5">
        <f t="shared" si="208"/>
        <v>2024</v>
      </c>
      <c r="D1690" s="5">
        <f t="shared" si="209"/>
        <v>3</v>
      </c>
      <c r="E1690" s="5" t="str">
        <f t="shared" si="210"/>
        <v>Mar</v>
      </c>
      <c r="F1690" s="5" t="str">
        <f t="shared" si="211"/>
        <v>Q1</v>
      </c>
      <c r="G1690" s="5" t="s">
        <v>63</v>
      </c>
      <c r="H1690" s="5" t="s">
        <v>64</v>
      </c>
      <c r="I1690" s="5" t="s">
        <v>65</v>
      </c>
      <c r="J1690" s="5" t="s">
        <v>46</v>
      </c>
      <c r="K1690" s="5" t="s">
        <v>66</v>
      </c>
      <c r="L1690" s="5" t="s">
        <v>40</v>
      </c>
      <c r="M1690" s="5" t="s">
        <v>41</v>
      </c>
      <c r="N1690" s="5">
        <v>1</v>
      </c>
      <c r="O1690" s="7">
        <v>313</v>
      </c>
      <c r="P1690" s="8">
        <v>0.05</v>
      </c>
      <c r="Q1690" s="7">
        <v>126</v>
      </c>
      <c r="R1690" s="9">
        <f t="shared" si="212"/>
        <v>297.34999999999997</v>
      </c>
      <c r="S1690" s="9">
        <f t="shared" si="213"/>
        <v>126</v>
      </c>
      <c r="T1690" s="9">
        <f t="shared" si="214"/>
        <v>171.34999999999997</v>
      </c>
      <c r="U1690" s="10">
        <f t="shared" si="215"/>
        <v>0.57625693627038843</v>
      </c>
      <c r="V1690" s="5" t="s">
        <v>42</v>
      </c>
    </row>
    <row r="1691" spans="1:22" x14ac:dyDescent="0.3">
      <c r="A1691" s="5" t="s">
        <v>1778</v>
      </c>
      <c r="B1691" s="6">
        <v>45352</v>
      </c>
      <c r="C1691" s="5">
        <f t="shared" si="208"/>
        <v>2024</v>
      </c>
      <c r="D1691" s="5">
        <f t="shared" si="209"/>
        <v>3</v>
      </c>
      <c r="E1691" s="5" t="str">
        <f t="shared" si="210"/>
        <v>Mar</v>
      </c>
      <c r="F1691" s="5" t="str">
        <f t="shared" si="211"/>
        <v>Q1</v>
      </c>
      <c r="G1691" s="5" t="s">
        <v>51</v>
      </c>
      <c r="H1691" s="5" t="s">
        <v>79</v>
      </c>
      <c r="I1691" s="5" t="s">
        <v>80</v>
      </c>
      <c r="J1691" s="5" t="s">
        <v>38</v>
      </c>
      <c r="K1691" s="5" t="s">
        <v>75</v>
      </c>
      <c r="L1691" s="5" t="s">
        <v>40</v>
      </c>
      <c r="M1691" s="5" t="s">
        <v>41</v>
      </c>
      <c r="N1691" s="5">
        <v>1</v>
      </c>
      <c r="O1691" s="7">
        <v>12009</v>
      </c>
      <c r="P1691" s="8">
        <v>0.15</v>
      </c>
      <c r="Q1691" s="7">
        <v>8656</v>
      </c>
      <c r="R1691" s="9">
        <f t="shared" si="212"/>
        <v>10207.65</v>
      </c>
      <c r="S1691" s="9">
        <f t="shared" si="213"/>
        <v>8656</v>
      </c>
      <c r="T1691" s="9">
        <f t="shared" si="214"/>
        <v>1551.6499999999996</v>
      </c>
      <c r="U1691" s="10">
        <f t="shared" si="215"/>
        <v>0.15200854261264832</v>
      </c>
      <c r="V1691" s="5" t="s">
        <v>42</v>
      </c>
    </row>
    <row r="1692" spans="1:22" x14ac:dyDescent="0.3">
      <c r="A1692" s="5" t="s">
        <v>1779</v>
      </c>
      <c r="B1692" s="6">
        <v>45352</v>
      </c>
      <c r="C1692" s="5">
        <f t="shared" si="208"/>
        <v>2024</v>
      </c>
      <c r="D1692" s="5">
        <f t="shared" si="209"/>
        <v>3</v>
      </c>
      <c r="E1692" s="5" t="str">
        <f t="shared" si="210"/>
        <v>Mar</v>
      </c>
      <c r="F1692" s="5" t="str">
        <f t="shared" si="211"/>
        <v>Q1</v>
      </c>
      <c r="G1692" s="5" t="s">
        <v>58</v>
      </c>
      <c r="H1692" s="5" t="s">
        <v>59</v>
      </c>
      <c r="I1692" s="5" t="s">
        <v>60</v>
      </c>
      <c r="J1692" s="5" t="s">
        <v>46</v>
      </c>
      <c r="K1692" s="5" t="s">
        <v>89</v>
      </c>
      <c r="L1692" s="5" t="s">
        <v>40</v>
      </c>
      <c r="M1692" s="5" t="s">
        <v>49</v>
      </c>
      <c r="N1692" s="5">
        <v>1</v>
      </c>
      <c r="O1692" s="7">
        <v>2321</v>
      </c>
      <c r="P1692" s="8">
        <v>0.05</v>
      </c>
      <c r="Q1692" s="7">
        <v>1358</v>
      </c>
      <c r="R1692" s="9">
        <f t="shared" si="212"/>
        <v>2204.9499999999998</v>
      </c>
      <c r="S1692" s="9">
        <f t="shared" si="213"/>
        <v>1358</v>
      </c>
      <c r="T1692" s="9">
        <f t="shared" si="214"/>
        <v>846.94999999999982</v>
      </c>
      <c r="U1692" s="10">
        <f t="shared" si="215"/>
        <v>0.38411301843579215</v>
      </c>
      <c r="V1692" s="5" t="s">
        <v>42</v>
      </c>
    </row>
    <row r="1693" spans="1:22" x14ac:dyDescent="0.3">
      <c r="A1693" s="5" t="s">
        <v>1780</v>
      </c>
      <c r="B1693" s="6">
        <v>45352</v>
      </c>
      <c r="C1693" s="5">
        <f t="shared" si="208"/>
        <v>2024</v>
      </c>
      <c r="D1693" s="5">
        <f t="shared" si="209"/>
        <v>3</v>
      </c>
      <c r="E1693" s="5" t="str">
        <f t="shared" si="210"/>
        <v>Mar</v>
      </c>
      <c r="F1693" s="5" t="str">
        <f t="shared" si="211"/>
        <v>Q1</v>
      </c>
      <c r="G1693" s="5" t="s">
        <v>58</v>
      </c>
      <c r="H1693" s="5" t="s">
        <v>72</v>
      </c>
      <c r="I1693" s="5" t="s">
        <v>73</v>
      </c>
      <c r="J1693" s="5" t="s">
        <v>54</v>
      </c>
      <c r="K1693" s="5" t="s">
        <v>84</v>
      </c>
      <c r="L1693" s="5" t="s">
        <v>40</v>
      </c>
      <c r="M1693" s="5" t="s">
        <v>41</v>
      </c>
      <c r="N1693" s="5">
        <v>2</v>
      </c>
      <c r="O1693" s="7">
        <v>2310</v>
      </c>
      <c r="P1693" s="8">
        <v>0.05</v>
      </c>
      <c r="Q1693" s="7">
        <v>1123</v>
      </c>
      <c r="R1693" s="9">
        <f t="shared" si="212"/>
        <v>4389</v>
      </c>
      <c r="S1693" s="9">
        <f t="shared" si="213"/>
        <v>2246</v>
      </c>
      <c r="T1693" s="9">
        <f t="shared" si="214"/>
        <v>2143</v>
      </c>
      <c r="U1693" s="10">
        <f t="shared" si="215"/>
        <v>0.48826611984506724</v>
      </c>
      <c r="V1693" s="5" t="s">
        <v>42</v>
      </c>
    </row>
    <row r="1694" spans="1:22" x14ac:dyDescent="0.3">
      <c r="A1694" s="5" t="s">
        <v>1781</v>
      </c>
      <c r="B1694" s="6">
        <v>45353</v>
      </c>
      <c r="C1694" s="5">
        <f t="shared" si="208"/>
        <v>2024</v>
      </c>
      <c r="D1694" s="5">
        <f t="shared" si="209"/>
        <v>3</v>
      </c>
      <c r="E1694" s="5" t="str">
        <f t="shared" si="210"/>
        <v>Mar</v>
      </c>
      <c r="F1694" s="5" t="str">
        <f t="shared" si="211"/>
        <v>Q1</v>
      </c>
      <c r="G1694" s="5" t="s">
        <v>63</v>
      </c>
      <c r="H1694" s="5" t="s">
        <v>86</v>
      </c>
      <c r="I1694" s="5" t="s">
        <v>87</v>
      </c>
      <c r="J1694" s="5" t="s">
        <v>38</v>
      </c>
      <c r="K1694" s="5" t="s">
        <v>118</v>
      </c>
      <c r="L1694" s="5" t="s">
        <v>76</v>
      </c>
      <c r="M1694" s="5" t="s">
        <v>56</v>
      </c>
      <c r="N1694" s="5">
        <v>1</v>
      </c>
      <c r="O1694" s="7">
        <v>18498</v>
      </c>
      <c r="P1694" s="8">
        <v>0</v>
      </c>
      <c r="Q1694" s="7">
        <v>14837</v>
      </c>
      <c r="R1694" s="9">
        <f t="shared" si="212"/>
        <v>18498</v>
      </c>
      <c r="S1694" s="9">
        <f t="shared" si="213"/>
        <v>14837</v>
      </c>
      <c r="T1694" s="9">
        <f t="shared" si="214"/>
        <v>3661</v>
      </c>
      <c r="U1694" s="10">
        <f t="shared" si="215"/>
        <v>0.19791328792301871</v>
      </c>
      <c r="V1694" s="5" t="s">
        <v>42</v>
      </c>
    </row>
    <row r="1695" spans="1:22" x14ac:dyDescent="0.3">
      <c r="A1695" s="5" t="s">
        <v>1782</v>
      </c>
      <c r="B1695" s="6">
        <v>45353</v>
      </c>
      <c r="C1695" s="5">
        <f t="shared" si="208"/>
        <v>2024</v>
      </c>
      <c r="D1695" s="5">
        <f t="shared" si="209"/>
        <v>3</v>
      </c>
      <c r="E1695" s="5" t="str">
        <f t="shared" si="210"/>
        <v>Mar</v>
      </c>
      <c r="F1695" s="5" t="str">
        <f t="shared" si="211"/>
        <v>Q1</v>
      </c>
      <c r="G1695" s="5" t="s">
        <v>51</v>
      </c>
      <c r="H1695" s="5" t="s">
        <v>106</v>
      </c>
      <c r="I1695" s="5" t="s">
        <v>107</v>
      </c>
      <c r="J1695" s="5" t="s">
        <v>81</v>
      </c>
      <c r="K1695" s="5" t="s">
        <v>94</v>
      </c>
      <c r="L1695" s="5" t="s">
        <v>48</v>
      </c>
      <c r="M1695" s="5" t="s">
        <v>49</v>
      </c>
      <c r="N1695" s="5">
        <v>1</v>
      </c>
      <c r="O1695" s="7">
        <v>30756</v>
      </c>
      <c r="P1695" s="8">
        <v>0.25</v>
      </c>
      <c r="Q1695" s="7">
        <v>21024</v>
      </c>
      <c r="R1695" s="9">
        <f t="shared" si="212"/>
        <v>23067</v>
      </c>
      <c r="S1695" s="9">
        <f t="shared" si="213"/>
        <v>21024</v>
      </c>
      <c r="T1695" s="9">
        <f t="shared" si="214"/>
        <v>2043</v>
      </c>
      <c r="U1695" s="10">
        <f t="shared" si="215"/>
        <v>8.8568084276238787E-2</v>
      </c>
      <c r="V1695" s="5" t="s">
        <v>120</v>
      </c>
    </row>
    <row r="1696" spans="1:22" x14ac:dyDescent="0.3">
      <c r="A1696" s="5" t="s">
        <v>1783</v>
      </c>
      <c r="B1696" s="6">
        <v>45354</v>
      </c>
      <c r="C1696" s="5">
        <f t="shared" si="208"/>
        <v>2024</v>
      </c>
      <c r="D1696" s="5">
        <f t="shared" si="209"/>
        <v>3</v>
      </c>
      <c r="E1696" s="5" t="str">
        <f t="shared" si="210"/>
        <v>Mar</v>
      </c>
      <c r="F1696" s="5" t="str">
        <f t="shared" si="211"/>
        <v>Q1</v>
      </c>
      <c r="G1696" s="5" t="s">
        <v>58</v>
      </c>
      <c r="H1696" s="5" t="s">
        <v>72</v>
      </c>
      <c r="I1696" s="5" t="s">
        <v>73</v>
      </c>
      <c r="J1696" s="5" t="s">
        <v>46</v>
      </c>
      <c r="K1696" s="5" t="s">
        <v>66</v>
      </c>
      <c r="L1696" s="5" t="s">
        <v>48</v>
      </c>
      <c r="M1696" s="5" t="s">
        <v>41</v>
      </c>
      <c r="N1696" s="5">
        <v>2</v>
      </c>
      <c r="O1696" s="7">
        <v>329</v>
      </c>
      <c r="P1696" s="8">
        <v>0.1</v>
      </c>
      <c r="Q1696" s="7">
        <v>128</v>
      </c>
      <c r="R1696" s="9">
        <f t="shared" si="212"/>
        <v>592.20000000000005</v>
      </c>
      <c r="S1696" s="9">
        <f t="shared" si="213"/>
        <v>256</v>
      </c>
      <c r="T1696" s="9">
        <f t="shared" si="214"/>
        <v>336.20000000000005</v>
      </c>
      <c r="U1696" s="10">
        <f t="shared" si="215"/>
        <v>0.56771361026680178</v>
      </c>
      <c r="V1696" s="5" t="s">
        <v>42</v>
      </c>
    </row>
    <row r="1697" spans="1:22" x14ac:dyDescent="0.3">
      <c r="A1697" s="5" t="s">
        <v>1784</v>
      </c>
      <c r="B1697" s="6">
        <v>45354</v>
      </c>
      <c r="C1697" s="5">
        <f t="shared" si="208"/>
        <v>2024</v>
      </c>
      <c r="D1697" s="5">
        <f t="shared" si="209"/>
        <v>3</v>
      </c>
      <c r="E1697" s="5" t="str">
        <f t="shared" si="210"/>
        <v>Mar</v>
      </c>
      <c r="F1697" s="5" t="str">
        <f t="shared" si="211"/>
        <v>Q1</v>
      </c>
      <c r="G1697" s="5" t="s">
        <v>35</v>
      </c>
      <c r="H1697" s="5" t="s">
        <v>44</v>
      </c>
      <c r="I1697" s="5" t="s">
        <v>45</v>
      </c>
      <c r="J1697" s="5" t="s">
        <v>81</v>
      </c>
      <c r="K1697" s="5" t="s">
        <v>82</v>
      </c>
      <c r="L1697" s="5" t="s">
        <v>40</v>
      </c>
      <c r="M1697" s="5" t="s">
        <v>49</v>
      </c>
      <c r="N1697" s="5">
        <v>2</v>
      </c>
      <c r="O1697" s="7">
        <v>6227</v>
      </c>
      <c r="P1697" s="8">
        <v>0.15</v>
      </c>
      <c r="Q1697" s="7">
        <v>3346</v>
      </c>
      <c r="R1697" s="9">
        <f t="shared" si="212"/>
        <v>10585.9</v>
      </c>
      <c r="S1697" s="9">
        <f t="shared" si="213"/>
        <v>6692</v>
      </c>
      <c r="T1697" s="9">
        <f t="shared" si="214"/>
        <v>3893.8999999999996</v>
      </c>
      <c r="U1697" s="10">
        <f t="shared" si="215"/>
        <v>0.36783835101408474</v>
      </c>
      <c r="V1697" s="5" t="s">
        <v>42</v>
      </c>
    </row>
    <row r="1698" spans="1:22" x14ac:dyDescent="0.3">
      <c r="A1698" s="5" t="s">
        <v>1785</v>
      </c>
      <c r="B1698" s="6">
        <v>45355</v>
      </c>
      <c r="C1698" s="5">
        <f t="shared" si="208"/>
        <v>2024</v>
      </c>
      <c r="D1698" s="5">
        <f t="shared" si="209"/>
        <v>3</v>
      </c>
      <c r="E1698" s="5" t="str">
        <f t="shared" si="210"/>
        <v>Mar</v>
      </c>
      <c r="F1698" s="5" t="str">
        <f t="shared" si="211"/>
        <v>Q1</v>
      </c>
      <c r="G1698" s="5" t="s">
        <v>58</v>
      </c>
      <c r="H1698" s="5" t="s">
        <v>68</v>
      </c>
      <c r="I1698" s="5" t="s">
        <v>69</v>
      </c>
      <c r="J1698" s="5" t="s">
        <v>38</v>
      </c>
      <c r="K1698" s="5" t="s">
        <v>39</v>
      </c>
      <c r="L1698" s="5" t="s">
        <v>40</v>
      </c>
      <c r="M1698" s="5" t="s">
        <v>49</v>
      </c>
      <c r="N1698" s="5">
        <v>8</v>
      </c>
      <c r="O1698" s="7">
        <v>56396</v>
      </c>
      <c r="P1698" s="8">
        <v>0.15</v>
      </c>
      <c r="Q1698" s="7">
        <v>47808</v>
      </c>
      <c r="R1698" s="9">
        <f t="shared" si="212"/>
        <v>383492.8</v>
      </c>
      <c r="S1698" s="9">
        <f t="shared" si="213"/>
        <v>382464</v>
      </c>
      <c r="T1698" s="9">
        <f t="shared" si="214"/>
        <v>1028.7999999999884</v>
      </c>
      <c r="U1698" s="10">
        <f t="shared" si="215"/>
        <v>2.6827100795633932E-3</v>
      </c>
      <c r="V1698" s="5" t="s">
        <v>42</v>
      </c>
    </row>
    <row r="1699" spans="1:22" x14ac:dyDescent="0.3">
      <c r="A1699" s="5" t="s">
        <v>1786</v>
      </c>
      <c r="B1699" s="6">
        <v>45355</v>
      </c>
      <c r="C1699" s="5">
        <f t="shared" si="208"/>
        <v>2024</v>
      </c>
      <c r="D1699" s="5">
        <f t="shared" si="209"/>
        <v>3</v>
      </c>
      <c r="E1699" s="5" t="str">
        <f t="shared" si="210"/>
        <v>Mar</v>
      </c>
      <c r="F1699" s="5" t="str">
        <f t="shared" si="211"/>
        <v>Q1</v>
      </c>
      <c r="G1699" s="5" t="s">
        <v>63</v>
      </c>
      <c r="H1699" s="5" t="s">
        <v>109</v>
      </c>
      <c r="I1699" s="5" t="s">
        <v>110</v>
      </c>
      <c r="J1699" s="5" t="s">
        <v>54</v>
      </c>
      <c r="K1699" s="5" t="s">
        <v>55</v>
      </c>
      <c r="L1699" s="5" t="s">
        <v>76</v>
      </c>
      <c r="M1699" s="5" t="s">
        <v>56</v>
      </c>
      <c r="N1699" s="5">
        <v>1</v>
      </c>
      <c r="O1699" s="7">
        <v>2573</v>
      </c>
      <c r="P1699" s="8">
        <v>0.1</v>
      </c>
      <c r="Q1699" s="7">
        <v>1549</v>
      </c>
      <c r="R1699" s="9">
        <f t="shared" si="212"/>
        <v>2315.7000000000003</v>
      </c>
      <c r="S1699" s="9">
        <f t="shared" si="213"/>
        <v>1549</v>
      </c>
      <c r="T1699" s="9">
        <f t="shared" si="214"/>
        <v>766.70000000000027</v>
      </c>
      <c r="U1699" s="10">
        <f t="shared" si="215"/>
        <v>0.33108779202832844</v>
      </c>
      <c r="V1699" s="5" t="s">
        <v>42</v>
      </c>
    </row>
    <row r="1700" spans="1:22" x14ac:dyDescent="0.3">
      <c r="A1700" s="5" t="s">
        <v>1787</v>
      </c>
      <c r="B1700" s="6">
        <v>45355</v>
      </c>
      <c r="C1700" s="5">
        <f t="shared" si="208"/>
        <v>2024</v>
      </c>
      <c r="D1700" s="5">
        <f t="shared" si="209"/>
        <v>3</v>
      </c>
      <c r="E1700" s="5" t="str">
        <f t="shared" si="210"/>
        <v>Mar</v>
      </c>
      <c r="F1700" s="5" t="str">
        <f t="shared" si="211"/>
        <v>Q1</v>
      </c>
      <c r="G1700" s="5" t="s">
        <v>51</v>
      </c>
      <c r="H1700" s="5" t="s">
        <v>79</v>
      </c>
      <c r="I1700" s="5" t="s">
        <v>80</v>
      </c>
      <c r="J1700" s="5" t="s">
        <v>46</v>
      </c>
      <c r="K1700" s="5" t="s">
        <v>47</v>
      </c>
      <c r="L1700" s="5" t="s">
        <v>40</v>
      </c>
      <c r="M1700" s="5" t="s">
        <v>41</v>
      </c>
      <c r="N1700" s="5">
        <v>4</v>
      </c>
      <c r="O1700" s="7">
        <v>434</v>
      </c>
      <c r="P1700" s="8">
        <v>0.05</v>
      </c>
      <c r="Q1700" s="7">
        <v>196</v>
      </c>
      <c r="R1700" s="9">
        <f t="shared" si="212"/>
        <v>1649.1999999999998</v>
      </c>
      <c r="S1700" s="9">
        <f t="shared" si="213"/>
        <v>784</v>
      </c>
      <c r="T1700" s="9">
        <f t="shared" si="214"/>
        <v>865.19999999999982</v>
      </c>
      <c r="U1700" s="10">
        <f t="shared" si="215"/>
        <v>0.52461799660441422</v>
      </c>
      <c r="V1700" s="5" t="s">
        <v>42</v>
      </c>
    </row>
    <row r="1701" spans="1:22" x14ac:dyDescent="0.3">
      <c r="A1701" s="5" t="s">
        <v>1788</v>
      </c>
      <c r="B1701" s="6">
        <v>45356</v>
      </c>
      <c r="C1701" s="5">
        <f t="shared" si="208"/>
        <v>2024</v>
      </c>
      <c r="D1701" s="5">
        <f t="shared" si="209"/>
        <v>3</v>
      </c>
      <c r="E1701" s="5" t="str">
        <f t="shared" si="210"/>
        <v>Mar</v>
      </c>
      <c r="F1701" s="5" t="str">
        <f t="shared" si="211"/>
        <v>Q1</v>
      </c>
      <c r="G1701" s="5" t="s">
        <v>51</v>
      </c>
      <c r="H1701" s="5" t="s">
        <v>52</v>
      </c>
      <c r="I1701" s="5" t="s">
        <v>53</v>
      </c>
      <c r="J1701" s="5" t="s">
        <v>38</v>
      </c>
      <c r="K1701" s="5" t="s">
        <v>104</v>
      </c>
      <c r="L1701" s="5" t="s">
        <v>40</v>
      </c>
      <c r="M1701" s="5" t="s">
        <v>56</v>
      </c>
      <c r="N1701" s="5">
        <v>3</v>
      </c>
      <c r="O1701" s="7">
        <v>1467</v>
      </c>
      <c r="P1701" s="8">
        <v>0.05</v>
      </c>
      <c r="Q1701" s="7">
        <v>715</v>
      </c>
      <c r="R1701" s="9">
        <f t="shared" si="212"/>
        <v>4180.95</v>
      </c>
      <c r="S1701" s="9">
        <f t="shared" si="213"/>
        <v>2145</v>
      </c>
      <c r="T1701" s="9">
        <f t="shared" si="214"/>
        <v>2035.9499999999998</v>
      </c>
      <c r="U1701" s="10">
        <f t="shared" si="215"/>
        <v>0.48695870555734938</v>
      </c>
      <c r="V1701" s="5" t="s">
        <v>42</v>
      </c>
    </row>
    <row r="1702" spans="1:22" x14ac:dyDescent="0.3">
      <c r="A1702" s="5" t="s">
        <v>1789</v>
      </c>
      <c r="B1702" s="6">
        <v>45356</v>
      </c>
      <c r="C1702" s="5">
        <f t="shared" si="208"/>
        <v>2024</v>
      </c>
      <c r="D1702" s="5">
        <f t="shared" si="209"/>
        <v>3</v>
      </c>
      <c r="E1702" s="5" t="str">
        <f t="shared" si="210"/>
        <v>Mar</v>
      </c>
      <c r="F1702" s="5" t="str">
        <f t="shared" si="211"/>
        <v>Q1</v>
      </c>
      <c r="G1702" s="5" t="s">
        <v>35</v>
      </c>
      <c r="H1702" s="5" t="s">
        <v>91</v>
      </c>
      <c r="I1702" s="5" t="s">
        <v>92</v>
      </c>
      <c r="J1702" s="5" t="s">
        <v>38</v>
      </c>
      <c r="K1702" s="5" t="s">
        <v>118</v>
      </c>
      <c r="L1702" s="5" t="s">
        <v>76</v>
      </c>
      <c r="M1702" s="5" t="s">
        <v>49</v>
      </c>
      <c r="N1702" s="5">
        <v>3</v>
      </c>
      <c r="O1702" s="7">
        <v>16716</v>
      </c>
      <c r="P1702" s="8">
        <v>0</v>
      </c>
      <c r="Q1702" s="7">
        <v>13016</v>
      </c>
      <c r="R1702" s="9">
        <f t="shared" si="212"/>
        <v>50148</v>
      </c>
      <c r="S1702" s="9">
        <f t="shared" si="213"/>
        <v>39048</v>
      </c>
      <c r="T1702" s="9">
        <f t="shared" si="214"/>
        <v>11100</v>
      </c>
      <c r="U1702" s="10">
        <f t="shared" si="215"/>
        <v>0.22134481933476907</v>
      </c>
      <c r="V1702" s="5" t="s">
        <v>42</v>
      </c>
    </row>
    <row r="1703" spans="1:22" x14ac:dyDescent="0.3">
      <c r="A1703" s="5" t="s">
        <v>1790</v>
      </c>
      <c r="B1703" s="6">
        <v>45356</v>
      </c>
      <c r="C1703" s="5">
        <f t="shared" si="208"/>
        <v>2024</v>
      </c>
      <c r="D1703" s="5">
        <f t="shared" si="209"/>
        <v>3</v>
      </c>
      <c r="E1703" s="5" t="str">
        <f t="shared" si="210"/>
        <v>Mar</v>
      </c>
      <c r="F1703" s="5" t="str">
        <f t="shared" si="211"/>
        <v>Q1</v>
      </c>
      <c r="G1703" s="5" t="s">
        <v>58</v>
      </c>
      <c r="H1703" s="5" t="s">
        <v>72</v>
      </c>
      <c r="I1703" s="5" t="s">
        <v>73</v>
      </c>
      <c r="J1703" s="5" t="s">
        <v>46</v>
      </c>
      <c r="K1703" s="5" t="s">
        <v>47</v>
      </c>
      <c r="L1703" s="5" t="s">
        <v>76</v>
      </c>
      <c r="M1703" s="5" t="s">
        <v>49</v>
      </c>
      <c r="N1703" s="5">
        <v>5</v>
      </c>
      <c r="O1703" s="7">
        <v>421</v>
      </c>
      <c r="P1703" s="8">
        <v>0.15</v>
      </c>
      <c r="Q1703" s="7">
        <v>189</v>
      </c>
      <c r="R1703" s="9">
        <f t="shared" si="212"/>
        <v>1789.25</v>
      </c>
      <c r="S1703" s="9">
        <f t="shared" si="213"/>
        <v>945</v>
      </c>
      <c r="T1703" s="9">
        <f t="shared" si="214"/>
        <v>844.25</v>
      </c>
      <c r="U1703" s="10">
        <f t="shared" si="215"/>
        <v>0.47184574542406038</v>
      </c>
      <c r="V1703" s="5" t="s">
        <v>42</v>
      </c>
    </row>
    <row r="1704" spans="1:22" x14ac:dyDescent="0.3">
      <c r="A1704" s="5" t="s">
        <v>1791</v>
      </c>
      <c r="B1704" s="6">
        <v>45357</v>
      </c>
      <c r="C1704" s="5">
        <f t="shared" si="208"/>
        <v>2024</v>
      </c>
      <c r="D1704" s="5">
        <f t="shared" si="209"/>
        <v>3</v>
      </c>
      <c r="E1704" s="5" t="str">
        <f t="shared" si="210"/>
        <v>Mar</v>
      </c>
      <c r="F1704" s="5" t="str">
        <f t="shared" si="211"/>
        <v>Q1</v>
      </c>
      <c r="G1704" s="5" t="s">
        <v>63</v>
      </c>
      <c r="H1704" s="5" t="s">
        <v>109</v>
      </c>
      <c r="I1704" s="5" t="s">
        <v>110</v>
      </c>
      <c r="J1704" s="5" t="s">
        <v>38</v>
      </c>
      <c r="K1704" s="5" t="s">
        <v>118</v>
      </c>
      <c r="L1704" s="5" t="s">
        <v>48</v>
      </c>
      <c r="M1704" s="5" t="s">
        <v>49</v>
      </c>
      <c r="N1704" s="5">
        <v>4</v>
      </c>
      <c r="O1704" s="7">
        <v>19357</v>
      </c>
      <c r="P1704" s="8">
        <v>0.1</v>
      </c>
      <c r="Q1704" s="7">
        <v>14719</v>
      </c>
      <c r="R1704" s="9">
        <f t="shared" si="212"/>
        <v>69685.2</v>
      </c>
      <c r="S1704" s="9">
        <f t="shared" si="213"/>
        <v>58876</v>
      </c>
      <c r="T1704" s="9">
        <f t="shared" si="214"/>
        <v>10809.199999999997</v>
      </c>
      <c r="U1704" s="10">
        <f t="shared" si="215"/>
        <v>0.15511471589376219</v>
      </c>
      <c r="V1704" s="5" t="s">
        <v>42</v>
      </c>
    </row>
    <row r="1705" spans="1:22" x14ac:dyDescent="0.3">
      <c r="A1705" s="5" t="s">
        <v>1792</v>
      </c>
      <c r="B1705" s="6">
        <v>45357</v>
      </c>
      <c r="C1705" s="5">
        <f t="shared" si="208"/>
        <v>2024</v>
      </c>
      <c r="D1705" s="5">
        <f t="shared" si="209"/>
        <v>3</v>
      </c>
      <c r="E1705" s="5" t="str">
        <f t="shared" si="210"/>
        <v>Mar</v>
      </c>
      <c r="F1705" s="5" t="str">
        <f t="shared" si="211"/>
        <v>Q1</v>
      </c>
      <c r="G1705" s="5" t="s">
        <v>58</v>
      </c>
      <c r="H1705" s="5" t="s">
        <v>72</v>
      </c>
      <c r="I1705" s="5" t="s">
        <v>73</v>
      </c>
      <c r="J1705" s="5" t="s">
        <v>46</v>
      </c>
      <c r="K1705" s="5" t="s">
        <v>61</v>
      </c>
      <c r="L1705" s="5" t="s">
        <v>40</v>
      </c>
      <c r="M1705" s="5" t="s">
        <v>49</v>
      </c>
      <c r="N1705" s="5">
        <v>2</v>
      </c>
      <c r="O1705" s="7">
        <v>260</v>
      </c>
      <c r="P1705" s="8">
        <v>0.1</v>
      </c>
      <c r="Q1705" s="7">
        <v>108</v>
      </c>
      <c r="R1705" s="9">
        <f t="shared" si="212"/>
        <v>468</v>
      </c>
      <c r="S1705" s="9">
        <f t="shared" si="213"/>
        <v>216</v>
      </c>
      <c r="T1705" s="9">
        <f t="shared" si="214"/>
        <v>252</v>
      </c>
      <c r="U1705" s="10">
        <f t="shared" si="215"/>
        <v>0.53846153846153844</v>
      </c>
      <c r="V1705" s="5" t="s">
        <v>42</v>
      </c>
    </row>
    <row r="1706" spans="1:22" x14ac:dyDescent="0.3">
      <c r="A1706" s="5" t="s">
        <v>1793</v>
      </c>
      <c r="B1706" s="6">
        <v>45358</v>
      </c>
      <c r="C1706" s="5">
        <f t="shared" si="208"/>
        <v>2024</v>
      </c>
      <c r="D1706" s="5">
        <f t="shared" si="209"/>
        <v>3</v>
      </c>
      <c r="E1706" s="5" t="str">
        <f t="shared" si="210"/>
        <v>Mar</v>
      </c>
      <c r="F1706" s="5" t="str">
        <f t="shared" si="211"/>
        <v>Q1</v>
      </c>
      <c r="G1706" s="5" t="s">
        <v>63</v>
      </c>
      <c r="H1706" s="5" t="s">
        <v>64</v>
      </c>
      <c r="I1706" s="5" t="s">
        <v>65</v>
      </c>
      <c r="J1706" s="5" t="s">
        <v>46</v>
      </c>
      <c r="K1706" s="5" t="s">
        <v>47</v>
      </c>
      <c r="L1706" s="5" t="s">
        <v>76</v>
      </c>
      <c r="M1706" s="5" t="s">
        <v>49</v>
      </c>
      <c r="N1706" s="5">
        <v>2</v>
      </c>
      <c r="O1706" s="7">
        <v>466</v>
      </c>
      <c r="P1706" s="8">
        <v>0</v>
      </c>
      <c r="Q1706" s="7">
        <v>215</v>
      </c>
      <c r="R1706" s="9">
        <f t="shared" si="212"/>
        <v>932</v>
      </c>
      <c r="S1706" s="9">
        <f t="shared" si="213"/>
        <v>430</v>
      </c>
      <c r="T1706" s="9">
        <f t="shared" si="214"/>
        <v>502</v>
      </c>
      <c r="U1706" s="10">
        <f t="shared" si="215"/>
        <v>0.53862660944206009</v>
      </c>
      <c r="V1706" s="5" t="s">
        <v>42</v>
      </c>
    </row>
    <row r="1707" spans="1:22" x14ac:dyDescent="0.3">
      <c r="A1707" s="5" t="s">
        <v>1794</v>
      </c>
      <c r="B1707" s="6">
        <v>45358</v>
      </c>
      <c r="C1707" s="5">
        <f t="shared" si="208"/>
        <v>2024</v>
      </c>
      <c r="D1707" s="5">
        <f t="shared" si="209"/>
        <v>3</v>
      </c>
      <c r="E1707" s="5" t="str">
        <f t="shared" si="210"/>
        <v>Mar</v>
      </c>
      <c r="F1707" s="5" t="str">
        <f t="shared" si="211"/>
        <v>Q1</v>
      </c>
      <c r="G1707" s="5" t="s">
        <v>58</v>
      </c>
      <c r="H1707" s="5" t="s">
        <v>68</v>
      </c>
      <c r="I1707" s="5" t="s">
        <v>69</v>
      </c>
      <c r="J1707" s="5" t="s">
        <v>81</v>
      </c>
      <c r="K1707" s="5" t="s">
        <v>94</v>
      </c>
      <c r="L1707" s="5" t="s">
        <v>40</v>
      </c>
      <c r="M1707" s="5" t="s">
        <v>49</v>
      </c>
      <c r="N1707" s="5">
        <v>1</v>
      </c>
      <c r="O1707" s="7">
        <v>33399</v>
      </c>
      <c r="P1707" s="8">
        <v>0.15</v>
      </c>
      <c r="Q1707" s="7">
        <v>22733</v>
      </c>
      <c r="R1707" s="9">
        <f t="shared" si="212"/>
        <v>28389.149999999998</v>
      </c>
      <c r="S1707" s="9">
        <f t="shared" si="213"/>
        <v>22733</v>
      </c>
      <c r="T1707" s="9">
        <f t="shared" si="214"/>
        <v>5656.1499999999978</v>
      </c>
      <c r="U1707" s="10">
        <f t="shared" si="215"/>
        <v>0.19923632796332397</v>
      </c>
      <c r="V1707" s="5" t="s">
        <v>42</v>
      </c>
    </row>
    <row r="1708" spans="1:22" x14ac:dyDescent="0.3">
      <c r="A1708" s="5" t="s">
        <v>1795</v>
      </c>
      <c r="B1708" s="6">
        <v>45359</v>
      </c>
      <c r="C1708" s="5">
        <f t="shared" si="208"/>
        <v>2024</v>
      </c>
      <c r="D1708" s="5">
        <f t="shared" si="209"/>
        <v>3</v>
      </c>
      <c r="E1708" s="5" t="str">
        <f t="shared" si="210"/>
        <v>Mar</v>
      </c>
      <c r="F1708" s="5" t="str">
        <f t="shared" si="211"/>
        <v>Q1</v>
      </c>
      <c r="G1708" s="5" t="s">
        <v>63</v>
      </c>
      <c r="H1708" s="5" t="s">
        <v>86</v>
      </c>
      <c r="I1708" s="5" t="s">
        <v>87</v>
      </c>
      <c r="J1708" s="5" t="s">
        <v>38</v>
      </c>
      <c r="K1708" s="5" t="s">
        <v>39</v>
      </c>
      <c r="L1708" s="5" t="s">
        <v>40</v>
      </c>
      <c r="M1708" s="5" t="s">
        <v>49</v>
      </c>
      <c r="N1708" s="5">
        <v>4</v>
      </c>
      <c r="O1708" s="7">
        <v>49497</v>
      </c>
      <c r="P1708" s="8">
        <v>0.05</v>
      </c>
      <c r="Q1708" s="7">
        <v>42483</v>
      </c>
      <c r="R1708" s="9">
        <f t="shared" si="212"/>
        <v>188088.59999999998</v>
      </c>
      <c r="S1708" s="9">
        <f t="shared" si="213"/>
        <v>169932</v>
      </c>
      <c r="T1708" s="9">
        <f t="shared" si="214"/>
        <v>18156.599999999977</v>
      </c>
      <c r="U1708" s="10">
        <f t="shared" si="215"/>
        <v>9.653216622379017E-2</v>
      </c>
      <c r="V1708" s="5" t="s">
        <v>42</v>
      </c>
    </row>
    <row r="1709" spans="1:22" x14ac:dyDescent="0.3">
      <c r="A1709" s="5" t="s">
        <v>1796</v>
      </c>
      <c r="B1709" s="6">
        <v>45359</v>
      </c>
      <c r="C1709" s="5">
        <f t="shared" si="208"/>
        <v>2024</v>
      </c>
      <c r="D1709" s="5">
        <f t="shared" si="209"/>
        <v>3</v>
      </c>
      <c r="E1709" s="5" t="str">
        <f t="shared" si="210"/>
        <v>Mar</v>
      </c>
      <c r="F1709" s="5" t="str">
        <f t="shared" si="211"/>
        <v>Q1</v>
      </c>
      <c r="G1709" s="5" t="s">
        <v>63</v>
      </c>
      <c r="H1709" s="5" t="s">
        <v>86</v>
      </c>
      <c r="I1709" s="5" t="s">
        <v>87</v>
      </c>
      <c r="J1709" s="5" t="s">
        <v>38</v>
      </c>
      <c r="K1709" s="5" t="s">
        <v>118</v>
      </c>
      <c r="L1709" s="5" t="s">
        <v>40</v>
      </c>
      <c r="M1709" s="5" t="s">
        <v>49</v>
      </c>
      <c r="N1709" s="5">
        <v>2</v>
      </c>
      <c r="O1709" s="7">
        <v>17876</v>
      </c>
      <c r="P1709" s="8">
        <v>0</v>
      </c>
      <c r="Q1709" s="7">
        <v>14076</v>
      </c>
      <c r="R1709" s="9">
        <f t="shared" si="212"/>
        <v>35752</v>
      </c>
      <c r="S1709" s="9">
        <f t="shared" si="213"/>
        <v>28152</v>
      </c>
      <c r="T1709" s="9">
        <f t="shared" si="214"/>
        <v>7600</v>
      </c>
      <c r="U1709" s="10">
        <f t="shared" si="215"/>
        <v>0.21257552025061535</v>
      </c>
      <c r="V1709" s="5" t="s">
        <v>42</v>
      </c>
    </row>
    <row r="1710" spans="1:22" x14ac:dyDescent="0.3">
      <c r="A1710" s="5" t="s">
        <v>1797</v>
      </c>
      <c r="B1710" s="6">
        <v>45359</v>
      </c>
      <c r="C1710" s="5">
        <f t="shared" si="208"/>
        <v>2024</v>
      </c>
      <c r="D1710" s="5">
        <f t="shared" si="209"/>
        <v>3</v>
      </c>
      <c r="E1710" s="5" t="str">
        <f t="shared" si="210"/>
        <v>Mar</v>
      </c>
      <c r="F1710" s="5" t="str">
        <f t="shared" si="211"/>
        <v>Q1</v>
      </c>
      <c r="G1710" s="5" t="s">
        <v>35</v>
      </c>
      <c r="H1710" s="5" t="s">
        <v>44</v>
      </c>
      <c r="I1710" s="5" t="s">
        <v>45</v>
      </c>
      <c r="J1710" s="5" t="s">
        <v>38</v>
      </c>
      <c r="K1710" s="5" t="s">
        <v>104</v>
      </c>
      <c r="L1710" s="5" t="s">
        <v>40</v>
      </c>
      <c r="M1710" s="5" t="s">
        <v>56</v>
      </c>
      <c r="N1710" s="5">
        <v>1</v>
      </c>
      <c r="O1710" s="7">
        <v>1408</v>
      </c>
      <c r="P1710" s="8">
        <v>0.15</v>
      </c>
      <c r="Q1710" s="7">
        <v>716</v>
      </c>
      <c r="R1710" s="9">
        <f t="shared" si="212"/>
        <v>1196.8</v>
      </c>
      <c r="S1710" s="9">
        <f t="shared" si="213"/>
        <v>716</v>
      </c>
      <c r="T1710" s="9">
        <f t="shared" si="214"/>
        <v>480.79999999999995</v>
      </c>
      <c r="U1710" s="10">
        <f t="shared" si="215"/>
        <v>0.4017379679144385</v>
      </c>
      <c r="V1710" s="5" t="s">
        <v>42</v>
      </c>
    </row>
    <row r="1711" spans="1:22" x14ac:dyDescent="0.3">
      <c r="A1711" s="5" t="s">
        <v>1798</v>
      </c>
      <c r="B1711" s="6">
        <v>45359</v>
      </c>
      <c r="C1711" s="5">
        <f t="shared" si="208"/>
        <v>2024</v>
      </c>
      <c r="D1711" s="5">
        <f t="shared" si="209"/>
        <v>3</v>
      </c>
      <c r="E1711" s="5" t="str">
        <f t="shared" si="210"/>
        <v>Mar</v>
      </c>
      <c r="F1711" s="5" t="str">
        <f t="shared" si="211"/>
        <v>Q1</v>
      </c>
      <c r="G1711" s="5" t="s">
        <v>63</v>
      </c>
      <c r="H1711" s="5" t="s">
        <v>109</v>
      </c>
      <c r="I1711" s="5" t="s">
        <v>110</v>
      </c>
      <c r="J1711" s="5" t="s">
        <v>38</v>
      </c>
      <c r="K1711" s="5" t="s">
        <v>118</v>
      </c>
      <c r="L1711" s="5" t="s">
        <v>40</v>
      </c>
      <c r="M1711" s="5" t="s">
        <v>41</v>
      </c>
      <c r="N1711" s="5">
        <v>8</v>
      </c>
      <c r="O1711" s="7">
        <v>17596</v>
      </c>
      <c r="P1711" s="8">
        <v>0.05</v>
      </c>
      <c r="Q1711" s="7">
        <v>14037</v>
      </c>
      <c r="R1711" s="9">
        <f t="shared" si="212"/>
        <v>133729.60000000001</v>
      </c>
      <c r="S1711" s="9">
        <f t="shared" si="213"/>
        <v>112296</v>
      </c>
      <c r="T1711" s="9">
        <f t="shared" si="214"/>
        <v>21433.600000000006</v>
      </c>
      <c r="U1711" s="10">
        <f t="shared" si="215"/>
        <v>0.16027566073629176</v>
      </c>
      <c r="V1711" s="5" t="s">
        <v>42</v>
      </c>
    </row>
    <row r="1712" spans="1:22" x14ac:dyDescent="0.3">
      <c r="A1712" s="5" t="s">
        <v>1799</v>
      </c>
      <c r="B1712" s="6">
        <v>45359</v>
      </c>
      <c r="C1712" s="5">
        <f t="shared" si="208"/>
        <v>2024</v>
      </c>
      <c r="D1712" s="5">
        <f t="shared" si="209"/>
        <v>3</v>
      </c>
      <c r="E1712" s="5" t="str">
        <f t="shared" si="210"/>
        <v>Mar</v>
      </c>
      <c r="F1712" s="5" t="str">
        <f t="shared" si="211"/>
        <v>Q1</v>
      </c>
      <c r="G1712" s="5" t="s">
        <v>63</v>
      </c>
      <c r="H1712" s="5" t="s">
        <v>86</v>
      </c>
      <c r="I1712" s="5" t="s">
        <v>87</v>
      </c>
      <c r="J1712" s="5" t="s">
        <v>38</v>
      </c>
      <c r="K1712" s="5" t="s">
        <v>39</v>
      </c>
      <c r="L1712" s="5" t="s">
        <v>76</v>
      </c>
      <c r="M1712" s="5" t="s">
        <v>56</v>
      </c>
      <c r="N1712" s="5">
        <v>1</v>
      </c>
      <c r="O1712" s="7">
        <v>51792</v>
      </c>
      <c r="P1712" s="8">
        <v>0</v>
      </c>
      <c r="Q1712" s="7">
        <v>44550</v>
      </c>
      <c r="R1712" s="9">
        <f t="shared" si="212"/>
        <v>51792</v>
      </c>
      <c r="S1712" s="9">
        <f t="shared" si="213"/>
        <v>44550</v>
      </c>
      <c r="T1712" s="9">
        <f t="shared" si="214"/>
        <v>7242</v>
      </c>
      <c r="U1712" s="10">
        <f t="shared" si="215"/>
        <v>0.13982854494902688</v>
      </c>
      <c r="V1712" s="5" t="s">
        <v>42</v>
      </c>
    </row>
    <row r="1713" spans="1:22" x14ac:dyDescent="0.3">
      <c r="A1713" s="5" t="s">
        <v>1800</v>
      </c>
      <c r="B1713" s="6">
        <v>45360</v>
      </c>
      <c r="C1713" s="5">
        <f t="shared" si="208"/>
        <v>2024</v>
      </c>
      <c r="D1713" s="5">
        <f t="shared" si="209"/>
        <v>3</v>
      </c>
      <c r="E1713" s="5" t="str">
        <f t="shared" si="210"/>
        <v>Mar</v>
      </c>
      <c r="F1713" s="5" t="str">
        <f t="shared" si="211"/>
        <v>Q1</v>
      </c>
      <c r="G1713" s="5" t="s">
        <v>51</v>
      </c>
      <c r="H1713" s="5" t="s">
        <v>52</v>
      </c>
      <c r="I1713" s="5" t="s">
        <v>53</v>
      </c>
      <c r="J1713" s="5" t="s">
        <v>38</v>
      </c>
      <c r="K1713" s="5" t="s">
        <v>104</v>
      </c>
      <c r="L1713" s="5" t="s">
        <v>40</v>
      </c>
      <c r="M1713" s="5" t="s">
        <v>56</v>
      </c>
      <c r="N1713" s="5">
        <v>1</v>
      </c>
      <c r="O1713" s="7">
        <v>1567</v>
      </c>
      <c r="P1713" s="8">
        <v>0.05</v>
      </c>
      <c r="Q1713" s="7">
        <v>776</v>
      </c>
      <c r="R1713" s="9">
        <f t="shared" si="212"/>
        <v>1488.6499999999999</v>
      </c>
      <c r="S1713" s="9">
        <f t="shared" si="213"/>
        <v>776</v>
      </c>
      <c r="T1713" s="9">
        <f t="shared" si="214"/>
        <v>712.64999999999986</v>
      </c>
      <c r="U1713" s="10">
        <f t="shared" si="215"/>
        <v>0.47872233231451311</v>
      </c>
      <c r="V1713" s="5" t="s">
        <v>120</v>
      </c>
    </row>
    <row r="1714" spans="1:22" x14ac:dyDescent="0.3">
      <c r="A1714" s="5" t="s">
        <v>1801</v>
      </c>
      <c r="B1714" s="6">
        <v>45361</v>
      </c>
      <c r="C1714" s="5">
        <f t="shared" si="208"/>
        <v>2024</v>
      </c>
      <c r="D1714" s="5">
        <f t="shared" si="209"/>
        <v>3</v>
      </c>
      <c r="E1714" s="5" t="str">
        <f t="shared" si="210"/>
        <v>Mar</v>
      </c>
      <c r="F1714" s="5" t="str">
        <f t="shared" si="211"/>
        <v>Q1</v>
      </c>
      <c r="G1714" s="5" t="s">
        <v>35</v>
      </c>
      <c r="H1714" s="5" t="s">
        <v>44</v>
      </c>
      <c r="I1714" s="5" t="s">
        <v>45</v>
      </c>
      <c r="J1714" s="5" t="s">
        <v>46</v>
      </c>
      <c r="K1714" s="5" t="s">
        <v>61</v>
      </c>
      <c r="L1714" s="5" t="s">
        <v>76</v>
      </c>
      <c r="M1714" s="5" t="s">
        <v>49</v>
      </c>
      <c r="N1714" s="5">
        <v>3</v>
      </c>
      <c r="O1714" s="7">
        <v>271</v>
      </c>
      <c r="P1714" s="8">
        <v>0</v>
      </c>
      <c r="Q1714" s="7">
        <v>114</v>
      </c>
      <c r="R1714" s="9">
        <f t="shared" si="212"/>
        <v>813</v>
      </c>
      <c r="S1714" s="9">
        <f t="shared" si="213"/>
        <v>342</v>
      </c>
      <c r="T1714" s="9">
        <f t="shared" si="214"/>
        <v>471</v>
      </c>
      <c r="U1714" s="10">
        <f t="shared" si="215"/>
        <v>0.57933579335793361</v>
      </c>
      <c r="V1714" s="5" t="s">
        <v>120</v>
      </c>
    </row>
    <row r="1715" spans="1:22" x14ac:dyDescent="0.3">
      <c r="A1715" s="5" t="s">
        <v>1802</v>
      </c>
      <c r="B1715" s="6">
        <v>45361</v>
      </c>
      <c r="C1715" s="5">
        <f t="shared" si="208"/>
        <v>2024</v>
      </c>
      <c r="D1715" s="5">
        <f t="shared" si="209"/>
        <v>3</v>
      </c>
      <c r="E1715" s="5" t="str">
        <f t="shared" si="210"/>
        <v>Mar</v>
      </c>
      <c r="F1715" s="5" t="str">
        <f t="shared" si="211"/>
        <v>Q1</v>
      </c>
      <c r="G1715" s="5" t="s">
        <v>51</v>
      </c>
      <c r="H1715" s="5" t="s">
        <v>52</v>
      </c>
      <c r="I1715" s="5" t="s">
        <v>53</v>
      </c>
      <c r="J1715" s="5" t="s">
        <v>81</v>
      </c>
      <c r="K1715" s="5" t="s">
        <v>130</v>
      </c>
      <c r="L1715" s="5" t="s">
        <v>76</v>
      </c>
      <c r="M1715" s="5" t="s">
        <v>41</v>
      </c>
      <c r="N1715" s="5">
        <v>3</v>
      </c>
      <c r="O1715" s="7">
        <v>14260</v>
      </c>
      <c r="P1715" s="8">
        <v>0.35</v>
      </c>
      <c r="Q1715" s="7">
        <v>8748</v>
      </c>
      <c r="R1715" s="9">
        <f t="shared" si="212"/>
        <v>27807</v>
      </c>
      <c r="S1715" s="9">
        <f t="shared" si="213"/>
        <v>26244</v>
      </c>
      <c r="T1715" s="9">
        <f t="shared" si="214"/>
        <v>1563</v>
      </c>
      <c r="U1715" s="10">
        <f t="shared" si="215"/>
        <v>5.6208868270579353E-2</v>
      </c>
      <c r="V1715" s="5" t="s">
        <v>42</v>
      </c>
    </row>
    <row r="1716" spans="1:22" x14ac:dyDescent="0.3">
      <c r="A1716" s="5" t="s">
        <v>1803</v>
      </c>
      <c r="B1716" s="6">
        <v>45361</v>
      </c>
      <c r="C1716" s="5">
        <f t="shared" si="208"/>
        <v>2024</v>
      </c>
      <c r="D1716" s="5">
        <f t="shared" si="209"/>
        <v>3</v>
      </c>
      <c r="E1716" s="5" t="str">
        <f t="shared" si="210"/>
        <v>Mar</v>
      </c>
      <c r="F1716" s="5" t="str">
        <f t="shared" si="211"/>
        <v>Q1</v>
      </c>
      <c r="G1716" s="5" t="s">
        <v>51</v>
      </c>
      <c r="H1716" s="5" t="s">
        <v>52</v>
      </c>
      <c r="I1716" s="5" t="s">
        <v>53</v>
      </c>
      <c r="J1716" s="5" t="s">
        <v>38</v>
      </c>
      <c r="K1716" s="5" t="s">
        <v>39</v>
      </c>
      <c r="L1716" s="5" t="s">
        <v>76</v>
      </c>
      <c r="M1716" s="5" t="s">
        <v>56</v>
      </c>
      <c r="N1716" s="5">
        <v>4</v>
      </c>
      <c r="O1716" s="7">
        <v>51015</v>
      </c>
      <c r="P1716" s="8">
        <v>0</v>
      </c>
      <c r="Q1716" s="7">
        <v>42305</v>
      </c>
      <c r="R1716" s="9">
        <f t="shared" si="212"/>
        <v>204060</v>
      </c>
      <c r="S1716" s="9">
        <f t="shared" si="213"/>
        <v>169220</v>
      </c>
      <c r="T1716" s="9">
        <f t="shared" si="214"/>
        <v>34840</v>
      </c>
      <c r="U1716" s="10">
        <f t="shared" si="215"/>
        <v>0.17073409781436832</v>
      </c>
      <c r="V1716" s="5" t="s">
        <v>42</v>
      </c>
    </row>
    <row r="1717" spans="1:22" x14ac:dyDescent="0.3">
      <c r="A1717" s="5" t="s">
        <v>1804</v>
      </c>
      <c r="B1717" s="6">
        <v>45362</v>
      </c>
      <c r="C1717" s="5">
        <f t="shared" si="208"/>
        <v>2024</v>
      </c>
      <c r="D1717" s="5">
        <f t="shared" si="209"/>
        <v>3</v>
      </c>
      <c r="E1717" s="5" t="str">
        <f t="shared" si="210"/>
        <v>Mar</v>
      </c>
      <c r="F1717" s="5" t="str">
        <f t="shared" si="211"/>
        <v>Q1</v>
      </c>
      <c r="G1717" s="5" t="s">
        <v>35</v>
      </c>
      <c r="H1717" s="5" t="s">
        <v>44</v>
      </c>
      <c r="I1717" s="5" t="s">
        <v>45</v>
      </c>
      <c r="J1717" s="5" t="s">
        <v>81</v>
      </c>
      <c r="K1717" s="5" t="s">
        <v>94</v>
      </c>
      <c r="L1717" s="5" t="s">
        <v>76</v>
      </c>
      <c r="M1717" s="5" t="s">
        <v>49</v>
      </c>
      <c r="N1717" s="5">
        <v>1</v>
      </c>
      <c r="O1717" s="7">
        <v>29103</v>
      </c>
      <c r="P1717" s="8">
        <v>0.15</v>
      </c>
      <c r="Q1717" s="7">
        <v>19703</v>
      </c>
      <c r="R1717" s="9">
        <f t="shared" si="212"/>
        <v>24737.55</v>
      </c>
      <c r="S1717" s="9">
        <f t="shared" si="213"/>
        <v>19703</v>
      </c>
      <c r="T1717" s="9">
        <f t="shared" si="214"/>
        <v>5034.5499999999993</v>
      </c>
      <c r="U1717" s="10">
        <f t="shared" si="215"/>
        <v>0.20351853760780672</v>
      </c>
      <c r="V1717" s="5" t="s">
        <v>42</v>
      </c>
    </row>
    <row r="1718" spans="1:22" x14ac:dyDescent="0.3">
      <c r="A1718" s="5" t="s">
        <v>1805</v>
      </c>
      <c r="B1718" s="6">
        <v>45362</v>
      </c>
      <c r="C1718" s="5">
        <f t="shared" si="208"/>
        <v>2024</v>
      </c>
      <c r="D1718" s="5">
        <f t="shared" si="209"/>
        <v>3</v>
      </c>
      <c r="E1718" s="5" t="str">
        <f t="shared" si="210"/>
        <v>Mar</v>
      </c>
      <c r="F1718" s="5" t="str">
        <f t="shared" si="211"/>
        <v>Q1</v>
      </c>
      <c r="G1718" s="5" t="s">
        <v>58</v>
      </c>
      <c r="H1718" s="5" t="s">
        <v>68</v>
      </c>
      <c r="I1718" s="5" t="s">
        <v>69</v>
      </c>
      <c r="J1718" s="5" t="s">
        <v>81</v>
      </c>
      <c r="K1718" s="5" t="s">
        <v>146</v>
      </c>
      <c r="L1718" s="5" t="s">
        <v>76</v>
      </c>
      <c r="M1718" s="5" t="s">
        <v>56</v>
      </c>
      <c r="N1718" s="5">
        <v>3</v>
      </c>
      <c r="O1718" s="7">
        <v>8590</v>
      </c>
      <c r="P1718" s="8">
        <v>0.15</v>
      </c>
      <c r="Q1718" s="7">
        <v>5253</v>
      </c>
      <c r="R1718" s="9">
        <f t="shared" si="212"/>
        <v>21904.5</v>
      </c>
      <c r="S1718" s="9">
        <f t="shared" si="213"/>
        <v>15759</v>
      </c>
      <c r="T1718" s="9">
        <f t="shared" si="214"/>
        <v>6145.5</v>
      </c>
      <c r="U1718" s="10">
        <f t="shared" si="215"/>
        <v>0.28055878928987193</v>
      </c>
      <c r="V1718" s="5" t="s">
        <v>42</v>
      </c>
    </row>
    <row r="1719" spans="1:22" x14ac:dyDescent="0.3">
      <c r="A1719" s="5" t="s">
        <v>1806</v>
      </c>
      <c r="B1719" s="6">
        <v>45362</v>
      </c>
      <c r="C1719" s="5">
        <f t="shared" si="208"/>
        <v>2024</v>
      </c>
      <c r="D1719" s="5">
        <f t="shared" si="209"/>
        <v>3</v>
      </c>
      <c r="E1719" s="5" t="str">
        <f t="shared" si="210"/>
        <v>Mar</v>
      </c>
      <c r="F1719" s="5" t="str">
        <f t="shared" si="211"/>
        <v>Q1</v>
      </c>
      <c r="G1719" s="5" t="s">
        <v>63</v>
      </c>
      <c r="H1719" s="5" t="s">
        <v>64</v>
      </c>
      <c r="I1719" s="5" t="s">
        <v>65</v>
      </c>
      <c r="J1719" s="5" t="s">
        <v>46</v>
      </c>
      <c r="K1719" s="5" t="s">
        <v>89</v>
      </c>
      <c r="L1719" s="5" t="s">
        <v>76</v>
      </c>
      <c r="M1719" s="5" t="s">
        <v>56</v>
      </c>
      <c r="N1719" s="5">
        <v>1</v>
      </c>
      <c r="O1719" s="7">
        <v>2420</v>
      </c>
      <c r="P1719" s="8">
        <v>0.1</v>
      </c>
      <c r="Q1719" s="7">
        <v>1368</v>
      </c>
      <c r="R1719" s="9">
        <f t="shared" si="212"/>
        <v>2178</v>
      </c>
      <c r="S1719" s="9">
        <f t="shared" si="213"/>
        <v>1368</v>
      </c>
      <c r="T1719" s="9">
        <f t="shared" si="214"/>
        <v>810</v>
      </c>
      <c r="U1719" s="10">
        <f t="shared" si="215"/>
        <v>0.37190082644628097</v>
      </c>
      <c r="V1719" s="5" t="s">
        <v>42</v>
      </c>
    </row>
    <row r="1720" spans="1:22" x14ac:dyDescent="0.3">
      <c r="A1720" s="5" t="s">
        <v>1807</v>
      </c>
      <c r="B1720" s="6">
        <v>45362</v>
      </c>
      <c r="C1720" s="5">
        <f t="shared" si="208"/>
        <v>2024</v>
      </c>
      <c r="D1720" s="5">
        <f t="shared" si="209"/>
        <v>3</v>
      </c>
      <c r="E1720" s="5" t="str">
        <f t="shared" si="210"/>
        <v>Mar</v>
      </c>
      <c r="F1720" s="5" t="str">
        <f t="shared" si="211"/>
        <v>Q1</v>
      </c>
      <c r="G1720" s="5" t="s">
        <v>35</v>
      </c>
      <c r="H1720" s="5" t="s">
        <v>91</v>
      </c>
      <c r="I1720" s="5" t="s">
        <v>92</v>
      </c>
      <c r="J1720" s="5" t="s">
        <v>81</v>
      </c>
      <c r="K1720" s="5" t="s">
        <v>130</v>
      </c>
      <c r="L1720" s="5" t="s">
        <v>76</v>
      </c>
      <c r="M1720" s="5" t="s">
        <v>49</v>
      </c>
      <c r="N1720" s="5">
        <v>1</v>
      </c>
      <c r="O1720" s="7">
        <v>12694</v>
      </c>
      <c r="P1720" s="8">
        <v>0.35</v>
      </c>
      <c r="Q1720" s="7">
        <v>7616</v>
      </c>
      <c r="R1720" s="9">
        <f t="shared" si="212"/>
        <v>8251.1</v>
      </c>
      <c r="S1720" s="9">
        <f t="shared" si="213"/>
        <v>7616</v>
      </c>
      <c r="T1720" s="9">
        <f t="shared" si="214"/>
        <v>635.10000000000036</v>
      </c>
      <c r="U1720" s="10">
        <f t="shared" si="215"/>
        <v>7.697155530777719E-2</v>
      </c>
      <c r="V1720" s="5" t="s">
        <v>42</v>
      </c>
    </row>
    <row r="1721" spans="1:22" x14ac:dyDescent="0.3">
      <c r="A1721" s="5" t="s">
        <v>1808</v>
      </c>
      <c r="B1721" s="6">
        <v>45363</v>
      </c>
      <c r="C1721" s="5">
        <f t="shared" si="208"/>
        <v>2024</v>
      </c>
      <c r="D1721" s="5">
        <f t="shared" si="209"/>
        <v>3</v>
      </c>
      <c r="E1721" s="5" t="str">
        <f t="shared" si="210"/>
        <v>Mar</v>
      </c>
      <c r="F1721" s="5" t="str">
        <f t="shared" si="211"/>
        <v>Q1</v>
      </c>
      <c r="G1721" s="5" t="s">
        <v>35</v>
      </c>
      <c r="H1721" s="5" t="s">
        <v>91</v>
      </c>
      <c r="I1721" s="5" t="s">
        <v>92</v>
      </c>
      <c r="J1721" s="5" t="s">
        <v>81</v>
      </c>
      <c r="K1721" s="5" t="s">
        <v>82</v>
      </c>
      <c r="L1721" s="5" t="s">
        <v>40</v>
      </c>
      <c r="M1721" s="5" t="s">
        <v>56</v>
      </c>
      <c r="N1721" s="5">
        <v>3</v>
      </c>
      <c r="O1721" s="7">
        <v>6089</v>
      </c>
      <c r="P1721" s="8">
        <v>0.05</v>
      </c>
      <c r="Q1721" s="7">
        <v>3449</v>
      </c>
      <c r="R1721" s="9">
        <f t="shared" si="212"/>
        <v>17353.649999999998</v>
      </c>
      <c r="S1721" s="9">
        <f t="shared" si="213"/>
        <v>10347</v>
      </c>
      <c r="T1721" s="9">
        <f t="shared" si="214"/>
        <v>7006.6499999999978</v>
      </c>
      <c r="U1721" s="10">
        <f t="shared" si="215"/>
        <v>0.40375655841854585</v>
      </c>
      <c r="V1721" s="5" t="s">
        <v>42</v>
      </c>
    </row>
    <row r="1722" spans="1:22" x14ac:dyDescent="0.3">
      <c r="A1722" s="5" t="s">
        <v>1809</v>
      </c>
      <c r="B1722" s="6">
        <v>45363</v>
      </c>
      <c r="C1722" s="5">
        <f t="shared" si="208"/>
        <v>2024</v>
      </c>
      <c r="D1722" s="5">
        <f t="shared" si="209"/>
        <v>3</v>
      </c>
      <c r="E1722" s="5" t="str">
        <f t="shared" si="210"/>
        <v>Mar</v>
      </c>
      <c r="F1722" s="5" t="str">
        <f t="shared" si="211"/>
        <v>Q1</v>
      </c>
      <c r="G1722" s="5" t="s">
        <v>35</v>
      </c>
      <c r="H1722" s="5" t="s">
        <v>44</v>
      </c>
      <c r="I1722" s="5" t="s">
        <v>45</v>
      </c>
      <c r="J1722" s="5" t="s">
        <v>46</v>
      </c>
      <c r="K1722" s="5" t="s">
        <v>89</v>
      </c>
      <c r="L1722" s="5" t="s">
        <v>40</v>
      </c>
      <c r="M1722" s="5" t="s">
        <v>49</v>
      </c>
      <c r="N1722" s="5">
        <v>3</v>
      </c>
      <c r="O1722" s="7">
        <v>2264</v>
      </c>
      <c r="P1722" s="8">
        <v>0.05</v>
      </c>
      <c r="Q1722" s="7">
        <v>1343</v>
      </c>
      <c r="R1722" s="9">
        <f t="shared" si="212"/>
        <v>6452.4</v>
      </c>
      <c r="S1722" s="9">
        <f t="shared" si="213"/>
        <v>4029</v>
      </c>
      <c r="T1722" s="9">
        <f t="shared" si="214"/>
        <v>2423.3999999999996</v>
      </c>
      <c r="U1722" s="10">
        <f t="shared" si="215"/>
        <v>0.37558117909615024</v>
      </c>
      <c r="V1722" s="5" t="s">
        <v>42</v>
      </c>
    </row>
    <row r="1723" spans="1:22" x14ac:dyDescent="0.3">
      <c r="A1723" s="5" t="s">
        <v>1810</v>
      </c>
      <c r="B1723" s="6">
        <v>45363</v>
      </c>
      <c r="C1723" s="5">
        <f t="shared" si="208"/>
        <v>2024</v>
      </c>
      <c r="D1723" s="5">
        <f t="shared" si="209"/>
        <v>3</v>
      </c>
      <c r="E1723" s="5" t="str">
        <f t="shared" si="210"/>
        <v>Mar</v>
      </c>
      <c r="F1723" s="5" t="str">
        <f t="shared" si="211"/>
        <v>Q1</v>
      </c>
      <c r="G1723" s="5" t="s">
        <v>51</v>
      </c>
      <c r="H1723" s="5" t="s">
        <v>52</v>
      </c>
      <c r="I1723" s="5" t="s">
        <v>53</v>
      </c>
      <c r="J1723" s="5" t="s">
        <v>81</v>
      </c>
      <c r="K1723" s="5" t="s">
        <v>146</v>
      </c>
      <c r="L1723" s="5" t="s">
        <v>48</v>
      </c>
      <c r="M1723" s="5" t="s">
        <v>49</v>
      </c>
      <c r="N1723" s="5">
        <v>4</v>
      </c>
      <c r="O1723" s="7">
        <v>8407</v>
      </c>
      <c r="P1723" s="8">
        <v>0.3</v>
      </c>
      <c r="Q1723" s="7">
        <v>5183</v>
      </c>
      <c r="R1723" s="9">
        <f t="shared" si="212"/>
        <v>23539.599999999999</v>
      </c>
      <c r="S1723" s="9">
        <f t="shared" si="213"/>
        <v>20732</v>
      </c>
      <c r="T1723" s="9">
        <f t="shared" si="214"/>
        <v>2807.5999999999985</v>
      </c>
      <c r="U1723" s="10">
        <f t="shared" si="215"/>
        <v>0.11927135550306711</v>
      </c>
      <c r="V1723" s="5" t="s">
        <v>42</v>
      </c>
    </row>
    <row r="1724" spans="1:22" x14ac:dyDescent="0.3">
      <c r="A1724" s="5" t="s">
        <v>1811</v>
      </c>
      <c r="B1724" s="6">
        <v>45363</v>
      </c>
      <c r="C1724" s="5">
        <f t="shared" si="208"/>
        <v>2024</v>
      </c>
      <c r="D1724" s="5">
        <f t="shared" si="209"/>
        <v>3</v>
      </c>
      <c r="E1724" s="5" t="str">
        <f t="shared" si="210"/>
        <v>Mar</v>
      </c>
      <c r="F1724" s="5" t="str">
        <f t="shared" si="211"/>
        <v>Q1</v>
      </c>
      <c r="G1724" s="5" t="s">
        <v>51</v>
      </c>
      <c r="H1724" s="5" t="s">
        <v>79</v>
      </c>
      <c r="I1724" s="5" t="s">
        <v>80</v>
      </c>
      <c r="J1724" s="5" t="s">
        <v>81</v>
      </c>
      <c r="K1724" s="5" t="s">
        <v>130</v>
      </c>
      <c r="L1724" s="5" t="s">
        <v>40</v>
      </c>
      <c r="M1724" s="5" t="s">
        <v>56</v>
      </c>
      <c r="N1724" s="5">
        <v>3</v>
      </c>
      <c r="O1724" s="7">
        <v>13996</v>
      </c>
      <c r="P1724" s="8">
        <v>0.3</v>
      </c>
      <c r="Q1724" s="7">
        <v>8544</v>
      </c>
      <c r="R1724" s="9">
        <f t="shared" si="212"/>
        <v>29391.599999999999</v>
      </c>
      <c r="S1724" s="9">
        <f t="shared" si="213"/>
        <v>25632</v>
      </c>
      <c r="T1724" s="9">
        <f t="shared" si="214"/>
        <v>3759.5999999999985</v>
      </c>
      <c r="U1724" s="10">
        <f t="shared" si="215"/>
        <v>0.12791409790552399</v>
      </c>
      <c r="V1724" s="5" t="s">
        <v>42</v>
      </c>
    </row>
    <row r="1725" spans="1:22" x14ac:dyDescent="0.3">
      <c r="A1725" s="5" t="s">
        <v>1812</v>
      </c>
      <c r="B1725" s="6">
        <v>45364</v>
      </c>
      <c r="C1725" s="5">
        <f t="shared" si="208"/>
        <v>2024</v>
      </c>
      <c r="D1725" s="5">
        <f t="shared" si="209"/>
        <v>3</v>
      </c>
      <c r="E1725" s="5" t="str">
        <f t="shared" si="210"/>
        <v>Mar</v>
      </c>
      <c r="F1725" s="5" t="str">
        <f t="shared" si="211"/>
        <v>Q1</v>
      </c>
      <c r="G1725" s="5" t="s">
        <v>63</v>
      </c>
      <c r="H1725" s="5" t="s">
        <v>109</v>
      </c>
      <c r="I1725" s="5" t="s">
        <v>110</v>
      </c>
      <c r="J1725" s="5" t="s">
        <v>46</v>
      </c>
      <c r="K1725" s="5" t="s">
        <v>47</v>
      </c>
      <c r="L1725" s="5" t="s">
        <v>48</v>
      </c>
      <c r="M1725" s="5" t="s">
        <v>49</v>
      </c>
      <c r="N1725" s="5">
        <v>1</v>
      </c>
      <c r="O1725" s="7">
        <v>413</v>
      </c>
      <c r="P1725" s="8">
        <v>0.1</v>
      </c>
      <c r="Q1725" s="7">
        <v>184</v>
      </c>
      <c r="R1725" s="9">
        <f t="shared" si="212"/>
        <v>371.7</v>
      </c>
      <c r="S1725" s="9">
        <f t="shared" si="213"/>
        <v>184</v>
      </c>
      <c r="T1725" s="9">
        <f t="shared" si="214"/>
        <v>187.7</v>
      </c>
      <c r="U1725" s="10">
        <f t="shared" si="215"/>
        <v>0.5049771320957761</v>
      </c>
      <c r="V1725" s="5" t="s">
        <v>42</v>
      </c>
    </row>
    <row r="1726" spans="1:22" x14ac:dyDescent="0.3">
      <c r="A1726" s="5" t="s">
        <v>1813</v>
      </c>
      <c r="B1726" s="6">
        <v>45364</v>
      </c>
      <c r="C1726" s="5">
        <f t="shared" si="208"/>
        <v>2024</v>
      </c>
      <c r="D1726" s="5">
        <f t="shared" si="209"/>
        <v>3</v>
      </c>
      <c r="E1726" s="5" t="str">
        <f t="shared" si="210"/>
        <v>Mar</v>
      </c>
      <c r="F1726" s="5" t="str">
        <f t="shared" si="211"/>
        <v>Q1</v>
      </c>
      <c r="G1726" s="5" t="s">
        <v>63</v>
      </c>
      <c r="H1726" s="5" t="s">
        <v>64</v>
      </c>
      <c r="I1726" s="5" t="s">
        <v>65</v>
      </c>
      <c r="J1726" s="5" t="s">
        <v>54</v>
      </c>
      <c r="K1726" s="5" t="s">
        <v>55</v>
      </c>
      <c r="L1726" s="5" t="s">
        <v>40</v>
      </c>
      <c r="M1726" s="5" t="s">
        <v>41</v>
      </c>
      <c r="N1726" s="5">
        <v>3</v>
      </c>
      <c r="O1726" s="7">
        <v>2669</v>
      </c>
      <c r="P1726" s="8">
        <v>0.05</v>
      </c>
      <c r="Q1726" s="7">
        <v>1601</v>
      </c>
      <c r="R1726" s="9">
        <f t="shared" si="212"/>
        <v>7606.65</v>
      </c>
      <c r="S1726" s="9">
        <f t="shared" si="213"/>
        <v>4803</v>
      </c>
      <c r="T1726" s="9">
        <f t="shared" si="214"/>
        <v>2803.6499999999996</v>
      </c>
      <c r="U1726" s="10">
        <f t="shared" si="215"/>
        <v>0.36857880933130877</v>
      </c>
      <c r="V1726" s="5" t="s">
        <v>42</v>
      </c>
    </row>
    <row r="1727" spans="1:22" x14ac:dyDescent="0.3">
      <c r="A1727" s="5" t="s">
        <v>1814</v>
      </c>
      <c r="B1727" s="6">
        <v>45364</v>
      </c>
      <c r="C1727" s="5">
        <f t="shared" si="208"/>
        <v>2024</v>
      </c>
      <c r="D1727" s="5">
        <f t="shared" si="209"/>
        <v>3</v>
      </c>
      <c r="E1727" s="5" t="str">
        <f t="shared" si="210"/>
        <v>Mar</v>
      </c>
      <c r="F1727" s="5" t="str">
        <f t="shared" si="211"/>
        <v>Q1</v>
      </c>
      <c r="G1727" s="5" t="s">
        <v>51</v>
      </c>
      <c r="H1727" s="5" t="s">
        <v>52</v>
      </c>
      <c r="I1727" s="5" t="s">
        <v>53</v>
      </c>
      <c r="J1727" s="5" t="s">
        <v>46</v>
      </c>
      <c r="K1727" s="5" t="s">
        <v>61</v>
      </c>
      <c r="L1727" s="5" t="s">
        <v>40</v>
      </c>
      <c r="M1727" s="5" t="s">
        <v>56</v>
      </c>
      <c r="N1727" s="5">
        <v>3</v>
      </c>
      <c r="O1727" s="7">
        <v>258</v>
      </c>
      <c r="P1727" s="8">
        <v>0</v>
      </c>
      <c r="Q1727" s="7">
        <v>108</v>
      </c>
      <c r="R1727" s="9">
        <f t="shared" si="212"/>
        <v>774</v>
      </c>
      <c r="S1727" s="9">
        <f t="shared" si="213"/>
        <v>324</v>
      </c>
      <c r="T1727" s="9">
        <f t="shared" si="214"/>
        <v>450</v>
      </c>
      <c r="U1727" s="10">
        <f t="shared" si="215"/>
        <v>0.58139534883720934</v>
      </c>
      <c r="V1727" s="5" t="s">
        <v>42</v>
      </c>
    </row>
    <row r="1728" spans="1:22" x14ac:dyDescent="0.3">
      <c r="A1728" s="5" t="s">
        <v>1815</v>
      </c>
      <c r="B1728" s="6">
        <v>45365</v>
      </c>
      <c r="C1728" s="5">
        <f t="shared" si="208"/>
        <v>2024</v>
      </c>
      <c r="D1728" s="5">
        <f t="shared" si="209"/>
        <v>3</v>
      </c>
      <c r="E1728" s="5" t="str">
        <f t="shared" si="210"/>
        <v>Mar</v>
      </c>
      <c r="F1728" s="5" t="str">
        <f t="shared" si="211"/>
        <v>Q1</v>
      </c>
      <c r="G1728" s="5" t="s">
        <v>58</v>
      </c>
      <c r="H1728" s="5" t="s">
        <v>59</v>
      </c>
      <c r="I1728" s="5" t="s">
        <v>60</v>
      </c>
      <c r="J1728" s="5" t="s">
        <v>54</v>
      </c>
      <c r="K1728" s="5" t="s">
        <v>55</v>
      </c>
      <c r="L1728" s="5" t="s">
        <v>40</v>
      </c>
      <c r="M1728" s="5" t="s">
        <v>56</v>
      </c>
      <c r="N1728" s="5">
        <v>5</v>
      </c>
      <c r="O1728" s="7">
        <v>2965</v>
      </c>
      <c r="P1728" s="8">
        <v>0</v>
      </c>
      <c r="Q1728" s="7">
        <v>1774</v>
      </c>
      <c r="R1728" s="9">
        <f t="shared" si="212"/>
        <v>14825</v>
      </c>
      <c r="S1728" s="9">
        <f t="shared" si="213"/>
        <v>8870</v>
      </c>
      <c r="T1728" s="9">
        <f t="shared" si="214"/>
        <v>5955</v>
      </c>
      <c r="U1728" s="10">
        <f t="shared" si="215"/>
        <v>0.40168634064080944</v>
      </c>
      <c r="V1728" s="5" t="s">
        <v>42</v>
      </c>
    </row>
    <row r="1729" spans="1:22" x14ac:dyDescent="0.3">
      <c r="A1729" s="5" t="s">
        <v>1816</v>
      </c>
      <c r="B1729" s="6">
        <v>45365</v>
      </c>
      <c r="C1729" s="5">
        <f t="shared" si="208"/>
        <v>2024</v>
      </c>
      <c r="D1729" s="5">
        <f t="shared" si="209"/>
        <v>3</v>
      </c>
      <c r="E1729" s="5" t="str">
        <f t="shared" si="210"/>
        <v>Mar</v>
      </c>
      <c r="F1729" s="5" t="str">
        <f t="shared" si="211"/>
        <v>Q1</v>
      </c>
      <c r="G1729" s="5" t="s">
        <v>63</v>
      </c>
      <c r="H1729" s="5" t="s">
        <v>109</v>
      </c>
      <c r="I1729" s="5" t="s">
        <v>110</v>
      </c>
      <c r="J1729" s="5" t="s">
        <v>81</v>
      </c>
      <c r="K1729" s="5" t="s">
        <v>130</v>
      </c>
      <c r="L1729" s="5" t="s">
        <v>48</v>
      </c>
      <c r="M1729" s="5" t="s">
        <v>56</v>
      </c>
      <c r="N1729" s="5">
        <v>1</v>
      </c>
      <c r="O1729" s="7">
        <v>13450</v>
      </c>
      <c r="P1729" s="8">
        <v>0.2</v>
      </c>
      <c r="Q1729" s="7">
        <v>8217</v>
      </c>
      <c r="R1729" s="9">
        <f t="shared" si="212"/>
        <v>10760</v>
      </c>
      <c r="S1729" s="9">
        <f t="shared" si="213"/>
        <v>8217</v>
      </c>
      <c r="T1729" s="9">
        <f t="shared" si="214"/>
        <v>2543</v>
      </c>
      <c r="U1729" s="10">
        <f t="shared" si="215"/>
        <v>0.23633828996282527</v>
      </c>
      <c r="V1729" s="5" t="s">
        <v>42</v>
      </c>
    </row>
    <row r="1730" spans="1:22" x14ac:dyDescent="0.3">
      <c r="A1730" s="5" t="s">
        <v>1817</v>
      </c>
      <c r="B1730" s="6">
        <v>45365</v>
      </c>
      <c r="C1730" s="5">
        <f t="shared" ref="C1730:C1793" si="216">YEAR(B1730)</f>
        <v>2024</v>
      </c>
      <c r="D1730" s="5">
        <f t="shared" ref="D1730:D1793" si="217">MONTH(B1730)</f>
        <v>3</v>
      </c>
      <c r="E1730" s="5" t="str">
        <f t="shared" ref="E1730:E1793" si="218">TEXT(B1730,"mmm")</f>
        <v>Mar</v>
      </c>
      <c r="F1730" s="5" t="str">
        <f t="shared" ref="F1730:F1793" si="219">"Q"&amp;ROUNDUP(D1730/3,0)</f>
        <v>Q1</v>
      </c>
      <c r="G1730" s="5" t="s">
        <v>35</v>
      </c>
      <c r="H1730" s="5" t="s">
        <v>44</v>
      </c>
      <c r="I1730" s="5" t="s">
        <v>45</v>
      </c>
      <c r="J1730" s="5" t="s">
        <v>81</v>
      </c>
      <c r="K1730" s="5" t="s">
        <v>94</v>
      </c>
      <c r="L1730" s="5" t="s">
        <v>48</v>
      </c>
      <c r="M1730" s="5" t="s">
        <v>56</v>
      </c>
      <c r="N1730" s="5">
        <v>3</v>
      </c>
      <c r="O1730" s="7">
        <v>32298</v>
      </c>
      <c r="P1730" s="8">
        <v>0.05</v>
      </c>
      <c r="Q1730" s="7">
        <v>22095</v>
      </c>
      <c r="R1730" s="9">
        <f t="shared" ref="R1730:R1793" si="220">N1730*O1730*(1-P1730)</f>
        <v>92049.3</v>
      </c>
      <c r="S1730" s="9">
        <f t="shared" ref="S1730:S1793" si="221">N1730*Q1730</f>
        <v>66285</v>
      </c>
      <c r="T1730" s="9">
        <f t="shared" ref="T1730:T1793" si="222">R1730-S1730</f>
        <v>25764.300000000003</v>
      </c>
      <c r="U1730" s="10">
        <f t="shared" ref="U1730:U1793" si="223">IF(R1730=0,0,T1730/R1730)</f>
        <v>0.2798967509801813</v>
      </c>
      <c r="V1730" s="5" t="s">
        <v>42</v>
      </c>
    </row>
    <row r="1731" spans="1:22" x14ac:dyDescent="0.3">
      <c r="A1731" s="5" t="s">
        <v>1818</v>
      </c>
      <c r="B1731" s="6">
        <v>45366</v>
      </c>
      <c r="C1731" s="5">
        <f t="shared" si="216"/>
        <v>2024</v>
      </c>
      <c r="D1731" s="5">
        <f t="shared" si="217"/>
        <v>3</v>
      </c>
      <c r="E1731" s="5" t="str">
        <f t="shared" si="218"/>
        <v>Mar</v>
      </c>
      <c r="F1731" s="5" t="str">
        <f t="shared" si="219"/>
        <v>Q1</v>
      </c>
      <c r="G1731" s="5" t="s">
        <v>51</v>
      </c>
      <c r="H1731" s="5" t="s">
        <v>52</v>
      </c>
      <c r="I1731" s="5" t="s">
        <v>53</v>
      </c>
      <c r="J1731" s="5" t="s">
        <v>38</v>
      </c>
      <c r="K1731" s="5" t="s">
        <v>118</v>
      </c>
      <c r="L1731" s="5" t="s">
        <v>40</v>
      </c>
      <c r="M1731" s="5" t="s">
        <v>49</v>
      </c>
      <c r="N1731" s="5">
        <v>3</v>
      </c>
      <c r="O1731" s="7">
        <v>17379</v>
      </c>
      <c r="P1731" s="8">
        <v>0.15</v>
      </c>
      <c r="Q1731" s="7">
        <v>13310</v>
      </c>
      <c r="R1731" s="9">
        <f t="shared" si="220"/>
        <v>44316.45</v>
      </c>
      <c r="S1731" s="9">
        <f t="shared" si="221"/>
        <v>39930</v>
      </c>
      <c r="T1731" s="9">
        <f t="shared" si="222"/>
        <v>4386.4499999999971</v>
      </c>
      <c r="U1731" s="10">
        <f t="shared" si="223"/>
        <v>9.8980175533013082E-2</v>
      </c>
      <c r="V1731" s="5" t="s">
        <v>42</v>
      </c>
    </row>
    <row r="1732" spans="1:22" x14ac:dyDescent="0.3">
      <c r="A1732" s="5" t="s">
        <v>1819</v>
      </c>
      <c r="B1732" s="6">
        <v>45366</v>
      </c>
      <c r="C1732" s="5">
        <f t="shared" si="216"/>
        <v>2024</v>
      </c>
      <c r="D1732" s="5">
        <f t="shared" si="217"/>
        <v>3</v>
      </c>
      <c r="E1732" s="5" t="str">
        <f t="shared" si="218"/>
        <v>Mar</v>
      </c>
      <c r="F1732" s="5" t="str">
        <f t="shared" si="219"/>
        <v>Q1</v>
      </c>
      <c r="G1732" s="5" t="s">
        <v>63</v>
      </c>
      <c r="H1732" s="5" t="s">
        <v>86</v>
      </c>
      <c r="I1732" s="5" t="s">
        <v>87</v>
      </c>
      <c r="J1732" s="5" t="s">
        <v>81</v>
      </c>
      <c r="K1732" s="5" t="s">
        <v>82</v>
      </c>
      <c r="L1732" s="5" t="s">
        <v>40</v>
      </c>
      <c r="M1732" s="5" t="s">
        <v>49</v>
      </c>
      <c r="N1732" s="5">
        <v>1</v>
      </c>
      <c r="O1732" s="7">
        <v>7095</v>
      </c>
      <c r="P1732" s="8">
        <v>0.15</v>
      </c>
      <c r="Q1732" s="7">
        <v>3988</v>
      </c>
      <c r="R1732" s="9">
        <f t="shared" si="220"/>
        <v>6030.75</v>
      </c>
      <c r="S1732" s="9">
        <f t="shared" si="221"/>
        <v>3988</v>
      </c>
      <c r="T1732" s="9">
        <f t="shared" si="222"/>
        <v>2042.75</v>
      </c>
      <c r="U1732" s="10">
        <f t="shared" si="223"/>
        <v>0.33872238113004188</v>
      </c>
      <c r="V1732" s="5" t="s">
        <v>42</v>
      </c>
    </row>
    <row r="1733" spans="1:22" x14ac:dyDescent="0.3">
      <c r="A1733" s="5" t="s">
        <v>1820</v>
      </c>
      <c r="B1733" s="6">
        <v>45367</v>
      </c>
      <c r="C1733" s="5">
        <f t="shared" si="216"/>
        <v>2024</v>
      </c>
      <c r="D1733" s="5">
        <f t="shared" si="217"/>
        <v>3</v>
      </c>
      <c r="E1733" s="5" t="str">
        <f t="shared" si="218"/>
        <v>Mar</v>
      </c>
      <c r="F1733" s="5" t="str">
        <f t="shared" si="219"/>
        <v>Q1</v>
      </c>
      <c r="G1733" s="5" t="s">
        <v>51</v>
      </c>
      <c r="H1733" s="5" t="s">
        <v>106</v>
      </c>
      <c r="I1733" s="5" t="s">
        <v>107</v>
      </c>
      <c r="J1733" s="5" t="s">
        <v>46</v>
      </c>
      <c r="K1733" s="5" t="s">
        <v>89</v>
      </c>
      <c r="L1733" s="5" t="s">
        <v>40</v>
      </c>
      <c r="M1733" s="5" t="s">
        <v>49</v>
      </c>
      <c r="N1733" s="5">
        <v>1</v>
      </c>
      <c r="O1733" s="7">
        <v>2062</v>
      </c>
      <c r="P1733" s="8">
        <v>0.15</v>
      </c>
      <c r="Q1733" s="7">
        <v>1200</v>
      </c>
      <c r="R1733" s="9">
        <f t="shared" si="220"/>
        <v>1752.7</v>
      </c>
      <c r="S1733" s="9">
        <f t="shared" si="221"/>
        <v>1200</v>
      </c>
      <c r="T1733" s="9">
        <f t="shared" si="222"/>
        <v>552.70000000000005</v>
      </c>
      <c r="U1733" s="10">
        <f t="shared" si="223"/>
        <v>0.31534204370399954</v>
      </c>
      <c r="V1733" s="5" t="s">
        <v>42</v>
      </c>
    </row>
    <row r="1734" spans="1:22" x14ac:dyDescent="0.3">
      <c r="A1734" s="5" t="s">
        <v>1821</v>
      </c>
      <c r="B1734" s="6">
        <v>45367</v>
      </c>
      <c r="C1734" s="5">
        <f t="shared" si="216"/>
        <v>2024</v>
      </c>
      <c r="D1734" s="5">
        <f t="shared" si="217"/>
        <v>3</v>
      </c>
      <c r="E1734" s="5" t="str">
        <f t="shared" si="218"/>
        <v>Mar</v>
      </c>
      <c r="F1734" s="5" t="str">
        <f t="shared" si="219"/>
        <v>Q1</v>
      </c>
      <c r="G1734" s="5" t="s">
        <v>35</v>
      </c>
      <c r="H1734" s="5" t="s">
        <v>44</v>
      </c>
      <c r="I1734" s="5" t="s">
        <v>45</v>
      </c>
      <c r="J1734" s="5" t="s">
        <v>81</v>
      </c>
      <c r="K1734" s="5" t="s">
        <v>146</v>
      </c>
      <c r="L1734" s="5" t="s">
        <v>40</v>
      </c>
      <c r="M1734" s="5" t="s">
        <v>49</v>
      </c>
      <c r="N1734" s="5">
        <v>2</v>
      </c>
      <c r="O1734" s="7">
        <v>9331</v>
      </c>
      <c r="P1734" s="8">
        <v>0</v>
      </c>
      <c r="Q1734" s="7">
        <v>5778</v>
      </c>
      <c r="R1734" s="9">
        <f t="shared" si="220"/>
        <v>18662</v>
      </c>
      <c r="S1734" s="9">
        <f t="shared" si="221"/>
        <v>11556</v>
      </c>
      <c r="T1734" s="9">
        <f t="shared" si="222"/>
        <v>7106</v>
      </c>
      <c r="U1734" s="10">
        <f t="shared" si="223"/>
        <v>0.38077376486978887</v>
      </c>
      <c r="V1734" s="5" t="s">
        <v>42</v>
      </c>
    </row>
    <row r="1735" spans="1:22" x14ac:dyDescent="0.3">
      <c r="A1735" s="5" t="s">
        <v>1822</v>
      </c>
      <c r="B1735" s="6">
        <v>45367</v>
      </c>
      <c r="C1735" s="5">
        <f t="shared" si="216"/>
        <v>2024</v>
      </c>
      <c r="D1735" s="5">
        <f t="shared" si="217"/>
        <v>3</v>
      </c>
      <c r="E1735" s="5" t="str">
        <f t="shared" si="218"/>
        <v>Mar</v>
      </c>
      <c r="F1735" s="5" t="str">
        <f t="shared" si="219"/>
        <v>Q1</v>
      </c>
      <c r="G1735" s="5" t="s">
        <v>35</v>
      </c>
      <c r="H1735" s="5" t="s">
        <v>36</v>
      </c>
      <c r="I1735" s="5" t="s">
        <v>37</v>
      </c>
      <c r="J1735" s="5" t="s">
        <v>81</v>
      </c>
      <c r="K1735" s="5" t="s">
        <v>130</v>
      </c>
      <c r="L1735" s="5" t="s">
        <v>76</v>
      </c>
      <c r="M1735" s="5" t="s">
        <v>49</v>
      </c>
      <c r="N1735" s="5">
        <v>1</v>
      </c>
      <c r="O1735" s="7">
        <v>13111</v>
      </c>
      <c r="P1735" s="8">
        <v>0.2</v>
      </c>
      <c r="Q1735" s="7">
        <v>7636</v>
      </c>
      <c r="R1735" s="9">
        <f t="shared" si="220"/>
        <v>10488.800000000001</v>
      </c>
      <c r="S1735" s="9">
        <f t="shared" si="221"/>
        <v>7636</v>
      </c>
      <c r="T1735" s="9">
        <f t="shared" si="222"/>
        <v>2852.8000000000011</v>
      </c>
      <c r="U1735" s="10">
        <f t="shared" si="223"/>
        <v>0.27198535580810013</v>
      </c>
      <c r="V1735" s="5" t="s">
        <v>120</v>
      </c>
    </row>
    <row r="1736" spans="1:22" x14ac:dyDescent="0.3">
      <c r="A1736" s="5" t="s">
        <v>1823</v>
      </c>
      <c r="B1736" s="6">
        <v>45367</v>
      </c>
      <c r="C1736" s="5">
        <f t="shared" si="216"/>
        <v>2024</v>
      </c>
      <c r="D1736" s="5">
        <f t="shared" si="217"/>
        <v>3</v>
      </c>
      <c r="E1736" s="5" t="str">
        <f t="shared" si="218"/>
        <v>Mar</v>
      </c>
      <c r="F1736" s="5" t="str">
        <f t="shared" si="219"/>
        <v>Q1</v>
      </c>
      <c r="G1736" s="5" t="s">
        <v>35</v>
      </c>
      <c r="H1736" s="5" t="s">
        <v>36</v>
      </c>
      <c r="I1736" s="5" t="s">
        <v>37</v>
      </c>
      <c r="J1736" s="5" t="s">
        <v>46</v>
      </c>
      <c r="K1736" s="5" t="s">
        <v>66</v>
      </c>
      <c r="L1736" s="5" t="s">
        <v>76</v>
      </c>
      <c r="M1736" s="5" t="s">
        <v>49</v>
      </c>
      <c r="N1736" s="5">
        <v>1</v>
      </c>
      <c r="O1736" s="7">
        <v>274</v>
      </c>
      <c r="P1736" s="8">
        <v>0</v>
      </c>
      <c r="Q1736" s="7">
        <v>110</v>
      </c>
      <c r="R1736" s="9">
        <f t="shared" si="220"/>
        <v>274</v>
      </c>
      <c r="S1736" s="9">
        <f t="shared" si="221"/>
        <v>110</v>
      </c>
      <c r="T1736" s="9">
        <f t="shared" si="222"/>
        <v>164</v>
      </c>
      <c r="U1736" s="10">
        <f t="shared" si="223"/>
        <v>0.59854014598540151</v>
      </c>
      <c r="V1736" s="5" t="s">
        <v>42</v>
      </c>
    </row>
    <row r="1737" spans="1:22" x14ac:dyDescent="0.3">
      <c r="A1737" s="5" t="s">
        <v>1824</v>
      </c>
      <c r="B1737" s="6">
        <v>45368</v>
      </c>
      <c r="C1737" s="5">
        <f t="shared" si="216"/>
        <v>2024</v>
      </c>
      <c r="D1737" s="5">
        <f t="shared" si="217"/>
        <v>3</v>
      </c>
      <c r="E1737" s="5" t="str">
        <f t="shared" si="218"/>
        <v>Mar</v>
      </c>
      <c r="F1737" s="5" t="str">
        <f t="shared" si="219"/>
        <v>Q1</v>
      </c>
      <c r="G1737" s="5" t="s">
        <v>63</v>
      </c>
      <c r="H1737" s="5" t="s">
        <v>109</v>
      </c>
      <c r="I1737" s="5" t="s">
        <v>110</v>
      </c>
      <c r="J1737" s="5" t="s">
        <v>46</v>
      </c>
      <c r="K1737" s="5" t="s">
        <v>89</v>
      </c>
      <c r="L1737" s="5" t="s">
        <v>40</v>
      </c>
      <c r="M1737" s="5" t="s">
        <v>56</v>
      </c>
      <c r="N1737" s="5">
        <v>2</v>
      </c>
      <c r="O1737" s="7">
        <v>2183</v>
      </c>
      <c r="P1737" s="8">
        <v>0</v>
      </c>
      <c r="Q1737" s="7">
        <v>1238</v>
      </c>
      <c r="R1737" s="9">
        <f t="shared" si="220"/>
        <v>4366</v>
      </c>
      <c r="S1737" s="9">
        <f t="shared" si="221"/>
        <v>2476</v>
      </c>
      <c r="T1737" s="9">
        <f t="shared" si="222"/>
        <v>1890</v>
      </c>
      <c r="U1737" s="10">
        <f t="shared" si="223"/>
        <v>0.43289051763628034</v>
      </c>
      <c r="V1737" s="5" t="s">
        <v>42</v>
      </c>
    </row>
    <row r="1738" spans="1:22" x14ac:dyDescent="0.3">
      <c r="A1738" s="5" t="s">
        <v>1825</v>
      </c>
      <c r="B1738" s="6">
        <v>45368</v>
      </c>
      <c r="C1738" s="5">
        <f t="shared" si="216"/>
        <v>2024</v>
      </c>
      <c r="D1738" s="5">
        <f t="shared" si="217"/>
        <v>3</v>
      </c>
      <c r="E1738" s="5" t="str">
        <f t="shared" si="218"/>
        <v>Mar</v>
      </c>
      <c r="F1738" s="5" t="str">
        <f t="shared" si="219"/>
        <v>Q1</v>
      </c>
      <c r="G1738" s="5" t="s">
        <v>63</v>
      </c>
      <c r="H1738" s="5" t="s">
        <v>64</v>
      </c>
      <c r="I1738" s="5" t="s">
        <v>65</v>
      </c>
      <c r="J1738" s="5" t="s">
        <v>46</v>
      </c>
      <c r="K1738" s="5" t="s">
        <v>66</v>
      </c>
      <c r="L1738" s="5" t="s">
        <v>76</v>
      </c>
      <c r="M1738" s="5" t="s">
        <v>49</v>
      </c>
      <c r="N1738" s="5">
        <v>1</v>
      </c>
      <c r="O1738" s="7">
        <v>323</v>
      </c>
      <c r="P1738" s="8">
        <v>0.1</v>
      </c>
      <c r="Q1738" s="7">
        <v>130</v>
      </c>
      <c r="R1738" s="9">
        <f t="shared" si="220"/>
        <v>290.7</v>
      </c>
      <c r="S1738" s="9">
        <f t="shared" si="221"/>
        <v>130</v>
      </c>
      <c r="T1738" s="9">
        <f t="shared" si="222"/>
        <v>160.69999999999999</v>
      </c>
      <c r="U1738" s="10">
        <f t="shared" si="223"/>
        <v>0.55280357757137943</v>
      </c>
      <c r="V1738" s="5" t="s">
        <v>42</v>
      </c>
    </row>
    <row r="1739" spans="1:22" x14ac:dyDescent="0.3">
      <c r="A1739" s="5" t="s">
        <v>1826</v>
      </c>
      <c r="B1739" s="6">
        <v>45368</v>
      </c>
      <c r="C1739" s="5">
        <f t="shared" si="216"/>
        <v>2024</v>
      </c>
      <c r="D1739" s="5">
        <f t="shared" si="217"/>
        <v>3</v>
      </c>
      <c r="E1739" s="5" t="str">
        <f t="shared" si="218"/>
        <v>Mar</v>
      </c>
      <c r="F1739" s="5" t="str">
        <f t="shared" si="219"/>
        <v>Q1</v>
      </c>
      <c r="G1739" s="5" t="s">
        <v>51</v>
      </c>
      <c r="H1739" s="5" t="s">
        <v>52</v>
      </c>
      <c r="I1739" s="5" t="s">
        <v>53</v>
      </c>
      <c r="J1739" s="5" t="s">
        <v>81</v>
      </c>
      <c r="K1739" s="5" t="s">
        <v>146</v>
      </c>
      <c r="L1739" s="5" t="s">
        <v>48</v>
      </c>
      <c r="M1739" s="5" t="s">
        <v>49</v>
      </c>
      <c r="N1739" s="5">
        <v>5</v>
      </c>
      <c r="O1739" s="7">
        <v>8946</v>
      </c>
      <c r="P1739" s="8">
        <v>0.25</v>
      </c>
      <c r="Q1739" s="7">
        <v>5664</v>
      </c>
      <c r="R1739" s="9">
        <f t="shared" si="220"/>
        <v>33547.5</v>
      </c>
      <c r="S1739" s="9">
        <f t="shared" si="221"/>
        <v>28320</v>
      </c>
      <c r="T1739" s="9">
        <f t="shared" si="222"/>
        <v>5227.5</v>
      </c>
      <c r="U1739" s="10">
        <f t="shared" si="223"/>
        <v>0.15582383188016991</v>
      </c>
      <c r="V1739" s="5" t="s">
        <v>42</v>
      </c>
    </row>
    <row r="1740" spans="1:22" x14ac:dyDescent="0.3">
      <c r="A1740" s="5" t="s">
        <v>1827</v>
      </c>
      <c r="B1740" s="6">
        <v>45368</v>
      </c>
      <c r="C1740" s="5">
        <f t="shared" si="216"/>
        <v>2024</v>
      </c>
      <c r="D1740" s="5">
        <f t="shared" si="217"/>
        <v>3</v>
      </c>
      <c r="E1740" s="5" t="str">
        <f t="shared" si="218"/>
        <v>Mar</v>
      </c>
      <c r="F1740" s="5" t="str">
        <f t="shared" si="219"/>
        <v>Q1</v>
      </c>
      <c r="G1740" s="5" t="s">
        <v>63</v>
      </c>
      <c r="H1740" s="5" t="s">
        <v>86</v>
      </c>
      <c r="I1740" s="5" t="s">
        <v>87</v>
      </c>
      <c r="J1740" s="5" t="s">
        <v>54</v>
      </c>
      <c r="K1740" s="5" t="s">
        <v>84</v>
      </c>
      <c r="L1740" s="5" t="s">
        <v>40</v>
      </c>
      <c r="M1740" s="5" t="s">
        <v>49</v>
      </c>
      <c r="N1740" s="5">
        <v>4</v>
      </c>
      <c r="O1740" s="7">
        <v>2214</v>
      </c>
      <c r="P1740" s="8">
        <v>0.05</v>
      </c>
      <c r="Q1740" s="7">
        <v>1099</v>
      </c>
      <c r="R1740" s="9">
        <f t="shared" si="220"/>
        <v>8413.1999999999989</v>
      </c>
      <c r="S1740" s="9">
        <f t="shared" si="221"/>
        <v>4396</v>
      </c>
      <c r="T1740" s="9">
        <f t="shared" si="222"/>
        <v>4017.1999999999989</v>
      </c>
      <c r="U1740" s="10">
        <f t="shared" si="223"/>
        <v>0.47748775733371362</v>
      </c>
      <c r="V1740" s="5" t="s">
        <v>42</v>
      </c>
    </row>
    <row r="1741" spans="1:22" x14ac:dyDescent="0.3">
      <c r="A1741" s="5" t="s">
        <v>1828</v>
      </c>
      <c r="B1741" s="6">
        <v>45369</v>
      </c>
      <c r="C1741" s="5">
        <f t="shared" si="216"/>
        <v>2024</v>
      </c>
      <c r="D1741" s="5">
        <f t="shared" si="217"/>
        <v>3</v>
      </c>
      <c r="E1741" s="5" t="str">
        <f t="shared" si="218"/>
        <v>Mar</v>
      </c>
      <c r="F1741" s="5" t="str">
        <f t="shared" si="219"/>
        <v>Q1</v>
      </c>
      <c r="G1741" s="5" t="s">
        <v>51</v>
      </c>
      <c r="H1741" s="5" t="s">
        <v>106</v>
      </c>
      <c r="I1741" s="5" t="s">
        <v>107</v>
      </c>
      <c r="J1741" s="5" t="s">
        <v>38</v>
      </c>
      <c r="K1741" s="5" t="s">
        <v>75</v>
      </c>
      <c r="L1741" s="5" t="s">
        <v>40</v>
      </c>
      <c r="M1741" s="5" t="s">
        <v>41</v>
      </c>
      <c r="N1741" s="5">
        <v>1</v>
      </c>
      <c r="O1741" s="7">
        <v>10850</v>
      </c>
      <c r="P1741" s="8">
        <v>0.05</v>
      </c>
      <c r="Q1741" s="7">
        <v>7993</v>
      </c>
      <c r="R1741" s="9">
        <f t="shared" si="220"/>
        <v>10307.5</v>
      </c>
      <c r="S1741" s="9">
        <f t="shared" si="221"/>
        <v>7993</v>
      </c>
      <c r="T1741" s="9">
        <f t="shared" si="222"/>
        <v>2314.5</v>
      </c>
      <c r="U1741" s="10">
        <f t="shared" si="223"/>
        <v>0.22454523405287413</v>
      </c>
      <c r="V1741" s="5" t="s">
        <v>42</v>
      </c>
    </row>
    <row r="1742" spans="1:22" x14ac:dyDescent="0.3">
      <c r="A1742" s="5" t="s">
        <v>1829</v>
      </c>
      <c r="B1742" s="6">
        <v>45369</v>
      </c>
      <c r="C1742" s="5">
        <f t="shared" si="216"/>
        <v>2024</v>
      </c>
      <c r="D1742" s="5">
        <f t="shared" si="217"/>
        <v>3</v>
      </c>
      <c r="E1742" s="5" t="str">
        <f t="shared" si="218"/>
        <v>Mar</v>
      </c>
      <c r="F1742" s="5" t="str">
        <f t="shared" si="219"/>
        <v>Q1</v>
      </c>
      <c r="G1742" s="5" t="s">
        <v>58</v>
      </c>
      <c r="H1742" s="5" t="s">
        <v>72</v>
      </c>
      <c r="I1742" s="5" t="s">
        <v>73</v>
      </c>
      <c r="J1742" s="5" t="s">
        <v>38</v>
      </c>
      <c r="K1742" s="5" t="s">
        <v>75</v>
      </c>
      <c r="L1742" s="5" t="s">
        <v>40</v>
      </c>
      <c r="M1742" s="5" t="s">
        <v>41</v>
      </c>
      <c r="N1742" s="5">
        <v>3</v>
      </c>
      <c r="O1742" s="7">
        <v>11060</v>
      </c>
      <c r="P1742" s="8">
        <v>0.05</v>
      </c>
      <c r="Q1742" s="7">
        <v>8353</v>
      </c>
      <c r="R1742" s="9">
        <f t="shared" si="220"/>
        <v>31521</v>
      </c>
      <c r="S1742" s="9">
        <f t="shared" si="221"/>
        <v>25059</v>
      </c>
      <c r="T1742" s="9">
        <f t="shared" si="222"/>
        <v>6462</v>
      </c>
      <c r="U1742" s="10">
        <f t="shared" si="223"/>
        <v>0.20500618635195583</v>
      </c>
      <c r="V1742" s="5" t="s">
        <v>42</v>
      </c>
    </row>
    <row r="1743" spans="1:22" x14ac:dyDescent="0.3">
      <c r="A1743" s="5" t="s">
        <v>1830</v>
      </c>
      <c r="B1743" s="6">
        <v>45369</v>
      </c>
      <c r="C1743" s="5">
        <f t="shared" si="216"/>
        <v>2024</v>
      </c>
      <c r="D1743" s="5">
        <f t="shared" si="217"/>
        <v>3</v>
      </c>
      <c r="E1743" s="5" t="str">
        <f t="shared" si="218"/>
        <v>Mar</v>
      </c>
      <c r="F1743" s="5" t="str">
        <f t="shared" si="219"/>
        <v>Q1</v>
      </c>
      <c r="G1743" s="5" t="s">
        <v>63</v>
      </c>
      <c r="H1743" s="5" t="s">
        <v>109</v>
      </c>
      <c r="I1743" s="5" t="s">
        <v>110</v>
      </c>
      <c r="J1743" s="5" t="s">
        <v>81</v>
      </c>
      <c r="K1743" s="5" t="s">
        <v>94</v>
      </c>
      <c r="L1743" s="5" t="s">
        <v>48</v>
      </c>
      <c r="M1743" s="5" t="s">
        <v>56</v>
      </c>
      <c r="N1743" s="5">
        <v>3</v>
      </c>
      <c r="O1743" s="7">
        <v>34669</v>
      </c>
      <c r="P1743" s="8">
        <v>0.1</v>
      </c>
      <c r="Q1743" s="7">
        <v>23676</v>
      </c>
      <c r="R1743" s="9">
        <f t="shared" si="220"/>
        <v>93606.3</v>
      </c>
      <c r="S1743" s="9">
        <f t="shared" si="221"/>
        <v>71028</v>
      </c>
      <c r="T1743" s="9">
        <f t="shared" si="222"/>
        <v>22578.300000000003</v>
      </c>
      <c r="U1743" s="10">
        <f t="shared" si="223"/>
        <v>0.24120491889968948</v>
      </c>
      <c r="V1743" s="5" t="s">
        <v>42</v>
      </c>
    </row>
    <row r="1744" spans="1:22" x14ac:dyDescent="0.3">
      <c r="A1744" s="5" t="s">
        <v>1831</v>
      </c>
      <c r="B1744" s="6">
        <v>45369</v>
      </c>
      <c r="C1744" s="5">
        <f t="shared" si="216"/>
        <v>2024</v>
      </c>
      <c r="D1744" s="5">
        <f t="shared" si="217"/>
        <v>3</v>
      </c>
      <c r="E1744" s="5" t="str">
        <f t="shared" si="218"/>
        <v>Mar</v>
      </c>
      <c r="F1744" s="5" t="str">
        <f t="shared" si="219"/>
        <v>Q1</v>
      </c>
      <c r="G1744" s="5" t="s">
        <v>35</v>
      </c>
      <c r="H1744" s="5" t="s">
        <v>36</v>
      </c>
      <c r="I1744" s="5" t="s">
        <v>37</v>
      </c>
      <c r="J1744" s="5" t="s">
        <v>38</v>
      </c>
      <c r="K1744" s="5" t="s">
        <v>104</v>
      </c>
      <c r="L1744" s="5" t="s">
        <v>76</v>
      </c>
      <c r="M1744" s="5" t="s">
        <v>56</v>
      </c>
      <c r="N1744" s="5">
        <v>1</v>
      </c>
      <c r="O1744" s="7">
        <v>1645</v>
      </c>
      <c r="P1744" s="8">
        <v>0.15</v>
      </c>
      <c r="Q1744" s="7">
        <v>812</v>
      </c>
      <c r="R1744" s="9">
        <f t="shared" si="220"/>
        <v>1398.25</v>
      </c>
      <c r="S1744" s="9">
        <f t="shared" si="221"/>
        <v>812</v>
      </c>
      <c r="T1744" s="9">
        <f t="shared" si="222"/>
        <v>586.25</v>
      </c>
      <c r="U1744" s="10">
        <f t="shared" si="223"/>
        <v>0.4192740926157697</v>
      </c>
      <c r="V1744" s="5" t="s">
        <v>42</v>
      </c>
    </row>
    <row r="1745" spans="1:22" x14ac:dyDescent="0.3">
      <c r="A1745" s="5" t="s">
        <v>1832</v>
      </c>
      <c r="B1745" s="6">
        <v>45370</v>
      </c>
      <c r="C1745" s="5">
        <f t="shared" si="216"/>
        <v>2024</v>
      </c>
      <c r="D1745" s="5">
        <f t="shared" si="217"/>
        <v>3</v>
      </c>
      <c r="E1745" s="5" t="str">
        <f t="shared" si="218"/>
        <v>Mar</v>
      </c>
      <c r="F1745" s="5" t="str">
        <f t="shared" si="219"/>
        <v>Q1</v>
      </c>
      <c r="G1745" s="5" t="s">
        <v>63</v>
      </c>
      <c r="H1745" s="5" t="s">
        <v>109</v>
      </c>
      <c r="I1745" s="5" t="s">
        <v>110</v>
      </c>
      <c r="J1745" s="5" t="s">
        <v>46</v>
      </c>
      <c r="K1745" s="5" t="s">
        <v>66</v>
      </c>
      <c r="L1745" s="5" t="s">
        <v>48</v>
      </c>
      <c r="M1745" s="5" t="s">
        <v>49</v>
      </c>
      <c r="N1745" s="5">
        <v>1</v>
      </c>
      <c r="O1745" s="7">
        <v>275</v>
      </c>
      <c r="P1745" s="8">
        <v>0</v>
      </c>
      <c r="Q1745" s="7">
        <v>112</v>
      </c>
      <c r="R1745" s="9">
        <f t="shared" si="220"/>
        <v>275</v>
      </c>
      <c r="S1745" s="9">
        <f t="shared" si="221"/>
        <v>112</v>
      </c>
      <c r="T1745" s="9">
        <f t="shared" si="222"/>
        <v>163</v>
      </c>
      <c r="U1745" s="10">
        <f t="shared" si="223"/>
        <v>0.59272727272727277</v>
      </c>
      <c r="V1745" s="5" t="s">
        <v>42</v>
      </c>
    </row>
    <row r="1746" spans="1:22" x14ac:dyDescent="0.3">
      <c r="A1746" s="5" t="s">
        <v>1833</v>
      </c>
      <c r="B1746" s="6">
        <v>45370</v>
      </c>
      <c r="C1746" s="5">
        <f t="shared" si="216"/>
        <v>2024</v>
      </c>
      <c r="D1746" s="5">
        <f t="shared" si="217"/>
        <v>3</v>
      </c>
      <c r="E1746" s="5" t="str">
        <f t="shared" si="218"/>
        <v>Mar</v>
      </c>
      <c r="F1746" s="5" t="str">
        <f t="shared" si="219"/>
        <v>Q1</v>
      </c>
      <c r="G1746" s="5" t="s">
        <v>51</v>
      </c>
      <c r="H1746" s="5" t="s">
        <v>79</v>
      </c>
      <c r="I1746" s="5" t="s">
        <v>80</v>
      </c>
      <c r="J1746" s="5" t="s">
        <v>46</v>
      </c>
      <c r="K1746" s="5" t="s">
        <v>66</v>
      </c>
      <c r="L1746" s="5" t="s">
        <v>76</v>
      </c>
      <c r="M1746" s="5" t="s">
        <v>56</v>
      </c>
      <c r="N1746" s="5">
        <v>5</v>
      </c>
      <c r="O1746" s="7">
        <v>308</v>
      </c>
      <c r="P1746" s="8">
        <v>0</v>
      </c>
      <c r="Q1746" s="7">
        <v>122</v>
      </c>
      <c r="R1746" s="9">
        <f t="shared" si="220"/>
        <v>1540</v>
      </c>
      <c r="S1746" s="9">
        <f t="shared" si="221"/>
        <v>610</v>
      </c>
      <c r="T1746" s="9">
        <f t="shared" si="222"/>
        <v>930</v>
      </c>
      <c r="U1746" s="10">
        <f t="shared" si="223"/>
        <v>0.60389610389610393</v>
      </c>
      <c r="V1746" s="5" t="s">
        <v>42</v>
      </c>
    </row>
    <row r="1747" spans="1:22" x14ac:dyDescent="0.3">
      <c r="A1747" s="5" t="s">
        <v>1834</v>
      </c>
      <c r="B1747" s="6">
        <v>45370</v>
      </c>
      <c r="C1747" s="5">
        <f t="shared" si="216"/>
        <v>2024</v>
      </c>
      <c r="D1747" s="5">
        <f t="shared" si="217"/>
        <v>3</v>
      </c>
      <c r="E1747" s="5" t="str">
        <f t="shared" si="218"/>
        <v>Mar</v>
      </c>
      <c r="F1747" s="5" t="str">
        <f t="shared" si="219"/>
        <v>Q1</v>
      </c>
      <c r="G1747" s="5" t="s">
        <v>63</v>
      </c>
      <c r="H1747" s="5" t="s">
        <v>86</v>
      </c>
      <c r="I1747" s="5" t="s">
        <v>87</v>
      </c>
      <c r="J1747" s="5" t="s">
        <v>38</v>
      </c>
      <c r="K1747" s="5" t="s">
        <v>39</v>
      </c>
      <c r="L1747" s="5" t="s">
        <v>40</v>
      </c>
      <c r="M1747" s="5" t="s">
        <v>56</v>
      </c>
      <c r="N1747" s="5">
        <v>4</v>
      </c>
      <c r="O1747" s="7">
        <v>55147</v>
      </c>
      <c r="P1747" s="8">
        <v>0.05</v>
      </c>
      <c r="Q1747" s="7">
        <v>47201</v>
      </c>
      <c r="R1747" s="9">
        <f t="shared" si="220"/>
        <v>209558.59999999998</v>
      </c>
      <c r="S1747" s="9">
        <f t="shared" si="221"/>
        <v>188804</v>
      </c>
      <c r="T1747" s="9">
        <f t="shared" si="222"/>
        <v>20754.599999999977</v>
      </c>
      <c r="U1747" s="10">
        <f t="shared" si="223"/>
        <v>9.903960037908241E-2</v>
      </c>
      <c r="V1747" s="5" t="s">
        <v>42</v>
      </c>
    </row>
    <row r="1748" spans="1:22" x14ac:dyDescent="0.3">
      <c r="A1748" s="5" t="s">
        <v>1835</v>
      </c>
      <c r="B1748" s="6">
        <v>45370</v>
      </c>
      <c r="C1748" s="5">
        <f t="shared" si="216"/>
        <v>2024</v>
      </c>
      <c r="D1748" s="5">
        <f t="shared" si="217"/>
        <v>3</v>
      </c>
      <c r="E1748" s="5" t="str">
        <f t="shared" si="218"/>
        <v>Mar</v>
      </c>
      <c r="F1748" s="5" t="str">
        <f t="shared" si="219"/>
        <v>Q1</v>
      </c>
      <c r="G1748" s="5" t="s">
        <v>63</v>
      </c>
      <c r="H1748" s="5" t="s">
        <v>109</v>
      </c>
      <c r="I1748" s="5" t="s">
        <v>110</v>
      </c>
      <c r="J1748" s="5" t="s">
        <v>46</v>
      </c>
      <c r="K1748" s="5" t="s">
        <v>47</v>
      </c>
      <c r="L1748" s="5" t="s">
        <v>48</v>
      </c>
      <c r="M1748" s="5" t="s">
        <v>56</v>
      </c>
      <c r="N1748" s="5">
        <v>3</v>
      </c>
      <c r="O1748" s="7">
        <v>426</v>
      </c>
      <c r="P1748" s="8">
        <v>0.1</v>
      </c>
      <c r="Q1748" s="7">
        <v>192</v>
      </c>
      <c r="R1748" s="9">
        <f t="shared" si="220"/>
        <v>1150.2</v>
      </c>
      <c r="S1748" s="9">
        <f t="shared" si="221"/>
        <v>576</v>
      </c>
      <c r="T1748" s="9">
        <f t="shared" si="222"/>
        <v>574.20000000000005</v>
      </c>
      <c r="U1748" s="10">
        <f t="shared" si="223"/>
        <v>0.49921752738654152</v>
      </c>
      <c r="V1748" s="5" t="s">
        <v>42</v>
      </c>
    </row>
    <row r="1749" spans="1:22" x14ac:dyDescent="0.3">
      <c r="A1749" s="5" t="s">
        <v>1836</v>
      </c>
      <c r="B1749" s="6">
        <v>45370</v>
      </c>
      <c r="C1749" s="5">
        <f t="shared" si="216"/>
        <v>2024</v>
      </c>
      <c r="D1749" s="5">
        <f t="shared" si="217"/>
        <v>3</v>
      </c>
      <c r="E1749" s="5" t="str">
        <f t="shared" si="218"/>
        <v>Mar</v>
      </c>
      <c r="F1749" s="5" t="str">
        <f t="shared" si="219"/>
        <v>Q1</v>
      </c>
      <c r="G1749" s="5" t="s">
        <v>58</v>
      </c>
      <c r="H1749" s="5" t="s">
        <v>59</v>
      </c>
      <c r="I1749" s="5" t="s">
        <v>60</v>
      </c>
      <c r="J1749" s="5" t="s">
        <v>46</v>
      </c>
      <c r="K1749" s="5" t="s">
        <v>66</v>
      </c>
      <c r="L1749" s="5" t="s">
        <v>48</v>
      </c>
      <c r="M1749" s="5" t="s">
        <v>49</v>
      </c>
      <c r="N1749" s="5">
        <v>8</v>
      </c>
      <c r="O1749" s="7">
        <v>322</v>
      </c>
      <c r="P1749" s="8">
        <v>0</v>
      </c>
      <c r="Q1749" s="7">
        <v>128</v>
      </c>
      <c r="R1749" s="9">
        <f t="shared" si="220"/>
        <v>2576</v>
      </c>
      <c r="S1749" s="9">
        <f t="shared" si="221"/>
        <v>1024</v>
      </c>
      <c r="T1749" s="9">
        <f t="shared" si="222"/>
        <v>1552</v>
      </c>
      <c r="U1749" s="10">
        <f t="shared" si="223"/>
        <v>0.60248447204968947</v>
      </c>
      <c r="V1749" s="5" t="s">
        <v>42</v>
      </c>
    </row>
    <row r="1750" spans="1:22" x14ac:dyDescent="0.3">
      <c r="A1750" s="5" t="s">
        <v>1837</v>
      </c>
      <c r="B1750" s="6">
        <v>45371</v>
      </c>
      <c r="C1750" s="5">
        <f t="shared" si="216"/>
        <v>2024</v>
      </c>
      <c r="D1750" s="5">
        <f t="shared" si="217"/>
        <v>3</v>
      </c>
      <c r="E1750" s="5" t="str">
        <f t="shared" si="218"/>
        <v>Mar</v>
      </c>
      <c r="F1750" s="5" t="str">
        <f t="shared" si="219"/>
        <v>Q1</v>
      </c>
      <c r="G1750" s="5" t="s">
        <v>51</v>
      </c>
      <c r="H1750" s="5" t="s">
        <v>52</v>
      </c>
      <c r="I1750" s="5" t="s">
        <v>53</v>
      </c>
      <c r="J1750" s="5" t="s">
        <v>46</v>
      </c>
      <c r="K1750" s="5" t="s">
        <v>89</v>
      </c>
      <c r="L1750" s="5" t="s">
        <v>40</v>
      </c>
      <c r="M1750" s="5" t="s">
        <v>56</v>
      </c>
      <c r="N1750" s="5">
        <v>2</v>
      </c>
      <c r="O1750" s="7">
        <v>2307</v>
      </c>
      <c r="P1750" s="8">
        <v>0.1</v>
      </c>
      <c r="Q1750" s="7">
        <v>1374</v>
      </c>
      <c r="R1750" s="9">
        <f t="shared" si="220"/>
        <v>4152.6000000000004</v>
      </c>
      <c r="S1750" s="9">
        <f t="shared" si="221"/>
        <v>2748</v>
      </c>
      <c r="T1750" s="9">
        <f t="shared" si="222"/>
        <v>1404.6000000000004</v>
      </c>
      <c r="U1750" s="10">
        <f t="shared" si="223"/>
        <v>0.33824591821991046</v>
      </c>
      <c r="V1750" s="5" t="s">
        <v>42</v>
      </c>
    </row>
    <row r="1751" spans="1:22" x14ac:dyDescent="0.3">
      <c r="A1751" s="5" t="s">
        <v>1838</v>
      </c>
      <c r="B1751" s="6">
        <v>45371</v>
      </c>
      <c r="C1751" s="5">
        <f t="shared" si="216"/>
        <v>2024</v>
      </c>
      <c r="D1751" s="5">
        <f t="shared" si="217"/>
        <v>3</v>
      </c>
      <c r="E1751" s="5" t="str">
        <f t="shared" si="218"/>
        <v>Mar</v>
      </c>
      <c r="F1751" s="5" t="str">
        <f t="shared" si="219"/>
        <v>Q1</v>
      </c>
      <c r="G1751" s="5" t="s">
        <v>35</v>
      </c>
      <c r="H1751" s="5" t="s">
        <v>91</v>
      </c>
      <c r="I1751" s="5" t="s">
        <v>92</v>
      </c>
      <c r="J1751" s="5" t="s">
        <v>54</v>
      </c>
      <c r="K1751" s="5" t="s">
        <v>55</v>
      </c>
      <c r="L1751" s="5" t="s">
        <v>76</v>
      </c>
      <c r="M1751" s="5" t="s">
        <v>56</v>
      </c>
      <c r="N1751" s="5">
        <v>3</v>
      </c>
      <c r="O1751" s="7">
        <v>3058</v>
      </c>
      <c r="P1751" s="8">
        <v>0.15</v>
      </c>
      <c r="Q1751" s="7">
        <v>1866</v>
      </c>
      <c r="R1751" s="9">
        <f t="shared" si="220"/>
        <v>7797.9</v>
      </c>
      <c r="S1751" s="9">
        <f t="shared" si="221"/>
        <v>5598</v>
      </c>
      <c r="T1751" s="9">
        <f t="shared" si="222"/>
        <v>2199.8999999999996</v>
      </c>
      <c r="U1751" s="10">
        <f t="shared" si="223"/>
        <v>0.28211441541953597</v>
      </c>
      <c r="V1751" s="5" t="s">
        <v>42</v>
      </c>
    </row>
    <row r="1752" spans="1:22" x14ac:dyDescent="0.3">
      <c r="A1752" s="5" t="s">
        <v>1839</v>
      </c>
      <c r="B1752" s="6">
        <v>45371</v>
      </c>
      <c r="C1752" s="5">
        <f t="shared" si="216"/>
        <v>2024</v>
      </c>
      <c r="D1752" s="5">
        <f t="shared" si="217"/>
        <v>3</v>
      </c>
      <c r="E1752" s="5" t="str">
        <f t="shared" si="218"/>
        <v>Mar</v>
      </c>
      <c r="F1752" s="5" t="str">
        <f t="shared" si="219"/>
        <v>Q1</v>
      </c>
      <c r="G1752" s="5" t="s">
        <v>35</v>
      </c>
      <c r="H1752" s="5" t="s">
        <v>91</v>
      </c>
      <c r="I1752" s="5" t="s">
        <v>92</v>
      </c>
      <c r="J1752" s="5" t="s">
        <v>38</v>
      </c>
      <c r="K1752" s="5" t="s">
        <v>104</v>
      </c>
      <c r="L1752" s="5" t="s">
        <v>40</v>
      </c>
      <c r="M1752" s="5" t="s">
        <v>41</v>
      </c>
      <c r="N1752" s="5">
        <v>5</v>
      </c>
      <c r="O1752" s="7">
        <v>1543</v>
      </c>
      <c r="P1752" s="8">
        <v>0.1</v>
      </c>
      <c r="Q1752" s="7">
        <v>759</v>
      </c>
      <c r="R1752" s="9">
        <f t="shared" si="220"/>
        <v>6943.5</v>
      </c>
      <c r="S1752" s="9">
        <f t="shared" si="221"/>
        <v>3795</v>
      </c>
      <c r="T1752" s="9">
        <f t="shared" si="222"/>
        <v>3148.5</v>
      </c>
      <c r="U1752" s="10">
        <f t="shared" si="223"/>
        <v>0.45344566861093111</v>
      </c>
      <c r="V1752" s="5" t="s">
        <v>42</v>
      </c>
    </row>
    <row r="1753" spans="1:22" x14ac:dyDescent="0.3">
      <c r="A1753" s="5" t="s">
        <v>1840</v>
      </c>
      <c r="B1753" s="6">
        <v>45371</v>
      </c>
      <c r="C1753" s="5">
        <f t="shared" si="216"/>
        <v>2024</v>
      </c>
      <c r="D1753" s="5">
        <f t="shared" si="217"/>
        <v>3</v>
      </c>
      <c r="E1753" s="5" t="str">
        <f t="shared" si="218"/>
        <v>Mar</v>
      </c>
      <c r="F1753" s="5" t="str">
        <f t="shared" si="219"/>
        <v>Q1</v>
      </c>
      <c r="G1753" s="5" t="s">
        <v>35</v>
      </c>
      <c r="H1753" s="5" t="s">
        <v>91</v>
      </c>
      <c r="I1753" s="5" t="s">
        <v>92</v>
      </c>
      <c r="J1753" s="5" t="s">
        <v>46</v>
      </c>
      <c r="K1753" s="5" t="s">
        <v>61</v>
      </c>
      <c r="L1753" s="5" t="s">
        <v>76</v>
      </c>
      <c r="M1753" s="5" t="s">
        <v>49</v>
      </c>
      <c r="N1753" s="5">
        <v>3</v>
      </c>
      <c r="O1753" s="7">
        <v>238</v>
      </c>
      <c r="P1753" s="8">
        <v>0</v>
      </c>
      <c r="Q1753" s="7">
        <v>101</v>
      </c>
      <c r="R1753" s="9">
        <f t="shared" si="220"/>
        <v>714</v>
      </c>
      <c r="S1753" s="9">
        <f t="shared" si="221"/>
        <v>303</v>
      </c>
      <c r="T1753" s="9">
        <f t="shared" si="222"/>
        <v>411</v>
      </c>
      <c r="U1753" s="10">
        <f t="shared" si="223"/>
        <v>0.57563025210084029</v>
      </c>
      <c r="V1753" s="5" t="s">
        <v>42</v>
      </c>
    </row>
    <row r="1754" spans="1:22" x14ac:dyDescent="0.3">
      <c r="A1754" s="5" t="s">
        <v>1841</v>
      </c>
      <c r="B1754" s="6">
        <v>45371</v>
      </c>
      <c r="C1754" s="5">
        <f t="shared" si="216"/>
        <v>2024</v>
      </c>
      <c r="D1754" s="5">
        <f t="shared" si="217"/>
        <v>3</v>
      </c>
      <c r="E1754" s="5" t="str">
        <f t="shared" si="218"/>
        <v>Mar</v>
      </c>
      <c r="F1754" s="5" t="str">
        <f t="shared" si="219"/>
        <v>Q1</v>
      </c>
      <c r="G1754" s="5" t="s">
        <v>51</v>
      </c>
      <c r="H1754" s="5" t="s">
        <v>106</v>
      </c>
      <c r="I1754" s="5" t="s">
        <v>107</v>
      </c>
      <c r="J1754" s="5" t="s">
        <v>38</v>
      </c>
      <c r="K1754" s="5" t="s">
        <v>118</v>
      </c>
      <c r="L1754" s="5" t="s">
        <v>48</v>
      </c>
      <c r="M1754" s="5" t="s">
        <v>49</v>
      </c>
      <c r="N1754" s="5">
        <v>1</v>
      </c>
      <c r="O1754" s="7">
        <v>17137</v>
      </c>
      <c r="P1754" s="8">
        <v>0</v>
      </c>
      <c r="Q1754" s="7">
        <v>13422</v>
      </c>
      <c r="R1754" s="9">
        <f t="shared" si="220"/>
        <v>17137</v>
      </c>
      <c r="S1754" s="9">
        <f t="shared" si="221"/>
        <v>13422</v>
      </c>
      <c r="T1754" s="9">
        <f t="shared" si="222"/>
        <v>3715</v>
      </c>
      <c r="U1754" s="10">
        <f t="shared" si="223"/>
        <v>0.21678240065355664</v>
      </c>
      <c r="V1754" s="5" t="s">
        <v>42</v>
      </c>
    </row>
    <row r="1755" spans="1:22" x14ac:dyDescent="0.3">
      <c r="A1755" s="5" t="s">
        <v>1842</v>
      </c>
      <c r="B1755" s="6">
        <v>45372</v>
      </c>
      <c r="C1755" s="5">
        <f t="shared" si="216"/>
        <v>2024</v>
      </c>
      <c r="D1755" s="5">
        <f t="shared" si="217"/>
        <v>3</v>
      </c>
      <c r="E1755" s="5" t="str">
        <f t="shared" si="218"/>
        <v>Mar</v>
      </c>
      <c r="F1755" s="5" t="str">
        <f t="shared" si="219"/>
        <v>Q1</v>
      </c>
      <c r="G1755" s="5" t="s">
        <v>51</v>
      </c>
      <c r="H1755" s="5" t="s">
        <v>52</v>
      </c>
      <c r="I1755" s="5" t="s">
        <v>53</v>
      </c>
      <c r="J1755" s="5" t="s">
        <v>38</v>
      </c>
      <c r="K1755" s="5" t="s">
        <v>104</v>
      </c>
      <c r="L1755" s="5" t="s">
        <v>40</v>
      </c>
      <c r="M1755" s="5" t="s">
        <v>49</v>
      </c>
      <c r="N1755" s="5">
        <v>1</v>
      </c>
      <c r="O1755" s="7">
        <v>1567</v>
      </c>
      <c r="P1755" s="8">
        <v>0</v>
      </c>
      <c r="Q1755" s="7">
        <v>790</v>
      </c>
      <c r="R1755" s="9">
        <f t="shared" si="220"/>
        <v>1567</v>
      </c>
      <c r="S1755" s="9">
        <f t="shared" si="221"/>
        <v>790</v>
      </c>
      <c r="T1755" s="9">
        <f t="shared" si="222"/>
        <v>777</v>
      </c>
      <c r="U1755" s="10">
        <f t="shared" si="223"/>
        <v>0.49585194639438418</v>
      </c>
      <c r="V1755" s="5" t="s">
        <v>120</v>
      </c>
    </row>
    <row r="1756" spans="1:22" x14ac:dyDescent="0.3">
      <c r="A1756" s="5" t="s">
        <v>1843</v>
      </c>
      <c r="B1756" s="6">
        <v>45372</v>
      </c>
      <c r="C1756" s="5">
        <f t="shared" si="216"/>
        <v>2024</v>
      </c>
      <c r="D1756" s="5">
        <f t="shared" si="217"/>
        <v>3</v>
      </c>
      <c r="E1756" s="5" t="str">
        <f t="shared" si="218"/>
        <v>Mar</v>
      </c>
      <c r="F1756" s="5" t="str">
        <f t="shared" si="219"/>
        <v>Q1</v>
      </c>
      <c r="G1756" s="5" t="s">
        <v>35</v>
      </c>
      <c r="H1756" s="5" t="s">
        <v>36</v>
      </c>
      <c r="I1756" s="5" t="s">
        <v>37</v>
      </c>
      <c r="J1756" s="5" t="s">
        <v>81</v>
      </c>
      <c r="K1756" s="5" t="s">
        <v>130</v>
      </c>
      <c r="L1756" s="5" t="s">
        <v>40</v>
      </c>
      <c r="M1756" s="5" t="s">
        <v>56</v>
      </c>
      <c r="N1756" s="5">
        <v>1</v>
      </c>
      <c r="O1756" s="7">
        <v>14436</v>
      </c>
      <c r="P1756" s="8">
        <v>0.2</v>
      </c>
      <c r="Q1756" s="7">
        <v>8418</v>
      </c>
      <c r="R1756" s="9">
        <f t="shared" si="220"/>
        <v>11548.800000000001</v>
      </c>
      <c r="S1756" s="9">
        <f t="shared" si="221"/>
        <v>8418</v>
      </c>
      <c r="T1756" s="9">
        <f t="shared" si="222"/>
        <v>3130.8000000000011</v>
      </c>
      <c r="U1756" s="10">
        <f t="shared" si="223"/>
        <v>0.27109310058187869</v>
      </c>
      <c r="V1756" s="5" t="s">
        <v>42</v>
      </c>
    </row>
    <row r="1757" spans="1:22" x14ac:dyDescent="0.3">
      <c r="A1757" s="5" t="s">
        <v>1844</v>
      </c>
      <c r="B1757" s="6">
        <v>45373</v>
      </c>
      <c r="C1757" s="5">
        <f t="shared" si="216"/>
        <v>2024</v>
      </c>
      <c r="D1757" s="5">
        <f t="shared" si="217"/>
        <v>3</v>
      </c>
      <c r="E1757" s="5" t="str">
        <f t="shared" si="218"/>
        <v>Mar</v>
      </c>
      <c r="F1757" s="5" t="str">
        <f t="shared" si="219"/>
        <v>Q1</v>
      </c>
      <c r="G1757" s="5" t="s">
        <v>51</v>
      </c>
      <c r="H1757" s="5" t="s">
        <v>79</v>
      </c>
      <c r="I1757" s="5" t="s">
        <v>80</v>
      </c>
      <c r="J1757" s="5" t="s">
        <v>38</v>
      </c>
      <c r="K1757" s="5" t="s">
        <v>104</v>
      </c>
      <c r="L1757" s="5" t="s">
        <v>40</v>
      </c>
      <c r="M1757" s="5" t="s">
        <v>56</v>
      </c>
      <c r="N1757" s="5">
        <v>1</v>
      </c>
      <c r="O1757" s="7">
        <v>1541</v>
      </c>
      <c r="P1757" s="8">
        <v>0</v>
      </c>
      <c r="Q1757" s="7">
        <v>770</v>
      </c>
      <c r="R1757" s="9">
        <f t="shared" si="220"/>
        <v>1541</v>
      </c>
      <c r="S1757" s="9">
        <f t="shared" si="221"/>
        <v>770</v>
      </c>
      <c r="T1757" s="9">
        <f t="shared" si="222"/>
        <v>771</v>
      </c>
      <c r="U1757" s="10">
        <f t="shared" si="223"/>
        <v>0.500324464633355</v>
      </c>
      <c r="V1757" s="5" t="s">
        <v>42</v>
      </c>
    </row>
    <row r="1758" spans="1:22" x14ac:dyDescent="0.3">
      <c r="A1758" s="5" t="s">
        <v>1845</v>
      </c>
      <c r="B1758" s="6">
        <v>45373</v>
      </c>
      <c r="C1758" s="5">
        <f t="shared" si="216"/>
        <v>2024</v>
      </c>
      <c r="D1758" s="5">
        <f t="shared" si="217"/>
        <v>3</v>
      </c>
      <c r="E1758" s="5" t="str">
        <f t="shared" si="218"/>
        <v>Mar</v>
      </c>
      <c r="F1758" s="5" t="str">
        <f t="shared" si="219"/>
        <v>Q1</v>
      </c>
      <c r="G1758" s="5" t="s">
        <v>58</v>
      </c>
      <c r="H1758" s="5" t="s">
        <v>68</v>
      </c>
      <c r="I1758" s="5" t="s">
        <v>69</v>
      </c>
      <c r="J1758" s="5" t="s">
        <v>46</v>
      </c>
      <c r="K1758" s="5" t="s">
        <v>89</v>
      </c>
      <c r="L1758" s="5" t="s">
        <v>76</v>
      </c>
      <c r="M1758" s="5" t="s">
        <v>56</v>
      </c>
      <c r="N1758" s="5">
        <v>1</v>
      </c>
      <c r="O1758" s="7">
        <v>2266</v>
      </c>
      <c r="P1758" s="8">
        <v>0</v>
      </c>
      <c r="Q1758" s="7">
        <v>1353</v>
      </c>
      <c r="R1758" s="9">
        <f t="shared" si="220"/>
        <v>2266</v>
      </c>
      <c r="S1758" s="9">
        <f t="shared" si="221"/>
        <v>1353</v>
      </c>
      <c r="T1758" s="9">
        <f t="shared" si="222"/>
        <v>913</v>
      </c>
      <c r="U1758" s="10">
        <f t="shared" si="223"/>
        <v>0.40291262135922329</v>
      </c>
      <c r="V1758" s="5" t="s">
        <v>42</v>
      </c>
    </row>
    <row r="1759" spans="1:22" x14ac:dyDescent="0.3">
      <c r="A1759" s="5" t="s">
        <v>1846</v>
      </c>
      <c r="B1759" s="6">
        <v>45373</v>
      </c>
      <c r="C1759" s="5">
        <f t="shared" si="216"/>
        <v>2024</v>
      </c>
      <c r="D1759" s="5">
        <f t="shared" si="217"/>
        <v>3</v>
      </c>
      <c r="E1759" s="5" t="str">
        <f t="shared" si="218"/>
        <v>Mar</v>
      </c>
      <c r="F1759" s="5" t="str">
        <f t="shared" si="219"/>
        <v>Q1</v>
      </c>
      <c r="G1759" s="5" t="s">
        <v>58</v>
      </c>
      <c r="H1759" s="5" t="s">
        <v>72</v>
      </c>
      <c r="I1759" s="5" t="s">
        <v>73</v>
      </c>
      <c r="J1759" s="5" t="s">
        <v>46</v>
      </c>
      <c r="K1759" s="5" t="s">
        <v>66</v>
      </c>
      <c r="L1759" s="5" t="s">
        <v>40</v>
      </c>
      <c r="M1759" s="5" t="s">
        <v>56</v>
      </c>
      <c r="N1759" s="5">
        <v>1</v>
      </c>
      <c r="O1759" s="7">
        <v>276</v>
      </c>
      <c r="P1759" s="8">
        <v>0.1</v>
      </c>
      <c r="Q1759" s="7">
        <v>108</v>
      </c>
      <c r="R1759" s="9">
        <f t="shared" si="220"/>
        <v>248.4</v>
      </c>
      <c r="S1759" s="9">
        <f t="shared" si="221"/>
        <v>108</v>
      </c>
      <c r="T1759" s="9">
        <f t="shared" si="222"/>
        <v>140.4</v>
      </c>
      <c r="U1759" s="10">
        <f t="shared" si="223"/>
        <v>0.56521739130434778</v>
      </c>
      <c r="V1759" s="5" t="s">
        <v>42</v>
      </c>
    </row>
    <row r="1760" spans="1:22" x14ac:dyDescent="0.3">
      <c r="A1760" s="5" t="s">
        <v>1847</v>
      </c>
      <c r="B1760" s="6">
        <v>45373</v>
      </c>
      <c r="C1760" s="5">
        <f t="shared" si="216"/>
        <v>2024</v>
      </c>
      <c r="D1760" s="5">
        <f t="shared" si="217"/>
        <v>3</v>
      </c>
      <c r="E1760" s="5" t="str">
        <f t="shared" si="218"/>
        <v>Mar</v>
      </c>
      <c r="F1760" s="5" t="str">
        <f t="shared" si="219"/>
        <v>Q1</v>
      </c>
      <c r="G1760" s="5" t="s">
        <v>35</v>
      </c>
      <c r="H1760" s="5" t="s">
        <v>44</v>
      </c>
      <c r="I1760" s="5" t="s">
        <v>45</v>
      </c>
      <c r="J1760" s="5" t="s">
        <v>81</v>
      </c>
      <c r="K1760" s="5" t="s">
        <v>146</v>
      </c>
      <c r="L1760" s="5" t="s">
        <v>40</v>
      </c>
      <c r="M1760" s="5" t="s">
        <v>41</v>
      </c>
      <c r="N1760" s="5">
        <v>1</v>
      </c>
      <c r="O1760" s="7">
        <v>9259</v>
      </c>
      <c r="P1760" s="8">
        <v>0.1</v>
      </c>
      <c r="Q1760" s="7">
        <v>5856</v>
      </c>
      <c r="R1760" s="9">
        <f t="shared" si="220"/>
        <v>8333.1</v>
      </c>
      <c r="S1760" s="9">
        <f t="shared" si="221"/>
        <v>5856</v>
      </c>
      <c r="T1760" s="9">
        <f t="shared" si="222"/>
        <v>2477.1000000000004</v>
      </c>
      <c r="U1760" s="10">
        <f t="shared" si="223"/>
        <v>0.29726032328905211</v>
      </c>
      <c r="V1760" s="5" t="s">
        <v>42</v>
      </c>
    </row>
    <row r="1761" spans="1:22" x14ac:dyDescent="0.3">
      <c r="A1761" s="5" t="s">
        <v>1848</v>
      </c>
      <c r="B1761" s="6">
        <v>45373</v>
      </c>
      <c r="C1761" s="5">
        <f t="shared" si="216"/>
        <v>2024</v>
      </c>
      <c r="D1761" s="5">
        <f t="shared" si="217"/>
        <v>3</v>
      </c>
      <c r="E1761" s="5" t="str">
        <f t="shared" si="218"/>
        <v>Mar</v>
      </c>
      <c r="F1761" s="5" t="str">
        <f t="shared" si="219"/>
        <v>Q1</v>
      </c>
      <c r="G1761" s="5" t="s">
        <v>63</v>
      </c>
      <c r="H1761" s="5" t="s">
        <v>109</v>
      </c>
      <c r="I1761" s="5" t="s">
        <v>110</v>
      </c>
      <c r="J1761" s="5" t="s">
        <v>81</v>
      </c>
      <c r="K1761" s="5" t="s">
        <v>94</v>
      </c>
      <c r="L1761" s="5" t="s">
        <v>76</v>
      </c>
      <c r="M1761" s="5" t="s">
        <v>49</v>
      </c>
      <c r="N1761" s="5">
        <v>8</v>
      </c>
      <c r="O1761" s="7">
        <v>32170</v>
      </c>
      <c r="P1761" s="8">
        <v>0.15</v>
      </c>
      <c r="Q1761" s="7">
        <v>22025</v>
      </c>
      <c r="R1761" s="9">
        <f t="shared" si="220"/>
        <v>218756</v>
      </c>
      <c r="S1761" s="9">
        <f t="shared" si="221"/>
        <v>176200</v>
      </c>
      <c r="T1761" s="9">
        <f t="shared" si="222"/>
        <v>42556</v>
      </c>
      <c r="U1761" s="10">
        <f t="shared" si="223"/>
        <v>0.19453637843076305</v>
      </c>
      <c r="V1761" s="5" t="s">
        <v>42</v>
      </c>
    </row>
    <row r="1762" spans="1:22" x14ac:dyDescent="0.3">
      <c r="A1762" s="5" t="s">
        <v>1849</v>
      </c>
      <c r="B1762" s="6">
        <v>45373</v>
      </c>
      <c r="C1762" s="5">
        <f t="shared" si="216"/>
        <v>2024</v>
      </c>
      <c r="D1762" s="5">
        <f t="shared" si="217"/>
        <v>3</v>
      </c>
      <c r="E1762" s="5" t="str">
        <f t="shared" si="218"/>
        <v>Mar</v>
      </c>
      <c r="F1762" s="5" t="str">
        <f t="shared" si="219"/>
        <v>Q1</v>
      </c>
      <c r="G1762" s="5" t="s">
        <v>51</v>
      </c>
      <c r="H1762" s="5" t="s">
        <v>106</v>
      </c>
      <c r="I1762" s="5" t="s">
        <v>107</v>
      </c>
      <c r="J1762" s="5" t="s">
        <v>46</v>
      </c>
      <c r="K1762" s="5" t="s">
        <v>61</v>
      </c>
      <c r="L1762" s="5" t="s">
        <v>40</v>
      </c>
      <c r="M1762" s="5" t="s">
        <v>41</v>
      </c>
      <c r="N1762" s="5">
        <v>3</v>
      </c>
      <c r="O1762" s="7">
        <v>238</v>
      </c>
      <c r="P1762" s="8">
        <v>0.15</v>
      </c>
      <c r="Q1762" s="7">
        <v>97</v>
      </c>
      <c r="R1762" s="9">
        <f t="shared" si="220"/>
        <v>606.9</v>
      </c>
      <c r="S1762" s="9">
        <f t="shared" si="221"/>
        <v>291</v>
      </c>
      <c r="T1762" s="9">
        <f t="shared" si="222"/>
        <v>315.89999999999998</v>
      </c>
      <c r="U1762" s="10">
        <f t="shared" si="223"/>
        <v>0.52051408798813636</v>
      </c>
      <c r="V1762" s="5" t="s">
        <v>42</v>
      </c>
    </row>
    <row r="1763" spans="1:22" x14ac:dyDescent="0.3">
      <c r="A1763" s="5" t="s">
        <v>1850</v>
      </c>
      <c r="B1763" s="6">
        <v>45374</v>
      </c>
      <c r="C1763" s="5">
        <f t="shared" si="216"/>
        <v>2024</v>
      </c>
      <c r="D1763" s="5">
        <f t="shared" si="217"/>
        <v>3</v>
      </c>
      <c r="E1763" s="5" t="str">
        <f t="shared" si="218"/>
        <v>Mar</v>
      </c>
      <c r="F1763" s="5" t="str">
        <f t="shared" si="219"/>
        <v>Q1</v>
      </c>
      <c r="G1763" s="5" t="s">
        <v>51</v>
      </c>
      <c r="H1763" s="5" t="s">
        <v>52</v>
      </c>
      <c r="I1763" s="5" t="s">
        <v>53</v>
      </c>
      <c r="J1763" s="5" t="s">
        <v>38</v>
      </c>
      <c r="K1763" s="5" t="s">
        <v>104</v>
      </c>
      <c r="L1763" s="5" t="s">
        <v>40</v>
      </c>
      <c r="M1763" s="5" t="s">
        <v>56</v>
      </c>
      <c r="N1763" s="5">
        <v>4</v>
      </c>
      <c r="O1763" s="7">
        <v>1428</v>
      </c>
      <c r="P1763" s="8">
        <v>0.15</v>
      </c>
      <c r="Q1763" s="7">
        <v>715</v>
      </c>
      <c r="R1763" s="9">
        <f t="shared" si="220"/>
        <v>4855.2</v>
      </c>
      <c r="S1763" s="9">
        <f t="shared" si="221"/>
        <v>2860</v>
      </c>
      <c r="T1763" s="9">
        <f t="shared" si="222"/>
        <v>1995.1999999999998</v>
      </c>
      <c r="U1763" s="10">
        <f t="shared" si="223"/>
        <v>0.41094084692700605</v>
      </c>
      <c r="V1763" s="5" t="s">
        <v>42</v>
      </c>
    </row>
    <row r="1764" spans="1:22" x14ac:dyDescent="0.3">
      <c r="A1764" s="5" t="s">
        <v>1851</v>
      </c>
      <c r="B1764" s="6">
        <v>45374</v>
      </c>
      <c r="C1764" s="5">
        <f t="shared" si="216"/>
        <v>2024</v>
      </c>
      <c r="D1764" s="5">
        <f t="shared" si="217"/>
        <v>3</v>
      </c>
      <c r="E1764" s="5" t="str">
        <f t="shared" si="218"/>
        <v>Mar</v>
      </c>
      <c r="F1764" s="5" t="str">
        <f t="shared" si="219"/>
        <v>Q1</v>
      </c>
      <c r="G1764" s="5" t="s">
        <v>63</v>
      </c>
      <c r="H1764" s="5" t="s">
        <v>109</v>
      </c>
      <c r="I1764" s="5" t="s">
        <v>110</v>
      </c>
      <c r="J1764" s="5" t="s">
        <v>46</v>
      </c>
      <c r="K1764" s="5" t="s">
        <v>89</v>
      </c>
      <c r="L1764" s="5" t="s">
        <v>40</v>
      </c>
      <c r="M1764" s="5" t="s">
        <v>49</v>
      </c>
      <c r="N1764" s="5">
        <v>1</v>
      </c>
      <c r="O1764" s="7">
        <v>2227</v>
      </c>
      <c r="P1764" s="8">
        <v>0.15</v>
      </c>
      <c r="Q1764" s="7">
        <v>1268</v>
      </c>
      <c r="R1764" s="9">
        <f t="shared" si="220"/>
        <v>1892.95</v>
      </c>
      <c r="S1764" s="9">
        <f t="shared" si="221"/>
        <v>1268</v>
      </c>
      <c r="T1764" s="9">
        <f t="shared" si="222"/>
        <v>624.95000000000005</v>
      </c>
      <c r="U1764" s="10">
        <f t="shared" si="223"/>
        <v>0.33014606830608312</v>
      </c>
      <c r="V1764" s="5" t="s">
        <v>42</v>
      </c>
    </row>
    <row r="1765" spans="1:22" x14ac:dyDescent="0.3">
      <c r="A1765" s="5" t="s">
        <v>1852</v>
      </c>
      <c r="B1765" s="6">
        <v>45374</v>
      </c>
      <c r="C1765" s="5">
        <f t="shared" si="216"/>
        <v>2024</v>
      </c>
      <c r="D1765" s="5">
        <f t="shared" si="217"/>
        <v>3</v>
      </c>
      <c r="E1765" s="5" t="str">
        <f t="shared" si="218"/>
        <v>Mar</v>
      </c>
      <c r="F1765" s="5" t="str">
        <f t="shared" si="219"/>
        <v>Q1</v>
      </c>
      <c r="G1765" s="5" t="s">
        <v>63</v>
      </c>
      <c r="H1765" s="5" t="s">
        <v>109</v>
      </c>
      <c r="I1765" s="5" t="s">
        <v>110</v>
      </c>
      <c r="J1765" s="5" t="s">
        <v>46</v>
      </c>
      <c r="K1765" s="5" t="s">
        <v>61</v>
      </c>
      <c r="L1765" s="5" t="s">
        <v>76</v>
      </c>
      <c r="M1765" s="5" t="s">
        <v>49</v>
      </c>
      <c r="N1765" s="5">
        <v>2</v>
      </c>
      <c r="O1765" s="7">
        <v>241</v>
      </c>
      <c r="P1765" s="8">
        <v>0.1</v>
      </c>
      <c r="Q1765" s="7">
        <v>104</v>
      </c>
      <c r="R1765" s="9">
        <f t="shared" si="220"/>
        <v>433.8</v>
      </c>
      <c r="S1765" s="9">
        <f t="shared" si="221"/>
        <v>208</v>
      </c>
      <c r="T1765" s="9">
        <f t="shared" si="222"/>
        <v>225.8</v>
      </c>
      <c r="U1765" s="10">
        <f t="shared" si="223"/>
        <v>0.52051636698939607</v>
      </c>
      <c r="V1765" s="5" t="s">
        <v>42</v>
      </c>
    </row>
    <row r="1766" spans="1:22" x14ac:dyDescent="0.3">
      <c r="A1766" s="5" t="s">
        <v>1853</v>
      </c>
      <c r="B1766" s="6">
        <v>45375</v>
      </c>
      <c r="C1766" s="5">
        <f t="shared" si="216"/>
        <v>2024</v>
      </c>
      <c r="D1766" s="5">
        <f t="shared" si="217"/>
        <v>3</v>
      </c>
      <c r="E1766" s="5" t="str">
        <f t="shared" si="218"/>
        <v>Mar</v>
      </c>
      <c r="F1766" s="5" t="str">
        <f t="shared" si="219"/>
        <v>Q1</v>
      </c>
      <c r="G1766" s="5" t="s">
        <v>58</v>
      </c>
      <c r="H1766" s="5" t="s">
        <v>59</v>
      </c>
      <c r="I1766" s="5" t="s">
        <v>60</v>
      </c>
      <c r="J1766" s="5" t="s">
        <v>46</v>
      </c>
      <c r="K1766" s="5" t="s">
        <v>47</v>
      </c>
      <c r="L1766" s="5" t="s">
        <v>40</v>
      </c>
      <c r="M1766" s="5" t="s">
        <v>49</v>
      </c>
      <c r="N1766" s="5">
        <v>5</v>
      </c>
      <c r="O1766" s="7">
        <v>412</v>
      </c>
      <c r="P1766" s="8">
        <v>0</v>
      </c>
      <c r="Q1766" s="7">
        <v>187</v>
      </c>
      <c r="R1766" s="9">
        <f t="shared" si="220"/>
        <v>2060</v>
      </c>
      <c r="S1766" s="9">
        <f t="shared" si="221"/>
        <v>935</v>
      </c>
      <c r="T1766" s="9">
        <f t="shared" si="222"/>
        <v>1125</v>
      </c>
      <c r="U1766" s="10">
        <f t="shared" si="223"/>
        <v>0.54611650485436891</v>
      </c>
      <c r="V1766" s="5" t="s">
        <v>42</v>
      </c>
    </row>
    <row r="1767" spans="1:22" x14ac:dyDescent="0.3">
      <c r="A1767" s="5" t="s">
        <v>1854</v>
      </c>
      <c r="B1767" s="6">
        <v>45376</v>
      </c>
      <c r="C1767" s="5">
        <f t="shared" si="216"/>
        <v>2024</v>
      </c>
      <c r="D1767" s="5">
        <f t="shared" si="217"/>
        <v>3</v>
      </c>
      <c r="E1767" s="5" t="str">
        <f t="shared" si="218"/>
        <v>Mar</v>
      </c>
      <c r="F1767" s="5" t="str">
        <f t="shared" si="219"/>
        <v>Q1</v>
      </c>
      <c r="G1767" s="5" t="s">
        <v>51</v>
      </c>
      <c r="H1767" s="5" t="s">
        <v>79</v>
      </c>
      <c r="I1767" s="5" t="s">
        <v>80</v>
      </c>
      <c r="J1767" s="5" t="s">
        <v>46</v>
      </c>
      <c r="K1767" s="5" t="s">
        <v>66</v>
      </c>
      <c r="L1767" s="5" t="s">
        <v>40</v>
      </c>
      <c r="M1767" s="5" t="s">
        <v>41</v>
      </c>
      <c r="N1767" s="5">
        <v>2</v>
      </c>
      <c r="O1767" s="7">
        <v>287</v>
      </c>
      <c r="P1767" s="8">
        <v>0.05</v>
      </c>
      <c r="Q1767" s="7">
        <v>117</v>
      </c>
      <c r="R1767" s="9">
        <f t="shared" si="220"/>
        <v>545.29999999999995</v>
      </c>
      <c r="S1767" s="9">
        <f t="shared" si="221"/>
        <v>234</v>
      </c>
      <c r="T1767" s="9">
        <f t="shared" si="222"/>
        <v>311.29999999999995</v>
      </c>
      <c r="U1767" s="10">
        <f t="shared" si="223"/>
        <v>0.57087841555107277</v>
      </c>
      <c r="V1767" s="5" t="s">
        <v>42</v>
      </c>
    </row>
    <row r="1768" spans="1:22" x14ac:dyDescent="0.3">
      <c r="A1768" s="5" t="s">
        <v>1855</v>
      </c>
      <c r="B1768" s="6">
        <v>45376</v>
      </c>
      <c r="C1768" s="5">
        <f t="shared" si="216"/>
        <v>2024</v>
      </c>
      <c r="D1768" s="5">
        <f t="shared" si="217"/>
        <v>3</v>
      </c>
      <c r="E1768" s="5" t="str">
        <f t="shared" si="218"/>
        <v>Mar</v>
      </c>
      <c r="F1768" s="5" t="str">
        <f t="shared" si="219"/>
        <v>Q1</v>
      </c>
      <c r="G1768" s="5" t="s">
        <v>35</v>
      </c>
      <c r="H1768" s="5" t="s">
        <v>36</v>
      </c>
      <c r="I1768" s="5" t="s">
        <v>37</v>
      </c>
      <c r="J1768" s="5" t="s">
        <v>81</v>
      </c>
      <c r="K1768" s="5" t="s">
        <v>146</v>
      </c>
      <c r="L1768" s="5" t="s">
        <v>40</v>
      </c>
      <c r="M1768" s="5" t="s">
        <v>49</v>
      </c>
      <c r="N1768" s="5">
        <v>1</v>
      </c>
      <c r="O1768" s="7">
        <v>8630</v>
      </c>
      <c r="P1768" s="8">
        <v>0.15</v>
      </c>
      <c r="Q1768" s="7">
        <v>5435</v>
      </c>
      <c r="R1768" s="9">
        <f t="shared" si="220"/>
        <v>7335.5</v>
      </c>
      <c r="S1768" s="9">
        <f t="shared" si="221"/>
        <v>5435</v>
      </c>
      <c r="T1768" s="9">
        <f t="shared" si="222"/>
        <v>1900.5</v>
      </c>
      <c r="U1768" s="10">
        <f t="shared" si="223"/>
        <v>0.25908254379387907</v>
      </c>
      <c r="V1768" s="5" t="s">
        <v>42</v>
      </c>
    </row>
    <row r="1769" spans="1:22" x14ac:dyDescent="0.3">
      <c r="A1769" s="5" t="s">
        <v>1856</v>
      </c>
      <c r="B1769" s="6">
        <v>45376</v>
      </c>
      <c r="C1769" s="5">
        <f t="shared" si="216"/>
        <v>2024</v>
      </c>
      <c r="D1769" s="5">
        <f t="shared" si="217"/>
        <v>3</v>
      </c>
      <c r="E1769" s="5" t="str">
        <f t="shared" si="218"/>
        <v>Mar</v>
      </c>
      <c r="F1769" s="5" t="str">
        <f t="shared" si="219"/>
        <v>Q1</v>
      </c>
      <c r="G1769" s="5" t="s">
        <v>63</v>
      </c>
      <c r="H1769" s="5" t="s">
        <v>86</v>
      </c>
      <c r="I1769" s="5" t="s">
        <v>87</v>
      </c>
      <c r="J1769" s="5" t="s">
        <v>54</v>
      </c>
      <c r="K1769" s="5" t="s">
        <v>99</v>
      </c>
      <c r="L1769" s="5" t="s">
        <v>48</v>
      </c>
      <c r="M1769" s="5" t="s">
        <v>56</v>
      </c>
      <c r="N1769" s="5">
        <v>1</v>
      </c>
      <c r="O1769" s="7">
        <v>1979</v>
      </c>
      <c r="P1769" s="8">
        <v>0.15</v>
      </c>
      <c r="Q1769" s="7">
        <v>1049</v>
      </c>
      <c r="R1769" s="9">
        <f t="shared" si="220"/>
        <v>1682.1499999999999</v>
      </c>
      <c r="S1769" s="9">
        <f t="shared" si="221"/>
        <v>1049</v>
      </c>
      <c r="T1769" s="9">
        <f t="shared" si="222"/>
        <v>633.14999999999986</v>
      </c>
      <c r="U1769" s="10">
        <f t="shared" si="223"/>
        <v>0.37639330618553629</v>
      </c>
      <c r="V1769" s="5" t="s">
        <v>42</v>
      </c>
    </row>
    <row r="1770" spans="1:22" x14ac:dyDescent="0.3">
      <c r="A1770" s="5" t="s">
        <v>1857</v>
      </c>
      <c r="B1770" s="6">
        <v>45376</v>
      </c>
      <c r="C1770" s="5">
        <f t="shared" si="216"/>
        <v>2024</v>
      </c>
      <c r="D1770" s="5">
        <f t="shared" si="217"/>
        <v>3</v>
      </c>
      <c r="E1770" s="5" t="str">
        <f t="shared" si="218"/>
        <v>Mar</v>
      </c>
      <c r="F1770" s="5" t="str">
        <f t="shared" si="219"/>
        <v>Q1</v>
      </c>
      <c r="G1770" s="5" t="s">
        <v>63</v>
      </c>
      <c r="H1770" s="5" t="s">
        <v>64</v>
      </c>
      <c r="I1770" s="5" t="s">
        <v>65</v>
      </c>
      <c r="J1770" s="5" t="s">
        <v>81</v>
      </c>
      <c r="K1770" s="5" t="s">
        <v>130</v>
      </c>
      <c r="L1770" s="5" t="s">
        <v>40</v>
      </c>
      <c r="M1770" s="5" t="s">
        <v>49</v>
      </c>
      <c r="N1770" s="5">
        <v>5</v>
      </c>
      <c r="O1770" s="7">
        <v>14071</v>
      </c>
      <c r="P1770" s="8">
        <v>0.2</v>
      </c>
      <c r="Q1770" s="7">
        <v>8647</v>
      </c>
      <c r="R1770" s="9">
        <f t="shared" si="220"/>
        <v>56284</v>
      </c>
      <c r="S1770" s="9">
        <f t="shared" si="221"/>
        <v>43235</v>
      </c>
      <c r="T1770" s="9">
        <f t="shared" si="222"/>
        <v>13049</v>
      </c>
      <c r="U1770" s="10">
        <f t="shared" si="223"/>
        <v>0.23184208656101202</v>
      </c>
      <c r="V1770" s="5" t="s">
        <v>42</v>
      </c>
    </row>
    <row r="1771" spans="1:22" x14ac:dyDescent="0.3">
      <c r="A1771" s="5" t="s">
        <v>1858</v>
      </c>
      <c r="B1771" s="6">
        <v>45376</v>
      </c>
      <c r="C1771" s="5">
        <f t="shared" si="216"/>
        <v>2024</v>
      </c>
      <c r="D1771" s="5">
        <f t="shared" si="217"/>
        <v>3</v>
      </c>
      <c r="E1771" s="5" t="str">
        <f t="shared" si="218"/>
        <v>Mar</v>
      </c>
      <c r="F1771" s="5" t="str">
        <f t="shared" si="219"/>
        <v>Q1</v>
      </c>
      <c r="G1771" s="5" t="s">
        <v>35</v>
      </c>
      <c r="H1771" s="5" t="s">
        <v>91</v>
      </c>
      <c r="I1771" s="5" t="s">
        <v>92</v>
      </c>
      <c r="J1771" s="5" t="s">
        <v>46</v>
      </c>
      <c r="K1771" s="5" t="s">
        <v>66</v>
      </c>
      <c r="L1771" s="5" t="s">
        <v>76</v>
      </c>
      <c r="M1771" s="5" t="s">
        <v>49</v>
      </c>
      <c r="N1771" s="5">
        <v>1</v>
      </c>
      <c r="O1771" s="7">
        <v>307</v>
      </c>
      <c r="P1771" s="8">
        <v>0.15</v>
      </c>
      <c r="Q1771" s="7">
        <v>122</v>
      </c>
      <c r="R1771" s="9">
        <f t="shared" si="220"/>
        <v>260.95</v>
      </c>
      <c r="S1771" s="9">
        <f t="shared" si="221"/>
        <v>122</v>
      </c>
      <c r="T1771" s="9">
        <f t="shared" si="222"/>
        <v>138.94999999999999</v>
      </c>
      <c r="U1771" s="10">
        <f t="shared" si="223"/>
        <v>0.53247748610844992</v>
      </c>
      <c r="V1771" s="5" t="s">
        <v>42</v>
      </c>
    </row>
    <row r="1772" spans="1:22" x14ac:dyDescent="0.3">
      <c r="A1772" s="5" t="s">
        <v>1859</v>
      </c>
      <c r="B1772" s="6">
        <v>45377</v>
      </c>
      <c r="C1772" s="5">
        <f t="shared" si="216"/>
        <v>2024</v>
      </c>
      <c r="D1772" s="5">
        <f t="shared" si="217"/>
        <v>3</v>
      </c>
      <c r="E1772" s="5" t="str">
        <f t="shared" si="218"/>
        <v>Mar</v>
      </c>
      <c r="F1772" s="5" t="str">
        <f t="shared" si="219"/>
        <v>Q1</v>
      </c>
      <c r="G1772" s="5" t="s">
        <v>51</v>
      </c>
      <c r="H1772" s="5" t="s">
        <v>79</v>
      </c>
      <c r="I1772" s="5" t="s">
        <v>80</v>
      </c>
      <c r="J1772" s="5" t="s">
        <v>81</v>
      </c>
      <c r="K1772" s="5" t="s">
        <v>130</v>
      </c>
      <c r="L1772" s="5" t="s">
        <v>76</v>
      </c>
      <c r="M1772" s="5" t="s">
        <v>56</v>
      </c>
      <c r="N1772" s="5">
        <v>2</v>
      </c>
      <c r="O1772" s="7">
        <v>14176</v>
      </c>
      <c r="P1772" s="8">
        <v>0.2</v>
      </c>
      <c r="Q1772" s="7">
        <v>8668</v>
      </c>
      <c r="R1772" s="9">
        <f t="shared" si="220"/>
        <v>22681.600000000002</v>
      </c>
      <c r="S1772" s="9">
        <f t="shared" si="221"/>
        <v>17336</v>
      </c>
      <c r="T1772" s="9">
        <f t="shared" si="222"/>
        <v>5345.6000000000022</v>
      </c>
      <c r="U1772" s="10">
        <f t="shared" si="223"/>
        <v>0.23568002257336351</v>
      </c>
      <c r="V1772" s="5" t="s">
        <v>42</v>
      </c>
    </row>
    <row r="1773" spans="1:22" x14ac:dyDescent="0.3">
      <c r="A1773" s="5" t="s">
        <v>1860</v>
      </c>
      <c r="B1773" s="6">
        <v>45377</v>
      </c>
      <c r="C1773" s="5">
        <f t="shared" si="216"/>
        <v>2024</v>
      </c>
      <c r="D1773" s="5">
        <f t="shared" si="217"/>
        <v>3</v>
      </c>
      <c r="E1773" s="5" t="str">
        <f t="shared" si="218"/>
        <v>Mar</v>
      </c>
      <c r="F1773" s="5" t="str">
        <f t="shared" si="219"/>
        <v>Q1</v>
      </c>
      <c r="G1773" s="5" t="s">
        <v>63</v>
      </c>
      <c r="H1773" s="5" t="s">
        <v>86</v>
      </c>
      <c r="I1773" s="5" t="s">
        <v>87</v>
      </c>
      <c r="J1773" s="5" t="s">
        <v>54</v>
      </c>
      <c r="K1773" s="5" t="s">
        <v>99</v>
      </c>
      <c r="L1773" s="5" t="s">
        <v>76</v>
      </c>
      <c r="M1773" s="5" t="s">
        <v>49</v>
      </c>
      <c r="N1773" s="5">
        <v>3</v>
      </c>
      <c r="O1773" s="7">
        <v>1933</v>
      </c>
      <c r="P1773" s="8">
        <v>0</v>
      </c>
      <c r="Q1773" s="7">
        <v>1019</v>
      </c>
      <c r="R1773" s="9">
        <f t="shared" si="220"/>
        <v>5799</v>
      </c>
      <c r="S1773" s="9">
        <f t="shared" si="221"/>
        <v>3057</v>
      </c>
      <c r="T1773" s="9">
        <f t="shared" si="222"/>
        <v>2742</v>
      </c>
      <c r="U1773" s="10">
        <f t="shared" si="223"/>
        <v>0.47284014485256076</v>
      </c>
      <c r="V1773" s="5" t="s">
        <v>42</v>
      </c>
    </row>
    <row r="1774" spans="1:22" x14ac:dyDescent="0.3">
      <c r="A1774" s="5" t="s">
        <v>1861</v>
      </c>
      <c r="B1774" s="6">
        <v>45378</v>
      </c>
      <c r="C1774" s="5">
        <f t="shared" si="216"/>
        <v>2024</v>
      </c>
      <c r="D1774" s="5">
        <f t="shared" si="217"/>
        <v>3</v>
      </c>
      <c r="E1774" s="5" t="str">
        <f t="shared" si="218"/>
        <v>Mar</v>
      </c>
      <c r="F1774" s="5" t="str">
        <f t="shared" si="219"/>
        <v>Q1</v>
      </c>
      <c r="G1774" s="5" t="s">
        <v>58</v>
      </c>
      <c r="H1774" s="5" t="s">
        <v>68</v>
      </c>
      <c r="I1774" s="5" t="s">
        <v>69</v>
      </c>
      <c r="J1774" s="5" t="s">
        <v>54</v>
      </c>
      <c r="K1774" s="5" t="s">
        <v>55</v>
      </c>
      <c r="L1774" s="5" t="s">
        <v>40</v>
      </c>
      <c r="M1774" s="5" t="s">
        <v>49</v>
      </c>
      <c r="N1774" s="5">
        <v>1</v>
      </c>
      <c r="O1774" s="7">
        <v>2779</v>
      </c>
      <c r="P1774" s="8">
        <v>0</v>
      </c>
      <c r="Q1774" s="7">
        <v>1622</v>
      </c>
      <c r="R1774" s="9">
        <f t="shared" si="220"/>
        <v>2779</v>
      </c>
      <c r="S1774" s="9">
        <f t="shared" si="221"/>
        <v>1622</v>
      </c>
      <c r="T1774" s="9">
        <f t="shared" si="222"/>
        <v>1157</v>
      </c>
      <c r="U1774" s="10">
        <f t="shared" si="223"/>
        <v>0.41633681180280674</v>
      </c>
      <c r="V1774" s="5" t="s">
        <v>42</v>
      </c>
    </row>
    <row r="1775" spans="1:22" x14ac:dyDescent="0.3">
      <c r="A1775" s="5" t="s">
        <v>1862</v>
      </c>
      <c r="B1775" s="6">
        <v>45378</v>
      </c>
      <c r="C1775" s="5">
        <f t="shared" si="216"/>
        <v>2024</v>
      </c>
      <c r="D1775" s="5">
        <f t="shared" si="217"/>
        <v>3</v>
      </c>
      <c r="E1775" s="5" t="str">
        <f t="shared" si="218"/>
        <v>Mar</v>
      </c>
      <c r="F1775" s="5" t="str">
        <f t="shared" si="219"/>
        <v>Q1</v>
      </c>
      <c r="G1775" s="5" t="s">
        <v>63</v>
      </c>
      <c r="H1775" s="5" t="s">
        <v>109</v>
      </c>
      <c r="I1775" s="5" t="s">
        <v>110</v>
      </c>
      <c r="J1775" s="5" t="s">
        <v>46</v>
      </c>
      <c r="K1775" s="5" t="s">
        <v>61</v>
      </c>
      <c r="L1775" s="5" t="s">
        <v>48</v>
      </c>
      <c r="M1775" s="5" t="s">
        <v>56</v>
      </c>
      <c r="N1775" s="5">
        <v>1</v>
      </c>
      <c r="O1775" s="7">
        <v>252</v>
      </c>
      <c r="P1775" s="8">
        <v>0.05</v>
      </c>
      <c r="Q1775" s="7">
        <v>106</v>
      </c>
      <c r="R1775" s="9">
        <f t="shared" si="220"/>
        <v>239.39999999999998</v>
      </c>
      <c r="S1775" s="9">
        <f t="shared" si="221"/>
        <v>106</v>
      </c>
      <c r="T1775" s="9">
        <f t="shared" si="222"/>
        <v>133.39999999999998</v>
      </c>
      <c r="U1775" s="10">
        <f t="shared" si="223"/>
        <v>0.5572263993316624</v>
      </c>
      <c r="V1775" s="5" t="s">
        <v>42</v>
      </c>
    </row>
    <row r="1776" spans="1:22" x14ac:dyDescent="0.3">
      <c r="A1776" s="5" t="s">
        <v>1863</v>
      </c>
      <c r="B1776" s="6">
        <v>45378</v>
      </c>
      <c r="C1776" s="5">
        <f t="shared" si="216"/>
        <v>2024</v>
      </c>
      <c r="D1776" s="5">
        <f t="shared" si="217"/>
        <v>3</v>
      </c>
      <c r="E1776" s="5" t="str">
        <f t="shared" si="218"/>
        <v>Mar</v>
      </c>
      <c r="F1776" s="5" t="str">
        <f t="shared" si="219"/>
        <v>Q1</v>
      </c>
      <c r="G1776" s="5" t="s">
        <v>58</v>
      </c>
      <c r="H1776" s="5" t="s">
        <v>72</v>
      </c>
      <c r="I1776" s="5" t="s">
        <v>73</v>
      </c>
      <c r="J1776" s="5" t="s">
        <v>38</v>
      </c>
      <c r="K1776" s="5" t="s">
        <v>104</v>
      </c>
      <c r="L1776" s="5" t="s">
        <v>76</v>
      </c>
      <c r="M1776" s="5" t="s">
        <v>56</v>
      </c>
      <c r="N1776" s="5">
        <v>5</v>
      </c>
      <c r="O1776" s="7">
        <v>1391</v>
      </c>
      <c r="P1776" s="8">
        <v>0.05</v>
      </c>
      <c r="Q1776" s="7">
        <v>709</v>
      </c>
      <c r="R1776" s="9">
        <f t="shared" si="220"/>
        <v>6607.25</v>
      </c>
      <c r="S1776" s="9">
        <f t="shared" si="221"/>
        <v>3545</v>
      </c>
      <c r="T1776" s="9">
        <f t="shared" si="222"/>
        <v>3062.25</v>
      </c>
      <c r="U1776" s="10">
        <f t="shared" si="223"/>
        <v>0.46346815997578417</v>
      </c>
      <c r="V1776" s="5" t="s">
        <v>42</v>
      </c>
    </row>
    <row r="1777" spans="1:22" x14ac:dyDescent="0.3">
      <c r="A1777" s="5" t="s">
        <v>1864</v>
      </c>
      <c r="B1777" s="6">
        <v>45378</v>
      </c>
      <c r="C1777" s="5">
        <f t="shared" si="216"/>
        <v>2024</v>
      </c>
      <c r="D1777" s="5">
        <f t="shared" si="217"/>
        <v>3</v>
      </c>
      <c r="E1777" s="5" t="str">
        <f t="shared" si="218"/>
        <v>Mar</v>
      </c>
      <c r="F1777" s="5" t="str">
        <f t="shared" si="219"/>
        <v>Q1</v>
      </c>
      <c r="G1777" s="5" t="s">
        <v>51</v>
      </c>
      <c r="H1777" s="5" t="s">
        <v>79</v>
      </c>
      <c r="I1777" s="5" t="s">
        <v>80</v>
      </c>
      <c r="J1777" s="5" t="s">
        <v>81</v>
      </c>
      <c r="K1777" s="5" t="s">
        <v>82</v>
      </c>
      <c r="L1777" s="5" t="s">
        <v>48</v>
      </c>
      <c r="M1777" s="5" t="s">
        <v>56</v>
      </c>
      <c r="N1777" s="5">
        <v>8</v>
      </c>
      <c r="O1777" s="7">
        <v>7046</v>
      </c>
      <c r="P1777" s="8">
        <v>0.2</v>
      </c>
      <c r="Q1777" s="7">
        <v>3911</v>
      </c>
      <c r="R1777" s="9">
        <f t="shared" si="220"/>
        <v>45094.400000000001</v>
      </c>
      <c r="S1777" s="9">
        <f t="shared" si="221"/>
        <v>31288</v>
      </c>
      <c r="T1777" s="9">
        <f t="shared" si="222"/>
        <v>13806.400000000001</v>
      </c>
      <c r="U1777" s="10">
        <f t="shared" si="223"/>
        <v>0.30616661935850131</v>
      </c>
      <c r="V1777" s="5" t="s">
        <v>42</v>
      </c>
    </row>
    <row r="1778" spans="1:22" x14ac:dyDescent="0.3">
      <c r="A1778" s="5" t="s">
        <v>1865</v>
      </c>
      <c r="B1778" s="6">
        <v>45378</v>
      </c>
      <c r="C1778" s="5">
        <f t="shared" si="216"/>
        <v>2024</v>
      </c>
      <c r="D1778" s="5">
        <f t="shared" si="217"/>
        <v>3</v>
      </c>
      <c r="E1778" s="5" t="str">
        <f t="shared" si="218"/>
        <v>Mar</v>
      </c>
      <c r="F1778" s="5" t="str">
        <f t="shared" si="219"/>
        <v>Q1</v>
      </c>
      <c r="G1778" s="5" t="s">
        <v>51</v>
      </c>
      <c r="H1778" s="5" t="s">
        <v>106</v>
      </c>
      <c r="I1778" s="5" t="s">
        <v>107</v>
      </c>
      <c r="J1778" s="5" t="s">
        <v>46</v>
      </c>
      <c r="K1778" s="5" t="s">
        <v>61</v>
      </c>
      <c r="L1778" s="5" t="s">
        <v>76</v>
      </c>
      <c r="M1778" s="5" t="s">
        <v>49</v>
      </c>
      <c r="N1778" s="5">
        <v>2</v>
      </c>
      <c r="O1778" s="7">
        <v>261</v>
      </c>
      <c r="P1778" s="8">
        <v>0.1</v>
      </c>
      <c r="Q1778" s="7">
        <v>111</v>
      </c>
      <c r="R1778" s="9">
        <f t="shared" si="220"/>
        <v>469.8</v>
      </c>
      <c r="S1778" s="9">
        <f t="shared" si="221"/>
        <v>222</v>
      </c>
      <c r="T1778" s="9">
        <f t="shared" si="222"/>
        <v>247.8</v>
      </c>
      <c r="U1778" s="10">
        <f t="shared" si="223"/>
        <v>0.52745849297573433</v>
      </c>
      <c r="V1778" s="5" t="s">
        <v>42</v>
      </c>
    </row>
    <row r="1779" spans="1:22" x14ac:dyDescent="0.3">
      <c r="A1779" s="5" t="s">
        <v>1866</v>
      </c>
      <c r="B1779" s="6">
        <v>45379</v>
      </c>
      <c r="C1779" s="5">
        <f t="shared" si="216"/>
        <v>2024</v>
      </c>
      <c r="D1779" s="5">
        <f t="shared" si="217"/>
        <v>3</v>
      </c>
      <c r="E1779" s="5" t="str">
        <f t="shared" si="218"/>
        <v>Mar</v>
      </c>
      <c r="F1779" s="5" t="str">
        <f t="shared" si="219"/>
        <v>Q1</v>
      </c>
      <c r="G1779" s="5" t="s">
        <v>51</v>
      </c>
      <c r="H1779" s="5" t="s">
        <v>52</v>
      </c>
      <c r="I1779" s="5" t="s">
        <v>53</v>
      </c>
      <c r="J1779" s="5" t="s">
        <v>81</v>
      </c>
      <c r="K1779" s="5" t="s">
        <v>146</v>
      </c>
      <c r="L1779" s="5" t="s">
        <v>76</v>
      </c>
      <c r="M1779" s="5" t="s">
        <v>49</v>
      </c>
      <c r="N1779" s="5">
        <v>2</v>
      </c>
      <c r="O1779" s="7">
        <v>8148</v>
      </c>
      <c r="P1779" s="8">
        <v>0.25</v>
      </c>
      <c r="Q1779" s="7">
        <v>4915</v>
      </c>
      <c r="R1779" s="9">
        <f t="shared" si="220"/>
        <v>12222</v>
      </c>
      <c r="S1779" s="9">
        <f t="shared" si="221"/>
        <v>9830</v>
      </c>
      <c r="T1779" s="9">
        <f t="shared" si="222"/>
        <v>2392</v>
      </c>
      <c r="U1779" s="10">
        <f t="shared" si="223"/>
        <v>0.19571264932089674</v>
      </c>
      <c r="V1779" s="5" t="s">
        <v>42</v>
      </c>
    </row>
    <row r="1780" spans="1:22" x14ac:dyDescent="0.3">
      <c r="A1780" s="5" t="s">
        <v>1867</v>
      </c>
      <c r="B1780" s="6">
        <v>45379</v>
      </c>
      <c r="C1780" s="5">
        <f t="shared" si="216"/>
        <v>2024</v>
      </c>
      <c r="D1780" s="5">
        <f t="shared" si="217"/>
        <v>3</v>
      </c>
      <c r="E1780" s="5" t="str">
        <f t="shared" si="218"/>
        <v>Mar</v>
      </c>
      <c r="F1780" s="5" t="str">
        <f t="shared" si="219"/>
        <v>Q1</v>
      </c>
      <c r="G1780" s="5" t="s">
        <v>63</v>
      </c>
      <c r="H1780" s="5" t="s">
        <v>109</v>
      </c>
      <c r="I1780" s="5" t="s">
        <v>110</v>
      </c>
      <c r="J1780" s="5" t="s">
        <v>54</v>
      </c>
      <c r="K1780" s="5" t="s">
        <v>84</v>
      </c>
      <c r="L1780" s="5" t="s">
        <v>40</v>
      </c>
      <c r="M1780" s="5" t="s">
        <v>49</v>
      </c>
      <c r="N1780" s="5">
        <v>1</v>
      </c>
      <c r="O1780" s="7">
        <v>2509</v>
      </c>
      <c r="P1780" s="8">
        <v>0.05</v>
      </c>
      <c r="Q1780" s="7">
        <v>1287</v>
      </c>
      <c r="R1780" s="9">
        <f t="shared" si="220"/>
        <v>2383.5499999999997</v>
      </c>
      <c r="S1780" s="9">
        <f t="shared" si="221"/>
        <v>1287</v>
      </c>
      <c r="T1780" s="9">
        <f t="shared" si="222"/>
        <v>1096.5499999999997</v>
      </c>
      <c r="U1780" s="10">
        <f t="shared" si="223"/>
        <v>0.46004908644668663</v>
      </c>
      <c r="V1780" s="5" t="s">
        <v>42</v>
      </c>
    </row>
    <row r="1781" spans="1:22" x14ac:dyDescent="0.3">
      <c r="A1781" s="5" t="s">
        <v>1868</v>
      </c>
      <c r="B1781" s="6">
        <v>45379</v>
      </c>
      <c r="C1781" s="5">
        <f t="shared" si="216"/>
        <v>2024</v>
      </c>
      <c r="D1781" s="5">
        <f t="shared" si="217"/>
        <v>3</v>
      </c>
      <c r="E1781" s="5" t="str">
        <f t="shared" si="218"/>
        <v>Mar</v>
      </c>
      <c r="F1781" s="5" t="str">
        <f t="shared" si="219"/>
        <v>Q1</v>
      </c>
      <c r="G1781" s="5" t="s">
        <v>58</v>
      </c>
      <c r="H1781" s="5" t="s">
        <v>68</v>
      </c>
      <c r="I1781" s="5" t="s">
        <v>69</v>
      </c>
      <c r="J1781" s="5" t="s">
        <v>54</v>
      </c>
      <c r="K1781" s="5" t="s">
        <v>99</v>
      </c>
      <c r="L1781" s="5" t="s">
        <v>40</v>
      </c>
      <c r="M1781" s="5" t="s">
        <v>49</v>
      </c>
      <c r="N1781" s="5">
        <v>4</v>
      </c>
      <c r="O1781" s="7">
        <v>1668</v>
      </c>
      <c r="P1781" s="8">
        <v>0.1</v>
      </c>
      <c r="Q1781" s="7">
        <v>863</v>
      </c>
      <c r="R1781" s="9">
        <f t="shared" si="220"/>
        <v>6004.8</v>
      </c>
      <c r="S1781" s="9">
        <f t="shared" si="221"/>
        <v>3452</v>
      </c>
      <c r="T1781" s="9">
        <f t="shared" si="222"/>
        <v>2552.8000000000002</v>
      </c>
      <c r="U1781" s="10">
        <f t="shared" si="223"/>
        <v>0.42512656541433519</v>
      </c>
      <c r="V1781" s="5" t="s">
        <v>42</v>
      </c>
    </row>
    <row r="1782" spans="1:22" x14ac:dyDescent="0.3">
      <c r="A1782" s="5" t="s">
        <v>1869</v>
      </c>
      <c r="B1782" s="6">
        <v>45379</v>
      </c>
      <c r="C1782" s="5">
        <f t="shared" si="216"/>
        <v>2024</v>
      </c>
      <c r="D1782" s="5">
        <f t="shared" si="217"/>
        <v>3</v>
      </c>
      <c r="E1782" s="5" t="str">
        <f t="shared" si="218"/>
        <v>Mar</v>
      </c>
      <c r="F1782" s="5" t="str">
        <f t="shared" si="219"/>
        <v>Q1</v>
      </c>
      <c r="G1782" s="5" t="s">
        <v>58</v>
      </c>
      <c r="H1782" s="5" t="s">
        <v>72</v>
      </c>
      <c r="I1782" s="5" t="s">
        <v>73</v>
      </c>
      <c r="J1782" s="5" t="s">
        <v>81</v>
      </c>
      <c r="K1782" s="5" t="s">
        <v>94</v>
      </c>
      <c r="L1782" s="5" t="s">
        <v>40</v>
      </c>
      <c r="M1782" s="5" t="s">
        <v>49</v>
      </c>
      <c r="N1782" s="5">
        <v>1</v>
      </c>
      <c r="O1782" s="7">
        <v>31944</v>
      </c>
      <c r="P1782" s="8">
        <v>0.15</v>
      </c>
      <c r="Q1782" s="7">
        <v>22194</v>
      </c>
      <c r="R1782" s="9">
        <f t="shared" si="220"/>
        <v>27152.399999999998</v>
      </c>
      <c r="S1782" s="9">
        <f t="shared" si="221"/>
        <v>22194</v>
      </c>
      <c r="T1782" s="9">
        <f t="shared" si="222"/>
        <v>4958.3999999999978</v>
      </c>
      <c r="U1782" s="10">
        <f t="shared" si="223"/>
        <v>0.18261369160737165</v>
      </c>
      <c r="V1782" s="5" t="s">
        <v>42</v>
      </c>
    </row>
    <row r="1783" spans="1:22" x14ac:dyDescent="0.3">
      <c r="A1783" s="5" t="s">
        <v>1870</v>
      </c>
      <c r="B1783" s="6">
        <v>45379</v>
      </c>
      <c r="C1783" s="5">
        <f t="shared" si="216"/>
        <v>2024</v>
      </c>
      <c r="D1783" s="5">
        <f t="shared" si="217"/>
        <v>3</v>
      </c>
      <c r="E1783" s="5" t="str">
        <f t="shared" si="218"/>
        <v>Mar</v>
      </c>
      <c r="F1783" s="5" t="str">
        <f t="shared" si="219"/>
        <v>Q1</v>
      </c>
      <c r="G1783" s="5" t="s">
        <v>58</v>
      </c>
      <c r="H1783" s="5" t="s">
        <v>68</v>
      </c>
      <c r="I1783" s="5" t="s">
        <v>69</v>
      </c>
      <c r="J1783" s="5" t="s">
        <v>46</v>
      </c>
      <c r="K1783" s="5" t="s">
        <v>47</v>
      </c>
      <c r="L1783" s="5" t="s">
        <v>40</v>
      </c>
      <c r="M1783" s="5" t="s">
        <v>49</v>
      </c>
      <c r="N1783" s="5">
        <v>4</v>
      </c>
      <c r="O1783" s="7">
        <v>465</v>
      </c>
      <c r="P1783" s="8">
        <v>0</v>
      </c>
      <c r="Q1783" s="7">
        <v>211</v>
      </c>
      <c r="R1783" s="9">
        <f t="shared" si="220"/>
        <v>1860</v>
      </c>
      <c r="S1783" s="9">
        <f t="shared" si="221"/>
        <v>844</v>
      </c>
      <c r="T1783" s="9">
        <f t="shared" si="222"/>
        <v>1016</v>
      </c>
      <c r="U1783" s="10">
        <f t="shared" si="223"/>
        <v>0.54623655913978497</v>
      </c>
      <c r="V1783" s="5" t="s">
        <v>42</v>
      </c>
    </row>
    <row r="1784" spans="1:22" x14ac:dyDescent="0.3">
      <c r="A1784" s="5" t="s">
        <v>1871</v>
      </c>
      <c r="B1784" s="6">
        <v>45380</v>
      </c>
      <c r="C1784" s="5">
        <f t="shared" si="216"/>
        <v>2024</v>
      </c>
      <c r="D1784" s="5">
        <f t="shared" si="217"/>
        <v>3</v>
      </c>
      <c r="E1784" s="5" t="str">
        <f t="shared" si="218"/>
        <v>Mar</v>
      </c>
      <c r="F1784" s="5" t="str">
        <f t="shared" si="219"/>
        <v>Q1</v>
      </c>
      <c r="G1784" s="5" t="s">
        <v>51</v>
      </c>
      <c r="H1784" s="5" t="s">
        <v>79</v>
      </c>
      <c r="I1784" s="5" t="s">
        <v>80</v>
      </c>
      <c r="J1784" s="5" t="s">
        <v>81</v>
      </c>
      <c r="K1784" s="5" t="s">
        <v>82</v>
      </c>
      <c r="L1784" s="5" t="s">
        <v>76</v>
      </c>
      <c r="M1784" s="5" t="s">
        <v>56</v>
      </c>
      <c r="N1784" s="5">
        <v>1</v>
      </c>
      <c r="O1784" s="7">
        <v>6401</v>
      </c>
      <c r="P1784" s="8">
        <v>0.35</v>
      </c>
      <c r="Q1784" s="7">
        <v>3516</v>
      </c>
      <c r="R1784" s="9">
        <f t="shared" si="220"/>
        <v>4160.6500000000005</v>
      </c>
      <c r="S1784" s="9">
        <f t="shared" si="221"/>
        <v>3516</v>
      </c>
      <c r="T1784" s="9">
        <f t="shared" si="222"/>
        <v>644.65000000000055</v>
      </c>
      <c r="U1784" s="10">
        <f t="shared" si="223"/>
        <v>0.15493973297441516</v>
      </c>
      <c r="V1784" s="5" t="s">
        <v>42</v>
      </c>
    </row>
    <row r="1785" spans="1:22" x14ac:dyDescent="0.3">
      <c r="A1785" s="5" t="s">
        <v>1872</v>
      </c>
      <c r="B1785" s="6">
        <v>45380</v>
      </c>
      <c r="C1785" s="5">
        <f t="shared" si="216"/>
        <v>2024</v>
      </c>
      <c r="D1785" s="5">
        <f t="shared" si="217"/>
        <v>3</v>
      </c>
      <c r="E1785" s="5" t="str">
        <f t="shared" si="218"/>
        <v>Mar</v>
      </c>
      <c r="F1785" s="5" t="str">
        <f t="shared" si="219"/>
        <v>Q1</v>
      </c>
      <c r="G1785" s="5" t="s">
        <v>35</v>
      </c>
      <c r="H1785" s="5" t="s">
        <v>91</v>
      </c>
      <c r="I1785" s="5" t="s">
        <v>92</v>
      </c>
      <c r="J1785" s="5" t="s">
        <v>54</v>
      </c>
      <c r="K1785" s="5" t="s">
        <v>84</v>
      </c>
      <c r="L1785" s="5" t="s">
        <v>40</v>
      </c>
      <c r="M1785" s="5" t="s">
        <v>49</v>
      </c>
      <c r="N1785" s="5">
        <v>2</v>
      </c>
      <c r="O1785" s="7">
        <v>2349</v>
      </c>
      <c r="P1785" s="8">
        <v>0.1</v>
      </c>
      <c r="Q1785" s="7">
        <v>1174</v>
      </c>
      <c r="R1785" s="9">
        <f t="shared" si="220"/>
        <v>4228.2</v>
      </c>
      <c r="S1785" s="9">
        <f t="shared" si="221"/>
        <v>2348</v>
      </c>
      <c r="T1785" s="9">
        <f t="shared" si="222"/>
        <v>1880.1999999999998</v>
      </c>
      <c r="U1785" s="10">
        <f t="shared" si="223"/>
        <v>0.44468095170521732</v>
      </c>
      <c r="V1785" s="5" t="s">
        <v>42</v>
      </c>
    </row>
    <row r="1786" spans="1:22" x14ac:dyDescent="0.3">
      <c r="A1786" s="5" t="s">
        <v>1873</v>
      </c>
      <c r="B1786" s="6">
        <v>45380</v>
      </c>
      <c r="C1786" s="5">
        <f t="shared" si="216"/>
        <v>2024</v>
      </c>
      <c r="D1786" s="5">
        <f t="shared" si="217"/>
        <v>3</v>
      </c>
      <c r="E1786" s="5" t="str">
        <f t="shared" si="218"/>
        <v>Mar</v>
      </c>
      <c r="F1786" s="5" t="str">
        <f t="shared" si="219"/>
        <v>Q1</v>
      </c>
      <c r="G1786" s="5" t="s">
        <v>51</v>
      </c>
      <c r="H1786" s="5" t="s">
        <v>79</v>
      </c>
      <c r="I1786" s="5" t="s">
        <v>80</v>
      </c>
      <c r="J1786" s="5" t="s">
        <v>38</v>
      </c>
      <c r="K1786" s="5" t="s">
        <v>104</v>
      </c>
      <c r="L1786" s="5" t="s">
        <v>40</v>
      </c>
      <c r="M1786" s="5" t="s">
        <v>49</v>
      </c>
      <c r="N1786" s="5">
        <v>2</v>
      </c>
      <c r="O1786" s="7">
        <v>1559</v>
      </c>
      <c r="P1786" s="8">
        <v>0.05</v>
      </c>
      <c r="Q1786" s="7">
        <v>778</v>
      </c>
      <c r="R1786" s="9">
        <f t="shared" si="220"/>
        <v>2962.1</v>
      </c>
      <c r="S1786" s="9">
        <f t="shared" si="221"/>
        <v>1556</v>
      </c>
      <c r="T1786" s="9">
        <f t="shared" si="222"/>
        <v>1406.1</v>
      </c>
      <c r="U1786" s="10">
        <f t="shared" si="223"/>
        <v>0.47469700550285271</v>
      </c>
      <c r="V1786" s="5" t="s">
        <v>42</v>
      </c>
    </row>
    <row r="1787" spans="1:22" x14ac:dyDescent="0.3">
      <c r="A1787" s="5" t="s">
        <v>1874</v>
      </c>
      <c r="B1787" s="6">
        <v>45380</v>
      </c>
      <c r="C1787" s="5">
        <f t="shared" si="216"/>
        <v>2024</v>
      </c>
      <c r="D1787" s="5">
        <f t="shared" si="217"/>
        <v>3</v>
      </c>
      <c r="E1787" s="5" t="str">
        <f t="shared" si="218"/>
        <v>Mar</v>
      </c>
      <c r="F1787" s="5" t="str">
        <f t="shared" si="219"/>
        <v>Q1</v>
      </c>
      <c r="G1787" s="5" t="s">
        <v>51</v>
      </c>
      <c r="H1787" s="5" t="s">
        <v>52</v>
      </c>
      <c r="I1787" s="5" t="s">
        <v>53</v>
      </c>
      <c r="J1787" s="5" t="s">
        <v>46</v>
      </c>
      <c r="K1787" s="5" t="s">
        <v>66</v>
      </c>
      <c r="L1787" s="5" t="s">
        <v>40</v>
      </c>
      <c r="M1787" s="5" t="s">
        <v>56</v>
      </c>
      <c r="N1787" s="5">
        <v>1</v>
      </c>
      <c r="O1787" s="7">
        <v>304</v>
      </c>
      <c r="P1787" s="8">
        <v>0</v>
      </c>
      <c r="Q1787" s="7">
        <v>119</v>
      </c>
      <c r="R1787" s="9">
        <f t="shared" si="220"/>
        <v>304</v>
      </c>
      <c r="S1787" s="9">
        <f t="shared" si="221"/>
        <v>119</v>
      </c>
      <c r="T1787" s="9">
        <f t="shared" si="222"/>
        <v>185</v>
      </c>
      <c r="U1787" s="10">
        <f t="shared" si="223"/>
        <v>0.60855263157894735</v>
      </c>
      <c r="V1787" s="5" t="s">
        <v>42</v>
      </c>
    </row>
    <row r="1788" spans="1:22" x14ac:dyDescent="0.3">
      <c r="A1788" s="5" t="s">
        <v>1875</v>
      </c>
      <c r="B1788" s="6">
        <v>45380</v>
      </c>
      <c r="C1788" s="5">
        <f t="shared" si="216"/>
        <v>2024</v>
      </c>
      <c r="D1788" s="5">
        <f t="shared" si="217"/>
        <v>3</v>
      </c>
      <c r="E1788" s="5" t="str">
        <f t="shared" si="218"/>
        <v>Mar</v>
      </c>
      <c r="F1788" s="5" t="str">
        <f t="shared" si="219"/>
        <v>Q1</v>
      </c>
      <c r="G1788" s="5" t="s">
        <v>35</v>
      </c>
      <c r="H1788" s="5" t="s">
        <v>44</v>
      </c>
      <c r="I1788" s="5" t="s">
        <v>45</v>
      </c>
      <c r="J1788" s="5" t="s">
        <v>54</v>
      </c>
      <c r="K1788" s="5" t="s">
        <v>55</v>
      </c>
      <c r="L1788" s="5" t="s">
        <v>76</v>
      </c>
      <c r="M1788" s="5" t="s">
        <v>49</v>
      </c>
      <c r="N1788" s="5">
        <v>1</v>
      </c>
      <c r="O1788" s="7">
        <v>2576</v>
      </c>
      <c r="P1788" s="8">
        <v>0</v>
      </c>
      <c r="Q1788" s="7">
        <v>1575</v>
      </c>
      <c r="R1788" s="9">
        <f t="shared" si="220"/>
        <v>2576</v>
      </c>
      <c r="S1788" s="9">
        <f t="shared" si="221"/>
        <v>1575</v>
      </c>
      <c r="T1788" s="9">
        <f t="shared" si="222"/>
        <v>1001</v>
      </c>
      <c r="U1788" s="10">
        <f t="shared" si="223"/>
        <v>0.38858695652173914</v>
      </c>
      <c r="V1788" s="5" t="s">
        <v>42</v>
      </c>
    </row>
    <row r="1789" spans="1:22" x14ac:dyDescent="0.3">
      <c r="A1789" s="5" t="s">
        <v>1876</v>
      </c>
      <c r="B1789" s="6">
        <v>45381</v>
      </c>
      <c r="C1789" s="5">
        <f t="shared" si="216"/>
        <v>2024</v>
      </c>
      <c r="D1789" s="5">
        <f t="shared" si="217"/>
        <v>3</v>
      </c>
      <c r="E1789" s="5" t="str">
        <f t="shared" si="218"/>
        <v>Mar</v>
      </c>
      <c r="F1789" s="5" t="str">
        <f t="shared" si="219"/>
        <v>Q1</v>
      </c>
      <c r="G1789" s="5" t="s">
        <v>63</v>
      </c>
      <c r="H1789" s="5" t="s">
        <v>64</v>
      </c>
      <c r="I1789" s="5" t="s">
        <v>65</v>
      </c>
      <c r="J1789" s="5" t="s">
        <v>81</v>
      </c>
      <c r="K1789" s="5" t="s">
        <v>94</v>
      </c>
      <c r="L1789" s="5" t="s">
        <v>76</v>
      </c>
      <c r="M1789" s="5" t="s">
        <v>49</v>
      </c>
      <c r="N1789" s="5">
        <v>5</v>
      </c>
      <c r="O1789" s="7">
        <v>32582</v>
      </c>
      <c r="P1789" s="8">
        <v>0.1</v>
      </c>
      <c r="Q1789" s="7">
        <v>22114</v>
      </c>
      <c r="R1789" s="9">
        <f t="shared" si="220"/>
        <v>146619</v>
      </c>
      <c r="S1789" s="9">
        <f t="shared" si="221"/>
        <v>110570</v>
      </c>
      <c r="T1789" s="9">
        <f t="shared" si="222"/>
        <v>36049</v>
      </c>
      <c r="U1789" s="10">
        <f t="shared" si="223"/>
        <v>0.24586854364031946</v>
      </c>
      <c r="V1789" s="5" t="s">
        <v>42</v>
      </c>
    </row>
    <row r="1790" spans="1:22" x14ac:dyDescent="0.3">
      <c r="A1790" s="5" t="s">
        <v>1877</v>
      </c>
      <c r="B1790" s="6">
        <v>45381</v>
      </c>
      <c r="C1790" s="5">
        <f t="shared" si="216"/>
        <v>2024</v>
      </c>
      <c r="D1790" s="5">
        <f t="shared" si="217"/>
        <v>3</v>
      </c>
      <c r="E1790" s="5" t="str">
        <f t="shared" si="218"/>
        <v>Mar</v>
      </c>
      <c r="F1790" s="5" t="str">
        <f t="shared" si="219"/>
        <v>Q1</v>
      </c>
      <c r="G1790" s="5" t="s">
        <v>58</v>
      </c>
      <c r="H1790" s="5" t="s">
        <v>59</v>
      </c>
      <c r="I1790" s="5" t="s">
        <v>60</v>
      </c>
      <c r="J1790" s="5" t="s">
        <v>38</v>
      </c>
      <c r="K1790" s="5" t="s">
        <v>39</v>
      </c>
      <c r="L1790" s="5" t="s">
        <v>40</v>
      </c>
      <c r="M1790" s="5" t="s">
        <v>56</v>
      </c>
      <c r="N1790" s="5">
        <v>4</v>
      </c>
      <c r="O1790" s="7">
        <v>48278</v>
      </c>
      <c r="P1790" s="8">
        <v>0.1</v>
      </c>
      <c r="Q1790" s="7">
        <v>40302</v>
      </c>
      <c r="R1790" s="9">
        <f t="shared" si="220"/>
        <v>173800.80000000002</v>
      </c>
      <c r="S1790" s="9">
        <f t="shared" si="221"/>
        <v>161208</v>
      </c>
      <c r="T1790" s="9">
        <f t="shared" si="222"/>
        <v>12592.800000000017</v>
      </c>
      <c r="U1790" s="10">
        <f t="shared" si="223"/>
        <v>7.245536269108091E-2</v>
      </c>
      <c r="V1790" s="5" t="s">
        <v>42</v>
      </c>
    </row>
    <row r="1791" spans="1:22" x14ac:dyDescent="0.3">
      <c r="A1791" s="5" t="s">
        <v>1878</v>
      </c>
      <c r="B1791" s="6">
        <v>45381</v>
      </c>
      <c r="C1791" s="5">
        <f t="shared" si="216"/>
        <v>2024</v>
      </c>
      <c r="D1791" s="5">
        <f t="shared" si="217"/>
        <v>3</v>
      </c>
      <c r="E1791" s="5" t="str">
        <f t="shared" si="218"/>
        <v>Mar</v>
      </c>
      <c r="F1791" s="5" t="str">
        <f t="shared" si="219"/>
        <v>Q1</v>
      </c>
      <c r="G1791" s="5" t="s">
        <v>51</v>
      </c>
      <c r="H1791" s="5" t="s">
        <v>106</v>
      </c>
      <c r="I1791" s="5" t="s">
        <v>107</v>
      </c>
      <c r="J1791" s="5" t="s">
        <v>54</v>
      </c>
      <c r="K1791" s="5" t="s">
        <v>99</v>
      </c>
      <c r="L1791" s="5" t="s">
        <v>40</v>
      </c>
      <c r="M1791" s="5" t="s">
        <v>49</v>
      </c>
      <c r="N1791" s="5">
        <v>1</v>
      </c>
      <c r="O1791" s="7">
        <v>1903</v>
      </c>
      <c r="P1791" s="8">
        <v>0</v>
      </c>
      <c r="Q1791" s="7">
        <v>975</v>
      </c>
      <c r="R1791" s="9">
        <f t="shared" si="220"/>
        <v>1903</v>
      </c>
      <c r="S1791" s="9">
        <f t="shared" si="221"/>
        <v>975</v>
      </c>
      <c r="T1791" s="9">
        <f t="shared" si="222"/>
        <v>928</v>
      </c>
      <c r="U1791" s="10">
        <f t="shared" si="223"/>
        <v>0.48765107724645296</v>
      </c>
      <c r="V1791" s="5" t="s">
        <v>42</v>
      </c>
    </row>
    <row r="1792" spans="1:22" x14ac:dyDescent="0.3">
      <c r="A1792" s="5" t="s">
        <v>1879</v>
      </c>
      <c r="B1792" s="6">
        <v>45381</v>
      </c>
      <c r="C1792" s="5">
        <f t="shared" si="216"/>
        <v>2024</v>
      </c>
      <c r="D1792" s="5">
        <f t="shared" si="217"/>
        <v>3</v>
      </c>
      <c r="E1792" s="5" t="str">
        <f t="shared" si="218"/>
        <v>Mar</v>
      </c>
      <c r="F1792" s="5" t="str">
        <f t="shared" si="219"/>
        <v>Q1</v>
      </c>
      <c r="G1792" s="5" t="s">
        <v>35</v>
      </c>
      <c r="H1792" s="5" t="s">
        <v>36</v>
      </c>
      <c r="I1792" s="5" t="s">
        <v>37</v>
      </c>
      <c r="J1792" s="5" t="s">
        <v>46</v>
      </c>
      <c r="K1792" s="5" t="s">
        <v>47</v>
      </c>
      <c r="L1792" s="5" t="s">
        <v>48</v>
      </c>
      <c r="M1792" s="5" t="s">
        <v>49</v>
      </c>
      <c r="N1792" s="5">
        <v>1</v>
      </c>
      <c r="O1792" s="7">
        <v>425</v>
      </c>
      <c r="P1792" s="8">
        <v>0.15</v>
      </c>
      <c r="Q1792" s="7">
        <v>191</v>
      </c>
      <c r="R1792" s="9">
        <f t="shared" si="220"/>
        <v>361.25</v>
      </c>
      <c r="S1792" s="9">
        <f t="shared" si="221"/>
        <v>191</v>
      </c>
      <c r="T1792" s="9">
        <f t="shared" si="222"/>
        <v>170.25</v>
      </c>
      <c r="U1792" s="10">
        <f t="shared" si="223"/>
        <v>0.471280276816609</v>
      </c>
      <c r="V1792" s="5" t="s">
        <v>42</v>
      </c>
    </row>
    <row r="1793" spans="1:22" x14ac:dyDescent="0.3">
      <c r="A1793" s="5" t="s">
        <v>1880</v>
      </c>
      <c r="B1793" s="6">
        <v>45381</v>
      </c>
      <c r="C1793" s="5">
        <f t="shared" si="216"/>
        <v>2024</v>
      </c>
      <c r="D1793" s="5">
        <f t="shared" si="217"/>
        <v>3</v>
      </c>
      <c r="E1793" s="5" t="str">
        <f t="shared" si="218"/>
        <v>Mar</v>
      </c>
      <c r="F1793" s="5" t="str">
        <f t="shared" si="219"/>
        <v>Q1</v>
      </c>
      <c r="G1793" s="5" t="s">
        <v>58</v>
      </c>
      <c r="H1793" s="5" t="s">
        <v>68</v>
      </c>
      <c r="I1793" s="5" t="s">
        <v>69</v>
      </c>
      <c r="J1793" s="5" t="s">
        <v>38</v>
      </c>
      <c r="K1793" s="5" t="s">
        <v>75</v>
      </c>
      <c r="L1793" s="5" t="s">
        <v>40</v>
      </c>
      <c r="M1793" s="5" t="s">
        <v>56</v>
      </c>
      <c r="N1793" s="5">
        <v>1</v>
      </c>
      <c r="O1793" s="7">
        <v>11020</v>
      </c>
      <c r="P1793" s="8">
        <v>0.1</v>
      </c>
      <c r="Q1793" s="7">
        <v>8062</v>
      </c>
      <c r="R1793" s="9">
        <f t="shared" si="220"/>
        <v>9918</v>
      </c>
      <c r="S1793" s="9">
        <f t="shared" si="221"/>
        <v>8062</v>
      </c>
      <c r="T1793" s="9">
        <f t="shared" si="222"/>
        <v>1856</v>
      </c>
      <c r="U1793" s="10">
        <f t="shared" si="223"/>
        <v>0.1871345029239766</v>
      </c>
      <c r="V1793" s="5" t="s">
        <v>42</v>
      </c>
    </row>
    <row r="1794" spans="1:22" x14ac:dyDescent="0.3">
      <c r="A1794" s="5" t="s">
        <v>1881</v>
      </c>
      <c r="B1794" s="6">
        <v>45382</v>
      </c>
      <c r="C1794" s="5">
        <f t="shared" ref="C1794:C1857" si="224">YEAR(B1794)</f>
        <v>2024</v>
      </c>
      <c r="D1794" s="5">
        <f t="shared" ref="D1794:D1857" si="225">MONTH(B1794)</f>
        <v>3</v>
      </c>
      <c r="E1794" s="5" t="str">
        <f t="shared" ref="E1794:E1857" si="226">TEXT(B1794,"mmm")</f>
        <v>Mar</v>
      </c>
      <c r="F1794" s="5" t="str">
        <f t="shared" ref="F1794:F1857" si="227">"Q"&amp;ROUNDUP(D1794/3,0)</f>
        <v>Q1</v>
      </c>
      <c r="G1794" s="5" t="s">
        <v>35</v>
      </c>
      <c r="H1794" s="5" t="s">
        <v>36</v>
      </c>
      <c r="I1794" s="5" t="s">
        <v>37</v>
      </c>
      <c r="J1794" s="5" t="s">
        <v>38</v>
      </c>
      <c r="K1794" s="5" t="s">
        <v>75</v>
      </c>
      <c r="L1794" s="5" t="s">
        <v>76</v>
      </c>
      <c r="M1794" s="5" t="s">
        <v>56</v>
      </c>
      <c r="N1794" s="5">
        <v>8</v>
      </c>
      <c r="O1794" s="7">
        <v>11138</v>
      </c>
      <c r="P1794" s="8">
        <v>0.1</v>
      </c>
      <c r="Q1794" s="7">
        <v>8365</v>
      </c>
      <c r="R1794" s="9">
        <f t="shared" ref="R1794:R1857" si="228">N1794*O1794*(1-P1794)</f>
        <v>80193.600000000006</v>
      </c>
      <c r="S1794" s="9">
        <f t="shared" ref="S1794:S1857" si="229">N1794*Q1794</f>
        <v>66920</v>
      </c>
      <c r="T1794" s="9">
        <f t="shared" ref="T1794:T1857" si="230">R1794-S1794</f>
        <v>13273.600000000006</v>
      </c>
      <c r="U1794" s="10">
        <f t="shared" ref="U1794:U1857" si="231">IF(R1794=0,0,T1794/R1794)</f>
        <v>0.16551944294806575</v>
      </c>
      <c r="V1794" s="5" t="s">
        <v>42</v>
      </c>
    </row>
    <row r="1795" spans="1:22" x14ac:dyDescent="0.3">
      <c r="A1795" s="5" t="s">
        <v>1882</v>
      </c>
      <c r="B1795" s="6">
        <v>45382</v>
      </c>
      <c r="C1795" s="5">
        <f t="shared" si="224"/>
        <v>2024</v>
      </c>
      <c r="D1795" s="5">
        <f t="shared" si="225"/>
        <v>3</v>
      </c>
      <c r="E1795" s="5" t="str">
        <f t="shared" si="226"/>
        <v>Mar</v>
      </c>
      <c r="F1795" s="5" t="str">
        <f t="shared" si="227"/>
        <v>Q1</v>
      </c>
      <c r="G1795" s="5" t="s">
        <v>58</v>
      </c>
      <c r="H1795" s="5" t="s">
        <v>68</v>
      </c>
      <c r="I1795" s="5" t="s">
        <v>69</v>
      </c>
      <c r="J1795" s="5" t="s">
        <v>54</v>
      </c>
      <c r="K1795" s="5" t="s">
        <v>84</v>
      </c>
      <c r="L1795" s="5" t="s">
        <v>48</v>
      </c>
      <c r="M1795" s="5" t="s">
        <v>56</v>
      </c>
      <c r="N1795" s="5">
        <v>1</v>
      </c>
      <c r="O1795" s="7">
        <v>2441</v>
      </c>
      <c r="P1795" s="8">
        <v>0.15</v>
      </c>
      <c r="Q1795" s="7">
        <v>1241</v>
      </c>
      <c r="R1795" s="9">
        <f t="shared" si="228"/>
        <v>2074.85</v>
      </c>
      <c r="S1795" s="9">
        <f t="shared" si="229"/>
        <v>1241</v>
      </c>
      <c r="T1795" s="9">
        <f t="shared" si="230"/>
        <v>833.84999999999991</v>
      </c>
      <c r="U1795" s="10">
        <f t="shared" si="231"/>
        <v>0.40188447357640311</v>
      </c>
      <c r="V1795" s="5" t="s">
        <v>120</v>
      </c>
    </row>
    <row r="1796" spans="1:22" x14ac:dyDescent="0.3">
      <c r="A1796" s="5" t="s">
        <v>1883</v>
      </c>
      <c r="B1796" s="6">
        <v>45383</v>
      </c>
      <c r="C1796" s="5">
        <f t="shared" si="224"/>
        <v>2024</v>
      </c>
      <c r="D1796" s="5">
        <f t="shared" si="225"/>
        <v>4</v>
      </c>
      <c r="E1796" s="5" t="str">
        <f t="shared" si="226"/>
        <v>Apr</v>
      </c>
      <c r="F1796" s="5" t="str">
        <f t="shared" si="227"/>
        <v>Q2</v>
      </c>
      <c r="G1796" s="5" t="s">
        <v>58</v>
      </c>
      <c r="H1796" s="5" t="s">
        <v>72</v>
      </c>
      <c r="I1796" s="5" t="s">
        <v>73</v>
      </c>
      <c r="J1796" s="5" t="s">
        <v>54</v>
      </c>
      <c r="K1796" s="5" t="s">
        <v>99</v>
      </c>
      <c r="L1796" s="5" t="s">
        <v>40</v>
      </c>
      <c r="M1796" s="5" t="s">
        <v>49</v>
      </c>
      <c r="N1796" s="5">
        <v>1</v>
      </c>
      <c r="O1796" s="7">
        <v>1727</v>
      </c>
      <c r="P1796" s="8">
        <v>0</v>
      </c>
      <c r="Q1796" s="7">
        <v>924</v>
      </c>
      <c r="R1796" s="9">
        <f t="shared" si="228"/>
        <v>1727</v>
      </c>
      <c r="S1796" s="9">
        <f t="shared" si="229"/>
        <v>924</v>
      </c>
      <c r="T1796" s="9">
        <f t="shared" si="230"/>
        <v>803</v>
      </c>
      <c r="U1796" s="10">
        <f t="shared" si="231"/>
        <v>0.46496815286624205</v>
      </c>
      <c r="V1796" s="5" t="s">
        <v>42</v>
      </c>
    </row>
    <row r="1797" spans="1:22" x14ac:dyDescent="0.3">
      <c r="A1797" s="5" t="s">
        <v>1884</v>
      </c>
      <c r="B1797" s="6">
        <v>45383</v>
      </c>
      <c r="C1797" s="5">
        <f t="shared" si="224"/>
        <v>2024</v>
      </c>
      <c r="D1797" s="5">
        <f t="shared" si="225"/>
        <v>4</v>
      </c>
      <c r="E1797" s="5" t="str">
        <f t="shared" si="226"/>
        <v>Apr</v>
      </c>
      <c r="F1797" s="5" t="str">
        <f t="shared" si="227"/>
        <v>Q2</v>
      </c>
      <c r="G1797" s="5" t="s">
        <v>63</v>
      </c>
      <c r="H1797" s="5" t="s">
        <v>109</v>
      </c>
      <c r="I1797" s="5" t="s">
        <v>110</v>
      </c>
      <c r="J1797" s="5" t="s">
        <v>38</v>
      </c>
      <c r="K1797" s="5" t="s">
        <v>118</v>
      </c>
      <c r="L1797" s="5" t="s">
        <v>48</v>
      </c>
      <c r="M1797" s="5" t="s">
        <v>56</v>
      </c>
      <c r="N1797" s="5">
        <v>8</v>
      </c>
      <c r="O1797" s="7">
        <v>16618</v>
      </c>
      <c r="P1797" s="8">
        <v>0.05</v>
      </c>
      <c r="Q1797" s="7">
        <v>13027</v>
      </c>
      <c r="R1797" s="9">
        <f t="shared" si="228"/>
        <v>126296.79999999999</v>
      </c>
      <c r="S1797" s="9">
        <f t="shared" si="229"/>
        <v>104216</v>
      </c>
      <c r="T1797" s="9">
        <f t="shared" si="230"/>
        <v>22080.799999999988</v>
      </c>
      <c r="U1797" s="10">
        <f t="shared" si="231"/>
        <v>0.17483261650334758</v>
      </c>
      <c r="V1797" s="5" t="s">
        <v>42</v>
      </c>
    </row>
    <row r="1798" spans="1:22" x14ac:dyDescent="0.3">
      <c r="A1798" s="5" t="s">
        <v>1885</v>
      </c>
      <c r="B1798" s="6">
        <v>45383</v>
      </c>
      <c r="C1798" s="5">
        <f t="shared" si="224"/>
        <v>2024</v>
      </c>
      <c r="D1798" s="5">
        <f t="shared" si="225"/>
        <v>4</v>
      </c>
      <c r="E1798" s="5" t="str">
        <f t="shared" si="226"/>
        <v>Apr</v>
      </c>
      <c r="F1798" s="5" t="str">
        <f t="shared" si="227"/>
        <v>Q2</v>
      </c>
      <c r="G1798" s="5" t="s">
        <v>58</v>
      </c>
      <c r="H1798" s="5" t="s">
        <v>68</v>
      </c>
      <c r="I1798" s="5" t="s">
        <v>69</v>
      </c>
      <c r="J1798" s="5" t="s">
        <v>46</v>
      </c>
      <c r="K1798" s="5" t="s">
        <v>47</v>
      </c>
      <c r="L1798" s="5" t="s">
        <v>76</v>
      </c>
      <c r="M1798" s="5" t="s">
        <v>49</v>
      </c>
      <c r="N1798" s="5">
        <v>2</v>
      </c>
      <c r="O1798" s="7">
        <v>473</v>
      </c>
      <c r="P1798" s="8">
        <v>0.1</v>
      </c>
      <c r="Q1798" s="7">
        <v>212</v>
      </c>
      <c r="R1798" s="9">
        <f t="shared" si="228"/>
        <v>851.4</v>
      </c>
      <c r="S1798" s="9">
        <f t="shared" si="229"/>
        <v>424</v>
      </c>
      <c r="T1798" s="9">
        <f t="shared" si="230"/>
        <v>427.4</v>
      </c>
      <c r="U1798" s="10">
        <f t="shared" si="231"/>
        <v>0.50199671129903689</v>
      </c>
      <c r="V1798" s="5" t="s">
        <v>42</v>
      </c>
    </row>
    <row r="1799" spans="1:22" x14ac:dyDescent="0.3">
      <c r="A1799" s="5" t="s">
        <v>1886</v>
      </c>
      <c r="B1799" s="6">
        <v>45384</v>
      </c>
      <c r="C1799" s="5">
        <f t="shared" si="224"/>
        <v>2024</v>
      </c>
      <c r="D1799" s="5">
        <f t="shared" si="225"/>
        <v>4</v>
      </c>
      <c r="E1799" s="5" t="str">
        <f t="shared" si="226"/>
        <v>Apr</v>
      </c>
      <c r="F1799" s="5" t="str">
        <f t="shared" si="227"/>
        <v>Q2</v>
      </c>
      <c r="G1799" s="5" t="s">
        <v>58</v>
      </c>
      <c r="H1799" s="5" t="s">
        <v>72</v>
      </c>
      <c r="I1799" s="5" t="s">
        <v>73</v>
      </c>
      <c r="J1799" s="5" t="s">
        <v>54</v>
      </c>
      <c r="K1799" s="5" t="s">
        <v>99</v>
      </c>
      <c r="L1799" s="5" t="s">
        <v>40</v>
      </c>
      <c r="M1799" s="5" t="s">
        <v>56</v>
      </c>
      <c r="N1799" s="5">
        <v>1</v>
      </c>
      <c r="O1799" s="7">
        <v>1957</v>
      </c>
      <c r="P1799" s="8">
        <v>0</v>
      </c>
      <c r="Q1799" s="7">
        <v>1035</v>
      </c>
      <c r="R1799" s="9">
        <f t="shared" si="228"/>
        <v>1957</v>
      </c>
      <c r="S1799" s="9">
        <f t="shared" si="229"/>
        <v>1035</v>
      </c>
      <c r="T1799" s="9">
        <f t="shared" si="230"/>
        <v>922</v>
      </c>
      <c r="U1799" s="10">
        <f t="shared" si="231"/>
        <v>0.47112927950945327</v>
      </c>
      <c r="V1799" s="5" t="s">
        <v>42</v>
      </c>
    </row>
    <row r="1800" spans="1:22" x14ac:dyDescent="0.3">
      <c r="A1800" s="5" t="s">
        <v>1887</v>
      </c>
      <c r="B1800" s="6">
        <v>45384</v>
      </c>
      <c r="C1800" s="5">
        <f t="shared" si="224"/>
        <v>2024</v>
      </c>
      <c r="D1800" s="5">
        <f t="shared" si="225"/>
        <v>4</v>
      </c>
      <c r="E1800" s="5" t="str">
        <f t="shared" si="226"/>
        <v>Apr</v>
      </c>
      <c r="F1800" s="5" t="str">
        <f t="shared" si="227"/>
        <v>Q2</v>
      </c>
      <c r="G1800" s="5" t="s">
        <v>58</v>
      </c>
      <c r="H1800" s="5" t="s">
        <v>72</v>
      </c>
      <c r="I1800" s="5" t="s">
        <v>73</v>
      </c>
      <c r="J1800" s="5" t="s">
        <v>54</v>
      </c>
      <c r="K1800" s="5" t="s">
        <v>99</v>
      </c>
      <c r="L1800" s="5" t="s">
        <v>40</v>
      </c>
      <c r="M1800" s="5" t="s">
        <v>49</v>
      </c>
      <c r="N1800" s="5">
        <v>1</v>
      </c>
      <c r="O1800" s="7">
        <v>1878</v>
      </c>
      <c r="P1800" s="8">
        <v>0</v>
      </c>
      <c r="Q1800" s="7">
        <v>990</v>
      </c>
      <c r="R1800" s="9">
        <f t="shared" si="228"/>
        <v>1878</v>
      </c>
      <c r="S1800" s="9">
        <f t="shared" si="229"/>
        <v>990</v>
      </c>
      <c r="T1800" s="9">
        <f t="shared" si="230"/>
        <v>888</v>
      </c>
      <c r="U1800" s="10">
        <f t="shared" si="231"/>
        <v>0.47284345047923321</v>
      </c>
      <c r="V1800" s="5" t="s">
        <v>42</v>
      </c>
    </row>
    <row r="1801" spans="1:22" x14ac:dyDescent="0.3">
      <c r="A1801" s="5" t="s">
        <v>1888</v>
      </c>
      <c r="B1801" s="6">
        <v>45384</v>
      </c>
      <c r="C1801" s="5">
        <f t="shared" si="224"/>
        <v>2024</v>
      </c>
      <c r="D1801" s="5">
        <f t="shared" si="225"/>
        <v>4</v>
      </c>
      <c r="E1801" s="5" t="str">
        <f t="shared" si="226"/>
        <v>Apr</v>
      </c>
      <c r="F1801" s="5" t="str">
        <f t="shared" si="227"/>
        <v>Q2</v>
      </c>
      <c r="G1801" s="5" t="s">
        <v>51</v>
      </c>
      <c r="H1801" s="5" t="s">
        <v>52</v>
      </c>
      <c r="I1801" s="5" t="s">
        <v>53</v>
      </c>
      <c r="J1801" s="5" t="s">
        <v>46</v>
      </c>
      <c r="K1801" s="5" t="s">
        <v>47</v>
      </c>
      <c r="L1801" s="5" t="s">
        <v>76</v>
      </c>
      <c r="M1801" s="5" t="s">
        <v>56</v>
      </c>
      <c r="N1801" s="5">
        <v>1</v>
      </c>
      <c r="O1801" s="7">
        <v>472</v>
      </c>
      <c r="P1801" s="8">
        <v>0</v>
      </c>
      <c r="Q1801" s="7">
        <v>208</v>
      </c>
      <c r="R1801" s="9">
        <f t="shared" si="228"/>
        <v>472</v>
      </c>
      <c r="S1801" s="9">
        <f t="shared" si="229"/>
        <v>208</v>
      </c>
      <c r="T1801" s="9">
        <f t="shared" si="230"/>
        <v>264</v>
      </c>
      <c r="U1801" s="10">
        <f t="shared" si="231"/>
        <v>0.55932203389830504</v>
      </c>
      <c r="V1801" s="5" t="s">
        <v>42</v>
      </c>
    </row>
    <row r="1802" spans="1:22" x14ac:dyDescent="0.3">
      <c r="A1802" s="5" t="s">
        <v>1889</v>
      </c>
      <c r="B1802" s="6">
        <v>45384</v>
      </c>
      <c r="C1802" s="5">
        <f t="shared" si="224"/>
        <v>2024</v>
      </c>
      <c r="D1802" s="5">
        <f t="shared" si="225"/>
        <v>4</v>
      </c>
      <c r="E1802" s="5" t="str">
        <f t="shared" si="226"/>
        <v>Apr</v>
      </c>
      <c r="F1802" s="5" t="str">
        <f t="shared" si="227"/>
        <v>Q2</v>
      </c>
      <c r="G1802" s="5" t="s">
        <v>35</v>
      </c>
      <c r="H1802" s="5" t="s">
        <v>44</v>
      </c>
      <c r="I1802" s="5" t="s">
        <v>45</v>
      </c>
      <c r="J1802" s="5" t="s">
        <v>38</v>
      </c>
      <c r="K1802" s="5" t="s">
        <v>39</v>
      </c>
      <c r="L1802" s="5" t="s">
        <v>40</v>
      </c>
      <c r="M1802" s="5" t="s">
        <v>41</v>
      </c>
      <c r="N1802" s="5">
        <v>1</v>
      </c>
      <c r="O1802" s="7">
        <v>55962</v>
      </c>
      <c r="P1802" s="8">
        <v>0.2</v>
      </c>
      <c r="Q1802" s="7">
        <v>46711</v>
      </c>
      <c r="R1802" s="9">
        <f t="shared" si="228"/>
        <v>44769.600000000006</v>
      </c>
      <c r="S1802" s="9">
        <f t="shared" si="229"/>
        <v>46711</v>
      </c>
      <c r="T1802" s="9">
        <f t="shared" si="230"/>
        <v>-1941.3999999999942</v>
      </c>
      <c r="U1802" s="10">
        <f t="shared" si="231"/>
        <v>-4.3364247167720818E-2</v>
      </c>
      <c r="V1802" s="5" t="s">
        <v>42</v>
      </c>
    </row>
    <row r="1803" spans="1:22" x14ac:dyDescent="0.3">
      <c r="A1803" s="5" t="s">
        <v>1890</v>
      </c>
      <c r="B1803" s="6">
        <v>45385</v>
      </c>
      <c r="C1803" s="5">
        <f t="shared" si="224"/>
        <v>2024</v>
      </c>
      <c r="D1803" s="5">
        <f t="shared" si="225"/>
        <v>4</v>
      </c>
      <c r="E1803" s="5" t="str">
        <f t="shared" si="226"/>
        <v>Apr</v>
      </c>
      <c r="F1803" s="5" t="str">
        <f t="shared" si="227"/>
        <v>Q2</v>
      </c>
      <c r="G1803" s="5" t="s">
        <v>63</v>
      </c>
      <c r="H1803" s="5" t="s">
        <v>86</v>
      </c>
      <c r="I1803" s="5" t="s">
        <v>87</v>
      </c>
      <c r="J1803" s="5" t="s">
        <v>38</v>
      </c>
      <c r="K1803" s="5" t="s">
        <v>104</v>
      </c>
      <c r="L1803" s="5" t="s">
        <v>40</v>
      </c>
      <c r="M1803" s="5" t="s">
        <v>49</v>
      </c>
      <c r="N1803" s="5">
        <v>1</v>
      </c>
      <c r="O1803" s="7">
        <v>1456</v>
      </c>
      <c r="P1803" s="8">
        <v>0.05</v>
      </c>
      <c r="Q1803" s="7">
        <v>750</v>
      </c>
      <c r="R1803" s="9">
        <f t="shared" si="228"/>
        <v>1383.2</v>
      </c>
      <c r="S1803" s="9">
        <f t="shared" si="229"/>
        <v>750</v>
      </c>
      <c r="T1803" s="9">
        <f t="shared" si="230"/>
        <v>633.20000000000005</v>
      </c>
      <c r="U1803" s="10">
        <f t="shared" si="231"/>
        <v>0.45777906304222094</v>
      </c>
      <c r="V1803" s="5" t="s">
        <v>42</v>
      </c>
    </row>
    <row r="1804" spans="1:22" x14ac:dyDescent="0.3">
      <c r="A1804" s="5" t="s">
        <v>1891</v>
      </c>
      <c r="B1804" s="6">
        <v>45385</v>
      </c>
      <c r="C1804" s="5">
        <f t="shared" si="224"/>
        <v>2024</v>
      </c>
      <c r="D1804" s="5">
        <f t="shared" si="225"/>
        <v>4</v>
      </c>
      <c r="E1804" s="5" t="str">
        <f t="shared" si="226"/>
        <v>Apr</v>
      </c>
      <c r="F1804" s="5" t="str">
        <f t="shared" si="227"/>
        <v>Q2</v>
      </c>
      <c r="G1804" s="5" t="s">
        <v>58</v>
      </c>
      <c r="H1804" s="5" t="s">
        <v>68</v>
      </c>
      <c r="I1804" s="5" t="s">
        <v>69</v>
      </c>
      <c r="J1804" s="5" t="s">
        <v>81</v>
      </c>
      <c r="K1804" s="5" t="s">
        <v>82</v>
      </c>
      <c r="L1804" s="5" t="s">
        <v>76</v>
      </c>
      <c r="M1804" s="5" t="s">
        <v>56</v>
      </c>
      <c r="N1804" s="5">
        <v>1</v>
      </c>
      <c r="O1804" s="7">
        <v>6346</v>
      </c>
      <c r="P1804" s="8">
        <v>0.1</v>
      </c>
      <c r="Q1804" s="7">
        <v>3416</v>
      </c>
      <c r="R1804" s="9">
        <f t="shared" si="228"/>
        <v>5711.4000000000005</v>
      </c>
      <c r="S1804" s="9">
        <f t="shared" si="229"/>
        <v>3416</v>
      </c>
      <c r="T1804" s="9">
        <f t="shared" si="230"/>
        <v>2295.4000000000005</v>
      </c>
      <c r="U1804" s="10">
        <f t="shared" si="231"/>
        <v>0.40189795846902693</v>
      </c>
      <c r="V1804" s="5" t="s">
        <v>42</v>
      </c>
    </row>
    <row r="1805" spans="1:22" x14ac:dyDescent="0.3">
      <c r="A1805" s="5" t="s">
        <v>1892</v>
      </c>
      <c r="B1805" s="6">
        <v>45386</v>
      </c>
      <c r="C1805" s="5">
        <f t="shared" si="224"/>
        <v>2024</v>
      </c>
      <c r="D1805" s="5">
        <f t="shared" si="225"/>
        <v>4</v>
      </c>
      <c r="E1805" s="5" t="str">
        <f t="shared" si="226"/>
        <v>Apr</v>
      </c>
      <c r="F1805" s="5" t="str">
        <f t="shared" si="227"/>
        <v>Q2</v>
      </c>
      <c r="G1805" s="5" t="s">
        <v>51</v>
      </c>
      <c r="H1805" s="5" t="s">
        <v>106</v>
      </c>
      <c r="I1805" s="5" t="s">
        <v>107</v>
      </c>
      <c r="J1805" s="5" t="s">
        <v>46</v>
      </c>
      <c r="K1805" s="5" t="s">
        <v>66</v>
      </c>
      <c r="L1805" s="5" t="s">
        <v>76</v>
      </c>
      <c r="M1805" s="5" t="s">
        <v>49</v>
      </c>
      <c r="N1805" s="5">
        <v>2</v>
      </c>
      <c r="O1805" s="7">
        <v>283</v>
      </c>
      <c r="P1805" s="8">
        <v>0.15</v>
      </c>
      <c r="Q1805" s="7">
        <v>110</v>
      </c>
      <c r="R1805" s="9">
        <f t="shared" si="228"/>
        <v>481.09999999999997</v>
      </c>
      <c r="S1805" s="9">
        <f t="shared" si="229"/>
        <v>220</v>
      </c>
      <c r="T1805" s="9">
        <f t="shared" si="230"/>
        <v>261.09999999999997</v>
      </c>
      <c r="U1805" s="10">
        <f t="shared" si="231"/>
        <v>0.54271461234670548</v>
      </c>
      <c r="V1805" s="5" t="s">
        <v>42</v>
      </c>
    </row>
    <row r="1806" spans="1:22" x14ac:dyDescent="0.3">
      <c r="A1806" s="5" t="s">
        <v>1893</v>
      </c>
      <c r="B1806" s="6">
        <v>45386</v>
      </c>
      <c r="C1806" s="5">
        <f t="shared" si="224"/>
        <v>2024</v>
      </c>
      <c r="D1806" s="5">
        <f t="shared" si="225"/>
        <v>4</v>
      </c>
      <c r="E1806" s="5" t="str">
        <f t="shared" si="226"/>
        <v>Apr</v>
      </c>
      <c r="F1806" s="5" t="str">
        <f t="shared" si="227"/>
        <v>Q2</v>
      </c>
      <c r="G1806" s="5" t="s">
        <v>51</v>
      </c>
      <c r="H1806" s="5" t="s">
        <v>106</v>
      </c>
      <c r="I1806" s="5" t="s">
        <v>107</v>
      </c>
      <c r="J1806" s="5" t="s">
        <v>46</v>
      </c>
      <c r="K1806" s="5" t="s">
        <v>89</v>
      </c>
      <c r="L1806" s="5" t="s">
        <v>40</v>
      </c>
      <c r="M1806" s="5" t="s">
        <v>41</v>
      </c>
      <c r="N1806" s="5">
        <v>1</v>
      </c>
      <c r="O1806" s="7">
        <v>2277</v>
      </c>
      <c r="P1806" s="8">
        <v>0.05</v>
      </c>
      <c r="Q1806" s="7">
        <v>1347</v>
      </c>
      <c r="R1806" s="9">
        <f t="shared" si="228"/>
        <v>2163.15</v>
      </c>
      <c r="S1806" s="9">
        <f t="shared" si="229"/>
        <v>1347</v>
      </c>
      <c r="T1806" s="9">
        <f t="shared" si="230"/>
        <v>816.15000000000009</v>
      </c>
      <c r="U1806" s="10">
        <f t="shared" si="231"/>
        <v>0.37729699743429723</v>
      </c>
      <c r="V1806" s="5" t="s">
        <v>42</v>
      </c>
    </row>
    <row r="1807" spans="1:22" x14ac:dyDescent="0.3">
      <c r="A1807" s="5" t="s">
        <v>1894</v>
      </c>
      <c r="B1807" s="6">
        <v>45386</v>
      </c>
      <c r="C1807" s="5">
        <f t="shared" si="224"/>
        <v>2024</v>
      </c>
      <c r="D1807" s="5">
        <f t="shared" si="225"/>
        <v>4</v>
      </c>
      <c r="E1807" s="5" t="str">
        <f t="shared" si="226"/>
        <v>Apr</v>
      </c>
      <c r="F1807" s="5" t="str">
        <f t="shared" si="227"/>
        <v>Q2</v>
      </c>
      <c r="G1807" s="5" t="s">
        <v>63</v>
      </c>
      <c r="H1807" s="5" t="s">
        <v>86</v>
      </c>
      <c r="I1807" s="5" t="s">
        <v>87</v>
      </c>
      <c r="J1807" s="5" t="s">
        <v>46</v>
      </c>
      <c r="K1807" s="5" t="s">
        <v>66</v>
      </c>
      <c r="L1807" s="5" t="s">
        <v>40</v>
      </c>
      <c r="M1807" s="5" t="s">
        <v>49</v>
      </c>
      <c r="N1807" s="5">
        <v>1</v>
      </c>
      <c r="O1807" s="7">
        <v>279</v>
      </c>
      <c r="P1807" s="8">
        <v>0.15</v>
      </c>
      <c r="Q1807" s="7">
        <v>115</v>
      </c>
      <c r="R1807" s="9">
        <f t="shared" si="228"/>
        <v>237.15</v>
      </c>
      <c r="S1807" s="9">
        <f t="shared" si="229"/>
        <v>115</v>
      </c>
      <c r="T1807" s="9">
        <f t="shared" si="230"/>
        <v>122.15</v>
      </c>
      <c r="U1807" s="10">
        <f t="shared" si="231"/>
        <v>0.51507484714315832</v>
      </c>
      <c r="V1807" s="5" t="s">
        <v>42</v>
      </c>
    </row>
    <row r="1808" spans="1:22" x14ac:dyDescent="0.3">
      <c r="A1808" s="5" t="s">
        <v>1895</v>
      </c>
      <c r="B1808" s="6">
        <v>45386</v>
      </c>
      <c r="C1808" s="5">
        <f t="shared" si="224"/>
        <v>2024</v>
      </c>
      <c r="D1808" s="5">
        <f t="shared" si="225"/>
        <v>4</v>
      </c>
      <c r="E1808" s="5" t="str">
        <f t="shared" si="226"/>
        <v>Apr</v>
      </c>
      <c r="F1808" s="5" t="str">
        <f t="shared" si="227"/>
        <v>Q2</v>
      </c>
      <c r="G1808" s="5" t="s">
        <v>63</v>
      </c>
      <c r="H1808" s="5" t="s">
        <v>109</v>
      </c>
      <c r="I1808" s="5" t="s">
        <v>110</v>
      </c>
      <c r="J1808" s="5" t="s">
        <v>54</v>
      </c>
      <c r="K1808" s="5" t="s">
        <v>84</v>
      </c>
      <c r="L1808" s="5" t="s">
        <v>40</v>
      </c>
      <c r="M1808" s="5" t="s">
        <v>41</v>
      </c>
      <c r="N1808" s="5">
        <v>1</v>
      </c>
      <c r="O1808" s="7">
        <v>2176</v>
      </c>
      <c r="P1808" s="8">
        <v>0.05</v>
      </c>
      <c r="Q1808" s="7">
        <v>1114</v>
      </c>
      <c r="R1808" s="9">
        <f t="shared" si="228"/>
        <v>2067.1999999999998</v>
      </c>
      <c r="S1808" s="9">
        <f t="shared" si="229"/>
        <v>1114</v>
      </c>
      <c r="T1808" s="9">
        <f t="shared" si="230"/>
        <v>953.19999999999982</v>
      </c>
      <c r="U1808" s="10">
        <f t="shared" si="231"/>
        <v>0.46110681114551078</v>
      </c>
      <c r="V1808" s="5" t="s">
        <v>42</v>
      </c>
    </row>
    <row r="1809" spans="1:22" x14ac:dyDescent="0.3">
      <c r="A1809" s="5" t="s">
        <v>1896</v>
      </c>
      <c r="B1809" s="6">
        <v>45386</v>
      </c>
      <c r="C1809" s="5">
        <f t="shared" si="224"/>
        <v>2024</v>
      </c>
      <c r="D1809" s="5">
        <f t="shared" si="225"/>
        <v>4</v>
      </c>
      <c r="E1809" s="5" t="str">
        <f t="shared" si="226"/>
        <v>Apr</v>
      </c>
      <c r="F1809" s="5" t="str">
        <f t="shared" si="227"/>
        <v>Q2</v>
      </c>
      <c r="G1809" s="5" t="s">
        <v>63</v>
      </c>
      <c r="H1809" s="5" t="s">
        <v>86</v>
      </c>
      <c r="I1809" s="5" t="s">
        <v>87</v>
      </c>
      <c r="J1809" s="5" t="s">
        <v>38</v>
      </c>
      <c r="K1809" s="5" t="s">
        <v>75</v>
      </c>
      <c r="L1809" s="5" t="s">
        <v>40</v>
      </c>
      <c r="M1809" s="5" t="s">
        <v>56</v>
      </c>
      <c r="N1809" s="5">
        <v>2</v>
      </c>
      <c r="O1809" s="7">
        <v>12096</v>
      </c>
      <c r="P1809" s="8">
        <v>0.15</v>
      </c>
      <c r="Q1809" s="7">
        <v>8704</v>
      </c>
      <c r="R1809" s="9">
        <f t="shared" si="228"/>
        <v>20563.2</v>
      </c>
      <c r="S1809" s="9">
        <f t="shared" si="229"/>
        <v>17408</v>
      </c>
      <c r="T1809" s="9">
        <f t="shared" si="230"/>
        <v>3155.2000000000007</v>
      </c>
      <c r="U1809" s="10">
        <f t="shared" si="231"/>
        <v>0.15343915343915346</v>
      </c>
      <c r="V1809" s="5" t="s">
        <v>42</v>
      </c>
    </row>
    <row r="1810" spans="1:22" x14ac:dyDescent="0.3">
      <c r="A1810" s="5" t="s">
        <v>1897</v>
      </c>
      <c r="B1810" s="6">
        <v>45387</v>
      </c>
      <c r="C1810" s="5">
        <f t="shared" si="224"/>
        <v>2024</v>
      </c>
      <c r="D1810" s="5">
        <f t="shared" si="225"/>
        <v>4</v>
      </c>
      <c r="E1810" s="5" t="str">
        <f t="shared" si="226"/>
        <v>Apr</v>
      </c>
      <c r="F1810" s="5" t="str">
        <f t="shared" si="227"/>
        <v>Q2</v>
      </c>
      <c r="G1810" s="5" t="s">
        <v>35</v>
      </c>
      <c r="H1810" s="5" t="s">
        <v>36</v>
      </c>
      <c r="I1810" s="5" t="s">
        <v>37</v>
      </c>
      <c r="J1810" s="5" t="s">
        <v>54</v>
      </c>
      <c r="K1810" s="5" t="s">
        <v>84</v>
      </c>
      <c r="L1810" s="5" t="s">
        <v>40</v>
      </c>
      <c r="M1810" s="5" t="s">
        <v>56</v>
      </c>
      <c r="N1810" s="5">
        <v>1</v>
      </c>
      <c r="O1810" s="7">
        <v>2559</v>
      </c>
      <c r="P1810" s="8">
        <v>0.15</v>
      </c>
      <c r="Q1810" s="7">
        <v>1260</v>
      </c>
      <c r="R1810" s="9">
        <f t="shared" si="228"/>
        <v>2175.15</v>
      </c>
      <c r="S1810" s="9">
        <f t="shared" si="229"/>
        <v>1260</v>
      </c>
      <c r="T1810" s="9">
        <f t="shared" si="230"/>
        <v>915.15000000000009</v>
      </c>
      <c r="U1810" s="10">
        <f t="shared" si="231"/>
        <v>0.42072960485483762</v>
      </c>
      <c r="V1810" s="5" t="s">
        <v>42</v>
      </c>
    </row>
    <row r="1811" spans="1:22" x14ac:dyDescent="0.3">
      <c r="A1811" s="5" t="s">
        <v>1898</v>
      </c>
      <c r="B1811" s="6">
        <v>45387</v>
      </c>
      <c r="C1811" s="5">
        <f t="shared" si="224"/>
        <v>2024</v>
      </c>
      <c r="D1811" s="5">
        <f t="shared" si="225"/>
        <v>4</v>
      </c>
      <c r="E1811" s="5" t="str">
        <f t="shared" si="226"/>
        <v>Apr</v>
      </c>
      <c r="F1811" s="5" t="str">
        <f t="shared" si="227"/>
        <v>Q2</v>
      </c>
      <c r="G1811" s="5" t="s">
        <v>35</v>
      </c>
      <c r="H1811" s="5" t="s">
        <v>44</v>
      </c>
      <c r="I1811" s="5" t="s">
        <v>45</v>
      </c>
      <c r="J1811" s="5" t="s">
        <v>46</v>
      </c>
      <c r="K1811" s="5" t="s">
        <v>66</v>
      </c>
      <c r="L1811" s="5" t="s">
        <v>76</v>
      </c>
      <c r="M1811" s="5" t="s">
        <v>41</v>
      </c>
      <c r="N1811" s="5">
        <v>2</v>
      </c>
      <c r="O1811" s="7">
        <v>289</v>
      </c>
      <c r="P1811" s="8">
        <v>0.05</v>
      </c>
      <c r="Q1811" s="7">
        <v>112</v>
      </c>
      <c r="R1811" s="9">
        <f t="shared" si="228"/>
        <v>549.1</v>
      </c>
      <c r="S1811" s="9">
        <f t="shared" si="229"/>
        <v>224</v>
      </c>
      <c r="T1811" s="9">
        <f t="shared" si="230"/>
        <v>325.10000000000002</v>
      </c>
      <c r="U1811" s="10">
        <f t="shared" si="231"/>
        <v>0.59205973411036239</v>
      </c>
      <c r="V1811" s="5" t="s">
        <v>120</v>
      </c>
    </row>
    <row r="1812" spans="1:22" x14ac:dyDescent="0.3">
      <c r="A1812" s="5" t="s">
        <v>1899</v>
      </c>
      <c r="B1812" s="6">
        <v>45387</v>
      </c>
      <c r="C1812" s="5">
        <f t="shared" si="224"/>
        <v>2024</v>
      </c>
      <c r="D1812" s="5">
        <f t="shared" si="225"/>
        <v>4</v>
      </c>
      <c r="E1812" s="5" t="str">
        <f t="shared" si="226"/>
        <v>Apr</v>
      </c>
      <c r="F1812" s="5" t="str">
        <f t="shared" si="227"/>
        <v>Q2</v>
      </c>
      <c r="G1812" s="5" t="s">
        <v>58</v>
      </c>
      <c r="H1812" s="5" t="s">
        <v>59</v>
      </c>
      <c r="I1812" s="5" t="s">
        <v>60</v>
      </c>
      <c r="J1812" s="5" t="s">
        <v>54</v>
      </c>
      <c r="K1812" s="5" t="s">
        <v>55</v>
      </c>
      <c r="L1812" s="5" t="s">
        <v>48</v>
      </c>
      <c r="M1812" s="5" t="s">
        <v>41</v>
      </c>
      <c r="N1812" s="5">
        <v>2</v>
      </c>
      <c r="O1812" s="7">
        <v>2616</v>
      </c>
      <c r="P1812" s="8">
        <v>0.05</v>
      </c>
      <c r="Q1812" s="7">
        <v>1580</v>
      </c>
      <c r="R1812" s="9">
        <f t="shared" si="228"/>
        <v>4970.3999999999996</v>
      </c>
      <c r="S1812" s="9">
        <f t="shared" si="229"/>
        <v>3160</v>
      </c>
      <c r="T1812" s="9">
        <f t="shared" si="230"/>
        <v>1810.3999999999996</v>
      </c>
      <c r="U1812" s="10">
        <f t="shared" si="231"/>
        <v>0.36423627877032028</v>
      </c>
      <c r="V1812" s="5" t="s">
        <v>42</v>
      </c>
    </row>
    <row r="1813" spans="1:22" x14ac:dyDescent="0.3">
      <c r="A1813" s="5" t="s">
        <v>1900</v>
      </c>
      <c r="B1813" s="6">
        <v>45387</v>
      </c>
      <c r="C1813" s="5">
        <f t="shared" si="224"/>
        <v>2024</v>
      </c>
      <c r="D1813" s="5">
        <f t="shared" si="225"/>
        <v>4</v>
      </c>
      <c r="E1813" s="5" t="str">
        <f t="shared" si="226"/>
        <v>Apr</v>
      </c>
      <c r="F1813" s="5" t="str">
        <f t="shared" si="227"/>
        <v>Q2</v>
      </c>
      <c r="G1813" s="5" t="s">
        <v>58</v>
      </c>
      <c r="H1813" s="5" t="s">
        <v>72</v>
      </c>
      <c r="I1813" s="5" t="s">
        <v>73</v>
      </c>
      <c r="J1813" s="5" t="s">
        <v>81</v>
      </c>
      <c r="K1813" s="5" t="s">
        <v>94</v>
      </c>
      <c r="L1813" s="5" t="s">
        <v>40</v>
      </c>
      <c r="M1813" s="5" t="s">
        <v>49</v>
      </c>
      <c r="N1813" s="5">
        <v>2</v>
      </c>
      <c r="O1813" s="7">
        <v>33409</v>
      </c>
      <c r="P1813" s="8">
        <v>0.15</v>
      </c>
      <c r="Q1813" s="7">
        <v>22779</v>
      </c>
      <c r="R1813" s="9">
        <f t="shared" si="228"/>
        <v>56795.299999999996</v>
      </c>
      <c r="S1813" s="9">
        <f t="shared" si="229"/>
        <v>45558</v>
      </c>
      <c r="T1813" s="9">
        <f t="shared" si="230"/>
        <v>11237.299999999996</v>
      </c>
      <c r="U1813" s="10">
        <f t="shared" si="231"/>
        <v>0.19785616063301006</v>
      </c>
      <c r="V1813" s="5" t="s">
        <v>42</v>
      </c>
    </row>
    <row r="1814" spans="1:22" x14ac:dyDescent="0.3">
      <c r="A1814" s="5" t="s">
        <v>1901</v>
      </c>
      <c r="B1814" s="6">
        <v>45387</v>
      </c>
      <c r="C1814" s="5">
        <f t="shared" si="224"/>
        <v>2024</v>
      </c>
      <c r="D1814" s="5">
        <f t="shared" si="225"/>
        <v>4</v>
      </c>
      <c r="E1814" s="5" t="str">
        <f t="shared" si="226"/>
        <v>Apr</v>
      </c>
      <c r="F1814" s="5" t="str">
        <f t="shared" si="227"/>
        <v>Q2</v>
      </c>
      <c r="G1814" s="5" t="s">
        <v>35</v>
      </c>
      <c r="H1814" s="5" t="s">
        <v>44</v>
      </c>
      <c r="I1814" s="5" t="s">
        <v>45</v>
      </c>
      <c r="J1814" s="5" t="s">
        <v>54</v>
      </c>
      <c r="K1814" s="5" t="s">
        <v>99</v>
      </c>
      <c r="L1814" s="5" t="s">
        <v>40</v>
      </c>
      <c r="M1814" s="5" t="s">
        <v>49</v>
      </c>
      <c r="N1814" s="5">
        <v>5</v>
      </c>
      <c r="O1814" s="7">
        <v>1825</v>
      </c>
      <c r="P1814" s="8">
        <v>0.15</v>
      </c>
      <c r="Q1814" s="7">
        <v>977</v>
      </c>
      <c r="R1814" s="9">
        <f t="shared" si="228"/>
        <v>7756.25</v>
      </c>
      <c r="S1814" s="9">
        <f t="shared" si="229"/>
        <v>4885</v>
      </c>
      <c r="T1814" s="9">
        <f t="shared" si="230"/>
        <v>2871.25</v>
      </c>
      <c r="U1814" s="10">
        <f t="shared" si="231"/>
        <v>0.37018533440773571</v>
      </c>
      <c r="V1814" s="5" t="s">
        <v>42</v>
      </c>
    </row>
    <row r="1815" spans="1:22" x14ac:dyDescent="0.3">
      <c r="A1815" s="5" t="s">
        <v>1902</v>
      </c>
      <c r="B1815" s="6">
        <v>45388</v>
      </c>
      <c r="C1815" s="5">
        <f t="shared" si="224"/>
        <v>2024</v>
      </c>
      <c r="D1815" s="5">
        <f t="shared" si="225"/>
        <v>4</v>
      </c>
      <c r="E1815" s="5" t="str">
        <f t="shared" si="226"/>
        <v>Apr</v>
      </c>
      <c r="F1815" s="5" t="str">
        <f t="shared" si="227"/>
        <v>Q2</v>
      </c>
      <c r="G1815" s="5" t="s">
        <v>51</v>
      </c>
      <c r="H1815" s="5" t="s">
        <v>106</v>
      </c>
      <c r="I1815" s="5" t="s">
        <v>107</v>
      </c>
      <c r="J1815" s="5" t="s">
        <v>38</v>
      </c>
      <c r="K1815" s="5" t="s">
        <v>104</v>
      </c>
      <c r="L1815" s="5" t="s">
        <v>48</v>
      </c>
      <c r="M1815" s="5" t="s">
        <v>49</v>
      </c>
      <c r="N1815" s="5">
        <v>1</v>
      </c>
      <c r="O1815" s="7">
        <v>1576</v>
      </c>
      <c r="P1815" s="8">
        <v>0.05</v>
      </c>
      <c r="Q1815" s="7">
        <v>784</v>
      </c>
      <c r="R1815" s="9">
        <f t="shared" si="228"/>
        <v>1497.1999999999998</v>
      </c>
      <c r="S1815" s="9">
        <f t="shared" si="229"/>
        <v>784</v>
      </c>
      <c r="T1815" s="9">
        <f t="shared" si="230"/>
        <v>713.19999999999982</v>
      </c>
      <c r="U1815" s="10">
        <f t="shared" si="231"/>
        <v>0.47635586427998927</v>
      </c>
      <c r="V1815" s="5" t="s">
        <v>120</v>
      </c>
    </row>
    <row r="1816" spans="1:22" x14ac:dyDescent="0.3">
      <c r="A1816" s="5" t="s">
        <v>1903</v>
      </c>
      <c r="B1816" s="6">
        <v>45388</v>
      </c>
      <c r="C1816" s="5">
        <f t="shared" si="224"/>
        <v>2024</v>
      </c>
      <c r="D1816" s="5">
        <f t="shared" si="225"/>
        <v>4</v>
      </c>
      <c r="E1816" s="5" t="str">
        <f t="shared" si="226"/>
        <v>Apr</v>
      </c>
      <c r="F1816" s="5" t="str">
        <f t="shared" si="227"/>
        <v>Q2</v>
      </c>
      <c r="G1816" s="5" t="s">
        <v>63</v>
      </c>
      <c r="H1816" s="5" t="s">
        <v>64</v>
      </c>
      <c r="I1816" s="5" t="s">
        <v>65</v>
      </c>
      <c r="J1816" s="5" t="s">
        <v>54</v>
      </c>
      <c r="K1816" s="5" t="s">
        <v>99</v>
      </c>
      <c r="L1816" s="5" t="s">
        <v>76</v>
      </c>
      <c r="M1816" s="5" t="s">
        <v>41</v>
      </c>
      <c r="N1816" s="5">
        <v>2</v>
      </c>
      <c r="O1816" s="7">
        <v>1797</v>
      </c>
      <c r="P1816" s="8">
        <v>0.05</v>
      </c>
      <c r="Q1816" s="7">
        <v>936</v>
      </c>
      <c r="R1816" s="9">
        <f t="shared" si="228"/>
        <v>3414.2999999999997</v>
      </c>
      <c r="S1816" s="9">
        <f t="shared" si="229"/>
        <v>1872</v>
      </c>
      <c r="T1816" s="9">
        <f t="shared" si="230"/>
        <v>1542.2999999999997</v>
      </c>
      <c r="U1816" s="10">
        <f t="shared" si="231"/>
        <v>0.45171777523943413</v>
      </c>
      <c r="V1816" s="5" t="s">
        <v>42</v>
      </c>
    </row>
    <row r="1817" spans="1:22" x14ac:dyDescent="0.3">
      <c r="A1817" s="5" t="s">
        <v>1904</v>
      </c>
      <c r="B1817" s="6">
        <v>45388</v>
      </c>
      <c r="C1817" s="5">
        <f t="shared" si="224"/>
        <v>2024</v>
      </c>
      <c r="D1817" s="5">
        <f t="shared" si="225"/>
        <v>4</v>
      </c>
      <c r="E1817" s="5" t="str">
        <f t="shared" si="226"/>
        <v>Apr</v>
      </c>
      <c r="F1817" s="5" t="str">
        <f t="shared" si="227"/>
        <v>Q2</v>
      </c>
      <c r="G1817" s="5" t="s">
        <v>51</v>
      </c>
      <c r="H1817" s="5" t="s">
        <v>52</v>
      </c>
      <c r="I1817" s="5" t="s">
        <v>53</v>
      </c>
      <c r="J1817" s="5" t="s">
        <v>38</v>
      </c>
      <c r="K1817" s="5" t="s">
        <v>118</v>
      </c>
      <c r="L1817" s="5" t="s">
        <v>76</v>
      </c>
      <c r="M1817" s="5" t="s">
        <v>49</v>
      </c>
      <c r="N1817" s="5">
        <v>1</v>
      </c>
      <c r="O1817" s="7">
        <v>18909</v>
      </c>
      <c r="P1817" s="8">
        <v>0</v>
      </c>
      <c r="Q1817" s="7">
        <v>14307</v>
      </c>
      <c r="R1817" s="9">
        <f t="shared" si="228"/>
        <v>18909</v>
      </c>
      <c r="S1817" s="9">
        <f t="shared" si="229"/>
        <v>14307</v>
      </c>
      <c r="T1817" s="9">
        <f t="shared" si="230"/>
        <v>4602</v>
      </c>
      <c r="U1817" s="10">
        <f t="shared" si="231"/>
        <v>0.24337617007774076</v>
      </c>
      <c r="V1817" s="5" t="s">
        <v>42</v>
      </c>
    </row>
    <row r="1818" spans="1:22" x14ac:dyDescent="0.3">
      <c r="A1818" s="5" t="s">
        <v>1905</v>
      </c>
      <c r="B1818" s="6">
        <v>45388</v>
      </c>
      <c r="C1818" s="5">
        <f t="shared" si="224"/>
        <v>2024</v>
      </c>
      <c r="D1818" s="5">
        <f t="shared" si="225"/>
        <v>4</v>
      </c>
      <c r="E1818" s="5" t="str">
        <f t="shared" si="226"/>
        <v>Apr</v>
      </c>
      <c r="F1818" s="5" t="str">
        <f t="shared" si="227"/>
        <v>Q2</v>
      </c>
      <c r="G1818" s="5" t="s">
        <v>58</v>
      </c>
      <c r="H1818" s="5" t="s">
        <v>68</v>
      </c>
      <c r="I1818" s="5" t="s">
        <v>69</v>
      </c>
      <c r="J1818" s="5" t="s">
        <v>81</v>
      </c>
      <c r="K1818" s="5" t="s">
        <v>94</v>
      </c>
      <c r="L1818" s="5" t="s">
        <v>48</v>
      </c>
      <c r="M1818" s="5" t="s">
        <v>49</v>
      </c>
      <c r="N1818" s="5">
        <v>1</v>
      </c>
      <c r="O1818" s="7">
        <v>31835</v>
      </c>
      <c r="P1818" s="8">
        <v>0</v>
      </c>
      <c r="Q1818" s="7">
        <v>21415</v>
      </c>
      <c r="R1818" s="9">
        <f t="shared" si="228"/>
        <v>31835</v>
      </c>
      <c r="S1818" s="9">
        <f t="shared" si="229"/>
        <v>21415</v>
      </c>
      <c r="T1818" s="9">
        <f t="shared" si="230"/>
        <v>10420</v>
      </c>
      <c r="U1818" s="10">
        <f t="shared" si="231"/>
        <v>0.32731270614103974</v>
      </c>
      <c r="V1818" s="5" t="s">
        <v>42</v>
      </c>
    </row>
    <row r="1819" spans="1:22" x14ac:dyDescent="0.3">
      <c r="A1819" s="5" t="s">
        <v>1906</v>
      </c>
      <c r="B1819" s="6">
        <v>45389</v>
      </c>
      <c r="C1819" s="5">
        <f t="shared" si="224"/>
        <v>2024</v>
      </c>
      <c r="D1819" s="5">
        <f t="shared" si="225"/>
        <v>4</v>
      </c>
      <c r="E1819" s="5" t="str">
        <f t="shared" si="226"/>
        <v>Apr</v>
      </c>
      <c r="F1819" s="5" t="str">
        <f t="shared" si="227"/>
        <v>Q2</v>
      </c>
      <c r="G1819" s="5" t="s">
        <v>63</v>
      </c>
      <c r="H1819" s="5" t="s">
        <v>64</v>
      </c>
      <c r="I1819" s="5" t="s">
        <v>65</v>
      </c>
      <c r="J1819" s="5" t="s">
        <v>46</v>
      </c>
      <c r="K1819" s="5" t="s">
        <v>89</v>
      </c>
      <c r="L1819" s="5" t="s">
        <v>40</v>
      </c>
      <c r="M1819" s="5" t="s">
        <v>49</v>
      </c>
      <c r="N1819" s="5">
        <v>1</v>
      </c>
      <c r="O1819" s="7">
        <v>2316</v>
      </c>
      <c r="P1819" s="8">
        <v>0</v>
      </c>
      <c r="Q1819" s="7">
        <v>1327</v>
      </c>
      <c r="R1819" s="9">
        <f t="shared" si="228"/>
        <v>2316</v>
      </c>
      <c r="S1819" s="9">
        <f t="shared" si="229"/>
        <v>1327</v>
      </c>
      <c r="T1819" s="9">
        <f t="shared" si="230"/>
        <v>989</v>
      </c>
      <c r="U1819" s="10">
        <f t="shared" si="231"/>
        <v>0.4270293609671848</v>
      </c>
      <c r="V1819" s="5" t="s">
        <v>42</v>
      </c>
    </row>
    <row r="1820" spans="1:22" x14ac:dyDescent="0.3">
      <c r="A1820" s="5" t="s">
        <v>1907</v>
      </c>
      <c r="B1820" s="6">
        <v>45389</v>
      </c>
      <c r="C1820" s="5">
        <f t="shared" si="224"/>
        <v>2024</v>
      </c>
      <c r="D1820" s="5">
        <f t="shared" si="225"/>
        <v>4</v>
      </c>
      <c r="E1820" s="5" t="str">
        <f t="shared" si="226"/>
        <v>Apr</v>
      </c>
      <c r="F1820" s="5" t="str">
        <f t="shared" si="227"/>
        <v>Q2</v>
      </c>
      <c r="G1820" s="5" t="s">
        <v>51</v>
      </c>
      <c r="H1820" s="5" t="s">
        <v>106</v>
      </c>
      <c r="I1820" s="5" t="s">
        <v>107</v>
      </c>
      <c r="J1820" s="5" t="s">
        <v>46</v>
      </c>
      <c r="K1820" s="5" t="s">
        <v>47</v>
      </c>
      <c r="L1820" s="5" t="s">
        <v>48</v>
      </c>
      <c r="M1820" s="5" t="s">
        <v>49</v>
      </c>
      <c r="N1820" s="5">
        <v>5</v>
      </c>
      <c r="O1820" s="7">
        <v>461</v>
      </c>
      <c r="P1820" s="8">
        <v>0</v>
      </c>
      <c r="Q1820" s="7">
        <v>204</v>
      </c>
      <c r="R1820" s="9">
        <f t="shared" si="228"/>
        <v>2305</v>
      </c>
      <c r="S1820" s="9">
        <f t="shared" si="229"/>
        <v>1020</v>
      </c>
      <c r="T1820" s="9">
        <f t="shared" si="230"/>
        <v>1285</v>
      </c>
      <c r="U1820" s="10">
        <f t="shared" si="231"/>
        <v>0.55748373101952275</v>
      </c>
      <c r="V1820" s="5" t="s">
        <v>42</v>
      </c>
    </row>
    <row r="1821" spans="1:22" x14ac:dyDescent="0.3">
      <c r="A1821" s="5" t="s">
        <v>1908</v>
      </c>
      <c r="B1821" s="6">
        <v>45389</v>
      </c>
      <c r="C1821" s="5">
        <f t="shared" si="224"/>
        <v>2024</v>
      </c>
      <c r="D1821" s="5">
        <f t="shared" si="225"/>
        <v>4</v>
      </c>
      <c r="E1821" s="5" t="str">
        <f t="shared" si="226"/>
        <v>Apr</v>
      </c>
      <c r="F1821" s="5" t="str">
        <f t="shared" si="227"/>
        <v>Q2</v>
      </c>
      <c r="G1821" s="5" t="s">
        <v>51</v>
      </c>
      <c r="H1821" s="5" t="s">
        <v>79</v>
      </c>
      <c r="I1821" s="5" t="s">
        <v>80</v>
      </c>
      <c r="J1821" s="5" t="s">
        <v>46</v>
      </c>
      <c r="K1821" s="5" t="s">
        <v>89</v>
      </c>
      <c r="L1821" s="5" t="s">
        <v>48</v>
      </c>
      <c r="M1821" s="5" t="s">
        <v>49</v>
      </c>
      <c r="N1821" s="5">
        <v>4</v>
      </c>
      <c r="O1821" s="7">
        <v>2383</v>
      </c>
      <c r="P1821" s="8">
        <v>0.15</v>
      </c>
      <c r="Q1821" s="7">
        <v>1392</v>
      </c>
      <c r="R1821" s="9">
        <f t="shared" si="228"/>
        <v>8102.2</v>
      </c>
      <c r="S1821" s="9">
        <f t="shared" si="229"/>
        <v>5568</v>
      </c>
      <c r="T1821" s="9">
        <f t="shared" si="230"/>
        <v>2534.1999999999998</v>
      </c>
      <c r="U1821" s="10">
        <f t="shared" si="231"/>
        <v>0.31277924514329442</v>
      </c>
      <c r="V1821" s="5" t="s">
        <v>42</v>
      </c>
    </row>
    <row r="1822" spans="1:22" x14ac:dyDescent="0.3">
      <c r="A1822" s="5" t="s">
        <v>1909</v>
      </c>
      <c r="B1822" s="6">
        <v>45390</v>
      </c>
      <c r="C1822" s="5">
        <f t="shared" si="224"/>
        <v>2024</v>
      </c>
      <c r="D1822" s="5">
        <f t="shared" si="225"/>
        <v>4</v>
      </c>
      <c r="E1822" s="5" t="str">
        <f t="shared" si="226"/>
        <v>Apr</v>
      </c>
      <c r="F1822" s="5" t="str">
        <f t="shared" si="227"/>
        <v>Q2</v>
      </c>
      <c r="G1822" s="5" t="s">
        <v>58</v>
      </c>
      <c r="H1822" s="5" t="s">
        <v>68</v>
      </c>
      <c r="I1822" s="5" t="s">
        <v>69</v>
      </c>
      <c r="J1822" s="5" t="s">
        <v>81</v>
      </c>
      <c r="K1822" s="5" t="s">
        <v>146</v>
      </c>
      <c r="L1822" s="5" t="s">
        <v>40</v>
      </c>
      <c r="M1822" s="5" t="s">
        <v>56</v>
      </c>
      <c r="N1822" s="5">
        <v>2</v>
      </c>
      <c r="O1822" s="7">
        <v>9860</v>
      </c>
      <c r="P1822" s="8">
        <v>0.15</v>
      </c>
      <c r="Q1822" s="7">
        <v>6291</v>
      </c>
      <c r="R1822" s="9">
        <f t="shared" si="228"/>
        <v>16762</v>
      </c>
      <c r="S1822" s="9">
        <f t="shared" si="229"/>
        <v>12582</v>
      </c>
      <c r="T1822" s="9">
        <f t="shared" si="230"/>
        <v>4180</v>
      </c>
      <c r="U1822" s="10">
        <f t="shared" si="231"/>
        <v>0.24937358310464144</v>
      </c>
      <c r="V1822" s="5" t="s">
        <v>42</v>
      </c>
    </row>
    <row r="1823" spans="1:22" x14ac:dyDescent="0.3">
      <c r="A1823" s="5" t="s">
        <v>1910</v>
      </c>
      <c r="B1823" s="6">
        <v>45390</v>
      </c>
      <c r="C1823" s="5">
        <f t="shared" si="224"/>
        <v>2024</v>
      </c>
      <c r="D1823" s="5">
        <f t="shared" si="225"/>
        <v>4</v>
      </c>
      <c r="E1823" s="5" t="str">
        <f t="shared" si="226"/>
        <v>Apr</v>
      </c>
      <c r="F1823" s="5" t="str">
        <f t="shared" si="227"/>
        <v>Q2</v>
      </c>
      <c r="G1823" s="5" t="s">
        <v>63</v>
      </c>
      <c r="H1823" s="5" t="s">
        <v>109</v>
      </c>
      <c r="I1823" s="5" t="s">
        <v>110</v>
      </c>
      <c r="J1823" s="5" t="s">
        <v>54</v>
      </c>
      <c r="K1823" s="5" t="s">
        <v>84</v>
      </c>
      <c r="L1823" s="5" t="s">
        <v>76</v>
      </c>
      <c r="M1823" s="5" t="s">
        <v>49</v>
      </c>
      <c r="N1823" s="5">
        <v>2</v>
      </c>
      <c r="O1823" s="7">
        <v>2455</v>
      </c>
      <c r="P1823" s="8">
        <v>0</v>
      </c>
      <c r="Q1823" s="7">
        <v>1213</v>
      </c>
      <c r="R1823" s="9">
        <f t="shared" si="228"/>
        <v>4910</v>
      </c>
      <c r="S1823" s="9">
        <f t="shared" si="229"/>
        <v>2426</v>
      </c>
      <c r="T1823" s="9">
        <f t="shared" si="230"/>
        <v>2484</v>
      </c>
      <c r="U1823" s="10">
        <f t="shared" si="231"/>
        <v>0.50590631364562122</v>
      </c>
      <c r="V1823" s="5" t="s">
        <v>42</v>
      </c>
    </row>
    <row r="1824" spans="1:22" x14ac:dyDescent="0.3">
      <c r="A1824" s="5" t="s">
        <v>1911</v>
      </c>
      <c r="B1824" s="6">
        <v>45391</v>
      </c>
      <c r="C1824" s="5">
        <f t="shared" si="224"/>
        <v>2024</v>
      </c>
      <c r="D1824" s="5">
        <f t="shared" si="225"/>
        <v>4</v>
      </c>
      <c r="E1824" s="5" t="str">
        <f t="shared" si="226"/>
        <v>Apr</v>
      </c>
      <c r="F1824" s="5" t="str">
        <f t="shared" si="227"/>
        <v>Q2</v>
      </c>
      <c r="G1824" s="5" t="s">
        <v>58</v>
      </c>
      <c r="H1824" s="5" t="s">
        <v>68</v>
      </c>
      <c r="I1824" s="5" t="s">
        <v>69</v>
      </c>
      <c r="J1824" s="5" t="s">
        <v>81</v>
      </c>
      <c r="K1824" s="5" t="s">
        <v>82</v>
      </c>
      <c r="L1824" s="5" t="s">
        <v>40</v>
      </c>
      <c r="M1824" s="5" t="s">
        <v>49</v>
      </c>
      <c r="N1824" s="5">
        <v>5</v>
      </c>
      <c r="O1824" s="7">
        <v>6877</v>
      </c>
      <c r="P1824" s="8">
        <v>0.15</v>
      </c>
      <c r="Q1824" s="7">
        <v>3770</v>
      </c>
      <c r="R1824" s="9">
        <f t="shared" si="228"/>
        <v>29227.25</v>
      </c>
      <c r="S1824" s="9">
        <f t="shared" si="229"/>
        <v>18850</v>
      </c>
      <c r="T1824" s="9">
        <f t="shared" si="230"/>
        <v>10377.25</v>
      </c>
      <c r="U1824" s="10">
        <f t="shared" si="231"/>
        <v>0.35505393083509396</v>
      </c>
      <c r="V1824" s="5" t="s">
        <v>42</v>
      </c>
    </row>
    <row r="1825" spans="1:22" x14ac:dyDescent="0.3">
      <c r="A1825" s="5" t="s">
        <v>1912</v>
      </c>
      <c r="B1825" s="6">
        <v>45391</v>
      </c>
      <c r="C1825" s="5">
        <f t="shared" si="224"/>
        <v>2024</v>
      </c>
      <c r="D1825" s="5">
        <f t="shared" si="225"/>
        <v>4</v>
      </c>
      <c r="E1825" s="5" t="str">
        <f t="shared" si="226"/>
        <v>Apr</v>
      </c>
      <c r="F1825" s="5" t="str">
        <f t="shared" si="227"/>
        <v>Q2</v>
      </c>
      <c r="G1825" s="5" t="s">
        <v>58</v>
      </c>
      <c r="H1825" s="5" t="s">
        <v>59</v>
      </c>
      <c r="I1825" s="5" t="s">
        <v>60</v>
      </c>
      <c r="J1825" s="5" t="s">
        <v>54</v>
      </c>
      <c r="K1825" s="5" t="s">
        <v>55</v>
      </c>
      <c r="L1825" s="5" t="s">
        <v>40</v>
      </c>
      <c r="M1825" s="5" t="s">
        <v>49</v>
      </c>
      <c r="N1825" s="5">
        <v>2</v>
      </c>
      <c r="O1825" s="7">
        <v>2678</v>
      </c>
      <c r="P1825" s="8">
        <v>0.15</v>
      </c>
      <c r="Q1825" s="7">
        <v>1598</v>
      </c>
      <c r="R1825" s="9">
        <f t="shared" si="228"/>
        <v>4552.5999999999995</v>
      </c>
      <c r="S1825" s="9">
        <f t="shared" si="229"/>
        <v>3196</v>
      </c>
      <c r="T1825" s="9">
        <f t="shared" si="230"/>
        <v>1356.5999999999995</v>
      </c>
      <c r="U1825" s="10">
        <f t="shared" si="231"/>
        <v>0.29798356982822993</v>
      </c>
      <c r="V1825" s="5" t="s">
        <v>42</v>
      </c>
    </row>
    <row r="1826" spans="1:22" x14ac:dyDescent="0.3">
      <c r="A1826" s="5" t="s">
        <v>1913</v>
      </c>
      <c r="B1826" s="6">
        <v>45391</v>
      </c>
      <c r="C1826" s="5">
        <f t="shared" si="224"/>
        <v>2024</v>
      </c>
      <c r="D1826" s="5">
        <f t="shared" si="225"/>
        <v>4</v>
      </c>
      <c r="E1826" s="5" t="str">
        <f t="shared" si="226"/>
        <v>Apr</v>
      </c>
      <c r="F1826" s="5" t="str">
        <f t="shared" si="227"/>
        <v>Q2</v>
      </c>
      <c r="G1826" s="5" t="s">
        <v>58</v>
      </c>
      <c r="H1826" s="5" t="s">
        <v>68</v>
      </c>
      <c r="I1826" s="5" t="s">
        <v>69</v>
      </c>
      <c r="J1826" s="5" t="s">
        <v>81</v>
      </c>
      <c r="K1826" s="5" t="s">
        <v>146</v>
      </c>
      <c r="L1826" s="5" t="s">
        <v>76</v>
      </c>
      <c r="M1826" s="5" t="s">
        <v>49</v>
      </c>
      <c r="N1826" s="5">
        <v>5</v>
      </c>
      <c r="O1826" s="7">
        <v>8216</v>
      </c>
      <c r="P1826" s="8">
        <v>0.15</v>
      </c>
      <c r="Q1826" s="7">
        <v>5140</v>
      </c>
      <c r="R1826" s="9">
        <f t="shared" si="228"/>
        <v>34918</v>
      </c>
      <c r="S1826" s="9">
        <f t="shared" si="229"/>
        <v>25700</v>
      </c>
      <c r="T1826" s="9">
        <f t="shared" si="230"/>
        <v>9218</v>
      </c>
      <c r="U1826" s="10">
        <f t="shared" si="231"/>
        <v>0.26398991923936077</v>
      </c>
      <c r="V1826" s="5" t="s">
        <v>42</v>
      </c>
    </row>
    <row r="1827" spans="1:22" x14ac:dyDescent="0.3">
      <c r="A1827" s="5" t="s">
        <v>1914</v>
      </c>
      <c r="B1827" s="6">
        <v>45391</v>
      </c>
      <c r="C1827" s="5">
        <f t="shared" si="224"/>
        <v>2024</v>
      </c>
      <c r="D1827" s="5">
        <f t="shared" si="225"/>
        <v>4</v>
      </c>
      <c r="E1827" s="5" t="str">
        <f t="shared" si="226"/>
        <v>Apr</v>
      </c>
      <c r="F1827" s="5" t="str">
        <f t="shared" si="227"/>
        <v>Q2</v>
      </c>
      <c r="G1827" s="5" t="s">
        <v>51</v>
      </c>
      <c r="H1827" s="5" t="s">
        <v>52</v>
      </c>
      <c r="I1827" s="5" t="s">
        <v>53</v>
      </c>
      <c r="J1827" s="5" t="s">
        <v>38</v>
      </c>
      <c r="K1827" s="5" t="s">
        <v>75</v>
      </c>
      <c r="L1827" s="5" t="s">
        <v>48</v>
      </c>
      <c r="M1827" s="5" t="s">
        <v>56</v>
      </c>
      <c r="N1827" s="5">
        <v>1</v>
      </c>
      <c r="O1827" s="7">
        <v>11576</v>
      </c>
      <c r="P1827" s="8">
        <v>0.1</v>
      </c>
      <c r="Q1827" s="7">
        <v>8613</v>
      </c>
      <c r="R1827" s="9">
        <f t="shared" si="228"/>
        <v>10418.4</v>
      </c>
      <c r="S1827" s="9">
        <f t="shared" si="229"/>
        <v>8613</v>
      </c>
      <c r="T1827" s="9">
        <f t="shared" si="230"/>
        <v>1805.3999999999996</v>
      </c>
      <c r="U1827" s="10">
        <f t="shared" si="231"/>
        <v>0.17328956461644779</v>
      </c>
      <c r="V1827" s="5" t="s">
        <v>42</v>
      </c>
    </row>
    <row r="1828" spans="1:22" x14ac:dyDescent="0.3">
      <c r="A1828" s="5" t="s">
        <v>1915</v>
      </c>
      <c r="B1828" s="6">
        <v>45391</v>
      </c>
      <c r="C1828" s="5">
        <f t="shared" si="224"/>
        <v>2024</v>
      </c>
      <c r="D1828" s="5">
        <f t="shared" si="225"/>
        <v>4</v>
      </c>
      <c r="E1828" s="5" t="str">
        <f t="shared" si="226"/>
        <v>Apr</v>
      </c>
      <c r="F1828" s="5" t="str">
        <f t="shared" si="227"/>
        <v>Q2</v>
      </c>
      <c r="G1828" s="5" t="s">
        <v>35</v>
      </c>
      <c r="H1828" s="5" t="s">
        <v>91</v>
      </c>
      <c r="I1828" s="5" t="s">
        <v>92</v>
      </c>
      <c r="J1828" s="5" t="s">
        <v>46</v>
      </c>
      <c r="K1828" s="5" t="s">
        <v>47</v>
      </c>
      <c r="L1828" s="5" t="s">
        <v>40</v>
      </c>
      <c r="M1828" s="5" t="s">
        <v>49</v>
      </c>
      <c r="N1828" s="5">
        <v>1</v>
      </c>
      <c r="O1828" s="7">
        <v>456</v>
      </c>
      <c r="P1828" s="8">
        <v>0</v>
      </c>
      <c r="Q1828" s="7">
        <v>201</v>
      </c>
      <c r="R1828" s="9">
        <f t="shared" si="228"/>
        <v>456</v>
      </c>
      <c r="S1828" s="9">
        <f t="shared" si="229"/>
        <v>201</v>
      </c>
      <c r="T1828" s="9">
        <f t="shared" si="230"/>
        <v>255</v>
      </c>
      <c r="U1828" s="10">
        <f t="shared" si="231"/>
        <v>0.55921052631578949</v>
      </c>
      <c r="V1828" s="5" t="s">
        <v>42</v>
      </c>
    </row>
    <row r="1829" spans="1:22" x14ac:dyDescent="0.3">
      <c r="A1829" s="5" t="s">
        <v>1916</v>
      </c>
      <c r="B1829" s="6">
        <v>45392</v>
      </c>
      <c r="C1829" s="5">
        <f t="shared" si="224"/>
        <v>2024</v>
      </c>
      <c r="D1829" s="5">
        <f t="shared" si="225"/>
        <v>4</v>
      </c>
      <c r="E1829" s="5" t="str">
        <f t="shared" si="226"/>
        <v>Apr</v>
      </c>
      <c r="F1829" s="5" t="str">
        <f t="shared" si="227"/>
        <v>Q2</v>
      </c>
      <c r="G1829" s="5" t="s">
        <v>35</v>
      </c>
      <c r="H1829" s="5" t="s">
        <v>36</v>
      </c>
      <c r="I1829" s="5" t="s">
        <v>37</v>
      </c>
      <c r="J1829" s="5" t="s">
        <v>38</v>
      </c>
      <c r="K1829" s="5" t="s">
        <v>39</v>
      </c>
      <c r="L1829" s="5" t="s">
        <v>40</v>
      </c>
      <c r="M1829" s="5" t="s">
        <v>49</v>
      </c>
      <c r="N1829" s="5">
        <v>2</v>
      </c>
      <c r="O1829" s="7">
        <v>48592</v>
      </c>
      <c r="P1829" s="8">
        <v>0.05</v>
      </c>
      <c r="Q1829" s="7">
        <v>40166</v>
      </c>
      <c r="R1829" s="9">
        <f t="shared" si="228"/>
        <v>92324.800000000003</v>
      </c>
      <c r="S1829" s="9">
        <f t="shared" si="229"/>
        <v>80332</v>
      </c>
      <c r="T1829" s="9">
        <f t="shared" si="230"/>
        <v>11992.800000000003</v>
      </c>
      <c r="U1829" s="10">
        <f t="shared" si="231"/>
        <v>0.12989792558445837</v>
      </c>
      <c r="V1829" s="5" t="s">
        <v>42</v>
      </c>
    </row>
    <row r="1830" spans="1:22" x14ac:dyDescent="0.3">
      <c r="A1830" s="5" t="s">
        <v>1917</v>
      </c>
      <c r="B1830" s="6">
        <v>45392</v>
      </c>
      <c r="C1830" s="5">
        <f t="shared" si="224"/>
        <v>2024</v>
      </c>
      <c r="D1830" s="5">
        <f t="shared" si="225"/>
        <v>4</v>
      </c>
      <c r="E1830" s="5" t="str">
        <f t="shared" si="226"/>
        <v>Apr</v>
      </c>
      <c r="F1830" s="5" t="str">
        <f t="shared" si="227"/>
        <v>Q2</v>
      </c>
      <c r="G1830" s="5" t="s">
        <v>51</v>
      </c>
      <c r="H1830" s="5" t="s">
        <v>52</v>
      </c>
      <c r="I1830" s="5" t="s">
        <v>53</v>
      </c>
      <c r="J1830" s="5" t="s">
        <v>81</v>
      </c>
      <c r="K1830" s="5" t="s">
        <v>82</v>
      </c>
      <c r="L1830" s="5" t="s">
        <v>76</v>
      </c>
      <c r="M1830" s="5" t="s">
        <v>56</v>
      </c>
      <c r="N1830" s="5">
        <v>3</v>
      </c>
      <c r="O1830" s="7">
        <v>6525</v>
      </c>
      <c r="P1830" s="8">
        <v>0.35</v>
      </c>
      <c r="Q1830" s="7">
        <v>3494</v>
      </c>
      <c r="R1830" s="9">
        <f t="shared" si="228"/>
        <v>12723.75</v>
      </c>
      <c r="S1830" s="9">
        <f t="shared" si="229"/>
        <v>10482</v>
      </c>
      <c r="T1830" s="9">
        <f t="shared" si="230"/>
        <v>2241.75</v>
      </c>
      <c r="U1830" s="10">
        <f t="shared" si="231"/>
        <v>0.17618626584143826</v>
      </c>
      <c r="V1830" s="5" t="s">
        <v>42</v>
      </c>
    </row>
    <row r="1831" spans="1:22" x14ac:dyDescent="0.3">
      <c r="A1831" s="5" t="s">
        <v>1918</v>
      </c>
      <c r="B1831" s="6">
        <v>45393</v>
      </c>
      <c r="C1831" s="5">
        <f t="shared" si="224"/>
        <v>2024</v>
      </c>
      <c r="D1831" s="5">
        <f t="shared" si="225"/>
        <v>4</v>
      </c>
      <c r="E1831" s="5" t="str">
        <f t="shared" si="226"/>
        <v>Apr</v>
      </c>
      <c r="F1831" s="5" t="str">
        <f t="shared" si="227"/>
        <v>Q2</v>
      </c>
      <c r="G1831" s="5" t="s">
        <v>51</v>
      </c>
      <c r="H1831" s="5" t="s">
        <v>106</v>
      </c>
      <c r="I1831" s="5" t="s">
        <v>107</v>
      </c>
      <c r="J1831" s="5" t="s">
        <v>54</v>
      </c>
      <c r="K1831" s="5" t="s">
        <v>55</v>
      </c>
      <c r="L1831" s="5" t="s">
        <v>40</v>
      </c>
      <c r="M1831" s="5" t="s">
        <v>49</v>
      </c>
      <c r="N1831" s="5">
        <v>5</v>
      </c>
      <c r="O1831" s="7">
        <v>2903</v>
      </c>
      <c r="P1831" s="8">
        <v>0.05</v>
      </c>
      <c r="Q1831" s="7">
        <v>1781</v>
      </c>
      <c r="R1831" s="9">
        <f t="shared" si="228"/>
        <v>13789.25</v>
      </c>
      <c r="S1831" s="9">
        <f t="shared" si="229"/>
        <v>8905</v>
      </c>
      <c r="T1831" s="9">
        <f t="shared" si="230"/>
        <v>4884.25</v>
      </c>
      <c r="U1831" s="10">
        <f t="shared" si="231"/>
        <v>0.35420708160342296</v>
      </c>
      <c r="V1831" s="5" t="s">
        <v>42</v>
      </c>
    </row>
    <row r="1832" spans="1:22" x14ac:dyDescent="0.3">
      <c r="A1832" s="5" t="s">
        <v>1919</v>
      </c>
      <c r="B1832" s="6">
        <v>45393</v>
      </c>
      <c r="C1832" s="5">
        <f t="shared" si="224"/>
        <v>2024</v>
      </c>
      <c r="D1832" s="5">
        <f t="shared" si="225"/>
        <v>4</v>
      </c>
      <c r="E1832" s="5" t="str">
        <f t="shared" si="226"/>
        <v>Apr</v>
      </c>
      <c r="F1832" s="5" t="str">
        <f t="shared" si="227"/>
        <v>Q2</v>
      </c>
      <c r="G1832" s="5" t="s">
        <v>58</v>
      </c>
      <c r="H1832" s="5" t="s">
        <v>68</v>
      </c>
      <c r="I1832" s="5" t="s">
        <v>69</v>
      </c>
      <c r="J1832" s="5" t="s">
        <v>38</v>
      </c>
      <c r="K1832" s="5" t="s">
        <v>39</v>
      </c>
      <c r="L1832" s="5" t="s">
        <v>40</v>
      </c>
      <c r="M1832" s="5" t="s">
        <v>49</v>
      </c>
      <c r="N1832" s="5">
        <v>2</v>
      </c>
      <c r="O1832" s="7">
        <v>48484</v>
      </c>
      <c r="P1832" s="8">
        <v>0</v>
      </c>
      <c r="Q1832" s="7">
        <v>40283</v>
      </c>
      <c r="R1832" s="9">
        <f t="shared" si="228"/>
        <v>96968</v>
      </c>
      <c r="S1832" s="9">
        <f t="shared" si="229"/>
        <v>80566</v>
      </c>
      <c r="T1832" s="9">
        <f t="shared" si="230"/>
        <v>16402</v>
      </c>
      <c r="U1832" s="10">
        <f t="shared" si="231"/>
        <v>0.16914858510023925</v>
      </c>
      <c r="V1832" s="5" t="s">
        <v>42</v>
      </c>
    </row>
    <row r="1833" spans="1:22" x14ac:dyDescent="0.3">
      <c r="A1833" s="5" t="s">
        <v>1920</v>
      </c>
      <c r="B1833" s="6">
        <v>45393</v>
      </c>
      <c r="C1833" s="5">
        <f t="shared" si="224"/>
        <v>2024</v>
      </c>
      <c r="D1833" s="5">
        <f t="shared" si="225"/>
        <v>4</v>
      </c>
      <c r="E1833" s="5" t="str">
        <f t="shared" si="226"/>
        <v>Apr</v>
      </c>
      <c r="F1833" s="5" t="str">
        <f t="shared" si="227"/>
        <v>Q2</v>
      </c>
      <c r="G1833" s="5" t="s">
        <v>51</v>
      </c>
      <c r="H1833" s="5" t="s">
        <v>52</v>
      </c>
      <c r="I1833" s="5" t="s">
        <v>53</v>
      </c>
      <c r="J1833" s="5" t="s">
        <v>46</v>
      </c>
      <c r="K1833" s="5" t="s">
        <v>89</v>
      </c>
      <c r="L1833" s="5" t="s">
        <v>48</v>
      </c>
      <c r="M1833" s="5" t="s">
        <v>41</v>
      </c>
      <c r="N1833" s="5">
        <v>1</v>
      </c>
      <c r="O1833" s="7">
        <v>2077</v>
      </c>
      <c r="P1833" s="8">
        <v>0.15</v>
      </c>
      <c r="Q1833" s="7">
        <v>1185</v>
      </c>
      <c r="R1833" s="9">
        <f t="shared" si="228"/>
        <v>1765.45</v>
      </c>
      <c r="S1833" s="9">
        <f t="shared" si="229"/>
        <v>1185</v>
      </c>
      <c r="T1833" s="9">
        <f t="shared" si="230"/>
        <v>580.45000000000005</v>
      </c>
      <c r="U1833" s="10">
        <f t="shared" si="231"/>
        <v>0.32878302982242491</v>
      </c>
      <c r="V1833" s="5" t="s">
        <v>42</v>
      </c>
    </row>
    <row r="1834" spans="1:22" x14ac:dyDescent="0.3">
      <c r="A1834" s="5" t="s">
        <v>1921</v>
      </c>
      <c r="B1834" s="6">
        <v>45393</v>
      </c>
      <c r="C1834" s="5">
        <f t="shared" si="224"/>
        <v>2024</v>
      </c>
      <c r="D1834" s="5">
        <f t="shared" si="225"/>
        <v>4</v>
      </c>
      <c r="E1834" s="5" t="str">
        <f t="shared" si="226"/>
        <v>Apr</v>
      </c>
      <c r="F1834" s="5" t="str">
        <f t="shared" si="227"/>
        <v>Q2</v>
      </c>
      <c r="G1834" s="5" t="s">
        <v>63</v>
      </c>
      <c r="H1834" s="5" t="s">
        <v>64</v>
      </c>
      <c r="I1834" s="5" t="s">
        <v>65</v>
      </c>
      <c r="J1834" s="5" t="s">
        <v>81</v>
      </c>
      <c r="K1834" s="5" t="s">
        <v>82</v>
      </c>
      <c r="L1834" s="5" t="s">
        <v>48</v>
      </c>
      <c r="M1834" s="5" t="s">
        <v>49</v>
      </c>
      <c r="N1834" s="5">
        <v>1</v>
      </c>
      <c r="O1834" s="7">
        <v>6576</v>
      </c>
      <c r="P1834" s="8">
        <v>0</v>
      </c>
      <c r="Q1834" s="7">
        <v>3591</v>
      </c>
      <c r="R1834" s="9">
        <f t="shared" si="228"/>
        <v>6576</v>
      </c>
      <c r="S1834" s="9">
        <f t="shared" si="229"/>
        <v>3591</v>
      </c>
      <c r="T1834" s="9">
        <f t="shared" si="230"/>
        <v>2985</v>
      </c>
      <c r="U1834" s="10">
        <f t="shared" si="231"/>
        <v>0.45392335766423358</v>
      </c>
      <c r="V1834" s="5" t="s">
        <v>42</v>
      </c>
    </row>
    <row r="1835" spans="1:22" x14ac:dyDescent="0.3">
      <c r="A1835" s="5" t="s">
        <v>1922</v>
      </c>
      <c r="B1835" s="6">
        <v>45393</v>
      </c>
      <c r="C1835" s="5">
        <f t="shared" si="224"/>
        <v>2024</v>
      </c>
      <c r="D1835" s="5">
        <f t="shared" si="225"/>
        <v>4</v>
      </c>
      <c r="E1835" s="5" t="str">
        <f t="shared" si="226"/>
        <v>Apr</v>
      </c>
      <c r="F1835" s="5" t="str">
        <f t="shared" si="227"/>
        <v>Q2</v>
      </c>
      <c r="G1835" s="5" t="s">
        <v>51</v>
      </c>
      <c r="H1835" s="5" t="s">
        <v>52</v>
      </c>
      <c r="I1835" s="5" t="s">
        <v>53</v>
      </c>
      <c r="J1835" s="5" t="s">
        <v>81</v>
      </c>
      <c r="K1835" s="5" t="s">
        <v>82</v>
      </c>
      <c r="L1835" s="5" t="s">
        <v>40</v>
      </c>
      <c r="M1835" s="5" t="s">
        <v>49</v>
      </c>
      <c r="N1835" s="5">
        <v>2</v>
      </c>
      <c r="O1835" s="7">
        <v>6002</v>
      </c>
      <c r="P1835" s="8">
        <v>0.3</v>
      </c>
      <c r="Q1835" s="7">
        <v>3242</v>
      </c>
      <c r="R1835" s="9">
        <f t="shared" si="228"/>
        <v>8402.7999999999993</v>
      </c>
      <c r="S1835" s="9">
        <f t="shared" si="229"/>
        <v>6484</v>
      </c>
      <c r="T1835" s="9">
        <f t="shared" si="230"/>
        <v>1918.7999999999993</v>
      </c>
      <c r="U1835" s="10">
        <f t="shared" si="231"/>
        <v>0.22835245394392339</v>
      </c>
      <c r="V1835" s="5" t="s">
        <v>42</v>
      </c>
    </row>
    <row r="1836" spans="1:22" x14ac:dyDescent="0.3">
      <c r="A1836" s="5" t="s">
        <v>1923</v>
      </c>
      <c r="B1836" s="6">
        <v>45393</v>
      </c>
      <c r="C1836" s="5">
        <f t="shared" si="224"/>
        <v>2024</v>
      </c>
      <c r="D1836" s="5">
        <f t="shared" si="225"/>
        <v>4</v>
      </c>
      <c r="E1836" s="5" t="str">
        <f t="shared" si="226"/>
        <v>Apr</v>
      </c>
      <c r="F1836" s="5" t="str">
        <f t="shared" si="227"/>
        <v>Q2</v>
      </c>
      <c r="G1836" s="5" t="s">
        <v>58</v>
      </c>
      <c r="H1836" s="5" t="s">
        <v>72</v>
      </c>
      <c r="I1836" s="5" t="s">
        <v>73</v>
      </c>
      <c r="J1836" s="5" t="s">
        <v>81</v>
      </c>
      <c r="K1836" s="5" t="s">
        <v>82</v>
      </c>
      <c r="L1836" s="5" t="s">
        <v>76</v>
      </c>
      <c r="M1836" s="5" t="s">
        <v>41</v>
      </c>
      <c r="N1836" s="5">
        <v>2</v>
      </c>
      <c r="O1836" s="7">
        <v>6621</v>
      </c>
      <c r="P1836" s="8">
        <v>0.1</v>
      </c>
      <c r="Q1836" s="7">
        <v>3564</v>
      </c>
      <c r="R1836" s="9">
        <f t="shared" si="228"/>
        <v>11917.800000000001</v>
      </c>
      <c r="S1836" s="9">
        <f t="shared" si="229"/>
        <v>7128</v>
      </c>
      <c r="T1836" s="9">
        <f t="shared" si="230"/>
        <v>4789.8000000000011</v>
      </c>
      <c r="U1836" s="10">
        <f t="shared" si="231"/>
        <v>0.40190303579519715</v>
      </c>
      <c r="V1836" s="5" t="s">
        <v>42</v>
      </c>
    </row>
    <row r="1837" spans="1:22" x14ac:dyDescent="0.3">
      <c r="A1837" s="5" t="s">
        <v>1924</v>
      </c>
      <c r="B1837" s="6">
        <v>45393</v>
      </c>
      <c r="C1837" s="5">
        <f t="shared" si="224"/>
        <v>2024</v>
      </c>
      <c r="D1837" s="5">
        <f t="shared" si="225"/>
        <v>4</v>
      </c>
      <c r="E1837" s="5" t="str">
        <f t="shared" si="226"/>
        <v>Apr</v>
      </c>
      <c r="F1837" s="5" t="str">
        <f t="shared" si="227"/>
        <v>Q2</v>
      </c>
      <c r="G1837" s="5" t="s">
        <v>58</v>
      </c>
      <c r="H1837" s="5" t="s">
        <v>59</v>
      </c>
      <c r="I1837" s="5" t="s">
        <v>60</v>
      </c>
      <c r="J1837" s="5" t="s">
        <v>46</v>
      </c>
      <c r="K1837" s="5" t="s">
        <v>61</v>
      </c>
      <c r="L1837" s="5" t="s">
        <v>40</v>
      </c>
      <c r="M1837" s="5" t="s">
        <v>49</v>
      </c>
      <c r="N1837" s="5">
        <v>3</v>
      </c>
      <c r="O1837" s="7">
        <v>255</v>
      </c>
      <c r="P1837" s="8">
        <v>0.15</v>
      </c>
      <c r="Q1837" s="7">
        <v>104</v>
      </c>
      <c r="R1837" s="9">
        <f t="shared" si="228"/>
        <v>650.25</v>
      </c>
      <c r="S1837" s="9">
        <f t="shared" si="229"/>
        <v>312</v>
      </c>
      <c r="T1837" s="9">
        <f t="shared" si="230"/>
        <v>338.25</v>
      </c>
      <c r="U1837" s="10">
        <f t="shared" si="231"/>
        <v>0.52018454440599771</v>
      </c>
      <c r="V1837" s="5" t="s">
        <v>42</v>
      </c>
    </row>
    <row r="1838" spans="1:22" x14ac:dyDescent="0.3">
      <c r="A1838" s="5" t="s">
        <v>1925</v>
      </c>
      <c r="B1838" s="6">
        <v>45393</v>
      </c>
      <c r="C1838" s="5">
        <f t="shared" si="224"/>
        <v>2024</v>
      </c>
      <c r="D1838" s="5">
        <f t="shared" si="225"/>
        <v>4</v>
      </c>
      <c r="E1838" s="5" t="str">
        <f t="shared" si="226"/>
        <v>Apr</v>
      </c>
      <c r="F1838" s="5" t="str">
        <f t="shared" si="227"/>
        <v>Q2</v>
      </c>
      <c r="G1838" s="5" t="s">
        <v>58</v>
      </c>
      <c r="H1838" s="5" t="s">
        <v>72</v>
      </c>
      <c r="I1838" s="5" t="s">
        <v>73</v>
      </c>
      <c r="J1838" s="5" t="s">
        <v>38</v>
      </c>
      <c r="K1838" s="5" t="s">
        <v>104</v>
      </c>
      <c r="L1838" s="5" t="s">
        <v>40</v>
      </c>
      <c r="M1838" s="5" t="s">
        <v>49</v>
      </c>
      <c r="N1838" s="5">
        <v>3</v>
      </c>
      <c r="O1838" s="7">
        <v>1392</v>
      </c>
      <c r="P1838" s="8">
        <v>0</v>
      </c>
      <c r="Q1838" s="7">
        <v>708</v>
      </c>
      <c r="R1838" s="9">
        <f t="shared" si="228"/>
        <v>4176</v>
      </c>
      <c r="S1838" s="9">
        <f t="shared" si="229"/>
        <v>2124</v>
      </c>
      <c r="T1838" s="9">
        <f t="shared" si="230"/>
        <v>2052</v>
      </c>
      <c r="U1838" s="10">
        <f t="shared" si="231"/>
        <v>0.49137931034482757</v>
      </c>
      <c r="V1838" s="5" t="s">
        <v>42</v>
      </c>
    </row>
    <row r="1839" spans="1:22" x14ac:dyDescent="0.3">
      <c r="A1839" s="5" t="s">
        <v>1926</v>
      </c>
      <c r="B1839" s="6">
        <v>45394</v>
      </c>
      <c r="C1839" s="5">
        <f t="shared" si="224"/>
        <v>2024</v>
      </c>
      <c r="D1839" s="5">
        <f t="shared" si="225"/>
        <v>4</v>
      </c>
      <c r="E1839" s="5" t="str">
        <f t="shared" si="226"/>
        <v>Apr</v>
      </c>
      <c r="F1839" s="5" t="str">
        <f t="shared" si="227"/>
        <v>Q2</v>
      </c>
      <c r="G1839" s="5" t="s">
        <v>51</v>
      </c>
      <c r="H1839" s="5" t="s">
        <v>52</v>
      </c>
      <c r="I1839" s="5" t="s">
        <v>53</v>
      </c>
      <c r="J1839" s="5" t="s">
        <v>46</v>
      </c>
      <c r="K1839" s="5" t="s">
        <v>61</v>
      </c>
      <c r="L1839" s="5" t="s">
        <v>76</v>
      </c>
      <c r="M1839" s="5" t="s">
        <v>49</v>
      </c>
      <c r="N1839" s="5">
        <v>2</v>
      </c>
      <c r="O1839" s="7">
        <v>237</v>
      </c>
      <c r="P1839" s="8">
        <v>0</v>
      </c>
      <c r="Q1839" s="7">
        <v>100</v>
      </c>
      <c r="R1839" s="9">
        <f t="shared" si="228"/>
        <v>474</v>
      </c>
      <c r="S1839" s="9">
        <f t="shared" si="229"/>
        <v>200</v>
      </c>
      <c r="T1839" s="9">
        <f t="shared" si="230"/>
        <v>274</v>
      </c>
      <c r="U1839" s="10">
        <f t="shared" si="231"/>
        <v>0.57805907172995785</v>
      </c>
      <c r="V1839" s="5" t="s">
        <v>42</v>
      </c>
    </row>
    <row r="1840" spans="1:22" x14ac:dyDescent="0.3">
      <c r="A1840" s="5" t="s">
        <v>1927</v>
      </c>
      <c r="B1840" s="6">
        <v>45394</v>
      </c>
      <c r="C1840" s="5">
        <f t="shared" si="224"/>
        <v>2024</v>
      </c>
      <c r="D1840" s="5">
        <f t="shared" si="225"/>
        <v>4</v>
      </c>
      <c r="E1840" s="5" t="str">
        <f t="shared" si="226"/>
        <v>Apr</v>
      </c>
      <c r="F1840" s="5" t="str">
        <f t="shared" si="227"/>
        <v>Q2</v>
      </c>
      <c r="G1840" s="5" t="s">
        <v>58</v>
      </c>
      <c r="H1840" s="5" t="s">
        <v>72</v>
      </c>
      <c r="I1840" s="5" t="s">
        <v>73</v>
      </c>
      <c r="J1840" s="5" t="s">
        <v>46</v>
      </c>
      <c r="K1840" s="5" t="s">
        <v>47</v>
      </c>
      <c r="L1840" s="5" t="s">
        <v>40</v>
      </c>
      <c r="M1840" s="5" t="s">
        <v>49</v>
      </c>
      <c r="N1840" s="5">
        <v>1</v>
      </c>
      <c r="O1840" s="7">
        <v>474</v>
      </c>
      <c r="P1840" s="8">
        <v>0.05</v>
      </c>
      <c r="Q1840" s="7">
        <v>208</v>
      </c>
      <c r="R1840" s="9">
        <f t="shared" si="228"/>
        <v>450.29999999999995</v>
      </c>
      <c r="S1840" s="9">
        <f t="shared" si="229"/>
        <v>208</v>
      </c>
      <c r="T1840" s="9">
        <f t="shared" si="230"/>
        <v>242.29999999999995</v>
      </c>
      <c r="U1840" s="10">
        <f t="shared" si="231"/>
        <v>0.5380857206306906</v>
      </c>
      <c r="V1840" s="5" t="s">
        <v>42</v>
      </c>
    </row>
    <row r="1841" spans="1:22" x14ac:dyDescent="0.3">
      <c r="A1841" s="5" t="s">
        <v>1928</v>
      </c>
      <c r="B1841" s="6">
        <v>45394</v>
      </c>
      <c r="C1841" s="5">
        <f t="shared" si="224"/>
        <v>2024</v>
      </c>
      <c r="D1841" s="5">
        <f t="shared" si="225"/>
        <v>4</v>
      </c>
      <c r="E1841" s="5" t="str">
        <f t="shared" si="226"/>
        <v>Apr</v>
      </c>
      <c r="F1841" s="5" t="str">
        <f t="shared" si="227"/>
        <v>Q2</v>
      </c>
      <c r="G1841" s="5" t="s">
        <v>63</v>
      </c>
      <c r="H1841" s="5" t="s">
        <v>86</v>
      </c>
      <c r="I1841" s="5" t="s">
        <v>87</v>
      </c>
      <c r="J1841" s="5" t="s">
        <v>54</v>
      </c>
      <c r="K1841" s="5" t="s">
        <v>99</v>
      </c>
      <c r="L1841" s="5" t="s">
        <v>76</v>
      </c>
      <c r="M1841" s="5" t="s">
        <v>56</v>
      </c>
      <c r="N1841" s="5">
        <v>1</v>
      </c>
      <c r="O1841" s="7">
        <v>1832</v>
      </c>
      <c r="P1841" s="8">
        <v>0.15</v>
      </c>
      <c r="Q1841" s="7">
        <v>961</v>
      </c>
      <c r="R1841" s="9">
        <f t="shared" si="228"/>
        <v>1557.2</v>
      </c>
      <c r="S1841" s="9">
        <f t="shared" si="229"/>
        <v>961</v>
      </c>
      <c r="T1841" s="9">
        <f t="shared" si="230"/>
        <v>596.20000000000005</v>
      </c>
      <c r="U1841" s="10">
        <f t="shared" si="231"/>
        <v>0.38286668379142053</v>
      </c>
      <c r="V1841" s="5" t="s">
        <v>42</v>
      </c>
    </row>
    <row r="1842" spans="1:22" x14ac:dyDescent="0.3">
      <c r="A1842" s="5" t="s">
        <v>1929</v>
      </c>
      <c r="B1842" s="6">
        <v>45394</v>
      </c>
      <c r="C1842" s="5">
        <f t="shared" si="224"/>
        <v>2024</v>
      </c>
      <c r="D1842" s="5">
        <f t="shared" si="225"/>
        <v>4</v>
      </c>
      <c r="E1842" s="5" t="str">
        <f t="shared" si="226"/>
        <v>Apr</v>
      </c>
      <c r="F1842" s="5" t="str">
        <f t="shared" si="227"/>
        <v>Q2</v>
      </c>
      <c r="G1842" s="5" t="s">
        <v>51</v>
      </c>
      <c r="H1842" s="5" t="s">
        <v>106</v>
      </c>
      <c r="I1842" s="5" t="s">
        <v>107</v>
      </c>
      <c r="J1842" s="5" t="s">
        <v>46</v>
      </c>
      <c r="K1842" s="5" t="s">
        <v>61</v>
      </c>
      <c r="L1842" s="5" t="s">
        <v>40</v>
      </c>
      <c r="M1842" s="5" t="s">
        <v>56</v>
      </c>
      <c r="N1842" s="5">
        <v>3</v>
      </c>
      <c r="O1842" s="7">
        <v>254</v>
      </c>
      <c r="P1842" s="8">
        <v>0.15</v>
      </c>
      <c r="Q1842" s="7">
        <v>108</v>
      </c>
      <c r="R1842" s="9">
        <f t="shared" si="228"/>
        <v>647.69999999999993</v>
      </c>
      <c r="S1842" s="9">
        <f t="shared" si="229"/>
        <v>324</v>
      </c>
      <c r="T1842" s="9">
        <f t="shared" si="230"/>
        <v>323.69999999999993</v>
      </c>
      <c r="U1842" s="10">
        <f t="shared" si="231"/>
        <v>0.49976841130152844</v>
      </c>
      <c r="V1842" s="5" t="s">
        <v>42</v>
      </c>
    </row>
    <row r="1843" spans="1:22" x14ac:dyDescent="0.3">
      <c r="A1843" s="5" t="s">
        <v>1930</v>
      </c>
      <c r="B1843" s="6">
        <v>45394</v>
      </c>
      <c r="C1843" s="5">
        <f t="shared" si="224"/>
        <v>2024</v>
      </c>
      <c r="D1843" s="5">
        <f t="shared" si="225"/>
        <v>4</v>
      </c>
      <c r="E1843" s="5" t="str">
        <f t="shared" si="226"/>
        <v>Apr</v>
      </c>
      <c r="F1843" s="5" t="str">
        <f t="shared" si="227"/>
        <v>Q2</v>
      </c>
      <c r="G1843" s="5" t="s">
        <v>63</v>
      </c>
      <c r="H1843" s="5" t="s">
        <v>64</v>
      </c>
      <c r="I1843" s="5" t="s">
        <v>65</v>
      </c>
      <c r="J1843" s="5" t="s">
        <v>38</v>
      </c>
      <c r="K1843" s="5" t="s">
        <v>75</v>
      </c>
      <c r="L1843" s="5" t="s">
        <v>40</v>
      </c>
      <c r="M1843" s="5" t="s">
        <v>56</v>
      </c>
      <c r="N1843" s="5">
        <v>5</v>
      </c>
      <c r="O1843" s="7">
        <v>11214</v>
      </c>
      <c r="P1843" s="8">
        <v>0</v>
      </c>
      <c r="Q1843" s="7">
        <v>8199</v>
      </c>
      <c r="R1843" s="9">
        <f t="shared" si="228"/>
        <v>56070</v>
      </c>
      <c r="S1843" s="9">
        <f t="shared" si="229"/>
        <v>40995</v>
      </c>
      <c r="T1843" s="9">
        <f t="shared" si="230"/>
        <v>15075</v>
      </c>
      <c r="U1843" s="10">
        <f t="shared" si="231"/>
        <v>0.26886035313001605</v>
      </c>
      <c r="V1843" s="5" t="s">
        <v>42</v>
      </c>
    </row>
    <row r="1844" spans="1:22" x14ac:dyDescent="0.3">
      <c r="A1844" s="5" t="s">
        <v>1931</v>
      </c>
      <c r="B1844" s="6">
        <v>45394</v>
      </c>
      <c r="C1844" s="5">
        <f t="shared" si="224"/>
        <v>2024</v>
      </c>
      <c r="D1844" s="5">
        <f t="shared" si="225"/>
        <v>4</v>
      </c>
      <c r="E1844" s="5" t="str">
        <f t="shared" si="226"/>
        <v>Apr</v>
      </c>
      <c r="F1844" s="5" t="str">
        <f t="shared" si="227"/>
        <v>Q2</v>
      </c>
      <c r="G1844" s="5" t="s">
        <v>63</v>
      </c>
      <c r="H1844" s="5" t="s">
        <v>64</v>
      </c>
      <c r="I1844" s="5" t="s">
        <v>65</v>
      </c>
      <c r="J1844" s="5" t="s">
        <v>81</v>
      </c>
      <c r="K1844" s="5" t="s">
        <v>146</v>
      </c>
      <c r="L1844" s="5" t="s">
        <v>40</v>
      </c>
      <c r="M1844" s="5" t="s">
        <v>56</v>
      </c>
      <c r="N1844" s="5">
        <v>1</v>
      </c>
      <c r="O1844" s="7">
        <v>8176</v>
      </c>
      <c r="P1844" s="8">
        <v>0.1</v>
      </c>
      <c r="Q1844" s="7">
        <v>4986</v>
      </c>
      <c r="R1844" s="9">
        <f t="shared" si="228"/>
        <v>7358.4000000000005</v>
      </c>
      <c r="S1844" s="9">
        <f t="shared" si="229"/>
        <v>4986</v>
      </c>
      <c r="T1844" s="9">
        <f t="shared" si="230"/>
        <v>2372.4000000000005</v>
      </c>
      <c r="U1844" s="10">
        <f t="shared" si="231"/>
        <v>0.32240704500978479</v>
      </c>
      <c r="V1844" s="5" t="s">
        <v>42</v>
      </c>
    </row>
    <row r="1845" spans="1:22" x14ac:dyDescent="0.3">
      <c r="A1845" s="5" t="s">
        <v>1932</v>
      </c>
      <c r="B1845" s="6">
        <v>45395</v>
      </c>
      <c r="C1845" s="5">
        <f t="shared" si="224"/>
        <v>2024</v>
      </c>
      <c r="D1845" s="5">
        <f t="shared" si="225"/>
        <v>4</v>
      </c>
      <c r="E1845" s="5" t="str">
        <f t="shared" si="226"/>
        <v>Apr</v>
      </c>
      <c r="F1845" s="5" t="str">
        <f t="shared" si="227"/>
        <v>Q2</v>
      </c>
      <c r="G1845" s="5" t="s">
        <v>35</v>
      </c>
      <c r="H1845" s="5" t="s">
        <v>44</v>
      </c>
      <c r="I1845" s="5" t="s">
        <v>45</v>
      </c>
      <c r="J1845" s="5" t="s">
        <v>54</v>
      </c>
      <c r="K1845" s="5" t="s">
        <v>55</v>
      </c>
      <c r="L1845" s="5" t="s">
        <v>76</v>
      </c>
      <c r="M1845" s="5" t="s">
        <v>49</v>
      </c>
      <c r="N1845" s="5">
        <v>4</v>
      </c>
      <c r="O1845" s="7">
        <v>2934</v>
      </c>
      <c r="P1845" s="8">
        <v>0</v>
      </c>
      <c r="Q1845" s="7">
        <v>1712</v>
      </c>
      <c r="R1845" s="9">
        <f t="shared" si="228"/>
        <v>11736</v>
      </c>
      <c r="S1845" s="9">
        <f t="shared" si="229"/>
        <v>6848</v>
      </c>
      <c r="T1845" s="9">
        <f t="shared" si="230"/>
        <v>4888</v>
      </c>
      <c r="U1845" s="10">
        <f t="shared" si="231"/>
        <v>0.41649625085207909</v>
      </c>
      <c r="V1845" s="5" t="s">
        <v>120</v>
      </c>
    </row>
    <row r="1846" spans="1:22" x14ac:dyDescent="0.3">
      <c r="A1846" s="5" t="s">
        <v>1933</v>
      </c>
      <c r="B1846" s="6">
        <v>45395</v>
      </c>
      <c r="C1846" s="5">
        <f t="shared" si="224"/>
        <v>2024</v>
      </c>
      <c r="D1846" s="5">
        <f t="shared" si="225"/>
        <v>4</v>
      </c>
      <c r="E1846" s="5" t="str">
        <f t="shared" si="226"/>
        <v>Apr</v>
      </c>
      <c r="F1846" s="5" t="str">
        <f t="shared" si="227"/>
        <v>Q2</v>
      </c>
      <c r="G1846" s="5" t="s">
        <v>58</v>
      </c>
      <c r="H1846" s="5" t="s">
        <v>72</v>
      </c>
      <c r="I1846" s="5" t="s">
        <v>73</v>
      </c>
      <c r="J1846" s="5" t="s">
        <v>54</v>
      </c>
      <c r="K1846" s="5" t="s">
        <v>84</v>
      </c>
      <c r="L1846" s="5" t="s">
        <v>48</v>
      </c>
      <c r="M1846" s="5" t="s">
        <v>56</v>
      </c>
      <c r="N1846" s="5">
        <v>1</v>
      </c>
      <c r="O1846" s="7">
        <v>2172</v>
      </c>
      <c r="P1846" s="8">
        <v>0.05</v>
      </c>
      <c r="Q1846" s="7">
        <v>1068</v>
      </c>
      <c r="R1846" s="9">
        <f t="shared" si="228"/>
        <v>2063.4</v>
      </c>
      <c r="S1846" s="9">
        <f t="shared" si="229"/>
        <v>1068</v>
      </c>
      <c r="T1846" s="9">
        <f t="shared" si="230"/>
        <v>995.40000000000009</v>
      </c>
      <c r="U1846" s="10">
        <f t="shared" si="231"/>
        <v>0.48240767665018902</v>
      </c>
      <c r="V1846" s="5" t="s">
        <v>42</v>
      </c>
    </row>
    <row r="1847" spans="1:22" x14ac:dyDescent="0.3">
      <c r="A1847" s="5" t="s">
        <v>1934</v>
      </c>
      <c r="B1847" s="6">
        <v>45395</v>
      </c>
      <c r="C1847" s="5">
        <f t="shared" si="224"/>
        <v>2024</v>
      </c>
      <c r="D1847" s="5">
        <f t="shared" si="225"/>
        <v>4</v>
      </c>
      <c r="E1847" s="5" t="str">
        <f t="shared" si="226"/>
        <v>Apr</v>
      </c>
      <c r="F1847" s="5" t="str">
        <f t="shared" si="227"/>
        <v>Q2</v>
      </c>
      <c r="G1847" s="5" t="s">
        <v>63</v>
      </c>
      <c r="H1847" s="5" t="s">
        <v>64</v>
      </c>
      <c r="I1847" s="5" t="s">
        <v>65</v>
      </c>
      <c r="J1847" s="5" t="s">
        <v>46</v>
      </c>
      <c r="K1847" s="5" t="s">
        <v>61</v>
      </c>
      <c r="L1847" s="5" t="s">
        <v>40</v>
      </c>
      <c r="M1847" s="5" t="s">
        <v>49</v>
      </c>
      <c r="N1847" s="5">
        <v>1</v>
      </c>
      <c r="O1847" s="7">
        <v>232</v>
      </c>
      <c r="P1847" s="8">
        <v>0.1</v>
      </c>
      <c r="Q1847" s="7">
        <v>95</v>
      </c>
      <c r="R1847" s="9">
        <f t="shared" si="228"/>
        <v>208.8</v>
      </c>
      <c r="S1847" s="9">
        <f t="shared" si="229"/>
        <v>95</v>
      </c>
      <c r="T1847" s="9">
        <f t="shared" si="230"/>
        <v>113.80000000000001</v>
      </c>
      <c r="U1847" s="10">
        <f t="shared" si="231"/>
        <v>0.54501915708812265</v>
      </c>
      <c r="V1847" s="5" t="s">
        <v>42</v>
      </c>
    </row>
    <row r="1848" spans="1:22" x14ac:dyDescent="0.3">
      <c r="A1848" s="5" t="s">
        <v>1935</v>
      </c>
      <c r="B1848" s="6">
        <v>45395</v>
      </c>
      <c r="C1848" s="5">
        <f t="shared" si="224"/>
        <v>2024</v>
      </c>
      <c r="D1848" s="5">
        <f t="shared" si="225"/>
        <v>4</v>
      </c>
      <c r="E1848" s="5" t="str">
        <f t="shared" si="226"/>
        <v>Apr</v>
      </c>
      <c r="F1848" s="5" t="str">
        <f t="shared" si="227"/>
        <v>Q2</v>
      </c>
      <c r="G1848" s="5" t="s">
        <v>51</v>
      </c>
      <c r="H1848" s="5" t="s">
        <v>79</v>
      </c>
      <c r="I1848" s="5" t="s">
        <v>80</v>
      </c>
      <c r="J1848" s="5" t="s">
        <v>38</v>
      </c>
      <c r="K1848" s="5" t="s">
        <v>75</v>
      </c>
      <c r="L1848" s="5" t="s">
        <v>76</v>
      </c>
      <c r="M1848" s="5" t="s">
        <v>41</v>
      </c>
      <c r="N1848" s="5">
        <v>3</v>
      </c>
      <c r="O1848" s="7">
        <v>11599</v>
      </c>
      <c r="P1848" s="8">
        <v>0.1</v>
      </c>
      <c r="Q1848" s="7">
        <v>8364</v>
      </c>
      <c r="R1848" s="9">
        <f t="shared" si="228"/>
        <v>31317.3</v>
      </c>
      <c r="S1848" s="9">
        <f t="shared" si="229"/>
        <v>25092</v>
      </c>
      <c r="T1848" s="9">
        <f t="shared" si="230"/>
        <v>6225.2999999999993</v>
      </c>
      <c r="U1848" s="10">
        <f t="shared" si="231"/>
        <v>0.19878150415265683</v>
      </c>
      <c r="V1848" s="5" t="s">
        <v>42</v>
      </c>
    </row>
    <row r="1849" spans="1:22" x14ac:dyDescent="0.3">
      <c r="A1849" s="5" t="s">
        <v>1936</v>
      </c>
      <c r="B1849" s="6">
        <v>45395</v>
      </c>
      <c r="C1849" s="5">
        <f t="shared" si="224"/>
        <v>2024</v>
      </c>
      <c r="D1849" s="5">
        <f t="shared" si="225"/>
        <v>4</v>
      </c>
      <c r="E1849" s="5" t="str">
        <f t="shared" si="226"/>
        <v>Apr</v>
      </c>
      <c r="F1849" s="5" t="str">
        <f t="shared" si="227"/>
        <v>Q2</v>
      </c>
      <c r="G1849" s="5" t="s">
        <v>51</v>
      </c>
      <c r="H1849" s="5" t="s">
        <v>79</v>
      </c>
      <c r="I1849" s="5" t="s">
        <v>80</v>
      </c>
      <c r="J1849" s="5" t="s">
        <v>38</v>
      </c>
      <c r="K1849" s="5" t="s">
        <v>39</v>
      </c>
      <c r="L1849" s="5" t="s">
        <v>40</v>
      </c>
      <c r="M1849" s="5" t="s">
        <v>56</v>
      </c>
      <c r="N1849" s="5">
        <v>1</v>
      </c>
      <c r="O1849" s="7">
        <v>48260</v>
      </c>
      <c r="P1849" s="8">
        <v>0</v>
      </c>
      <c r="Q1849" s="7">
        <v>41219</v>
      </c>
      <c r="R1849" s="9">
        <f t="shared" si="228"/>
        <v>48260</v>
      </c>
      <c r="S1849" s="9">
        <f t="shared" si="229"/>
        <v>41219</v>
      </c>
      <c r="T1849" s="9">
        <f t="shared" si="230"/>
        <v>7041</v>
      </c>
      <c r="U1849" s="10">
        <f t="shared" si="231"/>
        <v>0.14589722337339411</v>
      </c>
      <c r="V1849" s="5" t="s">
        <v>42</v>
      </c>
    </row>
    <row r="1850" spans="1:22" x14ac:dyDescent="0.3">
      <c r="A1850" s="5" t="s">
        <v>1937</v>
      </c>
      <c r="B1850" s="6">
        <v>45395</v>
      </c>
      <c r="C1850" s="5">
        <f t="shared" si="224"/>
        <v>2024</v>
      </c>
      <c r="D1850" s="5">
        <f t="shared" si="225"/>
        <v>4</v>
      </c>
      <c r="E1850" s="5" t="str">
        <f t="shared" si="226"/>
        <v>Apr</v>
      </c>
      <c r="F1850" s="5" t="str">
        <f t="shared" si="227"/>
        <v>Q2</v>
      </c>
      <c r="G1850" s="5" t="s">
        <v>35</v>
      </c>
      <c r="H1850" s="5" t="s">
        <v>44</v>
      </c>
      <c r="I1850" s="5" t="s">
        <v>45</v>
      </c>
      <c r="J1850" s="5" t="s">
        <v>81</v>
      </c>
      <c r="K1850" s="5" t="s">
        <v>130</v>
      </c>
      <c r="L1850" s="5" t="s">
        <v>40</v>
      </c>
      <c r="M1850" s="5" t="s">
        <v>49</v>
      </c>
      <c r="N1850" s="5">
        <v>2</v>
      </c>
      <c r="O1850" s="7">
        <v>14698</v>
      </c>
      <c r="P1850" s="8">
        <v>0.2</v>
      </c>
      <c r="Q1850" s="7">
        <v>8956</v>
      </c>
      <c r="R1850" s="9">
        <f t="shared" si="228"/>
        <v>23516.800000000003</v>
      </c>
      <c r="S1850" s="9">
        <f t="shared" si="229"/>
        <v>17912</v>
      </c>
      <c r="T1850" s="9">
        <f t="shared" si="230"/>
        <v>5604.8000000000029</v>
      </c>
      <c r="U1850" s="10">
        <f t="shared" si="231"/>
        <v>0.23833174581575733</v>
      </c>
      <c r="V1850" s="5" t="s">
        <v>42</v>
      </c>
    </row>
    <row r="1851" spans="1:22" x14ac:dyDescent="0.3">
      <c r="A1851" s="5" t="s">
        <v>1938</v>
      </c>
      <c r="B1851" s="6">
        <v>45395</v>
      </c>
      <c r="C1851" s="5">
        <f t="shared" si="224"/>
        <v>2024</v>
      </c>
      <c r="D1851" s="5">
        <f t="shared" si="225"/>
        <v>4</v>
      </c>
      <c r="E1851" s="5" t="str">
        <f t="shared" si="226"/>
        <v>Apr</v>
      </c>
      <c r="F1851" s="5" t="str">
        <f t="shared" si="227"/>
        <v>Q2</v>
      </c>
      <c r="G1851" s="5" t="s">
        <v>35</v>
      </c>
      <c r="H1851" s="5" t="s">
        <v>44</v>
      </c>
      <c r="I1851" s="5" t="s">
        <v>45</v>
      </c>
      <c r="J1851" s="5" t="s">
        <v>81</v>
      </c>
      <c r="K1851" s="5" t="s">
        <v>82</v>
      </c>
      <c r="L1851" s="5" t="s">
        <v>48</v>
      </c>
      <c r="M1851" s="5" t="s">
        <v>49</v>
      </c>
      <c r="N1851" s="5">
        <v>2</v>
      </c>
      <c r="O1851" s="7">
        <v>5935</v>
      </c>
      <c r="P1851" s="8">
        <v>0</v>
      </c>
      <c r="Q1851" s="7">
        <v>3320</v>
      </c>
      <c r="R1851" s="9">
        <f t="shared" si="228"/>
        <v>11870</v>
      </c>
      <c r="S1851" s="9">
        <f t="shared" si="229"/>
        <v>6640</v>
      </c>
      <c r="T1851" s="9">
        <f t="shared" si="230"/>
        <v>5230</v>
      </c>
      <c r="U1851" s="10">
        <f t="shared" si="231"/>
        <v>0.44060657118786856</v>
      </c>
      <c r="V1851" s="5" t="s">
        <v>42</v>
      </c>
    </row>
    <row r="1852" spans="1:22" x14ac:dyDescent="0.3">
      <c r="A1852" s="5" t="s">
        <v>1939</v>
      </c>
      <c r="B1852" s="6">
        <v>45396</v>
      </c>
      <c r="C1852" s="5">
        <f t="shared" si="224"/>
        <v>2024</v>
      </c>
      <c r="D1852" s="5">
        <f t="shared" si="225"/>
        <v>4</v>
      </c>
      <c r="E1852" s="5" t="str">
        <f t="shared" si="226"/>
        <v>Apr</v>
      </c>
      <c r="F1852" s="5" t="str">
        <f t="shared" si="227"/>
        <v>Q2</v>
      </c>
      <c r="G1852" s="5" t="s">
        <v>58</v>
      </c>
      <c r="H1852" s="5" t="s">
        <v>68</v>
      </c>
      <c r="I1852" s="5" t="s">
        <v>69</v>
      </c>
      <c r="J1852" s="5" t="s">
        <v>81</v>
      </c>
      <c r="K1852" s="5" t="s">
        <v>130</v>
      </c>
      <c r="L1852" s="5" t="s">
        <v>40</v>
      </c>
      <c r="M1852" s="5" t="s">
        <v>49</v>
      </c>
      <c r="N1852" s="5">
        <v>5</v>
      </c>
      <c r="O1852" s="7">
        <v>15220</v>
      </c>
      <c r="P1852" s="8">
        <v>0.35</v>
      </c>
      <c r="Q1852" s="7">
        <v>9377</v>
      </c>
      <c r="R1852" s="9">
        <f t="shared" si="228"/>
        <v>49465</v>
      </c>
      <c r="S1852" s="9">
        <f t="shared" si="229"/>
        <v>46885</v>
      </c>
      <c r="T1852" s="9">
        <f t="shared" si="230"/>
        <v>2580</v>
      </c>
      <c r="U1852" s="10">
        <f t="shared" si="231"/>
        <v>5.2158091579904982E-2</v>
      </c>
      <c r="V1852" s="5" t="s">
        <v>42</v>
      </c>
    </row>
    <row r="1853" spans="1:22" x14ac:dyDescent="0.3">
      <c r="A1853" s="5" t="s">
        <v>1940</v>
      </c>
      <c r="B1853" s="6">
        <v>45396</v>
      </c>
      <c r="C1853" s="5">
        <f t="shared" si="224"/>
        <v>2024</v>
      </c>
      <c r="D1853" s="5">
        <f t="shared" si="225"/>
        <v>4</v>
      </c>
      <c r="E1853" s="5" t="str">
        <f t="shared" si="226"/>
        <v>Apr</v>
      </c>
      <c r="F1853" s="5" t="str">
        <f t="shared" si="227"/>
        <v>Q2</v>
      </c>
      <c r="G1853" s="5" t="s">
        <v>51</v>
      </c>
      <c r="H1853" s="5" t="s">
        <v>79</v>
      </c>
      <c r="I1853" s="5" t="s">
        <v>80</v>
      </c>
      <c r="J1853" s="5" t="s">
        <v>46</v>
      </c>
      <c r="K1853" s="5" t="s">
        <v>61</v>
      </c>
      <c r="L1853" s="5" t="s">
        <v>40</v>
      </c>
      <c r="M1853" s="5" t="s">
        <v>41</v>
      </c>
      <c r="N1853" s="5">
        <v>4</v>
      </c>
      <c r="O1853" s="7">
        <v>233</v>
      </c>
      <c r="P1853" s="8">
        <v>0.2</v>
      </c>
      <c r="Q1853" s="7">
        <v>97</v>
      </c>
      <c r="R1853" s="9">
        <f t="shared" si="228"/>
        <v>745.6</v>
      </c>
      <c r="S1853" s="9">
        <f t="shared" si="229"/>
        <v>388</v>
      </c>
      <c r="T1853" s="9">
        <f t="shared" si="230"/>
        <v>357.6</v>
      </c>
      <c r="U1853" s="10">
        <f t="shared" si="231"/>
        <v>0.47961373390557943</v>
      </c>
      <c r="V1853" s="5" t="s">
        <v>42</v>
      </c>
    </row>
    <row r="1854" spans="1:22" x14ac:dyDescent="0.3">
      <c r="A1854" s="5" t="s">
        <v>1941</v>
      </c>
      <c r="B1854" s="6">
        <v>45396</v>
      </c>
      <c r="C1854" s="5">
        <f t="shared" si="224"/>
        <v>2024</v>
      </c>
      <c r="D1854" s="5">
        <f t="shared" si="225"/>
        <v>4</v>
      </c>
      <c r="E1854" s="5" t="str">
        <f t="shared" si="226"/>
        <v>Apr</v>
      </c>
      <c r="F1854" s="5" t="str">
        <f t="shared" si="227"/>
        <v>Q2</v>
      </c>
      <c r="G1854" s="5" t="s">
        <v>51</v>
      </c>
      <c r="H1854" s="5" t="s">
        <v>52</v>
      </c>
      <c r="I1854" s="5" t="s">
        <v>53</v>
      </c>
      <c r="J1854" s="5" t="s">
        <v>81</v>
      </c>
      <c r="K1854" s="5" t="s">
        <v>130</v>
      </c>
      <c r="L1854" s="5" t="s">
        <v>40</v>
      </c>
      <c r="M1854" s="5" t="s">
        <v>41</v>
      </c>
      <c r="N1854" s="5">
        <v>3</v>
      </c>
      <c r="O1854" s="7">
        <v>14025</v>
      </c>
      <c r="P1854" s="8">
        <v>0.4</v>
      </c>
      <c r="Q1854" s="7">
        <v>8497</v>
      </c>
      <c r="R1854" s="9">
        <f t="shared" si="228"/>
        <v>25245</v>
      </c>
      <c r="S1854" s="9">
        <f t="shared" si="229"/>
        <v>25491</v>
      </c>
      <c r="T1854" s="9">
        <f t="shared" si="230"/>
        <v>-246</v>
      </c>
      <c r="U1854" s="10">
        <f t="shared" si="231"/>
        <v>-9.7445038621509217E-3</v>
      </c>
      <c r="V1854" s="5" t="s">
        <v>42</v>
      </c>
    </row>
    <row r="1855" spans="1:22" x14ac:dyDescent="0.3">
      <c r="A1855" s="5" t="s">
        <v>1942</v>
      </c>
      <c r="B1855" s="6">
        <v>45396</v>
      </c>
      <c r="C1855" s="5">
        <f t="shared" si="224"/>
        <v>2024</v>
      </c>
      <c r="D1855" s="5">
        <f t="shared" si="225"/>
        <v>4</v>
      </c>
      <c r="E1855" s="5" t="str">
        <f t="shared" si="226"/>
        <v>Apr</v>
      </c>
      <c r="F1855" s="5" t="str">
        <f t="shared" si="227"/>
        <v>Q2</v>
      </c>
      <c r="G1855" s="5" t="s">
        <v>58</v>
      </c>
      <c r="H1855" s="5" t="s">
        <v>59</v>
      </c>
      <c r="I1855" s="5" t="s">
        <v>60</v>
      </c>
      <c r="J1855" s="5" t="s">
        <v>46</v>
      </c>
      <c r="K1855" s="5" t="s">
        <v>47</v>
      </c>
      <c r="L1855" s="5" t="s">
        <v>76</v>
      </c>
      <c r="M1855" s="5" t="s">
        <v>56</v>
      </c>
      <c r="N1855" s="5">
        <v>3</v>
      </c>
      <c r="O1855" s="7">
        <v>470</v>
      </c>
      <c r="P1855" s="8">
        <v>0.1</v>
      </c>
      <c r="Q1855" s="7">
        <v>211</v>
      </c>
      <c r="R1855" s="9">
        <f t="shared" si="228"/>
        <v>1269</v>
      </c>
      <c r="S1855" s="9">
        <f t="shared" si="229"/>
        <v>633</v>
      </c>
      <c r="T1855" s="9">
        <f t="shared" si="230"/>
        <v>636</v>
      </c>
      <c r="U1855" s="10">
        <f t="shared" si="231"/>
        <v>0.50118203309692666</v>
      </c>
      <c r="V1855" s="5" t="s">
        <v>42</v>
      </c>
    </row>
    <row r="1856" spans="1:22" x14ac:dyDescent="0.3">
      <c r="A1856" s="5" t="s">
        <v>1943</v>
      </c>
      <c r="B1856" s="6">
        <v>45396</v>
      </c>
      <c r="C1856" s="5">
        <f t="shared" si="224"/>
        <v>2024</v>
      </c>
      <c r="D1856" s="5">
        <f t="shared" si="225"/>
        <v>4</v>
      </c>
      <c r="E1856" s="5" t="str">
        <f t="shared" si="226"/>
        <v>Apr</v>
      </c>
      <c r="F1856" s="5" t="str">
        <f t="shared" si="227"/>
        <v>Q2</v>
      </c>
      <c r="G1856" s="5" t="s">
        <v>58</v>
      </c>
      <c r="H1856" s="5" t="s">
        <v>68</v>
      </c>
      <c r="I1856" s="5" t="s">
        <v>69</v>
      </c>
      <c r="J1856" s="5" t="s">
        <v>46</v>
      </c>
      <c r="K1856" s="5" t="s">
        <v>66</v>
      </c>
      <c r="L1856" s="5" t="s">
        <v>76</v>
      </c>
      <c r="M1856" s="5" t="s">
        <v>41</v>
      </c>
      <c r="N1856" s="5">
        <v>5</v>
      </c>
      <c r="O1856" s="7">
        <v>279</v>
      </c>
      <c r="P1856" s="8">
        <v>0.05</v>
      </c>
      <c r="Q1856" s="7">
        <v>115</v>
      </c>
      <c r="R1856" s="9">
        <f t="shared" si="228"/>
        <v>1325.25</v>
      </c>
      <c r="S1856" s="9">
        <f t="shared" si="229"/>
        <v>575</v>
      </c>
      <c r="T1856" s="9">
        <f t="shared" si="230"/>
        <v>750.25</v>
      </c>
      <c r="U1856" s="10">
        <f t="shared" si="231"/>
        <v>0.56611960007545747</v>
      </c>
      <c r="V1856" s="5" t="s">
        <v>42</v>
      </c>
    </row>
    <row r="1857" spans="1:22" x14ac:dyDescent="0.3">
      <c r="A1857" s="5" t="s">
        <v>1944</v>
      </c>
      <c r="B1857" s="6">
        <v>45397</v>
      </c>
      <c r="C1857" s="5">
        <f t="shared" si="224"/>
        <v>2024</v>
      </c>
      <c r="D1857" s="5">
        <f t="shared" si="225"/>
        <v>4</v>
      </c>
      <c r="E1857" s="5" t="str">
        <f t="shared" si="226"/>
        <v>Apr</v>
      </c>
      <c r="F1857" s="5" t="str">
        <f t="shared" si="227"/>
        <v>Q2</v>
      </c>
      <c r="G1857" s="5" t="s">
        <v>63</v>
      </c>
      <c r="H1857" s="5" t="s">
        <v>86</v>
      </c>
      <c r="I1857" s="5" t="s">
        <v>87</v>
      </c>
      <c r="J1857" s="5" t="s">
        <v>38</v>
      </c>
      <c r="K1857" s="5" t="s">
        <v>118</v>
      </c>
      <c r="L1857" s="5" t="s">
        <v>40</v>
      </c>
      <c r="M1857" s="5" t="s">
        <v>49</v>
      </c>
      <c r="N1857" s="5">
        <v>2</v>
      </c>
      <c r="O1857" s="7">
        <v>17556</v>
      </c>
      <c r="P1857" s="8">
        <v>0</v>
      </c>
      <c r="Q1857" s="7">
        <v>13842</v>
      </c>
      <c r="R1857" s="9">
        <f t="shared" si="228"/>
        <v>35112</v>
      </c>
      <c r="S1857" s="9">
        <f t="shared" si="229"/>
        <v>27684</v>
      </c>
      <c r="T1857" s="9">
        <f t="shared" si="230"/>
        <v>7428</v>
      </c>
      <c r="U1857" s="10">
        <f t="shared" si="231"/>
        <v>0.21155160628844841</v>
      </c>
      <c r="V1857" s="5" t="s">
        <v>42</v>
      </c>
    </row>
    <row r="1858" spans="1:22" x14ac:dyDescent="0.3">
      <c r="A1858" s="5" t="s">
        <v>1945</v>
      </c>
      <c r="B1858" s="6">
        <v>45397</v>
      </c>
      <c r="C1858" s="5">
        <f t="shared" ref="C1858:C1921" si="232">YEAR(B1858)</f>
        <v>2024</v>
      </c>
      <c r="D1858" s="5">
        <f t="shared" ref="D1858:D1921" si="233">MONTH(B1858)</f>
        <v>4</v>
      </c>
      <c r="E1858" s="5" t="str">
        <f t="shared" ref="E1858:E1921" si="234">TEXT(B1858,"mmm")</f>
        <v>Apr</v>
      </c>
      <c r="F1858" s="5" t="str">
        <f t="shared" ref="F1858:F1921" si="235">"Q"&amp;ROUNDUP(D1858/3,0)</f>
        <v>Q2</v>
      </c>
      <c r="G1858" s="5" t="s">
        <v>51</v>
      </c>
      <c r="H1858" s="5" t="s">
        <v>106</v>
      </c>
      <c r="I1858" s="5" t="s">
        <v>107</v>
      </c>
      <c r="J1858" s="5" t="s">
        <v>46</v>
      </c>
      <c r="K1858" s="5" t="s">
        <v>66</v>
      </c>
      <c r="L1858" s="5" t="s">
        <v>48</v>
      </c>
      <c r="M1858" s="5" t="s">
        <v>56</v>
      </c>
      <c r="N1858" s="5">
        <v>3</v>
      </c>
      <c r="O1858" s="7">
        <v>306</v>
      </c>
      <c r="P1858" s="8">
        <v>0.1</v>
      </c>
      <c r="Q1858" s="7">
        <v>124</v>
      </c>
      <c r="R1858" s="9">
        <f t="shared" ref="R1858:R1921" si="236">N1858*O1858*(1-P1858)</f>
        <v>826.2</v>
      </c>
      <c r="S1858" s="9">
        <f t="shared" ref="S1858:S1921" si="237">N1858*Q1858</f>
        <v>372</v>
      </c>
      <c r="T1858" s="9">
        <f t="shared" ref="T1858:T1921" si="238">R1858-S1858</f>
        <v>454.20000000000005</v>
      </c>
      <c r="U1858" s="10">
        <f t="shared" ref="U1858:U1921" si="239">IF(R1858=0,0,T1858/R1858)</f>
        <v>0.54974582425562823</v>
      </c>
      <c r="V1858" s="5" t="s">
        <v>42</v>
      </c>
    </row>
    <row r="1859" spans="1:22" x14ac:dyDescent="0.3">
      <c r="A1859" s="5" t="s">
        <v>1946</v>
      </c>
      <c r="B1859" s="6">
        <v>45398</v>
      </c>
      <c r="C1859" s="5">
        <f t="shared" si="232"/>
        <v>2024</v>
      </c>
      <c r="D1859" s="5">
        <f t="shared" si="233"/>
        <v>4</v>
      </c>
      <c r="E1859" s="5" t="str">
        <f t="shared" si="234"/>
        <v>Apr</v>
      </c>
      <c r="F1859" s="5" t="str">
        <f t="shared" si="235"/>
        <v>Q2</v>
      </c>
      <c r="G1859" s="5" t="s">
        <v>51</v>
      </c>
      <c r="H1859" s="5" t="s">
        <v>52</v>
      </c>
      <c r="I1859" s="5" t="s">
        <v>53</v>
      </c>
      <c r="J1859" s="5" t="s">
        <v>46</v>
      </c>
      <c r="K1859" s="5" t="s">
        <v>89</v>
      </c>
      <c r="L1859" s="5" t="s">
        <v>40</v>
      </c>
      <c r="M1859" s="5" t="s">
        <v>41</v>
      </c>
      <c r="N1859" s="5">
        <v>1</v>
      </c>
      <c r="O1859" s="7">
        <v>2143</v>
      </c>
      <c r="P1859" s="8">
        <v>0.1</v>
      </c>
      <c r="Q1859" s="7">
        <v>1209</v>
      </c>
      <c r="R1859" s="9">
        <f t="shared" si="236"/>
        <v>1928.7</v>
      </c>
      <c r="S1859" s="9">
        <f t="shared" si="237"/>
        <v>1209</v>
      </c>
      <c r="T1859" s="9">
        <f t="shared" si="238"/>
        <v>719.7</v>
      </c>
      <c r="U1859" s="10">
        <f t="shared" si="239"/>
        <v>0.37315290091771663</v>
      </c>
      <c r="V1859" s="5" t="s">
        <v>42</v>
      </c>
    </row>
    <row r="1860" spans="1:22" x14ac:dyDescent="0.3">
      <c r="A1860" s="5" t="s">
        <v>1947</v>
      </c>
      <c r="B1860" s="6">
        <v>45398</v>
      </c>
      <c r="C1860" s="5">
        <f t="shared" si="232"/>
        <v>2024</v>
      </c>
      <c r="D1860" s="5">
        <f t="shared" si="233"/>
        <v>4</v>
      </c>
      <c r="E1860" s="5" t="str">
        <f t="shared" si="234"/>
        <v>Apr</v>
      </c>
      <c r="F1860" s="5" t="str">
        <f t="shared" si="235"/>
        <v>Q2</v>
      </c>
      <c r="G1860" s="5" t="s">
        <v>51</v>
      </c>
      <c r="H1860" s="5" t="s">
        <v>52</v>
      </c>
      <c r="I1860" s="5" t="s">
        <v>53</v>
      </c>
      <c r="J1860" s="5" t="s">
        <v>54</v>
      </c>
      <c r="K1860" s="5" t="s">
        <v>84</v>
      </c>
      <c r="L1860" s="5" t="s">
        <v>76</v>
      </c>
      <c r="M1860" s="5" t="s">
        <v>56</v>
      </c>
      <c r="N1860" s="5">
        <v>1</v>
      </c>
      <c r="O1860" s="7">
        <v>2356</v>
      </c>
      <c r="P1860" s="8">
        <v>0.05</v>
      </c>
      <c r="Q1860" s="7">
        <v>1168</v>
      </c>
      <c r="R1860" s="9">
        <f t="shared" si="236"/>
        <v>2238.1999999999998</v>
      </c>
      <c r="S1860" s="9">
        <f t="shared" si="237"/>
        <v>1168</v>
      </c>
      <c r="T1860" s="9">
        <f t="shared" si="238"/>
        <v>1070.1999999999998</v>
      </c>
      <c r="U1860" s="10">
        <f t="shared" si="239"/>
        <v>0.47815208649807878</v>
      </c>
      <c r="V1860" s="5" t="s">
        <v>42</v>
      </c>
    </row>
    <row r="1861" spans="1:22" x14ac:dyDescent="0.3">
      <c r="A1861" s="5" t="s">
        <v>1948</v>
      </c>
      <c r="B1861" s="6">
        <v>45398</v>
      </c>
      <c r="C1861" s="5">
        <f t="shared" si="232"/>
        <v>2024</v>
      </c>
      <c r="D1861" s="5">
        <f t="shared" si="233"/>
        <v>4</v>
      </c>
      <c r="E1861" s="5" t="str">
        <f t="shared" si="234"/>
        <v>Apr</v>
      </c>
      <c r="F1861" s="5" t="str">
        <f t="shared" si="235"/>
        <v>Q2</v>
      </c>
      <c r="G1861" s="5" t="s">
        <v>35</v>
      </c>
      <c r="H1861" s="5" t="s">
        <v>91</v>
      </c>
      <c r="I1861" s="5" t="s">
        <v>92</v>
      </c>
      <c r="J1861" s="5" t="s">
        <v>46</v>
      </c>
      <c r="K1861" s="5" t="s">
        <v>66</v>
      </c>
      <c r="L1861" s="5" t="s">
        <v>76</v>
      </c>
      <c r="M1861" s="5" t="s">
        <v>56</v>
      </c>
      <c r="N1861" s="5">
        <v>8</v>
      </c>
      <c r="O1861" s="7">
        <v>306</v>
      </c>
      <c r="P1861" s="8">
        <v>0.05</v>
      </c>
      <c r="Q1861" s="7">
        <v>123</v>
      </c>
      <c r="R1861" s="9">
        <f t="shared" si="236"/>
        <v>2325.6</v>
      </c>
      <c r="S1861" s="9">
        <f t="shared" si="237"/>
        <v>984</v>
      </c>
      <c r="T1861" s="9">
        <f t="shared" si="238"/>
        <v>1341.6</v>
      </c>
      <c r="U1861" s="10">
        <f t="shared" si="239"/>
        <v>0.57688338493292057</v>
      </c>
      <c r="V1861" s="5" t="s">
        <v>42</v>
      </c>
    </row>
    <row r="1862" spans="1:22" x14ac:dyDescent="0.3">
      <c r="A1862" s="5" t="s">
        <v>1949</v>
      </c>
      <c r="B1862" s="6">
        <v>45398</v>
      </c>
      <c r="C1862" s="5">
        <f t="shared" si="232"/>
        <v>2024</v>
      </c>
      <c r="D1862" s="5">
        <f t="shared" si="233"/>
        <v>4</v>
      </c>
      <c r="E1862" s="5" t="str">
        <f t="shared" si="234"/>
        <v>Apr</v>
      </c>
      <c r="F1862" s="5" t="str">
        <f t="shared" si="235"/>
        <v>Q2</v>
      </c>
      <c r="G1862" s="5" t="s">
        <v>35</v>
      </c>
      <c r="H1862" s="5" t="s">
        <v>44</v>
      </c>
      <c r="I1862" s="5" t="s">
        <v>45</v>
      </c>
      <c r="J1862" s="5" t="s">
        <v>46</v>
      </c>
      <c r="K1862" s="5" t="s">
        <v>66</v>
      </c>
      <c r="L1862" s="5" t="s">
        <v>40</v>
      </c>
      <c r="M1862" s="5" t="s">
        <v>49</v>
      </c>
      <c r="N1862" s="5">
        <v>5</v>
      </c>
      <c r="O1862" s="7">
        <v>285</v>
      </c>
      <c r="P1862" s="8">
        <v>0.1</v>
      </c>
      <c r="Q1862" s="7">
        <v>112</v>
      </c>
      <c r="R1862" s="9">
        <f t="shared" si="236"/>
        <v>1282.5</v>
      </c>
      <c r="S1862" s="9">
        <f t="shared" si="237"/>
        <v>560</v>
      </c>
      <c r="T1862" s="9">
        <f t="shared" si="238"/>
        <v>722.5</v>
      </c>
      <c r="U1862" s="10">
        <f t="shared" si="239"/>
        <v>0.56335282651072127</v>
      </c>
      <c r="V1862" s="5" t="s">
        <v>42</v>
      </c>
    </row>
    <row r="1863" spans="1:22" x14ac:dyDescent="0.3">
      <c r="A1863" s="5" t="s">
        <v>1950</v>
      </c>
      <c r="B1863" s="6">
        <v>45399</v>
      </c>
      <c r="C1863" s="5">
        <f t="shared" si="232"/>
        <v>2024</v>
      </c>
      <c r="D1863" s="5">
        <f t="shared" si="233"/>
        <v>4</v>
      </c>
      <c r="E1863" s="5" t="str">
        <f t="shared" si="234"/>
        <v>Apr</v>
      </c>
      <c r="F1863" s="5" t="str">
        <f t="shared" si="235"/>
        <v>Q2</v>
      </c>
      <c r="G1863" s="5" t="s">
        <v>58</v>
      </c>
      <c r="H1863" s="5" t="s">
        <v>72</v>
      </c>
      <c r="I1863" s="5" t="s">
        <v>73</v>
      </c>
      <c r="J1863" s="5" t="s">
        <v>46</v>
      </c>
      <c r="K1863" s="5" t="s">
        <v>89</v>
      </c>
      <c r="L1863" s="5" t="s">
        <v>40</v>
      </c>
      <c r="M1863" s="5" t="s">
        <v>56</v>
      </c>
      <c r="N1863" s="5">
        <v>2</v>
      </c>
      <c r="O1863" s="7">
        <v>2080</v>
      </c>
      <c r="P1863" s="8">
        <v>0.1</v>
      </c>
      <c r="Q1863" s="7">
        <v>1180</v>
      </c>
      <c r="R1863" s="9">
        <f t="shared" si="236"/>
        <v>3744</v>
      </c>
      <c r="S1863" s="9">
        <f t="shared" si="237"/>
        <v>2360</v>
      </c>
      <c r="T1863" s="9">
        <f t="shared" si="238"/>
        <v>1384</v>
      </c>
      <c r="U1863" s="10">
        <f t="shared" si="239"/>
        <v>0.36965811965811968</v>
      </c>
      <c r="V1863" s="5" t="s">
        <v>42</v>
      </c>
    </row>
    <row r="1864" spans="1:22" x14ac:dyDescent="0.3">
      <c r="A1864" s="5" t="s">
        <v>1951</v>
      </c>
      <c r="B1864" s="6">
        <v>45399</v>
      </c>
      <c r="C1864" s="5">
        <f t="shared" si="232"/>
        <v>2024</v>
      </c>
      <c r="D1864" s="5">
        <f t="shared" si="233"/>
        <v>4</v>
      </c>
      <c r="E1864" s="5" t="str">
        <f t="shared" si="234"/>
        <v>Apr</v>
      </c>
      <c r="F1864" s="5" t="str">
        <f t="shared" si="235"/>
        <v>Q2</v>
      </c>
      <c r="G1864" s="5" t="s">
        <v>63</v>
      </c>
      <c r="H1864" s="5" t="s">
        <v>64</v>
      </c>
      <c r="I1864" s="5" t="s">
        <v>65</v>
      </c>
      <c r="J1864" s="5" t="s">
        <v>38</v>
      </c>
      <c r="K1864" s="5" t="s">
        <v>104</v>
      </c>
      <c r="L1864" s="5" t="s">
        <v>48</v>
      </c>
      <c r="M1864" s="5" t="s">
        <v>49</v>
      </c>
      <c r="N1864" s="5">
        <v>4</v>
      </c>
      <c r="O1864" s="7">
        <v>1442</v>
      </c>
      <c r="P1864" s="8">
        <v>0.05</v>
      </c>
      <c r="Q1864" s="7">
        <v>739</v>
      </c>
      <c r="R1864" s="9">
        <f t="shared" si="236"/>
        <v>5479.5999999999995</v>
      </c>
      <c r="S1864" s="9">
        <f t="shared" si="237"/>
        <v>2956</v>
      </c>
      <c r="T1864" s="9">
        <f t="shared" si="238"/>
        <v>2523.5999999999995</v>
      </c>
      <c r="U1864" s="10">
        <f t="shared" si="239"/>
        <v>0.46054456529673693</v>
      </c>
      <c r="V1864" s="5" t="s">
        <v>42</v>
      </c>
    </row>
    <row r="1865" spans="1:22" x14ac:dyDescent="0.3">
      <c r="A1865" s="5" t="s">
        <v>1952</v>
      </c>
      <c r="B1865" s="6">
        <v>45399</v>
      </c>
      <c r="C1865" s="5">
        <f t="shared" si="232"/>
        <v>2024</v>
      </c>
      <c r="D1865" s="5">
        <f t="shared" si="233"/>
        <v>4</v>
      </c>
      <c r="E1865" s="5" t="str">
        <f t="shared" si="234"/>
        <v>Apr</v>
      </c>
      <c r="F1865" s="5" t="str">
        <f t="shared" si="235"/>
        <v>Q2</v>
      </c>
      <c r="G1865" s="5" t="s">
        <v>58</v>
      </c>
      <c r="H1865" s="5" t="s">
        <v>72</v>
      </c>
      <c r="I1865" s="5" t="s">
        <v>73</v>
      </c>
      <c r="J1865" s="5" t="s">
        <v>38</v>
      </c>
      <c r="K1865" s="5" t="s">
        <v>104</v>
      </c>
      <c r="L1865" s="5" t="s">
        <v>76</v>
      </c>
      <c r="M1865" s="5" t="s">
        <v>56</v>
      </c>
      <c r="N1865" s="5">
        <v>1</v>
      </c>
      <c r="O1865" s="7">
        <v>1590</v>
      </c>
      <c r="P1865" s="8">
        <v>0</v>
      </c>
      <c r="Q1865" s="7">
        <v>816</v>
      </c>
      <c r="R1865" s="9">
        <f t="shared" si="236"/>
        <v>1590</v>
      </c>
      <c r="S1865" s="9">
        <f t="shared" si="237"/>
        <v>816</v>
      </c>
      <c r="T1865" s="9">
        <f t="shared" si="238"/>
        <v>774</v>
      </c>
      <c r="U1865" s="10">
        <f t="shared" si="239"/>
        <v>0.48679245283018868</v>
      </c>
      <c r="V1865" s="5" t="s">
        <v>42</v>
      </c>
    </row>
    <row r="1866" spans="1:22" x14ac:dyDescent="0.3">
      <c r="A1866" s="5" t="s">
        <v>1953</v>
      </c>
      <c r="B1866" s="6">
        <v>45399</v>
      </c>
      <c r="C1866" s="5">
        <f t="shared" si="232"/>
        <v>2024</v>
      </c>
      <c r="D1866" s="5">
        <f t="shared" si="233"/>
        <v>4</v>
      </c>
      <c r="E1866" s="5" t="str">
        <f t="shared" si="234"/>
        <v>Apr</v>
      </c>
      <c r="F1866" s="5" t="str">
        <f t="shared" si="235"/>
        <v>Q2</v>
      </c>
      <c r="G1866" s="5" t="s">
        <v>51</v>
      </c>
      <c r="H1866" s="5" t="s">
        <v>52</v>
      </c>
      <c r="I1866" s="5" t="s">
        <v>53</v>
      </c>
      <c r="J1866" s="5" t="s">
        <v>46</v>
      </c>
      <c r="K1866" s="5" t="s">
        <v>47</v>
      </c>
      <c r="L1866" s="5" t="s">
        <v>76</v>
      </c>
      <c r="M1866" s="5" t="s">
        <v>56</v>
      </c>
      <c r="N1866" s="5">
        <v>5</v>
      </c>
      <c r="O1866" s="7">
        <v>482</v>
      </c>
      <c r="P1866" s="8">
        <v>0</v>
      </c>
      <c r="Q1866" s="7">
        <v>221</v>
      </c>
      <c r="R1866" s="9">
        <f t="shared" si="236"/>
        <v>2410</v>
      </c>
      <c r="S1866" s="9">
        <f t="shared" si="237"/>
        <v>1105</v>
      </c>
      <c r="T1866" s="9">
        <f t="shared" si="238"/>
        <v>1305</v>
      </c>
      <c r="U1866" s="10">
        <f t="shared" si="239"/>
        <v>0.54149377593360992</v>
      </c>
      <c r="V1866" s="5" t="s">
        <v>42</v>
      </c>
    </row>
    <row r="1867" spans="1:22" x14ac:dyDescent="0.3">
      <c r="A1867" s="5" t="s">
        <v>1954</v>
      </c>
      <c r="B1867" s="6">
        <v>45399</v>
      </c>
      <c r="C1867" s="5">
        <f t="shared" si="232"/>
        <v>2024</v>
      </c>
      <c r="D1867" s="5">
        <f t="shared" si="233"/>
        <v>4</v>
      </c>
      <c r="E1867" s="5" t="str">
        <f t="shared" si="234"/>
        <v>Apr</v>
      </c>
      <c r="F1867" s="5" t="str">
        <f t="shared" si="235"/>
        <v>Q2</v>
      </c>
      <c r="G1867" s="5" t="s">
        <v>35</v>
      </c>
      <c r="H1867" s="5" t="s">
        <v>44</v>
      </c>
      <c r="I1867" s="5" t="s">
        <v>45</v>
      </c>
      <c r="J1867" s="5" t="s">
        <v>46</v>
      </c>
      <c r="K1867" s="5" t="s">
        <v>61</v>
      </c>
      <c r="L1867" s="5" t="s">
        <v>48</v>
      </c>
      <c r="M1867" s="5" t="s">
        <v>56</v>
      </c>
      <c r="N1867" s="5">
        <v>2</v>
      </c>
      <c r="O1867" s="7">
        <v>266</v>
      </c>
      <c r="P1867" s="8">
        <v>0.1</v>
      </c>
      <c r="Q1867" s="7">
        <v>111</v>
      </c>
      <c r="R1867" s="9">
        <f t="shared" si="236"/>
        <v>478.8</v>
      </c>
      <c r="S1867" s="9">
        <f t="shared" si="237"/>
        <v>222</v>
      </c>
      <c r="T1867" s="9">
        <f t="shared" si="238"/>
        <v>256.8</v>
      </c>
      <c r="U1867" s="10">
        <f t="shared" si="239"/>
        <v>0.53634085213032578</v>
      </c>
      <c r="V1867" s="5" t="s">
        <v>42</v>
      </c>
    </row>
    <row r="1868" spans="1:22" x14ac:dyDescent="0.3">
      <c r="A1868" s="5" t="s">
        <v>1955</v>
      </c>
      <c r="B1868" s="6">
        <v>45399</v>
      </c>
      <c r="C1868" s="5">
        <f t="shared" si="232"/>
        <v>2024</v>
      </c>
      <c r="D1868" s="5">
        <f t="shared" si="233"/>
        <v>4</v>
      </c>
      <c r="E1868" s="5" t="str">
        <f t="shared" si="234"/>
        <v>Apr</v>
      </c>
      <c r="F1868" s="5" t="str">
        <f t="shared" si="235"/>
        <v>Q2</v>
      </c>
      <c r="G1868" s="5" t="s">
        <v>51</v>
      </c>
      <c r="H1868" s="5" t="s">
        <v>106</v>
      </c>
      <c r="I1868" s="5" t="s">
        <v>107</v>
      </c>
      <c r="J1868" s="5" t="s">
        <v>46</v>
      </c>
      <c r="K1868" s="5" t="s">
        <v>66</v>
      </c>
      <c r="L1868" s="5" t="s">
        <v>40</v>
      </c>
      <c r="M1868" s="5" t="s">
        <v>56</v>
      </c>
      <c r="N1868" s="5">
        <v>1</v>
      </c>
      <c r="O1868" s="7">
        <v>283</v>
      </c>
      <c r="P1868" s="8">
        <v>0</v>
      </c>
      <c r="Q1868" s="7">
        <v>112</v>
      </c>
      <c r="R1868" s="9">
        <f t="shared" si="236"/>
        <v>283</v>
      </c>
      <c r="S1868" s="9">
        <f t="shared" si="237"/>
        <v>112</v>
      </c>
      <c r="T1868" s="9">
        <f t="shared" si="238"/>
        <v>171</v>
      </c>
      <c r="U1868" s="10">
        <f t="shared" si="239"/>
        <v>0.60424028268551233</v>
      </c>
      <c r="V1868" s="5" t="s">
        <v>42</v>
      </c>
    </row>
    <row r="1869" spans="1:22" x14ac:dyDescent="0.3">
      <c r="A1869" s="5" t="s">
        <v>1956</v>
      </c>
      <c r="B1869" s="6">
        <v>45399</v>
      </c>
      <c r="C1869" s="5">
        <f t="shared" si="232"/>
        <v>2024</v>
      </c>
      <c r="D1869" s="5">
        <f t="shared" si="233"/>
        <v>4</v>
      </c>
      <c r="E1869" s="5" t="str">
        <f t="shared" si="234"/>
        <v>Apr</v>
      </c>
      <c r="F1869" s="5" t="str">
        <f t="shared" si="235"/>
        <v>Q2</v>
      </c>
      <c r="G1869" s="5" t="s">
        <v>35</v>
      </c>
      <c r="H1869" s="5" t="s">
        <v>44</v>
      </c>
      <c r="I1869" s="5" t="s">
        <v>45</v>
      </c>
      <c r="J1869" s="5" t="s">
        <v>38</v>
      </c>
      <c r="K1869" s="5" t="s">
        <v>75</v>
      </c>
      <c r="L1869" s="5" t="s">
        <v>76</v>
      </c>
      <c r="M1869" s="5" t="s">
        <v>49</v>
      </c>
      <c r="N1869" s="5">
        <v>1</v>
      </c>
      <c r="O1869" s="7">
        <v>10595</v>
      </c>
      <c r="P1869" s="8">
        <v>0.1</v>
      </c>
      <c r="Q1869" s="7">
        <v>7798</v>
      </c>
      <c r="R1869" s="9">
        <f t="shared" si="236"/>
        <v>9535.5</v>
      </c>
      <c r="S1869" s="9">
        <f t="shared" si="237"/>
        <v>7798</v>
      </c>
      <c r="T1869" s="9">
        <f t="shared" si="238"/>
        <v>1737.5</v>
      </c>
      <c r="U1869" s="10">
        <f t="shared" si="239"/>
        <v>0.18221383252058099</v>
      </c>
      <c r="V1869" s="5" t="s">
        <v>42</v>
      </c>
    </row>
    <row r="1870" spans="1:22" x14ac:dyDescent="0.3">
      <c r="A1870" s="5" t="s">
        <v>1957</v>
      </c>
      <c r="B1870" s="6">
        <v>45400</v>
      </c>
      <c r="C1870" s="5">
        <f t="shared" si="232"/>
        <v>2024</v>
      </c>
      <c r="D1870" s="5">
        <f t="shared" si="233"/>
        <v>4</v>
      </c>
      <c r="E1870" s="5" t="str">
        <f t="shared" si="234"/>
        <v>Apr</v>
      </c>
      <c r="F1870" s="5" t="str">
        <f t="shared" si="235"/>
        <v>Q2</v>
      </c>
      <c r="G1870" s="5" t="s">
        <v>35</v>
      </c>
      <c r="H1870" s="5" t="s">
        <v>44</v>
      </c>
      <c r="I1870" s="5" t="s">
        <v>45</v>
      </c>
      <c r="J1870" s="5" t="s">
        <v>46</v>
      </c>
      <c r="K1870" s="5" t="s">
        <v>61</v>
      </c>
      <c r="L1870" s="5" t="s">
        <v>48</v>
      </c>
      <c r="M1870" s="5" t="s">
        <v>49</v>
      </c>
      <c r="N1870" s="5">
        <v>1</v>
      </c>
      <c r="O1870" s="7">
        <v>225</v>
      </c>
      <c r="P1870" s="8">
        <v>0</v>
      </c>
      <c r="Q1870" s="7">
        <v>92</v>
      </c>
      <c r="R1870" s="9">
        <f t="shared" si="236"/>
        <v>225</v>
      </c>
      <c r="S1870" s="9">
        <f t="shared" si="237"/>
        <v>92</v>
      </c>
      <c r="T1870" s="9">
        <f t="shared" si="238"/>
        <v>133</v>
      </c>
      <c r="U1870" s="10">
        <f t="shared" si="239"/>
        <v>0.59111111111111114</v>
      </c>
      <c r="V1870" s="5" t="s">
        <v>42</v>
      </c>
    </row>
    <row r="1871" spans="1:22" x14ac:dyDescent="0.3">
      <c r="A1871" s="5" t="s">
        <v>1958</v>
      </c>
      <c r="B1871" s="6">
        <v>45400</v>
      </c>
      <c r="C1871" s="5">
        <f t="shared" si="232"/>
        <v>2024</v>
      </c>
      <c r="D1871" s="5">
        <f t="shared" si="233"/>
        <v>4</v>
      </c>
      <c r="E1871" s="5" t="str">
        <f t="shared" si="234"/>
        <v>Apr</v>
      </c>
      <c r="F1871" s="5" t="str">
        <f t="shared" si="235"/>
        <v>Q2</v>
      </c>
      <c r="G1871" s="5" t="s">
        <v>63</v>
      </c>
      <c r="H1871" s="5" t="s">
        <v>109</v>
      </c>
      <c r="I1871" s="5" t="s">
        <v>110</v>
      </c>
      <c r="J1871" s="5" t="s">
        <v>81</v>
      </c>
      <c r="K1871" s="5" t="s">
        <v>130</v>
      </c>
      <c r="L1871" s="5" t="s">
        <v>40</v>
      </c>
      <c r="M1871" s="5" t="s">
        <v>56</v>
      </c>
      <c r="N1871" s="5">
        <v>4</v>
      </c>
      <c r="O1871" s="7">
        <v>12643</v>
      </c>
      <c r="P1871" s="8">
        <v>0.3</v>
      </c>
      <c r="Q1871" s="7">
        <v>7607</v>
      </c>
      <c r="R1871" s="9">
        <f t="shared" si="236"/>
        <v>35400.399999999994</v>
      </c>
      <c r="S1871" s="9">
        <f t="shared" si="237"/>
        <v>30428</v>
      </c>
      <c r="T1871" s="9">
        <f t="shared" si="238"/>
        <v>4972.3999999999942</v>
      </c>
      <c r="U1871" s="10">
        <f t="shared" si="239"/>
        <v>0.14046168969842135</v>
      </c>
      <c r="V1871" s="5" t="s">
        <v>42</v>
      </c>
    </row>
    <row r="1872" spans="1:22" x14ac:dyDescent="0.3">
      <c r="A1872" s="5" t="s">
        <v>1959</v>
      </c>
      <c r="B1872" s="6">
        <v>45400</v>
      </c>
      <c r="C1872" s="5">
        <f t="shared" si="232"/>
        <v>2024</v>
      </c>
      <c r="D1872" s="5">
        <f t="shared" si="233"/>
        <v>4</v>
      </c>
      <c r="E1872" s="5" t="str">
        <f t="shared" si="234"/>
        <v>Apr</v>
      </c>
      <c r="F1872" s="5" t="str">
        <f t="shared" si="235"/>
        <v>Q2</v>
      </c>
      <c r="G1872" s="5" t="s">
        <v>35</v>
      </c>
      <c r="H1872" s="5" t="s">
        <v>91</v>
      </c>
      <c r="I1872" s="5" t="s">
        <v>92</v>
      </c>
      <c r="J1872" s="5" t="s">
        <v>54</v>
      </c>
      <c r="K1872" s="5" t="s">
        <v>99</v>
      </c>
      <c r="L1872" s="5" t="s">
        <v>76</v>
      </c>
      <c r="M1872" s="5" t="s">
        <v>41</v>
      </c>
      <c r="N1872" s="5">
        <v>5</v>
      </c>
      <c r="O1872" s="7">
        <v>1710</v>
      </c>
      <c r="P1872" s="8">
        <v>0.05</v>
      </c>
      <c r="Q1872" s="7">
        <v>885</v>
      </c>
      <c r="R1872" s="9">
        <f t="shared" si="236"/>
        <v>8122.5</v>
      </c>
      <c r="S1872" s="9">
        <f t="shared" si="237"/>
        <v>4425</v>
      </c>
      <c r="T1872" s="9">
        <f t="shared" si="238"/>
        <v>3697.5</v>
      </c>
      <c r="U1872" s="10">
        <f t="shared" si="239"/>
        <v>0.45521698984302861</v>
      </c>
      <c r="V1872" s="5" t="s">
        <v>42</v>
      </c>
    </row>
    <row r="1873" spans="1:22" x14ac:dyDescent="0.3">
      <c r="A1873" s="5" t="s">
        <v>1960</v>
      </c>
      <c r="B1873" s="6">
        <v>45401</v>
      </c>
      <c r="C1873" s="5">
        <f t="shared" si="232"/>
        <v>2024</v>
      </c>
      <c r="D1873" s="5">
        <f t="shared" si="233"/>
        <v>4</v>
      </c>
      <c r="E1873" s="5" t="str">
        <f t="shared" si="234"/>
        <v>Apr</v>
      </c>
      <c r="F1873" s="5" t="str">
        <f t="shared" si="235"/>
        <v>Q2</v>
      </c>
      <c r="G1873" s="5" t="s">
        <v>35</v>
      </c>
      <c r="H1873" s="5" t="s">
        <v>44</v>
      </c>
      <c r="I1873" s="5" t="s">
        <v>45</v>
      </c>
      <c r="J1873" s="5" t="s">
        <v>38</v>
      </c>
      <c r="K1873" s="5" t="s">
        <v>39</v>
      </c>
      <c r="L1873" s="5" t="s">
        <v>40</v>
      </c>
      <c r="M1873" s="5" t="s">
        <v>56</v>
      </c>
      <c r="N1873" s="5">
        <v>2</v>
      </c>
      <c r="O1873" s="7">
        <v>54795</v>
      </c>
      <c r="P1873" s="8">
        <v>0.05</v>
      </c>
      <c r="Q1873" s="7">
        <v>46795</v>
      </c>
      <c r="R1873" s="9">
        <f t="shared" si="236"/>
        <v>104110.5</v>
      </c>
      <c r="S1873" s="9">
        <f t="shared" si="237"/>
        <v>93590</v>
      </c>
      <c r="T1873" s="9">
        <f t="shared" si="238"/>
        <v>10520.5</v>
      </c>
      <c r="U1873" s="10">
        <f t="shared" si="239"/>
        <v>0.1010512868538716</v>
      </c>
      <c r="V1873" s="5" t="s">
        <v>120</v>
      </c>
    </row>
    <row r="1874" spans="1:22" x14ac:dyDescent="0.3">
      <c r="A1874" s="5" t="s">
        <v>1961</v>
      </c>
      <c r="B1874" s="6">
        <v>45401</v>
      </c>
      <c r="C1874" s="5">
        <f t="shared" si="232"/>
        <v>2024</v>
      </c>
      <c r="D1874" s="5">
        <f t="shared" si="233"/>
        <v>4</v>
      </c>
      <c r="E1874" s="5" t="str">
        <f t="shared" si="234"/>
        <v>Apr</v>
      </c>
      <c r="F1874" s="5" t="str">
        <f t="shared" si="235"/>
        <v>Q2</v>
      </c>
      <c r="G1874" s="5" t="s">
        <v>35</v>
      </c>
      <c r="H1874" s="5" t="s">
        <v>44</v>
      </c>
      <c r="I1874" s="5" t="s">
        <v>45</v>
      </c>
      <c r="J1874" s="5" t="s">
        <v>38</v>
      </c>
      <c r="K1874" s="5" t="s">
        <v>39</v>
      </c>
      <c r="L1874" s="5" t="s">
        <v>40</v>
      </c>
      <c r="M1874" s="5" t="s">
        <v>56</v>
      </c>
      <c r="N1874" s="5">
        <v>1</v>
      </c>
      <c r="O1874" s="7">
        <v>51076</v>
      </c>
      <c r="P1874" s="8">
        <v>0.15</v>
      </c>
      <c r="Q1874" s="7">
        <v>42845</v>
      </c>
      <c r="R1874" s="9">
        <f t="shared" si="236"/>
        <v>43414.6</v>
      </c>
      <c r="S1874" s="9">
        <f t="shared" si="237"/>
        <v>42845</v>
      </c>
      <c r="T1874" s="9">
        <f t="shared" si="238"/>
        <v>569.59999999999854</v>
      </c>
      <c r="U1874" s="10">
        <f t="shared" si="239"/>
        <v>1.3120010319109207E-2</v>
      </c>
      <c r="V1874" s="5" t="s">
        <v>42</v>
      </c>
    </row>
    <row r="1875" spans="1:22" x14ac:dyDescent="0.3">
      <c r="A1875" s="5" t="s">
        <v>1962</v>
      </c>
      <c r="B1875" s="6">
        <v>45401</v>
      </c>
      <c r="C1875" s="5">
        <f t="shared" si="232"/>
        <v>2024</v>
      </c>
      <c r="D1875" s="5">
        <f t="shared" si="233"/>
        <v>4</v>
      </c>
      <c r="E1875" s="5" t="str">
        <f t="shared" si="234"/>
        <v>Apr</v>
      </c>
      <c r="F1875" s="5" t="str">
        <f t="shared" si="235"/>
        <v>Q2</v>
      </c>
      <c r="G1875" s="5" t="s">
        <v>51</v>
      </c>
      <c r="H1875" s="5" t="s">
        <v>106</v>
      </c>
      <c r="I1875" s="5" t="s">
        <v>107</v>
      </c>
      <c r="J1875" s="5" t="s">
        <v>38</v>
      </c>
      <c r="K1875" s="5" t="s">
        <v>75</v>
      </c>
      <c r="L1875" s="5" t="s">
        <v>40</v>
      </c>
      <c r="M1875" s="5" t="s">
        <v>49</v>
      </c>
      <c r="N1875" s="5">
        <v>1</v>
      </c>
      <c r="O1875" s="7">
        <v>10610</v>
      </c>
      <c r="P1875" s="8">
        <v>0</v>
      </c>
      <c r="Q1875" s="7">
        <v>7802</v>
      </c>
      <c r="R1875" s="9">
        <f t="shared" si="236"/>
        <v>10610</v>
      </c>
      <c r="S1875" s="9">
        <f t="shared" si="237"/>
        <v>7802</v>
      </c>
      <c r="T1875" s="9">
        <f t="shared" si="238"/>
        <v>2808</v>
      </c>
      <c r="U1875" s="10">
        <f t="shared" si="239"/>
        <v>0.2646559849198869</v>
      </c>
      <c r="V1875" s="5" t="s">
        <v>42</v>
      </c>
    </row>
    <row r="1876" spans="1:22" x14ac:dyDescent="0.3">
      <c r="A1876" s="5" t="s">
        <v>1963</v>
      </c>
      <c r="B1876" s="6">
        <v>45401</v>
      </c>
      <c r="C1876" s="5">
        <f t="shared" si="232"/>
        <v>2024</v>
      </c>
      <c r="D1876" s="5">
        <f t="shared" si="233"/>
        <v>4</v>
      </c>
      <c r="E1876" s="5" t="str">
        <f t="shared" si="234"/>
        <v>Apr</v>
      </c>
      <c r="F1876" s="5" t="str">
        <f t="shared" si="235"/>
        <v>Q2</v>
      </c>
      <c r="G1876" s="5" t="s">
        <v>51</v>
      </c>
      <c r="H1876" s="5" t="s">
        <v>79</v>
      </c>
      <c r="I1876" s="5" t="s">
        <v>80</v>
      </c>
      <c r="J1876" s="5" t="s">
        <v>81</v>
      </c>
      <c r="K1876" s="5" t="s">
        <v>146</v>
      </c>
      <c r="L1876" s="5" t="s">
        <v>48</v>
      </c>
      <c r="M1876" s="5" t="s">
        <v>41</v>
      </c>
      <c r="N1876" s="5">
        <v>3</v>
      </c>
      <c r="O1876" s="7">
        <v>8818</v>
      </c>
      <c r="P1876" s="8">
        <v>0.3</v>
      </c>
      <c r="Q1876" s="7">
        <v>5514</v>
      </c>
      <c r="R1876" s="9">
        <f t="shared" si="236"/>
        <v>18517.8</v>
      </c>
      <c r="S1876" s="9">
        <f t="shared" si="237"/>
        <v>16542</v>
      </c>
      <c r="T1876" s="9">
        <f t="shared" si="238"/>
        <v>1975.7999999999993</v>
      </c>
      <c r="U1876" s="10">
        <f t="shared" si="239"/>
        <v>0.10669733985678641</v>
      </c>
      <c r="V1876" s="5" t="s">
        <v>120</v>
      </c>
    </row>
    <row r="1877" spans="1:22" x14ac:dyDescent="0.3">
      <c r="A1877" s="5" t="s">
        <v>1964</v>
      </c>
      <c r="B1877" s="6">
        <v>45402</v>
      </c>
      <c r="C1877" s="5">
        <f t="shared" si="232"/>
        <v>2024</v>
      </c>
      <c r="D1877" s="5">
        <f t="shared" si="233"/>
        <v>4</v>
      </c>
      <c r="E1877" s="5" t="str">
        <f t="shared" si="234"/>
        <v>Apr</v>
      </c>
      <c r="F1877" s="5" t="str">
        <f t="shared" si="235"/>
        <v>Q2</v>
      </c>
      <c r="G1877" s="5" t="s">
        <v>58</v>
      </c>
      <c r="H1877" s="5" t="s">
        <v>59</v>
      </c>
      <c r="I1877" s="5" t="s">
        <v>60</v>
      </c>
      <c r="J1877" s="5" t="s">
        <v>38</v>
      </c>
      <c r="K1877" s="5" t="s">
        <v>104</v>
      </c>
      <c r="L1877" s="5" t="s">
        <v>40</v>
      </c>
      <c r="M1877" s="5" t="s">
        <v>56</v>
      </c>
      <c r="N1877" s="5">
        <v>1</v>
      </c>
      <c r="O1877" s="7">
        <v>1374</v>
      </c>
      <c r="P1877" s="8">
        <v>0</v>
      </c>
      <c r="Q1877" s="7">
        <v>685</v>
      </c>
      <c r="R1877" s="9">
        <f t="shared" si="236"/>
        <v>1374</v>
      </c>
      <c r="S1877" s="9">
        <f t="shared" si="237"/>
        <v>685</v>
      </c>
      <c r="T1877" s="9">
        <f t="shared" si="238"/>
        <v>689</v>
      </c>
      <c r="U1877" s="10">
        <f t="shared" si="239"/>
        <v>0.50145560407569145</v>
      </c>
      <c r="V1877" s="5" t="s">
        <v>42</v>
      </c>
    </row>
    <row r="1878" spans="1:22" x14ac:dyDescent="0.3">
      <c r="A1878" s="5" t="s">
        <v>1965</v>
      </c>
      <c r="B1878" s="6">
        <v>45402</v>
      </c>
      <c r="C1878" s="5">
        <f t="shared" si="232"/>
        <v>2024</v>
      </c>
      <c r="D1878" s="5">
        <f t="shared" si="233"/>
        <v>4</v>
      </c>
      <c r="E1878" s="5" t="str">
        <f t="shared" si="234"/>
        <v>Apr</v>
      </c>
      <c r="F1878" s="5" t="str">
        <f t="shared" si="235"/>
        <v>Q2</v>
      </c>
      <c r="G1878" s="5" t="s">
        <v>63</v>
      </c>
      <c r="H1878" s="5" t="s">
        <v>86</v>
      </c>
      <c r="I1878" s="5" t="s">
        <v>87</v>
      </c>
      <c r="J1878" s="5" t="s">
        <v>38</v>
      </c>
      <c r="K1878" s="5" t="s">
        <v>75</v>
      </c>
      <c r="L1878" s="5" t="s">
        <v>40</v>
      </c>
      <c r="M1878" s="5" t="s">
        <v>49</v>
      </c>
      <c r="N1878" s="5">
        <v>2</v>
      </c>
      <c r="O1878" s="7">
        <v>10701</v>
      </c>
      <c r="P1878" s="8">
        <v>0.1</v>
      </c>
      <c r="Q1878" s="7">
        <v>7825</v>
      </c>
      <c r="R1878" s="9">
        <f t="shared" si="236"/>
        <v>19261.8</v>
      </c>
      <c r="S1878" s="9">
        <f t="shared" si="237"/>
        <v>15650</v>
      </c>
      <c r="T1878" s="9">
        <f t="shared" si="238"/>
        <v>3611.7999999999993</v>
      </c>
      <c r="U1878" s="10">
        <f t="shared" si="239"/>
        <v>0.18751103219844456</v>
      </c>
      <c r="V1878" s="5" t="s">
        <v>42</v>
      </c>
    </row>
    <row r="1879" spans="1:22" x14ac:dyDescent="0.3">
      <c r="A1879" s="5" t="s">
        <v>1966</v>
      </c>
      <c r="B1879" s="6">
        <v>45402</v>
      </c>
      <c r="C1879" s="5">
        <f t="shared" si="232"/>
        <v>2024</v>
      </c>
      <c r="D1879" s="5">
        <f t="shared" si="233"/>
        <v>4</v>
      </c>
      <c r="E1879" s="5" t="str">
        <f t="shared" si="234"/>
        <v>Apr</v>
      </c>
      <c r="F1879" s="5" t="str">
        <f t="shared" si="235"/>
        <v>Q2</v>
      </c>
      <c r="G1879" s="5" t="s">
        <v>51</v>
      </c>
      <c r="H1879" s="5" t="s">
        <v>52</v>
      </c>
      <c r="I1879" s="5" t="s">
        <v>53</v>
      </c>
      <c r="J1879" s="5" t="s">
        <v>81</v>
      </c>
      <c r="K1879" s="5" t="s">
        <v>94</v>
      </c>
      <c r="L1879" s="5" t="s">
        <v>40</v>
      </c>
      <c r="M1879" s="5" t="s">
        <v>41</v>
      </c>
      <c r="N1879" s="5">
        <v>5</v>
      </c>
      <c r="O1879" s="7">
        <v>32136</v>
      </c>
      <c r="P1879" s="8">
        <v>0.4</v>
      </c>
      <c r="Q1879" s="7">
        <v>21848</v>
      </c>
      <c r="R1879" s="9">
        <f t="shared" si="236"/>
        <v>96408</v>
      </c>
      <c r="S1879" s="9">
        <f t="shared" si="237"/>
        <v>109240</v>
      </c>
      <c r="T1879" s="9">
        <f t="shared" si="238"/>
        <v>-12832</v>
      </c>
      <c r="U1879" s="10">
        <f t="shared" si="239"/>
        <v>-0.1331009874699195</v>
      </c>
      <c r="V1879" s="5" t="s">
        <v>42</v>
      </c>
    </row>
    <row r="1880" spans="1:22" x14ac:dyDescent="0.3">
      <c r="A1880" s="5" t="s">
        <v>1967</v>
      </c>
      <c r="B1880" s="6">
        <v>45403</v>
      </c>
      <c r="C1880" s="5">
        <f t="shared" si="232"/>
        <v>2024</v>
      </c>
      <c r="D1880" s="5">
        <f t="shared" si="233"/>
        <v>4</v>
      </c>
      <c r="E1880" s="5" t="str">
        <f t="shared" si="234"/>
        <v>Apr</v>
      </c>
      <c r="F1880" s="5" t="str">
        <f t="shared" si="235"/>
        <v>Q2</v>
      </c>
      <c r="G1880" s="5" t="s">
        <v>58</v>
      </c>
      <c r="H1880" s="5" t="s">
        <v>72</v>
      </c>
      <c r="I1880" s="5" t="s">
        <v>73</v>
      </c>
      <c r="J1880" s="5" t="s">
        <v>46</v>
      </c>
      <c r="K1880" s="5" t="s">
        <v>66</v>
      </c>
      <c r="L1880" s="5" t="s">
        <v>40</v>
      </c>
      <c r="M1880" s="5" t="s">
        <v>56</v>
      </c>
      <c r="N1880" s="5">
        <v>1</v>
      </c>
      <c r="O1880" s="7">
        <v>310</v>
      </c>
      <c r="P1880" s="8">
        <v>0.1</v>
      </c>
      <c r="Q1880" s="7">
        <v>126</v>
      </c>
      <c r="R1880" s="9">
        <f t="shared" si="236"/>
        <v>279</v>
      </c>
      <c r="S1880" s="9">
        <f t="shared" si="237"/>
        <v>126</v>
      </c>
      <c r="T1880" s="9">
        <f t="shared" si="238"/>
        <v>153</v>
      </c>
      <c r="U1880" s="10">
        <f t="shared" si="239"/>
        <v>0.54838709677419351</v>
      </c>
      <c r="V1880" s="5" t="s">
        <v>42</v>
      </c>
    </row>
    <row r="1881" spans="1:22" x14ac:dyDescent="0.3">
      <c r="A1881" s="5" t="s">
        <v>1968</v>
      </c>
      <c r="B1881" s="6">
        <v>45404</v>
      </c>
      <c r="C1881" s="5">
        <f t="shared" si="232"/>
        <v>2024</v>
      </c>
      <c r="D1881" s="5">
        <f t="shared" si="233"/>
        <v>4</v>
      </c>
      <c r="E1881" s="5" t="str">
        <f t="shared" si="234"/>
        <v>Apr</v>
      </c>
      <c r="F1881" s="5" t="str">
        <f t="shared" si="235"/>
        <v>Q2</v>
      </c>
      <c r="G1881" s="5" t="s">
        <v>51</v>
      </c>
      <c r="H1881" s="5" t="s">
        <v>79</v>
      </c>
      <c r="I1881" s="5" t="s">
        <v>80</v>
      </c>
      <c r="J1881" s="5" t="s">
        <v>38</v>
      </c>
      <c r="K1881" s="5" t="s">
        <v>75</v>
      </c>
      <c r="L1881" s="5" t="s">
        <v>40</v>
      </c>
      <c r="M1881" s="5" t="s">
        <v>41</v>
      </c>
      <c r="N1881" s="5">
        <v>1</v>
      </c>
      <c r="O1881" s="7">
        <v>11709</v>
      </c>
      <c r="P1881" s="8">
        <v>0.05</v>
      </c>
      <c r="Q1881" s="7">
        <v>8592</v>
      </c>
      <c r="R1881" s="9">
        <f t="shared" si="236"/>
        <v>11123.55</v>
      </c>
      <c r="S1881" s="9">
        <f t="shared" si="237"/>
        <v>8592</v>
      </c>
      <c r="T1881" s="9">
        <f t="shared" si="238"/>
        <v>2531.5499999999993</v>
      </c>
      <c r="U1881" s="10">
        <f t="shared" si="239"/>
        <v>0.22758471890718335</v>
      </c>
      <c r="V1881" s="5" t="s">
        <v>42</v>
      </c>
    </row>
    <row r="1882" spans="1:22" x14ac:dyDescent="0.3">
      <c r="A1882" s="5" t="s">
        <v>1969</v>
      </c>
      <c r="B1882" s="6">
        <v>45404</v>
      </c>
      <c r="C1882" s="5">
        <f t="shared" si="232"/>
        <v>2024</v>
      </c>
      <c r="D1882" s="5">
        <f t="shared" si="233"/>
        <v>4</v>
      </c>
      <c r="E1882" s="5" t="str">
        <f t="shared" si="234"/>
        <v>Apr</v>
      </c>
      <c r="F1882" s="5" t="str">
        <f t="shared" si="235"/>
        <v>Q2</v>
      </c>
      <c r="G1882" s="5" t="s">
        <v>51</v>
      </c>
      <c r="H1882" s="5" t="s">
        <v>106</v>
      </c>
      <c r="I1882" s="5" t="s">
        <v>107</v>
      </c>
      <c r="J1882" s="5" t="s">
        <v>81</v>
      </c>
      <c r="K1882" s="5" t="s">
        <v>82</v>
      </c>
      <c r="L1882" s="5" t="s">
        <v>48</v>
      </c>
      <c r="M1882" s="5" t="s">
        <v>49</v>
      </c>
      <c r="N1882" s="5">
        <v>1</v>
      </c>
      <c r="O1882" s="7">
        <v>6154</v>
      </c>
      <c r="P1882" s="8">
        <v>0.35</v>
      </c>
      <c r="Q1882" s="7">
        <v>3329</v>
      </c>
      <c r="R1882" s="9">
        <f t="shared" si="236"/>
        <v>4000.1000000000004</v>
      </c>
      <c r="S1882" s="9">
        <f t="shared" si="237"/>
        <v>3329</v>
      </c>
      <c r="T1882" s="9">
        <f t="shared" si="238"/>
        <v>671.10000000000036</v>
      </c>
      <c r="U1882" s="10">
        <f t="shared" si="239"/>
        <v>0.16777080572985684</v>
      </c>
      <c r="V1882" s="5" t="s">
        <v>42</v>
      </c>
    </row>
    <row r="1883" spans="1:22" x14ac:dyDescent="0.3">
      <c r="A1883" s="5" t="s">
        <v>1970</v>
      </c>
      <c r="B1883" s="6">
        <v>45404</v>
      </c>
      <c r="C1883" s="5">
        <f t="shared" si="232"/>
        <v>2024</v>
      </c>
      <c r="D1883" s="5">
        <f t="shared" si="233"/>
        <v>4</v>
      </c>
      <c r="E1883" s="5" t="str">
        <f t="shared" si="234"/>
        <v>Apr</v>
      </c>
      <c r="F1883" s="5" t="str">
        <f t="shared" si="235"/>
        <v>Q2</v>
      </c>
      <c r="G1883" s="5" t="s">
        <v>58</v>
      </c>
      <c r="H1883" s="5" t="s">
        <v>72</v>
      </c>
      <c r="I1883" s="5" t="s">
        <v>73</v>
      </c>
      <c r="J1883" s="5" t="s">
        <v>81</v>
      </c>
      <c r="K1883" s="5" t="s">
        <v>130</v>
      </c>
      <c r="L1883" s="5" t="s">
        <v>48</v>
      </c>
      <c r="M1883" s="5" t="s">
        <v>49</v>
      </c>
      <c r="N1883" s="5">
        <v>1</v>
      </c>
      <c r="O1883" s="7">
        <v>13100</v>
      </c>
      <c r="P1883" s="8">
        <v>0.35</v>
      </c>
      <c r="Q1883" s="7">
        <v>7643</v>
      </c>
      <c r="R1883" s="9">
        <f t="shared" si="236"/>
        <v>8515</v>
      </c>
      <c r="S1883" s="9">
        <f t="shared" si="237"/>
        <v>7643</v>
      </c>
      <c r="T1883" s="9">
        <f t="shared" si="238"/>
        <v>872</v>
      </c>
      <c r="U1883" s="10">
        <f t="shared" si="239"/>
        <v>0.10240751614797416</v>
      </c>
      <c r="V1883" s="5" t="s">
        <v>42</v>
      </c>
    </row>
    <row r="1884" spans="1:22" x14ac:dyDescent="0.3">
      <c r="A1884" s="5" t="s">
        <v>1971</v>
      </c>
      <c r="B1884" s="6">
        <v>45404</v>
      </c>
      <c r="C1884" s="5">
        <f t="shared" si="232"/>
        <v>2024</v>
      </c>
      <c r="D1884" s="5">
        <f t="shared" si="233"/>
        <v>4</v>
      </c>
      <c r="E1884" s="5" t="str">
        <f t="shared" si="234"/>
        <v>Apr</v>
      </c>
      <c r="F1884" s="5" t="str">
        <f t="shared" si="235"/>
        <v>Q2</v>
      </c>
      <c r="G1884" s="5" t="s">
        <v>63</v>
      </c>
      <c r="H1884" s="5" t="s">
        <v>109</v>
      </c>
      <c r="I1884" s="5" t="s">
        <v>110</v>
      </c>
      <c r="J1884" s="5" t="s">
        <v>54</v>
      </c>
      <c r="K1884" s="5" t="s">
        <v>55</v>
      </c>
      <c r="L1884" s="5" t="s">
        <v>40</v>
      </c>
      <c r="M1884" s="5" t="s">
        <v>41</v>
      </c>
      <c r="N1884" s="5">
        <v>1</v>
      </c>
      <c r="O1884" s="7">
        <v>2628</v>
      </c>
      <c r="P1884" s="8">
        <v>0.15</v>
      </c>
      <c r="Q1884" s="7">
        <v>1564</v>
      </c>
      <c r="R1884" s="9">
        <f t="shared" si="236"/>
        <v>2233.7999999999997</v>
      </c>
      <c r="S1884" s="9">
        <f t="shared" si="237"/>
        <v>1564</v>
      </c>
      <c r="T1884" s="9">
        <f t="shared" si="238"/>
        <v>669.79999999999973</v>
      </c>
      <c r="U1884" s="10">
        <f t="shared" si="239"/>
        <v>0.29984779299847786</v>
      </c>
      <c r="V1884" s="5" t="s">
        <v>120</v>
      </c>
    </row>
    <row r="1885" spans="1:22" x14ac:dyDescent="0.3">
      <c r="A1885" s="5" t="s">
        <v>1972</v>
      </c>
      <c r="B1885" s="6">
        <v>45405</v>
      </c>
      <c r="C1885" s="5">
        <f t="shared" si="232"/>
        <v>2024</v>
      </c>
      <c r="D1885" s="5">
        <f t="shared" si="233"/>
        <v>4</v>
      </c>
      <c r="E1885" s="5" t="str">
        <f t="shared" si="234"/>
        <v>Apr</v>
      </c>
      <c r="F1885" s="5" t="str">
        <f t="shared" si="235"/>
        <v>Q2</v>
      </c>
      <c r="G1885" s="5" t="s">
        <v>58</v>
      </c>
      <c r="H1885" s="5" t="s">
        <v>59</v>
      </c>
      <c r="I1885" s="5" t="s">
        <v>60</v>
      </c>
      <c r="J1885" s="5" t="s">
        <v>38</v>
      </c>
      <c r="K1885" s="5" t="s">
        <v>118</v>
      </c>
      <c r="L1885" s="5" t="s">
        <v>40</v>
      </c>
      <c r="M1885" s="5" t="s">
        <v>49</v>
      </c>
      <c r="N1885" s="5">
        <v>1</v>
      </c>
      <c r="O1885" s="7">
        <v>18235</v>
      </c>
      <c r="P1885" s="8">
        <v>0</v>
      </c>
      <c r="Q1885" s="7">
        <v>14589</v>
      </c>
      <c r="R1885" s="9">
        <f t="shared" si="236"/>
        <v>18235</v>
      </c>
      <c r="S1885" s="9">
        <f t="shared" si="237"/>
        <v>14589</v>
      </c>
      <c r="T1885" s="9">
        <f t="shared" si="238"/>
        <v>3646</v>
      </c>
      <c r="U1885" s="10">
        <f t="shared" si="239"/>
        <v>0.199945160405813</v>
      </c>
      <c r="V1885" s="5" t="s">
        <v>42</v>
      </c>
    </row>
    <row r="1886" spans="1:22" x14ac:dyDescent="0.3">
      <c r="A1886" s="5" t="s">
        <v>1973</v>
      </c>
      <c r="B1886" s="6">
        <v>45405</v>
      </c>
      <c r="C1886" s="5">
        <f t="shared" si="232"/>
        <v>2024</v>
      </c>
      <c r="D1886" s="5">
        <f t="shared" si="233"/>
        <v>4</v>
      </c>
      <c r="E1886" s="5" t="str">
        <f t="shared" si="234"/>
        <v>Apr</v>
      </c>
      <c r="F1886" s="5" t="str">
        <f t="shared" si="235"/>
        <v>Q2</v>
      </c>
      <c r="G1886" s="5" t="s">
        <v>58</v>
      </c>
      <c r="H1886" s="5" t="s">
        <v>72</v>
      </c>
      <c r="I1886" s="5" t="s">
        <v>73</v>
      </c>
      <c r="J1886" s="5" t="s">
        <v>46</v>
      </c>
      <c r="K1886" s="5" t="s">
        <v>66</v>
      </c>
      <c r="L1886" s="5" t="s">
        <v>48</v>
      </c>
      <c r="M1886" s="5" t="s">
        <v>49</v>
      </c>
      <c r="N1886" s="5">
        <v>2</v>
      </c>
      <c r="O1886" s="7">
        <v>280</v>
      </c>
      <c r="P1886" s="8">
        <v>0</v>
      </c>
      <c r="Q1886" s="7">
        <v>114</v>
      </c>
      <c r="R1886" s="9">
        <f t="shared" si="236"/>
        <v>560</v>
      </c>
      <c r="S1886" s="9">
        <f t="shared" si="237"/>
        <v>228</v>
      </c>
      <c r="T1886" s="9">
        <f t="shared" si="238"/>
        <v>332</v>
      </c>
      <c r="U1886" s="10">
        <f t="shared" si="239"/>
        <v>0.59285714285714286</v>
      </c>
      <c r="V1886" s="5" t="s">
        <v>42</v>
      </c>
    </row>
    <row r="1887" spans="1:22" x14ac:dyDescent="0.3">
      <c r="A1887" s="5" t="s">
        <v>1974</v>
      </c>
      <c r="B1887" s="6">
        <v>45405</v>
      </c>
      <c r="C1887" s="5">
        <f t="shared" si="232"/>
        <v>2024</v>
      </c>
      <c r="D1887" s="5">
        <f t="shared" si="233"/>
        <v>4</v>
      </c>
      <c r="E1887" s="5" t="str">
        <f t="shared" si="234"/>
        <v>Apr</v>
      </c>
      <c r="F1887" s="5" t="str">
        <f t="shared" si="235"/>
        <v>Q2</v>
      </c>
      <c r="G1887" s="5" t="s">
        <v>58</v>
      </c>
      <c r="H1887" s="5" t="s">
        <v>68</v>
      </c>
      <c r="I1887" s="5" t="s">
        <v>69</v>
      </c>
      <c r="J1887" s="5" t="s">
        <v>38</v>
      </c>
      <c r="K1887" s="5" t="s">
        <v>75</v>
      </c>
      <c r="L1887" s="5" t="s">
        <v>40</v>
      </c>
      <c r="M1887" s="5" t="s">
        <v>49</v>
      </c>
      <c r="N1887" s="5">
        <v>1</v>
      </c>
      <c r="O1887" s="7">
        <v>11339</v>
      </c>
      <c r="P1887" s="8">
        <v>0</v>
      </c>
      <c r="Q1887" s="7">
        <v>8545</v>
      </c>
      <c r="R1887" s="9">
        <f t="shared" si="236"/>
        <v>11339</v>
      </c>
      <c r="S1887" s="9">
        <f t="shared" si="237"/>
        <v>8545</v>
      </c>
      <c r="T1887" s="9">
        <f t="shared" si="238"/>
        <v>2794</v>
      </c>
      <c r="U1887" s="10">
        <f t="shared" si="239"/>
        <v>0.24640620866037569</v>
      </c>
      <c r="V1887" s="5" t="s">
        <v>42</v>
      </c>
    </row>
    <row r="1888" spans="1:22" x14ac:dyDescent="0.3">
      <c r="A1888" s="5" t="s">
        <v>1975</v>
      </c>
      <c r="B1888" s="6">
        <v>45405</v>
      </c>
      <c r="C1888" s="5">
        <f t="shared" si="232"/>
        <v>2024</v>
      </c>
      <c r="D1888" s="5">
        <f t="shared" si="233"/>
        <v>4</v>
      </c>
      <c r="E1888" s="5" t="str">
        <f t="shared" si="234"/>
        <v>Apr</v>
      </c>
      <c r="F1888" s="5" t="str">
        <f t="shared" si="235"/>
        <v>Q2</v>
      </c>
      <c r="G1888" s="5" t="s">
        <v>58</v>
      </c>
      <c r="H1888" s="5" t="s">
        <v>68</v>
      </c>
      <c r="I1888" s="5" t="s">
        <v>69</v>
      </c>
      <c r="J1888" s="5" t="s">
        <v>54</v>
      </c>
      <c r="K1888" s="5" t="s">
        <v>99</v>
      </c>
      <c r="L1888" s="5" t="s">
        <v>76</v>
      </c>
      <c r="M1888" s="5" t="s">
        <v>56</v>
      </c>
      <c r="N1888" s="5">
        <v>5</v>
      </c>
      <c r="O1888" s="7">
        <v>1780</v>
      </c>
      <c r="P1888" s="8">
        <v>0.15</v>
      </c>
      <c r="Q1888" s="7">
        <v>928</v>
      </c>
      <c r="R1888" s="9">
        <f t="shared" si="236"/>
        <v>7565</v>
      </c>
      <c r="S1888" s="9">
        <f t="shared" si="237"/>
        <v>4640</v>
      </c>
      <c r="T1888" s="9">
        <f t="shared" si="238"/>
        <v>2925</v>
      </c>
      <c r="U1888" s="10">
        <f t="shared" si="239"/>
        <v>0.38664904163912756</v>
      </c>
      <c r="V1888" s="5" t="s">
        <v>42</v>
      </c>
    </row>
    <row r="1889" spans="1:22" x14ac:dyDescent="0.3">
      <c r="A1889" s="5" t="s">
        <v>1976</v>
      </c>
      <c r="B1889" s="6">
        <v>45405</v>
      </c>
      <c r="C1889" s="5">
        <f t="shared" si="232"/>
        <v>2024</v>
      </c>
      <c r="D1889" s="5">
        <f t="shared" si="233"/>
        <v>4</v>
      </c>
      <c r="E1889" s="5" t="str">
        <f t="shared" si="234"/>
        <v>Apr</v>
      </c>
      <c r="F1889" s="5" t="str">
        <f t="shared" si="235"/>
        <v>Q2</v>
      </c>
      <c r="G1889" s="5" t="s">
        <v>58</v>
      </c>
      <c r="H1889" s="5" t="s">
        <v>59</v>
      </c>
      <c r="I1889" s="5" t="s">
        <v>60</v>
      </c>
      <c r="J1889" s="5" t="s">
        <v>81</v>
      </c>
      <c r="K1889" s="5" t="s">
        <v>146</v>
      </c>
      <c r="L1889" s="5" t="s">
        <v>48</v>
      </c>
      <c r="M1889" s="5" t="s">
        <v>49</v>
      </c>
      <c r="N1889" s="5">
        <v>4</v>
      </c>
      <c r="O1889" s="7">
        <v>9305</v>
      </c>
      <c r="P1889" s="8">
        <v>0</v>
      </c>
      <c r="Q1889" s="7">
        <v>5915</v>
      </c>
      <c r="R1889" s="9">
        <f t="shared" si="236"/>
        <v>37220</v>
      </c>
      <c r="S1889" s="9">
        <f t="shared" si="237"/>
        <v>23660</v>
      </c>
      <c r="T1889" s="9">
        <f t="shared" si="238"/>
        <v>13560</v>
      </c>
      <c r="U1889" s="10">
        <f t="shared" si="239"/>
        <v>0.36432025792584632</v>
      </c>
      <c r="V1889" s="5" t="s">
        <v>42</v>
      </c>
    </row>
    <row r="1890" spans="1:22" x14ac:dyDescent="0.3">
      <c r="A1890" s="5" t="s">
        <v>1977</v>
      </c>
      <c r="B1890" s="6">
        <v>45405</v>
      </c>
      <c r="C1890" s="5">
        <f t="shared" si="232"/>
        <v>2024</v>
      </c>
      <c r="D1890" s="5">
        <f t="shared" si="233"/>
        <v>4</v>
      </c>
      <c r="E1890" s="5" t="str">
        <f t="shared" si="234"/>
        <v>Apr</v>
      </c>
      <c r="F1890" s="5" t="str">
        <f t="shared" si="235"/>
        <v>Q2</v>
      </c>
      <c r="G1890" s="5" t="s">
        <v>58</v>
      </c>
      <c r="H1890" s="5" t="s">
        <v>59</v>
      </c>
      <c r="I1890" s="5" t="s">
        <v>60</v>
      </c>
      <c r="J1890" s="5" t="s">
        <v>54</v>
      </c>
      <c r="K1890" s="5" t="s">
        <v>99</v>
      </c>
      <c r="L1890" s="5" t="s">
        <v>76</v>
      </c>
      <c r="M1890" s="5" t="s">
        <v>56</v>
      </c>
      <c r="N1890" s="5">
        <v>1</v>
      </c>
      <c r="O1890" s="7">
        <v>1891</v>
      </c>
      <c r="P1890" s="8">
        <v>0</v>
      </c>
      <c r="Q1890" s="7">
        <v>1006</v>
      </c>
      <c r="R1890" s="9">
        <f t="shared" si="236"/>
        <v>1891</v>
      </c>
      <c r="S1890" s="9">
        <f t="shared" si="237"/>
        <v>1006</v>
      </c>
      <c r="T1890" s="9">
        <f t="shared" si="238"/>
        <v>885</v>
      </c>
      <c r="U1890" s="10">
        <f t="shared" si="239"/>
        <v>0.46800634584875728</v>
      </c>
      <c r="V1890" s="5" t="s">
        <v>42</v>
      </c>
    </row>
    <row r="1891" spans="1:22" x14ac:dyDescent="0.3">
      <c r="A1891" s="5" t="s">
        <v>1978</v>
      </c>
      <c r="B1891" s="6">
        <v>45406</v>
      </c>
      <c r="C1891" s="5">
        <f t="shared" si="232"/>
        <v>2024</v>
      </c>
      <c r="D1891" s="5">
        <f t="shared" si="233"/>
        <v>4</v>
      </c>
      <c r="E1891" s="5" t="str">
        <f t="shared" si="234"/>
        <v>Apr</v>
      </c>
      <c r="F1891" s="5" t="str">
        <f t="shared" si="235"/>
        <v>Q2</v>
      </c>
      <c r="G1891" s="5" t="s">
        <v>63</v>
      </c>
      <c r="H1891" s="5" t="s">
        <v>109</v>
      </c>
      <c r="I1891" s="5" t="s">
        <v>110</v>
      </c>
      <c r="J1891" s="5" t="s">
        <v>46</v>
      </c>
      <c r="K1891" s="5" t="s">
        <v>66</v>
      </c>
      <c r="L1891" s="5" t="s">
        <v>76</v>
      </c>
      <c r="M1891" s="5" t="s">
        <v>49</v>
      </c>
      <c r="N1891" s="5">
        <v>2</v>
      </c>
      <c r="O1891" s="7">
        <v>326</v>
      </c>
      <c r="P1891" s="8">
        <v>0.1</v>
      </c>
      <c r="Q1891" s="7">
        <v>127</v>
      </c>
      <c r="R1891" s="9">
        <f t="shared" si="236"/>
        <v>586.80000000000007</v>
      </c>
      <c r="S1891" s="9">
        <f t="shared" si="237"/>
        <v>254</v>
      </c>
      <c r="T1891" s="9">
        <f t="shared" si="238"/>
        <v>332.80000000000007</v>
      </c>
      <c r="U1891" s="10">
        <f t="shared" si="239"/>
        <v>0.56714383094751197</v>
      </c>
      <c r="V1891" s="5" t="s">
        <v>42</v>
      </c>
    </row>
    <row r="1892" spans="1:22" x14ac:dyDescent="0.3">
      <c r="A1892" s="5" t="s">
        <v>1979</v>
      </c>
      <c r="B1892" s="6">
        <v>45406</v>
      </c>
      <c r="C1892" s="5">
        <f t="shared" si="232"/>
        <v>2024</v>
      </c>
      <c r="D1892" s="5">
        <f t="shared" si="233"/>
        <v>4</v>
      </c>
      <c r="E1892" s="5" t="str">
        <f t="shared" si="234"/>
        <v>Apr</v>
      </c>
      <c r="F1892" s="5" t="str">
        <f t="shared" si="235"/>
        <v>Q2</v>
      </c>
      <c r="G1892" s="5" t="s">
        <v>51</v>
      </c>
      <c r="H1892" s="5" t="s">
        <v>79</v>
      </c>
      <c r="I1892" s="5" t="s">
        <v>80</v>
      </c>
      <c r="J1892" s="5" t="s">
        <v>46</v>
      </c>
      <c r="K1892" s="5" t="s">
        <v>89</v>
      </c>
      <c r="L1892" s="5" t="s">
        <v>40</v>
      </c>
      <c r="M1892" s="5" t="s">
        <v>41</v>
      </c>
      <c r="N1892" s="5">
        <v>5</v>
      </c>
      <c r="O1892" s="7">
        <v>2200</v>
      </c>
      <c r="P1892" s="8">
        <v>0.1</v>
      </c>
      <c r="Q1892" s="7">
        <v>1253</v>
      </c>
      <c r="R1892" s="9">
        <f t="shared" si="236"/>
        <v>9900</v>
      </c>
      <c r="S1892" s="9">
        <f t="shared" si="237"/>
        <v>6265</v>
      </c>
      <c r="T1892" s="9">
        <f t="shared" si="238"/>
        <v>3635</v>
      </c>
      <c r="U1892" s="10">
        <f t="shared" si="239"/>
        <v>0.36717171717171715</v>
      </c>
      <c r="V1892" s="5" t="s">
        <v>42</v>
      </c>
    </row>
    <row r="1893" spans="1:22" x14ac:dyDescent="0.3">
      <c r="A1893" s="5" t="s">
        <v>1980</v>
      </c>
      <c r="B1893" s="6">
        <v>45407</v>
      </c>
      <c r="C1893" s="5">
        <f t="shared" si="232"/>
        <v>2024</v>
      </c>
      <c r="D1893" s="5">
        <f t="shared" si="233"/>
        <v>4</v>
      </c>
      <c r="E1893" s="5" t="str">
        <f t="shared" si="234"/>
        <v>Apr</v>
      </c>
      <c r="F1893" s="5" t="str">
        <f t="shared" si="235"/>
        <v>Q2</v>
      </c>
      <c r="G1893" s="5" t="s">
        <v>63</v>
      </c>
      <c r="H1893" s="5" t="s">
        <v>86</v>
      </c>
      <c r="I1893" s="5" t="s">
        <v>87</v>
      </c>
      <c r="J1893" s="5" t="s">
        <v>46</v>
      </c>
      <c r="K1893" s="5" t="s">
        <v>89</v>
      </c>
      <c r="L1893" s="5" t="s">
        <v>76</v>
      </c>
      <c r="M1893" s="5" t="s">
        <v>56</v>
      </c>
      <c r="N1893" s="5">
        <v>1</v>
      </c>
      <c r="O1893" s="7">
        <v>2414</v>
      </c>
      <c r="P1893" s="8">
        <v>0</v>
      </c>
      <c r="Q1893" s="7">
        <v>1418</v>
      </c>
      <c r="R1893" s="9">
        <f t="shared" si="236"/>
        <v>2414</v>
      </c>
      <c r="S1893" s="9">
        <f t="shared" si="237"/>
        <v>1418</v>
      </c>
      <c r="T1893" s="9">
        <f t="shared" si="238"/>
        <v>996</v>
      </c>
      <c r="U1893" s="10">
        <f t="shared" si="239"/>
        <v>0.41259320629660312</v>
      </c>
      <c r="V1893" s="5" t="s">
        <v>42</v>
      </c>
    </row>
    <row r="1894" spans="1:22" x14ac:dyDescent="0.3">
      <c r="A1894" s="5" t="s">
        <v>1981</v>
      </c>
      <c r="B1894" s="6">
        <v>45407</v>
      </c>
      <c r="C1894" s="5">
        <f t="shared" si="232"/>
        <v>2024</v>
      </c>
      <c r="D1894" s="5">
        <f t="shared" si="233"/>
        <v>4</v>
      </c>
      <c r="E1894" s="5" t="str">
        <f t="shared" si="234"/>
        <v>Apr</v>
      </c>
      <c r="F1894" s="5" t="str">
        <f t="shared" si="235"/>
        <v>Q2</v>
      </c>
      <c r="G1894" s="5" t="s">
        <v>58</v>
      </c>
      <c r="H1894" s="5" t="s">
        <v>72</v>
      </c>
      <c r="I1894" s="5" t="s">
        <v>73</v>
      </c>
      <c r="J1894" s="5" t="s">
        <v>46</v>
      </c>
      <c r="K1894" s="5" t="s">
        <v>61</v>
      </c>
      <c r="L1894" s="5" t="s">
        <v>76</v>
      </c>
      <c r="M1894" s="5" t="s">
        <v>56</v>
      </c>
      <c r="N1894" s="5">
        <v>3</v>
      </c>
      <c r="O1894" s="7">
        <v>257</v>
      </c>
      <c r="P1894" s="8">
        <v>0</v>
      </c>
      <c r="Q1894" s="7">
        <v>109</v>
      </c>
      <c r="R1894" s="9">
        <f t="shared" si="236"/>
        <v>771</v>
      </c>
      <c r="S1894" s="9">
        <f t="shared" si="237"/>
        <v>327</v>
      </c>
      <c r="T1894" s="9">
        <f t="shared" si="238"/>
        <v>444</v>
      </c>
      <c r="U1894" s="10">
        <f t="shared" si="239"/>
        <v>0.57587548638132291</v>
      </c>
      <c r="V1894" s="5" t="s">
        <v>42</v>
      </c>
    </row>
    <row r="1895" spans="1:22" x14ac:dyDescent="0.3">
      <c r="A1895" s="5" t="s">
        <v>1982</v>
      </c>
      <c r="B1895" s="6">
        <v>45407</v>
      </c>
      <c r="C1895" s="5">
        <f t="shared" si="232"/>
        <v>2024</v>
      </c>
      <c r="D1895" s="5">
        <f t="shared" si="233"/>
        <v>4</v>
      </c>
      <c r="E1895" s="5" t="str">
        <f t="shared" si="234"/>
        <v>Apr</v>
      </c>
      <c r="F1895" s="5" t="str">
        <f t="shared" si="235"/>
        <v>Q2</v>
      </c>
      <c r="G1895" s="5" t="s">
        <v>58</v>
      </c>
      <c r="H1895" s="5" t="s">
        <v>72</v>
      </c>
      <c r="I1895" s="5" t="s">
        <v>73</v>
      </c>
      <c r="J1895" s="5" t="s">
        <v>46</v>
      </c>
      <c r="K1895" s="5" t="s">
        <v>89</v>
      </c>
      <c r="L1895" s="5" t="s">
        <v>40</v>
      </c>
      <c r="M1895" s="5" t="s">
        <v>56</v>
      </c>
      <c r="N1895" s="5">
        <v>1</v>
      </c>
      <c r="O1895" s="7">
        <v>2213</v>
      </c>
      <c r="P1895" s="8">
        <v>0</v>
      </c>
      <c r="Q1895" s="7">
        <v>1283</v>
      </c>
      <c r="R1895" s="9">
        <f t="shared" si="236"/>
        <v>2213</v>
      </c>
      <c r="S1895" s="9">
        <f t="shared" si="237"/>
        <v>1283</v>
      </c>
      <c r="T1895" s="9">
        <f t="shared" si="238"/>
        <v>930</v>
      </c>
      <c r="U1895" s="10">
        <f t="shared" si="239"/>
        <v>0.42024401265250788</v>
      </c>
      <c r="V1895" s="5" t="s">
        <v>42</v>
      </c>
    </row>
    <row r="1896" spans="1:22" x14ac:dyDescent="0.3">
      <c r="A1896" s="5" t="s">
        <v>1983</v>
      </c>
      <c r="B1896" s="6">
        <v>45408</v>
      </c>
      <c r="C1896" s="5">
        <f t="shared" si="232"/>
        <v>2024</v>
      </c>
      <c r="D1896" s="5">
        <f t="shared" si="233"/>
        <v>4</v>
      </c>
      <c r="E1896" s="5" t="str">
        <f t="shared" si="234"/>
        <v>Apr</v>
      </c>
      <c r="F1896" s="5" t="str">
        <f t="shared" si="235"/>
        <v>Q2</v>
      </c>
      <c r="G1896" s="5" t="s">
        <v>35</v>
      </c>
      <c r="H1896" s="5" t="s">
        <v>36</v>
      </c>
      <c r="I1896" s="5" t="s">
        <v>37</v>
      </c>
      <c r="J1896" s="5" t="s">
        <v>38</v>
      </c>
      <c r="K1896" s="5" t="s">
        <v>118</v>
      </c>
      <c r="L1896" s="5" t="s">
        <v>40</v>
      </c>
      <c r="M1896" s="5" t="s">
        <v>56</v>
      </c>
      <c r="N1896" s="5">
        <v>1</v>
      </c>
      <c r="O1896" s="7">
        <v>16992</v>
      </c>
      <c r="P1896" s="8">
        <v>0.05</v>
      </c>
      <c r="Q1896" s="7">
        <v>13150</v>
      </c>
      <c r="R1896" s="9">
        <f t="shared" si="236"/>
        <v>16142.4</v>
      </c>
      <c r="S1896" s="9">
        <f t="shared" si="237"/>
        <v>13150</v>
      </c>
      <c r="T1896" s="9">
        <f t="shared" si="238"/>
        <v>2992.3999999999996</v>
      </c>
      <c r="U1896" s="10">
        <f t="shared" si="239"/>
        <v>0.18537516106650806</v>
      </c>
      <c r="V1896" s="5" t="s">
        <v>42</v>
      </c>
    </row>
    <row r="1897" spans="1:22" x14ac:dyDescent="0.3">
      <c r="A1897" s="5" t="s">
        <v>1984</v>
      </c>
      <c r="B1897" s="6">
        <v>45408</v>
      </c>
      <c r="C1897" s="5">
        <f t="shared" si="232"/>
        <v>2024</v>
      </c>
      <c r="D1897" s="5">
        <f t="shared" si="233"/>
        <v>4</v>
      </c>
      <c r="E1897" s="5" t="str">
        <f t="shared" si="234"/>
        <v>Apr</v>
      </c>
      <c r="F1897" s="5" t="str">
        <f t="shared" si="235"/>
        <v>Q2</v>
      </c>
      <c r="G1897" s="5" t="s">
        <v>51</v>
      </c>
      <c r="H1897" s="5" t="s">
        <v>52</v>
      </c>
      <c r="I1897" s="5" t="s">
        <v>53</v>
      </c>
      <c r="J1897" s="5" t="s">
        <v>81</v>
      </c>
      <c r="K1897" s="5" t="s">
        <v>82</v>
      </c>
      <c r="L1897" s="5" t="s">
        <v>76</v>
      </c>
      <c r="M1897" s="5" t="s">
        <v>56</v>
      </c>
      <c r="N1897" s="5">
        <v>5</v>
      </c>
      <c r="O1897" s="7">
        <v>6042</v>
      </c>
      <c r="P1897" s="8">
        <v>0.2</v>
      </c>
      <c r="Q1897" s="7">
        <v>3279</v>
      </c>
      <c r="R1897" s="9">
        <f t="shared" si="236"/>
        <v>24168</v>
      </c>
      <c r="S1897" s="9">
        <f t="shared" si="237"/>
        <v>16395</v>
      </c>
      <c r="T1897" s="9">
        <f t="shared" si="238"/>
        <v>7773</v>
      </c>
      <c r="U1897" s="10">
        <f t="shared" si="239"/>
        <v>0.32162363455809334</v>
      </c>
      <c r="V1897" s="5" t="s">
        <v>42</v>
      </c>
    </row>
    <row r="1898" spans="1:22" x14ac:dyDescent="0.3">
      <c r="A1898" s="5" t="s">
        <v>1985</v>
      </c>
      <c r="B1898" s="6">
        <v>45408</v>
      </c>
      <c r="C1898" s="5">
        <f t="shared" si="232"/>
        <v>2024</v>
      </c>
      <c r="D1898" s="5">
        <f t="shared" si="233"/>
        <v>4</v>
      </c>
      <c r="E1898" s="5" t="str">
        <f t="shared" si="234"/>
        <v>Apr</v>
      </c>
      <c r="F1898" s="5" t="str">
        <f t="shared" si="235"/>
        <v>Q2</v>
      </c>
      <c r="G1898" s="5" t="s">
        <v>58</v>
      </c>
      <c r="H1898" s="5" t="s">
        <v>68</v>
      </c>
      <c r="I1898" s="5" t="s">
        <v>69</v>
      </c>
      <c r="J1898" s="5" t="s">
        <v>46</v>
      </c>
      <c r="K1898" s="5" t="s">
        <v>61</v>
      </c>
      <c r="L1898" s="5" t="s">
        <v>40</v>
      </c>
      <c r="M1898" s="5" t="s">
        <v>49</v>
      </c>
      <c r="N1898" s="5">
        <v>3</v>
      </c>
      <c r="O1898" s="7">
        <v>264</v>
      </c>
      <c r="P1898" s="8">
        <v>0.1</v>
      </c>
      <c r="Q1898" s="7">
        <v>111</v>
      </c>
      <c r="R1898" s="9">
        <f t="shared" si="236"/>
        <v>712.80000000000007</v>
      </c>
      <c r="S1898" s="9">
        <f t="shared" si="237"/>
        <v>333</v>
      </c>
      <c r="T1898" s="9">
        <f t="shared" si="238"/>
        <v>379.80000000000007</v>
      </c>
      <c r="U1898" s="10">
        <f t="shared" si="239"/>
        <v>0.53282828282828287</v>
      </c>
      <c r="V1898" s="5" t="s">
        <v>42</v>
      </c>
    </row>
    <row r="1899" spans="1:22" x14ac:dyDescent="0.3">
      <c r="A1899" s="5" t="s">
        <v>1986</v>
      </c>
      <c r="B1899" s="6">
        <v>45408</v>
      </c>
      <c r="C1899" s="5">
        <f t="shared" si="232"/>
        <v>2024</v>
      </c>
      <c r="D1899" s="5">
        <f t="shared" si="233"/>
        <v>4</v>
      </c>
      <c r="E1899" s="5" t="str">
        <f t="shared" si="234"/>
        <v>Apr</v>
      </c>
      <c r="F1899" s="5" t="str">
        <f t="shared" si="235"/>
        <v>Q2</v>
      </c>
      <c r="G1899" s="5" t="s">
        <v>51</v>
      </c>
      <c r="H1899" s="5" t="s">
        <v>79</v>
      </c>
      <c r="I1899" s="5" t="s">
        <v>80</v>
      </c>
      <c r="J1899" s="5" t="s">
        <v>46</v>
      </c>
      <c r="K1899" s="5" t="s">
        <v>89</v>
      </c>
      <c r="L1899" s="5" t="s">
        <v>48</v>
      </c>
      <c r="M1899" s="5" t="s">
        <v>49</v>
      </c>
      <c r="N1899" s="5">
        <v>1</v>
      </c>
      <c r="O1899" s="7">
        <v>2114</v>
      </c>
      <c r="P1899" s="8">
        <v>0</v>
      </c>
      <c r="Q1899" s="7">
        <v>1210</v>
      </c>
      <c r="R1899" s="9">
        <f t="shared" si="236"/>
        <v>2114</v>
      </c>
      <c r="S1899" s="9">
        <f t="shared" si="237"/>
        <v>1210</v>
      </c>
      <c r="T1899" s="9">
        <f t="shared" si="238"/>
        <v>904</v>
      </c>
      <c r="U1899" s="10">
        <f t="shared" si="239"/>
        <v>0.42762535477767266</v>
      </c>
      <c r="V1899" s="5" t="s">
        <v>42</v>
      </c>
    </row>
    <row r="1900" spans="1:22" x14ac:dyDescent="0.3">
      <c r="A1900" s="5" t="s">
        <v>1987</v>
      </c>
      <c r="B1900" s="6">
        <v>45408</v>
      </c>
      <c r="C1900" s="5">
        <f t="shared" si="232"/>
        <v>2024</v>
      </c>
      <c r="D1900" s="5">
        <f t="shared" si="233"/>
        <v>4</v>
      </c>
      <c r="E1900" s="5" t="str">
        <f t="shared" si="234"/>
        <v>Apr</v>
      </c>
      <c r="F1900" s="5" t="str">
        <f t="shared" si="235"/>
        <v>Q2</v>
      </c>
      <c r="G1900" s="5" t="s">
        <v>51</v>
      </c>
      <c r="H1900" s="5" t="s">
        <v>79</v>
      </c>
      <c r="I1900" s="5" t="s">
        <v>80</v>
      </c>
      <c r="J1900" s="5" t="s">
        <v>54</v>
      </c>
      <c r="K1900" s="5" t="s">
        <v>55</v>
      </c>
      <c r="L1900" s="5" t="s">
        <v>48</v>
      </c>
      <c r="M1900" s="5" t="s">
        <v>56</v>
      </c>
      <c r="N1900" s="5">
        <v>4</v>
      </c>
      <c r="O1900" s="7">
        <v>3021</v>
      </c>
      <c r="P1900" s="8">
        <v>0</v>
      </c>
      <c r="Q1900" s="7">
        <v>1826</v>
      </c>
      <c r="R1900" s="9">
        <f t="shared" si="236"/>
        <v>12084</v>
      </c>
      <c r="S1900" s="9">
        <f t="shared" si="237"/>
        <v>7304</v>
      </c>
      <c r="T1900" s="9">
        <f t="shared" si="238"/>
        <v>4780</v>
      </c>
      <c r="U1900" s="10">
        <f t="shared" si="239"/>
        <v>0.39556438265475008</v>
      </c>
      <c r="V1900" s="5" t="s">
        <v>42</v>
      </c>
    </row>
    <row r="1901" spans="1:22" x14ac:dyDescent="0.3">
      <c r="A1901" s="5" t="s">
        <v>1988</v>
      </c>
      <c r="B1901" s="6">
        <v>45409</v>
      </c>
      <c r="C1901" s="5">
        <f t="shared" si="232"/>
        <v>2024</v>
      </c>
      <c r="D1901" s="5">
        <f t="shared" si="233"/>
        <v>4</v>
      </c>
      <c r="E1901" s="5" t="str">
        <f t="shared" si="234"/>
        <v>Apr</v>
      </c>
      <c r="F1901" s="5" t="str">
        <f t="shared" si="235"/>
        <v>Q2</v>
      </c>
      <c r="G1901" s="5" t="s">
        <v>63</v>
      </c>
      <c r="H1901" s="5" t="s">
        <v>64</v>
      </c>
      <c r="I1901" s="5" t="s">
        <v>65</v>
      </c>
      <c r="J1901" s="5" t="s">
        <v>46</v>
      </c>
      <c r="K1901" s="5" t="s">
        <v>47</v>
      </c>
      <c r="L1901" s="5" t="s">
        <v>40</v>
      </c>
      <c r="M1901" s="5" t="s">
        <v>49</v>
      </c>
      <c r="N1901" s="5">
        <v>3</v>
      </c>
      <c r="O1901" s="7">
        <v>485</v>
      </c>
      <c r="P1901" s="8">
        <v>0.1</v>
      </c>
      <c r="Q1901" s="7">
        <v>212</v>
      </c>
      <c r="R1901" s="9">
        <f t="shared" si="236"/>
        <v>1309.5</v>
      </c>
      <c r="S1901" s="9">
        <f t="shared" si="237"/>
        <v>636</v>
      </c>
      <c r="T1901" s="9">
        <f t="shared" si="238"/>
        <v>673.5</v>
      </c>
      <c r="U1901" s="10">
        <f t="shared" si="239"/>
        <v>0.51431844215349365</v>
      </c>
      <c r="V1901" s="5" t="s">
        <v>42</v>
      </c>
    </row>
    <row r="1902" spans="1:22" x14ac:dyDescent="0.3">
      <c r="A1902" s="5" t="s">
        <v>1989</v>
      </c>
      <c r="B1902" s="6">
        <v>45409</v>
      </c>
      <c r="C1902" s="5">
        <f t="shared" si="232"/>
        <v>2024</v>
      </c>
      <c r="D1902" s="5">
        <f t="shared" si="233"/>
        <v>4</v>
      </c>
      <c r="E1902" s="5" t="str">
        <f t="shared" si="234"/>
        <v>Apr</v>
      </c>
      <c r="F1902" s="5" t="str">
        <f t="shared" si="235"/>
        <v>Q2</v>
      </c>
      <c r="G1902" s="5" t="s">
        <v>63</v>
      </c>
      <c r="H1902" s="5" t="s">
        <v>109</v>
      </c>
      <c r="I1902" s="5" t="s">
        <v>110</v>
      </c>
      <c r="J1902" s="5" t="s">
        <v>46</v>
      </c>
      <c r="K1902" s="5" t="s">
        <v>66</v>
      </c>
      <c r="L1902" s="5" t="s">
        <v>40</v>
      </c>
      <c r="M1902" s="5" t="s">
        <v>49</v>
      </c>
      <c r="N1902" s="5">
        <v>1</v>
      </c>
      <c r="O1902" s="7">
        <v>282</v>
      </c>
      <c r="P1902" s="8">
        <v>0</v>
      </c>
      <c r="Q1902" s="7">
        <v>114</v>
      </c>
      <c r="R1902" s="9">
        <f t="shared" si="236"/>
        <v>282</v>
      </c>
      <c r="S1902" s="9">
        <f t="shared" si="237"/>
        <v>114</v>
      </c>
      <c r="T1902" s="9">
        <f t="shared" si="238"/>
        <v>168</v>
      </c>
      <c r="U1902" s="10">
        <f t="shared" si="239"/>
        <v>0.5957446808510638</v>
      </c>
      <c r="V1902" s="5" t="s">
        <v>42</v>
      </c>
    </row>
    <row r="1903" spans="1:22" x14ac:dyDescent="0.3">
      <c r="A1903" s="5" t="s">
        <v>1990</v>
      </c>
      <c r="B1903" s="6">
        <v>45409</v>
      </c>
      <c r="C1903" s="5">
        <f t="shared" si="232"/>
        <v>2024</v>
      </c>
      <c r="D1903" s="5">
        <f t="shared" si="233"/>
        <v>4</v>
      </c>
      <c r="E1903" s="5" t="str">
        <f t="shared" si="234"/>
        <v>Apr</v>
      </c>
      <c r="F1903" s="5" t="str">
        <f t="shared" si="235"/>
        <v>Q2</v>
      </c>
      <c r="G1903" s="5" t="s">
        <v>51</v>
      </c>
      <c r="H1903" s="5" t="s">
        <v>106</v>
      </c>
      <c r="I1903" s="5" t="s">
        <v>107</v>
      </c>
      <c r="J1903" s="5" t="s">
        <v>81</v>
      </c>
      <c r="K1903" s="5" t="s">
        <v>130</v>
      </c>
      <c r="L1903" s="5" t="s">
        <v>40</v>
      </c>
      <c r="M1903" s="5" t="s">
        <v>56</v>
      </c>
      <c r="N1903" s="5">
        <v>2</v>
      </c>
      <c r="O1903" s="7">
        <v>12643</v>
      </c>
      <c r="P1903" s="8">
        <v>0.35</v>
      </c>
      <c r="Q1903" s="7">
        <v>7724</v>
      </c>
      <c r="R1903" s="9">
        <f t="shared" si="236"/>
        <v>16435.900000000001</v>
      </c>
      <c r="S1903" s="9">
        <f t="shared" si="237"/>
        <v>15448</v>
      </c>
      <c r="T1903" s="9">
        <f t="shared" si="238"/>
        <v>987.90000000000146</v>
      </c>
      <c r="U1903" s="10">
        <f t="shared" si="239"/>
        <v>6.0106230872662973E-2</v>
      </c>
      <c r="V1903" s="5" t="s">
        <v>42</v>
      </c>
    </row>
    <row r="1904" spans="1:22" x14ac:dyDescent="0.3">
      <c r="A1904" s="5" t="s">
        <v>1991</v>
      </c>
      <c r="B1904" s="6">
        <v>45409</v>
      </c>
      <c r="C1904" s="5">
        <f t="shared" si="232"/>
        <v>2024</v>
      </c>
      <c r="D1904" s="5">
        <f t="shared" si="233"/>
        <v>4</v>
      </c>
      <c r="E1904" s="5" t="str">
        <f t="shared" si="234"/>
        <v>Apr</v>
      </c>
      <c r="F1904" s="5" t="str">
        <f t="shared" si="235"/>
        <v>Q2</v>
      </c>
      <c r="G1904" s="5" t="s">
        <v>51</v>
      </c>
      <c r="H1904" s="5" t="s">
        <v>79</v>
      </c>
      <c r="I1904" s="5" t="s">
        <v>80</v>
      </c>
      <c r="J1904" s="5" t="s">
        <v>54</v>
      </c>
      <c r="K1904" s="5" t="s">
        <v>99</v>
      </c>
      <c r="L1904" s="5" t="s">
        <v>48</v>
      </c>
      <c r="M1904" s="5" t="s">
        <v>49</v>
      </c>
      <c r="N1904" s="5">
        <v>4</v>
      </c>
      <c r="O1904" s="7">
        <v>1808</v>
      </c>
      <c r="P1904" s="8">
        <v>0.1</v>
      </c>
      <c r="Q1904" s="7">
        <v>946</v>
      </c>
      <c r="R1904" s="9">
        <f t="shared" si="236"/>
        <v>6508.8</v>
      </c>
      <c r="S1904" s="9">
        <f t="shared" si="237"/>
        <v>3784</v>
      </c>
      <c r="T1904" s="9">
        <f t="shared" si="238"/>
        <v>2724.8</v>
      </c>
      <c r="U1904" s="10">
        <f t="shared" si="239"/>
        <v>0.41863323500491645</v>
      </c>
      <c r="V1904" s="5" t="s">
        <v>42</v>
      </c>
    </row>
    <row r="1905" spans="1:22" x14ac:dyDescent="0.3">
      <c r="A1905" s="5" t="s">
        <v>1992</v>
      </c>
      <c r="B1905" s="6">
        <v>45410</v>
      </c>
      <c r="C1905" s="5">
        <f t="shared" si="232"/>
        <v>2024</v>
      </c>
      <c r="D1905" s="5">
        <f t="shared" si="233"/>
        <v>4</v>
      </c>
      <c r="E1905" s="5" t="str">
        <f t="shared" si="234"/>
        <v>Apr</v>
      </c>
      <c r="F1905" s="5" t="str">
        <f t="shared" si="235"/>
        <v>Q2</v>
      </c>
      <c r="G1905" s="5" t="s">
        <v>63</v>
      </c>
      <c r="H1905" s="5" t="s">
        <v>109</v>
      </c>
      <c r="I1905" s="5" t="s">
        <v>110</v>
      </c>
      <c r="J1905" s="5" t="s">
        <v>46</v>
      </c>
      <c r="K1905" s="5" t="s">
        <v>61</v>
      </c>
      <c r="L1905" s="5" t="s">
        <v>48</v>
      </c>
      <c r="M1905" s="5" t="s">
        <v>49</v>
      </c>
      <c r="N1905" s="5">
        <v>2</v>
      </c>
      <c r="O1905" s="7">
        <v>226</v>
      </c>
      <c r="P1905" s="8">
        <v>0</v>
      </c>
      <c r="Q1905" s="7">
        <v>94</v>
      </c>
      <c r="R1905" s="9">
        <f t="shared" si="236"/>
        <v>452</v>
      </c>
      <c r="S1905" s="9">
        <f t="shared" si="237"/>
        <v>188</v>
      </c>
      <c r="T1905" s="9">
        <f t="shared" si="238"/>
        <v>264</v>
      </c>
      <c r="U1905" s="10">
        <f t="shared" si="239"/>
        <v>0.58407079646017701</v>
      </c>
      <c r="V1905" s="5" t="s">
        <v>42</v>
      </c>
    </row>
    <row r="1906" spans="1:22" x14ac:dyDescent="0.3">
      <c r="A1906" s="5" t="s">
        <v>1993</v>
      </c>
      <c r="B1906" s="6">
        <v>45410</v>
      </c>
      <c r="C1906" s="5">
        <f t="shared" si="232"/>
        <v>2024</v>
      </c>
      <c r="D1906" s="5">
        <f t="shared" si="233"/>
        <v>4</v>
      </c>
      <c r="E1906" s="5" t="str">
        <f t="shared" si="234"/>
        <v>Apr</v>
      </c>
      <c r="F1906" s="5" t="str">
        <f t="shared" si="235"/>
        <v>Q2</v>
      </c>
      <c r="G1906" s="5" t="s">
        <v>51</v>
      </c>
      <c r="H1906" s="5" t="s">
        <v>79</v>
      </c>
      <c r="I1906" s="5" t="s">
        <v>80</v>
      </c>
      <c r="J1906" s="5" t="s">
        <v>81</v>
      </c>
      <c r="K1906" s="5" t="s">
        <v>146</v>
      </c>
      <c r="L1906" s="5" t="s">
        <v>76</v>
      </c>
      <c r="M1906" s="5" t="s">
        <v>49</v>
      </c>
      <c r="N1906" s="5">
        <v>3</v>
      </c>
      <c r="O1906" s="7">
        <v>8601</v>
      </c>
      <c r="P1906" s="8">
        <v>0.3</v>
      </c>
      <c r="Q1906" s="7">
        <v>5471</v>
      </c>
      <c r="R1906" s="9">
        <f t="shared" si="236"/>
        <v>18062.099999999999</v>
      </c>
      <c r="S1906" s="9">
        <f t="shared" si="237"/>
        <v>16413</v>
      </c>
      <c r="T1906" s="9">
        <f t="shared" si="238"/>
        <v>1649.0999999999985</v>
      </c>
      <c r="U1906" s="10">
        <f t="shared" si="239"/>
        <v>9.130167588486382E-2</v>
      </c>
      <c r="V1906" s="5" t="s">
        <v>42</v>
      </c>
    </row>
    <row r="1907" spans="1:22" x14ac:dyDescent="0.3">
      <c r="A1907" s="5" t="s">
        <v>1994</v>
      </c>
      <c r="B1907" s="6">
        <v>45410</v>
      </c>
      <c r="C1907" s="5">
        <f t="shared" si="232"/>
        <v>2024</v>
      </c>
      <c r="D1907" s="5">
        <f t="shared" si="233"/>
        <v>4</v>
      </c>
      <c r="E1907" s="5" t="str">
        <f t="shared" si="234"/>
        <v>Apr</v>
      </c>
      <c r="F1907" s="5" t="str">
        <f t="shared" si="235"/>
        <v>Q2</v>
      </c>
      <c r="G1907" s="5" t="s">
        <v>63</v>
      </c>
      <c r="H1907" s="5" t="s">
        <v>86</v>
      </c>
      <c r="I1907" s="5" t="s">
        <v>87</v>
      </c>
      <c r="J1907" s="5" t="s">
        <v>81</v>
      </c>
      <c r="K1907" s="5" t="s">
        <v>146</v>
      </c>
      <c r="L1907" s="5" t="s">
        <v>76</v>
      </c>
      <c r="M1907" s="5" t="s">
        <v>56</v>
      </c>
      <c r="N1907" s="5">
        <v>1</v>
      </c>
      <c r="O1907" s="7">
        <v>8982</v>
      </c>
      <c r="P1907" s="8">
        <v>0.05</v>
      </c>
      <c r="Q1907" s="7">
        <v>5424</v>
      </c>
      <c r="R1907" s="9">
        <f t="shared" si="236"/>
        <v>8532.9</v>
      </c>
      <c r="S1907" s="9">
        <f t="shared" si="237"/>
        <v>5424</v>
      </c>
      <c r="T1907" s="9">
        <f t="shared" si="238"/>
        <v>3108.8999999999996</v>
      </c>
      <c r="U1907" s="10">
        <f t="shared" si="239"/>
        <v>0.36434272052877681</v>
      </c>
      <c r="V1907" s="5" t="s">
        <v>42</v>
      </c>
    </row>
    <row r="1908" spans="1:22" x14ac:dyDescent="0.3">
      <c r="A1908" s="5" t="s">
        <v>1995</v>
      </c>
      <c r="B1908" s="6">
        <v>45410</v>
      </c>
      <c r="C1908" s="5">
        <f t="shared" si="232"/>
        <v>2024</v>
      </c>
      <c r="D1908" s="5">
        <f t="shared" si="233"/>
        <v>4</v>
      </c>
      <c r="E1908" s="5" t="str">
        <f t="shared" si="234"/>
        <v>Apr</v>
      </c>
      <c r="F1908" s="5" t="str">
        <f t="shared" si="235"/>
        <v>Q2</v>
      </c>
      <c r="G1908" s="5" t="s">
        <v>35</v>
      </c>
      <c r="H1908" s="5" t="s">
        <v>44</v>
      </c>
      <c r="I1908" s="5" t="s">
        <v>45</v>
      </c>
      <c r="J1908" s="5" t="s">
        <v>46</v>
      </c>
      <c r="K1908" s="5" t="s">
        <v>66</v>
      </c>
      <c r="L1908" s="5" t="s">
        <v>76</v>
      </c>
      <c r="M1908" s="5" t="s">
        <v>49</v>
      </c>
      <c r="N1908" s="5">
        <v>2</v>
      </c>
      <c r="O1908" s="7">
        <v>300</v>
      </c>
      <c r="P1908" s="8">
        <v>0.1</v>
      </c>
      <c r="Q1908" s="7">
        <v>120</v>
      </c>
      <c r="R1908" s="9">
        <f t="shared" si="236"/>
        <v>540</v>
      </c>
      <c r="S1908" s="9">
        <f t="shared" si="237"/>
        <v>240</v>
      </c>
      <c r="T1908" s="9">
        <f t="shared" si="238"/>
        <v>300</v>
      </c>
      <c r="U1908" s="10">
        <f t="shared" si="239"/>
        <v>0.55555555555555558</v>
      </c>
      <c r="V1908" s="5" t="s">
        <v>42</v>
      </c>
    </row>
    <row r="1909" spans="1:22" x14ac:dyDescent="0.3">
      <c r="A1909" s="5" t="s">
        <v>1996</v>
      </c>
      <c r="B1909" s="6">
        <v>45411</v>
      </c>
      <c r="C1909" s="5">
        <f t="shared" si="232"/>
        <v>2024</v>
      </c>
      <c r="D1909" s="5">
        <f t="shared" si="233"/>
        <v>4</v>
      </c>
      <c r="E1909" s="5" t="str">
        <f t="shared" si="234"/>
        <v>Apr</v>
      </c>
      <c r="F1909" s="5" t="str">
        <f t="shared" si="235"/>
        <v>Q2</v>
      </c>
      <c r="G1909" s="5" t="s">
        <v>51</v>
      </c>
      <c r="H1909" s="5" t="s">
        <v>52</v>
      </c>
      <c r="I1909" s="5" t="s">
        <v>53</v>
      </c>
      <c r="J1909" s="5" t="s">
        <v>46</v>
      </c>
      <c r="K1909" s="5" t="s">
        <v>66</v>
      </c>
      <c r="L1909" s="5" t="s">
        <v>76</v>
      </c>
      <c r="M1909" s="5" t="s">
        <v>56</v>
      </c>
      <c r="N1909" s="5">
        <v>3</v>
      </c>
      <c r="O1909" s="7">
        <v>289</v>
      </c>
      <c r="P1909" s="8">
        <v>0.05</v>
      </c>
      <c r="Q1909" s="7">
        <v>115</v>
      </c>
      <c r="R1909" s="9">
        <f t="shared" si="236"/>
        <v>823.65</v>
      </c>
      <c r="S1909" s="9">
        <f t="shared" si="237"/>
        <v>345</v>
      </c>
      <c r="T1909" s="9">
        <f t="shared" si="238"/>
        <v>478.65</v>
      </c>
      <c r="U1909" s="10">
        <f t="shared" si="239"/>
        <v>0.58113276270260428</v>
      </c>
      <c r="V1909" s="5" t="s">
        <v>42</v>
      </c>
    </row>
    <row r="1910" spans="1:22" x14ac:dyDescent="0.3">
      <c r="A1910" s="5" t="s">
        <v>1997</v>
      </c>
      <c r="B1910" s="6">
        <v>45411</v>
      </c>
      <c r="C1910" s="5">
        <f t="shared" si="232"/>
        <v>2024</v>
      </c>
      <c r="D1910" s="5">
        <f t="shared" si="233"/>
        <v>4</v>
      </c>
      <c r="E1910" s="5" t="str">
        <f t="shared" si="234"/>
        <v>Apr</v>
      </c>
      <c r="F1910" s="5" t="str">
        <f t="shared" si="235"/>
        <v>Q2</v>
      </c>
      <c r="G1910" s="5" t="s">
        <v>58</v>
      </c>
      <c r="H1910" s="5" t="s">
        <v>59</v>
      </c>
      <c r="I1910" s="5" t="s">
        <v>60</v>
      </c>
      <c r="J1910" s="5" t="s">
        <v>46</v>
      </c>
      <c r="K1910" s="5" t="s">
        <v>66</v>
      </c>
      <c r="L1910" s="5" t="s">
        <v>76</v>
      </c>
      <c r="M1910" s="5" t="s">
        <v>41</v>
      </c>
      <c r="N1910" s="5">
        <v>3</v>
      </c>
      <c r="O1910" s="7">
        <v>303</v>
      </c>
      <c r="P1910" s="8">
        <v>0.1</v>
      </c>
      <c r="Q1910" s="7">
        <v>122</v>
      </c>
      <c r="R1910" s="9">
        <f t="shared" si="236"/>
        <v>818.1</v>
      </c>
      <c r="S1910" s="9">
        <f t="shared" si="237"/>
        <v>366</v>
      </c>
      <c r="T1910" s="9">
        <f t="shared" si="238"/>
        <v>452.1</v>
      </c>
      <c r="U1910" s="10">
        <f t="shared" si="239"/>
        <v>0.55262192885955264</v>
      </c>
      <c r="V1910" s="5" t="s">
        <v>42</v>
      </c>
    </row>
    <row r="1911" spans="1:22" x14ac:dyDescent="0.3">
      <c r="A1911" s="5" t="s">
        <v>1998</v>
      </c>
      <c r="B1911" s="6">
        <v>45412</v>
      </c>
      <c r="C1911" s="5">
        <f t="shared" si="232"/>
        <v>2024</v>
      </c>
      <c r="D1911" s="5">
        <f t="shared" si="233"/>
        <v>4</v>
      </c>
      <c r="E1911" s="5" t="str">
        <f t="shared" si="234"/>
        <v>Apr</v>
      </c>
      <c r="F1911" s="5" t="str">
        <f t="shared" si="235"/>
        <v>Q2</v>
      </c>
      <c r="G1911" s="5" t="s">
        <v>58</v>
      </c>
      <c r="H1911" s="5" t="s">
        <v>59</v>
      </c>
      <c r="I1911" s="5" t="s">
        <v>60</v>
      </c>
      <c r="J1911" s="5" t="s">
        <v>38</v>
      </c>
      <c r="K1911" s="5" t="s">
        <v>104</v>
      </c>
      <c r="L1911" s="5" t="s">
        <v>40</v>
      </c>
      <c r="M1911" s="5" t="s">
        <v>56</v>
      </c>
      <c r="N1911" s="5">
        <v>3</v>
      </c>
      <c r="O1911" s="7">
        <v>1621</v>
      </c>
      <c r="P1911" s="8">
        <v>0</v>
      </c>
      <c r="Q1911" s="7">
        <v>821</v>
      </c>
      <c r="R1911" s="9">
        <f t="shared" si="236"/>
        <v>4863</v>
      </c>
      <c r="S1911" s="9">
        <f t="shared" si="237"/>
        <v>2463</v>
      </c>
      <c r="T1911" s="9">
        <f t="shared" si="238"/>
        <v>2400</v>
      </c>
      <c r="U1911" s="10">
        <f t="shared" si="239"/>
        <v>0.49352251696483651</v>
      </c>
      <c r="V1911" s="5" t="s">
        <v>42</v>
      </c>
    </row>
    <row r="1912" spans="1:22" x14ac:dyDescent="0.3">
      <c r="A1912" s="5" t="s">
        <v>1999</v>
      </c>
      <c r="B1912" s="6">
        <v>45412</v>
      </c>
      <c r="C1912" s="5">
        <f t="shared" si="232"/>
        <v>2024</v>
      </c>
      <c r="D1912" s="5">
        <f t="shared" si="233"/>
        <v>4</v>
      </c>
      <c r="E1912" s="5" t="str">
        <f t="shared" si="234"/>
        <v>Apr</v>
      </c>
      <c r="F1912" s="5" t="str">
        <f t="shared" si="235"/>
        <v>Q2</v>
      </c>
      <c r="G1912" s="5" t="s">
        <v>63</v>
      </c>
      <c r="H1912" s="5" t="s">
        <v>109</v>
      </c>
      <c r="I1912" s="5" t="s">
        <v>110</v>
      </c>
      <c r="J1912" s="5" t="s">
        <v>46</v>
      </c>
      <c r="K1912" s="5" t="s">
        <v>61</v>
      </c>
      <c r="L1912" s="5" t="s">
        <v>40</v>
      </c>
      <c r="M1912" s="5" t="s">
        <v>41</v>
      </c>
      <c r="N1912" s="5">
        <v>5</v>
      </c>
      <c r="O1912" s="7">
        <v>244</v>
      </c>
      <c r="P1912" s="8">
        <v>0.15</v>
      </c>
      <c r="Q1912" s="7">
        <v>104</v>
      </c>
      <c r="R1912" s="9">
        <f t="shared" si="236"/>
        <v>1037</v>
      </c>
      <c r="S1912" s="9">
        <f t="shared" si="237"/>
        <v>520</v>
      </c>
      <c r="T1912" s="9">
        <f t="shared" si="238"/>
        <v>517</v>
      </c>
      <c r="U1912" s="10">
        <f t="shared" si="239"/>
        <v>0.49855351976856316</v>
      </c>
      <c r="V1912" s="5" t="s">
        <v>42</v>
      </c>
    </row>
    <row r="1913" spans="1:22" x14ac:dyDescent="0.3">
      <c r="A1913" s="5" t="s">
        <v>2000</v>
      </c>
      <c r="B1913" s="6">
        <v>45412</v>
      </c>
      <c r="C1913" s="5">
        <f t="shared" si="232"/>
        <v>2024</v>
      </c>
      <c r="D1913" s="5">
        <f t="shared" si="233"/>
        <v>4</v>
      </c>
      <c r="E1913" s="5" t="str">
        <f t="shared" si="234"/>
        <v>Apr</v>
      </c>
      <c r="F1913" s="5" t="str">
        <f t="shared" si="235"/>
        <v>Q2</v>
      </c>
      <c r="G1913" s="5" t="s">
        <v>63</v>
      </c>
      <c r="H1913" s="5" t="s">
        <v>64</v>
      </c>
      <c r="I1913" s="5" t="s">
        <v>65</v>
      </c>
      <c r="J1913" s="5" t="s">
        <v>38</v>
      </c>
      <c r="K1913" s="5" t="s">
        <v>104</v>
      </c>
      <c r="L1913" s="5" t="s">
        <v>40</v>
      </c>
      <c r="M1913" s="5" t="s">
        <v>56</v>
      </c>
      <c r="N1913" s="5">
        <v>1</v>
      </c>
      <c r="O1913" s="7">
        <v>1519</v>
      </c>
      <c r="P1913" s="8">
        <v>0.05</v>
      </c>
      <c r="Q1913" s="7">
        <v>771</v>
      </c>
      <c r="R1913" s="9">
        <f t="shared" si="236"/>
        <v>1443.05</v>
      </c>
      <c r="S1913" s="9">
        <f t="shared" si="237"/>
        <v>771</v>
      </c>
      <c r="T1913" s="9">
        <f t="shared" si="238"/>
        <v>672.05</v>
      </c>
      <c r="U1913" s="10">
        <f t="shared" si="239"/>
        <v>0.46571497869096701</v>
      </c>
      <c r="V1913" s="5" t="s">
        <v>42</v>
      </c>
    </row>
    <row r="1914" spans="1:22" x14ac:dyDescent="0.3">
      <c r="A1914" s="5" t="s">
        <v>2001</v>
      </c>
      <c r="B1914" s="6">
        <v>45412</v>
      </c>
      <c r="C1914" s="5">
        <f t="shared" si="232"/>
        <v>2024</v>
      </c>
      <c r="D1914" s="5">
        <f t="shared" si="233"/>
        <v>4</v>
      </c>
      <c r="E1914" s="5" t="str">
        <f t="shared" si="234"/>
        <v>Apr</v>
      </c>
      <c r="F1914" s="5" t="str">
        <f t="shared" si="235"/>
        <v>Q2</v>
      </c>
      <c r="G1914" s="5" t="s">
        <v>35</v>
      </c>
      <c r="H1914" s="5" t="s">
        <v>36</v>
      </c>
      <c r="I1914" s="5" t="s">
        <v>37</v>
      </c>
      <c r="J1914" s="5" t="s">
        <v>54</v>
      </c>
      <c r="K1914" s="5" t="s">
        <v>99</v>
      </c>
      <c r="L1914" s="5" t="s">
        <v>76</v>
      </c>
      <c r="M1914" s="5" t="s">
        <v>56</v>
      </c>
      <c r="N1914" s="5">
        <v>2</v>
      </c>
      <c r="O1914" s="7">
        <v>1822</v>
      </c>
      <c r="P1914" s="8">
        <v>0.1</v>
      </c>
      <c r="Q1914" s="7">
        <v>926</v>
      </c>
      <c r="R1914" s="9">
        <f t="shared" si="236"/>
        <v>3279.6</v>
      </c>
      <c r="S1914" s="9">
        <f t="shared" si="237"/>
        <v>1852</v>
      </c>
      <c r="T1914" s="9">
        <f t="shared" si="238"/>
        <v>1427.6</v>
      </c>
      <c r="U1914" s="10">
        <f t="shared" si="239"/>
        <v>0.43529698743749234</v>
      </c>
      <c r="V1914" s="5" t="s">
        <v>42</v>
      </c>
    </row>
    <row r="1915" spans="1:22" x14ac:dyDescent="0.3">
      <c r="A1915" s="5" t="s">
        <v>2002</v>
      </c>
      <c r="B1915" s="6">
        <v>45412</v>
      </c>
      <c r="C1915" s="5">
        <f t="shared" si="232"/>
        <v>2024</v>
      </c>
      <c r="D1915" s="5">
        <f t="shared" si="233"/>
        <v>4</v>
      </c>
      <c r="E1915" s="5" t="str">
        <f t="shared" si="234"/>
        <v>Apr</v>
      </c>
      <c r="F1915" s="5" t="str">
        <f t="shared" si="235"/>
        <v>Q2</v>
      </c>
      <c r="G1915" s="5" t="s">
        <v>35</v>
      </c>
      <c r="H1915" s="5" t="s">
        <v>44</v>
      </c>
      <c r="I1915" s="5" t="s">
        <v>45</v>
      </c>
      <c r="J1915" s="5" t="s">
        <v>46</v>
      </c>
      <c r="K1915" s="5" t="s">
        <v>47</v>
      </c>
      <c r="L1915" s="5" t="s">
        <v>48</v>
      </c>
      <c r="M1915" s="5" t="s">
        <v>56</v>
      </c>
      <c r="N1915" s="5">
        <v>1</v>
      </c>
      <c r="O1915" s="7">
        <v>426</v>
      </c>
      <c r="P1915" s="8">
        <v>0.15</v>
      </c>
      <c r="Q1915" s="7">
        <v>189</v>
      </c>
      <c r="R1915" s="9">
        <f t="shared" si="236"/>
        <v>362.09999999999997</v>
      </c>
      <c r="S1915" s="9">
        <f t="shared" si="237"/>
        <v>189</v>
      </c>
      <c r="T1915" s="9">
        <f t="shared" si="238"/>
        <v>173.09999999999997</v>
      </c>
      <c r="U1915" s="10">
        <f t="shared" si="239"/>
        <v>0.47804473902236944</v>
      </c>
      <c r="V1915" s="5" t="s">
        <v>42</v>
      </c>
    </row>
    <row r="1916" spans="1:22" x14ac:dyDescent="0.3">
      <c r="A1916" s="5" t="s">
        <v>2003</v>
      </c>
      <c r="B1916" s="6">
        <v>45412</v>
      </c>
      <c r="C1916" s="5">
        <f t="shared" si="232"/>
        <v>2024</v>
      </c>
      <c r="D1916" s="5">
        <f t="shared" si="233"/>
        <v>4</v>
      </c>
      <c r="E1916" s="5" t="str">
        <f t="shared" si="234"/>
        <v>Apr</v>
      </c>
      <c r="F1916" s="5" t="str">
        <f t="shared" si="235"/>
        <v>Q2</v>
      </c>
      <c r="G1916" s="5" t="s">
        <v>63</v>
      </c>
      <c r="H1916" s="5" t="s">
        <v>64</v>
      </c>
      <c r="I1916" s="5" t="s">
        <v>65</v>
      </c>
      <c r="J1916" s="5" t="s">
        <v>81</v>
      </c>
      <c r="K1916" s="5" t="s">
        <v>82</v>
      </c>
      <c r="L1916" s="5" t="s">
        <v>76</v>
      </c>
      <c r="M1916" s="5" t="s">
        <v>49</v>
      </c>
      <c r="N1916" s="5">
        <v>1</v>
      </c>
      <c r="O1916" s="7">
        <v>6556</v>
      </c>
      <c r="P1916" s="8">
        <v>0</v>
      </c>
      <c r="Q1916" s="7">
        <v>3532</v>
      </c>
      <c r="R1916" s="9">
        <f t="shared" si="236"/>
        <v>6556</v>
      </c>
      <c r="S1916" s="9">
        <f t="shared" si="237"/>
        <v>3532</v>
      </c>
      <c r="T1916" s="9">
        <f t="shared" si="238"/>
        <v>3024</v>
      </c>
      <c r="U1916" s="10">
        <f t="shared" si="239"/>
        <v>0.46125686394142767</v>
      </c>
      <c r="V1916" s="5" t="s">
        <v>42</v>
      </c>
    </row>
    <row r="1917" spans="1:22" x14ac:dyDescent="0.3">
      <c r="A1917" s="5" t="s">
        <v>2004</v>
      </c>
      <c r="B1917" s="6">
        <v>45413</v>
      </c>
      <c r="C1917" s="5">
        <f t="shared" si="232"/>
        <v>2024</v>
      </c>
      <c r="D1917" s="5">
        <f t="shared" si="233"/>
        <v>5</v>
      </c>
      <c r="E1917" s="5" t="str">
        <f t="shared" si="234"/>
        <v>May</v>
      </c>
      <c r="F1917" s="5" t="str">
        <f t="shared" si="235"/>
        <v>Q2</v>
      </c>
      <c r="G1917" s="5" t="s">
        <v>51</v>
      </c>
      <c r="H1917" s="5" t="s">
        <v>106</v>
      </c>
      <c r="I1917" s="5" t="s">
        <v>107</v>
      </c>
      <c r="J1917" s="5" t="s">
        <v>46</v>
      </c>
      <c r="K1917" s="5" t="s">
        <v>61</v>
      </c>
      <c r="L1917" s="5" t="s">
        <v>40</v>
      </c>
      <c r="M1917" s="5" t="s">
        <v>49</v>
      </c>
      <c r="N1917" s="5">
        <v>1</v>
      </c>
      <c r="O1917" s="7">
        <v>259</v>
      </c>
      <c r="P1917" s="8">
        <v>0</v>
      </c>
      <c r="Q1917" s="7">
        <v>109</v>
      </c>
      <c r="R1917" s="9">
        <f t="shared" si="236"/>
        <v>259</v>
      </c>
      <c r="S1917" s="9">
        <f t="shared" si="237"/>
        <v>109</v>
      </c>
      <c r="T1917" s="9">
        <f t="shared" si="238"/>
        <v>150</v>
      </c>
      <c r="U1917" s="10">
        <f t="shared" si="239"/>
        <v>0.5791505791505791</v>
      </c>
      <c r="V1917" s="5" t="s">
        <v>42</v>
      </c>
    </row>
    <row r="1918" spans="1:22" x14ac:dyDescent="0.3">
      <c r="A1918" s="5" t="s">
        <v>2005</v>
      </c>
      <c r="B1918" s="6">
        <v>45413</v>
      </c>
      <c r="C1918" s="5">
        <f t="shared" si="232"/>
        <v>2024</v>
      </c>
      <c r="D1918" s="5">
        <f t="shared" si="233"/>
        <v>5</v>
      </c>
      <c r="E1918" s="5" t="str">
        <f t="shared" si="234"/>
        <v>May</v>
      </c>
      <c r="F1918" s="5" t="str">
        <f t="shared" si="235"/>
        <v>Q2</v>
      </c>
      <c r="G1918" s="5" t="s">
        <v>35</v>
      </c>
      <c r="H1918" s="5" t="s">
        <v>36</v>
      </c>
      <c r="I1918" s="5" t="s">
        <v>37</v>
      </c>
      <c r="J1918" s="5" t="s">
        <v>38</v>
      </c>
      <c r="K1918" s="5" t="s">
        <v>39</v>
      </c>
      <c r="L1918" s="5" t="s">
        <v>40</v>
      </c>
      <c r="M1918" s="5" t="s">
        <v>41</v>
      </c>
      <c r="N1918" s="5">
        <v>1</v>
      </c>
      <c r="O1918" s="7">
        <v>55813</v>
      </c>
      <c r="P1918" s="8">
        <v>0.15</v>
      </c>
      <c r="Q1918" s="7">
        <v>47932</v>
      </c>
      <c r="R1918" s="9">
        <f t="shared" si="236"/>
        <v>47441.049999999996</v>
      </c>
      <c r="S1918" s="9">
        <f t="shared" si="237"/>
        <v>47932</v>
      </c>
      <c r="T1918" s="9">
        <f t="shared" si="238"/>
        <v>-490.95000000000437</v>
      </c>
      <c r="U1918" s="10">
        <f t="shared" si="239"/>
        <v>-1.0348632671494506E-2</v>
      </c>
      <c r="V1918" s="5" t="s">
        <v>42</v>
      </c>
    </row>
    <row r="1919" spans="1:22" x14ac:dyDescent="0.3">
      <c r="A1919" s="5" t="s">
        <v>2006</v>
      </c>
      <c r="B1919" s="6">
        <v>45413</v>
      </c>
      <c r="C1919" s="5">
        <f t="shared" si="232"/>
        <v>2024</v>
      </c>
      <c r="D1919" s="5">
        <f t="shared" si="233"/>
        <v>5</v>
      </c>
      <c r="E1919" s="5" t="str">
        <f t="shared" si="234"/>
        <v>May</v>
      </c>
      <c r="F1919" s="5" t="str">
        <f t="shared" si="235"/>
        <v>Q2</v>
      </c>
      <c r="G1919" s="5" t="s">
        <v>58</v>
      </c>
      <c r="H1919" s="5" t="s">
        <v>72</v>
      </c>
      <c r="I1919" s="5" t="s">
        <v>73</v>
      </c>
      <c r="J1919" s="5" t="s">
        <v>54</v>
      </c>
      <c r="K1919" s="5" t="s">
        <v>84</v>
      </c>
      <c r="L1919" s="5" t="s">
        <v>76</v>
      </c>
      <c r="M1919" s="5" t="s">
        <v>49</v>
      </c>
      <c r="N1919" s="5">
        <v>2</v>
      </c>
      <c r="O1919" s="7">
        <v>2516</v>
      </c>
      <c r="P1919" s="8">
        <v>0</v>
      </c>
      <c r="Q1919" s="7">
        <v>1226</v>
      </c>
      <c r="R1919" s="9">
        <f t="shared" si="236"/>
        <v>5032</v>
      </c>
      <c r="S1919" s="9">
        <f t="shared" si="237"/>
        <v>2452</v>
      </c>
      <c r="T1919" s="9">
        <f t="shared" si="238"/>
        <v>2580</v>
      </c>
      <c r="U1919" s="10">
        <f t="shared" si="239"/>
        <v>0.5127186009538951</v>
      </c>
      <c r="V1919" s="5" t="s">
        <v>42</v>
      </c>
    </row>
    <row r="1920" spans="1:22" x14ac:dyDescent="0.3">
      <c r="A1920" s="5" t="s">
        <v>2007</v>
      </c>
      <c r="B1920" s="6">
        <v>45414</v>
      </c>
      <c r="C1920" s="5">
        <f t="shared" si="232"/>
        <v>2024</v>
      </c>
      <c r="D1920" s="5">
        <f t="shared" si="233"/>
        <v>5</v>
      </c>
      <c r="E1920" s="5" t="str">
        <f t="shared" si="234"/>
        <v>May</v>
      </c>
      <c r="F1920" s="5" t="str">
        <f t="shared" si="235"/>
        <v>Q2</v>
      </c>
      <c r="G1920" s="5" t="s">
        <v>63</v>
      </c>
      <c r="H1920" s="5" t="s">
        <v>86</v>
      </c>
      <c r="I1920" s="5" t="s">
        <v>87</v>
      </c>
      <c r="J1920" s="5" t="s">
        <v>46</v>
      </c>
      <c r="K1920" s="5" t="s">
        <v>61</v>
      </c>
      <c r="L1920" s="5" t="s">
        <v>76</v>
      </c>
      <c r="M1920" s="5" t="s">
        <v>56</v>
      </c>
      <c r="N1920" s="5">
        <v>2</v>
      </c>
      <c r="O1920" s="7">
        <v>254</v>
      </c>
      <c r="P1920" s="8">
        <v>0.1</v>
      </c>
      <c r="Q1920" s="7">
        <v>104</v>
      </c>
      <c r="R1920" s="9">
        <f t="shared" si="236"/>
        <v>457.2</v>
      </c>
      <c r="S1920" s="9">
        <f t="shared" si="237"/>
        <v>208</v>
      </c>
      <c r="T1920" s="9">
        <f t="shared" si="238"/>
        <v>249.2</v>
      </c>
      <c r="U1920" s="10">
        <f t="shared" si="239"/>
        <v>0.54505686789151353</v>
      </c>
      <c r="V1920" s="5" t="s">
        <v>42</v>
      </c>
    </row>
    <row r="1921" spans="1:22" x14ac:dyDescent="0.3">
      <c r="A1921" s="5" t="s">
        <v>2008</v>
      </c>
      <c r="B1921" s="6">
        <v>45414</v>
      </c>
      <c r="C1921" s="5">
        <f t="shared" si="232"/>
        <v>2024</v>
      </c>
      <c r="D1921" s="5">
        <f t="shared" si="233"/>
        <v>5</v>
      </c>
      <c r="E1921" s="5" t="str">
        <f t="shared" si="234"/>
        <v>May</v>
      </c>
      <c r="F1921" s="5" t="str">
        <f t="shared" si="235"/>
        <v>Q2</v>
      </c>
      <c r="G1921" s="5" t="s">
        <v>58</v>
      </c>
      <c r="H1921" s="5" t="s">
        <v>59</v>
      </c>
      <c r="I1921" s="5" t="s">
        <v>60</v>
      </c>
      <c r="J1921" s="5" t="s">
        <v>81</v>
      </c>
      <c r="K1921" s="5" t="s">
        <v>94</v>
      </c>
      <c r="L1921" s="5" t="s">
        <v>76</v>
      </c>
      <c r="M1921" s="5" t="s">
        <v>49</v>
      </c>
      <c r="N1921" s="5">
        <v>1</v>
      </c>
      <c r="O1921" s="7">
        <v>29528</v>
      </c>
      <c r="P1921" s="8">
        <v>0</v>
      </c>
      <c r="Q1921" s="7">
        <v>20039</v>
      </c>
      <c r="R1921" s="9">
        <f t="shared" si="236"/>
        <v>29528</v>
      </c>
      <c r="S1921" s="9">
        <f t="shared" si="237"/>
        <v>20039</v>
      </c>
      <c r="T1921" s="9">
        <f t="shared" si="238"/>
        <v>9489</v>
      </c>
      <c r="U1921" s="10">
        <f t="shared" si="239"/>
        <v>0.32135600108371715</v>
      </c>
      <c r="V1921" s="5" t="s">
        <v>42</v>
      </c>
    </row>
    <row r="1922" spans="1:22" x14ac:dyDescent="0.3">
      <c r="A1922" s="5" t="s">
        <v>2009</v>
      </c>
      <c r="B1922" s="6">
        <v>45415</v>
      </c>
      <c r="C1922" s="5">
        <f t="shared" ref="C1922:C1985" si="240">YEAR(B1922)</f>
        <v>2024</v>
      </c>
      <c r="D1922" s="5">
        <f t="shared" ref="D1922:D1985" si="241">MONTH(B1922)</f>
        <v>5</v>
      </c>
      <c r="E1922" s="5" t="str">
        <f t="shared" ref="E1922:E1985" si="242">TEXT(B1922,"mmm")</f>
        <v>May</v>
      </c>
      <c r="F1922" s="5" t="str">
        <f t="shared" ref="F1922:F1985" si="243">"Q"&amp;ROUNDUP(D1922/3,0)</f>
        <v>Q2</v>
      </c>
      <c r="G1922" s="5" t="s">
        <v>35</v>
      </c>
      <c r="H1922" s="5" t="s">
        <v>44</v>
      </c>
      <c r="I1922" s="5" t="s">
        <v>45</v>
      </c>
      <c r="J1922" s="5" t="s">
        <v>81</v>
      </c>
      <c r="K1922" s="5" t="s">
        <v>146</v>
      </c>
      <c r="L1922" s="5" t="s">
        <v>40</v>
      </c>
      <c r="M1922" s="5" t="s">
        <v>41</v>
      </c>
      <c r="N1922" s="5">
        <v>3</v>
      </c>
      <c r="O1922" s="7">
        <v>8214</v>
      </c>
      <c r="P1922" s="8">
        <v>0.05</v>
      </c>
      <c r="Q1922" s="7">
        <v>5056</v>
      </c>
      <c r="R1922" s="9">
        <f t="shared" ref="R1922:R1985" si="244">N1922*O1922*(1-P1922)</f>
        <v>23409.899999999998</v>
      </c>
      <c r="S1922" s="9">
        <f t="shared" ref="S1922:S1985" si="245">N1922*Q1922</f>
        <v>15168</v>
      </c>
      <c r="T1922" s="9">
        <f t="shared" ref="T1922:T1985" si="246">R1922-S1922</f>
        <v>8241.8999999999978</v>
      </c>
      <c r="U1922" s="10">
        <f t="shared" ref="U1922:U1985" si="247">IF(R1922=0,0,T1922/R1922)</f>
        <v>0.35206899645021972</v>
      </c>
      <c r="V1922" s="5" t="s">
        <v>42</v>
      </c>
    </row>
    <row r="1923" spans="1:22" x14ac:dyDescent="0.3">
      <c r="A1923" s="5" t="s">
        <v>2010</v>
      </c>
      <c r="B1923" s="6">
        <v>45415</v>
      </c>
      <c r="C1923" s="5">
        <f t="shared" si="240"/>
        <v>2024</v>
      </c>
      <c r="D1923" s="5">
        <f t="shared" si="241"/>
        <v>5</v>
      </c>
      <c r="E1923" s="5" t="str">
        <f t="shared" si="242"/>
        <v>May</v>
      </c>
      <c r="F1923" s="5" t="str">
        <f t="shared" si="243"/>
        <v>Q2</v>
      </c>
      <c r="G1923" s="5" t="s">
        <v>51</v>
      </c>
      <c r="H1923" s="5" t="s">
        <v>106</v>
      </c>
      <c r="I1923" s="5" t="s">
        <v>107</v>
      </c>
      <c r="J1923" s="5" t="s">
        <v>46</v>
      </c>
      <c r="K1923" s="5" t="s">
        <v>89</v>
      </c>
      <c r="L1923" s="5" t="s">
        <v>76</v>
      </c>
      <c r="M1923" s="5" t="s">
        <v>56</v>
      </c>
      <c r="N1923" s="5">
        <v>1</v>
      </c>
      <c r="O1923" s="7">
        <v>2329</v>
      </c>
      <c r="P1923" s="8">
        <v>0.05</v>
      </c>
      <c r="Q1923" s="7">
        <v>1326</v>
      </c>
      <c r="R1923" s="9">
        <f t="shared" si="244"/>
        <v>2212.5499999999997</v>
      </c>
      <c r="S1923" s="9">
        <f t="shared" si="245"/>
        <v>1326</v>
      </c>
      <c r="T1923" s="9">
        <f t="shared" si="246"/>
        <v>886.54999999999973</v>
      </c>
      <c r="U1923" s="10">
        <f t="shared" si="247"/>
        <v>0.40069150979638873</v>
      </c>
      <c r="V1923" s="5" t="s">
        <v>42</v>
      </c>
    </row>
    <row r="1924" spans="1:22" x14ac:dyDescent="0.3">
      <c r="A1924" s="5" t="s">
        <v>2011</v>
      </c>
      <c r="B1924" s="6">
        <v>45415</v>
      </c>
      <c r="C1924" s="5">
        <f t="shared" si="240"/>
        <v>2024</v>
      </c>
      <c r="D1924" s="5">
        <f t="shared" si="241"/>
        <v>5</v>
      </c>
      <c r="E1924" s="5" t="str">
        <f t="shared" si="242"/>
        <v>May</v>
      </c>
      <c r="F1924" s="5" t="str">
        <f t="shared" si="243"/>
        <v>Q2</v>
      </c>
      <c r="G1924" s="5" t="s">
        <v>35</v>
      </c>
      <c r="H1924" s="5" t="s">
        <v>91</v>
      </c>
      <c r="I1924" s="5" t="s">
        <v>92</v>
      </c>
      <c r="J1924" s="5" t="s">
        <v>38</v>
      </c>
      <c r="K1924" s="5" t="s">
        <v>75</v>
      </c>
      <c r="L1924" s="5" t="s">
        <v>76</v>
      </c>
      <c r="M1924" s="5" t="s">
        <v>56</v>
      </c>
      <c r="N1924" s="5">
        <v>8</v>
      </c>
      <c r="O1924" s="7">
        <v>11291</v>
      </c>
      <c r="P1924" s="8">
        <v>0</v>
      </c>
      <c r="Q1924" s="7">
        <v>8204</v>
      </c>
      <c r="R1924" s="9">
        <f t="shared" si="244"/>
        <v>90328</v>
      </c>
      <c r="S1924" s="9">
        <f t="shared" si="245"/>
        <v>65632</v>
      </c>
      <c r="T1924" s="9">
        <f t="shared" si="246"/>
        <v>24696</v>
      </c>
      <c r="U1924" s="10">
        <f t="shared" si="247"/>
        <v>0.27340359578425294</v>
      </c>
      <c r="V1924" s="5" t="s">
        <v>42</v>
      </c>
    </row>
    <row r="1925" spans="1:22" x14ac:dyDescent="0.3">
      <c r="A1925" s="5" t="s">
        <v>2012</v>
      </c>
      <c r="B1925" s="6">
        <v>45415</v>
      </c>
      <c r="C1925" s="5">
        <f t="shared" si="240"/>
        <v>2024</v>
      </c>
      <c r="D1925" s="5">
        <f t="shared" si="241"/>
        <v>5</v>
      </c>
      <c r="E1925" s="5" t="str">
        <f t="shared" si="242"/>
        <v>May</v>
      </c>
      <c r="F1925" s="5" t="str">
        <f t="shared" si="243"/>
        <v>Q2</v>
      </c>
      <c r="G1925" s="5" t="s">
        <v>63</v>
      </c>
      <c r="H1925" s="5" t="s">
        <v>86</v>
      </c>
      <c r="I1925" s="5" t="s">
        <v>87</v>
      </c>
      <c r="J1925" s="5" t="s">
        <v>46</v>
      </c>
      <c r="K1925" s="5" t="s">
        <v>89</v>
      </c>
      <c r="L1925" s="5" t="s">
        <v>76</v>
      </c>
      <c r="M1925" s="5" t="s">
        <v>56</v>
      </c>
      <c r="N1925" s="5">
        <v>1</v>
      </c>
      <c r="O1925" s="7">
        <v>2190</v>
      </c>
      <c r="P1925" s="8">
        <v>0</v>
      </c>
      <c r="Q1925" s="7">
        <v>1295</v>
      </c>
      <c r="R1925" s="9">
        <f t="shared" si="244"/>
        <v>2190</v>
      </c>
      <c r="S1925" s="9">
        <f t="shared" si="245"/>
        <v>1295</v>
      </c>
      <c r="T1925" s="9">
        <f t="shared" si="246"/>
        <v>895</v>
      </c>
      <c r="U1925" s="10">
        <f t="shared" si="247"/>
        <v>0.408675799086758</v>
      </c>
      <c r="V1925" s="5" t="s">
        <v>42</v>
      </c>
    </row>
    <row r="1926" spans="1:22" x14ac:dyDescent="0.3">
      <c r="A1926" s="5" t="s">
        <v>2013</v>
      </c>
      <c r="B1926" s="6">
        <v>45415</v>
      </c>
      <c r="C1926" s="5">
        <f t="shared" si="240"/>
        <v>2024</v>
      </c>
      <c r="D1926" s="5">
        <f t="shared" si="241"/>
        <v>5</v>
      </c>
      <c r="E1926" s="5" t="str">
        <f t="shared" si="242"/>
        <v>May</v>
      </c>
      <c r="F1926" s="5" t="str">
        <f t="shared" si="243"/>
        <v>Q2</v>
      </c>
      <c r="G1926" s="5" t="s">
        <v>35</v>
      </c>
      <c r="H1926" s="5" t="s">
        <v>91</v>
      </c>
      <c r="I1926" s="5" t="s">
        <v>92</v>
      </c>
      <c r="J1926" s="5" t="s">
        <v>38</v>
      </c>
      <c r="K1926" s="5" t="s">
        <v>118</v>
      </c>
      <c r="L1926" s="5" t="s">
        <v>40</v>
      </c>
      <c r="M1926" s="5" t="s">
        <v>49</v>
      </c>
      <c r="N1926" s="5">
        <v>1</v>
      </c>
      <c r="O1926" s="7">
        <v>17793</v>
      </c>
      <c r="P1926" s="8">
        <v>0</v>
      </c>
      <c r="Q1926" s="7">
        <v>13804</v>
      </c>
      <c r="R1926" s="9">
        <f t="shared" si="244"/>
        <v>17793</v>
      </c>
      <c r="S1926" s="9">
        <f t="shared" si="245"/>
        <v>13804</v>
      </c>
      <c r="T1926" s="9">
        <f t="shared" si="246"/>
        <v>3989</v>
      </c>
      <c r="U1926" s="10">
        <f t="shared" si="247"/>
        <v>0.2241892879222166</v>
      </c>
      <c r="V1926" s="5" t="s">
        <v>42</v>
      </c>
    </row>
    <row r="1927" spans="1:22" x14ac:dyDescent="0.3">
      <c r="A1927" s="5" t="s">
        <v>2014</v>
      </c>
      <c r="B1927" s="6">
        <v>45415</v>
      </c>
      <c r="C1927" s="5">
        <f t="shared" si="240"/>
        <v>2024</v>
      </c>
      <c r="D1927" s="5">
        <f t="shared" si="241"/>
        <v>5</v>
      </c>
      <c r="E1927" s="5" t="str">
        <f t="shared" si="242"/>
        <v>May</v>
      </c>
      <c r="F1927" s="5" t="str">
        <f t="shared" si="243"/>
        <v>Q2</v>
      </c>
      <c r="G1927" s="5" t="s">
        <v>35</v>
      </c>
      <c r="H1927" s="5" t="s">
        <v>91</v>
      </c>
      <c r="I1927" s="5" t="s">
        <v>92</v>
      </c>
      <c r="J1927" s="5" t="s">
        <v>38</v>
      </c>
      <c r="K1927" s="5" t="s">
        <v>104</v>
      </c>
      <c r="L1927" s="5" t="s">
        <v>76</v>
      </c>
      <c r="M1927" s="5" t="s">
        <v>49</v>
      </c>
      <c r="N1927" s="5">
        <v>2</v>
      </c>
      <c r="O1927" s="7">
        <v>1415</v>
      </c>
      <c r="P1927" s="8">
        <v>0</v>
      </c>
      <c r="Q1927" s="7">
        <v>716</v>
      </c>
      <c r="R1927" s="9">
        <f t="shared" si="244"/>
        <v>2830</v>
      </c>
      <c r="S1927" s="9">
        <f t="shared" si="245"/>
        <v>1432</v>
      </c>
      <c r="T1927" s="9">
        <f t="shared" si="246"/>
        <v>1398</v>
      </c>
      <c r="U1927" s="10">
        <f t="shared" si="247"/>
        <v>0.49399293286219081</v>
      </c>
      <c r="V1927" s="5" t="s">
        <v>42</v>
      </c>
    </row>
    <row r="1928" spans="1:22" x14ac:dyDescent="0.3">
      <c r="A1928" s="5" t="s">
        <v>2015</v>
      </c>
      <c r="B1928" s="6">
        <v>45416</v>
      </c>
      <c r="C1928" s="5">
        <f t="shared" si="240"/>
        <v>2024</v>
      </c>
      <c r="D1928" s="5">
        <f t="shared" si="241"/>
        <v>5</v>
      </c>
      <c r="E1928" s="5" t="str">
        <f t="shared" si="242"/>
        <v>May</v>
      </c>
      <c r="F1928" s="5" t="str">
        <f t="shared" si="243"/>
        <v>Q2</v>
      </c>
      <c r="G1928" s="5" t="s">
        <v>63</v>
      </c>
      <c r="H1928" s="5" t="s">
        <v>109</v>
      </c>
      <c r="I1928" s="5" t="s">
        <v>110</v>
      </c>
      <c r="J1928" s="5" t="s">
        <v>54</v>
      </c>
      <c r="K1928" s="5" t="s">
        <v>84</v>
      </c>
      <c r="L1928" s="5" t="s">
        <v>40</v>
      </c>
      <c r="M1928" s="5" t="s">
        <v>41</v>
      </c>
      <c r="N1928" s="5">
        <v>3</v>
      </c>
      <c r="O1928" s="7">
        <v>2484</v>
      </c>
      <c r="P1928" s="8">
        <v>0.2</v>
      </c>
      <c r="Q1928" s="7">
        <v>1268</v>
      </c>
      <c r="R1928" s="9">
        <f t="shared" si="244"/>
        <v>5961.6</v>
      </c>
      <c r="S1928" s="9">
        <f t="shared" si="245"/>
        <v>3804</v>
      </c>
      <c r="T1928" s="9">
        <f t="shared" si="246"/>
        <v>2157.6000000000004</v>
      </c>
      <c r="U1928" s="10">
        <f t="shared" si="247"/>
        <v>0.36191626409017719</v>
      </c>
      <c r="V1928" s="5" t="s">
        <v>42</v>
      </c>
    </row>
    <row r="1929" spans="1:22" x14ac:dyDescent="0.3">
      <c r="A1929" s="5" t="s">
        <v>2016</v>
      </c>
      <c r="B1929" s="6">
        <v>45416</v>
      </c>
      <c r="C1929" s="5">
        <f t="shared" si="240"/>
        <v>2024</v>
      </c>
      <c r="D1929" s="5">
        <f t="shared" si="241"/>
        <v>5</v>
      </c>
      <c r="E1929" s="5" t="str">
        <f t="shared" si="242"/>
        <v>May</v>
      </c>
      <c r="F1929" s="5" t="str">
        <f t="shared" si="243"/>
        <v>Q2</v>
      </c>
      <c r="G1929" s="5" t="s">
        <v>35</v>
      </c>
      <c r="H1929" s="5" t="s">
        <v>44</v>
      </c>
      <c r="I1929" s="5" t="s">
        <v>45</v>
      </c>
      <c r="J1929" s="5" t="s">
        <v>46</v>
      </c>
      <c r="K1929" s="5" t="s">
        <v>47</v>
      </c>
      <c r="L1929" s="5" t="s">
        <v>40</v>
      </c>
      <c r="M1929" s="5" t="s">
        <v>49</v>
      </c>
      <c r="N1929" s="5">
        <v>1</v>
      </c>
      <c r="O1929" s="7">
        <v>482</v>
      </c>
      <c r="P1929" s="8">
        <v>0.05</v>
      </c>
      <c r="Q1929" s="7">
        <v>214</v>
      </c>
      <c r="R1929" s="9">
        <f t="shared" si="244"/>
        <v>457.9</v>
      </c>
      <c r="S1929" s="9">
        <f t="shared" si="245"/>
        <v>214</v>
      </c>
      <c r="T1929" s="9">
        <f t="shared" si="246"/>
        <v>243.89999999999998</v>
      </c>
      <c r="U1929" s="10">
        <f t="shared" si="247"/>
        <v>0.53264905001091944</v>
      </c>
      <c r="V1929" s="5" t="s">
        <v>42</v>
      </c>
    </row>
    <row r="1930" spans="1:22" x14ac:dyDescent="0.3">
      <c r="A1930" s="5" t="s">
        <v>2017</v>
      </c>
      <c r="B1930" s="6">
        <v>45416</v>
      </c>
      <c r="C1930" s="5">
        <f t="shared" si="240"/>
        <v>2024</v>
      </c>
      <c r="D1930" s="5">
        <f t="shared" si="241"/>
        <v>5</v>
      </c>
      <c r="E1930" s="5" t="str">
        <f t="shared" si="242"/>
        <v>May</v>
      </c>
      <c r="F1930" s="5" t="str">
        <f t="shared" si="243"/>
        <v>Q2</v>
      </c>
      <c r="G1930" s="5" t="s">
        <v>51</v>
      </c>
      <c r="H1930" s="5" t="s">
        <v>106</v>
      </c>
      <c r="I1930" s="5" t="s">
        <v>107</v>
      </c>
      <c r="J1930" s="5" t="s">
        <v>46</v>
      </c>
      <c r="K1930" s="5" t="s">
        <v>61</v>
      </c>
      <c r="L1930" s="5" t="s">
        <v>76</v>
      </c>
      <c r="M1930" s="5" t="s">
        <v>41</v>
      </c>
      <c r="N1930" s="5">
        <v>3</v>
      </c>
      <c r="O1930" s="7">
        <v>231</v>
      </c>
      <c r="P1930" s="8">
        <v>0.05</v>
      </c>
      <c r="Q1930" s="7">
        <v>97</v>
      </c>
      <c r="R1930" s="9">
        <f t="shared" si="244"/>
        <v>658.35</v>
      </c>
      <c r="S1930" s="9">
        <f t="shared" si="245"/>
        <v>291</v>
      </c>
      <c r="T1930" s="9">
        <f t="shared" si="246"/>
        <v>367.35</v>
      </c>
      <c r="U1930" s="10">
        <f t="shared" si="247"/>
        <v>0.55798587377534747</v>
      </c>
      <c r="V1930" s="5" t="s">
        <v>42</v>
      </c>
    </row>
    <row r="1931" spans="1:22" x14ac:dyDescent="0.3">
      <c r="A1931" s="5" t="s">
        <v>2018</v>
      </c>
      <c r="B1931" s="6">
        <v>45416</v>
      </c>
      <c r="C1931" s="5">
        <f t="shared" si="240"/>
        <v>2024</v>
      </c>
      <c r="D1931" s="5">
        <f t="shared" si="241"/>
        <v>5</v>
      </c>
      <c r="E1931" s="5" t="str">
        <f t="shared" si="242"/>
        <v>May</v>
      </c>
      <c r="F1931" s="5" t="str">
        <f t="shared" si="243"/>
        <v>Q2</v>
      </c>
      <c r="G1931" s="5" t="s">
        <v>51</v>
      </c>
      <c r="H1931" s="5" t="s">
        <v>79</v>
      </c>
      <c r="I1931" s="5" t="s">
        <v>80</v>
      </c>
      <c r="J1931" s="5" t="s">
        <v>38</v>
      </c>
      <c r="K1931" s="5" t="s">
        <v>39</v>
      </c>
      <c r="L1931" s="5" t="s">
        <v>48</v>
      </c>
      <c r="M1931" s="5" t="s">
        <v>56</v>
      </c>
      <c r="N1931" s="5">
        <v>1</v>
      </c>
      <c r="O1931" s="7">
        <v>55929</v>
      </c>
      <c r="P1931" s="8">
        <v>0.15</v>
      </c>
      <c r="Q1931" s="7">
        <v>47848</v>
      </c>
      <c r="R1931" s="9">
        <f t="shared" si="244"/>
        <v>47539.65</v>
      </c>
      <c r="S1931" s="9">
        <f t="shared" si="245"/>
        <v>47848</v>
      </c>
      <c r="T1931" s="9">
        <f t="shared" si="246"/>
        <v>-308.34999999999854</v>
      </c>
      <c r="U1931" s="10">
        <f t="shared" si="247"/>
        <v>-6.4861647067237247E-3</v>
      </c>
      <c r="V1931" s="5" t="s">
        <v>42</v>
      </c>
    </row>
    <row r="1932" spans="1:22" x14ac:dyDescent="0.3">
      <c r="A1932" s="5" t="s">
        <v>2019</v>
      </c>
      <c r="B1932" s="6">
        <v>45417</v>
      </c>
      <c r="C1932" s="5">
        <f t="shared" si="240"/>
        <v>2024</v>
      </c>
      <c r="D1932" s="5">
        <f t="shared" si="241"/>
        <v>5</v>
      </c>
      <c r="E1932" s="5" t="str">
        <f t="shared" si="242"/>
        <v>May</v>
      </c>
      <c r="F1932" s="5" t="str">
        <f t="shared" si="243"/>
        <v>Q2</v>
      </c>
      <c r="G1932" s="5" t="s">
        <v>58</v>
      </c>
      <c r="H1932" s="5" t="s">
        <v>72</v>
      </c>
      <c r="I1932" s="5" t="s">
        <v>73</v>
      </c>
      <c r="J1932" s="5" t="s">
        <v>54</v>
      </c>
      <c r="K1932" s="5" t="s">
        <v>84</v>
      </c>
      <c r="L1932" s="5" t="s">
        <v>40</v>
      </c>
      <c r="M1932" s="5" t="s">
        <v>56</v>
      </c>
      <c r="N1932" s="5">
        <v>1</v>
      </c>
      <c r="O1932" s="7">
        <v>2279</v>
      </c>
      <c r="P1932" s="8">
        <v>0</v>
      </c>
      <c r="Q1932" s="7">
        <v>1166</v>
      </c>
      <c r="R1932" s="9">
        <f t="shared" si="244"/>
        <v>2279</v>
      </c>
      <c r="S1932" s="9">
        <f t="shared" si="245"/>
        <v>1166</v>
      </c>
      <c r="T1932" s="9">
        <f t="shared" si="246"/>
        <v>1113</v>
      </c>
      <c r="U1932" s="10">
        <f t="shared" si="247"/>
        <v>0.48837209302325579</v>
      </c>
      <c r="V1932" s="5" t="s">
        <v>42</v>
      </c>
    </row>
    <row r="1933" spans="1:22" x14ac:dyDescent="0.3">
      <c r="A1933" s="5" t="s">
        <v>2020</v>
      </c>
      <c r="B1933" s="6">
        <v>45417</v>
      </c>
      <c r="C1933" s="5">
        <f t="shared" si="240"/>
        <v>2024</v>
      </c>
      <c r="D1933" s="5">
        <f t="shared" si="241"/>
        <v>5</v>
      </c>
      <c r="E1933" s="5" t="str">
        <f t="shared" si="242"/>
        <v>May</v>
      </c>
      <c r="F1933" s="5" t="str">
        <f t="shared" si="243"/>
        <v>Q2</v>
      </c>
      <c r="G1933" s="5" t="s">
        <v>63</v>
      </c>
      <c r="H1933" s="5" t="s">
        <v>86</v>
      </c>
      <c r="I1933" s="5" t="s">
        <v>87</v>
      </c>
      <c r="J1933" s="5" t="s">
        <v>81</v>
      </c>
      <c r="K1933" s="5" t="s">
        <v>82</v>
      </c>
      <c r="L1933" s="5" t="s">
        <v>40</v>
      </c>
      <c r="M1933" s="5" t="s">
        <v>49</v>
      </c>
      <c r="N1933" s="5">
        <v>2</v>
      </c>
      <c r="O1933" s="7">
        <v>5970</v>
      </c>
      <c r="P1933" s="8">
        <v>0</v>
      </c>
      <c r="Q1933" s="7">
        <v>3200</v>
      </c>
      <c r="R1933" s="9">
        <f t="shared" si="244"/>
        <v>11940</v>
      </c>
      <c r="S1933" s="9">
        <f t="shared" si="245"/>
        <v>6400</v>
      </c>
      <c r="T1933" s="9">
        <f t="shared" si="246"/>
        <v>5540</v>
      </c>
      <c r="U1933" s="10">
        <f t="shared" si="247"/>
        <v>0.46398659966499162</v>
      </c>
      <c r="V1933" s="5" t="s">
        <v>42</v>
      </c>
    </row>
    <row r="1934" spans="1:22" x14ac:dyDescent="0.3">
      <c r="A1934" s="5" t="s">
        <v>2021</v>
      </c>
      <c r="B1934" s="6">
        <v>45417</v>
      </c>
      <c r="C1934" s="5">
        <f t="shared" si="240"/>
        <v>2024</v>
      </c>
      <c r="D1934" s="5">
        <f t="shared" si="241"/>
        <v>5</v>
      </c>
      <c r="E1934" s="5" t="str">
        <f t="shared" si="242"/>
        <v>May</v>
      </c>
      <c r="F1934" s="5" t="str">
        <f t="shared" si="243"/>
        <v>Q2</v>
      </c>
      <c r="G1934" s="5" t="s">
        <v>51</v>
      </c>
      <c r="H1934" s="5" t="s">
        <v>52</v>
      </c>
      <c r="I1934" s="5" t="s">
        <v>53</v>
      </c>
      <c r="J1934" s="5" t="s">
        <v>46</v>
      </c>
      <c r="K1934" s="5" t="s">
        <v>66</v>
      </c>
      <c r="L1934" s="5" t="s">
        <v>40</v>
      </c>
      <c r="M1934" s="5" t="s">
        <v>41</v>
      </c>
      <c r="N1934" s="5">
        <v>5</v>
      </c>
      <c r="O1934" s="7">
        <v>294</v>
      </c>
      <c r="P1934" s="8">
        <v>0.05</v>
      </c>
      <c r="Q1934" s="7">
        <v>116</v>
      </c>
      <c r="R1934" s="9">
        <f t="shared" si="244"/>
        <v>1396.5</v>
      </c>
      <c r="S1934" s="9">
        <f t="shared" si="245"/>
        <v>580</v>
      </c>
      <c r="T1934" s="9">
        <f t="shared" si="246"/>
        <v>816.5</v>
      </c>
      <c r="U1934" s="10">
        <f t="shared" si="247"/>
        <v>0.58467597565341922</v>
      </c>
      <c r="V1934" s="5" t="s">
        <v>42</v>
      </c>
    </row>
    <row r="1935" spans="1:22" x14ac:dyDescent="0.3">
      <c r="A1935" s="5" t="s">
        <v>2022</v>
      </c>
      <c r="B1935" s="6">
        <v>45417</v>
      </c>
      <c r="C1935" s="5">
        <f t="shared" si="240"/>
        <v>2024</v>
      </c>
      <c r="D1935" s="5">
        <f t="shared" si="241"/>
        <v>5</v>
      </c>
      <c r="E1935" s="5" t="str">
        <f t="shared" si="242"/>
        <v>May</v>
      </c>
      <c r="F1935" s="5" t="str">
        <f t="shared" si="243"/>
        <v>Q2</v>
      </c>
      <c r="G1935" s="5" t="s">
        <v>51</v>
      </c>
      <c r="H1935" s="5" t="s">
        <v>52</v>
      </c>
      <c r="I1935" s="5" t="s">
        <v>53</v>
      </c>
      <c r="J1935" s="5" t="s">
        <v>46</v>
      </c>
      <c r="K1935" s="5" t="s">
        <v>89</v>
      </c>
      <c r="L1935" s="5" t="s">
        <v>40</v>
      </c>
      <c r="M1935" s="5" t="s">
        <v>56</v>
      </c>
      <c r="N1935" s="5">
        <v>4</v>
      </c>
      <c r="O1935" s="7">
        <v>2093</v>
      </c>
      <c r="P1935" s="8">
        <v>0</v>
      </c>
      <c r="Q1935" s="7">
        <v>1228</v>
      </c>
      <c r="R1935" s="9">
        <f t="shared" si="244"/>
        <v>8372</v>
      </c>
      <c r="S1935" s="9">
        <f t="shared" si="245"/>
        <v>4912</v>
      </c>
      <c r="T1935" s="9">
        <f t="shared" si="246"/>
        <v>3460</v>
      </c>
      <c r="U1935" s="10">
        <f t="shared" si="247"/>
        <v>0.41328236980410893</v>
      </c>
      <c r="V1935" s="5" t="s">
        <v>42</v>
      </c>
    </row>
    <row r="1936" spans="1:22" x14ac:dyDescent="0.3">
      <c r="A1936" s="5" t="s">
        <v>2023</v>
      </c>
      <c r="B1936" s="6">
        <v>45417</v>
      </c>
      <c r="C1936" s="5">
        <f t="shared" si="240"/>
        <v>2024</v>
      </c>
      <c r="D1936" s="5">
        <f t="shared" si="241"/>
        <v>5</v>
      </c>
      <c r="E1936" s="5" t="str">
        <f t="shared" si="242"/>
        <v>May</v>
      </c>
      <c r="F1936" s="5" t="str">
        <f t="shared" si="243"/>
        <v>Q2</v>
      </c>
      <c r="G1936" s="5" t="s">
        <v>51</v>
      </c>
      <c r="H1936" s="5" t="s">
        <v>106</v>
      </c>
      <c r="I1936" s="5" t="s">
        <v>107</v>
      </c>
      <c r="J1936" s="5" t="s">
        <v>81</v>
      </c>
      <c r="K1936" s="5" t="s">
        <v>94</v>
      </c>
      <c r="L1936" s="5" t="s">
        <v>40</v>
      </c>
      <c r="M1936" s="5" t="s">
        <v>49</v>
      </c>
      <c r="N1936" s="5">
        <v>1</v>
      </c>
      <c r="O1936" s="7">
        <v>33395</v>
      </c>
      <c r="P1936" s="8">
        <v>0.25</v>
      </c>
      <c r="Q1936" s="7">
        <v>23376</v>
      </c>
      <c r="R1936" s="9">
        <f t="shared" si="244"/>
        <v>25046.25</v>
      </c>
      <c r="S1936" s="9">
        <f t="shared" si="245"/>
        <v>23376</v>
      </c>
      <c r="T1936" s="9">
        <f t="shared" si="246"/>
        <v>1670.25</v>
      </c>
      <c r="U1936" s="10">
        <f t="shared" si="247"/>
        <v>6.6686629734990274E-2</v>
      </c>
      <c r="V1936" s="5" t="s">
        <v>42</v>
      </c>
    </row>
    <row r="1937" spans="1:22" x14ac:dyDescent="0.3">
      <c r="A1937" s="5" t="s">
        <v>2024</v>
      </c>
      <c r="B1937" s="6">
        <v>45417</v>
      </c>
      <c r="C1937" s="5">
        <f t="shared" si="240"/>
        <v>2024</v>
      </c>
      <c r="D1937" s="5">
        <f t="shared" si="241"/>
        <v>5</v>
      </c>
      <c r="E1937" s="5" t="str">
        <f t="shared" si="242"/>
        <v>May</v>
      </c>
      <c r="F1937" s="5" t="str">
        <f t="shared" si="243"/>
        <v>Q2</v>
      </c>
      <c r="G1937" s="5" t="s">
        <v>58</v>
      </c>
      <c r="H1937" s="5" t="s">
        <v>59</v>
      </c>
      <c r="I1937" s="5" t="s">
        <v>60</v>
      </c>
      <c r="J1937" s="5" t="s">
        <v>81</v>
      </c>
      <c r="K1937" s="5" t="s">
        <v>146</v>
      </c>
      <c r="L1937" s="5" t="s">
        <v>48</v>
      </c>
      <c r="M1937" s="5" t="s">
        <v>56</v>
      </c>
      <c r="N1937" s="5">
        <v>1</v>
      </c>
      <c r="O1937" s="7">
        <v>8746</v>
      </c>
      <c r="P1937" s="8">
        <v>0</v>
      </c>
      <c r="Q1937" s="7">
        <v>5565</v>
      </c>
      <c r="R1937" s="9">
        <f t="shared" si="244"/>
        <v>8746</v>
      </c>
      <c r="S1937" s="9">
        <f t="shared" si="245"/>
        <v>5565</v>
      </c>
      <c r="T1937" s="9">
        <f t="shared" si="246"/>
        <v>3181</v>
      </c>
      <c r="U1937" s="10">
        <f t="shared" si="247"/>
        <v>0.36370912417104961</v>
      </c>
      <c r="V1937" s="5" t="s">
        <v>42</v>
      </c>
    </row>
    <row r="1938" spans="1:22" x14ac:dyDescent="0.3">
      <c r="A1938" s="5" t="s">
        <v>2025</v>
      </c>
      <c r="B1938" s="6">
        <v>45419</v>
      </c>
      <c r="C1938" s="5">
        <f t="shared" si="240"/>
        <v>2024</v>
      </c>
      <c r="D1938" s="5">
        <f t="shared" si="241"/>
        <v>5</v>
      </c>
      <c r="E1938" s="5" t="str">
        <f t="shared" si="242"/>
        <v>May</v>
      </c>
      <c r="F1938" s="5" t="str">
        <f t="shared" si="243"/>
        <v>Q2</v>
      </c>
      <c r="G1938" s="5" t="s">
        <v>63</v>
      </c>
      <c r="H1938" s="5" t="s">
        <v>86</v>
      </c>
      <c r="I1938" s="5" t="s">
        <v>87</v>
      </c>
      <c r="J1938" s="5" t="s">
        <v>38</v>
      </c>
      <c r="K1938" s="5" t="s">
        <v>118</v>
      </c>
      <c r="L1938" s="5" t="s">
        <v>40</v>
      </c>
      <c r="M1938" s="5" t="s">
        <v>41</v>
      </c>
      <c r="N1938" s="5">
        <v>2</v>
      </c>
      <c r="O1938" s="7">
        <v>17086</v>
      </c>
      <c r="P1938" s="8">
        <v>0.1</v>
      </c>
      <c r="Q1938" s="7">
        <v>12953</v>
      </c>
      <c r="R1938" s="9">
        <f t="shared" si="244"/>
        <v>30754.799999999999</v>
      </c>
      <c r="S1938" s="9">
        <f t="shared" si="245"/>
        <v>25906</v>
      </c>
      <c r="T1938" s="9">
        <f t="shared" si="246"/>
        <v>4848.7999999999993</v>
      </c>
      <c r="U1938" s="10">
        <f t="shared" si="247"/>
        <v>0.15765994251303861</v>
      </c>
      <c r="V1938" s="5" t="s">
        <v>42</v>
      </c>
    </row>
    <row r="1939" spans="1:22" x14ac:dyDescent="0.3">
      <c r="A1939" s="5" t="s">
        <v>2026</v>
      </c>
      <c r="B1939" s="6">
        <v>45419</v>
      </c>
      <c r="C1939" s="5">
        <f t="shared" si="240"/>
        <v>2024</v>
      </c>
      <c r="D1939" s="5">
        <f t="shared" si="241"/>
        <v>5</v>
      </c>
      <c r="E1939" s="5" t="str">
        <f t="shared" si="242"/>
        <v>May</v>
      </c>
      <c r="F1939" s="5" t="str">
        <f t="shared" si="243"/>
        <v>Q2</v>
      </c>
      <c r="G1939" s="5" t="s">
        <v>58</v>
      </c>
      <c r="H1939" s="5" t="s">
        <v>59</v>
      </c>
      <c r="I1939" s="5" t="s">
        <v>60</v>
      </c>
      <c r="J1939" s="5" t="s">
        <v>54</v>
      </c>
      <c r="K1939" s="5" t="s">
        <v>55</v>
      </c>
      <c r="L1939" s="5" t="s">
        <v>40</v>
      </c>
      <c r="M1939" s="5" t="s">
        <v>56</v>
      </c>
      <c r="N1939" s="5">
        <v>1</v>
      </c>
      <c r="O1939" s="7">
        <v>2824</v>
      </c>
      <c r="P1939" s="8">
        <v>0.15</v>
      </c>
      <c r="Q1939" s="7">
        <v>1736</v>
      </c>
      <c r="R1939" s="9">
        <f t="shared" si="244"/>
        <v>2400.4</v>
      </c>
      <c r="S1939" s="9">
        <f t="shared" si="245"/>
        <v>1736</v>
      </c>
      <c r="T1939" s="9">
        <f t="shared" si="246"/>
        <v>664.40000000000009</v>
      </c>
      <c r="U1939" s="10">
        <f t="shared" si="247"/>
        <v>0.27678720213297786</v>
      </c>
      <c r="V1939" s="5" t="s">
        <v>42</v>
      </c>
    </row>
    <row r="1940" spans="1:22" x14ac:dyDescent="0.3">
      <c r="A1940" s="5" t="s">
        <v>2027</v>
      </c>
      <c r="B1940" s="6">
        <v>45419</v>
      </c>
      <c r="C1940" s="5">
        <f t="shared" si="240"/>
        <v>2024</v>
      </c>
      <c r="D1940" s="5">
        <f t="shared" si="241"/>
        <v>5</v>
      </c>
      <c r="E1940" s="5" t="str">
        <f t="shared" si="242"/>
        <v>May</v>
      </c>
      <c r="F1940" s="5" t="str">
        <f t="shared" si="243"/>
        <v>Q2</v>
      </c>
      <c r="G1940" s="5" t="s">
        <v>58</v>
      </c>
      <c r="H1940" s="5" t="s">
        <v>72</v>
      </c>
      <c r="I1940" s="5" t="s">
        <v>73</v>
      </c>
      <c r="J1940" s="5" t="s">
        <v>38</v>
      </c>
      <c r="K1940" s="5" t="s">
        <v>104</v>
      </c>
      <c r="L1940" s="5" t="s">
        <v>76</v>
      </c>
      <c r="M1940" s="5" t="s">
        <v>49</v>
      </c>
      <c r="N1940" s="5">
        <v>2</v>
      </c>
      <c r="O1940" s="7">
        <v>1495</v>
      </c>
      <c r="P1940" s="8">
        <v>0</v>
      </c>
      <c r="Q1940" s="7">
        <v>764</v>
      </c>
      <c r="R1940" s="9">
        <f t="shared" si="244"/>
        <v>2990</v>
      </c>
      <c r="S1940" s="9">
        <f t="shared" si="245"/>
        <v>1528</v>
      </c>
      <c r="T1940" s="9">
        <f t="shared" si="246"/>
        <v>1462</v>
      </c>
      <c r="U1940" s="10">
        <f t="shared" si="247"/>
        <v>0.48896321070234111</v>
      </c>
      <c r="V1940" s="5" t="s">
        <v>42</v>
      </c>
    </row>
    <row r="1941" spans="1:22" x14ac:dyDescent="0.3">
      <c r="A1941" s="5" t="s">
        <v>2028</v>
      </c>
      <c r="B1941" s="6">
        <v>45419</v>
      </c>
      <c r="C1941" s="5">
        <f t="shared" si="240"/>
        <v>2024</v>
      </c>
      <c r="D1941" s="5">
        <f t="shared" si="241"/>
        <v>5</v>
      </c>
      <c r="E1941" s="5" t="str">
        <f t="shared" si="242"/>
        <v>May</v>
      </c>
      <c r="F1941" s="5" t="str">
        <f t="shared" si="243"/>
        <v>Q2</v>
      </c>
      <c r="G1941" s="5" t="s">
        <v>63</v>
      </c>
      <c r="H1941" s="5" t="s">
        <v>86</v>
      </c>
      <c r="I1941" s="5" t="s">
        <v>87</v>
      </c>
      <c r="J1941" s="5" t="s">
        <v>38</v>
      </c>
      <c r="K1941" s="5" t="s">
        <v>75</v>
      </c>
      <c r="L1941" s="5" t="s">
        <v>48</v>
      </c>
      <c r="M1941" s="5" t="s">
        <v>49</v>
      </c>
      <c r="N1941" s="5">
        <v>3</v>
      </c>
      <c r="O1941" s="7">
        <v>10270</v>
      </c>
      <c r="P1941" s="8">
        <v>0.15</v>
      </c>
      <c r="Q1941" s="7">
        <v>7682</v>
      </c>
      <c r="R1941" s="9">
        <f t="shared" si="244"/>
        <v>26188.5</v>
      </c>
      <c r="S1941" s="9">
        <f t="shared" si="245"/>
        <v>23046</v>
      </c>
      <c r="T1941" s="9">
        <f t="shared" si="246"/>
        <v>3142.5</v>
      </c>
      <c r="U1941" s="10">
        <f t="shared" si="247"/>
        <v>0.11999541783607308</v>
      </c>
      <c r="V1941" s="5" t="s">
        <v>42</v>
      </c>
    </row>
    <row r="1942" spans="1:22" x14ac:dyDescent="0.3">
      <c r="A1942" s="5" t="s">
        <v>2029</v>
      </c>
      <c r="B1942" s="6">
        <v>45420</v>
      </c>
      <c r="C1942" s="5">
        <f t="shared" si="240"/>
        <v>2024</v>
      </c>
      <c r="D1942" s="5">
        <f t="shared" si="241"/>
        <v>5</v>
      </c>
      <c r="E1942" s="5" t="str">
        <f t="shared" si="242"/>
        <v>May</v>
      </c>
      <c r="F1942" s="5" t="str">
        <f t="shared" si="243"/>
        <v>Q2</v>
      </c>
      <c r="G1942" s="5" t="s">
        <v>51</v>
      </c>
      <c r="H1942" s="5" t="s">
        <v>106</v>
      </c>
      <c r="I1942" s="5" t="s">
        <v>107</v>
      </c>
      <c r="J1942" s="5" t="s">
        <v>38</v>
      </c>
      <c r="K1942" s="5" t="s">
        <v>118</v>
      </c>
      <c r="L1942" s="5" t="s">
        <v>76</v>
      </c>
      <c r="M1942" s="5" t="s">
        <v>41</v>
      </c>
      <c r="N1942" s="5">
        <v>1</v>
      </c>
      <c r="O1942" s="7">
        <v>17041</v>
      </c>
      <c r="P1942" s="8">
        <v>0.1</v>
      </c>
      <c r="Q1942" s="7">
        <v>13367</v>
      </c>
      <c r="R1942" s="9">
        <f t="shared" si="244"/>
        <v>15336.9</v>
      </c>
      <c r="S1942" s="9">
        <f t="shared" si="245"/>
        <v>13367</v>
      </c>
      <c r="T1942" s="9">
        <f t="shared" si="246"/>
        <v>1969.8999999999996</v>
      </c>
      <c r="U1942" s="10">
        <f t="shared" si="247"/>
        <v>0.12844186243634631</v>
      </c>
      <c r="V1942" s="5" t="s">
        <v>42</v>
      </c>
    </row>
    <row r="1943" spans="1:22" x14ac:dyDescent="0.3">
      <c r="A1943" s="5" t="s">
        <v>2030</v>
      </c>
      <c r="B1943" s="6">
        <v>45421</v>
      </c>
      <c r="C1943" s="5">
        <f t="shared" si="240"/>
        <v>2024</v>
      </c>
      <c r="D1943" s="5">
        <f t="shared" si="241"/>
        <v>5</v>
      </c>
      <c r="E1943" s="5" t="str">
        <f t="shared" si="242"/>
        <v>May</v>
      </c>
      <c r="F1943" s="5" t="str">
        <f t="shared" si="243"/>
        <v>Q2</v>
      </c>
      <c r="G1943" s="5" t="s">
        <v>58</v>
      </c>
      <c r="H1943" s="5" t="s">
        <v>68</v>
      </c>
      <c r="I1943" s="5" t="s">
        <v>69</v>
      </c>
      <c r="J1943" s="5" t="s">
        <v>54</v>
      </c>
      <c r="K1943" s="5" t="s">
        <v>55</v>
      </c>
      <c r="L1943" s="5" t="s">
        <v>40</v>
      </c>
      <c r="M1943" s="5" t="s">
        <v>56</v>
      </c>
      <c r="N1943" s="5">
        <v>1</v>
      </c>
      <c r="O1943" s="7">
        <v>2593</v>
      </c>
      <c r="P1943" s="8">
        <v>0.05</v>
      </c>
      <c r="Q1943" s="7">
        <v>1565</v>
      </c>
      <c r="R1943" s="9">
        <f t="shared" si="244"/>
        <v>2463.35</v>
      </c>
      <c r="S1943" s="9">
        <f t="shared" si="245"/>
        <v>1565</v>
      </c>
      <c r="T1943" s="9">
        <f t="shared" si="246"/>
        <v>898.34999999999991</v>
      </c>
      <c r="U1943" s="10">
        <f t="shared" si="247"/>
        <v>0.36468630117522882</v>
      </c>
      <c r="V1943" s="5" t="s">
        <v>42</v>
      </c>
    </row>
    <row r="1944" spans="1:22" x14ac:dyDescent="0.3">
      <c r="A1944" s="5" t="s">
        <v>2031</v>
      </c>
      <c r="B1944" s="6">
        <v>45421</v>
      </c>
      <c r="C1944" s="5">
        <f t="shared" si="240"/>
        <v>2024</v>
      </c>
      <c r="D1944" s="5">
        <f t="shared" si="241"/>
        <v>5</v>
      </c>
      <c r="E1944" s="5" t="str">
        <f t="shared" si="242"/>
        <v>May</v>
      </c>
      <c r="F1944" s="5" t="str">
        <f t="shared" si="243"/>
        <v>Q2</v>
      </c>
      <c r="G1944" s="5" t="s">
        <v>58</v>
      </c>
      <c r="H1944" s="5" t="s">
        <v>68</v>
      </c>
      <c r="I1944" s="5" t="s">
        <v>69</v>
      </c>
      <c r="J1944" s="5" t="s">
        <v>81</v>
      </c>
      <c r="K1944" s="5" t="s">
        <v>82</v>
      </c>
      <c r="L1944" s="5" t="s">
        <v>40</v>
      </c>
      <c r="M1944" s="5" t="s">
        <v>56</v>
      </c>
      <c r="N1944" s="5">
        <v>1</v>
      </c>
      <c r="O1944" s="7">
        <v>6891</v>
      </c>
      <c r="P1944" s="8">
        <v>0.05</v>
      </c>
      <c r="Q1944" s="7">
        <v>3779</v>
      </c>
      <c r="R1944" s="9">
        <f t="shared" si="244"/>
        <v>6546.45</v>
      </c>
      <c r="S1944" s="9">
        <f t="shared" si="245"/>
        <v>3779</v>
      </c>
      <c r="T1944" s="9">
        <f t="shared" si="246"/>
        <v>2767.45</v>
      </c>
      <c r="U1944" s="10">
        <f t="shared" si="247"/>
        <v>0.42274056931619425</v>
      </c>
      <c r="V1944" s="5" t="s">
        <v>42</v>
      </c>
    </row>
    <row r="1945" spans="1:22" x14ac:dyDescent="0.3">
      <c r="A1945" s="5" t="s">
        <v>2032</v>
      </c>
      <c r="B1945" s="6">
        <v>45421</v>
      </c>
      <c r="C1945" s="5">
        <f t="shared" si="240"/>
        <v>2024</v>
      </c>
      <c r="D1945" s="5">
        <f t="shared" si="241"/>
        <v>5</v>
      </c>
      <c r="E1945" s="5" t="str">
        <f t="shared" si="242"/>
        <v>May</v>
      </c>
      <c r="F1945" s="5" t="str">
        <f t="shared" si="243"/>
        <v>Q2</v>
      </c>
      <c r="G1945" s="5" t="s">
        <v>63</v>
      </c>
      <c r="H1945" s="5" t="s">
        <v>86</v>
      </c>
      <c r="I1945" s="5" t="s">
        <v>87</v>
      </c>
      <c r="J1945" s="5" t="s">
        <v>81</v>
      </c>
      <c r="K1945" s="5" t="s">
        <v>130</v>
      </c>
      <c r="L1945" s="5" t="s">
        <v>40</v>
      </c>
      <c r="M1945" s="5" t="s">
        <v>41</v>
      </c>
      <c r="N1945" s="5">
        <v>1</v>
      </c>
      <c r="O1945" s="7">
        <v>14211</v>
      </c>
      <c r="P1945" s="8">
        <v>0.35</v>
      </c>
      <c r="Q1945" s="7">
        <v>8274</v>
      </c>
      <c r="R1945" s="9">
        <f t="shared" si="244"/>
        <v>9237.15</v>
      </c>
      <c r="S1945" s="9">
        <f t="shared" si="245"/>
        <v>8274</v>
      </c>
      <c r="T1945" s="9">
        <f t="shared" si="246"/>
        <v>963.14999999999964</v>
      </c>
      <c r="U1945" s="10">
        <f t="shared" si="247"/>
        <v>0.10426917393351842</v>
      </c>
      <c r="V1945" s="5" t="s">
        <v>120</v>
      </c>
    </row>
    <row r="1946" spans="1:22" x14ac:dyDescent="0.3">
      <c r="A1946" s="5" t="s">
        <v>2033</v>
      </c>
      <c r="B1946" s="6">
        <v>45422</v>
      </c>
      <c r="C1946" s="5">
        <f t="shared" si="240"/>
        <v>2024</v>
      </c>
      <c r="D1946" s="5">
        <f t="shared" si="241"/>
        <v>5</v>
      </c>
      <c r="E1946" s="5" t="str">
        <f t="shared" si="242"/>
        <v>May</v>
      </c>
      <c r="F1946" s="5" t="str">
        <f t="shared" si="243"/>
        <v>Q2</v>
      </c>
      <c r="G1946" s="5" t="s">
        <v>51</v>
      </c>
      <c r="H1946" s="5" t="s">
        <v>52</v>
      </c>
      <c r="I1946" s="5" t="s">
        <v>53</v>
      </c>
      <c r="J1946" s="5" t="s">
        <v>38</v>
      </c>
      <c r="K1946" s="5" t="s">
        <v>104</v>
      </c>
      <c r="L1946" s="5" t="s">
        <v>40</v>
      </c>
      <c r="M1946" s="5" t="s">
        <v>49</v>
      </c>
      <c r="N1946" s="5">
        <v>1</v>
      </c>
      <c r="O1946" s="7">
        <v>1467</v>
      </c>
      <c r="P1946" s="8">
        <v>0</v>
      </c>
      <c r="Q1946" s="7">
        <v>751</v>
      </c>
      <c r="R1946" s="9">
        <f t="shared" si="244"/>
        <v>1467</v>
      </c>
      <c r="S1946" s="9">
        <f t="shared" si="245"/>
        <v>751</v>
      </c>
      <c r="T1946" s="9">
        <f t="shared" si="246"/>
        <v>716</v>
      </c>
      <c r="U1946" s="10">
        <f t="shared" si="247"/>
        <v>0.48807089297886846</v>
      </c>
      <c r="V1946" s="5" t="s">
        <v>42</v>
      </c>
    </row>
    <row r="1947" spans="1:22" x14ac:dyDescent="0.3">
      <c r="A1947" s="5" t="s">
        <v>2034</v>
      </c>
      <c r="B1947" s="6">
        <v>45422</v>
      </c>
      <c r="C1947" s="5">
        <f t="shared" si="240"/>
        <v>2024</v>
      </c>
      <c r="D1947" s="5">
        <f t="shared" si="241"/>
        <v>5</v>
      </c>
      <c r="E1947" s="5" t="str">
        <f t="shared" si="242"/>
        <v>May</v>
      </c>
      <c r="F1947" s="5" t="str">
        <f t="shared" si="243"/>
        <v>Q2</v>
      </c>
      <c r="G1947" s="5" t="s">
        <v>51</v>
      </c>
      <c r="H1947" s="5" t="s">
        <v>79</v>
      </c>
      <c r="I1947" s="5" t="s">
        <v>80</v>
      </c>
      <c r="J1947" s="5" t="s">
        <v>81</v>
      </c>
      <c r="K1947" s="5" t="s">
        <v>146</v>
      </c>
      <c r="L1947" s="5" t="s">
        <v>48</v>
      </c>
      <c r="M1947" s="5" t="s">
        <v>41</v>
      </c>
      <c r="N1947" s="5">
        <v>1</v>
      </c>
      <c r="O1947" s="7">
        <v>8631</v>
      </c>
      <c r="P1947" s="8">
        <v>0.35</v>
      </c>
      <c r="Q1947" s="7">
        <v>5309</v>
      </c>
      <c r="R1947" s="9">
        <f t="shared" si="244"/>
        <v>5610.1500000000005</v>
      </c>
      <c r="S1947" s="9">
        <f t="shared" si="245"/>
        <v>5309</v>
      </c>
      <c r="T1947" s="9">
        <f t="shared" si="246"/>
        <v>301.15000000000055</v>
      </c>
      <c r="U1947" s="10">
        <f t="shared" si="247"/>
        <v>5.367949163569611E-2</v>
      </c>
      <c r="V1947" s="5" t="s">
        <v>42</v>
      </c>
    </row>
    <row r="1948" spans="1:22" x14ac:dyDescent="0.3">
      <c r="A1948" s="5" t="s">
        <v>2035</v>
      </c>
      <c r="B1948" s="6">
        <v>45422</v>
      </c>
      <c r="C1948" s="5">
        <f t="shared" si="240"/>
        <v>2024</v>
      </c>
      <c r="D1948" s="5">
        <f t="shared" si="241"/>
        <v>5</v>
      </c>
      <c r="E1948" s="5" t="str">
        <f t="shared" si="242"/>
        <v>May</v>
      </c>
      <c r="F1948" s="5" t="str">
        <f t="shared" si="243"/>
        <v>Q2</v>
      </c>
      <c r="G1948" s="5" t="s">
        <v>58</v>
      </c>
      <c r="H1948" s="5" t="s">
        <v>59</v>
      </c>
      <c r="I1948" s="5" t="s">
        <v>60</v>
      </c>
      <c r="J1948" s="5" t="s">
        <v>46</v>
      </c>
      <c r="K1948" s="5" t="s">
        <v>66</v>
      </c>
      <c r="L1948" s="5" t="s">
        <v>40</v>
      </c>
      <c r="M1948" s="5" t="s">
        <v>41</v>
      </c>
      <c r="N1948" s="5">
        <v>1</v>
      </c>
      <c r="O1948" s="7">
        <v>326</v>
      </c>
      <c r="P1948" s="8">
        <v>0.15</v>
      </c>
      <c r="Q1948" s="7">
        <v>131</v>
      </c>
      <c r="R1948" s="9">
        <f t="shared" si="244"/>
        <v>277.09999999999997</v>
      </c>
      <c r="S1948" s="9">
        <f t="shared" si="245"/>
        <v>131</v>
      </c>
      <c r="T1948" s="9">
        <f t="shared" si="246"/>
        <v>146.09999999999997</v>
      </c>
      <c r="U1948" s="10">
        <f t="shared" si="247"/>
        <v>0.52724648141465169</v>
      </c>
      <c r="V1948" s="5" t="s">
        <v>42</v>
      </c>
    </row>
    <row r="1949" spans="1:22" x14ac:dyDescent="0.3">
      <c r="A1949" s="5" t="s">
        <v>2036</v>
      </c>
      <c r="B1949" s="6">
        <v>45422</v>
      </c>
      <c r="C1949" s="5">
        <f t="shared" si="240"/>
        <v>2024</v>
      </c>
      <c r="D1949" s="5">
        <f t="shared" si="241"/>
        <v>5</v>
      </c>
      <c r="E1949" s="5" t="str">
        <f t="shared" si="242"/>
        <v>May</v>
      </c>
      <c r="F1949" s="5" t="str">
        <f t="shared" si="243"/>
        <v>Q2</v>
      </c>
      <c r="G1949" s="5" t="s">
        <v>63</v>
      </c>
      <c r="H1949" s="5" t="s">
        <v>86</v>
      </c>
      <c r="I1949" s="5" t="s">
        <v>87</v>
      </c>
      <c r="J1949" s="5" t="s">
        <v>38</v>
      </c>
      <c r="K1949" s="5" t="s">
        <v>118</v>
      </c>
      <c r="L1949" s="5" t="s">
        <v>40</v>
      </c>
      <c r="M1949" s="5" t="s">
        <v>49</v>
      </c>
      <c r="N1949" s="5">
        <v>1</v>
      </c>
      <c r="O1949" s="7">
        <v>19725</v>
      </c>
      <c r="P1949" s="8">
        <v>0</v>
      </c>
      <c r="Q1949" s="7">
        <v>15839</v>
      </c>
      <c r="R1949" s="9">
        <f t="shared" si="244"/>
        <v>19725</v>
      </c>
      <c r="S1949" s="9">
        <f t="shared" si="245"/>
        <v>15839</v>
      </c>
      <c r="T1949" s="9">
        <f t="shared" si="246"/>
        <v>3886</v>
      </c>
      <c r="U1949" s="10">
        <f t="shared" si="247"/>
        <v>0.19700887198986058</v>
      </c>
      <c r="V1949" s="5" t="s">
        <v>42</v>
      </c>
    </row>
    <row r="1950" spans="1:22" x14ac:dyDescent="0.3">
      <c r="A1950" s="5" t="s">
        <v>2037</v>
      </c>
      <c r="B1950" s="6">
        <v>45422</v>
      </c>
      <c r="C1950" s="5">
        <f t="shared" si="240"/>
        <v>2024</v>
      </c>
      <c r="D1950" s="5">
        <f t="shared" si="241"/>
        <v>5</v>
      </c>
      <c r="E1950" s="5" t="str">
        <f t="shared" si="242"/>
        <v>May</v>
      </c>
      <c r="F1950" s="5" t="str">
        <f t="shared" si="243"/>
        <v>Q2</v>
      </c>
      <c r="G1950" s="5" t="s">
        <v>35</v>
      </c>
      <c r="H1950" s="5" t="s">
        <v>44</v>
      </c>
      <c r="I1950" s="5" t="s">
        <v>45</v>
      </c>
      <c r="J1950" s="5" t="s">
        <v>54</v>
      </c>
      <c r="K1950" s="5" t="s">
        <v>84</v>
      </c>
      <c r="L1950" s="5" t="s">
        <v>40</v>
      </c>
      <c r="M1950" s="5" t="s">
        <v>41</v>
      </c>
      <c r="N1950" s="5">
        <v>2</v>
      </c>
      <c r="O1950" s="7">
        <v>2484</v>
      </c>
      <c r="P1950" s="8">
        <v>0.05</v>
      </c>
      <c r="Q1950" s="7">
        <v>1241</v>
      </c>
      <c r="R1950" s="9">
        <f t="shared" si="244"/>
        <v>4719.5999999999995</v>
      </c>
      <c r="S1950" s="9">
        <f t="shared" si="245"/>
        <v>2482</v>
      </c>
      <c r="T1950" s="9">
        <f t="shared" si="246"/>
        <v>2237.5999999999995</v>
      </c>
      <c r="U1950" s="10">
        <f t="shared" si="247"/>
        <v>0.47410797525213993</v>
      </c>
      <c r="V1950" s="5" t="s">
        <v>42</v>
      </c>
    </row>
    <row r="1951" spans="1:22" x14ac:dyDescent="0.3">
      <c r="A1951" s="5" t="s">
        <v>2038</v>
      </c>
      <c r="B1951" s="6">
        <v>45422</v>
      </c>
      <c r="C1951" s="5">
        <f t="shared" si="240"/>
        <v>2024</v>
      </c>
      <c r="D1951" s="5">
        <f t="shared" si="241"/>
        <v>5</v>
      </c>
      <c r="E1951" s="5" t="str">
        <f t="shared" si="242"/>
        <v>May</v>
      </c>
      <c r="F1951" s="5" t="str">
        <f t="shared" si="243"/>
        <v>Q2</v>
      </c>
      <c r="G1951" s="5" t="s">
        <v>35</v>
      </c>
      <c r="H1951" s="5" t="s">
        <v>91</v>
      </c>
      <c r="I1951" s="5" t="s">
        <v>92</v>
      </c>
      <c r="J1951" s="5" t="s">
        <v>54</v>
      </c>
      <c r="K1951" s="5" t="s">
        <v>84</v>
      </c>
      <c r="L1951" s="5" t="s">
        <v>48</v>
      </c>
      <c r="M1951" s="5" t="s">
        <v>41</v>
      </c>
      <c r="N1951" s="5">
        <v>4</v>
      </c>
      <c r="O1951" s="7">
        <v>2465</v>
      </c>
      <c r="P1951" s="8">
        <v>0.05</v>
      </c>
      <c r="Q1951" s="7">
        <v>1236</v>
      </c>
      <c r="R1951" s="9">
        <f t="shared" si="244"/>
        <v>9367</v>
      </c>
      <c r="S1951" s="9">
        <f t="shared" si="245"/>
        <v>4944</v>
      </c>
      <c r="T1951" s="9">
        <f t="shared" si="246"/>
        <v>4423</v>
      </c>
      <c r="U1951" s="10">
        <f t="shared" si="247"/>
        <v>0.47218960179353048</v>
      </c>
      <c r="V1951" s="5" t="s">
        <v>120</v>
      </c>
    </row>
    <row r="1952" spans="1:22" x14ac:dyDescent="0.3">
      <c r="A1952" s="5" t="s">
        <v>2039</v>
      </c>
      <c r="B1952" s="6">
        <v>45423</v>
      </c>
      <c r="C1952" s="5">
        <f t="shared" si="240"/>
        <v>2024</v>
      </c>
      <c r="D1952" s="5">
        <f t="shared" si="241"/>
        <v>5</v>
      </c>
      <c r="E1952" s="5" t="str">
        <f t="shared" si="242"/>
        <v>May</v>
      </c>
      <c r="F1952" s="5" t="str">
        <f t="shared" si="243"/>
        <v>Q2</v>
      </c>
      <c r="G1952" s="5" t="s">
        <v>58</v>
      </c>
      <c r="H1952" s="5" t="s">
        <v>59</v>
      </c>
      <c r="I1952" s="5" t="s">
        <v>60</v>
      </c>
      <c r="J1952" s="5" t="s">
        <v>81</v>
      </c>
      <c r="K1952" s="5" t="s">
        <v>94</v>
      </c>
      <c r="L1952" s="5" t="s">
        <v>40</v>
      </c>
      <c r="M1952" s="5" t="s">
        <v>49</v>
      </c>
      <c r="N1952" s="5">
        <v>4</v>
      </c>
      <c r="O1952" s="7">
        <v>33310</v>
      </c>
      <c r="P1952" s="8">
        <v>0.1</v>
      </c>
      <c r="Q1952" s="7">
        <v>22851</v>
      </c>
      <c r="R1952" s="9">
        <f t="shared" si="244"/>
        <v>119916</v>
      </c>
      <c r="S1952" s="9">
        <f t="shared" si="245"/>
        <v>91404</v>
      </c>
      <c r="T1952" s="9">
        <f t="shared" si="246"/>
        <v>28512</v>
      </c>
      <c r="U1952" s="10">
        <f t="shared" si="247"/>
        <v>0.23776643650555387</v>
      </c>
      <c r="V1952" s="5" t="s">
        <v>42</v>
      </c>
    </row>
    <row r="1953" spans="1:22" x14ac:dyDescent="0.3">
      <c r="A1953" s="5" t="s">
        <v>2040</v>
      </c>
      <c r="B1953" s="6">
        <v>45423</v>
      </c>
      <c r="C1953" s="5">
        <f t="shared" si="240"/>
        <v>2024</v>
      </c>
      <c r="D1953" s="5">
        <f t="shared" si="241"/>
        <v>5</v>
      </c>
      <c r="E1953" s="5" t="str">
        <f t="shared" si="242"/>
        <v>May</v>
      </c>
      <c r="F1953" s="5" t="str">
        <f t="shared" si="243"/>
        <v>Q2</v>
      </c>
      <c r="G1953" s="5" t="s">
        <v>51</v>
      </c>
      <c r="H1953" s="5" t="s">
        <v>52</v>
      </c>
      <c r="I1953" s="5" t="s">
        <v>53</v>
      </c>
      <c r="J1953" s="5" t="s">
        <v>38</v>
      </c>
      <c r="K1953" s="5" t="s">
        <v>104</v>
      </c>
      <c r="L1953" s="5" t="s">
        <v>40</v>
      </c>
      <c r="M1953" s="5" t="s">
        <v>56</v>
      </c>
      <c r="N1953" s="5">
        <v>2</v>
      </c>
      <c r="O1953" s="7">
        <v>1569</v>
      </c>
      <c r="P1953" s="8">
        <v>0.1</v>
      </c>
      <c r="Q1953" s="7">
        <v>805</v>
      </c>
      <c r="R1953" s="9">
        <f t="shared" si="244"/>
        <v>2824.2000000000003</v>
      </c>
      <c r="S1953" s="9">
        <f t="shared" si="245"/>
        <v>1610</v>
      </c>
      <c r="T1953" s="9">
        <f t="shared" si="246"/>
        <v>1214.2000000000003</v>
      </c>
      <c r="U1953" s="10">
        <f t="shared" si="247"/>
        <v>0.42992705899015654</v>
      </c>
      <c r="V1953" s="5" t="s">
        <v>42</v>
      </c>
    </row>
    <row r="1954" spans="1:22" x14ac:dyDescent="0.3">
      <c r="A1954" s="5" t="s">
        <v>2041</v>
      </c>
      <c r="B1954" s="6">
        <v>45423</v>
      </c>
      <c r="C1954" s="5">
        <f t="shared" si="240"/>
        <v>2024</v>
      </c>
      <c r="D1954" s="5">
        <f t="shared" si="241"/>
        <v>5</v>
      </c>
      <c r="E1954" s="5" t="str">
        <f t="shared" si="242"/>
        <v>May</v>
      </c>
      <c r="F1954" s="5" t="str">
        <f t="shared" si="243"/>
        <v>Q2</v>
      </c>
      <c r="G1954" s="5" t="s">
        <v>51</v>
      </c>
      <c r="H1954" s="5" t="s">
        <v>79</v>
      </c>
      <c r="I1954" s="5" t="s">
        <v>80</v>
      </c>
      <c r="J1954" s="5" t="s">
        <v>38</v>
      </c>
      <c r="K1954" s="5" t="s">
        <v>104</v>
      </c>
      <c r="L1954" s="5" t="s">
        <v>40</v>
      </c>
      <c r="M1954" s="5" t="s">
        <v>49</v>
      </c>
      <c r="N1954" s="5">
        <v>2</v>
      </c>
      <c r="O1954" s="7">
        <v>1498</v>
      </c>
      <c r="P1954" s="8">
        <v>0.1</v>
      </c>
      <c r="Q1954" s="7">
        <v>771</v>
      </c>
      <c r="R1954" s="9">
        <f t="shared" si="244"/>
        <v>2696.4</v>
      </c>
      <c r="S1954" s="9">
        <f t="shared" si="245"/>
        <v>1542</v>
      </c>
      <c r="T1954" s="9">
        <f t="shared" si="246"/>
        <v>1154.4000000000001</v>
      </c>
      <c r="U1954" s="10">
        <f t="shared" si="247"/>
        <v>0.42812639074321318</v>
      </c>
      <c r="V1954" s="5" t="s">
        <v>42</v>
      </c>
    </row>
    <row r="1955" spans="1:22" x14ac:dyDescent="0.3">
      <c r="A1955" s="5" t="s">
        <v>2042</v>
      </c>
      <c r="B1955" s="6">
        <v>45423</v>
      </c>
      <c r="C1955" s="5">
        <f t="shared" si="240"/>
        <v>2024</v>
      </c>
      <c r="D1955" s="5">
        <f t="shared" si="241"/>
        <v>5</v>
      </c>
      <c r="E1955" s="5" t="str">
        <f t="shared" si="242"/>
        <v>May</v>
      </c>
      <c r="F1955" s="5" t="str">
        <f t="shared" si="243"/>
        <v>Q2</v>
      </c>
      <c r="G1955" s="5" t="s">
        <v>51</v>
      </c>
      <c r="H1955" s="5" t="s">
        <v>79</v>
      </c>
      <c r="I1955" s="5" t="s">
        <v>80</v>
      </c>
      <c r="J1955" s="5" t="s">
        <v>38</v>
      </c>
      <c r="K1955" s="5" t="s">
        <v>75</v>
      </c>
      <c r="L1955" s="5" t="s">
        <v>76</v>
      </c>
      <c r="M1955" s="5" t="s">
        <v>41</v>
      </c>
      <c r="N1955" s="5">
        <v>3</v>
      </c>
      <c r="O1955" s="7">
        <v>11996</v>
      </c>
      <c r="P1955" s="8">
        <v>0.05</v>
      </c>
      <c r="Q1955" s="7">
        <v>8674</v>
      </c>
      <c r="R1955" s="9">
        <f t="shared" si="244"/>
        <v>34188.6</v>
      </c>
      <c r="S1955" s="9">
        <f t="shared" si="245"/>
        <v>26022</v>
      </c>
      <c r="T1955" s="9">
        <f t="shared" si="246"/>
        <v>8166.5999999999985</v>
      </c>
      <c r="U1955" s="10">
        <f t="shared" si="247"/>
        <v>0.23886909671644932</v>
      </c>
      <c r="V1955" s="5" t="s">
        <v>42</v>
      </c>
    </row>
    <row r="1956" spans="1:22" x14ac:dyDescent="0.3">
      <c r="A1956" s="5" t="s">
        <v>2043</v>
      </c>
      <c r="B1956" s="6">
        <v>45423</v>
      </c>
      <c r="C1956" s="5">
        <f t="shared" si="240"/>
        <v>2024</v>
      </c>
      <c r="D1956" s="5">
        <f t="shared" si="241"/>
        <v>5</v>
      </c>
      <c r="E1956" s="5" t="str">
        <f t="shared" si="242"/>
        <v>May</v>
      </c>
      <c r="F1956" s="5" t="str">
        <f t="shared" si="243"/>
        <v>Q2</v>
      </c>
      <c r="G1956" s="5" t="s">
        <v>58</v>
      </c>
      <c r="H1956" s="5" t="s">
        <v>68</v>
      </c>
      <c r="I1956" s="5" t="s">
        <v>69</v>
      </c>
      <c r="J1956" s="5" t="s">
        <v>46</v>
      </c>
      <c r="K1956" s="5" t="s">
        <v>66</v>
      </c>
      <c r="L1956" s="5" t="s">
        <v>40</v>
      </c>
      <c r="M1956" s="5" t="s">
        <v>49</v>
      </c>
      <c r="N1956" s="5">
        <v>8</v>
      </c>
      <c r="O1956" s="7">
        <v>323</v>
      </c>
      <c r="P1956" s="8">
        <v>0.05</v>
      </c>
      <c r="Q1956" s="7">
        <v>126</v>
      </c>
      <c r="R1956" s="9">
        <f t="shared" si="244"/>
        <v>2454.7999999999997</v>
      </c>
      <c r="S1956" s="9">
        <f t="shared" si="245"/>
        <v>1008</v>
      </c>
      <c r="T1956" s="9">
        <f t="shared" si="246"/>
        <v>1446.7999999999997</v>
      </c>
      <c r="U1956" s="10">
        <f t="shared" si="247"/>
        <v>0.5893759165716147</v>
      </c>
      <c r="V1956" s="5" t="s">
        <v>42</v>
      </c>
    </row>
    <row r="1957" spans="1:22" x14ac:dyDescent="0.3">
      <c r="A1957" s="5" t="s">
        <v>2044</v>
      </c>
      <c r="B1957" s="6">
        <v>45424</v>
      </c>
      <c r="C1957" s="5">
        <f t="shared" si="240"/>
        <v>2024</v>
      </c>
      <c r="D1957" s="5">
        <f t="shared" si="241"/>
        <v>5</v>
      </c>
      <c r="E1957" s="5" t="str">
        <f t="shared" si="242"/>
        <v>May</v>
      </c>
      <c r="F1957" s="5" t="str">
        <f t="shared" si="243"/>
        <v>Q2</v>
      </c>
      <c r="G1957" s="5" t="s">
        <v>58</v>
      </c>
      <c r="H1957" s="5" t="s">
        <v>72</v>
      </c>
      <c r="I1957" s="5" t="s">
        <v>73</v>
      </c>
      <c r="J1957" s="5" t="s">
        <v>54</v>
      </c>
      <c r="K1957" s="5" t="s">
        <v>99</v>
      </c>
      <c r="L1957" s="5" t="s">
        <v>40</v>
      </c>
      <c r="M1957" s="5" t="s">
        <v>49</v>
      </c>
      <c r="N1957" s="5">
        <v>4</v>
      </c>
      <c r="O1957" s="7">
        <v>1887</v>
      </c>
      <c r="P1957" s="8">
        <v>0</v>
      </c>
      <c r="Q1957" s="7">
        <v>972</v>
      </c>
      <c r="R1957" s="9">
        <f t="shared" si="244"/>
        <v>7548</v>
      </c>
      <c r="S1957" s="9">
        <f t="shared" si="245"/>
        <v>3888</v>
      </c>
      <c r="T1957" s="9">
        <f t="shared" si="246"/>
        <v>3660</v>
      </c>
      <c r="U1957" s="10">
        <f t="shared" si="247"/>
        <v>0.48489666136724963</v>
      </c>
      <c r="V1957" s="5" t="s">
        <v>120</v>
      </c>
    </row>
    <row r="1958" spans="1:22" x14ac:dyDescent="0.3">
      <c r="A1958" s="5" t="s">
        <v>2045</v>
      </c>
      <c r="B1958" s="6">
        <v>45424</v>
      </c>
      <c r="C1958" s="5">
        <f t="shared" si="240"/>
        <v>2024</v>
      </c>
      <c r="D1958" s="5">
        <f t="shared" si="241"/>
        <v>5</v>
      </c>
      <c r="E1958" s="5" t="str">
        <f t="shared" si="242"/>
        <v>May</v>
      </c>
      <c r="F1958" s="5" t="str">
        <f t="shared" si="243"/>
        <v>Q2</v>
      </c>
      <c r="G1958" s="5" t="s">
        <v>63</v>
      </c>
      <c r="H1958" s="5" t="s">
        <v>86</v>
      </c>
      <c r="I1958" s="5" t="s">
        <v>87</v>
      </c>
      <c r="J1958" s="5" t="s">
        <v>81</v>
      </c>
      <c r="K1958" s="5" t="s">
        <v>130</v>
      </c>
      <c r="L1958" s="5" t="s">
        <v>76</v>
      </c>
      <c r="M1958" s="5" t="s">
        <v>49</v>
      </c>
      <c r="N1958" s="5">
        <v>1</v>
      </c>
      <c r="O1958" s="7">
        <v>13806</v>
      </c>
      <c r="P1958" s="8">
        <v>0.35</v>
      </c>
      <c r="Q1958" s="7">
        <v>8183</v>
      </c>
      <c r="R1958" s="9">
        <f t="shared" si="244"/>
        <v>8973.9</v>
      </c>
      <c r="S1958" s="9">
        <f t="shared" si="245"/>
        <v>8183</v>
      </c>
      <c r="T1958" s="9">
        <f t="shared" si="246"/>
        <v>790.89999999999964</v>
      </c>
      <c r="U1958" s="10">
        <f t="shared" si="247"/>
        <v>8.8133364534929037E-2</v>
      </c>
      <c r="V1958" s="5" t="s">
        <v>42</v>
      </c>
    </row>
    <row r="1959" spans="1:22" x14ac:dyDescent="0.3">
      <c r="A1959" s="5" t="s">
        <v>2046</v>
      </c>
      <c r="B1959" s="6">
        <v>45424</v>
      </c>
      <c r="C1959" s="5">
        <f t="shared" si="240"/>
        <v>2024</v>
      </c>
      <c r="D1959" s="5">
        <f t="shared" si="241"/>
        <v>5</v>
      </c>
      <c r="E1959" s="5" t="str">
        <f t="shared" si="242"/>
        <v>May</v>
      </c>
      <c r="F1959" s="5" t="str">
        <f t="shared" si="243"/>
        <v>Q2</v>
      </c>
      <c r="G1959" s="5" t="s">
        <v>63</v>
      </c>
      <c r="H1959" s="5" t="s">
        <v>86</v>
      </c>
      <c r="I1959" s="5" t="s">
        <v>87</v>
      </c>
      <c r="J1959" s="5" t="s">
        <v>54</v>
      </c>
      <c r="K1959" s="5" t="s">
        <v>99</v>
      </c>
      <c r="L1959" s="5" t="s">
        <v>40</v>
      </c>
      <c r="M1959" s="5" t="s">
        <v>49</v>
      </c>
      <c r="N1959" s="5">
        <v>4</v>
      </c>
      <c r="O1959" s="7">
        <v>1883</v>
      </c>
      <c r="P1959" s="8">
        <v>0.1</v>
      </c>
      <c r="Q1959" s="7">
        <v>980</v>
      </c>
      <c r="R1959" s="9">
        <f t="shared" si="244"/>
        <v>6778.8</v>
      </c>
      <c r="S1959" s="9">
        <f t="shared" si="245"/>
        <v>3920</v>
      </c>
      <c r="T1959" s="9">
        <f t="shared" si="246"/>
        <v>2858.8</v>
      </c>
      <c r="U1959" s="10">
        <f t="shared" si="247"/>
        <v>0.42172655927302771</v>
      </c>
      <c r="V1959" s="5" t="s">
        <v>42</v>
      </c>
    </row>
    <row r="1960" spans="1:22" x14ac:dyDescent="0.3">
      <c r="A1960" s="5" t="s">
        <v>2047</v>
      </c>
      <c r="B1960" s="6">
        <v>45424</v>
      </c>
      <c r="C1960" s="5">
        <f t="shared" si="240"/>
        <v>2024</v>
      </c>
      <c r="D1960" s="5">
        <f t="shared" si="241"/>
        <v>5</v>
      </c>
      <c r="E1960" s="5" t="str">
        <f t="shared" si="242"/>
        <v>May</v>
      </c>
      <c r="F1960" s="5" t="str">
        <f t="shared" si="243"/>
        <v>Q2</v>
      </c>
      <c r="G1960" s="5" t="s">
        <v>35</v>
      </c>
      <c r="H1960" s="5" t="s">
        <v>91</v>
      </c>
      <c r="I1960" s="5" t="s">
        <v>92</v>
      </c>
      <c r="J1960" s="5" t="s">
        <v>46</v>
      </c>
      <c r="K1960" s="5" t="s">
        <v>61</v>
      </c>
      <c r="L1960" s="5" t="s">
        <v>76</v>
      </c>
      <c r="M1960" s="5" t="s">
        <v>49</v>
      </c>
      <c r="N1960" s="5">
        <v>2</v>
      </c>
      <c r="O1960" s="7">
        <v>262</v>
      </c>
      <c r="P1960" s="8">
        <v>0.15</v>
      </c>
      <c r="Q1960" s="7">
        <v>107</v>
      </c>
      <c r="R1960" s="9">
        <f t="shared" si="244"/>
        <v>445.4</v>
      </c>
      <c r="S1960" s="9">
        <f t="shared" si="245"/>
        <v>214</v>
      </c>
      <c r="T1960" s="9">
        <f t="shared" si="246"/>
        <v>231.39999999999998</v>
      </c>
      <c r="U1960" s="10">
        <f t="shared" si="247"/>
        <v>0.5195330040413112</v>
      </c>
      <c r="V1960" s="5" t="s">
        <v>42</v>
      </c>
    </row>
    <row r="1961" spans="1:22" x14ac:dyDescent="0.3">
      <c r="A1961" s="5" t="s">
        <v>2048</v>
      </c>
      <c r="B1961" s="6">
        <v>45425</v>
      </c>
      <c r="C1961" s="5">
        <f t="shared" si="240"/>
        <v>2024</v>
      </c>
      <c r="D1961" s="5">
        <f t="shared" si="241"/>
        <v>5</v>
      </c>
      <c r="E1961" s="5" t="str">
        <f t="shared" si="242"/>
        <v>May</v>
      </c>
      <c r="F1961" s="5" t="str">
        <f t="shared" si="243"/>
        <v>Q2</v>
      </c>
      <c r="G1961" s="5" t="s">
        <v>58</v>
      </c>
      <c r="H1961" s="5" t="s">
        <v>59</v>
      </c>
      <c r="I1961" s="5" t="s">
        <v>60</v>
      </c>
      <c r="J1961" s="5" t="s">
        <v>81</v>
      </c>
      <c r="K1961" s="5" t="s">
        <v>130</v>
      </c>
      <c r="L1961" s="5" t="s">
        <v>40</v>
      </c>
      <c r="M1961" s="5" t="s">
        <v>56</v>
      </c>
      <c r="N1961" s="5">
        <v>2</v>
      </c>
      <c r="O1961" s="7">
        <v>15245</v>
      </c>
      <c r="P1961" s="8">
        <v>0.2</v>
      </c>
      <c r="Q1961" s="7">
        <v>9267</v>
      </c>
      <c r="R1961" s="9">
        <f t="shared" si="244"/>
        <v>24392</v>
      </c>
      <c r="S1961" s="9">
        <f t="shared" si="245"/>
        <v>18534</v>
      </c>
      <c r="T1961" s="9">
        <f t="shared" si="246"/>
        <v>5858</v>
      </c>
      <c r="U1961" s="10">
        <f t="shared" si="247"/>
        <v>0.24016070842899312</v>
      </c>
      <c r="V1961" s="5" t="s">
        <v>42</v>
      </c>
    </row>
    <row r="1962" spans="1:22" x14ac:dyDescent="0.3">
      <c r="A1962" s="5" t="s">
        <v>2049</v>
      </c>
      <c r="B1962" s="6">
        <v>45425</v>
      </c>
      <c r="C1962" s="5">
        <f t="shared" si="240"/>
        <v>2024</v>
      </c>
      <c r="D1962" s="5">
        <f t="shared" si="241"/>
        <v>5</v>
      </c>
      <c r="E1962" s="5" t="str">
        <f t="shared" si="242"/>
        <v>May</v>
      </c>
      <c r="F1962" s="5" t="str">
        <f t="shared" si="243"/>
        <v>Q2</v>
      </c>
      <c r="G1962" s="5" t="s">
        <v>63</v>
      </c>
      <c r="H1962" s="5" t="s">
        <v>109</v>
      </c>
      <c r="I1962" s="5" t="s">
        <v>110</v>
      </c>
      <c r="J1962" s="5" t="s">
        <v>81</v>
      </c>
      <c r="K1962" s="5" t="s">
        <v>94</v>
      </c>
      <c r="L1962" s="5" t="s">
        <v>48</v>
      </c>
      <c r="M1962" s="5" t="s">
        <v>49</v>
      </c>
      <c r="N1962" s="5">
        <v>3</v>
      </c>
      <c r="O1962" s="7">
        <v>32489</v>
      </c>
      <c r="P1962" s="8">
        <v>0</v>
      </c>
      <c r="Q1962" s="7">
        <v>22350</v>
      </c>
      <c r="R1962" s="9">
        <f t="shared" si="244"/>
        <v>97467</v>
      </c>
      <c r="S1962" s="9">
        <f t="shared" si="245"/>
        <v>67050</v>
      </c>
      <c r="T1962" s="9">
        <f t="shared" si="246"/>
        <v>30417</v>
      </c>
      <c r="U1962" s="10">
        <f t="shared" si="247"/>
        <v>0.31207485610514329</v>
      </c>
      <c r="V1962" s="5" t="s">
        <v>42</v>
      </c>
    </row>
    <row r="1963" spans="1:22" x14ac:dyDescent="0.3">
      <c r="A1963" s="5" t="s">
        <v>2050</v>
      </c>
      <c r="B1963" s="6">
        <v>45425</v>
      </c>
      <c r="C1963" s="5">
        <f t="shared" si="240"/>
        <v>2024</v>
      </c>
      <c r="D1963" s="5">
        <f t="shared" si="241"/>
        <v>5</v>
      </c>
      <c r="E1963" s="5" t="str">
        <f t="shared" si="242"/>
        <v>May</v>
      </c>
      <c r="F1963" s="5" t="str">
        <f t="shared" si="243"/>
        <v>Q2</v>
      </c>
      <c r="G1963" s="5" t="s">
        <v>58</v>
      </c>
      <c r="H1963" s="5" t="s">
        <v>68</v>
      </c>
      <c r="I1963" s="5" t="s">
        <v>69</v>
      </c>
      <c r="J1963" s="5" t="s">
        <v>54</v>
      </c>
      <c r="K1963" s="5" t="s">
        <v>55</v>
      </c>
      <c r="L1963" s="5" t="s">
        <v>48</v>
      </c>
      <c r="M1963" s="5" t="s">
        <v>49</v>
      </c>
      <c r="N1963" s="5">
        <v>4</v>
      </c>
      <c r="O1963" s="7">
        <v>2650</v>
      </c>
      <c r="P1963" s="8">
        <v>0</v>
      </c>
      <c r="Q1963" s="7">
        <v>1611</v>
      </c>
      <c r="R1963" s="9">
        <f t="shared" si="244"/>
        <v>10600</v>
      </c>
      <c r="S1963" s="9">
        <f t="shared" si="245"/>
        <v>6444</v>
      </c>
      <c r="T1963" s="9">
        <f t="shared" si="246"/>
        <v>4156</v>
      </c>
      <c r="U1963" s="10">
        <f t="shared" si="247"/>
        <v>0.39207547169811319</v>
      </c>
      <c r="V1963" s="5" t="s">
        <v>42</v>
      </c>
    </row>
    <row r="1964" spans="1:22" x14ac:dyDescent="0.3">
      <c r="A1964" s="5" t="s">
        <v>2051</v>
      </c>
      <c r="B1964" s="6">
        <v>45425</v>
      </c>
      <c r="C1964" s="5">
        <f t="shared" si="240"/>
        <v>2024</v>
      </c>
      <c r="D1964" s="5">
        <f t="shared" si="241"/>
        <v>5</v>
      </c>
      <c r="E1964" s="5" t="str">
        <f t="shared" si="242"/>
        <v>May</v>
      </c>
      <c r="F1964" s="5" t="str">
        <f t="shared" si="243"/>
        <v>Q2</v>
      </c>
      <c r="G1964" s="5" t="s">
        <v>63</v>
      </c>
      <c r="H1964" s="5" t="s">
        <v>109</v>
      </c>
      <c r="I1964" s="5" t="s">
        <v>110</v>
      </c>
      <c r="J1964" s="5" t="s">
        <v>81</v>
      </c>
      <c r="K1964" s="5" t="s">
        <v>146</v>
      </c>
      <c r="L1964" s="5" t="s">
        <v>48</v>
      </c>
      <c r="M1964" s="5" t="s">
        <v>49</v>
      </c>
      <c r="N1964" s="5">
        <v>8</v>
      </c>
      <c r="O1964" s="7">
        <v>8260</v>
      </c>
      <c r="P1964" s="8">
        <v>0</v>
      </c>
      <c r="Q1964" s="7">
        <v>5222</v>
      </c>
      <c r="R1964" s="9">
        <f t="shared" si="244"/>
        <v>66080</v>
      </c>
      <c r="S1964" s="9">
        <f t="shared" si="245"/>
        <v>41776</v>
      </c>
      <c r="T1964" s="9">
        <f t="shared" si="246"/>
        <v>24304</v>
      </c>
      <c r="U1964" s="10">
        <f t="shared" si="247"/>
        <v>0.3677966101694915</v>
      </c>
      <c r="V1964" s="5" t="s">
        <v>42</v>
      </c>
    </row>
    <row r="1965" spans="1:22" x14ac:dyDescent="0.3">
      <c r="A1965" s="5" t="s">
        <v>2052</v>
      </c>
      <c r="B1965" s="6">
        <v>45425</v>
      </c>
      <c r="C1965" s="5">
        <f t="shared" si="240"/>
        <v>2024</v>
      </c>
      <c r="D1965" s="5">
        <f t="shared" si="241"/>
        <v>5</v>
      </c>
      <c r="E1965" s="5" t="str">
        <f t="shared" si="242"/>
        <v>May</v>
      </c>
      <c r="F1965" s="5" t="str">
        <f t="shared" si="243"/>
        <v>Q2</v>
      </c>
      <c r="G1965" s="5" t="s">
        <v>51</v>
      </c>
      <c r="H1965" s="5" t="s">
        <v>52</v>
      </c>
      <c r="I1965" s="5" t="s">
        <v>53</v>
      </c>
      <c r="J1965" s="5" t="s">
        <v>46</v>
      </c>
      <c r="K1965" s="5" t="s">
        <v>89</v>
      </c>
      <c r="L1965" s="5" t="s">
        <v>76</v>
      </c>
      <c r="M1965" s="5" t="s">
        <v>56</v>
      </c>
      <c r="N1965" s="5">
        <v>1</v>
      </c>
      <c r="O1965" s="7">
        <v>2257</v>
      </c>
      <c r="P1965" s="8">
        <v>0</v>
      </c>
      <c r="Q1965" s="7">
        <v>1330</v>
      </c>
      <c r="R1965" s="9">
        <f t="shared" si="244"/>
        <v>2257</v>
      </c>
      <c r="S1965" s="9">
        <f t="shared" si="245"/>
        <v>1330</v>
      </c>
      <c r="T1965" s="9">
        <f t="shared" si="246"/>
        <v>927</v>
      </c>
      <c r="U1965" s="10">
        <f t="shared" si="247"/>
        <v>0.4107221976074435</v>
      </c>
      <c r="V1965" s="5" t="s">
        <v>42</v>
      </c>
    </row>
    <row r="1966" spans="1:22" x14ac:dyDescent="0.3">
      <c r="A1966" s="5" t="s">
        <v>2053</v>
      </c>
      <c r="B1966" s="6">
        <v>45425</v>
      </c>
      <c r="C1966" s="5">
        <f t="shared" si="240"/>
        <v>2024</v>
      </c>
      <c r="D1966" s="5">
        <f t="shared" si="241"/>
        <v>5</v>
      </c>
      <c r="E1966" s="5" t="str">
        <f t="shared" si="242"/>
        <v>May</v>
      </c>
      <c r="F1966" s="5" t="str">
        <f t="shared" si="243"/>
        <v>Q2</v>
      </c>
      <c r="G1966" s="5" t="s">
        <v>63</v>
      </c>
      <c r="H1966" s="5" t="s">
        <v>86</v>
      </c>
      <c r="I1966" s="5" t="s">
        <v>87</v>
      </c>
      <c r="J1966" s="5" t="s">
        <v>46</v>
      </c>
      <c r="K1966" s="5" t="s">
        <v>89</v>
      </c>
      <c r="L1966" s="5" t="s">
        <v>76</v>
      </c>
      <c r="M1966" s="5" t="s">
        <v>56</v>
      </c>
      <c r="N1966" s="5">
        <v>4</v>
      </c>
      <c r="O1966" s="7">
        <v>1986</v>
      </c>
      <c r="P1966" s="8">
        <v>0.1</v>
      </c>
      <c r="Q1966" s="7">
        <v>1175</v>
      </c>
      <c r="R1966" s="9">
        <f t="shared" si="244"/>
        <v>7149.6</v>
      </c>
      <c r="S1966" s="9">
        <f t="shared" si="245"/>
        <v>4700</v>
      </c>
      <c r="T1966" s="9">
        <f t="shared" si="246"/>
        <v>2449.6000000000004</v>
      </c>
      <c r="U1966" s="10">
        <f t="shared" si="247"/>
        <v>0.34262056618552089</v>
      </c>
      <c r="V1966" s="5" t="s">
        <v>42</v>
      </c>
    </row>
    <row r="1967" spans="1:22" x14ac:dyDescent="0.3">
      <c r="A1967" s="5" t="s">
        <v>2054</v>
      </c>
      <c r="B1967" s="6">
        <v>45425</v>
      </c>
      <c r="C1967" s="5">
        <f t="shared" si="240"/>
        <v>2024</v>
      </c>
      <c r="D1967" s="5">
        <f t="shared" si="241"/>
        <v>5</v>
      </c>
      <c r="E1967" s="5" t="str">
        <f t="shared" si="242"/>
        <v>May</v>
      </c>
      <c r="F1967" s="5" t="str">
        <f t="shared" si="243"/>
        <v>Q2</v>
      </c>
      <c r="G1967" s="5" t="s">
        <v>58</v>
      </c>
      <c r="H1967" s="5" t="s">
        <v>72</v>
      </c>
      <c r="I1967" s="5" t="s">
        <v>73</v>
      </c>
      <c r="J1967" s="5" t="s">
        <v>46</v>
      </c>
      <c r="K1967" s="5" t="s">
        <v>89</v>
      </c>
      <c r="L1967" s="5" t="s">
        <v>40</v>
      </c>
      <c r="M1967" s="5" t="s">
        <v>56</v>
      </c>
      <c r="N1967" s="5">
        <v>2</v>
      </c>
      <c r="O1967" s="7">
        <v>2071</v>
      </c>
      <c r="P1967" s="8">
        <v>0</v>
      </c>
      <c r="Q1967" s="7">
        <v>1214</v>
      </c>
      <c r="R1967" s="9">
        <f t="shared" si="244"/>
        <v>4142</v>
      </c>
      <c r="S1967" s="9">
        <f t="shared" si="245"/>
        <v>2428</v>
      </c>
      <c r="T1967" s="9">
        <f t="shared" si="246"/>
        <v>1714</v>
      </c>
      <c r="U1967" s="10">
        <f t="shared" si="247"/>
        <v>0.41380975374215356</v>
      </c>
      <c r="V1967" s="5" t="s">
        <v>42</v>
      </c>
    </row>
    <row r="1968" spans="1:22" x14ac:dyDescent="0.3">
      <c r="A1968" s="5" t="s">
        <v>2055</v>
      </c>
      <c r="B1968" s="6">
        <v>45426</v>
      </c>
      <c r="C1968" s="5">
        <f t="shared" si="240"/>
        <v>2024</v>
      </c>
      <c r="D1968" s="5">
        <f t="shared" si="241"/>
        <v>5</v>
      </c>
      <c r="E1968" s="5" t="str">
        <f t="shared" si="242"/>
        <v>May</v>
      </c>
      <c r="F1968" s="5" t="str">
        <f t="shared" si="243"/>
        <v>Q2</v>
      </c>
      <c r="G1968" s="5" t="s">
        <v>58</v>
      </c>
      <c r="H1968" s="5" t="s">
        <v>72</v>
      </c>
      <c r="I1968" s="5" t="s">
        <v>73</v>
      </c>
      <c r="J1968" s="5" t="s">
        <v>54</v>
      </c>
      <c r="K1968" s="5" t="s">
        <v>55</v>
      </c>
      <c r="L1968" s="5" t="s">
        <v>76</v>
      </c>
      <c r="M1968" s="5" t="s">
        <v>49</v>
      </c>
      <c r="N1968" s="5">
        <v>2</v>
      </c>
      <c r="O1968" s="7">
        <v>2771</v>
      </c>
      <c r="P1968" s="8">
        <v>0.15</v>
      </c>
      <c r="Q1968" s="7">
        <v>1688</v>
      </c>
      <c r="R1968" s="9">
        <f t="shared" si="244"/>
        <v>4710.7</v>
      </c>
      <c r="S1968" s="9">
        <f t="shared" si="245"/>
        <v>3376</v>
      </c>
      <c r="T1968" s="9">
        <f t="shared" si="246"/>
        <v>1334.6999999999998</v>
      </c>
      <c r="U1968" s="10">
        <f t="shared" si="247"/>
        <v>0.28333368713779267</v>
      </c>
      <c r="V1968" s="5" t="s">
        <v>42</v>
      </c>
    </row>
    <row r="1969" spans="1:22" x14ac:dyDescent="0.3">
      <c r="A1969" s="5" t="s">
        <v>2056</v>
      </c>
      <c r="B1969" s="6">
        <v>45426</v>
      </c>
      <c r="C1969" s="5">
        <f t="shared" si="240"/>
        <v>2024</v>
      </c>
      <c r="D1969" s="5">
        <f t="shared" si="241"/>
        <v>5</v>
      </c>
      <c r="E1969" s="5" t="str">
        <f t="shared" si="242"/>
        <v>May</v>
      </c>
      <c r="F1969" s="5" t="str">
        <f t="shared" si="243"/>
        <v>Q2</v>
      </c>
      <c r="G1969" s="5" t="s">
        <v>63</v>
      </c>
      <c r="H1969" s="5" t="s">
        <v>109</v>
      </c>
      <c r="I1969" s="5" t="s">
        <v>110</v>
      </c>
      <c r="J1969" s="5" t="s">
        <v>38</v>
      </c>
      <c r="K1969" s="5" t="s">
        <v>39</v>
      </c>
      <c r="L1969" s="5" t="s">
        <v>76</v>
      </c>
      <c r="M1969" s="5" t="s">
        <v>49</v>
      </c>
      <c r="N1969" s="5">
        <v>1</v>
      </c>
      <c r="O1969" s="7">
        <v>52303</v>
      </c>
      <c r="P1969" s="8">
        <v>0.15</v>
      </c>
      <c r="Q1969" s="7">
        <v>44412</v>
      </c>
      <c r="R1969" s="9">
        <f t="shared" si="244"/>
        <v>44457.549999999996</v>
      </c>
      <c r="S1969" s="9">
        <f t="shared" si="245"/>
        <v>44412</v>
      </c>
      <c r="T1969" s="9">
        <f t="shared" si="246"/>
        <v>45.549999999995634</v>
      </c>
      <c r="U1969" s="10">
        <f t="shared" si="247"/>
        <v>1.0245728790721856E-3</v>
      </c>
      <c r="V1969" s="5" t="s">
        <v>42</v>
      </c>
    </row>
    <row r="1970" spans="1:22" x14ac:dyDescent="0.3">
      <c r="A1970" s="5" t="s">
        <v>2057</v>
      </c>
      <c r="B1970" s="6">
        <v>45426</v>
      </c>
      <c r="C1970" s="5">
        <f t="shared" si="240"/>
        <v>2024</v>
      </c>
      <c r="D1970" s="5">
        <f t="shared" si="241"/>
        <v>5</v>
      </c>
      <c r="E1970" s="5" t="str">
        <f t="shared" si="242"/>
        <v>May</v>
      </c>
      <c r="F1970" s="5" t="str">
        <f t="shared" si="243"/>
        <v>Q2</v>
      </c>
      <c r="G1970" s="5" t="s">
        <v>58</v>
      </c>
      <c r="H1970" s="5" t="s">
        <v>68</v>
      </c>
      <c r="I1970" s="5" t="s">
        <v>69</v>
      </c>
      <c r="J1970" s="5" t="s">
        <v>54</v>
      </c>
      <c r="K1970" s="5" t="s">
        <v>99</v>
      </c>
      <c r="L1970" s="5" t="s">
        <v>40</v>
      </c>
      <c r="M1970" s="5" t="s">
        <v>49</v>
      </c>
      <c r="N1970" s="5">
        <v>8</v>
      </c>
      <c r="O1970" s="7">
        <v>1797</v>
      </c>
      <c r="P1970" s="8">
        <v>0</v>
      </c>
      <c r="Q1970" s="7">
        <v>923</v>
      </c>
      <c r="R1970" s="9">
        <f t="shared" si="244"/>
        <v>14376</v>
      </c>
      <c r="S1970" s="9">
        <f t="shared" si="245"/>
        <v>7384</v>
      </c>
      <c r="T1970" s="9">
        <f t="shared" si="246"/>
        <v>6992</v>
      </c>
      <c r="U1970" s="10">
        <f t="shared" si="247"/>
        <v>0.48636616583194214</v>
      </c>
      <c r="V1970" s="5" t="s">
        <v>42</v>
      </c>
    </row>
    <row r="1971" spans="1:22" x14ac:dyDescent="0.3">
      <c r="A1971" s="5" t="s">
        <v>2058</v>
      </c>
      <c r="B1971" s="6">
        <v>45426</v>
      </c>
      <c r="C1971" s="5">
        <f t="shared" si="240"/>
        <v>2024</v>
      </c>
      <c r="D1971" s="5">
        <f t="shared" si="241"/>
        <v>5</v>
      </c>
      <c r="E1971" s="5" t="str">
        <f t="shared" si="242"/>
        <v>May</v>
      </c>
      <c r="F1971" s="5" t="str">
        <f t="shared" si="243"/>
        <v>Q2</v>
      </c>
      <c r="G1971" s="5" t="s">
        <v>63</v>
      </c>
      <c r="H1971" s="5" t="s">
        <v>109</v>
      </c>
      <c r="I1971" s="5" t="s">
        <v>110</v>
      </c>
      <c r="J1971" s="5" t="s">
        <v>81</v>
      </c>
      <c r="K1971" s="5" t="s">
        <v>130</v>
      </c>
      <c r="L1971" s="5" t="s">
        <v>40</v>
      </c>
      <c r="M1971" s="5" t="s">
        <v>56</v>
      </c>
      <c r="N1971" s="5">
        <v>1</v>
      </c>
      <c r="O1971" s="7">
        <v>14040</v>
      </c>
      <c r="P1971" s="8">
        <v>0.3</v>
      </c>
      <c r="Q1971" s="7">
        <v>8408</v>
      </c>
      <c r="R1971" s="9">
        <f t="shared" si="244"/>
        <v>9828</v>
      </c>
      <c r="S1971" s="9">
        <f t="shared" si="245"/>
        <v>8408</v>
      </c>
      <c r="T1971" s="9">
        <f t="shared" si="246"/>
        <v>1420</v>
      </c>
      <c r="U1971" s="10">
        <f t="shared" si="247"/>
        <v>0.14448514448514449</v>
      </c>
      <c r="V1971" s="5" t="s">
        <v>42</v>
      </c>
    </row>
    <row r="1972" spans="1:22" x14ac:dyDescent="0.3">
      <c r="A1972" s="5" t="s">
        <v>2059</v>
      </c>
      <c r="B1972" s="6">
        <v>45427</v>
      </c>
      <c r="C1972" s="5">
        <f t="shared" si="240"/>
        <v>2024</v>
      </c>
      <c r="D1972" s="5">
        <f t="shared" si="241"/>
        <v>5</v>
      </c>
      <c r="E1972" s="5" t="str">
        <f t="shared" si="242"/>
        <v>May</v>
      </c>
      <c r="F1972" s="5" t="str">
        <f t="shared" si="243"/>
        <v>Q2</v>
      </c>
      <c r="G1972" s="5" t="s">
        <v>51</v>
      </c>
      <c r="H1972" s="5" t="s">
        <v>79</v>
      </c>
      <c r="I1972" s="5" t="s">
        <v>80</v>
      </c>
      <c r="J1972" s="5" t="s">
        <v>54</v>
      </c>
      <c r="K1972" s="5" t="s">
        <v>55</v>
      </c>
      <c r="L1972" s="5" t="s">
        <v>76</v>
      </c>
      <c r="M1972" s="5" t="s">
        <v>41</v>
      </c>
      <c r="N1972" s="5">
        <v>4</v>
      </c>
      <c r="O1972" s="7">
        <v>2861</v>
      </c>
      <c r="P1972" s="8">
        <v>0.2</v>
      </c>
      <c r="Q1972" s="7">
        <v>1738</v>
      </c>
      <c r="R1972" s="9">
        <f t="shared" si="244"/>
        <v>9155.2000000000007</v>
      </c>
      <c r="S1972" s="9">
        <f t="shared" si="245"/>
        <v>6952</v>
      </c>
      <c r="T1972" s="9">
        <f t="shared" si="246"/>
        <v>2203.2000000000007</v>
      </c>
      <c r="U1972" s="10">
        <f t="shared" si="247"/>
        <v>0.240650122334848</v>
      </c>
      <c r="V1972" s="5" t="s">
        <v>42</v>
      </c>
    </row>
    <row r="1973" spans="1:22" x14ac:dyDescent="0.3">
      <c r="A1973" s="5" t="s">
        <v>2060</v>
      </c>
      <c r="B1973" s="6">
        <v>45427</v>
      </c>
      <c r="C1973" s="5">
        <f t="shared" si="240"/>
        <v>2024</v>
      </c>
      <c r="D1973" s="5">
        <f t="shared" si="241"/>
        <v>5</v>
      </c>
      <c r="E1973" s="5" t="str">
        <f t="shared" si="242"/>
        <v>May</v>
      </c>
      <c r="F1973" s="5" t="str">
        <f t="shared" si="243"/>
        <v>Q2</v>
      </c>
      <c r="G1973" s="5" t="s">
        <v>35</v>
      </c>
      <c r="H1973" s="5" t="s">
        <v>91</v>
      </c>
      <c r="I1973" s="5" t="s">
        <v>92</v>
      </c>
      <c r="J1973" s="5" t="s">
        <v>46</v>
      </c>
      <c r="K1973" s="5" t="s">
        <v>47</v>
      </c>
      <c r="L1973" s="5" t="s">
        <v>40</v>
      </c>
      <c r="M1973" s="5" t="s">
        <v>56</v>
      </c>
      <c r="N1973" s="5">
        <v>2</v>
      </c>
      <c r="O1973" s="7">
        <v>487</v>
      </c>
      <c r="P1973" s="8">
        <v>0</v>
      </c>
      <c r="Q1973" s="7">
        <v>218</v>
      </c>
      <c r="R1973" s="9">
        <f t="shared" si="244"/>
        <v>974</v>
      </c>
      <c r="S1973" s="9">
        <f t="shared" si="245"/>
        <v>436</v>
      </c>
      <c r="T1973" s="9">
        <f t="shared" si="246"/>
        <v>538</v>
      </c>
      <c r="U1973" s="10">
        <f t="shared" si="247"/>
        <v>0.55236139630390146</v>
      </c>
      <c r="V1973" s="5" t="s">
        <v>42</v>
      </c>
    </row>
    <row r="1974" spans="1:22" x14ac:dyDescent="0.3">
      <c r="A1974" s="5" t="s">
        <v>2061</v>
      </c>
      <c r="B1974" s="6">
        <v>45428</v>
      </c>
      <c r="C1974" s="5">
        <f t="shared" si="240"/>
        <v>2024</v>
      </c>
      <c r="D1974" s="5">
        <f t="shared" si="241"/>
        <v>5</v>
      </c>
      <c r="E1974" s="5" t="str">
        <f t="shared" si="242"/>
        <v>May</v>
      </c>
      <c r="F1974" s="5" t="str">
        <f t="shared" si="243"/>
        <v>Q2</v>
      </c>
      <c r="G1974" s="5" t="s">
        <v>51</v>
      </c>
      <c r="H1974" s="5" t="s">
        <v>79</v>
      </c>
      <c r="I1974" s="5" t="s">
        <v>80</v>
      </c>
      <c r="J1974" s="5" t="s">
        <v>38</v>
      </c>
      <c r="K1974" s="5" t="s">
        <v>75</v>
      </c>
      <c r="L1974" s="5" t="s">
        <v>40</v>
      </c>
      <c r="M1974" s="5" t="s">
        <v>41</v>
      </c>
      <c r="N1974" s="5">
        <v>4</v>
      </c>
      <c r="O1974" s="7">
        <v>10583</v>
      </c>
      <c r="P1974" s="8">
        <v>0.1</v>
      </c>
      <c r="Q1974" s="7">
        <v>7750</v>
      </c>
      <c r="R1974" s="9">
        <f t="shared" si="244"/>
        <v>38098.800000000003</v>
      </c>
      <c r="S1974" s="9">
        <f t="shared" si="245"/>
        <v>31000</v>
      </c>
      <c r="T1974" s="9">
        <f t="shared" si="246"/>
        <v>7098.8000000000029</v>
      </c>
      <c r="U1974" s="10">
        <f t="shared" si="247"/>
        <v>0.18632607851165922</v>
      </c>
      <c r="V1974" s="5" t="s">
        <v>120</v>
      </c>
    </row>
    <row r="1975" spans="1:22" x14ac:dyDescent="0.3">
      <c r="A1975" s="5" t="s">
        <v>2062</v>
      </c>
      <c r="B1975" s="6">
        <v>45428</v>
      </c>
      <c r="C1975" s="5">
        <f t="shared" si="240"/>
        <v>2024</v>
      </c>
      <c r="D1975" s="5">
        <f t="shared" si="241"/>
        <v>5</v>
      </c>
      <c r="E1975" s="5" t="str">
        <f t="shared" si="242"/>
        <v>May</v>
      </c>
      <c r="F1975" s="5" t="str">
        <f t="shared" si="243"/>
        <v>Q2</v>
      </c>
      <c r="G1975" s="5" t="s">
        <v>58</v>
      </c>
      <c r="H1975" s="5" t="s">
        <v>59</v>
      </c>
      <c r="I1975" s="5" t="s">
        <v>60</v>
      </c>
      <c r="J1975" s="5" t="s">
        <v>38</v>
      </c>
      <c r="K1975" s="5" t="s">
        <v>75</v>
      </c>
      <c r="L1975" s="5" t="s">
        <v>76</v>
      </c>
      <c r="M1975" s="5" t="s">
        <v>41</v>
      </c>
      <c r="N1975" s="5">
        <v>1</v>
      </c>
      <c r="O1975" s="7">
        <v>11316</v>
      </c>
      <c r="P1975" s="8">
        <v>0.05</v>
      </c>
      <c r="Q1975" s="7">
        <v>8558</v>
      </c>
      <c r="R1975" s="9">
        <f t="shared" si="244"/>
        <v>10750.199999999999</v>
      </c>
      <c r="S1975" s="9">
        <f t="shared" si="245"/>
        <v>8558</v>
      </c>
      <c r="T1975" s="9">
        <f t="shared" si="246"/>
        <v>2192.1999999999989</v>
      </c>
      <c r="U1975" s="10">
        <f t="shared" si="247"/>
        <v>0.20392178750162779</v>
      </c>
      <c r="V1975" s="5" t="s">
        <v>42</v>
      </c>
    </row>
    <row r="1976" spans="1:22" x14ac:dyDescent="0.3">
      <c r="A1976" s="5" t="s">
        <v>2063</v>
      </c>
      <c r="B1976" s="6">
        <v>45429</v>
      </c>
      <c r="C1976" s="5">
        <f t="shared" si="240"/>
        <v>2024</v>
      </c>
      <c r="D1976" s="5">
        <f t="shared" si="241"/>
        <v>5</v>
      </c>
      <c r="E1976" s="5" t="str">
        <f t="shared" si="242"/>
        <v>May</v>
      </c>
      <c r="F1976" s="5" t="str">
        <f t="shared" si="243"/>
        <v>Q2</v>
      </c>
      <c r="G1976" s="5" t="s">
        <v>63</v>
      </c>
      <c r="H1976" s="5" t="s">
        <v>86</v>
      </c>
      <c r="I1976" s="5" t="s">
        <v>87</v>
      </c>
      <c r="J1976" s="5" t="s">
        <v>54</v>
      </c>
      <c r="K1976" s="5" t="s">
        <v>99</v>
      </c>
      <c r="L1976" s="5" t="s">
        <v>76</v>
      </c>
      <c r="M1976" s="5" t="s">
        <v>49</v>
      </c>
      <c r="N1976" s="5">
        <v>1</v>
      </c>
      <c r="O1976" s="7">
        <v>1975</v>
      </c>
      <c r="P1976" s="8">
        <v>0</v>
      </c>
      <c r="Q1976" s="7">
        <v>1007</v>
      </c>
      <c r="R1976" s="9">
        <f t="shared" si="244"/>
        <v>1975</v>
      </c>
      <c r="S1976" s="9">
        <f t="shared" si="245"/>
        <v>1007</v>
      </c>
      <c r="T1976" s="9">
        <f t="shared" si="246"/>
        <v>968</v>
      </c>
      <c r="U1976" s="10">
        <f t="shared" si="247"/>
        <v>0.49012658227848099</v>
      </c>
      <c r="V1976" s="5" t="s">
        <v>120</v>
      </c>
    </row>
    <row r="1977" spans="1:22" x14ac:dyDescent="0.3">
      <c r="A1977" s="5" t="s">
        <v>2064</v>
      </c>
      <c r="B1977" s="6">
        <v>45429</v>
      </c>
      <c r="C1977" s="5">
        <f t="shared" si="240"/>
        <v>2024</v>
      </c>
      <c r="D1977" s="5">
        <f t="shared" si="241"/>
        <v>5</v>
      </c>
      <c r="E1977" s="5" t="str">
        <f t="shared" si="242"/>
        <v>May</v>
      </c>
      <c r="F1977" s="5" t="str">
        <f t="shared" si="243"/>
        <v>Q2</v>
      </c>
      <c r="G1977" s="5" t="s">
        <v>35</v>
      </c>
      <c r="H1977" s="5" t="s">
        <v>36</v>
      </c>
      <c r="I1977" s="5" t="s">
        <v>37</v>
      </c>
      <c r="J1977" s="5" t="s">
        <v>81</v>
      </c>
      <c r="K1977" s="5" t="s">
        <v>130</v>
      </c>
      <c r="L1977" s="5" t="s">
        <v>40</v>
      </c>
      <c r="M1977" s="5" t="s">
        <v>49</v>
      </c>
      <c r="N1977" s="5">
        <v>1</v>
      </c>
      <c r="O1977" s="7">
        <v>14018</v>
      </c>
      <c r="P1977" s="8">
        <v>0.2</v>
      </c>
      <c r="Q1977" s="7">
        <v>8540</v>
      </c>
      <c r="R1977" s="9">
        <f t="shared" si="244"/>
        <v>11214.400000000001</v>
      </c>
      <c r="S1977" s="9">
        <f t="shared" si="245"/>
        <v>8540</v>
      </c>
      <c r="T1977" s="9">
        <f t="shared" si="246"/>
        <v>2674.4000000000015</v>
      </c>
      <c r="U1977" s="10">
        <f t="shared" si="247"/>
        <v>0.238479098302183</v>
      </c>
      <c r="V1977" s="5" t="s">
        <v>42</v>
      </c>
    </row>
    <row r="1978" spans="1:22" x14ac:dyDescent="0.3">
      <c r="A1978" s="5" t="s">
        <v>2065</v>
      </c>
      <c r="B1978" s="6">
        <v>45429</v>
      </c>
      <c r="C1978" s="5">
        <f t="shared" si="240"/>
        <v>2024</v>
      </c>
      <c r="D1978" s="5">
        <f t="shared" si="241"/>
        <v>5</v>
      </c>
      <c r="E1978" s="5" t="str">
        <f t="shared" si="242"/>
        <v>May</v>
      </c>
      <c r="F1978" s="5" t="str">
        <f t="shared" si="243"/>
        <v>Q2</v>
      </c>
      <c r="G1978" s="5" t="s">
        <v>63</v>
      </c>
      <c r="H1978" s="5" t="s">
        <v>109</v>
      </c>
      <c r="I1978" s="5" t="s">
        <v>110</v>
      </c>
      <c r="J1978" s="5" t="s">
        <v>38</v>
      </c>
      <c r="K1978" s="5" t="s">
        <v>75</v>
      </c>
      <c r="L1978" s="5" t="s">
        <v>48</v>
      </c>
      <c r="M1978" s="5" t="s">
        <v>41</v>
      </c>
      <c r="N1978" s="5">
        <v>2</v>
      </c>
      <c r="O1978" s="7">
        <v>10058</v>
      </c>
      <c r="P1978" s="8">
        <v>0.2</v>
      </c>
      <c r="Q1978" s="7">
        <v>7246</v>
      </c>
      <c r="R1978" s="9">
        <f t="shared" si="244"/>
        <v>16092.800000000001</v>
      </c>
      <c r="S1978" s="9">
        <f t="shared" si="245"/>
        <v>14492</v>
      </c>
      <c r="T1978" s="9">
        <f t="shared" si="246"/>
        <v>1600.8000000000011</v>
      </c>
      <c r="U1978" s="10">
        <f t="shared" si="247"/>
        <v>9.9473056273613109E-2</v>
      </c>
      <c r="V1978" s="5" t="s">
        <v>42</v>
      </c>
    </row>
    <row r="1979" spans="1:22" x14ac:dyDescent="0.3">
      <c r="A1979" s="5" t="s">
        <v>2066</v>
      </c>
      <c r="B1979" s="6">
        <v>45429</v>
      </c>
      <c r="C1979" s="5">
        <f t="shared" si="240"/>
        <v>2024</v>
      </c>
      <c r="D1979" s="5">
        <f t="shared" si="241"/>
        <v>5</v>
      </c>
      <c r="E1979" s="5" t="str">
        <f t="shared" si="242"/>
        <v>May</v>
      </c>
      <c r="F1979" s="5" t="str">
        <f t="shared" si="243"/>
        <v>Q2</v>
      </c>
      <c r="G1979" s="5" t="s">
        <v>35</v>
      </c>
      <c r="H1979" s="5" t="s">
        <v>36</v>
      </c>
      <c r="I1979" s="5" t="s">
        <v>37</v>
      </c>
      <c r="J1979" s="5" t="s">
        <v>81</v>
      </c>
      <c r="K1979" s="5" t="s">
        <v>130</v>
      </c>
      <c r="L1979" s="5" t="s">
        <v>40</v>
      </c>
      <c r="M1979" s="5" t="s">
        <v>56</v>
      </c>
      <c r="N1979" s="5">
        <v>1</v>
      </c>
      <c r="O1979" s="7">
        <v>14692</v>
      </c>
      <c r="P1979" s="8">
        <v>0.3</v>
      </c>
      <c r="Q1979" s="7">
        <v>8819</v>
      </c>
      <c r="R1979" s="9">
        <f t="shared" si="244"/>
        <v>10284.4</v>
      </c>
      <c r="S1979" s="9">
        <f t="shared" si="245"/>
        <v>8819</v>
      </c>
      <c r="T1979" s="9">
        <f t="shared" si="246"/>
        <v>1465.3999999999996</v>
      </c>
      <c r="U1979" s="10">
        <f t="shared" si="247"/>
        <v>0.1424876511998755</v>
      </c>
      <c r="V1979" s="5" t="s">
        <v>42</v>
      </c>
    </row>
    <row r="1980" spans="1:22" x14ac:dyDescent="0.3">
      <c r="A1980" s="5" t="s">
        <v>2067</v>
      </c>
      <c r="B1980" s="6">
        <v>45429</v>
      </c>
      <c r="C1980" s="5">
        <f t="shared" si="240"/>
        <v>2024</v>
      </c>
      <c r="D1980" s="5">
        <f t="shared" si="241"/>
        <v>5</v>
      </c>
      <c r="E1980" s="5" t="str">
        <f t="shared" si="242"/>
        <v>May</v>
      </c>
      <c r="F1980" s="5" t="str">
        <f t="shared" si="243"/>
        <v>Q2</v>
      </c>
      <c r="G1980" s="5" t="s">
        <v>58</v>
      </c>
      <c r="H1980" s="5" t="s">
        <v>72</v>
      </c>
      <c r="I1980" s="5" t="s">
        <v>73</v>
      </c>
      <c r="J1980" s="5" t="s">
        <v>38</v>
      </c>
      <c r="K1980" s="5" t="s">
        <v>104</v>
      </c>
      <c r="L1980" s="5" t="s">
        <v>40</v>
      </c>
      <c r="M1980" s="5" t="s">
        <v>56</v>
      </c>
      <c r="N1980" s="5">
        <v>2</v>
      </c>
      <c r="O1980" s="7">
        <v>1511</v>
      </c>
      <c r="P1980" s="8">
        <v>0</v>
      </c>
      <c r="Q1980" s="7">
        <v>733</v>
      </c>
      <c r="R1980" s="9">
        <f t="shared" si="244"/>
        <v>3022</v>
      </c>
      <c r="S1980" s="9">
        <f t="shared" si="245"/>
        <v>1466</v>
      </c>
      <c r="T1980" s="9">
        <f t="shared" si="246"/>
        <v>1556</v>
      </c>
      <c r="U1980" s="10">
        <f t="shared" si="247"/>
        <v>0.51489080079417604</v>
      </c>
      <c r="V1980" s="5" t="s">
        <v>42</v>
      </c>
    </row>
    <row r="1981" spans="1:22" x14ac:dyDescent="0.3">
      <c r="A1981" s="5" t="s">
        <v>2068</v>
      </c>
      <c r="B1981" s="6">
        <v>45430</v>
      </c>
      <c r="C1981" s="5">
        <f t="shared" si="240"/>
        <v>2024</v>
      </c>
      <c r="D1981" s="5">
        <f t="shared" si="241"/>
        <v>5</v>
      </c>
      <c r="E1981" s="5" t="str">
        <f t="shared" si="242"/>
        <v>May</v>
      </c>
      <c r="F1981" s="5" t="str">
        <f t="shared" si="243"/>
        <v>Q2</v>
      </c>
      <c r="G1981" s="5" t="s">
        <v>58</v>
      </c>
      <c r="H1981" s="5" t="s">
        <v>59</v>
      </c>
      <c r="I1981" s="5" t="s">
        <v>60</v>
      </c>
      <c r="J1981" s="5" t="s">
        <v>81</v>
      </c>
      <c r="K1981" s="5" t="s">
        <v>130</v>
      </c>
      <c r="L1981" s="5" t="s">
        <v>40</v>
      </c>
      <c r="M1981" s="5" t="s">
        <v>41</v>
      </c>
      <c r="N1981" s="5">
        <v>5</v>
      </c>
      <c r="O1981" s="7">
        <v>14881</v>
      </c>
      <c r="P1981" s="8">
        <v>0.4</v>
      </c>
      <c r="Q1981" s="7">
        <v>8667</v>
      </c>
      <c r="R1981" s="9">
        <f t="shared" si="244"/>
        <v>44643</v>
      </c>
      <c r="S1981" s="9">
        <f t="shared" si="245"/>
        <v>43335</v>
      </c>
      <c r="T1981" s="9">
        <f t="shared" si="246"/>
        <v>1308</v>
      </c>
      <c r="U1981" s="10">
        <f t="shared" si="247"/>
        <v>2.9299106242860022E-2</v>
      </c>
      <c r="V1981" s="5" t="s">
        <v>42</v>
      </c>
    </row>
    <row r="1982" spans="1:22" x14ac:dyDescent="0.3">
      <c r="A1982" s="5" t="s">
        <v>2069</v>
      </c>
      <c r="B1982" s="6">
        <v>45430</v>
      </c>
      <c r="C1982" s="5">
        <f t="shared" si="240"/>
        <v>2024</v>
      </c>
      <c r="D1982" s="5">
        <f t="shared" si="241"/>
        <v>5</v>
      </c>
      <c r="E1982" s="5" t="str">
        <f t="shared" si="242"/>
        <v>May</v>
      </c>
      <c r="F1982" s="5" t="str">
        <f t="shared" si="243"/>
        <v>Q2</v>
      </c>
      <c r="G1982" s="5" t="s">
        <v>58</v>
      </c>
      <c r="H1982" s="5" t="s">
        <v>68</v>
      </c>
      <c r="I1982" s="5" t="s">
        <v>69</v>
      </c>
      <c r="J1982" s="5" t="s">
        <v>38</v>
      </c>
      <c r="K1982" s="5" t="s">
        <v>118</v>
      </c>
      <c r="L1982" s="5" t="s">
        <v>76</v>
      </c>
      <c r="M1982" s="5" t="s">
        <v>49</v>
      </c>
      <c r="N1982" s="5">
        <v>2</v>
      </c>
      <c r="O1982" s="7">
        <v>17376</v>
      </c>
      <c r="P1982" s="8">
        <v>0.15</v>
      </c>
      <c r="Q1982" s="7">
        <v>13759</v>
      </c>
      <c r="R1982" s="9">
        <f t="shared" si="244"/>
        <v>29539.200000000001</v>
      </c>
      <c r="S1982" s="9">
        <f t="shared" si="245"/>
        <v>27518</v>
      </c>
      <c r="T1982" s="9">
        <f t="shared" si="246"/>
        <v>2021.2000000000007</v>
      </c>
      <c r="U1982" s="10">
        <f t="shared" si="247"/>
        <v>6.8424331058390228E-2</v>
      </c>
      <c r="V1982" s="5" t="s">
        <v>42</v>
      </c>
    </row>
    <row r="1983" spans="1:22" x14ac:dyDescent="0.3">
      <c r="A1983" s="5" t="s">
        <v>2070</v>
      </c>
      <c r="B1983" s="6">
        <v>45430</v>
      </c>
      <c r="C1983" s="5">
        <f t="shared" si="240"/>
        <v>2024</v>
      </c>
      <c r="D1983" s="5">
        <f t="shared" si="241"/>
        <v>5</v>
      </c>
      <c r="E1983" s="5" t="str">
        <f t="shared" si="242"/>
        <v>May</v>
      </c>
      <c r="F1983" s="5" t="str">
        <f t="shared" si="243"/>
        <v>Q2</v>
      </c>
      <c r="G1983" s="5" t="s">
        <v>58</v>
      </c>
      <c r="H1983" s="5" t="s">
        <v>72</v>
      </c>
      <c r="I1983" s="5" t="s">
        <v>73</v>
      </c>
      <c r="J1983" s="5" t="s">
        <v>46</v>
      </c>
      <c r="K1983" s="5" t="s">
        <v>89</v>
      </c>
      <c r="L1983" s="5" t="s">
        <v>40</v>
      </c>
      <c r="M1983" s="5" t="s">
        <v>49</v>
      </c>
      <c r="N1983" s="5">
        <v>1</v>
      </c>
      <c r="O1983" s="7">
        <v>2409</v>
      </c>
      <c r="P1983" s="8">
        <v>0.05</v>
      </c>
      <c r="Q1983" s="7">
        <v>1357</v>
      </c>
      <c r="R1983" s="9">
        <f t="shared" si="244"/>
        <v>2288.5499999999997</v>
      </c>
      <c r="S1983" s="9">
        <f t="shared" si="245"/>
        <v>1357</v>
      </c>
      <c r="T1983" s="9">
        <f t="shared" si="246"/>
        <v>931.54999999999973</v>
      </c>
      <c r="U1983" s="10">
        <f t="shared" si="247"/>
        <v>0.40704813091258651</v>
      </c>
      <c r="V1983" s="5" t="s">
        <v>42</v>
      </c>
    </row>
    <row r="1984" spans="1:22" x14ac:dyDescent="0.3">
      <c r="A1984" s="5" t="s">
        <v>2071</v>
      </c>
      <c r="B1984" s="6">
        <v>45431</v>
      </c>
      <c r="C1984" s="5">
        <f t="shared" si="240"/>
        <v>2024</v>
      </c>
      <c r="D1984" s="5">
        <f t="shared" si="241"/>
        <v>5</v>
      </c>
      <c r="E1984" s="5" t="str">
        <f t="shared" si="242"/>
        <v>May</v>
      </c>
      <c r="F1984" s="5" t="str">
        <f t="shared" si="243"/>
        <v>Q2</v>
      </c>
      <c r="G1984" s="5" t="s">
        <v>51</v>
      </c>
      <c r="H1984" s="5" t="s">
        <v>79</v>
      </c>
      <c r="I1984" s="5" t="s">
        <v>80</v>
      </c>
      <c r="J1984" s="5" t="s">
        <v>46</v>
      </c>
      <c r="K1984" s="5" t="s">
        <v>66</v>
      </c>
      <c r="L1984" s="5" t="s">
        <v>40</v>
      </c>
      <c r="M1984" s="5" t="s">
        <v>49</v>
      </c>
      <c r="N1984" s="5">
        <v>1</v>
      </c>
      <c r="O1984" s="7">
        <v>318</v>
      </c>
      <c r="P1984" s="8">
        <v>0.05</v>
      </c>
      <c r="Q1984" s="7">
        <v>125</v>
      </c>
      <c r="R1984" s="9">
        <f t="shared" si="244"/>
        <v>302.09999999999997</v>
      </c>
      <c r="S1984" s="9">
        <f t="shared" si="245"/>
        <v>125</v>
      </c>
      <c r="T1984" s="9">
        <f t="shared" si="246"/>
        <v>177.09999999999997</v>
      </c>
      <c r="U1984" s="10">
        <f t="shared" si="247"/>
        <v>0.58622972525653749</v>
      </c>
      <c r="V1984" s="5" t="s">
        <v>42</v>
      </c>
    </row>
    <row r="1985" spans="1:22" x14ac:dyDescent="0.3">
      <c r="A1985" s="5" t="s">
        <v>2072</v>
      </c>
      <c r="B1985" s="6">
        <v>45431</v>
      </c>
      <c r="C1985" s="5">
        <f t="shared" si="240"/>
        <v>2024</v>
      </c>
      <c r="D1985" s="5">
        <f t="shared" si="241"/>
        <v>5</v>
      </c>
      <c r="E1985" s="5" t="str">
        <f t="shared" si="242"/>
        <v>May</v>
      </c>
      <c r="F1985" s="5" t="str">
        <f t="shared" si="243"/>
        <v>Q2</v>
      </c>
      <c r="G1985" s="5" t="s">
        <v>51</v>
      </c>
      <c r="H1985" s="5" t="s">
        <v>106</v>
      </c>
      <c r="I1985" s="5" t="s">
        <v>107</v>
      </c>
      <c r="J1985" s="5" t="s">
        <v>38</v>
      </c>
      <c r="K1985" s="5" t="s">
        <v>39</v>
      </c>
      <c r="L1985" s="5" t="s">
        <v>40</v>
      </c>
      <c r="M1985" s="5" t="s">
        <v>49</v>
      </c>
      <c r="N1985" s="5">
        <v>3</v>
      </c>
      <c r="O1985" s="7">
        <v>51499</v>
      </c>
      <c r="P1985" s="8">
        <v>0.1</v>
      </c>
      <c r="Q1985" s="7">
        <v>43194</v>
      </c>
      <c r="R1985" s="9">
        <f t="shared" si="244"/>
        <v>139047.30000000002</v>
      </c>
      <c r="S1985" s="9">
        <f t="shared" si="245"/>
        <v>129582</v>
      </c>
      <c r="T1985" s="9">
        <f t="shared" si="246"/>
        <v>9465.3000000000175</v>
      </c>
      <c r="U1985" s="10">
        <f t="shared" si="247"/>
        <v>6.8072519207492813E-2</v>
      </c>
      <c r="V1985" s="5" t="s">
        <v>42</v>
      </c>
    </row>
    <row r="1986" spans="1:22" x14ac:dyDescent="0.3">
      <c r="A1986" s="5" t="s">
        <v>2073</v>
      </c>
      <c r="B1986" s="6">
        <v>45431</v>
      </c>
      <c r="C1986" s="5">
        <f t="shared" ref="C1986:C2049" si="248">YEAR(B1986)</f>
        <v>2024</v>
      </c>
      <c r="D1986" s="5">
        <f t="shared" ref="D1986:D2049" si="249">MONTH(B1986)</f>
        <v>5</v>
      </c>
      <c r="E1986" s="5" t="str">
        <f t="shared" ref="E1986:E2049" si="250">TEXT(B1986,"mmm")</f>
        <v>May</v>
      </c>
      <c r="F1986" s="5" t="str">
        <f t="shared" ref="F1986:F2049" si="251">"Q"&amp;ROUNDUP(D1986/3,0)</f>
        <v>Q2</v>
      </c>
      <c r="G1986" s="5" t="s">
        <v>58</v>
      </c>
      <c r="H1986" s="5" t="s">
        <v>72</v>
      </c>
      <c r="I1986" s="5" t="s">
        <v>73</v>
      </c>
      <c r="J1986" s="5" t="s">
        <v>46</v>
      </c>
      <c r="K1986" s="5" t="s">
        <v>61</v>
      </c>
      <c r="L1986" s="5" t="s">
        <v>40</v>
      </c>
      <c r="M1986" s="5" t="s">
        <v>49</v>
      </c>
      <c r="N1986" s="5">
        <v>1</v>
      </c>
      <c r="O1986" s="7">
        <v>272</v>
      </c>
      <c r="P1986" s="8">
        <v>0.1</v>
      </c>
      <c r="Q1986" s="7">
        <v>112</v>
      </c>
      <c r="R1986" s="9">
        <f t="shared" ref="R1986:R2049" si="252">N1986*O1986*(1-P1986)</f>
        <v>244.8</v>
      </c>
      <c r="S1986" s="9">
        <f t="shared" ref="S1986:S2049" si="253">N1986*Q1986</f>
        <v>112</v>
      </c>
      <c r="T1986" s="9">
        <f t="shared" ref="T1986:T2049" si="254">R1986-S1986</f>
        <v>132.80000000000001</v>
      </c>
      <c r="U1986" s="10">
        <f t="shared" ref="U1986:U2049" si="255">IF(R1986=0,0,T1986/R1986)</f>
        <v>0.54248366013071903</v>
      </c>
      <c r="V1986" s="5" t="s">
        <v>42</v>
      </c>
    </row>
    <row r="1987" spans="1:22" x14ac:dyDescent="0.3">
      <c r="A1987" s="5" t="s">
        <v>2074</v>
      </c>
      <c r="B1987" s="6">
        <v>45432</v>
      </c>
      <c r="C1987" s="5">
        <f t="shared" si="248"/>
        <v>2024</v>
      </c>
      <c r="D1987" s="5">
        <f t="shared" si="249"/>
        <v>5</v>
      </c>
      <c r="E1987" s="5" t="str">
        <f t="shared" si="250"/>
        <v>May</v>
      </c>
      <c r="F1987" s="5" t="str">
        <f t="shared" si="251"/>
        <v>Q2</v>
      </c>
      <c r="G1987" s="5" t="s">
        <v>51</v>
      </c>
      <c r="H1987" s="5" t="s">
        <v>52</v>
      </c>
      <c r="I1987" s="5" t="s">
        <v>53</v>
      </c>
      <c r="J1987" s="5" t="s">
        <v>81</v>
      </c>
      <c r="K1987" s="5" t="s">
        <v>94</v>
      </c>
      <c r="L1987" s="5" t="s">
        <v>40</v>
      </c>
      <c r="M1987" s="5" t="s">
        <v>56</v>
      </c>
      <c r="N1987" s="5">
        <v>2</v>
      </c>
      <c r="O1987" s="7">
        <v>31043</v>
      </c>
      <c r="P1987" s="8">
        <v>0.25</v>
      </c>
      <c r="Q1987" s="7">
        <v>21720</v>
      </c>
      <c r="R1987" s="9">
        <f t="shared" si="252"/>
        <v>46564.5</v>
      </c>
      <c r="S1987" s="9">
        <f t="shared" si="253"/>
        <v>43440</v>
      </c>
      <c r="T1987" s="9">
        <f t="shared" si="254"/>
        <v>3124.5</v>
      </c>
      <c r="U1987" s="10">
        <f t="shared" si="255"/>
        <v>6.7100473536707145E-2</v>
      </c>
      <c r="V1987" s="5" t="s">
        <v>42</v>
      </c>
    </row>
    <row r="1988" spans="1:22" x14ac:dyDescent="0.3">
      <c r="A1988" s="5" t="s">
        <v>2075</v>
      </c>
      <c r="B1988" s="6">
        <v>45432</v>
      </c>
      <c r="C1988" s="5">
        <f t="shared" si="248"/>
        <v>2024</v>
      </c>
      <c r="D1988" s="5">
        <f t="shared" si="249"/>
        <v>5</v>
      </c>
      <c r="E1988" s="5" t="str">
        <f t="shared" si="250"/>
        <v>May</v>
      </c>
      <c r="F1988" s="5" t="str">
        <f t="shared" si="251"/>
        <v>Q2</v>
      </c>
      <c r="G1988" s="5" t="s">
        <v>58</v>
      </c>
      <c r="H1988" s="5" t="s">
        <v>59</v>
      </c>
      <c r="I1988" s="5" t="s">
        <v>60</v>
      </c>
      <c r="J1988" s="5" t="s">
        <v>46</v>
      </c>
      <c r="K1988" s="5" t="s">
        <v>66</v>
      </c>
      <c r="L1988" s="5" t="s">
        <v>40</v>
      </c>
      <c r="M1988" s="5" t="s">
        <v>56</v>
      </c>
      <c r="N1988" s="5">
        <v>8</v>
      </c>
      <c r="O1988" s="7">
        <v>273</v>
      </c>
      <c r="P1988" s="8">
        <v>0</v>
      </c>
      <c r="Q1988" s="7">
        <v>107</v>
      </c>
      <c r="R1988" s="9">
        <f t="shared" si="252"/>
        <v>2184</v>
      </c>
      <c r="S1988" s="9">
        <f t="shared" si="253"/>
        <v>856</v>
      </c>
      <c r="T1988" s="9">
        <f t="shared" si="254"/>
        <v>1328</v>
      </c>
      <c r="U1988" s="10">
        <f t="shared" si="255"/>
        <v>0.60805860805860801</v>
      </c>
      <c r="V1988" s="5" t="s">
        <v>42</v>
      </c>
    </row>
    <row r="1989" spans="1:22" x14ac:dyDescent="0.3">
      <c r="A1989" s="5" t="s">
        <v>2076</v>
      </c>
      <c r="B1989" s="6">
        <v>45432</v>
      </c>
      <c r="C1989" s="5">
        <f t="shared" si="248"/>
        <v>2024</v>
      </c>
      <c r="D1989" s="5">
        <f t="shared" si="249"/>
        <v>5</v>
      </c>
      <c r="E1989" s="5" t="str">
        <f t="shared" si="250"/>
        <v>May</v>
      </c>
      <c r="F1989" s="5" t="str">
        <f t="shared" si="251"/>
        <v>Q2</v>
      </c>
      <c r="G1989" s="5" t="s">
        <v>63</v>
      </c>
      <c r="H1989" s="5" t="s">
        <v>86</v>
      </c>
      <c r="I1989" s="5" t="s">
        <v>87</v>
      </c>
      <c r="J1989" s="5" t="s">
        <v>54</v>
      </c>
      <c r="K1989" s="5" t="s">
        <v>84</v>
      </c>
      <c r="L1989" s="5" t="s">
        <v>76</v>
      </c>
      <c r="M1989" s="5" t="s">
        <v>41</v>
      </c>
      <c r="N1989" s="5">
        <v>1</v>
      </c>
      <c r="O1989" s="7">
        <v>2477</v>
      </c>
      <c r="P1989" s="8">
        <v>0.05</v>
      </c>
      <c r="Q1989" s="7">
        <v>1260</v>
      </c>
      <c r="R1989" s="9">
        <f t="shared" si="252"/>
        <v>2353.15</v>
      </c>
      <c r="S1989" s="9">
        <f t="shared" si="253"/>
        <v>1260</v>
      </c>
      <c r="T1989" s="9">
        <f t="shared" si="254"/>
        <v>1093.1500000000001</v>
      </c>
      <c r="U1989" s="10">
        <f t="shared" si="255"/>
        <v>0.46454752140747513</v>
      </c>
      <c r="V1989" s="5" t="s">
        <v>42</v>
      </c>
    </row>
    <row r="1990" spans="1:22" x14ac:dyDescent="0.3">
      <c r="A1990" s="5" t="s">
        <v>2077</v>
      </c>
      <c r="B1990" s="6">
        <v>45433</v>
      </c>
      <c r="C1990" s="5">
        <f t="shared" si="248"/>
        <v>2024</v>
      </c>
      <c r="D1990" s="5">
        <f t="shared" si="249"/>
        <v>5</v>
      </c>
      <c r="E1990" s="5" t="str">
        <f t="shared" si="250"/>
        <v>May</v>
      </c>
      <c r="F1990" s="5" t="str">
        <f t="shared" si="251"/>
        <v>Q2</v>
      </c>
      <c r="G1990" s="5" t="s">
        <v>58</v>
      </c>
      <c r="H1990" s="5" t="s">
        <v>59</v>
      </c>
      <c r="I1990" s="5" t="s">
        <v>60</v>
      </c>
      <c r="J1990" s="5" t="s">
        <v>38</v>
      </c>
      <c r="K1990" s="5" t="s">
        <v>118</v>
      </c>
      <c r="L1990" s="5" t="s">
        <v>76</v>
      </c>
      <c r="M1990" s="5" t="s">
        <v>41</v>
      </c>
      <c r="N1990" s="5">
        <v>1</v>
      </c>
      <c r="O1990" s="7">
        <v>17395</v>
      </c>
      <c r="P1990" s="8">
        <v>0.2</v>
      </c>
      <c r="Q1990" s="7">
        <v>13883</v>
      </c>
      <c r="R1990" s="9">
        <f t="shared" si="252"/>
        <v>13916</v>
      </c>
      <c r="S1990" s="9">
        <f t="shared" si="253"/>
        <v>13883</v>
      </c>
      <c r="T1990" s="9">
        <f t="shared" si="254"/>
        <v>33</v>
      </c>
      <c r="U1990" s="10">
        <f t="shared" si="255"/>
        <v>2.3713710836447254E-3</v>
      </c>
      <c r="V1990" s="5" t="s">
        <v>42</v>
      </c>
    </row>
    <row r="1991" spans="1:22" x14ac:dyDescent="0.3">
      <c r="A1991" s="5" t="s">
        <v>2078</v>
      </c>
      <c r="B1991" s="6">
        <v>45433</v>
      </c>
      <c r="C1991" s="5">
        <f t="shared" si="248"/>
        <v>2024</v>
      </c>
      <c r="D1991" s="5">
        <f t="shared" si="249"/>
        <v>5</v>
      </c>
      <c r="E1991" s="5" t="str">
        <f t="shared" si="250"/>
        <v>May</v>
      </c>
      <c r="F1991" s="5" t="str">
        <f t="shared" si="251"/>
        <v>Q2</v>
      </c>
      <c r="G1991" s="5" t="s">
        <v>63</v>
      </c>
      <c r="H1991" s="5" t="s">
        <v>86</v>
      </c>
      <c r="I1991" s="5" t="s">
        <v>87</v>
      </c>
      <c r="J1991" s="5" t="s">
        <v>54</v>
      </c>
      <c r="K1991" s="5" t="s">
        <v>55</v>
      </c>
      <c r="L1991" s="5" t="s">
        <v>76</v>
      </c>
      <c r="M1991" s="5" t="s">
        <v>56</v>
      </c>
      <c r="N1991" s="5">
        <v>2</v>
      </c>
      <c r="O1991" s="7">
        <v>2739</v>
      </c>
      <c r="P1991" s="8">
        <v>0.05</v>
      </c>
      <c r="Q1991" s="7">
        <v>1613</v>
      </c>
      <c r="R1991" s="9">
        <f t="shared" si="252"/>
        <v>5204.0999999999995</v>
      </c>
      <c r="S1991" s="9">
        <f t="shared" si="253"/>
        <v>3226</v>
      </c>
      <c r="T1991" s="9">
        <f t="shared" si="254"/>
        <v>1978.0999999999995</v>
      </c>
      <c r="U1991" s="10">
        <f t="shared" si="255"/>
        <v>0.3801041486520243</v>
      </c>
      <c r="V1991" s="5" t="s">
        <v>42</v>
      </c>
    </row>
    <row r="1992" spans="1:22" x14ac:dyDescent="0.3">
      <c r="A1992" s="5" t="s">
        <v>2079</v>
      </c>
      <c r="B1992" s="6">
        <v>45433</v>
      </c>
      <c r="C1992" s="5">
        <f t="shared" si="248"/>
        <v>2024</v>
      </c>
      <c r="D1992" s="5">
        <f t="shared" si="249"/>
        <v>5</v>
      </c>
      <c r="E1992" s="5" t="str">
        <f t="shared" si="250"/>
        <v>May</v>
      </c>
      <c r="F1992" s="5" t="str">
        <f t="shared" si="251"/>
        <v>Q2</v>
      </c>
      <c r="G1992" s="5" t="s">
        <v>63</v>
      </c>
      <c r="H1992" s="5" t="s">
        <v>109</v>
      </c>
      <c r="I1992" s="5" t="s">
        <v>110</v>
      </c>
      <c r="J1992" s="5" t="s">
        <v>54</v>
      </c>
      <c r="K1992" s="5" t="s">
        <v>55</v>
      </c>
      <c r="L1992" s="5" t="s">
        <v>76</v>
      </c>
      <c r="M1992" s="5" t="s">
        <v>49</v>
      </c>
      <c r="N1992" s="5">
        <v>1</v>
      </c>
      <c r="O1992" s="7">
        <v>2961</v>
      </c>
      <c r="P1992" s="8">
        <v>0.1</v>
      </c>
      <c r="Q1992" s="7">
        <v>1742</v>
      </c>
      <c r="R1992" s="9">
        <f t="shared" si="252"/>
        <v>2664.9</v>
      </c>
      <c r="S1992" s="9">
        <f t="shared" si="253"/>
        <v>1742</v>
      </c>
      <c r="T1992" s="9">
        <f t="shared" si="254"/>
        <v>922.90000000000009</v>
      </c>
      <c r="U1992" s="10">
        <f t="shared" si="255"/>
        <v>0.34631693496941723</v>
      </c>
      <c r="V1992" s="5" t="s">
        <v>42</v>
      </c>
    </row>
    <row r="1993" spans="1:22" x14ac:dyDescent="0.3">
      <c r="A1993" s="5" t="s">
        <v>2080</v>
      </c>
      <c r="B1993" s="6">
        <v>45434</v>
      </c>
      <c r="C1993" s="5">
        <f t="shared" si="248"/>
        <v>2024</v>
      </c>
      <c r="D1993" s="5">
        <f t="shared" si="249"/>
        <v>5</v>
      </c>
      <c r="E1993" s="5" t="str">
        <f t="shared" si="250"/>
        <v>May</v>
      </c>
      <c r="F1993" s="5" t="str">
        <f t="shared" si="251"/>
        <v>Q2</v>
      </c>
      <c r="G1993" s="5" t="s">
        <v>58</v>
      </c>
      <c r="H1993" s="5" t="s">
        <v>59</v>
      </c>
      <c r="I1993" s="5" t="s">
        <v>60</v>
      </c>
      <c r="J1993" s="5" t="s">
        <v>38</v>
      </c>
      <c r="K1993" s="5" t="s">
        <v>39</v>
      </c>
      <c r="L1993" s="5" t="s">
        <v>48</v>
      </c>
      <c r="M1993" s="5" t="s">
        <v>49</v>
      </c>
      <c r="N1993" s="5">
        <v>3</v>
      </c>
      <c r="O1993" s="7">
        <v>47809</v>
      </c>
      <c r="P1993" s="8">
        <v>0.05</v>
      </c>
      <c r="Q1993" s="7">
        <v>39964</v>
      </c>
      <c r="R1993" s="9">
        <f t="shared" si="252"/>
        <v>136255.65</v>
      </c>
      <c r="S1993" s="9">
        <f t="shared" si="253"/>
        <v>119892</v>
      </c>
      <c r="T1993" s="9">
        <f t="shared" si="254"/>
        <v>16363.649999999994</v>
      </c>
      <c r="U1993" s="10">
        <f t="shared" si="255"/>
        <v>0.12009520339156575</v>
      </c>
      <c r="V1993" s="5" t="s">
        <v>42</v>
      </c>
    </row>
    <row r="1994" spans="1:22" x14ac:dyDescent="0.3">
      <c r="A1994" s="5" t="s">
        <v>2081</v>
      </c>
      <c r="B1994" s="6">
        <v>45434</v>
      </c>
      <c r="C1994" s="5">
        <f t="shared" si="248"/>
        <v>2024</v>
      </c>
      <c r="D1994" s="5">
        <f t="shared" si="249"/>
        <v>5</v>
      </c>
      <c r="E1994" s="5" t="str">
        <f t="shared" si="250"/>
        <v>May</v>
      </c>
      <c r="F1994" s="5" t="str">
        <f t="shared" si="251"/>
        <v>Q2</v>
      </c>
      <c r="G1994" s="5" t="s">
        <v>51</v>
      </c>
      <c r="H1994" s="5" t="s">
        <v>79</v>
      </c>
      <c r="I1994" s="5" t="s">
        <v>80</v>
      </c>
      <c r="J1994" s="5" t="s">
        <v>38</v>
      </c>
      <c r="K1994" s="5" t="s">
        <v>104</v>
      </c>
      <c r="L1994" s="5" t="s">
        <v>40</v>
      </c>
      <c r="M1994" s="5" t="s">
        <v>41</v>
      </c>
      <c r="N1994" s="5">
        <v>4</v>
      </c>
      <c r="O1994" s="7">
        <v>1578</v>
      </c>
      <c r="P1994" s="8">
        <v>0.2</v>
      </c>
      <c r="Q1994" s="7">
        <v>781</v>
      </c>
      <c r="R1994" s="9">
        <f t="shared" si="252"/>
        <v>5049.6000000000004</v>
      </c>
      <c r="S1994" s="9">
        <f t="shared" si="253"/>
        <v>3124</v>
      </c>
      <c r="T1994" s="9">
        <f t="shared" si="254"/>
        <v>1925.6000000000004</v>
      </c>
      <c r="U1994" s="10">
        <f t="shared" si="255"/>
        <v>0.38133713561470217</v>
      </c>
      <c r="V1994" s="5" t="s">
        <v>42</v>
      </c>
    </row>
    <row r="1995" spans="1:22" x14ac:dyDescent="0.3">
      <c r="A1995" s="5" t="s">
        <v>2082</v>
      </c>
      <c r="B1995" s="6">
        <v>45434</v>
      </c>
      <c r="C1995" s="5">
        <f t="shared" si="248"/>
        <v>2024</v>
      </c>
      <c r="D1995" s="5">
        <f t="shared" si="249"/>
        <v>5</v>
      </c>
      <c r="E1995" s="5" t="str">
        <f t="shared" si="250"/>
        <v>May</v>
      </c>
      <c r="F1995" s="5" t="str">
        <f t="shared" si="251"/>
        <v>Q2</v>
      </c>
      <c r="G1995" s="5" t="s">
        <v>58</v>
      </c>
      <c r="H1995" s="5" t="s">
        <v>68</v>
      </c>
      <c r="I1995" s="5" t="s">
        <v>69</v>
      </c>
      <c r="J1995" s="5" t="s">
        <v>54</v>
      </c>
      <c r="K1995" s="5" t="s">
        <v>99</v>
      </c>
      <c r="L1995" s="5" t="s">
        <v>48</v>
      </c>
      <c r="M1995" s="5" t="s">
        <v>49</v>
      </c>
      <c r="N1995" s="5">
        <v>2</v>
      </c>
      <c r="O1995" s="7">
        <v>1861</v>
      </c>
      <c r="P1995" s="8">
        <v>0.05</v>
      </c>
      <c r="Q1995" s="7">
        <v>947</v>
      </c>
      <c r="R1995" s="9">
        <f t="shared" si="252"/>
        <v>3535.8999999999996</v>
      </c>
      <c r="S1995" s="9">
        <f t="shared" si="253"/>
        <v>1894</v>
      </c>
      <c r="T1995" s="9">
        <f t="shared" si="254"/>
        <v>1641.8999999999996</v>
      </c>
      <c r="U1995" s="10">
        <f t="shared" si="255"/>
        <v>0.46435136740292421</v>
      </c>
      <c r="V1995" s="5" t="s">
        <v>42</v>
      </c>
    </row>
    <row r="1996" spans="1:22" x14ac:dyDescent="0.3">
      <c r="A1996" s="5" t="s">
        <v>2083</v>
      </c>
      <c r="B1996" s="6">
        <v>45434</v>
      </c>
      <c r="C1996" s="5">
        <f t="shared" si="248"/>
        <v>2024</v>
      </c>
      <c r="D1996" s="5">
        <f t="shared" si="249"/>
        <v>5</v>
      </c>
      <c r="E1996" s="5" t="str">
        <f t="shared" si="250"/>
        <v>May</v>
      </c>
      <c r="F1996" s="5" t="str">
        <f t="shared" si="251"/>
        <v>Q2</v>
      </c>
      <c r="G1996" s="5" t="s">
        <v>58</v>
      </c>
      <c r="H1996" s="5" t="s">
        <v>68</v>
      </c>
      <c r="I1996" s="5" t="s">
        <v>69</v>
      </c>
      <c r="J1996" s="5" t="s">
        <v>81</v>
      </c>
      <c r="K1996" s="5" t="s">
        <v>130</v>
      </c>
      <c r="L1996" s="5" t="s">
        <v>40</v>
      </c>
      <c r="M1996" s="5" t="s">
        <v>56</v>
      </c>
      <c r="N1996" s="5">
        <v>3</v>
      </c>
      <c r="O1996" s="7">
        <v>12950</v>
      </c>
      <c r="P1996" s="8">
        <v>0.2</v>
      </c>
      <c r="Q1996" s="7">
        <v>7726</v>
      </c>
      <c r="R1996" s="9">
        <f t="shared" si="252"/>
        <v>31080</v>
      </c>
      <c r="S1996" s="9">
        <f t="shared" si="253"/>
        <v>23178</v>
      </c>
      <c r="T1996" s="9">
        <f t="shared" si="254"/>
        <v>7902</v>
      </c>
      <c r="U1996" s="10">
        <f t="shared" si="255"/>
        <v>0.25424710424710423</v>
      </c>
      <c r="V1996" s="5" t="s">
        <v>42</v>
      </c>
    </row>
    <row r="1997" spans="1:22" x14ac:dyDescent="0.3">
      <c r="A1997" s="5" t="s">
        <v>2084</v>
      </c>
      <c r="B1997" s="6">
        <v>45435</v>
      </c>
      <c r="C1997" s="5">
        <f t="shared" si="248"/>
        <v>2024</v>
      </c>
      <c r="D1997" s="5">
        <f t="shared" si="249"/>
        <v>5</v>
      </c>
      <c r="E1997" s="5" t="str">
        <f t="shared" si="250"/>
        <v>May</v>
      </c>
      <c r="F1997" s="5" t="str">
        <f t="shared" si="251"/>
        <v>Q2</v>
      </c>
      <c r="G1997" s="5" t="s">
        <v>63</v>
      </c>
      <c r="H1997" s="5" t="s">
        <v>109</v>
      </c>
      <c r="I1997" s="5" t="s">
        <v>110</v>
      </c>
      <c r="J1997" s="5" t="s">
        <v>81</v>
      </c>
      <c r="K1997" s="5" t="s">
        <v>146</v>
      </c>
      <c r="L1997" s="5" t="s">
        <v>40</v>
      </c>
      <c r="M1997" s="5" t="s">
        <v>49</v>
      </c>
      <c r="N1997" s="5">
        <v>1</v>
      </c>
      <c r="O1997" s="7">
        <v>9892</v>
      </c>
      <c r="P1997" s="8">
        <v>0.05</v>
      </c>
      <c r="Q1997" s="7">
        <v>6065</v>
      </c>
      <c r="R1997" s="9">
        <f t="shared" si="252"/>
        <v>9397.4</v>
      </c>
      <c r="S1997" s="9">
        <f t="shared" si="253"/>
        <v>6065</v>
      </c>
      <c r="T1997" s="9">
        <f t="shared" si="254"/>
        <v>3332.3999999999996</v>
      </c>
      <c r="U1997" s="10">
        <f t="shared" si="255"/>
        <v>0.35460872156128287</v>
      </c>
      <c r="V1997" s="5" t="s">
        <v>42</v>
      </c>
    </row>
    <row r="1998" spans="1:22" x14ac:dyDescent="0.3">
      <c r="A1998" s="5" t="s">
        <v>2085</v>
      </c>
      <c r="B1998" s="6">
        <v>45435</v>
      </c>
      <c r="C1998" s="5">
        <f t="shared" si="248"/>
        <v>2024</v>
      </c>
      <c r="D1998" s="5">
        <f t="shared" si="249"/>
        <v>5</v>
      </c>
      <c r="E1998" s="5" t="str">
        <f t="shared" si="250"/>
        <v>May</v>
      </c>
      <c r="F1998" s="5" t="str">
        <f t="shared" si="251"/>
        <v>Q2</v>
      </c>
      <c r="G1998" s="5" t="s">
        <v>35</v>
      </c>
      <c r="H1998" s="5" t="s">
        <v>44</v>
      </c>
      <c r="I1998" s="5" t="s">
        <v>45</v>
      </c>
      <c r="J1998" s="5" t="s">
        <v>38</v>
      </c>
      <c r="K1998" s="5" t="s">
        <v>104</v>
      </c>
      <c r="L1998" s="5" t="s">
        <v>40</v>
      </c>
      <c r="M1998" s="5" t="s">
        <v>56</v>
      </c>
      <c r="N1998" s="5">
        <v>8</v>
      </c>
      <c r="O1998" s="7">
        <v>1567</v>
      </c>
      <c r="P1998" s="8">
        <v>0.15</v>
      </c>
      <c r="Q1998" s="7">
        <v>776</v>
      </c>
      <c r="R1998" s="9">
        <f t="shared" si="252"/>
        <v>10655.6</v>
      </c>
      <c r="S1998" s="9">
        <f t="shared" si="253"/>
        <v>6208</v>
      </c>
      <c r="T1998" s="9">
        <f t="shared" si="254"/>
        <v>4447.6000000000004</v>
      </c>
      <c r="U1998" s="10">
        <f t="shared" si="255"/>
        <v>0.41739554788092648</v>
      </c>
      <c r="V1998" s="5" t="s">
        <v>42</v>
      </c>
    </row>
    <row r="1999" spans="1:22" x14ac:dyDescent="0.3">
      <c r="A1999" s="5" t="s">
        <v>2086</v>
      </c>
      <c r="B1999" s="6">
        <v>45435</v>
      </c>
      <c r="C1999" s="5">
        <f t="shared" si="248"/>
        <v>2024</v>
      </c>
      <c r="D1999" s="5">
        <f t="shared" si="249"/>
        <v>5</v>
      </c>
      <c r="E1999" s="5" t="str">
        <f t="shared" si="250"/>
        <v>May</v>
      </c>
      <c r="F1999" s="5" t="str">
        <f t="shared" si="251"/>
        <v>Q2</v>
      </c>
      <c r="G1999" s="5" t="s">
        <v>58</v>
      </c>
      <c r="H1999" s="5" t="s">
        <v>72</v>
      </c>
      <c r="I1999" s="5" t="s">
        <v>73</v>
      </c>
      <c r="J1999" s="5" t="s">
        <v>81</v>
      </c>
      <c r="K1999" s="5" t="s">
        <v>130</v>
      </c>
      <c r="L1999" s="5" t="s">
        <v>40</v>
      </c>
      <c r="M1999" s="5" t="s">
        <v>41</v>
      </c>
      <c r="N1999" s="5">
        <v>1</v>
      </c>
      <c r="O1999" s="7">
        <v>14781</v>
      </c>
      <c r="P1999" s="8">
        <v>0.4</v>
      </c>
      <c r="Q1999" s="7">
        <v>8855</v>
      </c>
      <c r="R1999" s="9">
        <f t="shared" si="252"/>
        <v>8868.6</v>
      </c>
      <c r="S1999" s="9">
        <f t="shared" si="253"/>
        <v>8855</v>
      </c>
      <c r="T1999" s="9">
        <f t="shared" si="254"/>
        <v>13.600000000000364</v>
      </c>
      <c r="U1999" s="10">
        <f t="shared" si="255"/>
        <v>1.5335002142390416E-3</v>
      </c>
      <c r="V1999" s="5" t="s">
        <v>42</v>
      </c>
    </row>
    <row r="2000" spans="1:22" x14ac:dyDescent="0.3">
      <c r="A2000" s="5" t="s">
        <v>2087</v>
      </c>
      <c r="B2000" s="6">
        <v>45435</v>
      </c>
      <c r="C2000" s="5">
        <f t="shared" si="248"/>
        <v>2024</v>
      </c>
      <c r="D2000" s="5">
        <f t="shared" si="249"/>
        <v>5</v>
      </c>
      <c r="E2000" s="5" t="str">
        <f t="shared" si="250"/>
        <v>May</v>
      </c>
      <c r="F2000" s="5" t="str">
        <f t="shared" si="251"/>
        <v>Q2</v>
      </c>
      <c r="G2000" s="5" t="s">
        <v>58</v>
      </c>
      <c r="H2000" s="5" t="s">
        <v>72</v>
      </c>
      <c r="I2000" s="5" t="s">
        <v>73</v>
      </c>
      <c r="J2000" s="5" t="s">
        <v>81</v>
      </c>
      <c r="K2000" s="5" t="s">
        <v>94</v>
      </c>
      <c r="L2000" s="5" t="s">
        <v>48</v>
      </c>
      <c r="M2000" s="5" t="s">
        <v>41</v>
      </c>
      <c r="N2000" s="5">
        <v>2</v>
      </c>
      <c r="O2000" s="7">
        <v>31514</v>
      </c>
      <c r="P2000" s="8">
        <v>0.15</v>
      </c>
      <c r="Q2000" s="7">
        <v>21791</v>
      </c>
      <c r="R2000" s="9">
        <f t="shared" si="252"/>
        <v>53573.799999999996</v>
      </c>
      <c r="S2000" s="9">
        <f t="shared" si="253"/>
        <v>43582</v>
      </c>
      <c r="T2000" s="9">
        <f t="shared" si="254"/>
        <v>9991.7999999999956</v>
      </c>
      <c r="U2000" s="10">
        <f t="shared" si="255"/>
        <v>0.18650534403010421</v>
      </c>
      <c r="V2000" s="5" t="s">
        <v>42</v>
      </c>
    </row>
    <row r="2001" spans="1:22" x14ac:dyDescent="0.3">
      <c r="A2001" s="5" t="s">
        <v>2088</v>
      </c>
      <c r="B2001" s="6">
        <v>45435</v>
      </c>
      <c r="C2001" s="5">
        <f t="shared" si="248"/>
        <v>2024</v>
      </c>
      <c r="D2001" s="5">
        <f t="shared" si="249"/>
        <v>5</v>
      </c>
      <c r="E2001" s="5" t="str">
        <f t="shared" si="250"/>
        <v>May</v>
      </c>
      <c r="F2001" s="5" t="str">
        <f t="shared" si="251"/>
        <v>Q2</v>
      </c>
      <c r="G2001" s="5" t="s">
        <v>63</v>
      </c>
      <c r="H2001" s="5" t="s">
        <v>109</v>
      </c>
      <c r="I2001" s="5" t="s">
        <v>110</v>
      </c>
      <c r="J2001" s="5" t="s">
        <v>38</v>
      </c>
      <c r="K2001" s="5" t="s">
        <v>39</v>
      </c>
      <c r="L2001" s="5" t="s">
        <v>40</v>
      </c>
      <c r="M2001" s="5" t="s">
        <v>49</v>
      </c>
      <c r="N2001" s="5">
        <v>4</v>
      </c>
      <c r="O2001" s="7">
        <v>49470</v>
      </c>
      <c r="P2001" s="8">
        <v>0.15</v>
      </c>
      <c r="Q2001" s="7">
        <v>42402</v>
      </c>
      <c r="R2001" s="9">
        <f t="shared" si="252"/>
        <v>168198</v>
      </c>
      <c r="S2001" s="9">
        <f t="shared" si="253"/>
        <v>169608</v>
      </c>
      <c r="T2001" s="9">
        <f t="shared" si="254"/>
        <v>-1410</v>
      </c>
      <c r="U2001" s="10">
        <f t="shared" si="255"/>
        <v>-8.3829772054364506E-3</v>
      </c>
      <c r="V2001" s="5" t="s">
        <v>42</v>
      </c>
    </row>
    <row r="2002" spans="1:22" x14ac:dyDescent="0.3">
      <c r="A2002" s="5" t="s">
        <v>2089</v>
      </c>
      <c r="B2002" s="6">
        <v>45436</v>
      </c>
      <c r="C2002" s="5">
        <f t="shared" si="248"/>
        <v>2024</v>
      </c>
      <c r="D2002" s="5">
        <f t="shared" si="249"/>
        <v>5</v>
      </c>
      <c r="E2002" s="5" t="str">
        <f t="shared" si="250"/>
        <v>May</v>
      </c>
      <c r="F2002" s="5" t="str">
        <f t="shared" si="251"/>
        <v>Q2</v>
      </c>
      <c r="G2002" s="5" t="s">
        <v>51</v>
      </c>
      <c r="H2002" s="5" t="s">
        <v>79</v>
      </c>
      <c r="I2002" s="5" t="s">
        <v>80</v>
      </c>
      <c r="J2002" s="5" t="s">
        <v>81</v>
      </c>
      <c r="K2002" s="5" t="s">
        <v>146</v>
      </c>
      <c r="L2002" s="5" t="s">
        <v>40</v>
      </c>
      <c r="M2002" s="5" t="s">
        <v>56</v>
      </c>
      <c r="N2002" s="5">
        <v>1</v>
      </c>
      <c r="O2002" s="7">
        <v>9596</v>
      </c>
      <c r="P2002" s="8">
        <v>0.25</v>
      </c>
      <c r="Q2002" s="7">
        <v>5841</v>
      </c>
      <c r="R2002" s="9">
        <f t="shared" si="252"/>
        <v>7197</v>
      </c>
      <c r="S2002" s="9">
        <f t="shared" si="253"/>
        <v>5841</v>
      </c>
      <c r="T2002" s="9">
        <f t="shared" si="254"/>
        <v>1356</v>
      </c>
      <c r="U2002" s="10">
        <f t="shared" si="255"/>
        <v>0.18841183826594415</v>
      </c>
      <c r="V2002" s="5" t="s">
        <v>42</v>
      </c>
    </row>
    <row r="2003" spans="1:22" x14ac:dyDescent="0.3">
      <c r="A2003" s="5" t="s">
        <v>2090</v>
      </c>
      <c r="B2003" s="6">
        <v>45437</v>
      </c>
      <c r="C2003" s="5">
        <f t="shared" si="248"/>
        <v>2024</v>
      </c>
      <c r="D2003" s="5">
        <f t="shared" si="249"/>
        <v>5</v>
      </c>
      <c r="E2003" s="5" t="str">
        <f t="shared" si="250"/>
        <v>May</v>
      </c>
      <c r="F2003" s="5" t="str">
        <f t="shared" si="251"/>
        <v>Q2</v>
      </c>
      <c r="G2003" s="5" t="s">
        <v>63</v>
      </c>
      <c r="H2003" s="5" t="s">
        <v>86</v>
      </c>
      <c r="I2003" s="5" t="s">
        <v>87</v>
      </c>
      <c r="J2003" s="5" t="s">
        <v>38</v>
      </c>
      <c r="K2003" s="5" t="s">
        <v>39</v>
      </c>
      <c r="L2003" s="5" t="s">
        <v>40</v>
      </c>
      <c r="M2003" s="5" t="s">
        <v>56</v>
      </c>
      <c r="N2003" s="5">
        <v>1</v>
      </c>
      <c r="O2003" s="7">
        <v>54688</v>
      </c>
      <c r="P2003" s="8">
        <v>0</v>
      </c>
      <c r="Q2003" s="7">
        <v>47043</v>
      </c>
      <c r="R2003" s="9">
        <f t="shared" si="252"/>
        <v>54688</v>
      </c>
      <c r="S2003" s="9">
        <f t="shared" si="253"/>
        <v>47043</v>
      </c>
      <c r="T2003" s="9">
        <f t="shared" si="254"/>
        <v>7645</v>
      </c>
      <c r="U2003" s="10">
        <f t="shared" si="255"/>
        <v>0.13979300760678759</v>
      </c>
      <c r="V2003" s="5" t="s">
        <v>42</v>
      </c>
    </row>
    <row r="2004" spans="1:22" x14ac:dyDescent="0.3">
      <c r="A2004" s="5" t="s">
        <v>2091</v>
      </c>
      <c r="B2004" s="6">
        <v>45437</v>
      </c>
      <c r="C2004" s="5">
        <f t="shared" si="248"/>
        <v>2024</v>
      </c>
      <c r="D2004" s="5">
        <f t="shared" si="249"/>
        <v>5</v>
      </c>
      <c r="E2004" s="5" t="str">
        <f t="shared" si="250"/>
        <v>May</v>
      </c>
      <c r="F2004" s="5" t="str">
        <f t="shared" si="251"/>
        <v>Q2</v>
      </c>
      <c r="G2004" s="5" t="s">
        <v>35</v>
      </c>
      <c r="H2004" s="5" t="s">
        <v>91</v>
      </c>
      <c r="I2004" s="5" t="s">
        <v>92</v>
      </c>
      <c r="J2004" s="5" t="s">
        <v>38</v>
      </c>
      <c r="K2004" s="5" t="s">
        <v>118</v>
      </c>
      <c r="L2004" s="5" t="s">
        <v>48</v>
      </c>
      <c r="M2004" s="5" t="s">
        <v>41</v>
      </c>
      <c r="N2004" s="5">
        <v>4</v>
      </c>
      <c r="O2004" s="7">
        <v>18637</v>
      </c>
      <c r="P2004" s="8">
        <v>0.2</v>
      </c>
      <c r="Q2004" s="7">
        <v>14199</v>
      </c>
      <c r="R2004" s="9">
        <f t="shared" si="252"/>
        <v>59638.400000000001</v>
      </c>
      <c r="S2004" s="9">
        <f t="shared" si="253"/>
        <v>56796</v>
      </c>
      <c r="T2004" s="9">
        <f t="shared" si="254"/>
        <v>2842.4000000000015</v>
      </c>
      <c r="U2004" s="10">
        <f t="shared" si="255"/>
        <v>4.7660567687932628E-2</v>
      </c>
      <c r="V2004" s="5" t="s">
        <v>42</v>
      </c>
    </row>
    <row r="2005" spans="1:22" x14ac:dyDescent="0.3">
      <c r="A2005" s="5" t="s">
        <v>2092</v>
      </c>
      <c r="B2005" s="6">
        <v>45437</v>
      </c>
      <c r="C2005" s="5">
        <f t="shared" si="248"/>
        <v>2024</v>
      </c>
      <c r="D2005" s="5">
        <f t="shared" si="249"/>
        <v>5</v>
      </c>
      <c r="E2005" s="5" t="str">
        <f t="shared" si="250"/>
        <v>May</v>
      </c>
      <c r="F2005" s="5" t="str">
        <f t="shared" si="251"/>
        <v>Q2</v>
      </c>
      <c r="G2005" s="5" t="s">
        <v>35</v>
      </c>
      <c r="H2005" s="5" t="s">
        <v>36</v>
      </c>
      <c r="I2005" s="5" t="s">
        <v>37</v>
      </c>
      <c r="J2005" s="5" t="s">
        <v>81</v>
      </c>
      <c r="K2005" s="5" t="s">
        <v>82</v>
      </c>
      <c r="L2005" s="5" t="s">
        <v>76</v>
      </c>
      <c r="M2005" s="5" t="s">
        <v>56</v>
      </c>
      <c r="N2005" s="5">
        <v>1</v>
      </c>
      <c r="O2005" s="7">
        <v>5903</v>
      </c>
      <c r="P2005" s="8">
        <v>0</v>
      </c>
      <c r="Q2005" s="7">
        <v>3307</v>
      </c>
      <c r="R2005" s="9">
        <f t="shared" si="252"/>
        <v>5903</v>
      </c>
      <c r="S2005" s="9">
        <f t="shared" si="253"/>
        <v>3307</v>
      </c>
      <c r="T2005" s="9">
        <f t="shared" si="254"/>
        <v>2596</v>
      </c>
      <c r="U2005" s="10">
        <f t="shared" si="255"/>
        <v>0.43977638488903947</v>
      </c>
      <c r="V2005" s="5" t="s">
        <v>42</v>
      </c>
    </row>
    <row r="2006" spans="1:22" x14ac:dyDescent="0.3">
      <c r="A2006" s="5" t="s">
        <v>2093</v>
      </c>
      <c r="B2006" s="6">
        <v>45438</v>
      </c>
      <c r="C2006" s="5">
        <f t="shared" si="248"/>
        <v>2024</v>
      </c>
      <c r="D2006" s="5">
        <f t="shared" si="249"/>
        <v>5</v>
      </c>
      <c r="E2006" s="5" t="str">
        <f t="shared" si="250"/>
        <v>May</v>
      </c>
      <c r="F2006" s="5" t="str">
        <f t="shared" si="251"/>
        <v>Q2</v>
      </c>
      <c r="G2006" s="5" t="s">
        <v>58</v>
      </c>
      <c r="H2006" s="5" t="s">
        <v>59</v>
      </c>
      <c r="I2006" s="5" t="s">
        <v>60</v>
      </c>
      <c r="J2006" s="5" t="s">
        <v>54</v>
      </c>
      <c r="K2006" s="5" t="s">
        <v>99</v>
      </c>
      <c r="L2006" s="5" t="s">
        <v>40</v>
      </c>
      <c r="M2006" s="5" t="s">
        <v>56</v>
      </c>
      <c r="N2006" s="5">
        <v>3</v>
      </c>
      <c r="O2006" s="7">
        <v>1662</v>
      </c>
      <c r="P2006" s="8">
        <v>0.1</v>
      </c>
      <c r="Q2006" s="7">
        <v>862</v>
      </c>
      <c r="R2006" s="9">
        <f t="shared" si="252"/>
        <v>4487.4000000000005</v>
      </c>
      <c r="S2006" s="9">
        <f t="shared" si="253"/>
        <v>2586</v>
      </c>
      <c r="T2006" s="9">
        <f t="shared" si="254"/>
        <v>1901.4000000000005</v>
      </c>
      <c r="U2006" s="10">
        <f t="shared" si="255"/>
        <v>0.42371974862949602</v>
      </c>
      <c r="V2006" s="5" t="s">
        <v>42</v>
      </c>
    </row>
    <row r="2007" spans="1:22" x14ac:dyDescent="0.3">
      <c r="A2007" s="5" t="s">
        <v>2094</v>
      </c>
      <c r="B2007" s="6">
        <v>45438</v>
      </c>
      <c r="C2007" s="5">
        <f t="shared" si="248"/>
        <v>2024</v>
      </c>
      <c r="D2007" s="5">
        <f t="shared" si="249"/>
        <v>5</v>
      </c>
      <c r="E2007" s="5" t="str">
        <f t="shared" si="250"/>
        <v>May</v>
      </c>
      <c r="F2007" s="5" t="str">
        <f t="shared" si="251"/>
        <v>Q2</v>
      </c>
      <c r="G2007" s="5" t="s">
        <v>58</v>
      </c>
      <c r="H2007" s="5" t="s">
        <v>72</v>
      </c>
      <c r="I2007" s="5" t="s">
        <v>73</v>
      </c>
      <c r="J2007" s="5" t="s">
        <v>54</v>
      </c>
      <c r="K2007" s="5" t="s">
        <v>99</v>
      </c>
      <c r="L2007" s="5" t="s">
        <v>40</v>
      </c>
      <c r="M2007" s="5" t="s">
        <v>56</v>
      </c>
      <c r="N2007" s="5">
        <v>2</v>
      </c>
      <c r="O2007" s="7">
        <v>1912</v>
      </c>
      <c r="P2007" s="8">
        <v>0.05</v>
      </c>
      <c r="Q2007" s="7">
        <v>988</v>
      </c>
      <c r="R2007" s="9">
        <f t="shared" si="252"/>
        <v>3632.7999999999997</v>
      </c>
      <c r="S2007" s="9">
        <f t="shared" si="253"/>
        <v>1976</v>
      </c>
      <c r="T2007" s="9">
        <f t="shared" si="254"/>
        <v>1656.7999999999997</v>
      </c>
      <c r="U2007" s="10">
        <f t="shared" si="255"/>
        <v>0.45606694560669453</v>
      </c>
      <c r="V2007" s="5" t="s">
        <v>42</v>
      </c>
    </row>
    <row r="2008" spans="1:22" x14ac:dyDescent="0.3">
      <c r="A2008" s="5" t="s">
        <v>2095</v>
      </c>
      <c r="B2008" s="6">
        <v>45438</v>
      </c>
      <c r="C2008" s="5">
        <f t="shared" si="248"/>
        <v>2024</v>
      </c>
      <c r="D2008" s="5">
        <f t="shared" si="249"/>
        <v>5</v>
      </c>
      <c r="E2008" s="5" t="str">
        <f t="shared" si="250"/>
        <v>May</v>
      </c>
      <c r="F2008" s="5" t="str">
        <f t="shared" si="251"/>
        <v>Q2</v>
      </c>
      <c r="G2008" s="5" t="s">
        <v>58</v>
      </c>
      <c r="H2008" s="5" t="s">
        <v>68</v>
      </c>
      <c r="I2008" s="5" t="s">
        <v>69</v>
      </c>
      <c r="J2008" s="5" t="s">
        <v>38</v>
      </c>
      <c r="K2008" s="5" t="s">
        <v>39</v>
      </c>
      <c r="L2008" s="5" t="s">
        <v>40</v>
      </c>
      <c r="M2008" s="5" t="s">
        <v>41</v>
      </c>
      <c r="N2008" s="5">
        <v>2</v>
      </c>
      <c r="O2008" s="7">
        <v>52144</v>
      </c>
      <c r="P2008" s="8">
        <v>0.05</v>
      </c>
      <c r="Q2008" s="7">
        <v>43086</v>
      </c>
      <c r="R2008" s="9">
        <f t="shared" si="252"/>
        <v>99073.599999999991</v>
      </c>
      <c r="S2008" s="9">
        <f t="shared" si="253"/>
        <v>86172</v>
      </c>
      <c r="T2008" s="9">
        <f t="shared" si="254"/>
        <v>12901.599999999991</v>
      </c>
      <c r="U2008" s="10">
        <f t="shared" si="255"/>
        <v>0.13022238012951978</v>
      </c>
      <c r="V2008" s="5" t="s">
        <v>42</v>
      </c>
    </row>
    <row r="2009" spans="1:22" x14ac:dyDescent="0.3">
      <c r="A2009" s="5" t="s">
        <v>2096</v>
      </c>
      <c r="B2009" s="6">
        <v>45438</v>
      </c>
      <c r="C2009" s="5">
        <f t="shared" si="248"/>
        <v>2024</v>
      </c>
      <c r="D2009" s="5">
        <f t="shared" si="249"/>
        <v>5</v>
      </c>
      <c r="E2009" s="5" t="str">
        <f t="shared" si="250"/>
        <v>May</v>
      </c>
      <c r="F2009" s="5" t="str">
        <f t="shared" si="251"/>
        <v>Q2</v>
      </c>
      <c r="G2009" s="5" t="s">
        <v>51</v>
      </c>
      <c r="H2009" s="5" t="s">
        <v>79</v>
      </c>
      <c r="I2009" s="5" t="s">
        <v>80</v>
      </c>
      <c r="J2009" s="5" t="s">
        <v>46</v>
      </c>
      <c r="K2009" s="5" t="s">
        <v>66</v>
      </c>
      <c r="L2009" s="5" t="s">
        <v>48</v>
      </c>
      <c r="M2009" s="5" t="s">
        <v>56</v>
      </c>
      <c r="N2009" s="5">
        <v>2</v>
      </c>
      <c r="O2009" s="7">
        <v>330</v>
      </c>
      <c r="P2009" s="8">
        <v>0</v>
      </c>
      <c r="Q2009" s="7">
        <v>131</v>
      </c>
      <c r="R2009" s="9">
        <f t="shared" si="252"/>
        <v>660</v>
      </c>
      <c r="S2009" s="9">
        <f t="shared" si="253"/>
        <v>262</v>
      </c>
      <c r="T2009" s="9">
        <f t="shared" si="254"/>
        <v>398</v>
      </c>
      <c r="U2009" s="10">
        <f t="shared" si="255"/>
        <v>0.60303030303030303</v>
      </c>
      <c r="V2009" s="5" t="s">
        <v>42</v>
      </c>
    </row>
    <row r="2010" spans="1:22" x14ac:dyDescent="0.3">
      <c r="A2010" s="5" t="s">
        <v>2097</v>
      </c>
      <c r="B2010" s="6">
        <v>45439</v>
      </c>
      <c r="C2010" s="5">
        <f t="shared" si="248"/>
        <v>2024</v>
      </c>
      <c r="D2010" s="5">
        <f t="shared" si="249"/>
        <v>5</v>
      </c>
      <c r="E2010" s="5" t="str">
        <f t="shared" si="250"/>
        <v>May</v>
      </c>
      <c r="F2010" s="5" t="str">
        <f t="shared" si="251"/>
        <v>Q2</v>
      </c>
      <c r="G2010" s="5" t="s">
        <v>51</v>
      </c>
      <c r="H2010" s="5" t="s">
        <v>52</v>
      </c>
      <c r="I2010" s="5" t="s">
        <v>53</v>
      </c>
      <c r="J2010" s="5" t="s">
        <v>81</v>
      </c>
      <c r="K2010" s="5" t="s">
        <v>130</v>
      </c>
      <c r="L2010" s="5" t="s">
        <v>48</v>
      </c>
      <c r="M2010" s="5" t="s">
        <v>56</v>
      </c>
      <c r="N2010" s="5">
        <v>2</v>
      </c>
      <c r="O2010" s="7">
        <v>13332</v>
      </c>
      <c r="P2010" s="8">
        <v>0.35</v>
      </c>
      <c r="Q2010" s="7">
        <v>7928</v>
      </c>
      <c r="R2010" s="9">
        <f t="shared" si="252"/>
        <v>17331.600000000002</v>
      </c>
      <c r="S2010" s="9">
        <f t="shared" si="253"/>
        <v>15856</v>
      </c>
      <c r="T2010" s="9">
        <f t="shared" si="254"/>
        <v>1475.6000000000022</v>
      </c>
      <c r="U2010" s="10">
        <f t="shared" si="255"/>
        <v>8.5139283159085255E-2</v>
      </c>
      <c r="V2010" s="5" t="s">
        <v>42</v>
      </c>
    </row>
    <row r="2011" spans="1:22" x14ac:dyDescent="0.3">
      <c r="A2011" s="5" t="s">
        <v>2098</v>
      </c>
      <c r="B2011" s="6">
        <v>45440</v>
      </c>
      <c r="C2011" s="5">
        <f t="shared" si="248"/>
        <v>2024</v>
      </c>
      <c r="D2011" s="5">
        <f t="shared" si="249"/>
        <v>5</v>
      </c>
      <c r="E2011" s="5" t="str">
        <f t="shared" si="250"/>
        <v>May</v>
      </c>
      <c r="F2011" s="5" t="str">
        <f t="shared" si="251"/>
        <v>Q2</v>
      </c>
      <c r="G2011" s="5" t="s">
        <v>63</v>
      </c>
      <c r="H2011" s="5" t="s">
        <v>64</v>
      </c>
      <c r="I2011" s="5" t="s">
        <v>65</v>
      </c>
      <c r="J2011" s="5" t="s">
        <v>54</v>
      </c>
      <c r="K2011" s="5" t="s">
        <v>84</v>
      </c>
      <c r="L2011" s="5" t="s">
        <v>40</v>
      </c>
      <c r="M2011" s="5" t="s">
        <v>49</v>
      </c>
      <c r="N2011" s="5">
        <v>2</v>
      </c>
      <c r="O2011" s="7">
        <v>2214</v>
      </c>
      <c r="P2011" s="8">
        <v>0</v>
      </c>
      <c r="Q2011" s="7">
        <v>1137</v>
      </c>
      <c r="R2011" s="9">
        <f t="shared" si="252"/>
        <v>4428</v>
      </c>
      <c r="S2011" s="9">
        <f t="shared" si="253"/>
        <v>2274</v>
      </c>
      <c r="T2011" s="9">
        <f t="shared" si="254"/>
        <v>2154</v>
      </c>
      <c r="U2011" s="10">
        <f t="shared" si="255"/>
        <v>0.48644986449864497</v>
      </c>
      <c r="V2011" s="5" t="s">
        <v>42</v>
      </c>
    </row>
    <row r="2012" spans="1:22" x14ac:dyDescent="0.3">
      <c r="A2012" s="5" t="s">
        <v>2099</v>
      </c>
      <c r="B2012" s="6">
        <v>45440</v>
      </c>
      <c r="C2012" s="5">
        <f t="shared" si="248"/>
        <v>2024</v>
      </c>
      <c r="D2012" s="5">
        <f t="shared" si="249"/>
        <v>5</v>
      </c>
      <c r="E2012" s="5" t="str">
        <f t="shared" si="250"/>
        <v>May</v>
      </c>
      <c r="F2012" s="5" t="str">
        <f t="shared" si="251"/>
        <v>Q2</v>
      </c>
      <c r="G2012" s="5" t="s">
        <v>51</v>
      </c>
      <c r="H2012" s="5" t="s">
        <v>106</v>
      </c>
      <c r="I2012" s="5" t="s">
        <v>107</v>
      </c>
      <c r="J2012" s="5" t="s">
        <v>38</v>
      </c>
      <c r="K2012" s="5" t="s">
        <v>104</v>
      </c>
      <c r="L2012" s="5" t="s">
        <v>76</v>
      </c>
      <c r="M2012" s="5" t="s">
        <v>49</v>
      </c>
      <c r="N2012" s="5">
        <v>1</v>
      </c>
      <c r="O2012" s="7">
        <v>1401</v>
      </c>
      <c r="P2012" s="8">
        <v>0.1</v>
      </c>
      <c r="Q2012" s="7">
        <v>683</v>
      </c>
      <c r="R2012" s="9">
        <f t="shared" si="252"/>
        <v>1260.9000000000001</v>
      </c>
      <c r="S2012" s="9">
        <f t="shared" si="253"/>
        <v>683</v>
      </c>
      <c r="T2012" s="9">
        <f t="shared" si="254"/>
        <v>577.90000000000009</v>
      </c>
      <c r="U2012" s="10">
        <f t="shared" si="255"/>
        <v>0.45832341977952262</v>
      </c>
      <c r="V2012" s="5" t="s">
        <v>42</v>
      </c>
    </row>
    <row r="2013" spans="1:22" x14ac:dyDescent="0.3">
      <c r="A2013" s="5" t="s">
        <v>2100</v>
      </c>
      <c r="B2013" s="6">
        <v>45440</v>
      </c>
      <c r="C2013" s="5">
        <f t="shared" si="248"/>
        <v>2024</v>
      </c>
      <c r="D2013" s="5">
        <f t="shared" si="249"/>
        <v>5</v>
      </c>
      <c r="E2013" s="5" t="str">
        <f t="shared" si="250"/>
        <v>May</v>
      </c>
      <c r="F2013" s="5" t="str">
        <f t="shared" si="251"/>
        <v>Q2</v>
      </c>
      <c r="G2013" s="5" t="s">
        <v>63</v>
      </c>
      <c r="H2013" s="5" t="s">
        <v>64</v>
      </c>
      <c r="I2013" s="5" t="s">
        <v>65</v>
      </c>
      <c r="J2013" s="5" t="s">
        <v>46</v>
      </c>
      <c r="K2013" s="5" t="s">
        <v>61</v>
      </c>
      <c r="L2013" s="5" t="s">
        <v>76</v>
      </c>
      <c r="M2013" s="5" t="s">
        <v>49</v>
      </c>
      <c r="N2013" s="5">
        <v>2</v>
      </c>
      <c r="O2013" s="7">
        <v>262</v>
      </c>
      <c r="P2013" s="8">
        <v>0</v>
      </c>
      <c r="Q2013" s="7">
        <v>107</v>
      </c>
      <c r="R2013" s="9">
        <f t="shared" si="252"/>
        <v>524</v>
      </c>
      <c r="S2013" s="9">
        <f t="shared" si="253"/>
        <v>214</v>
      </c>
      <c r="T2013" s="9">
        <f t="shared" si="254"/>
        <v>310</v>
      </c>
      <c r="U2013" s="10">
        <f t="shared" si="255"/>
        <v>0.59160305343511455</v>
      </c>
      <c r="V2013" s="5" t="s">
        <v>42</v>
      </c>
    </row>
    <row r="2014" spans="1:22" x14ac:dyDescent="0.3">
      <c r="A2014" s="5" t="s">
        <v>2101</v>
      </c>
      <c r="B2014" s="6">
        <v>45440</v>
      </c>
      <c r="C2014" s="5">
        <f t="shared" si="248"/>
        <v>2024</v>
      </c>
      <c r="D2014" s="5">
        <f t="shared" si="249"/>
        <v>5</v>
      </c>
      <c r="E2014" s="5" t="str">
        <f t="shared" si="250"/>
        <v>May</v>
      </c>
      <c r="F2014" s="5" t="str">
        <f t="shared" si="251"/>
        <v>Q2</v>
      </c>
      <c r="G2014" s="5" t="s">
        <v>58</v>
      </c>
      <c r="H2014" s="5" t="s">
        <v>59</v>
      </c>
      <c r="I2014" s="5" t="s">
        <v>60</v>
      </c>
      <c r="J2014" s="5" t="s">
        <v>38</v>
      </c>
      <c r="K2014" s="5" t="s">
        <v>75</v>
      </c>
      <c r="L2014" s="5" t="s">
        <v>76</v>
      </c>
      <c r="M2014" s="5" t="s">
        <v>49</v>
      </c>
      <c r="N2014" s="5">
        <v>2</v>
      </c>
      <c r="O2014" s="7">
        <v>10045</v>
      </c>
      <c r="P2014" s="8">
        <v>0.15</v>
      </c>
      <c r="Q2014" s="7">
        <v>7518</v>
      </c>
      <c r="R2014" s="9">
        <f t="shared" si="252"/>
        <v>17076.5</v>
      </c>
      <c r="S2014" s="9">
        <f t="shared" si="253"/>
        <v>15036</v>
      </c>
      <c r="T2014" s="9">
        <f t="shared" si="254"/>
        <v>2040.5</v>
      </c>
      <c r="U2014" s="10">
        <f t="shared" si="255"/>
        <v>0.11949169911867186</v>
      </c>
      <c r="V2014" s="5" t="s">
        <v>42</v>
      </c>
    </row>
    <row r="2015" spans="1:22" x14ac:dyDescent="0.3">
      <c r="A2015" s="5" t="s">
        <v>2102</v>
      </c>
      <c r="B2015" s="6">
        <v>45441</v>
      </c>
      <c r="C2015" s="5">
        <f t="shared" si="248"/>
        <v>2024</v>
      </c>
      <c r="D2015" s="5">
        <f t="shared" si="249"/>
        <v>5</v>
      </c>
      <c r="E2015" s="5" t="str">
        <f t="shared" si="250"/>
        <v>May</v>
      </c>
      <c r="F2015" s="5" t="str">
        <f t="shared" si="251"/>
        <v>Q2</v>
      </c>
      <c r="G2015" s="5" t="s">
        <v>51</v>
      </c>
      <c r="H2015" s="5" t="s">
        <v>106</v>
      </c>
      <c r="I2015" s="5" t="s">
        <v>107</v>
      </c>
      <c r="J2015" s="5" t="s">
        <v>38</v>
      </c>
      <c r="K2015" s="5" t="s">
        <v>118</v>
      </c>
      <c r="L2015" s="5" t="s">
        <v>40</v>
      </c>
      <c r="M2015" s="5" t="s">
        <v>49</v>
      </c>
      <c r="N2015" s="5">
        <v>2</v>
      </c>
      <c r="O2015" s="7">
        <v>17661</v>
      </c>
      <c r="P2015" s="8">
        <v>0</v>
      </c>
      <c r="Q2015" s="7">
        <v>13824</v>
      </c>
      <c r="R2015" s="9">
        <f t="shared" si="252"/>
        <v>35322</v>
      </c>
      <c r="S2015" s="9">
        <f t="shared" si="253"/>
        <v>27648</v>
      </c>
      <c r="T2015" s="9">
        <f t="shared" si="254"/>
        <v>7674</v>
      </c>
      <c r="U2015" s="10">
        <f t="shared" si="255"/>
        <v>0.21725836589094616</v>
      </c>
      <c r="V2015" s="5" t="s">
        <v>42</v>
      </c>
    </row>
    <row r="2016" spans="1:22" x14ac:dyDescent="0.3">
      <c r="A2016" s="5" t="s">
        <v>2103</v>
      </c>
      <c r="B2016" s="6">
        <v>45442</v>
      </c>
      <c r="C2016" s="5">
        <f t="shared" si="248"/>
        <v>2024</v>
      </c>
      <c r="D2016" s="5">
        <f t="shared" si="249"/>
        <v>5</v>
      </c>
      <c r="E2016" s="5" t="str">
        <f t="shared" si="250"/>
        <v>May</v>
      </c>
      <c r="F2016" s="5" t="str">
        <f t="shared" si="251"/>
        <v>Q2</v>
      </c>
      <c r="G2016" s="5" t="s">
        <v>63</v>
      </c>
      <c r="H2016" s="5" t="s">
        <v>86</v>
      </c>
      <c r="I2016" s="5" t="s">
        <v>87</v>
      </c>
      <c r="J2016" s="5" t="s">
        <v>81</v>
      </c>
      <c r="K2016" s="5" t="s">
        <v>82</v>
      </c>
      <c r="L2016" s="5" t="s">
        <v>40</v>
      </c>
      <c r="M2016" s="5" t="s">
        <v>41</v>
      </c>
      <c r="N2016" s="5">
        <v>4</v>
      </c>
      <c r="O2016" s="7">
        <v>7023</v>
      </c>
      <c r="P2016" s="8">
        <v>0.1</v>
      </c>
      <c r="Q2016" s="7">
        <v>3931</v>
      </c>
      <c r="R2016" s="9">
        <f t="shared" si="252"/>
        <v>25282.799999999999</v>
      </c>
      <c r="S2016" s="9">
        <f t="shared" si="253"/>
        <v>15724</v>
      </c>
      <c r="T2016" s="9">
        <f t="shared" si="254"/>
        <v>9558.7999999999993</v>
      </c>
      <c r="U2016" s="10">
        <f t="shared" si="255"/>
        <v>0.37807521318841264</v>
      </c>
      <c r="V2016" s="5" t="s">
        <v>42</v>
      </c>
    </row>
    <row r="2017" spans="1:22" x14ac:dyDescent="0.3">
      <c r="A2017" s="5" t="s">
        <v>2104</v>
      </c>
      <c r="B2017" s="6">
        <v>45442</v>
      </c>
      <c r="C2017" s="5">
        <f t="shared" si="248"/>
        <v>2024</v>
      </c>
      <c r="D2017" s="5">
        <f t="shared" si="249"/>
        <v>5</v>
      </c>
      <c r="E2017" s="5" t="str">
        <f t="shared" si="250"/>
        <v>May</v>
      </c>
      <c r="F2017" s="5" t="str">
        <f t="shared" si="251"/>
        <v>Q2</v>
      </c>
      <c r="G2017" s="5" t="s">
        <v>63</v>
      </c>
      <c r="H2017" s="5" t="s">
        <v>64</v>
      </c>
      <c r="I2017" s="5" t="s">
        <v>65</v>
      </c>
      <c r="J2017" s="5" t="s">
        <v>38</v>
      </c>
      <c r="K2017" s="5" t="s">
        <v>39</v>
      </c>
      <c r="L2017" s="5" t="s">
        <v>76</v>
      </c>
      <c r="M2017" s="5" t="s">
        <v>56</v>
      </c>
      <c r="N2017" s="5">
        <v>1</v>
      </c>
      <c r="O2017" s="7">
        <v>56216</v>
      </c>
      <c r="P2017" s="8">
        <v>0.15</v>
      </c>
      <c r="Q2017" s="7">
        <v>46519</v>
      </c>
      <c r="R2017" s="9">
        <f t="shared" si="252"/>
        <v>47783.6</v>
      </c>
      <c r="S2017" s="9">
        <f t="shared" si="253"/>
        <v>46519</v>
      </c>
      <c r="T2017" s="9">
        <f t="shared" si="254"/>
        <v>1264.5999999999985</v>
      </c>
      <c r="U2017" s="10">
        <f t="shared" si="255"/>
        <v>2.6465147037895816E-2</v>
      </c>
      <c r="V2017" s="5" t="s">
        <v>42</v>
      </c>
    </row>
    <row r="2018" spans="1:22" x14ac:dyDescent="0.3">
      <c r="A2018" s="5" t="s">
        <v>2105</v>
      </c>
      <c r="B2018" s="6">
        <v>45442</v>
      </c>
      <c r="C2018" s="5">
        <f t="shared" si="248"/>
        <v>2024</v>
      </c>
      <c r="D2018" s="5">
        <f t="shared" si="249"/>
        <v>5</v>
      </c>
      <c r="E2018" s="5" t="str">
        <f t="shared" si="250"/>
        <v>May</v>
      </c>
      <c r="F2018" s="5" t="str">
        <f t="shared" si="251"/>
        <v>Q2</v>
      </c>
      <c r="G2018" s="5" t="s">
        <v>63</v>
      </c>
      <c r="H2018" s="5" t="s">
        <v>109</v>
      </c>
      <c r="I2018" s="5" t="s">
        <v>110</v>
      </c>
      <c r="J2018" s="5" t="s">
        <v>46</v>
      </c>
      <c r="K2018" s="5" t="s">
        <v>61</v>
      </c>
      <c r="L2018" s="5" t="s">
        <v>40</v>
      </c>
      <c r="M2018" s="5" t="s">
        <v>56</v>
      </c>
      <c r="N2018" s="5">
        <v>1</v>
      </c>
      <c r="O2018" s="7">
        <v>259</v>
      </c>
      <c r="P2018" s="8">
        <v>0</v>
      </c>
      <c r="Q2018" s="7">
        <v>108</v>
      </c>
      <c r="R2018" s="9">
        <f t="shared" si="252"/>
        <v>259</v>
      </c>
      <c r="S2018" s="9">
        <f t="shared" si="253"/>
        <v>108</v>
      </c>
      <c r="T2018" s="9">
        <f t="shared" si="254"/>
        <v>151</v>
      </c>
      <c r="U2018" s="10">
        <f t="shared" si="255"/>
        <v>0.58301158301158296</v>
      </c>
      <c r="V2018" s="5" t="s">
        <v>42</v>
      </c>
    </row>
    <row r="2019" spans="1:22" x14ac:dyDescent="0.3">
      <c r="A2019" s="5" t="s">
        <v>2106</v>
      </c>
      <c r="B2019" s="6">
        <v>45442</v>
      </c>
      <c r="C2019" s="5">
        <f t="shared" si="248"/>
        <v>2024</v>
      </c>
      <c r="D2019" s="5">
        <f t="shared" si="249"/>
        <v>5</v>
      </c>
      <c r="E2019" s="5" t="str">
        <f t="shared" si="250"/>
        <v>May</v>
      </c>
      <c r="F2019" s="5" t="str">
        <f t="shared" si="251"/>
        <v>Q2</v>
      </c>
      <c r="G2019" s="5" t="s">
        <v>58</v>
      </c>
      <c r="H2019" s="5" t="s">
        <v>68</v>
      </c>
      <c r="I2019" s="5" t="s">
        <v>69</v>
      </c>
      <c r="J2019" s="5" t="s">
        <v>38</v>
      </c>
      <c r="K2019" s="5" t="s">
        <v>75</v>
      </c>
      <c r="L2019" s="5" t="s">
        <v>48</v>
      </c>
      <c r="M2019" s="5" t="s">
        <v>49</v>
      </c>
      <c r="N2019" s="5">
        <v>1</v>
      </c>
      <c r="O2019" s="7">
        <v>10104</v>
      </c>
      <c r="P2019" s="8">
        <v>0</v>
      </c>
      <c r="Q2019" s="7">
        <v>7554</v>
      </c>
      <c r="R2019" s="9">
        <f t="shared" si="252"/>
        <v>10104</v>
      </c>
      <c r="S2019" s="9">
        <f t="shared" si="253"/>
        <v>7554</v>
      </c>
      <c r="T2019" s="9">
        <f t="shared" si="254"/>
        <v>2550</v>
      </c>
      <c r="U2019" s="10">
        <f t="shared" si="255"/>
        <v>0.25237529691211402</v>
      </c>
      <c r="V2019" s="5" t="s">
        <v>120</v>
      </c>
    </row>
    <row r="2020" spans="1:22" x14ac:dyDescent="0.3">
      <c r="A2020" s="5" t="s">
        <v>2107</v>
      </c>
      <c r="B2020" s="6">
        <v>45443</v>
      </c>
      <c r="C2020" s="5">
        <f t="shared" si="248"/>
        <v>2024</v>
      </c>
      <c r="D2020" s="5">
        <f t="shared" si="249"/>
        <v>5</v>
      </c>
      <c r="E2020" s="5" t="str">
        <f t="shared" si="250"/>
        <v>May</v>
      </c>
      <c r="F2020" s="5" t="str">
        <f t="shared" si="251"/>
        <v>Q2</v>
      </c>
      <c r="G2020" s="5" t="s">
        <v>58</v>
      </c>
      <c r="H2020" s="5" t="s">
        <v>68</v>
      </c>
      <c r="I2020" s="5" t="s">
        <v>69</v>
      </c>
      <c r="J2020" s="5" t="s">
        <v>46</v>
      </c>
      <c r="K2020" s="5" t="s">
        <v>66</v>
      </c>
      <c r="L2020" s="5" t="s">
        <v>40</v>
      </c>
      <c r="M2020" s="5" t="s">
        <v>49</v>
      </c>
      <c r="N2020" s="5">
        <v>2</v>
      </c>
      <c r="O2020" s="7">
        <v>325</v>
      </c>
      <c r="P2020" s="8">
        <v>0.05</v>
      </c>
      <c r="Q2020" s="7">
        <v>133</v>
      </c>
      <c r="R2020" s="9">
        <f t="shared" si="252"/>
        <v>617.5</v>
      </c>
      <c r="S2020" s="9">
        <f t="shared" si="253"/>
        <v>266</v>
      </c>
      <c r="T2020" s="9">
        <f t="shared" si="254"/>
        <v>351.5</v>
      </c>
      <c r="U2020" s="10">
        <f t="shared" si="255"/>
        <v>0.56923076923076921</v>
      </c>
      <c r="V2020" s="5" t="s">
        <v>42</v>
      </c>
    </row>
    <row r="2021" spans="1:22" x14ac:dyDescent="0.3">
      <c r="A2021" s="5" t="s">
        <v>2108</v>
      </c>
      <c r="B2021" s="6">
        <v>45443</v>
      </c>
      <c r="C2021" s="5">
        <f t="shared" si="248"/>
        <v>2024</v>
      </c>
      <c r="D2021" s="5">
        <f t="shared" si="249"/>
        <v>5</v>
      </c>
      <c r="E2021" s="5" t="str">
        <f t="shared" si="250"/>
        <v>May</v>
      </c>
      <c r="F2021" s="5" t="str">
        <f t="shared" si="251"/>
        <v>Q2</v>
      </c>
      <c r="G2021" s="5" t="s">
        <v>35</v>
      </c>
      <c r="H2021" s="5" t="s">
        <v>36</v>
      </c>
      <c r="I2021" s="5" t="s">
        <v>37</v>
      </c>
      <c r="J2021" s="5" t="s">
        <v>38</v>
      </c>
      <c r="K2021" s="5" t="s">
        <v>104</v>
      </c>
      <c r="L2021" s="5" t="s">
        <v>76</v>
      </c>
      <c r="M2021" s="5" t="s">
        <v>41</v>
      </c>
      <c r="N2021" s="5">
        <v>1</v>
      </c>
      <c r="O2021" s="7">
        <v>1608</v>
      </c>
      <c r="P2021" s="8">
        <v>0.15</v>
      </c>
      <c r="Q2021" s="7">
        <v>785</v>
      </c>
      <c r="R2021" s="9">
        <f t="shared" si="252"/>
        <v>1366.8</v>
      </c>
      <c r="S2021" s="9">
        <f t="shared" si="253"/>
        <v>785</v>
      </c>
      <c r="T2021" s="9">
        <f t="shared" si="254"/>
        <v>581.79999999999995</v>
      </c>
      <c r="U2021" s="10">
        <f t="shared" si="255"/>
        <v>0.4256657887035411</v>
      </c>
      <c r="V2021" s="5" t="s">
        <v>42</v>
      </c>
    </row>
    <row r="2022" spans="1:22" x14ac:dyDescent="0.3">
      <c r="A2022" s="5" t="s">
        <v>2109</v>
      </c>
      <c r="B2022" s="6">
        <v>45444</v>
      </c>
      <c r="C2022" s="5">
        <f t="shared" si="248"/>
        <v>2024</v>
      </c>
      <c r="D2022" s="5">
        <f t="shared" si="249"/>
        <v>6</v>
      </c>
      <c r="E2022" s="5" t="str">
        <f t="shared" si="250"/>
        <v>Jun</v>
      </c>
      <c r="F2022" s="5" t="str">
        <f t="shared" si="251"/>
        <v>Q2</v>
      </c>
      <c r="G2022" s="5" t="s">
        <v>51</v>
      </c>
      <c r="H2022" s="5" t="s">
        <v>106</v>
      </c>
      <c r="I2022" s="5" t="s">
        <v>107</v>
      </c>
      <c r="J2022" s="5" t="s">
        <v>46</v>
      </c>
      <c r="K2022" s="5" t="s">
        <v>61</v>
      </c>
      <c r="L2022" s="5" t="s">
        <v>76</v>
      </c>
      <c r="M2022" s="5" t="s">
        <v>41</v>
      </c>
      <c r="N2022" s="5">
        <v>2</v>
      </c>
      <c r="O2022" s="7">
        <v>262</v>
      </c>
      <c r="P2022" s="8">
        <v>0.05</v>
      </c>
      <c r="Q2022" s="7">
        <v>108</v>
      </c>
      <c r="R2022" s="9">
        <f t="shared" si="252"/>
        <v>497.79999999999995</v>
      </c>
      <c r="S2022" s="9">
        <f t="shared" si="253"/>
        <v>216</v>
      </c>
      <c r="T2022" s="9">
        <f t="shared" si="254"/>
        <v>281.79999999999995</v>
      </c>
      <c r="U2022" s="10">
        <f t="shared" si="255"/>
        <v>0.56609079951787866</v>
      </c>
      <c r="V2022" s="5" t="s">
        <v>42</v>
      </c>
    </row>
    <row r="2023" spans="1:22" x14ac:dyDescent="0.3">
      <c r="A2023" s="5" t="s">
        <v>2110</v>
      </c>
      <c r="B2023" s="6">
        <v>45445</v>
      </c>
      <c r="C2023" s="5">
        <f t="shared" si="248"/>
        <v>2024</v>
      </c>
      <c r="D2023" s="5">
        <f t="shared" si="249"/>
        <v>6</v>
      </c>
      <c r="E2023" s="5" t="str">
        <f t="shared" si="250"/>
        <v>Jun</v>
      </c>
      <c r="F2023" s="5" t="str">
        <f t="shared" si="251"/>
        <v>Q2</v>
      </c>
      <c r="G2023" s="5" t="s">
        <v>58</v>
      </c>
      <c r="H2023" s="5" t="s">
        <v>72</v>
      </c>
      <c r="I2023" s="5" t="s">
        <v>73</v>
      </c>
      <c r="J2023" s="5" t="s">
        <v>46</v>
      </c>
      <c r="K2023" s="5" t="s">
        <v>47</v>
      </c>
      <c r="L2023" s="5" t="s">
        <v>76</v>
      </c>
      <c r="M2023" s="5" t="s">
        <v>56</v>
      </c>
      <c r="N2023" s="5">
        <v>1</v>
      </c>
      <c r="O2023" s="7">
        <v>486</v>
      </c>
      <c r="P2023" s="8">
        <v>0</v>
      </c>
      <c r="Q2023" s="7">
        <v>214</v>
      </c>
      <c r="R2023" s="9">
        <f t="shared" si="252"/>
        <v>486</v>
      </c>
      <c r="S2023" s="9">
        <f t="shared" si="253"/>
        <v>214</v>
      </c>
      <c r="T2023" s="9">
        <f t="shared" si="254"/>
        <v>272</v>
      </c>
      <c r="U2023" s="10">
        <f t="shared" si="255"/>
        <v>0.55967078189300412</v>
      </c>
      <c r="V2023" s="5" t="s">
        <v>42</v>
      </c>
    </row>
    <row r="2024" spans="1:22" x14ac:dyDescent="0.3">
      <c r="A2024" s="5" t="s">
        <v>2111</v>
      </c>
      <c r="B2024" s="6">
        <v>45445</v>
      </c>
      <c r="C2024" s="5">
        <f t="shared" si="248"/>
        <v>2024</v>
      </c>
      <c r="D2024" s="5">
        <f t="shared" si="249"/>
        <v>6</v>
      </c>
      <c r="E2024" s="5" t="str">
        <f t="shared" si="250"/>
        <v>Jun</v>
      </c>
      <c r="F2024" s="5" t="str">
        <f t="shared" si="251"/>
        <v>Q2</v>
      </c>
      <c r="G2024" s="5" t="s">
        <v>51</v>
      </c>
      <c r="H2024" s="5" t="s">
        <v>52</v>
      </c>
      <c r="I2024" s="5" t="s">
        <v>53</v>
      </c>
      <c r="J2024" s="5" t="s">
        <v>81</v>
      </c>
      <c r="K2024" s="5" t="s">
        <v>146</v>
      </c>
      <c r="L2024" s="5" t="s">
        <v>76</v>
      </c>
      <c r="M2024" s="5" t="s">
        <v>41</v>
      </c>
      <c r="N2024" s="5">
        <v>8</v>
      </c>
      <c r="O2024" s="7">
        <v>8367</v>
      </c>
      <c r="P2024" s="8">
        <v>0.4</v>
      </c>
      <c r="Q2024" s="7">
        <v>5302</v>
      </c>
      <c r="R2024" s="9">
        <f t="shared" si="252"/>
        <v>40161.599999999999</v>
      </c>
      <c r="S2024" s="9">
        <f t="shared" si="253"/>
        <v>42416</v>
      </c>
      <c r="T2024" s="9">
        <f t="shared" si="254"/>
        <v>-2254.4000000000015</v>
      </c>
      <c r="U2024" s="10">
        <f t="shared" si="255"/>
        <v>-5.6133221783992708E-2</v>
      </c>
      <c r="V2024" s="5" t="s">
        <v>42</v>
      </c>
    </row>
    <row r="2025" spans="1:22" x14ac:dyDescent="0.3">
      <c r="A2025" s="5" t="s">
        <v>2112</v>
      </c>
      <c r="B2025" s="6">
        <v>45445</v>
      </c>
      <c r="C2025" s="5">
        <f t="shared" si="248"/>
        <v>2024</v>
      </c>
      <c r="D2025" s="5">
        <f t="shared" si="249"/>
        <v>6</v>
      </c>
      <c r="E2025" s="5" t="str">
        <f t="shared" si="250"/>
        <v>Jun</v>
      </c>
      <c r="F2025" s="5" t="str">
        <f t="shared" si="251"/>
        <v>Q2</v>
      </c>
      <c r="G2025" s="5" t="s">
        <v>51</v>
      </c>
      <c r="H2025" s="5" t="s">
        <v>106</v>
      </c>
      <c r="I2025" s="5" t="s">
        <v>107</v>
      </c>
      <c r="J2025" s="5" t="s">
        <v>54</v>
      </c>
      <c r="K2025" s="5" t="s">
        <v>84</v>
      </c>
      <c r="L2025" s="5" t="s">
        <v>40</v>
      </c>
      <c r="M2025" s="5" t="s">
        <v>41</v>
      </c>
      <c r="N2025" s="5">
        <v>1</v>
      </c>
      <c r="O2025" s="7">
        <v>2341</v>
      </c>
      <c r="P2025" s="8">
        <v>0.05</v>
      </c>
      <c r="Q2025" s="7">
        <v>1150</v>
      </c>
      <c r="R2025" s="9">
        <f t="shared" si="252"/>
        <v>2223.9499999999998</v>
      </c>
      <c r="S2025" s="9">
        <f t="shared" si="253"/>
        <v>1150</v>
      </c>
      <c r="T2025" s="9">
        <f t="shared" si="254"/>
        <v>1073.9499999999998</v>
      </c>
      <c r="U2025" s="10">
        <f t="shared" si="255"/>
        <v>0.48290204366105349</v>
      </c>
      <c r="V2025" s="5" t="s">
        <v>42</v>
      </c>
    </row>
    <row r="2026" spans="1:22" x14ac:dyDescent="0.3">
      <c r="A2026" s="5" t="s">
        <v>2113</v>
      </c>
      <c r="B2026" s="6">
        <v>45445</v>
      </c>
      <c r="C2026" s="5">
        <f t="shared" si="248"/>
        <v>2024</v>
      </c>
      <c r="D2026" s="5">
        <f t="shared" si="249"/>
        <v>6</v>
      </c>
      <c r="E2026" s="5" t="str">
        <f t="shared" si="250"/>
        <v>Jun</v>
      </c>
      <c r="F2026" s="5" t="str">
        <f t="shared" si="251"/>
        <v>Q2</v>
      </c>
      <c r="G2026" s="5" t="s">
        <v>58</v>
      </c>
      <c r="H2026" s="5" t="s">
        <v>59</v>
      </c>
      <c r="I2026" s="5" t="s">
        <v>60</v>
      </c>
      <c r="J2026" s="5" t="s">
        <v>46</v>
      </c>
      <c r="K2026" s="5" t="s">
        <v>89</v>
      </c>
      <c r="L2026" s="5" t="s">
        <v>40</v>
      </c>
      <c r="M2026" s="5" t="s">
        <v>41</v>
      </c>
      <c r="N2026" s="5">
        <v>1</v>
      </c>
      <c r="O2026" s="7">
        <v>2318</v>
      </c>
      <c r="P2026" s="8">
        <v>0.1</v>
      </c>
      <c r="Q2026" s="7">
        <v>1378</v>
      </c>
      <c r="R2026" s="9">
        <f t="shared" si="252"/>
        <v>2086.2000000000003</v>
      </c>
      <c r="S2026" s="9">
        <f t="shared" si="253"/>
        <v>1378</v>
      </c>
      <c r="T2026" s="9">
        <f t="shared" si="254"/>
        <v>708.20000000000027</v>
      </c>
      <c r="U2026" s="10">
        <f t="shared" si="255"/>
        <v>0.3394688908062507</v>
      </c>
      <c r="V2026" s="5" t="s">
        <v>42</v>
      </c>
    </row>
    <row r="2027" spans="1:22" x14ac:dyDescent="0.3">
      <c r="A2027" s="5" t="s">
        <v>2114</v>
      </c>
      <c r="B2027" s="6">
        <v>45445</v>
      </c>
      <c r="C2027" s="5">
        <f t="shared" si="248"/>
        <v>2024</v>
      </c>
      <c r="D2027" s="5">
        <f t="shared" si="249"/>
        <v>6</v>
      </c>
      <c r="E2027" s="5" t="str">
        <f t="shared" si="250"/>
        <v>Jun</v>
      </c>
      <c r="F2027" s="5" t="str">
        <f t="shared" si="251"/>
        <v>Q2</v>
      </c>
      <c r="G2027" s="5" t="s">
        <v>58</v>
      </c>
      <c r="H2027" s="5" t="s">
        <v>59</v>
      </c>
      <c r="I2027" s="5" t="s">
        <v>60</v>
      </c>
      <c r="J2027" s="5" t="s">
        <v>46</v>
      </c>
      <c r="K2027" s="5" t="s">
        <v>66</v>
      </c>
      <c r="L2027" s="5" t="s">
        <v>40</v>
      </c>
      <c r="M2027" s="5" t="s">
        <v>49</v>
      </c>
      <c r="N2027" s="5">
        <v>4</v>
      </c>
      <c r="O2027" s="7">
        <v>289</v>
      </c>
      <c r="P2027" s="8">
        <v>0.15</v>
      </c>
      <c r="Q2027" s="7">
        <v>119</v>
      </c>
      <c r="R2027" s="9">
        <f t="shared" si="252"/>
        <v>982.6</v>
      </c>
      <c r="S2027" s="9">
        <f t="shared" si="253"/>
        <v>476</v>
      </c>
      <c r="T2027" s="9">
        <f t="shared" si="254"/>
        <v>506.6</v>
      </c>
      <c r="U2027" s="10">
        <f t="shared" si="255"/>
        <v>0.51557093425605538</v>
      </c>
      <c r="V2027" s="5" t="s">
        <v>42</v>
      </c>
    </row>
    <row r="2028" spans="1:22" x14ac:dyDescent="0.3">
      <c r="A2028" s="5" t="s">
        <v>2115</v>
      </c>
      <c r="B2028" s="6">
        <v>45446</v>
      </c>
      <c r="C2028" s="5">
        <f t="shared" si="248"/>
        <v>2024</v>
      </c>
      <c r="D2028" s="5">
        <f t="shared" si="249"/>
        <v>6</v>
      </c>
      <c r="E2028" s="5" t="str">
        <f t="shared" si="250"/>
        <v>Jun</v>
      </c>
      <c r="F2028" s="5" t="str">
        <f t="shared" si="251"/>
        <v>Q2</v>
      </c>
      <c r="G2028" s="5" t="s">
        <v>51</v>
      </c>
      <c r="H2028" s="5" t="s">
        <v>79</v>
      </c>
      <c r="I2028" s="5" t="s">
        <v>80</v>
      </c>
      <c r="J2028" s="5" t="s">
        <v>46</v>
      </c>
      <c r="K2028" s="5" t="s">
        <v>47</v>
      </c>
      <c r="L2028" s="5" t="s">
        <v>76</v>
      </c>
      <c r="M2028" s="5" t="s">
        <v>41</v>
      </c>
      <c r="N2028" s="5">
        <v>1</v>
      </c>
      <c r="O2028" s="7">
        <v>460</v>
      </c>
      <c r="P2028" s="8">
        <v>0.15</v>
      </c>
      <c r="Q2028" s="7">
        <v>204</v>
      </c>
      <c r="R2028" s="9">
        <f t="shared" si="252"/>
        <v>391</v>
      </c>
      <c r="S2028" s="9">
        <f t="shared" si="253"/>
        <v>204</v>
      </c>
      <c r="T2028" s="9">
        <f t="shared" si="254"/>
        <v>187</v>
      </c>
      <c r="U2028" s="10">
        <f t="shared" si="255"/>
        <v>0.47826086956521741</v>
      </c>
      <c r="V2028" s="5" t="s">
        <v>42</v>
      </c>
    </row>
    <row r="2029" spans="1:22" x14ac:dyDescent="0.3">
      <c r="A2029" s="5" t="s">
        <v>2116</v>
      </c>
      <c r="B2029" s="6">
        <v>45446</v>
      </c>
      <c r="C2029" s="5">
        <f t="shared" si="248"/>
        <v>2024</v>
      </c>
      <c r="D2029" s="5">
        <f t="shared" si="249"/>
        <v>6</v>
      </c>
      <c r="E2029" s="5" t="str">
        <f t="shared" si="250"/>
        <v>Jun</v>
      </c>
      <c r="F2029" s="5" t="str">
        <f t="shared" si="251"/>
        <v>Q2</v>
      </c>
      <c r="G2029" s="5" t="s">
        <v>63</v>
      </c>
      <c r="H2029" s="5" t="s">
        <v>86</v>
      </c>
      <c r="I2029" s="5" t="s">
        <v>87</v>
      </c>
      <c r="J2029" s="5" t="s">
        <v>46</v>
      </c>
      <c r="K2029" s="5" t="s">
        <v>89</v>
      </c>
      <c r="L2029" s="5" t="s">
        <v>76</v>
      </c>
      <c r="M2029" s="5" t="s">
        <v>49</v>
      </c>
      <c r="N2029" s="5">
        <v>2</v>
      </c>
      <c r="O2029" s="7">
        <v>2121</v>
      </c>
      <c r="P2029" s="8">
        <v>0</v>
      </c>
      <c r="Q2029" s="7">
        <v>1251</v>
      </c>
      <c r="R2029" s="9">
        <f t="shared" si="252"/>
        <v>4242</v>
      </c>
      <c r="S2029" s="9">
        <f t="shared" si="253"/>
        <v>2502</v>
      </c>
      <c r="T2029" s="9">
        <f t="shared" si="254"/>
        <v>1740</v>
      </c>
      <c r="U2029" s="10">
        <f t="shared" si="255"/>
        <v>0.41018387553041019</v>
      </c>
      <c r="V2029" s="5" t="s">
        <v>42</v>
      </c>
    </row>
    <row r="2030" spans="1:22" x14ac:dyDescent="0.3">
      <c r="A2030" s="5" t="s">
        <v>2117</v>
      </c>
      <c r="B2030" s="6">
        <v>45447</v>
      </c>
      <c r="C2030" s="5">
        <f t="shared" si="248"/>
        <v>2024</v>
      </c>
      <c r="D2030" s="5">
        <f t="shared" si="249"/>
        <v>6</v>
      </c>
      <c r="E2030" s="5" t="str">
        <f t="shared" si="250"/>
        <v>Jun</v>
      </c>
      <c r="F2030" s="5" t="str">
        <f t="shared" si="251"/>
        <v>Q2</v>
      </c>
      <c r="G2030" s="5" t="s">
        <v>58</v>
      </c>
      <c r="H2030" s="5" t="s">
        <v>72</v>
      </c>
      <c r="I2030" s="5" t="s">
        <v>73</v>
      </c>
      <c r="J2030" s="5" t="s">
        <v>46</v>
      </c>
      <c r="K2030" s="5" t="s">
        <v>89</v>
      </c>
      <c r="L2030" s="5" t="s">
        <v>76</v>
      </c>
      <c r="M2030" s="5" t="s">
        <v>56</v>
      </c>
      <c r="N2030" s="5">
        <v>1</v>
      </c>
      <c r="O2030" s="7">
        <v>2253</v>
      </c>
      <c r="P2030" s="8">
        <v>0.15</v>
      </c>
      <c r="Q2030" s="7">
        <v>1278</v>
      </c>
      <c r="R2030" s="9">
        <f t="shared" si="252"/>
        <v>1915.05</v>
      </c>
      <c r="S2030" s="9">
        <f t="shared" si="253"/>
        <v>1278</v>
      </c>
      <c r="T2030" s="9">
        <f t="shared" si="254"/>
        <v>637.04999999999995</v>
      </c>
      <c r="U2030" s="10">
        <f t="shared" si="255"/>
        <v>0.33265449988250956</v>
      </c>
      <c r="V2030" s="5" t="s">
        <v>42</v>
      </c>
    </row>
    <row r="2031" spans="1:22" x14ac:dyDescent="0.3">
      <c r="A2031" s="5" t="s">
        <v>2118</v>
      </c>
      <c r="B2031" s="6">
        <v>45447</v>
      </c>
      <c r="C2031" s="5">
        <f t="shared" si="248"/>
        <v>2024</v>
      </c>
      <c r="D2031" s="5">
        <f t="shared" si="249"/>
        <v>6</v>
      </c>
      <c r="E2031" s="5" t="str">
        <f t="shared" si="250"/>
        <v>Jun</v>
      </c>
      <c r="F2031" s="5" t="str">
        <f t="shared" si="251"/>
        <v>Q2</v>
      </c>
      <c r="G2031" s="5" t="s">
        <v>58</v>
      </c>
      <c r="H2031" s="5" t="s">
        <v>59</v>
      </c>
      <c r="I2031" s="5" t="s">
        <v>60</v>
      </c>
      <c r="J2031" s="5" t="s">
        <v>54</v>
      </c>
      <c r="K2031" s="5" t="s">
        <v>99</v>
      </c>
      <c r="L2031" s="5" t="s">
        <v>40</v>
      </c>
      <c r="M2031" s="5" t="s">
        <v>49</v>
      </c>
      <c r="N2031" s="5">
        <v>5</v>
      </c>
      <c r="O2031" s="7">
        <v>1924</v>
      </c>
      <c r="P2031" s="8">
        <v>0</v>
      </c>
      <c r="Q2031" s="7">
        <v>974</v>
      </c>
      <c r="R2031" s="9">
        <f t="shared" si="252"/>
        <v>9620</v>
      </c>
      <c r="S2031" s="9">
        <f t="shared" si="253"/>
        <v>4870</v>
      </c>
      <c r="T2031" s="9">
        <f t="shared" si="254"/>
        <v>4750</v>
      </c>
      <c r="U2031" s="10">
        <f t="shared" si="255"/>
        <v>0.49376299376299376</v>
      </c>
      <c r="V2031" s="5" t="s">
        <v>42</v>
      </c>
    </row>
    <row r="2032" spans="1:22" x14ac:dyDescent="0.3">
      <c r="A2032" s="5" t="s">
        <v>2119</v>
      </c>
      <c r="B2032" s="6">
        <v>45447</v>
      </c>
      <c r="C2032" s="5">
        <f t="shared" si="248"/>
        <v>2024</v>
      </c>
      <c r="D2032" s="5">
        <f t="shared" si="249"/>
        <v>6</v>
      </c>
      <c r="E2032" s="5" t="str">
        <f t="shared" si="250"/>
        <v>Jun</v>
      </c>
      <c r="F2032" s="5" t="str">
        <f t="shared" si="251"/>
        <v>Q2</v>
      </c>
      <c r="G2032" s="5" t="s">
        <v>51</v>
      </c>
      <c r="H2032" s="5" t="s">
        <v>79</v>
      </c>
      <c r="I2032" s="5" t="s">
        <v>80</v>
      </c>
      <c r="J2032" s="5" t="s">
        <v>81</v>
      </c>
      <c r="K2032" s="5" t="s">
        <v>146</v>
      </c>
      <c r="L2032" s="5" t="s">
        <v>76</v>
      </c>
      <c r="M2032" s="5" t="s">
        <v>49</v>
      </c>
      <c r="N2032" s="5">
        <v>3</v>
      </c>
      <c r="O2032" s="7">
        <v>9567</v>
      </c>
      <c r="P2032" s="8">
        <v>0.35</v>
      </c>
      <c r="Q2032" s="7">
        <v>5787</v>
      </c>
      <c r="R2032" s="9">
        <f t="shared" si="252"/>
        <v>18655.650000000001</v>
      </c>
      <c r="S2032" s="9">
        <f t="shared" si="253"/>
        <v>17361</v>
      </c>
      <c r="T2032" s="9">
        <f t="shared" si="254"/>
        <v>1294.6500000000015</v>
      </c>
      <c r="U2032" s="10">
        <f t="shared" si="255"/>
        <v>6.9397206744337581E-2</v>
      </c>
      <c r="V2032" s="5" t="s">
        <v>42</v>
      </c>
    </row>
    <row r="2033" spans="1:22" x14ac:dyDescent="0.3">
      <c r="A2033" s="5" t="s">
        <v>2120</v>
      </c>
      <c r="B2033" s="6">
        <v>45447</v>
      </c>
      <c r="C2033" s="5">
        <f t="shared" si="248"/>
        <v>2024</v>
      </c>
      <c r="D2033" s="5">
        <f t="shared" si="249"/>
        <v>6</v>
      </c>
      <c r="E2033" s="5" t="str">
        <f t="shared" si="250"/>
        <v>Jun</v>
      </c>
      <c r="F2033" s="5" t="str">
        <f t="shared" si="251"/>
        <v>Q2</v>
      </c>
      <c r="G2033" s="5" t="s">
        <v>58</v>
      </c>
      <c r="H2033" s="5" t="s">
        <v>72</v>
      </c>
      <c r="I2033" s="5" t="s">
        <v>73</v>
      </c>
      <c r="J2033" s="5" t="s">
        <v>81</v>
      </c>
      <c r="K2033" s="5" t="s">
        <v>146</v>
      </c>
      <c r="L2033" s="5" t="s">
        <v>48</v>
      </c>
      <c r="M2033" s="5" t="s">
        <v>56</v>
      </c>
      <c r="N2033" s="5">
        <v>1</v>
      </c>
      <c r="O2033" s="7">
        <v>8985</v>
      </c>
      <c r="P2033" s="8">
        <v>0.15</v>
      </c>
      <c r="Q2033" s="7">
        <v>5456</v>
      </c>
      <c r="R2033" s="9">
        <f t="shared" si="252"/>
        <v>7637.25</v>
      </c>
      <c r="S2033" s="9">
        <f t="shared" si="253"/>
        <v>5456</v>
      </c>
      <c r="T2033" s="9">
        <f t="shared" si="254"/>
        <v>2181.25</v>
      </c>
      <c r="U2033" s="10">
        <f t="shared" si="255"/>
        <v>0.28560673017120036</v>
      </c>
      <c r="V2033" s="5" t="s">
        <v>42</v>
      </c>
    </row>
    <row r="2034" spans="1:22" x14ac:dyDescent="0.3">
      <c r="A2034" s="5" t="s">
        <v>2121</v>
      </c>
      <c r="B2034" s="6">
        <v>45448</v>
      </c>
      <c r="C2034" s="5">
        <f t="shared" si="248"/>
        <v>2024</v>
      </c>
      <c r="D2034" s="5">
        <f t="shared" si="249"/>
        <v>6</v>
      </c>
      <c r="E2034" s="5" t="str">
        <f t="shared" si="250"/>
        <v>Jun</v>
      </c>
      <c r="F2034" s="5" t="str">
        <f t="shared" si="251"/>
        <v>Q2</v>
      </c>
      <c r="G2034" s="5" t="s">
        <v>63</v>
      </c>
      <c r="H2034" s="5" t="s">
        <v>109</v>
      </c>
      <c r="I2034" s="5" t="s">
        <v>110</v>
      </c>
      <c r="J2034" s="5" t="s">
        <v>38</v>
      </c>
      <c r="K2034" s="5" t="s">
        <v>39</v>
      </c>
      <c r="L2034" s="5" t="s">
        <v>40</v>
      </c>
      <c r="M2034" s="5" t="s">
        <v>49</v>
      </c>
      <c r="N2034" s="5">
        <v>5</v>
      </c>
      <c r="O2034" s="7">
        <v>56824</v>
      </c>
      <c r="P2034" s="8">
        <v>0.1</v>
      </c>
      <c r="Q2034" s="7">
        <v>49657</v>
      </c>
      <c r="R2034" s="9">
        <f t="shared" si="252"/>
        <v>255708</v>
      </c>
      <c r="S2034" s="9">
        <f t="shared" si="253"/>
        <v>248285</v>
      </c>
      <c r="T2034" s="9">
        <f t="shared" si="254"/>
        <v>7423</v>
      </c>
      <c r="U2034" s="10">
        <f t="shared" si="255"/>
        <v>2.9029205187166611E-2</v>
      </c>
      <c r="V2034" s="5" t="s">
        <v>42</v>
      </c>
    </row>
    <row r="2035" spans="1:22" x14ac:dyDescent="0.3">
      <c r="A2035" s="5" t="s">
        <v>2122</v>
      </c>
      <c r="B2035" s="6">
        <v>45448</v>
      </c>
      <c r="C2035" s="5">
        <f t="shared" si="248"/>
        <v>2024</v>
      </c>
      <c r="D2035" s="5">
        <f t="shared" si="249"/>
        <v>6</v>
      </c>
      <c r="E2035" s="5" t="str">
        <f t="shared" si="250"/>
        <v>Jun</v>
      </c>
      <c r="F2035" s="5" t="str">
        <f t="shared" si="251"/>
        <v>Q2</v>
      </c>
      <c r="G2035" s="5" t="s">
        <v>58</v>
      </c>
      <c r="H2035" s="5" t="s">
        <v>72</v>
      </c>
      <c r="I2035" s="5" t="s">
        <v>73</v>
      </c>
      <c r="J2035" s="5" t="s">
        <v>81</v>
      </c>
      <c r="K2035" s="5" t="s">
        <v>82</v>
      </c>
      <c r="L2035" s="5" t="s">
        <v>76</v>
      </c>
      <c r="M2035" s="5" t="s">
        <v>41</v>
      </c>
      <c r="N2035" s="5">
        <v>3</v>
      </c>
      <c r="O2035" s="7">
        <v>6190</v>
      </c>
      <c r="P2035" s="8">
        <v>0.05</v>
      </c>
      <c r="Q2035" s="7">
        <v>3496</v>
      </c>
      <c r="R2035" s="9">
        <f t="shared" si="252"/>
        <v>17641.5</v>
      </c>
      <c r="S2035" s="9">
        <f t="shared" si="253"/>
        <v>10488</v>
      </c>
      <c r="T2035" s="9">
        <f t="shared" si="254"/>
        <v>7153.5</v>
      </c>
      <c r="U2035" s="10">
        <f t="shared" si="255"/>
        <v>0.40549273021001614</v>
      </c>
      <c r="V2035" s="5" t="s">
        <v>42</v>
      </c>
    </row>
    <row r="2036" spans="1:22" x14ac:dyDescent="0.3">
      <c r="A2036" s="5" t="s">
        <v>2123</v>
      </c>
      <c r="B2036" s="6">
        <v>45448</v>
      </c>
      <c r="C2036" s="5">
        <f t="shared" si="248"/>
        <v>2024</v>
      </c>
      <c r="D2036" s="5">
        <f t="shared" si="249"/>
        <v>6</v>
      </c>
      <c r="E2036" s="5" t="str">
        <f t="shared" si="250"/>
        <v>Jun</v>
      </c>
      <c r="F2036" s="5" t="str">
        <f t="shared" si="251"/>
        <v>Q2</v>
      </c>
      <c r="G2036" s="5" t="s">
        <v>51</v>
      </c>
      <c r="H2036" s="5" t="s">
        <v>79</v>
      </c>
      <c r="I2036" s="5" t="s">
        <v>80</v>
      </c>
      <c r="J2036" s="5" t="s">
        <v>46</v>
      </c>
      <c r="K2036" s="5" t="s">
        <v>47</v>
      </c>
      <c r="L2036" s="5" t="s">
        <v>40</v>
      </c>
      <c r="M2036" s="5" t="s">
        <v>41</v>
      </c>
      <c r="N2036" s="5">
        <v>8</v>
      </c>
      <c r="O2036" s="7">
        <v>457</v>
      </c>
      <c r="P2036" s="8">
        <v>0.2</v>
      </c>
      <c r="Q2036" s="7">
        <v>209</v>
      </c>
      <c r="R2036" s="9">
        <f t="shared" si="252"/>
        <v>2924.8</v>
      </c>
      <c r="S2036" s="9">
        <f t="shared" si="253"/>
        <v>1672</v>
      </c>
      <c r="T2036" s="9">
        <f t="shared" si="254"/>
        <v>1252.8000000000002</v>
      </c>
      <c r="U2036" s="10">
        <f t="shared" si="255"/>
        <v>0.42833698030634576</v>
      </c>
      <c r="V2036" s="5" t="s">
        <v>42</v>
      </c>
    </row>
    <row r="2037" spans="1:22" x14ac:dyDescent="0.3">
      <c r="A2037" s="5" t="s">
        <v>2124</v>
      </c>
      <c r="B2037" s="6">
        <v>45449</v>
      </c>
      <c r="C2037" s="5">
        <f t="shared" si="248"/>
        <v>2024</v>
      </c>
      <c r="D2037" s="5">
        <f t="shared" si="249"/>
        <v>6</v>
      </c>
      <c r="E2037" s="5" t="str">
        <f t="shared" si="250"/>
        <v>Jun</v>
      </c>
      <c r="F2037" s="5" t="str">
        <f t="shared" si="251"/>
        <v>Q2</v>
      </c>
      <c r="G2037" s="5" t="s">
        <v>51</v>
      </c>
      <c r="H2037" s="5" t="s">
        <v>106</v>
      </c>
      <c r="I2037" s="5" t="s">
        <v>107</v>
      </c>
      <c r="J2037" s="5" t="s">
        <v>46</v>
      </c>
      <c r="K2037" s="5" t="s">
        <v>66</v>
      </c>
      <c r="L2037" s="5" t="s">
        <v>40</v>
      </c>
      <c r="M2037" s="5" t="s">
        <v>49</v>
      </c>
      <c r="N2037" s="5">
        <v>4</v>
      </c>
      <c r="O2037" s="7">
        <v>297</v>
      </c>
      <c r="P2037" s="8">
        <v>0.15</v>
      </c>
      <c r="Q2037" s="7">
        <v>116</v>
      </c>
      <c r="R2037" s="9">
        <f t="shared" si="252"/>
        <v>1009.8</v>
      </c>
      <c r="S2037" s="9">
        <f t="shared" si="253"/>
        <v>464</v>
      </c>
      <c r="T2037" s="9">
        <f t="shared" si="254"/>
        <v>545.79999999999995</v>
      </c>
      <c r="U2037" s="10">
        <f t="shared" si="255"/>
        <v>0.54050306991483466</v>
      </c>
      <c r="V2037" s="5" t="s">
        <v>42</v>
      </c>
    </row>
    <row r="2038" spans="1:22" x14ac:dyDescent="0.3">
      <c r="A2038" s="5" t="s">
        <v>2125</v>
      </c>
      <c r="B2038" s="6">
        <v>45449</v>
      </c>
      <c r="C2038" s="5">
        <f t="shared" si="248"/>
        <v>2024</v>
      </c>
      <c r="D2038" s="5">
        <f t="shared" si="249"/>
        <v>6</v>
      </c>
      <c r="E2038" s="5" t="str">
        <f t="shared" si="250"/>
        <v>Jun</v>
      </c>
      <c r="F2038" s="5" t="str">
        <f t="shared" si="251"/>
        <v>Q2</v>
      </c>
      <c r="G2038" s="5" t="s">
        <v>58</v>
      </c>
      <c r="H2038" s="5" t="s">
        <v>68</v>
      </c>
      <c r="I2038" s="5" t="s">
        <v>69</v>
      </c>
      <c r="J2038" s="5" t="s">
        <v>54</v>
      </c>
      <c r="K2038" s="5" t="s">
        <v>55</v>
      </c>
      <c r="L2038" s="5" t="s">
        <v>48</v>
      </c>
      <c r="M2038" s="5" t="s">
        <v>41</v>
      </c>
      <c r="N2038" s="5">
        <v>4</v>
      </c>
      <c r="O2038" s="7">
        <v>2550</v>
      </c>
      <c r="P2038" s="8">
        <v>0.1</v>
      </c>
      <c r="Q2038" s="7">
        <v>1499</v>
      </c>
      <c r="R2038" s="9">
        <f t="shared" si="252"/>
        <v>9180</v>
      </c>
      <c r="S2038" s="9">
        <f t="shared" si="253"/>
        <v>5996</v>
      </c>
      <c r="T2038" s="9">
        <f t="shared" si="254"/>
        <v>3184</v>
      </c>
      <c r="U2038" s="10">
        <f t="shared" si="255"/>
        <v>0.3468409586056645</v>
      </c>
      <c r="V2038" s="5" t="s">
        <v>42</v>
      </c>
    </row>
    <row r="2039" spans="1:22" x14ac:dyDescent="0.3">
      <c r="A2039" s="5" t="s">
        <v>2126</v>
      </c>
      <c r="B2039" s="6">
        <v>45449</v>
      </c>
      <c r="C2039" s="5">
        <f t="shared" si="248"/>
        <v>2024</v>
      </c>
      <c r="D2039" s="5">
        <f t="shared" si="249"/>
        <v>6</v>
      </c>
      <c r="E2039" s="5" t="str">
        <f t="shared" si="250"/>
        <v>Jun</v>
      </c>
      <c r="F2039" s="5" t="str">
        <f t="shared" si="251"/>
        <v>Q2</v>
      </c>
      <c r="G2039" s="5" t="s">
        <v>35</v>
      </c>
      <c r="H2039" s="5" t="s">
        <v>44</v>
      </c>
      <c r="I2039" s="5" t="s">
        <v>45</v>
      </c>
      <c r="J2039" s="5" t="s">
        <v>46</v>
      </c>
      <c r="K2039" s="5" t="s">
        <v>61</v>
      </c>
      <c r="L2039" s="5" t="s">
        <v>40</v>
      </c>
      <c r="M2039" s="5" t="s">
        <v>56</v>
      </c>
      <c r="N2039" s="5">
        <v>2</v>
      </c>
      <c r="O2039" s="7">
        <v>231</v>
      </c>
      <c r="P2039" s="8">
        <v>0</v>
      </c>
      <c r="Q2039" s="7">
        <v>100</v>
      </c>
      <c r="R2039" s="9">
        <f t="shared" si="252"/>
        <v>462</v>
      </c>
      <c r="S2039" s="9">
        <f t="shared" si="253"/>
        <v>200</v>
      </c>
      <c r="T2039" s="9">
        <f t="shared" si="254"/>
        <v>262</v>
      </c>
      <c r="U2039" s="10">
        <f t="shared" si="255"/>
        <v>0.5670995670995671</v>
      </c>
      <c r="V2039" s="5" t="s">
        <v>42</v>
      </c>
    </row>
    <row r="2040" spans="1:22" x14ac:dyDescent="0.3">
      <c r="A2040" s="5" t="s">
        <v>2127</v>
      </c>
      <c r="B2040" s="6">
        <v>45449</v>
      </c>
      <c r="C2040" s="5">
        <f t="shared" si="248"/>
        <v>2024</v>
      </c>
      <c r="D2040" s="5">
        <f t="shared" si="249"/>
        <v>6</v>
      </c>
      <c r="E2040" s="5" t="str">
        <f t="shared" si="250"/>
        <v>Jun</v>
      </c>
      <c r="F2040" s="5" t="str">
        <f t="shared" si="251"/>
        <v>Q2</v>
      </c>
      <c r="G2040" s="5" t="s">
        <v>51</v>
      </c>
      <c r="H2040" s="5" t="s">
        <v>106</v>
      </c>
      <c r="I2040" s="5" t="s">
        <v>107</v>
      </c>
      <c r="J2040" s="5" t="s">
        <v>38</v>
      </c>
      <c r="K2040" s="5" t="s">
        <v>75</v>
      </c>
      <c r="L2040" s="5" t="s">
        <v>48</v>
      </c>
      <c r="M2040" s="5" t="s">
        <v>49</v>
      </c>
      <c r="N2040" s="5">
        <v>1</v>
      </c>
      <c r="O2040" s="7">
        <v>9988</v>
      </c>
      <c r="P2040" s="8">
        <v>0.15</v>
      </c>
      <c r="Q2040" s="7">
        <v>7468</v>
      </c>
      <c r="R2040" s="9">
        <f t="shared" si="252"/>
        <v>8489.7999999999993</v>
      </c>
      <c r="S2040" s="9">
        <f t="shared" si="253"/>
        <v>7468</v>
      </c>
      <c r="T2040" s="9">
        <f t="shared" si="254"/>
        <v>1021.7999999999993</v>
      </c>
      <c r="U2040" s="10">
        <f t="shared" si="255"/>
        <v>0.12035619213644601</v>
      </c>
      <c r="V2040" s="5" t="s">
        <v>42</v>
      </c>
    </row>
    <row r="2041" spans="1:22" x14ac:dyDescent="0.3">
      <c r="A2041" s="5" t="s">
        <v>2128</v>
      </c>
      <c r="B2041" s="6">
        <v>45449</v>
      </c>
      <c r="C2041" s="5">
        <f t="shared" si="248"/>
        <v>2024</v>
      </c>
      <c r="D2041" s="5">
        <f t="shared" si="249"/>
        <v>6</v>
      </c>
      <c r="E2041" s="5" t="str">
        <f t="shared" si="250"/>
        <v>Jun</v>
      </c>
      <c r="F2041" s="5" t="str">
        <f t="shared" si="251"/>
        <v>Q2</v>
      </c>
      <c r="G2041" s="5" t="s">
        <v>51</v>
      </c>
      <c r="H2041" s="5" t="s">
        <v>106</v>
      </c>
      <c r="I2041" s="5" t="s">
        <v>107</v>
      </c>
      <c r="J2041" s="5" t="s">
        <v>54</v>
      </c>
      <c r="K2041" s="5" t="s">
        <v>55</v>
      </c>
      <c r="L2041" s="5" t="s">
        <v>76</v>
      </c>
      <c r="M2041" s="5" t="s">
        <v>41</v>
      </c>
      <c r="N2041" s="5">
        <v>1</v>
      </c>
      <c r="O2041" s="7">
        <v>2809</v>
      </c>
      <c r="P2041" s="8">
        <v>0.15</v>
      </c>
      <c r="Q2041" s="7">
        <v>1722</v>
      </c>
      <c r="R2041" s="9">
        <f t="shared" si="252"/>
        <v>2387.65</v>
      </c>
      <c r="S2041" s="9">
        <f t="shared" si="253"/>
        <v>1722</v>
      </c>
      <c r="T2041" s="9">
        <f t="shared" si="254"/>
        <v>665.65000000000009</v>
      </c>
      <c r="U2041" s="10">
        <f t="shared" si="255"/>
        <v>0.27878876719787243</v>
      </c>
      <c r="V2041" s="5" t="s">
        <v>42</v>
      </c>
    </row>
    <row r="2042" spans="1:22" x14ac:dyDescent="0.3">
      <c r="A2042" s="5" t="s">
        <v>2129</v>
      </c>
      <c r="B2042" s="6">
        <v>45450</v>
      </c>
      <c r="C2042" s="5">
        <f t="shared" si="248"/>
        <v>2024</v>
      </c>
      <c r="D2042" s="5">
        <f t="shared" si="249"/>
        <v>6</v>
      </c>
      <c r="E2042" s="5" t="str">
        <f t="shared" si="250"/>
        <v>Jun</v>
      </c>
      <c r="F2042" s="5" t="str">
        <f t="shared" si="251"/>
        <v>Q2</v>
      </c>
      <c r="G2042" s="5" t="s">
        <v>63</v>
      </c>
      <c r="H2042" s="5" t="s">
        <v>109</v>
      </c>
      <c r="I2042" s="5" t="s">
        <v>110</v>
      </c>
      <c r="J2042" s="5" t="s">
        <v>46</v>
      </c>
      <c r="K2042" s="5" t="s">
        <v>47</v>
      </c>
      <c r="L2042" s="5" t="s">
        <v>40</v>
      </c>
      <c r="M2042" s="5" t="s">
        <v>56</v>
      </c>
      <c r="N2042" s="5">
        <v>3</v>
      </c>
      <c r="O2042" s="7">
        <v>438</v>
      </c>
      <c r="P2042" s="8">
        <v>0.05</v>
      </c>
      <c r="Q2042" s="7">
        <v>192</v>
      </c>
      <c r="R2042" s="9">
        <f t="shared" si="252"/>
        <v>1248.3</v>
      </c>
      <c r="S2042" s="9">
        <f t="shared" si="253"/>
        <v>576</v>
      </c>
      <c r="T2042" s="9">
        <f t="shared" si="254"/>
        <v>672.3</v>
      </c>
      <c r="U2042" s="10">
        <f t="shared" si="255"/>
        <v>0.53857245854361935</v>
      </c>
      <c r="V2042" s="5" t="s">
        <v>42</v>
      </c>
    </row>
    <row r="2043" spans="1:22" x14ac:dyDescent="0.3">
      <c r="A2043" s="5" t="s">
        <v>2130</v>
      </c>
      <c r="B2043" s="6">
        <v>45450</v>
      </c>
      <c r="C2043" s="5">
        <f t="shared" si="248"/>
        <v>2024</v>
      </c>
      <c r="D2043" s="5">
        <f t="shared" si="249"/>
        <v>6</v>
      </c>
      <c r="E2043" s="5" t="str">
        <f t="shared" si="250"/>
        <v>Jun</v>
      </c>
      <c r="F2043" s="5" t="str">
        <f t="shared" si="251"/>
        <v>Q2</v>
      </c>
      <c r="G2043" s="5" t="s">
        <v>51</v>
      </c>
      <c r="H2043" s="5" t="s">
        <v>52</v>
      </c>
      <c r="I2043" s="5" t="s">
        <v>53</v>
      </c>
      <c r="J2043" s="5" t="s">
        <v>46</v>
      </c>
      <c r="K2043" s="5" t="s">
        <v>47</v>
      </c>
      <c r="L2043" s="5" t="s">
        <v>40</v>
      </c>
      <c r="M2043" s="5" t="s">
        <v>41</v>
      </c>
      <c r="N2043" s="5">
        <v>3</v>
      </c>
      <c r="O2043" s="7">
        <v>405</v>
      </c>
      <c r="P2043" s="8">
        <v>0.05</v>
      </c>
      <c r="Q2043" s="7">
        <v>187</v>
      </c>
      <c r="R2043" s="9">
        <f t="shared" si="252"/>
        <v>1154.25</v>
      </c>
      <c r="S2043" s="9">
        <f t="shared" si="253"/>
        <v>561</v>
      </c>
      <c r="T2043" s="9">
        <f t="shared" si="254"/>
        <v>593.25</v>
      </c>
      <c r="U2043" s="10">
        <f t="shared" si="255"/>
        <v>0.51397011046133856</v>
      </c>
      <c r="V2043" s="5" t="s">
        <v>42</v>
      </c>
    </row>
    <row r="2044" spans="1:22" x14ac:dyDescent="0.3">
      <c r="A2044" s="5" t="s">
        <v>2131</v>
      </c>
      <c r="B2044" s="6">
        <v>45450</v>
      </c>
      <c r="C2044" s="5">
        <f t="shared" si="248"/>
        <v>2024</v>
      </c>
      <c r="D2044" s="5">
        <f t="shared" si="249"/>
        <v>6</v>
      </c>
      <c r="E2044" s="5" t="str">
        <f t="shared" si="250"/>
        <v>Jun</v>
      </c>
      <c r="F2044" s="5" t="str">
        <f t="shared" si="251"/>
        <v>Q2</v>
      </c>
      <c r="G2044" s="5" t="s">
        <v>51</v>
      </c>
      <c r="H2044" s="5" t="s">
        <v>79</v>
      </c>
      <c r="I2044" s="5" t="s">
        <v>80</v>
      </c>
      <c r="J2044" s="5" t="s">
        <v>81</v>
      </c>
      <c r="K2044" s="5" t="s">
        <v>82</v>
      </c>
      <c r="L2044" s="5" t="s">
        <v>48</v>
      </c>
      <c r="M2044" s="5" t="s">
        <v>49</v>
      </c>
      <c r="N2044" s="5">
        <v>4</v>
      </c>
      <c r="O2044" s="7">
        <v>6932</v>
      </c>
      <c r="P2044" s="8">
        <v>0.2</v>
      </c>
      <c r="Q2044" s="7">
        <v>3794</v>
      </c>
      <c r="R2044" s="9">
        <f t="shared" si="252"/>
        <v>22182.400000000001</v>
      </c>
      <c r="S2044" s="9">
        <f t="shared" si="253"/>
        <v>15176</v>
      </c>
      <c r="T2044" s="9">
        <f t="shared" si="254"/>
        <v>7006.4000000000015</v>
      </c>
      <c r="U2044" s="10">
        <f t="shared" si="255"/>
        <v>0.31585401038661287</v>
      </c>
      <c r="V2044" s="5" t="s">
        <v>42</v>
      </c>
    </row>
    <row r="2045" spans="1:22" x14ac:dyDescent="0.3">
      <c r="A2045" s="5" t="s">
        <v>2132</v>
      </c>
      <c r="B2045" s="6">
        <v>45450</v>
      </c>
      <c r="C2045" s="5">
        <f t="shared" si="248"/>
        <v>2024</v>
      </c>
      <c r="D2045" s="5">
        <f t="shared" si="249"/>
        <v>6</v>
      </c>
      <c r="E2045" s="5" t="str">
        <f t="shared" si="250"/>
        <v>Jun</v>
      </c>
      <c r="F2045" s="5" t="str">
        <f t="shared" si="251"/>
        <v>Q2</v>
      </c>
      <c r="G2045" s="5" t="s">
        <v>63</v>
      </c>
      <c r="H2045" s="5" t="s">
        <v>109</v>
      </c>
      <c r="I2045" s="5" t="s">
        <v>110</v>
      </c>
      <c r="J2045" s="5" t="s">
        <v>46</v>
      </c>
      <c r="K2045" s="5" t="s">
        <v>66</v>
      </c>
      <c r="L2045" s="5" t="s">
        <v>40</v>
      </c>
      <c r="M2045" s="5" t="s">
        <v>56</v>
      </c>
      <c r="N2045" s="5">
        <v>2</v>
      </c>
      <c r="O2045" s="7">
        <v>272</v>
      </c>
      <c r="P2045" s="8">
        <v>0.05</v>
      </c>
      <c r="Q2045" s="7">
        <v>110</v>
      </c>
      <c r="R2045" s="9">
        <f t="shared" si="252"/>
        <v>516.79999999999995</v>
      </c>
      <c r="S2045" s="9">
        <f t="shared" si="253"/>
        <v>220</v>
      </c>
      <c r="T2045" s="9">
        <f t="shared" si="254"/>
        <v>296.79999999999995</v>
      </c>
      <c r="U2045" s="10">
        <f t="shared" si="255"/>
        <v>0.57430340557275539</v>
      </c>
      <c r="V2045" s="5" t="s">
        <v>42</v>
      </c>
    </row>
    <row r="2046" spans="1:22" x14ac:dyDescent="0.3">
      <c r="A2046" s="5" t="s">
        <v>2133</v>
      </c>
      <c r="B2046" s="6">
        <v>45451</v>
      </c>
      <c r="C2046" s="5">
        <f t="shared" si="248"/>
        <v>2024</v>
      </c>
      <c r="D2046" s="5">
        <f t="shared" si="249"/>
        <v>6</v>
      </c>
      <c r="E2046" s="5" t="str">
        <f t="shared" si="250"/>
        <v>Jun</v>
      </c>
      <c r="F2046" s="5" t="str">
        <f t="shared" si="251"/>
        <v>Q2</v>
      </c>
      <c r="G2046" s="5" t="s">
        <v>58</v>
      </c>
      <c r="H2046" s="5" t="s">
        <v>68</v>
      </c>
      <c r="I2046" s="5" t="s">
        <v>69</v>
      </c>
      <c r="J2046" s="5" t="s">
        <v>54</v>
      </c>
      <c r="K2046" s="5" t="s">
        <v>55</v>
      </c>
      <c r="L2046" s="5" t="s">
        <v>76</v>
      </c>
      <c r="M2046" s="5" t="s">
        <v>56</v>
      </c>
      <c r="N2046" s="5">
        <v>5</v>
      </c>
      <c r="O2046" s="7">
        <v>2534</v>
      </c>
      <c r="P2046" s="8">
        <v>0.15</v>
      </c>
      <c r="Q2046" s="7">
        <v>1565</v>
      </c>
      <c r="R2046" s="9">
        <f t="shared" si="252"/>
        <v>10769.5</v>
      </c>
      <c r="S2046" s="9">
        <f t="shared" si="253"/>
        <v>7825</v>
      </c>
      <c r="T2046" s="9">
        <f t="shared" si="254"/>
        <v>2944.5</v>
      </c>
      <c r="U2046" s="10">
        <f t="shared" si="255"/>
        <v>0.27341102186731048</v>
      </c>
      <c r="V2046" s="5" t="s">
        <v>42</v>
      </c>
    </row>
    <row r="2047" spans="1:22" x14ac:dyDescent="0.3">
      <c r="A2047" s="5" t="s">
        <v>2134</v>
      </c>
      <c r="B2047" s="6">
        <v>45451</v>
      </c>
      <c r="C2047" s="5">
        <f t="shared" si="248"/>
        <v>2024</v>
      </c>
      <c r="D2047" s="5">
        <f t="shared" si="249"/>
        <v>6</v>
      </c>
      <c r="E2047" s="5" t="str">
        <f t="shared" si="250"/>
        <v>Jun</v>
      </c>
      <c r="F2047" s="5" t="str">
        <f t="shared" si="251"/>
        <v>Q2</v>
      </c>
      <c r="G2047" s="5" t="s">
        <v>51</v>
      </c>
      <c r="H2047" s="5" t="s">
        <v>79</v>
      </c>
      <c r="I2047" s="5" t="s">
        <v>80</v>
      </c>
      <c r="J2047" s="5" t="s">
        <v>81</v>
      </c>
      <c r="K2047" s="5" t="s">
        <v>146</v>
      </c>
      <c r="L2047" s="5" t="s">
        <v>40</v>
      </c>
      <c r="M2047" s="5" t="s">
        <v>56</v>
      </c>
      <c r="N2047" s="5">
        <v>3</v>
      </c>
      <c r="O2047" s="7">
        <v>9009</v>
      </c>
      <c r="P2047" s="8">
        <v>0.35</v>
      </c>
      <c r="Q2047" s="7">
        <v>5507</v>
      </c>
      <c r="R2047" s="9">
        <f t="shared" si="252"/>
        <v>17567.55</v>
      </c>
      <c r="S2047" s="9">
        <f t="shared" si="253"/>
        <v>16521</v>
      </c>
      <c r="T2047" s="9">
        <f t="shared" si="254"/>
        <v>1046.5499999999993</v>
      </c>
      <c r="U2047" s="10">
        <f t="shared" si="255"/>
        <v>5.9572905726751842E-2</v>
      </c>
      <c r="V2047" s="5" t="s">
        <v>42</v>
      </c>
    </row>
    <row r="2048" spans="1:22" x14ac:dyDescent="0.3">
      <c r="A2048" s="5" t="s">
        <v>2135</v>
      </c>
      <c r="B2048" s="6">
        <v>45451</v>
      </c>
      <c r="C2048" s="5">
        <f t="shared" si="248"/>
        <v>2024</v>
      </c>
      <c r="D2048" s="5">
        <f t="shared" si="249"/>
        <v>6</v>
      </c>
      <c r="E2048" s="5" t="str">
        <f t="shared" si="250"/>
        <v>Jun</v>
      </c>
      <c r="F2048" s="5" t="str">
        <f t="shared" si="251"/>
        <v>Q2</v>
      </c>
      <c r="G2048" s="5" t="s">
        <v>35</v>
      </c>
      <c r="H2048" s="5" t="s">
        <v>36</v>
      </c>
      <c r="I2048" s="5" t="s">
        <v>37</v>
      </c>
      <c r="J2048" s="5" t="s">
        <v>81</v>
      </c>
      <c r="K2048" s="5" t="s">
        <v>82</v>
      </c>
      <c r="L2048" s="5" t="s">
        <v>40</v>
      </c>
      <c r="M2048" s="5" t="s">
        <v>56</v>
      </c>
      <c r="N2048" s="5">
        <v>1</v>
      </c>
      <c r="O2048" s="7">
        <v>6667</v>
      </c>
      <c r="P2048" s="8">
        <v>0</v>
      </c>
      <c r="Q2048" s="7">
        <v>3718</v>
      </c>
      <c r="R2048" s="9">
        <f t="shared" si="252"/>
        <v>6667</v>
      </c>
      <c r="S2048" s="9">
        <f t="shared" si="253"/>
        <v>3718</v>
      </c>
      <c r="T2048" s="9">
        <f t="shared" si="254"/>
        <v>2949</v>
      </c>
      <c r="U2048" s="10">
        <f t="shared" si="255"/>
        <v>0.4423278836058197</v>
      </c>
      <c r="V2048" s="5" t="s">
        <v>42</v>
      </c>
    </row>
    <row r="2049" spans="1:22" x14ac:dyDescent="0.3">
      <c r="A2049" s="5" t="s">
        <v>2136</v>
      </c>
      <c r="B2049" s="6">
        <v>45452</v>
      </c>
      <c r="C2049" s="5">
        <f t="shared" si="248"/>
        <v>2024</v>
      </c>
      <c r="D2049" s="5">
        <f t="shared" si="249"/>
        <v>6</v>
      </c>
      <c r="E2049" s="5" t="str">
        <f t="shared" si="250"/>
        <v>Jun</v>
      </c>
      <c r="F2049" s="5" t="str">
        <f t="shared" si="251"/>
        <v>Q2</v>
      </c>
      <c r="G2049" s="5" t="s">
        <v>58</v>
      </c>
      <c r="H2049" s="5" t="s">
        <v>68</v>
      </c>
      <c r="I2049" s="5" t="s">
        <v>69</v>
      </c>
      <c r="J2049" s="5" t="s">
        <v>81</v>
      </c>
      <c r="K2049" s="5" t="s">
        <v>94</v>
      </c>
      <c r="L2049" s="5" t="s">
        <v>40</v>
      </c>
      <c r="M2049" s="5" t="s">
        <v>56</v>
      </c>
      <c r="N2049" s="5">
        <v>3</v>
      </c>
      <c r="O2049" s="7">
        <v>30867</v>
      </c>
      <c r="P2049" s="8">
        <v>0.05</v>
      </c>
      <c r="Q2049" s="7">
        <v>20552</v>
      </c>
      <c r="R2049" s="9">
        <f t="shared" si="252"/>
        <v>87970.95</v>
      </c>
      <c r="S2049" s="9">
        <f t="shared" si="253"/>
        <v>61656</v>
      </c>
      <c r="T2049" s="9">
        <f t="shared" si="254"/>
        <v>26314.949999999997</v>
      </c>
      <c r="U2049" s="10">
        <f t="shared" si="255"/>
        <v>0.29913227036879786</v>
      </c>
      <c r="V2049" s="5" t="s">
        <v>42</v>
      </c>
    </row>
    <row r="2050" spans="1:22" x14ac:dyDescent="0.3">
      <c r="A2050" s="5" t="s">
        <v>2137</v>
      </c>
      <c r="B2050" s="6">
        <v>45452</v>
      </c>
      <c r="C2050" s="5">
        <f t="shared" ref="C2050:C2113" si="256">YEAR(B2050)</f>
        <v>2024</v>
      </c>
      <c r="D2050" s="5">
        <f t="shared" ref="D2050:D2113" si="257">MONTH(B2050)</f>
        <v>6</v>
      </c>
      <c r="E2050" s="5" t="str">
        <f t="shared" ref="E2050:E2113" si="258">TEXT(B2050,"mmm")</f>
        <v>Jun</v>
      </c>
      <c r="F2050" s="5" t="str">
        <f t="shared" ref="F2050:F2113" si="259">"Q"&amp;ROUNDUP(D2050/3,0)</f>
        <v>Q2</v>
      </c>
      <c r="G2050" s="5" t="s">
        <v>58</v>
      </c>
      <c r="H2050" s="5" t="s">
        <v>59</v>
      </c>
      <c r="I2050" s="5" t="s">
        <v>60</v>
      </c>
      <c r="J2050" s="5" t="s">
        <v>54</v>
      </c>
      <c r="K2050" s="5" t="s">
        <v>55</v>
      </c>
      <c r="L2050" s="5" t="s">
        <v>48</v>
      </c>
      <c r="M2050" s="5" t="s">
        <v>41</v>
      </c>
      <c r="N2050" s="5">
        <v>3</v>
      </c>
      <c r="O2050" s="7">
        <v>2794</v>
      </c>
      <c r="P2050" s="8">
        <v>0.05</v>
      </c>
      <c r="Q2050" s="7">
        <v>1658</v>
      </c>
      <c r="R2050" s="9">
        <f t="shared" ref="R2050:R2113" si="260">N2050*O2050*(1-P2050)</f>
        <v>7962.9</v>
      </c>
      <c r="S2050" s="9">
        <f t="shared" ref="S2050:S2113" si="261">N2050*Q2050</f>
        <v>4974</v>
      </c>
      <c r="T2050" s="9">
        <f t="shared" ref="T2050:T2113" si="262">R2050-S2050</f>
        <v>2988.8999999999996</v>
      </c>
      <c r="U2050" s="10">
        <f t="shared" ref="U2050:U2113" si="263">IF(R2050=0,0,T2050/R2050)</f>
        <v>0.37535320046716647</v>
      </c>
      <c r="V2050" s="5" t="s">
        <v>42</v>
      </c>
    </row>
    <row r="2051" spans="1:22" x14ac:dyDescent="0.3">
      <c r="A2051" s="5" t="s">
        <v>2138</v>
      </c>
      <c r="B2051" s="6">
        <v>45452</v>
      </c>
      <c r="C2051" s="5">
        <f t="shared" si="256"/>
        <v>2024</v>
      </c>
      <c r="D2051" s="5">
        <f t="shared" si="257"/>
        <v>6</v>
      </c>
      <c r="E2051" s="5" t="str">
        <f t="shared" si="258"/>
        <v>Jun</v>
      </c>
      <c r="F2051" s="5" t="str">
        <f t="shared" si="259"/>
        <v>Q2</v>
      </c>
      <c r="G2051" s="5" t="s">
        <v>58</v>
      </c>
      <c r="H2051" s="5" t="s">
        <v>68</v>
      </c>
      <c r="I2051" s="5" t="s">
        <v>69</v>
      </c>
      <c r="J2051" s="5" t="s">
        <v>81</v>
      </c>
      <c r="K2051" s="5" t="s">
        <v>146</v>
      </c>
      <c r="L2051" s="5" t="s">
        <v>76</v>
      </c>
      <c r="M2051" s="5" t="s">
        <v>41</v>
      </c>
      <c r="N2051" s="5">
        <v>2</v>
      </c>
      <c r="O2051" s="7">
        <v>9612</v>
      </c>
      <c r="P2051" s="8">
        <v>0.15</v>
      </c>
      <c r="Q2051" s="7">
        <v>5792</v>
      </c>
      <c r="R2051" s="9">
        <f t="shared" si="260"/>
        <v>16340.4</v>
      </c>
      <c r="S2051" s="9">
        <f t="shared" si="261"/>
        <v>11584</v>
      </c>
      <c r="T2051" s="9">
        <f t="shared" si="262"/>
        <v>4756.3999999999996</v>
      </c>
      <c r="U2051" s="10">
        <f t="shared" si="263"/>
        <v>0.29108222564931091</v>
      </c>
      <c r="V2051" s="5" t="s">
        <v>42</v>
      </c>
    </row>
    <row r="2052" spans="1:22" x14ac:dyDescent="0.3">
      <c r="A2052" s="5" t="s">
        <v>2139</v>
      </c>
      <c r="B2052" s="6">
        <v>45452</v>
      </c>
      <c r="C2052" s="5">
        <f t="shared" si="256"/>
        <v>2024</v>
      </c>
      <c r="D2052" s="5">
        <f t="shared" si="257"/>
        <v>6</v>
      </c>
      <c r="E2052" s="5" t="str">
        <f t="shared" si="258"/>
        <v>Jun</v>
      </c>
      <c r="F2052" s="5" t="str">
        <f t="shared" si="259"/>
        <v>Q2</v>
      </c>
      <c r="G2052" s="5" t="s">
        <v>58</v>
      </c>
      <c r="H2052" s="5" t="s">
        <v>72</v>
      </c>
      <c r="I2052" s="5" t="s">
        <v>73</v>
      </c>
      <c r="J2052" s="5" t="s">
        <v>46</v>
      </c>
      <c r="K2052" s="5" t="s">
        <v>89</v>
      </c>
      <c r="L2052" s="5" t="s">
        <v>40</v>
      </c>
      <c r="M2052" s="5" t="s">
        <v>49</v>
      </c>
      <c r="N2052" s="5">
        <v>2</v>
      </c>
      <c r="O2052" s="7">
        <v>2213</v>
      </c>
      <c r="P2052" s="8">
        <v>0</v>
      </c>
      <c r="Q2052" s="7">
        <v>1261</v>
      </c>
      <c r="R2052" s="9">
        <f t="shared" si="260"/>
        <v>4426</v>
      </c>
      <c r="S2052" s="9">
        <f t="shared" si="261"/>
        <v>2522</v>
      </c>
      <c r="T2052" s="9">
        <f t="shared" si="262"/>
        <v>1904</v>
      </c>
      <c r="U2052" s="10">
        <f t="shared" si="263"/>
        <v>0.43018526886579306</v>
      </c>
      <c r="V2052" s="5" t="s">
        <v>42</v>
      </c>
    </row>
    <row r="2053" spans="1:22" x14ac:dyDescent="0.3">
      <c r="A2053" s="5" t="s">
        <v>2140</v>
      </c>
      <c r="B2053" s="6">
        <v>45453</v>
      </c>
      <c r="C2053" s="5">
        <f t="shared" si="256"/>
        <v>2024</v>
      </c>
      <c r="D2053" s="5">
        <f t="shared" si="257"/>
        <v>6</v>
      </c>
      <c r="E2053" s="5" t="str">
        <f t="shared" si="258"/>
        <v>Jun</v>
      </c>
      <c r="F2053" s="5" t="str">
        <f t="shared" si="259"/>
        <v>Q2</v>
      </c>
      <c r="G2053" s="5" t="s">
        <v>63</v>
      </c>
      <c r="H2053" s="5" t="s">
        <v>86</v>
      </c>
      <c r="I2053" s="5" t="s">
        <v>87</v>
      </c>
      <c r="J2053" s="5" t="s">
        <v>38</v>
      </c>
      <c r="K2053" s="5" t="s">
        <v>39</v>
      </c>
      <c r="L2053" s="5" t="s">
        <v>48</v>
      </c>
      <c r="M2053" s="5" t="s">
        <v>49</v>
      </c>
      <c r="N2053" s="5">
        <v>5</v>
      </c>
      <c r="O2053" s="7">
        <v>50284</v>
      </c>
      <c r="P2053" s="8">
        <v>0.05</v>
      </c>
      <c r="Q2053" s="7">
        <v>42222</v>
      </c>
      <c r="R2053" s="9">
        <f t="shared" si="260"/>
        <v>238849</v>
      </c>
      <c r="S2053" s="9">
        <f t="shared" si="261"/>
        <v>211110</v>
      </c>
      <c r="T2053" s="9">
        <f t="shared" si="262"/>
        <v>27739</v>
      </c>
      <c r="U2053" s="10">
        <f t="shared" si="263"/>
        <v>0.11613613621995486</v>
      </c>
      <c r="V2053" s="5" t="s">
        <v>42</v>
      </c>
    </row>
    <row r="2054" spans="1:22" x14ac:dyDescent="0.3">
      <c r="A2054" s="5" t="s">
        <v>2141</v>
      </c>
      <c r="B2054" s="6">
        <v>45453</v>
      </c>
      <c r="C2054" s="5">
        <f t="shared" si="256"/>
        <v>2024</v>
      </c>
      <c r="D2054" s="5">
        <f t="shared" si="257"/>
        <v>6</v>
      </c>
      <c r="E2054" s="5" t="str">
        <f t="shared" si="258"/>
        <v>Jun</v>
      </c>
      <c r="F2054" s="5" t="str">
        <f t="shared" si="259"/>
        <v>Q2</v>
      </c>
      <c r="G2054" s="5" t="s">
        <v>58</v>
      </c>
      <c r="H2054" s="5" t="s">
        <v>68</v>
      </c>
      <c r="I2054" s="5" t="s">
        <v>69</v>
      </c>
      <c r="J2054" s="5" t="s">
        <v>46</v>
      </c>
      <c r="K2054" s="5" t="s">
        <v>89</v>
      </c>
      <c r="L2054" s="5" t="s">
        <v>40</v>
      </c>
      <c r="M2054" s="5" t="s">
        <v>49</v>
      </c>
      <c r="N2054" s="5">
        <v>2</v>
      </c>
      <c r="O2054" s="7">
        <v>2280</v>
      </c>
      <c r="P2054" s="8">
        <v>0.05</v>
      </c>
      <c r="Q2054" s="7">
        <v>1289</v>
      </c>
      <c r="R2054" s="9">
        <f t="shared" si="260"/>
        <v>4332</v>
      </c>
      <c r="S2054" s="9">
        <f t="shared" si="261"/>
        <v>2578</v>
      </c>
      <c r="T2054" s="9">
        <f t="shared" si="262"/>
        <v>1754</v>
      </c>
      <c r="U2054" s="10">
        <f t="shared" si="263"/>
        <v>0.40489381348107112</v>
      </c>
      <c r="V2054" s="5" t="s">
        <v>42</v>
      </c>
    </row>
    <row r="2055" spans="1:22" x14ac:dyDescent="0.3">
      <c r="A2055" s="5" t="s">
        <v>2142</v>
      </c>
      <c r="B2055" s="6">
        <v>45453</v>
      </c>
      <c r="C2055" s="5">
        <f t="shared" si="256"/>
        <v>2024</v>
      </c>
      <c r="D2055" s="5">
        <f t="shared" si="257"/>
        <v>6</v>
      </c>
      <c r="E2055" s="5" t="str">
        <f t="shared" si="258"/>
        <v>Jun</v>
      </c>
      <c r="F2055" s="5" t="str">
        <f t="shared" si="259"/>
        <v>Q2</v>
      </c>
      <c r="G2055" s="5" t="s">
        <v>35</v>
      </c>
      <c r="H2055" s="5" t="s">
        <v>44</v>
      </c>
      <c r="I2055" s="5" t="s">
        <v>45</v>
      </c>
      <c r="J2055" s="5" t="s">
        <v>46</v>
      </c>
      <c r="K2055" s="5" t="s">
        <v>61</v>
      </c>
      <c r="L2055" s="5" t="s">
        <v>40</v>
      </c>
      <c r="M2055" s="5" t="s">
        <v>49</v>
      </c>
      <c r="N2055" s="5">
        <v>2</v>
      </c>
      <c r="O2055" s="7">
        <v>252</v>
      </c>
      <c r="P2055" s="8">
        <v>0</v>
      </c>
      <c r="Q2055" s="7">
        <v>108</v>
      </c>
      <c r="R2055" s="9">
        <f t="shared" si="260"/>
        <v>504</v>
      </c>
      <c r="S2055" s="9">
        <f t="shared" si="261"/>
        <v>216</v>
      </c>
      <c r="T2055" s="9">
        <f t="shared" si="262"/>
        <v>288</v>
      </c>
      <c r="U2055" s="10">
        <f t="shared" si="263"/>
        <v>0.5714285714285714</v>
      </c>
      <c r="V2055" s="5" t="s">
        <v>42</v>
      </c>
    </row>
    <row r="2056" spans="1:22" x14ac:dyDescent="0.3">
      <c r="A2056" s="5" t="s">
        <v>2143</v>
      </c>
      <c r="B2056" s="6">
        <v>45453</v>
      </c>
      <c r="C2056" s="5">
        <f t="shared" si="256"/>
        <v>2024</v>
      </c>
      <c r="D2056" s="5">
        <f t="shared" si="257"/>
        <v>6</v>
      </c>
      <c r="E2056" s="5" t="str">
        <f t="shared" si="258"/>
        <v>Jun</v>
      </c>
      <c r="F2056" s="5" t="str">
        <f t="shared" si="259"/>
        <v>Q2</v>
      </c>
      <c r="G2056" s="5" t="s">
        <v>35</v>
      </c>
      <c r="H2056" s="5" t="s">
        <v>44</v>
      </c>
      <c r="I2056" s="5" t="s">
        <v>45</v>
      </c>
      <c r="J2056" s="5" t="s">
        <v>54</v>
      </c>
      <c r="K2056" s="5" t="s">
        <v>84</v>
      </c>
      <c r="L2056" s="5" t="s">
        <v>76</v>
      </c>
      <c r="M2056" s="5" t="s">
        <v>56</v>
      </c>
      <c r="N2056" s="5">
        <v>2</v>
      </c>
      <c r="O2056" s="7">
        <v>2265</v>
      </c>
      <c r="P2056" s="8">
        <v>0</v>
      </c>
      <c r="Q2056" s="7">
        <v>1118</v>
      </c>
      <c r="R2056" s="9">
        <f t="shared" si="260"/>
        <v>4530</v>
      </c>
      <c r="S2056" s="9">
        <f t="shared" si="261"/>
        <v>2236</v>
      </c>
      <c r="T2056" s="9">
        <f t="shared" si="262"/>
        <v>2294</v>
      </c>
      <c r="U2056" s="10">
        <f t="shared" si="263"/>
        <v>0.506401766004415</v>
      </c>
      <c r="V2056" s="5" t="s">
        <v>120</v>
      </c>
    </row>
    <row r="2057" spans="1:22" x14ac:dyDescent="0.3">
      <c r="A2057" s="5" t="s">
        <v>2144</v>
      </c>
      <c r="B2057" s="6">
        <v>45453</v>
      </c>
      <c r="C2057" s="5">
        <f t="shared" si="256"/>
        <v>2024</v>
      </c>
      <c r="D2057" s="5">
        <f t="shared" si="257"/>
        <v>6</v>
      </c>
      <c r="E2057" s="5" t="str">
        <f t="shared" si="258"/>
        <v>Jun</v>
      </c>
      <c r="F2057" s="5" t="str">
        <f t="shared" si="259"/>
        <v>Q2</v>
      </c>
      <c r="G2057" s="5" t="s">
        <v>58</v>
      </c>
      <c r="H2057" s="5" t="s">
        <v>68</v>
      </c>
      <c r="I2057" s="5" t="s">
        <v>69</v>
      </c>
      <c r="J2057" s="5" t="s">
        <v>46</v>
      </c>
      <c r="K2057" s="5" t="s">
        <v>66</v>
      </c>
      <c r="L2057" s="5" t="s">
        <v>76</v>
      </c>
      <c r="M2057" s="5" t="s">
        <v>49</v>
      </c>
      <c r="N2057" s="5">
        <v>1</v>
      </c>
      <c r="O2057" s="7">
        <v>304</v>
      </c>
      <c r="P2057" s="8">
        <v>0</v>
      </c>
      <c r="Q2057" s="7">
        <v>125</v>
      </c>
      <c r="R2057" s="9">
        <f t="shared" si="260"/>
        <v>304</v>
      </c>
      <c r="S2057" s="9">
        <f t="shared" si="261"/>
        <v>125</v>
      </c>
      <c r="T2057" s="9">
        <f t="shared" si="262"/>
        <v>179</v>
      </c>
      <c r="U2057" s="10">
        <f t="shared" si="263"/>
        <v>0.58881578947368418</v>
      </c>
      <c r="V2057" s="5" t="s">
        <v>42</v>
      </c>
    </row>
    <row r="2058" spans="1:22" x14ac:dyDescent="0.3">
      <c r="A2058" s="5" t="s">
        <v>2145</v>
      </c>
      <c r="B2058" s="6">
        <v>45453</v>
      </c>
      <c r="C2058" s="5">
        <f t="shared" si="256"/>
        <v>2024</v>
      </c>
      <c r="D2058" s="5">
        <f t="shared" si="257"/>
        <v>6</v>
      </c>
      <c r="E2058" s="5" t="str">
        <f t="shared" si="258"/>
        <v>Jun</v>
      </c>
      <c r="F2058" s="5" t="str">
        <f t="shared" si="259"/>
        <v>Q2</v>
      </c>
      <c r="G2058" s="5" t="s">
        <v>63</v>
      </c>
      <c r="H2058" s="5" t="s">
        <v>64</v>
      </c>
      <c r="I2058" s="5" t="s">
        <v>65</v>
      </c>
      <c r="J2058" s="5" t="s">
        <v>38</v>
      </c>
      <c r="K2058" s="5" t="s">
        <v>104</v>
      </c>
      <c r="L2058" s="5" t="s">
        <v>76</v>
      </c>
      <c r="M2058" s="5" t="s">
        <v>56</v>
      </c>
      <c r="N2058" s="5">
        <v>1</v>
      </c>
      <c r="O2058" s="7">
        <v>1499</v>
      </c>
      <c r="P2058" s="8">
        <v>0.05</v>
      </c>
      <c r="Q2058" s="7">
        <v>769</v>
      </c>
      <c r="R2058" s="9">
        <f t="shared" si="260"/>
        <v>1424.05</v>
      </c>
      <c r="S2058" s="9">
        <f t="shared" si="261"/>
        <v>769</v>
      </c>
      <c r="T2058" s="9">
        <f t="shared" si="262"/>
        <v>655.04999999999995</v>
      </c>
      <c r="U2058" s="10">
        <f t="shared" si="263"/>
        <v>0.45999087110705383</v>
      </c>
      <c r="V2058" s="5" t="s">
        <v>42</v>
      </c>
    </row>
    <row r="2059" spans="1:22" x14ac:dyDescent="0.3">
      <c r="A2059" s="5" t="s">
        <v>2146</v>
      </c>
      <c r="B2059" s="6">
        <v>45453</v>
      </c>
      <c r="C2059" s="5">
        <f t="shared" si="256"/>
        <v>2024</v>
      </c>
      <c r="D2059" s="5">
        <f t="shared" si="257"/>
        <v>6</v>
      </c>
      <c r="E2059" s="5" t="str">
        <f t="shared" si="258"/>
        <v>Jun</v>
      </c>
      <c r="F2059" s="5" t="str">
        <f t="shared" si="259"/>
        <v>Q2</v>
      </c>
      <c r="G2059" s="5" t="s">
        <v>58</v>
      </c>
      <c r="H2059" s="5" t="s">
        <v>72</v>
      </c>
      <c r="I2059" s="5" t="s">
        <v>73</v>
      </c>
      <c r="J2059" s="5" t="s">
        <v>81</v>
      </c>
      <c r="K2059" s="5" t="s">
        <v>130</v>
      </c>
      <c r="L2059" s="5" t="s">
        <v>40</v>
      </c>
      <c r="M2059" s="5" t="s">
        <v>56</v>
      </c>
      <c r="N2059" s="5">
        <v>3</v>
      </c>
      <c r="O2059" s="7">
        <v>13679</v>
      </c>
      <c r="P2059" s="8">
        <v>0.3</v>
      </c>
      <c r="Q2059" s="7">
        <v>8158</v>
      </c>
      <c r="R2059" s="9">
        <f t="shared" si="260"/>
        <v>28725.899999999998</v>
      </c>
      <c r="S2059" s="9">
        <f t="shared" si="261"/>
        <v>24474</v>
      </c>
      <c r="T2059" s="9">
        <f t="shared" si="262"/>
        <v>4251.8999999999978</v>
      </c>
      <c r="U2059" s="10">
        <f t="shared" si="263"/>
        <v>0.14801625014359857</v>
      </c>
      <c r="V2059" s="5" t="s">
        <v>42</v>
      </c>
    </row>
    <row r="2060" spans="1:22" x14ac:dyDescent="0.3">
      <c r="A2060" s="5" t="s">
        <v>2147</v>
      </c>
      <c r="B2060" s="6">
        <v>45454</v>
      </c>
      <c r="C2060" s="5">
        <f t="shared" si="256"/>
        <v>2024</v>
      </c>
      <c r="D2060" s="5">
        <f t="shared" si="257"/>
        <v>6</v>
      </c>
      <c r="E2060" s="5" t="str">
        <f t="shared" si="258"/>
        <v>Jun</v>
      </c>
      <c r="F2060" s="5" t="str">
        <f t="shared" si="259"/>
        <v>Q2</v>
      </c>
      <c r="G2060" s="5" t="s">
        <v>51</v>
      </c>
      <c r="H2060" s="5" t="s">
        <v>79</v>
      </c>
      <c r="I2060" s="5" t="s">
        <v>80</v>
      </c>
      <c r="J2060" s="5" t="s">
        <v>38</v>
      </c>
      <c r="K2060" s="5" t="s">
        <v>118</v>
      </c>
      <c r="L2060" s="5" t="s">
        <v>40</v>
      </c>
      <c r="M2060" s="5" t="s">
        <v>49</v>
      </c>
      <c r="N2060" s="5">
        <v>1</v>
      </c>
      <c r="O2060" s="7">
        <v>16986</v>
      </c>
      <c r="P2060" s="8">
        <v>0.15</v>
      </c>
      <c r="Q2060" s="7">
        <v>13251</v>
      </c>
      <c r="R2060" s="9">
        <f t="shared" si="260"/>
        <v>14438.1</v>
      </c>
      <c r="S2060" s="9">
        <f t="shared" si="261"/>
        <v>13251</v>
      </c>
      <c r="T2060" s="9">
        <f t="shared" si="262"/>
        <v>1187.1000000000004</v>
      </c>
      <c r="U2060" s="10">
        <f t="shared" si="263"/>
        <v>8.2219959689986938E-2</v>
      </c>
      <c r="V2060" s="5" t="s">
        <v>42</v>
      </c>
    </row>
    <row r="2061" spans="1:22" x14ac:dyDescent="0.3">
      <c r="A2061" s="5" t="s">
        <v>2148</v>
      </c>
      <c r="B2061" s="6">
        <v>45455</v>
      </c>
      <c r="C2061" s="5">
        <f t="shared" si="256"/>
        <v>2024</v>
      </c>
      <c r="D2061" s="5">
        <f t="shared" si="257"/>
        <v>6</v>
      </c>
      <c r="E2061" s="5" t="str">
        <f t="shared" si="258"/>
        <v>Jun</v>
      </c>
      <c r="F2061" s="5" t="str">
        <f t="shared" si="259"/>
        <v>Q2</v>
      </c>
      <c r="G2061" s="5" t="s">
        <v>58</v>
      </c>
      <c r="H2061" s="5" t="s">
        <v>68</v>
      </c>
      <c r="I2061" s="5" t="s">
        <v>69</v>
      </c>
      <c r="J2061" s="5" t="s">
        <v>54</v>
      </c>
      <c r="K2061" s="5" t="s">
        <v>55</v>
      </c>
      <c r="L2061" s="5" t="s">
        <v>76</v>
      </c>
      <c r="M2061" s="5" t="s">
        <v>41</v>
      </c>
      <c r="N2061" s="5">
        <v>2</v>
      </c>
      <c r="O2061" s="7">
        <v>2759</v>
      </c>
      <c r="P2061" s="8">
        <v>0.1</v>
      </c>
      <c r="Q2061" s="7">
        <v>1692</v>
      </c>
      <c r="R2061" s="9">
        <f t="shared" si="260"/>
        <v>4966.2</v>
      </c>
      <c r="S2061" s="9">
        <f t="shared" si="261"/>
        <v>3384</v>
      </c>
      <c r="T2061" s="9">
        <f t="shared" si="262"/>
        <v>1582.1999999999998</v>
      </c>
      <c r="U2061" s="10">
        <f t="shared" si="263"/>
        <v>0.31859369336716198</v>
      </c>
      <c r="V2061" s="5" t="s">
        <v>42</v>
      </c>
    </row>
    <row r="2062" spans="1:22" x14ac:dyDescent="0.3">
      <c r="A2062" s="5" t="s">
        <v>2149</v>
      </c>
      <c r="B2062" s="6">
        <v>45455</v>
      </c>
      <c r="C2062" s="5">
        <f t="shared" si="256"/>
        <v>2024</v>
      </c>
      <c r="D2062" s="5">
        <f t="shared" si="257"/>
        <v>6</v>
      </c>
      <c r="E2062" s="5" t="str">
        <f t="shared" si="258"/>
        <v>Jun</v>
      </c>
      <c r="F2062" s="5" t="str">
        <f t="shared" si="259"/>
        <v>Q2</v>
      </c>
      <c r="G2062" s="5" t="s">
        <v>51</v>
      </c>
      <c r="H2062" s="5" t="s">
        <v>106</v>
      </c>
      <c r="I2062" s="5" t="s">
        <v>107</v>
      </c>
      <c r="J2062" s="5" t="s">
        <v>46</v>
      </c>
      <c r="K2062" s="5" t="s">
        <v>89</v>
      </c>
      <c r="L2062" s="5" t="s">
        <v>40</v>
      </c>
      <c r="M2062" s="5" t="s">
        <v>49</v>
      </c>
      <c r="N2062" s="5">
        <v>3</v>
      </c>
      <c r="O2062" s="7">
        <v>2410</v>
      </c>
      <c r="P2062" s="8">
        <v>0.1</v>
      </c>
      <c r="Q2062" s="7">
        <v>1427</v>
      </c>
      <c r="R2062" s="9">
        <f t="shared" si="260"/>
        <v>6507</v>
      </c>
      <c r="S2062" s="9">
        <f t="shared" si="261"/>
        <v>4281</v>
      </c>
      <c r="T2062" s="9">
        <f t="shared" si="262"/>
        <v>2226</v>
      </c>
      <c r="U2062" s="10">
        <f t="shared" si="263"/>
        <v>0.34209313047487322</v>
      </c>
      <c r="V2062" s="5" t="s">
        <v>42</v>
      </c>
    </row>
    <row r="2063" spans="1:22" x14ac:dyDescent="0.3">
      <c r="A2063" s="5" t="s">
        <v>2150</v>
      </c>
      <c r="B2063" s="6">
        <v>45456</v>
      </c>
      <c r="C2063" s="5">
        <f t="shared" si="256"/>
        <v>2024</v>
      </c>
      <c r="D2063" s="5">
        <f t="shared" si="257"/>
        <v>6</v>
      </c>
      <c r="E2063" s="5" t="str">
        <f t="shared" si="258"/>
        <v>Jun</v>
      </c>
      <c r="F2063" s="5" t="str">
        <f t="shared" si="259"/>
        <v>Q2</v>
      </c>
      <c r="G2063" s="5" t="s">
        <v>51</v>
      </c>
      <c r="H2063" s="5" t="s">
        <v>106</v>
      </c>
      <c r="I2063" s="5" t="s">
        <v>107</v>
      </c>
      <c r="J2063" s="5" t="s">
        <v>81</v>
      </c>
      <c r="K2063" s="5" t="s">
        <v>130</v>
      </c>
      <c r="L2063" s="5" t="s">
        <v>40</v>
      </c>
      <c r="M2063" s="5" t="s">
        <v>41</v>
      </c>
      <c r="N2063" s="5">
        <v>1</v>
      </c>
      <c r="O2063" s="7">
        <v>12759</v>
      </c>
      <c r="P2063" s="8">
        <v>0.4</v>
      </c>
      <c r="Q2063" s="7">
        <v>7841</v>
      </c>
      <c r="R2063" s="9">
        <f t="shared" si="260"/>
        <v>7655.4</v>
      </c>
      <c r="S2063" s="9">
        <f t="shared" si="261"/>
        <v>7841</v>
      </c>
      <c r="T2063" s="9">
        <f t="shared" si="262"/>
        <v>-185.60000000000036</v>
      </c>
      <c r="U2063" s="10">
        <f t="shared" si="263"/>
        <v>-2.4244324267837132E-2</v>
      </c>
      <c r="V2063" s="5" t="s">
        <v>42</v>
      </c>
    </row>
    <row r="2064" spans="1:22" x14ac:dyDescent="0.3">
      <c r="A2064" s="5" t="s">
        <v>2151</v>
      </c>
      <c r="B2064" s="6">
        <v>45456</v>
      </c>
      <c r="C2064" s="5">
        <f t="shared" si="256"/>
        <v>2024</v>
      </c>
      <c r="D2064" s="5">
        <f t="shared" si="257"/>
        <v>6</v>
      </c>
      <c r="E2064" s="5" t="str">
        <f t="shared" si="258"/>
        <v>Jun</v>
      </c>
      <c r="F2064" s="5" t="str">
        <f t="shared" si="259"/>
        <v>Q2</v>
      </c>
      <c r="G2064" s="5" t="s">
        <v>35</v>
      </c>
      <c r="H2064" s="5" t="s">
        <v>44</v>
      </c>
      <c r="I2064" s="5" t="s">
        <v>45</v>
      </c>
      <c r="J2064" s="5" t="s">
        <v>81</v>
      </c>
      <c r="K2064" s="5" t="s">
        <v>82</v>
      </c>
      <c r="L2064" s="5" t="s">
        <v>40</v>
      </c>
      <c r="M2064" s="5" t="s">
        <v>56</v>
      </c>
      <c r="N2064" s="5">
        <v>3</v>
      </c>
      <c r="O2064" s="7">
        <v>6874</v>
      </c>
      <c r="P2064" s="8">
        <v>0.1</v>
      </c>
      <c r="Q2064" s="7">
        <v>3844</v>
      </c>
      <c r="R2064" s="9">
        <f t="shared" si="260"/>
        <v>18559.8</v>
      </c>
      <c r="S2064" s="9">
        <f t="shared" si="261"/>
        <v>11532</v>
      </c>
      <c r="T2064" s="9">
        <f t="shared" si="262"/>
        <v>7027.7999999999993</v>
      </c>
      <c r="U2064" s="10">
        <f t="shared" si="263"/>
        <v>0.37865709759803445</v>
      </c>
      <c r="V2064" s="5" t="s">
        <v>120</v>
      </c>
    </row>
    <row r="2065" spans="1:22" x14ac:dyDescent="0.3">
      <c r="A2065" s="5" t="s">
        <v>2152</v>
      </c>
      <c r="B2065" s="6">
        <v>45456</v>
      </c>
      <c r="C2065" s="5">
        <f t="shared" si="256"/>
        <v>2024</v>
      </c>
      <c r="D2065" s="5">
        <f t="shared" si="257"/>
        <v>6</v>
      </c>
      <c r="E2065" s="5" t="str">
        <f t="shared" si="258"/>
        <v>Jun</v>
      </c>
      <c r="F2065" s="5" t="str">
        <f t="shared" si="259"/>
        <v>Q2</v>
      </c>
      <c r="G2065" s="5" t="s">
        <v>35</v>
      </c>
      <c r="H2065" s="5" t="s">
        <v>44</v>
      </c>
      <c r="I2065" s="5" t="s">
        <v>45</v>
      </c>
      <c r="J2065" s="5" t="s">
        <v>54</v>
      </c>
      <c r="K2065" s="5" t="s">
        <v>84</v>
      </c>
      <c r="L2065" s="5" t="s">
        <v>40</v>
      </c>
      <c r="M2065" s="5" t="s">
        <v>41</v>
      </c>
      <c r="N2065" s="5">
        <v>1</v>
      </c>
      <c r="O2065" s="7">
        <v>2440</v>
      </c>
      <c r="P2065" s="8">
        <v>0.05</v>
      </c>
      <c r="Q2065" s="7">
        <v>1242</v>
      </c>
      <c r="R2065" s="9">
        <f t="shared" si="260"/>
        <v>2318</v>
      </c>
      <c r="S2065" s="9">
        <f t="shared" si="261"/>
        <v>1242</v>
      </c>
      <c r="T2065" s="9">
        <f t="shared" si="262"/>
        <v>1076</v>
      </c>
      <c r="U2065" s="10">
        <f t="shared" si="263"/>
        <v>0.4641932700603969</v>
      </c>
      <c r="V2065" s="5" t="s">
        <v>42</v>
      </c>
    </row>
    <row r="2066" spans="1:22" x14ac:dyDescent="0.3">
      <c r="A2066" s="5" t="s">
        <v>2153</v>
      </c>
      <c r="B2066" s="6">
        <v>45456</v>
      </c>
      <c r="C2066" s="5">
        <f t="shared" si="256"/>
        <v>2024</v>
      </c>
      <c r="D2066" s="5">
        <f t="shared" si="257"/>
        <v>6</v>
      </c>
      <c r="E2066" s="5" t="str">
        <f t="shared" si="258"/>
        <v>Jun</v>
      </c>
      <c r="F2066" s="5" t="str">
        <f t="shared" si="259"/>
        <v>Q2</v>
      </c>
      <c r="G2066" s="5" t="s">
        <v>63</v>
      </c>
      <c r="H2066" s="5" t="s">
        <v>109</v>
      </c>
      <c r="I2066" s="5" t="s">
        <v>110</v>
      </c>
      <c r="J2066" s="5" t="s">
        <v>81</v>
      </c>
      <c r="K2066" s="5" t="s">
        <v>82</v>
      </c>
      <c r="L2066" s="5" t="s">
        <v>40</v>
      </c>
      <c r="M2066" s="5" t="s">
        <v>41</v>
      </c>
      <c r="N2066" s="5">
        <v>1</v>
      </c>
      <c r="O2066" s="7">
        <v>6045</v>
      </c>
      <c r="P2066" s="8">
        <v>0.1</v>
      </c>
      <c r="Q2066" s="7">
        <v>3384</v>
      </c>
      <c r="R2066" s="9">
        <f t="shared" si="260"/>
        <v>5440.5</v>
      </c>
      <c r="S2066" s="9">
        <f t="shared" si="261"/>
        <v>3384</v>
      </c>
      <c r="T2066" s="9">
        <f t="shared" si="262"/>
        <v>2056.5</v>
      </c>
      <c r="U2066" s="10">
        <f t="shared" si="263"/>
        <v>0.37799834574028124</v>
      </c>
      <c r="V2066" s="5" t="s">
        <v>42</v>
      </c>
    </row>
    <row r="2067" spans="1:22" x14ac:dyDescent="0.3">
      <c r="A2067" s="5" t="s">
        <v>2154</v>
      </c>
      <c r="B2067" s="6">
        <v>45457</v>
      </c>
      <c r="C2067" s="5">
        <f t="shared" si="256"/>
        <v>2024</v>
      </c>
      <c r="D2067" s="5">
        <f t="shared" si="257"/>
        <v>6</v>
      </c>
      <c r="E2067" s="5" t="str">
        <f t="shared" si="258"/>
        <v>Jun</v>
      </c>
      <c r="F2067" s="5" t="str">
        <f t="shared" si="259"/>
        <v>Q2</v>
      </c>
      <c r="G2067" s="5" t="s">
        <v>51</v>
      </c>
      <c r="H2067" s="5" t="s">
        <v>79</v>
      </c>
      <c r="I2067" s="5" t="s">
        <v>80</v>
      </c>
      <c r="J2067" s="5" t="s">
        <v>54</v>
      </c>
      <c r="K2067" s="5" t="s">
        <v>99</v>
      </c>
      <c r="L2067" s="5" t="s">
        <v>40</v>
      </c>
      <c r="M2067" s="5" t="s">
        <v>49</v>
      </c>
      <c r="N2067" s="5">
        <v>1</v>
      </c>
      <c r="O2067" s="7">
        <v>1630</v>
      </c>
      <c r="P2067" s="8">
        <v>0</v>
      </c>
      <c r="Q2067" s="7">
        <v>871</v>
      </c>
      <c r="R2067" s="9">
        <f t="shared" si="260"/>
        <v>1630</v>
      </c>
      <c r="S2067" s="9">
        <f t="shared" si="261"/>
        <v>871</v>
      </c>
      <c r="T2067" s="9">
        <f t="shared" si="262"/>
        <v>759</v>
      </c>
      <c r="U2067" s="10">
        <f t="shared" si="263"/>
        <v>0.46564417177914108</v>
      </c>
      <c r="V2067" s="5" t="s">
        <v>42</v>
      </c>
    </row>
    <row r="2068" spans="1:22" x14ac:dyDescent="0.3">
      <c r="A2068" s="5" t="s">
        <v>2155</v>
      </c>
      <c r="B2068" s="6">
        <v>45457</v>
      </c>
      <c r="C2068" s="5">
        <f t="shared" si="256"/>
        <v>2024</v>
      </c>
      <c r="D2068" s="5">
        <f t="shared" si="257"/>
        <v>6</v>
      </c>
      <c r="E2068" s="5" t="str">
        <f t="shared" si="258"/>
        <v>Jun</v>
      </c>
      <c r="F2068" s="5" t="str">
        <f t="shared" si="259"/>
        <v>Q2</v>
      </c>
      <c r="G2068" s="5" t="s">
        <v>51</v>
      </c>
      <c r="H2068" s="5" t="s">
        <v>52</v>
      </c>
      <c r="I2068" s="5" t="s">
        <v>53</v>
      </c>
      <c r="J2068" s="5" t="s">
        <v>46</v>
      </c>
      <c r="K2068" s="5" t="s">
        <v>89</v>
      </c>
      <c r="L2068" s="5" t="s">
        <v>48</v>
      </c>
      <c r="M2068" s="5" t="s">
        <v>41</v>
      </c>
      <c r="N2068" s="5">
        <v>3</v>
      </c>
      <c r="O2068" s="7">
        <v>2008</v>
      </c>
      <c r="P2068" s="8">
        <v>0.2</v>
      </c>
      <c r="Q2068" s="7">
        <v>1167</v>
      </c>
      <c r="R2068" s="9">
        <f t="shared" si="260"/>
        <v>4819.2</v>
      </c>
      <c r="S2068" s="9">
        <f t="shared" si="261"/>
        <v>3501</v>
      </c>
      <c r="T2068" s="9">
        <f t="shared" si="262"/>
        <v>1318.1999999999998</v>
      </c>
      <c r="U2068" s="10">
        <f t="shared" si="263"/>
        <v>0.27353087649402386</v>
      </c>
      <c r="V2068" s="5" t="s">
        <v>42</v>
      </c>
    </row>
    <row r="2069" spans="1:22" x14ac:dyDescent="0.3">
      <c r="A2069" s="5" t="s">
        <v>2156</v>
      </c>
      <c r="B2069" s="6">
        <v>45457</v>
      </c>
      <c r="C2069" s="5">
        <f t="shared" si="256"/>
        <v>2024</v>
      </c>
      <c r="D2069" s="5">
        <f t="shared" si="257"/>
        <v>6</v>
      </c>
      <c r="E2069" s="5" t="str">
        <f t="shared" si="258"/>
        <v>Jun</v>
      </c>
      <c r="F2069" s="5" t="str">
        <f t="shared" si="259"/>
        <v>Q2</v>
      </c>
      <c r="G2069" s="5" t="s">
        <v>58</v>
      </c>
      <c r="H2069" s="5" t="s">
        <v>72</v>
      </c>
      <c r="I2069" s="5" t="s">
        <v>73</v>
      </c>
      <c r="J2069" s="5" t="s">
        <v>38</v>
      </c>
      <c r="K2069" s="5" t="s">
        <v>104</v>
      </c>
      <c r="L2069" s="5" t="s">
        <v>40</v>
      </c>
      <c r="M2069" s="5" t="s">
        <v>49</v>
      </c>
      <c r="N2069" s="5">
        <v>1</v>
      </c>
      <c r="O2069" s="7">
        <v>1416</v>
      </c>
      <c r="P2069" s="8">
        <v>0.05</v>
      </c>
      <c r="Q2069" s="7">
        <v>690</v>
      </c>
      <c r="R2069" s="9">
        <f t="shared" si="260"/>
        <v>1345.2</v>
      </c>
      <c r="S2069" s="9">
        <f t="shared" si="261"/>
        <v>690</v>
      </c>
      <c r="T2069" s="9">
        <f t="shared" si="262"/>
        <v>655.20000000000005</v>
      </c>
      <c r="U2069" s="10">
        <f t="shared" si="263"/>
        <v>0.48706512042818911</v>
      </c>
      <c r="V2069" s="5" t="s">
        <v>42</v>
      </c>
    </row>
    <row r="2070" spans="1:22" x14ac:dyDescent="0.3">
      <c r="A2070" s="5" t="s">
        <v>2157</v>
      </c>
      <c r="B2070" s="6">
        <v>45457</v>
      </c>
      <c r="C2070" s="5">
        <f t="shared" si="256"/>
        <v>2024</v>
      </c>
      <c r="D2070" s="5">
        <f t="shared" si="257"/>
        <v>6</v>
      </c>
      <c r="E2070" s="5" t="str">
        <f t="shared" si="258"/>
        <v>Jun</v>
      </c>
      <c r="F2070" s="5" t="str">
        <f t="shared" si="259"/>
        <v>Q2</v>
      </c>
      <c r="G2070" s="5" t="s">
        <v>35</v>
      </c>
      <c r="H2070" s="5" t="s">
        <v>36</v>
      </c>
      <c r="I2070" s="5" t="s">
        <v>37</v>
      </c>
      <c r="J2070" s="5" t="s">
        <v>81</v>
      </c>
      <c r="K2070" s="5" t="s">
        <v>94</v>
      </c>
      <c r="L2070" s="5" t="s">
        <v>76</v>
      </c>
      <c r="M2070" s="5" t="s">
        <v>41</v>
      </c>
      <c r="N2070" s="5">
        <v>3</v>
      </c>
      <c r="O2070" s="7">
        <v>29829</v>
      </c>
      <c r="P2070" s="8">
        <v>0.05</v>
      </c>
      <c r="Q2070" s="7">
        <v>20450</v>
      </c>
      <c r="R2070" s="9">
        <f t="shared" si="260"/>
        <v>85012.65</v>
      </c>
      <c r="S2070" s="9">
        <f t="shared" si="261"/>
        <v>61350</v>
      </c>
      <c r="T2070" s="9">
        <f t="shared" si="262"/>
        <v>23662.649999999994</v>
      </c>
      <c r="U2070" s="10">
        <f t="shared" si="263"/>
        <v>0.27834269370499559</v>
      </c>
      <c r="V2070" s="5" t="s">
        <v>42</v>
      </c>
    </row>
    <row r="2071" spans="1:22" x14ac:dyDescent="0.3">
      <c r="A2071" s="5" t="s">
        <v>2158</v>
      </c>
      <c r="B2071" s="6">
        <v>45458</v>
      </c>
      <c r="C2071" s="5">
        <f t="shared" si="256"/>
        <v>2024</v>
      </c>
      <c r="D2071" s="5">
        <f t="shared" si="257"/>
        <v>6</v>
      </c>
      <c r="E2071" s="5" t="str">
        <f t="shared" si="258"/>
        <v>Jun</v>
      </c>
      <c r="F2071" s="5" t="str">
        <f t="shared" si="259"/>
        <v>Q2</v>
      </c>
      <c r="G2071" s="5" t="s">
        <v>63</v>
      </c>
      <c r="H2071" s="5" t="s">
        <v>109</v>
      </c>
      <c r="I2071" s="5" t="s">
        <v>110</v>
      </c>
      <c r="J2071" s="5" t="s">
        <v>54</v>
      </c>
      <c r="K2071" s="5" t="s">
        <v>84</v>
      </c>
      <c r="L2071" s="5" t="s">
        <v>40</v>
      </c>
      <c r="M2071" s="5" t="s">
        <v>41</v>
      </c>
      <c r="N2071" s="5">
        <v>2</v>
      </c>
      <c r="O2071" s="7">
        <v>2519</v>
      </c>
      <c r="P2071" s="8">
        <v>0.1</v>
      </c>
      <c r="Q2071" s="7">
        <v>1222</v>
      </c>
      <c r="R2071" s="9">
        <f t="shared" si="260"/>
        <v>4534.2</v>
      </c>
      <c r="S2071" s="9">
        <f t="shared" si="261"/>
        <v>2444</v>
      </c>
      <c r="T2071" s="9">
        <f t="shared" si="262"/>
        <v>2090.1999999999998</v>
      </c>
      <c r="U2071" s="10">
        <f t="shared" si="263"/>
        <v>0.46098539985002868</v>
      </c>
      <c r="V2071" s="5" t="s">
        <v>42</v>
      </c>
    </row>
    <row r="2072" spans="1:22" x14ac:dyDescent="0.3">
      <c r="A2072" s="5" t="s">
        <v>2159</v>
      </c>
      <c r="B2072" s="6">
        <v>45458</v>
      </c>
      <c r="C2072" s="5">
        <f t="shared" si="256"/>
        <v>2024</v>
      </c>
      <c r="D2072" s="5">
        <f t="shared" si="257"/>
        <v>6</v>
      </c>
      <c r="E2072" s="5" t="str">
        <f t="shared" si="258"/>
        <v>Jun</v>
      </c>
      <c r="F2072" s="5" t="str">
        <f t="shared" si="259"/>
        <v>Q2</v>
      </c>
      <c r="G2072" s="5" t="s">
        <v>35</v>
      </c>
      <c r="H2072" s="5" t="s">
        <v>36</v>
      </c>
      <c r="I2072" s="5" t="s">
        <v>37</v>
      </c>
      <c r="J2072" s="5" t="s">
        <v>46</v>
      </c>
      <c r="K2072" s="5" t="s">
        <v>66</v>
      </c>
      <c r="L2072" s="5" t="s">
        <v>48</v>
      </c>
      <c r="M2072" s="5" t="s">
        <v>56</v>
      </c>
      <c r="N2072" s="5">
        <v>3</v>
      </c>
      <c r="O2072" s="7">
        <v>327</v>
      </c>
      <c r="P2072" s="8">
        <v>0.1</v>
      </c>
      <c r="Q2072" s="7">
        <v>133</v>
      </c>
      <c r="R2072" s="9">
        <f t="shared" si="260"/>
        <v>882.9</v>
      </c>
      <c r="S2072" s="9">
        <f t="shared" si="261"/>
        <v>399</v>
      </c>
      <c r="T2072" s="9">
        <f t="shared" si="262"/>
        <v>483.9</v>
      </c>
      <c r="U2072" s="10">
        <f t="shared" si="263"/>
        <v>0.54808019028202515</v>
      </c>
      <c r="V2072" s="5" t="s">
        <v>42</v>
      </c>
    </row>
    <row r="2073" spans="1:22" x14ac:dyDescent="0.3">
      <c r="A2073" s="5" t="s">
        <v>2160</v>
      </c>
      <c r="B2073" s="6">
        <v>45459</v>
      </c>
      <c r="C2073" s="5">
        <f t="shared" si="256"/>
        <v>2024</v>
      </c>
      <c r="D2073" s="5">
        <f t="shared" si="257"/>
        <v>6</v>
      </c>
      <c r="E2073" s="5" t="str">
        <f t="shared" si="258"/>
        <v>Jun</v>
      </c>
      <c r="F2073" s="5" t="str">
        <f t="shared" si="259"/>
        <v>Q2</v>
      </c>
      <c r="G2073" s="5" t="s">
        <v>58</v>
      </c>
      <c r="H2073" s="5" t="s">
        <v>72</v>
      </c>
      <c r="I2073" s="5" t="s">
        <v>73</v>
      </c>
      <c r="J2073" s="5" t="s">
        <v>46</v>
      </c>
      <c r="K2073" s="5" t="s">
        <v>61</v>
      </c>
      <c r="L2073" s="5" t="s">
        <v>76</v>
      </c>
      <c r="M2073" s="5" t="s">
        <v>49</v>
      </c>
      <c r="N2073" s="5">
        <v>5</v>
      </c>
      <c r="O2073" s="7">
        <v>231</v>
      </c>
      <c r="P2073" s="8">
        <v>0.15</v>
      </c>
      <c r="Q2073" s="7">
        <v>97</v>
      </c>
      <c r="R2073" s="9">
        <f t="shared" si="260"/>
        <v>981.75</v>
      </c>
      <c r="S2073" s="9">
        <f t="shared" si="261"/>
        <v>485</v>
      </c>
      <c r="T2073" s="9">
        <f t="shared" si="262"/>
        <v>496.75</v>
      </c>
      <c r="U2073" s="10">
        <f t="shared" si="263"/>
        <v>0.50598421186656484</v>
      </c>
      <c r="V2073" s="5" t="s">
        <v>42</v>
      </c>
    </row>
    <row r="2074" spans="1:22" x14ac:dyDescent="0.3">
      <c r="A2074" s="5" t="s">
        <v>2161</v>
      </c>
      <c r="B2074" s="6">
        <v>45459</v>
      </c>
      <c r="C2074" s="5">
        <f t="shared" si="256"/>
        <v>2024</v>
      </c>
      <c r="D2074" s="5">
        <f t="shared" si="257"/>
        <v>6</v>
      </c>
      <c r="E2074" s="5" t="str">
        <f t="shared" si="258"/>
        <v>Jun</v>
      </c>
      <c r="F2074" s="5" t="str">
        <f t="shared" si="259"/>
        <v>Q2</v>
      </c>
      <c r="G2074" s="5" t="s">
        <v>51</v>
      </c>
      <c r="H2074" s="5" t="s">
        <v>106</v>
      </c>
      <c r="I2074" s="5" t="s">
        <v>107</v>
      </c>
      <c r="J2074" s="5" t="s">
        <v>38</v>
      </c>
      <c r="K2074" s="5" t="s">
        <v>39</v>
      </c>
      <c r="L2074" s="5" t="s">
        <v>40</v>
      </c>
      <c r="M2074" s="5" t="s">
        <v>49</v>
      </c>
      <c r="N2074" s="5">
        <v>1</v>
      </c>
      <c r="O2074" s="7">
        <v>53606</v>
      </c>
      <c r="P2074" s="8">
        <v>0</v>
      </c>
      <c r="Q2074" s="7">
        <v>45858</v>
      </c>
      <c r="R2074" s="9">
        <f t="shared" si="260"/>
        <v>53606</v>
      </c>
      <c r="S2074" s="9">
        <f t="shared" si="261"/>
        <v>45858</v>
      </c>
      <c r="T2074" s="9">
        <f t="shared" si="262"/>
        <v>7748</v>
      </c>
      <c r="U2074" s="10">
        <f t="shared" si="263"/>
        <v>0.14453605939633624</v>
      </c>
      <c r="V2074" s="5" t="s">
        <v>42</v>
      </c>
    </row>
    <row r="2075" spans="1:22" x14ac:dyDescent="0.3">
      <c r="A2075" s="5" t="s">
        <v>2162</v>
      </c>
      <c r="B2075" s="6">
        <v>45459</v>
      </c>
      <c r="C2075" s="5">
        <f t="shared" si="256"/>
        <v>2024</v>
      </c>
      <c r="D2075" s="5">
        <f t="shared" si="257"/>
        <v>6</v>
      </c>
      <c r="E2075" s="5" t="str">
        <f t="shared" si="258"/>
        <v>Jun</v>
      </c>
      <c r="F2075" s="5" t="str">
        <f t="shared" si="259"/>
        <v>Q2</v>
      </c>
      <c r="G2075" s="5" t="s">
        <v>63</v>
      </c>
      <c r="H2075" s="5" t="s">
        <v>64</v>
      </c>
      <c r="I2075" s="5" t="s">
        <v>65</v>
      </c>
      <c r="J2075" s="5" t="s">
        <v>46</v>
      </c>
      <c r="K2075" s="5" t="s">
        <v>47</v>
      </c>
      <c r="L2075" s="5" t="s">
        <v>40</v>
      </c>
      <c r="M2075" s="5" t="s">
        <v>56</v>
      </c>
      <c r="N2075" s="5">
        <v>4</v>
      </c>
      <c r="O2075" s="7">
        <v>452</v>
      </c>
      <c r="P2075" s="8">
        <v>0</v>
      </c>
      <c r="Q2075" s="7">
        <v>200</v>
      </c>
      <c r="R2075" s="9">
        <f t="shared" si="260"/>
        <v>1808</v>
      </c>
      <c r="S2075" s="9">
        <f t="shared" si="261"/>
        <v>800</v>
      </c>
      <c r="T2075" s="9">
        <f t="shared" si="262"/>
        <v>1008</v>
      </c>
      <c r="U2075" s="10">
        <f t="shared" si="263"/>
        <v>0.55752212389380529</v>
      </c>
      <c r="V2075" s="5" t="s">
        <v>42</v>
      </c>
    </row>
    <row r="2076" spans="1:22" x14ac:dyDescent="0.3">
      <c r="A2076" s="5" t="s">
        <v>2163</v>
      </c>
      <c r="B2076" s="6">
        <v>45459</v>
      </c>
      <c r="C2076" s="5">
        <f t="shared" si="256"/>
        <v>2024</v>
      </c>
      <c r="D2076" s="5">
        <f t="shared" si="257"/>
        <v>6</v>
      </c>
      <c r="E2076" s="5" t="str">
        <f t="shared" si="258"/>
        <v>Jun</v>
      </c>
      <c r="F2076" s="5" t="str">
        <f t="shared" si="259"/>
        <v>Q2</v>
      </c>
      <c r="G2076" s="5" t="s">
        <v>63</v>
      </c>
      <c r="H2076" s="5" t="s">
        <v>109</v>
      </c>
      <c r="I2076" s="5" t="s">
        <v>110</v>
      </c>
      <c r="J2076" s="5" t="s">
        <v>54</v>
      </c>
      <c r="K2076" s="5" t="s">
        <v>55</v>
      </c>
      <c r="L2076" s="5" t="s">
        <v>76</v>
      </c>
      <c r="M2076" s="5" t="s">
        <v>41</v>
      </c>
      <c r="N2076" s="5">
        <v>4</v>
      </c>
      <c r="O2076" s="7">
        <v>2548</v>
      </c>
      <c r="P2076" s="8">
        <v>0.15</v>
      </c>
      <c r="Q2076" s="7">
        <v>1533</v>
      </c>
      <c r="R2076" s="9">
        <f t="shared" si="260"/>
        <v>8663.1999999999989</v>
      </c>
      <c r="S2076" s="9">
        <f t="shared" si="261"/>
        <v>6132</v>
      </c>
      <c r="T2076" s="9">
        <f t="shared" si="262"/>
        <v>2531.1999999999989</v>
      </c>
      <c r="U2076" s="10">
        <f t="shared" si="263"/>
        <v>0.29217840982546855</v>
      </c>
      <c r="V2076" s="5" t="s">
        <v>42</v>
      </c>
    </row>
    <row r="2077" spans="1:22" x14ac:dyDescent="0.3">
      <c r="A2077" s="5" t="s">
        <v>2164</v>
      </c>
      <c r="B2077" s="6">
        <v>45459</v>
      </c>
      <c r="C2077" s="5">
        <f t="shared" si="256"/>
        <v>2024</v>
      </c>
      <c r="D2077" s="5">
        <f t="shared" si="257"/>
        <v>6</v>
      </c>
      <c r="E2077" s="5" t="str">
        <f t="shared" si="258"/>
        <v>Jun</v>
      </c>
      <c r="F2077" s="5" t="str">
        <f t="shared" si="259"/>
        <v>Q2</v>
      </c>
      <c r="G2077" s="5" t="s">
        <v>58</v>
      </c>
      <c r="H2077" s="5" t="s">
        <v>72</v>
      </c>
      <c r="I2077" s="5" t="s">
        <v>73</v>
      </c>
      <c r="J2077" s="5" t="s">
        <v>81</v>
      </c>
      <c r="K2077" s="5" t="s">
        <v>82</v>
      </c>
      <c r="L2077" s="5" t="s">
        <v>40</v>
      </c>
      <c r="M2077" s="5" t="s">
        <v>49</v>
      </c>
      <c r="N2077" s="5">
        <v>1</v>
      </c>
      <c r="O2077" s="7">
        <v>6320</v>
      </c>
      <c r="P2077" s="8">
        <v>0</v>
      </c>
      <c r="Q2077" s="7">
        <v>3540</v>
      </c>
      <c r="R2077" s="9">
        <f t="shared" si="260"/>
        <v>6320</v>
      </c>
      <c r="S2077" s="9">
        <f t="shared" si="261"/>
        <v>3540</v>
      </c>
      <c r="T2077" s="9">
        <f t="shared" si="262"/>
        <v>2780</v>
      </c>
      <c r="U2077" s="10">
        <f t="shared" si="263"/>
        <v>0.439873417721519</v>
      </c>
      <c r="V2077" s="5" t="s">
        <v>42</v>
      </c>
    </row>
    <row r="2078" spans="1:22" x14ac:dyDescent="0.3">
      <c r="A2078" s="5" t="s">
        <v>2165</v>
      </c>
      <c r="B2078" s="6">
        <v>45460</v>
      </c>
      <c r="C2078" s="5">
        <f t="shared" si="256"/>
        <v>2024</v>
      </c>
      <c r="D2078" s="5">
        <f t="shared" si="257"/>
        <v>6</v>
      </c>
      <c r="E2078" s="5" t="str">
        <f t="shared" si="258"/>
        <v>Jun</v>
      </c>
      <c r="F2078" s="5" t="str">
        <f t="shared" si="259"/>
        <v>Q2</v>
      </c>
      <c r="G2078" s="5" t="s">
        <v>63</v>
      </c>
      <c r="H2078" s="5" t="s">
        <v>86</v>
      </c>
      <c r="I2078" s="5" t="s">
        <v>87</v>
      </c>
      <c r="J2078" s="5" t="s">
        <v>38</v>
      </c>
      <c r="K2078" s="5" t="s">
        <v>104</v>
      </c>
      <c r="L2078" s="5" t="s">
        <v>48</v>
      </c>
      <c r="M2078" s="5" t="s">
        <v>41</v>
      </c>
      <c r="N2078" s="5">
        <v>1</v>
      </c>
      <c r="O2078" s="7">
        <v>1367</v>
      </c>
      <c r="P2078" s="8">
        <v>0.05</v>
      </c>
      <c r="Q2078" s="7">
        <v>700</v>
      </c>
      <c r="R2078" s="9">
        <f t="shared" si="260"/>
        <v>1298.6499999999999</v>
      </c>
      <c r="S2078" s="9">
        <f t="shared" si="261"/>
        <v>700</v>
      </c>
      <c r="T2078" s="9">
        <f t="shared" si="262"/>
        <v>598.64999999999986</v>
      </c>
      <c r="U2078" s="10">
        <f t="shared" si="263"/>
        <v>0.46097870865899199</v>
      </c>
      <c r="V2078" s="5" t="s">
        <v>42</v>
      </c>
    </row>
    <row r="2079" spans="1:22" x14ac:dyDescent="0.3">
      <c r="A2079" s="5" t="s">
        <v>2166</v>
      </c>
      <c r="B2079" s="6">
        <v>45461</v>
      </c>
      <c r="C2079" s="5">
        <f t="shared" si="256"/>
        <v>2024</v>
      </c>
      <c r="D2079" s="5">
        <f t="shared" si="257"/>
        <v>6</v>
      </c>
      <c r="E2079" s="5" t="str">
        <f t="shared" si="258"/>
        <v>Jun</v>
      </c>
      <c r="F2079" s="5" t="str">
        <f t="shared" si="259"/>
        <v>Q2</v>
      </c>
      <c r="G2079" s="5" t="s">
        <v>51</v>
      </c>
      <c r="H2079" s="5" t="s">
        <v>106</v>
      </c>
      <c r="I2079" s="5" t="s">
        <v>107</v>
      </c>
      <c r="J2079" s="5" t="s">
        <v>46</v>
      </c>
      <c r="K2079" s="5" t="s">
        <v>89</v>
      </c>
      <c r="L2079" s="5" t="s">
        <v>76</v>
      </c>
      <c r="M2079" s="5" t="s">
        <v>41</v>
      </c>
      <c r="N2079" s="5">
        <v>4</v>
      </c>
      <c r="O2079" s="7">
        <v>2260</v>
      </c>
      <c r="P2079" s="8">
        <v>0.05</v>
      </c>
      <c r="Q2079" s="7">
        <v>1336</v>
      </c>
      <c r="R2079" s="9">
        <f t="shared" si="260"/>
        <v>8588</v>
      </c>
      <c r="S2079" s="9">
        <f t="shared" si="261"/>
        <v>5344</v>
      </c>
      <c r="T2079" s="9">
        <f t="shared" si="262"/>
        <v>3244</v>
      </c>
      <c r="U2079" s="10">
        <f t="shared" si="263"/>
        <v>0.37773637633907781</v>
      </c>
      <c r="V2079" s="5" t="s">
        <v>42</v>
      </c>
    </row>
    <row r="2080" spans="1:22" x14ac:dyDescent="0.3">
      <c r="A2080" s="5" t="s">
        <v>2167</v>
      </c>
      <c r="B2080" s="6">
        <v>45461</v>
      </c>
      <c r="C2080" s="5">
        <f t="shared" si="256"/>
        <v>2024</v>
      </c>
      <c r="D2080" s="5">
        <f t="shared" si="257"/>
        <v>6</v>
      </c>
      <c r="E2080" s="5" t="str">
        <f t="shared" si="258"/>
        <v>Jun</v>
      </c>
      <c r="F2080" s="5" t="str">
        <f t="shared" si="259"/>
        <v>Q2</v>
      </c>
      <c r="G2080" s="5" t="s">
        <v>35</v>
      </c>
      <c r="H2080" s="5" t="s">
        <v>91</v>
      </c>
      <c r="I2080" s="5" t="s">
        <v>92</v>
      </c>
      <c r="J2080" s="5" t="s">
        <v>54</v>
      </c>
      <c r="K2080" s="5" t="s">
        <v>99</v>
      </c>
      <c r="L2080" s="5" t="s">
        <v>40</v>
      </c>
      <c r="M2080" s="5" t="s">
        <v>56</v>
      </c>
      <c r="N2080" s="5">
        <v>4</v>
      </c>
      <c r="O2080" s="7">
        <v>1724</v>
      </c>
      <c r="P2080" s="8">
        <v>0.15</v>
      </c>
      <c r="Q2080" s="7">
        <v>890</v>
      </c>
      <c r="R2080" s="9">
        <f t="shared" si="260"/>
        <v>5861.5999999999995</v>
      </c>
      <c r="S2080" s="9">
        <f t="shared" si="261"/>
        <v>3560</v>
      </c>
      <c r="T2080" s="9">
        <f t="shared" si="262"/>
        <v>2301.5999999999995</v>
      </c>
      <c r="U2080" s="10">
        <f t="shared" si="263"/>
        <v>0.39265729493653606</v>
      </c>
      <c r="V2080" s="5" t="s">
        <v>42</v>
      </c>
    </row>
    <row r="2081" spans="1:22" x14ac:dyDescent="0.3">
      <c r="A2081" s="5" t="s">
        <v>2168</v>
      </c>
      <c r="B2081" s="6">
        <v>45461</v>
      </c>
      <c r="C2081" s="5">
        <f t="shared" si="256"/>
        <v>2024</v>
      </c>
      <c r="D2081" s="5">
        <f t="shared" si="257"/>
        <v>6</v>
      </c>
      <c r="E2081" s="5" t="str">
        <f t="shared" si="258"/>
        <v>Jun</v>
      </c>
      <c r="F2081" s="5" t="str">
        <f t="shared" si="259"/>
        <v>Q2</v>
      </c>
      <c r="G2081" s="5" t="s">
        <v>63</v>
      </c>
      <c r="H2081" s="5" t="s">
        <v>109</v>
      </c>
      <c r="I2081" s="5" t="s">
        <v>110</v>
      </c>
      <c r="J2081" s="5" t="s">
        <v>54</v>
      </c>
      <c r="K2081" s="5" t="s">
        <v>99</v>
      </c>
      <c r="L2081" s="5" t="s">
        <v>40</v>
      </c>
      <c r="M2081" s="5" t="s">
        <v>49</v>
      </c>
      <c r="N2081" s="5">
        <v>2</v>
      </c>
      <c r="O2081" s="7">
        <v>1828</v>
      </c>
      <c r="P2081" s="8">
        <v>0.15</v>
      </c>
      <c r="Q2081" s="7">
        <v>937</v>
      </c>
      <c r="R2081" s="9">
        <f t="shared" si="260"/>
        <v>3107.6</v>
      </c>
      <c r="S2081" s="9">
        <f t="shared" si="261"/>
        <v>1874</v>
      </c>
      <c r="T2081" s="9">
        <f t="shared" si="262"/>
        <v>1233.5999999999999</v>
      </c>
      <c r="U2081" s="10">
        <f t="shared" si="263"/>
        <v>0.39696228600849526</v>
      </c>
      <c r="V2081" s="5" t="s">
        <v>42</v>
      </c>
    </row>
    <row r="2082" spans="1:22" x14ac:dyDescent="0.3">
      <c r="A2082" s="5" t="s">
        <v>2169</v>
      </c>
      <c r="B2082" s="6">
        <v>45461</v>
      </c>
      <c r="C2082" s="5">
        <f t="shared" si="256"/>
        <v>2024</v>
      </c>
      <c r="D2082" s="5">
        <f t="shared" si="257"/>
        <v>6</v>
      </c>
      <c r="E2082" s="5" t="str">
        <f t="shared" si="258"/>
        <v>Jun</v>
      </c>
      <c r="F2082" s="5" t="str">
        <f t="shared" si="259"/>
        <v>Q2</v>
      </c>
      <c r="G2082" s="5" t="s">
        <v>58</v>
      </c>
      <c r="H2082" s="5" t="s">
        <v>59</v>
      </c>
      <c r="I2082" s="5" t="s">
        <v>60</v>
      </c>
      <c r="J2082" s="5" t="s">
        <v>46</v>
      </c>
      <c r="K2082" s="5" t="s">
        <v>61</v>
      </c>
      <c r="L2082" s="5" t="s">
        <v>40</v>
      </c>
      <c r="M2082" s="5" t="s">
        <v>56</v>
      </c>
      <c r="N2082" s="5">
        <v>1</v>
      </c>
      <c r="O2082" s="7">
        <v>246</v>
      </c>
      <c r="P2082" s="8">
        <v>0</v>
      </c>
      <c r="Q2082" s="7">
        <v>102</v>
      </c>
      <c r="R2082" s="9">
        <f t="shared" si="260"/>
        <v>246</v>
      </c>
      <c r="S2082" s="9">
        <f t="shared" si="261"/>
        <v>102</v>
      </c>
      <c r="T2082" s="9">
        <f t="shared" si="262"/>
        <v>144</v>
      </c>
      <c r="U2082" s="10">
        <f t="shared" si="263"/>
        <v>0.58536585365853655</v>
      </c>
      <c r="V2082" s="5" t="s">
        <v>42</v>
      </c>
    </row>
    <row r="2083" spans="1:22" x14ac:dyDescent="0.3">
      <c r="A2083" s="5" t="s">
        <v>2170</v>
      </c>
      <c r="B2083" s="6">
        <v>45462</v>
      </c>
      <c r="C2083" s="5">
        <f t="shared" si="256"/>
        <v>2024</v>
      </c>
      <c r="D2083" s="5">
        <f t="shared" si="257"/>
        <v>6</v>
      </c>
      <c r="E2083" s="5" t="str">
        <f t="shared" si="258"/>
        <v>Jun</v>
      </c>
      <c r="F2083" s="5" t="str">
        <f t="shared" si="259"/>
        <v>Q2</v>
      </c>
      <c r="G2083" s="5" t="s">
        <v>58</v>
      </c>
      <c r="H2083" s="5" t="s">
        <v>72</v>
      </c>
      <c r="I2083" s="5" t="s">
        <v>73</v>
      </c>
      <c r="J2083" s="5" t="s">
        <v>38</v>
      </c>
      <c r="K2083" s="5" t="s">
        <v>39</v>
      </c>
      <c r="L2083" s="5" t="s">
        <v>40</v>
      </c>
      <c r="M2083" s="5" t="s">
        <v>56</v>
      </c>
      <c r="N2083" s="5">
        <v>2</v>
      </c>
      <c r="O2083" s="7">
        <v>50089</v>
      </c>
      <c r="P2083" s="8">
        <v>0</v>
      </c>
      <c r="Q2083" s="7">
        <v>41979</v>
      </c>
      <c r="R2083" s="9">
        <f t="shared" si="260"/>
        <v>100178</v>
      </c>
      <c r="S2083" s="9">
        <f t="shared" si="261"/>
        <v>83958</v>
      </c>
      <c r="T2083" s="9">
        <f t="shared" si="262"/>
        <v>16220</v>
      </c>
      <c r="U2083" s="10">
        <f t="shared" si="263"/>
        <v>0.16191179700133762</v>
      </c>
      <c r="V2083" s="5" t="s">
        <v>42</v>
      </c>
    </row>
    <row r="2084" spans="1:22" x14ac:dyDescent="0.3">
      <c r="A2084" s="5" t="s">
        <v>2171</v>
      </c>
      <c r="B2084" s="6">
        <v>45462</v>
      </c>
      <c r="C2084" s="5">
        <f t="shared" si="256"/>
        <v>2024</v>
      </c>
      <c r="D2084" s="5">
        <f t="shared" si="257"/>
        <v>6</v>
      </c>
      <c r="E2084" s="5" t="str">
        <f t="shared" si="258"/>
        <v>Jun</v>
      </c>
      <c r="F2084" s="5" t="str">
        <f t="shared" si="259"/>
        <v>Q2</v>
      </c>
      <c r="G2084" s="5" t="s">
        <v>51</v>
      </c>
      <c r="H2084" s="5" t="s">
        <v>52</v>
      </c>
      <c r="I2084" s="5" t="s">
        <v>53</v>
      </c>
      <c r="J2084" s="5" t="s">
        <v>54</v>
      </c>
      <c r="K2084" s="5" t="s">
        <v>55</v>
      </c>
      <c r="L2084" s="5" t="s">
        <v>40</v>
      </c>
      <c r="M2084" s="5" t="s">
        <v>41</v>
      </c>
      <c r="N2084" s="5">
        <v>1</v>
      </c>
      <c r="O2084" s="7">
        <v>3004</v>
      </c>
      <c r="P2084" s="8">
        <v>0.05</v>
      </c>
      <c r="Q2084" s="7">
        <v>1779</v>
      </c>
      <c r="R2084" s="9">
        <f t="shared" si="260"/>
        <v>2853.7999999999997</v>
      </c>
      <c r="S2084" s="9">
        <f t="shared" si="261"/>
        <v>1779</v>
      </c>
      <c r="T2084" s="9">
        <f t="shared" si="262"/>
        <v>1074.7999999999997</v>
      </c>
      <c r="U2084" s="10">
        <f t="shared" si="263"/>
        <v>0.37662064615600244</v>
      </c>
      <c r="V2084" s="5" t="s">
        <v>42</v>
      </c>
    </row>
    <row r="2085" spans="1:22" x14ac:dyDescent="0.3">
      <c r="A2085" s="5" t="s">
        <v>2172</v>
      </c>
      <c r="B2085" s="6">
        <v>45462</v>
      </c>
      <c r="C2085" s="5">
        <f t="shared" si="256"/>
        <v>2024</v>
      </c>
      <c r="D2085" s="5">
        <f t="shared" si="257"/>
        <v>6</v>
      </c>
      <c r="E2085" s="5" t="str">
        <f t="shared" si="258"/>
        <v>Jun</v>
      </c>
      <c r="F2085" s="5" t="str">
        <f t="shared" si="259"/>
        <v>Q2</v>
      </c>
      <c r="G2085" s="5" t="s">
        <v>58</v>
      </c>
      <c r="H2085" s="5" t="s">
        <v>59</v>
      </c>
      <c r="I2085" s="5" t="s">
        <v>60</v>
      </c>
      <c r="J2085" s="5" t="s">
        <v>38</v>
      </c>
      <c r="K2085" s="5" t="s">
        <v>39</v>
      </c>
      <c r="L2085" s="5" t="s">
        <v>76</v>
      </c>
      <c r="M2085" s="5" t="s">
        <v>49</v>
      </c>
      <c r="N2085" s="5">
        <v>3</v>
      </c>
      <c r="O2085" s="7">
        <v>50207</v>
      </c>
      <c r="P2085" s="8">
        <v>0.15</v>
      </c>
      <c r="Q2085" s="7">
        <v>42772</v>
      </c>
      <c r="R2085" s="9">
        <f t="shared" si="260"/>
        <v>128027.84999999999</v>
      </c>
      <c r="S2085" s="9">
        <f t="shared" si="261"/>
        <v>128316</v>
      </c>
      <c r="T2085" s="9">
        <f t="shared" si="262"/>
        <v>-288.15000000000873</v>
      </c>
      <c r="U2085" s="10">
        <f t="shared" si="263"/>
        <v>-2.2506821757922887E-3</v>
      </c>
      <c r="V2085" s="5" t="s">
        <v>42</v>
      </c>
    </row>
    <row r="2086" spans="1:22" x14ac:dyDescent="0.3">
      <c r="A2086" s="5" t="s">
        <v>2173</v>
      </c>
      <c r="B2086" s="6">
        <v>45463</v>
      </c>
      <c r="C2086" s="5">
        <f t="shared" si="256"/>
        <v>2024</v>
      </c>
      <c r="D2086" s="5">
        <f t="shared" si="257"/>
        <v>6</v>
      </c>
      <c r="E2086" s="5" t="str">
        <f t="shared" si="258"/>
        <v>Jun</v>
      </c>
      <c r="F2086" s="5" t="str">
        <f t="shared" si="259"/>
        <v>Q2</v>
      </c>
      <c r="G2086" s="5" t="s">
        <v>63</v>
      </c>
      <c r="H2086" s="5" t="s">
        <v>109</v>
      </c>
      <c r="I2086" s="5" t="s">
        <v>110</v>
      </c>
      <c r="J2086" s="5" t="s">
        <v>46</v>
      </c>
      <c r="K2086" s="5" t="s">
        <v>66</v>
      </c>
      <c r="L2086" s="5" t="s">
        <v>76</v>
      </c>
      <c r="M2086" s="5" t="s">
        <v>49</v>
      </c>
      <c r="N2086" s="5">
        <v>4</v>
      </c>
      <c r="O2086" s="7">
        <v>287</v>
      </c>
      <c r="P2086" s="8">
        <v>0.05</v>
      </c>
      <c r="Q2086" s="7">
        <v>118</v>
      </c>
      <c r="R2086" s="9">
        <f t="shared" si="260"/>
        <v>1090.5999999999999</v>
      </c>
      <c r="S2086" s="9">
        <f t="shared" si="261"/>
        <v>472</v>
      </c>
      <c r="T2086" s="9">
        <f t="shared" si="262"/>
        <v>618.59999999999991</v>
      </c>
      <c r="U2086" s="10">
        <f t="shared" si="263"/>
        <v>0.56721070970108189</v>
      </c>
      <c r="V2086" s="5" t="s">
        <v>120</v>
      </c>
    </row>
    <row r="2087" spans="1:22" x14ac:dyDescent="0.3">
      <c r="A2087" s="5" t="s">
        <v>2174</v>
      </c>
      <c r="B2087" s="6">
        <v>45463</v>
      </c>
      <c r="C2087" s="5">
        <f t="shared" si="256"/>
        <v>2024</v>
      </c>
      <c r="D2087" s="5">
        <f t="shared" si="257"/>
        <v>6</v>
      </c>
      <c r="E2087" s="5" t="str">
        <f t="shared" si="258"/>
        <v>Jun</v>
      </c>
      <c r="F2087" s="5" t="str">
        <f t="shared" si="259"/>
        <v>Q2</v>
      </c>
      <c r="G2087" s="5" t="s">
        <v>58</v>
      </c>
      <c r="H2087" s="5" t="s">
        <v>59</v>
      </c>
      <c r="I2087" s="5" t="s">
        <v>60</v>
      </c>
      <c r="J2087" s="5" t="s">
        <v>81</v>
      </c>
      <c r="K2087" s="5" t="s">
        <v>130</v>
      </c>
      <c r="L2087" s="5" t="s">
        <v>40</v>
      </c>
      <c r="M2087" s="5" t="s">
        <v>56</v>
      </c>
      <c r="N2087" s="5">
        <v>2</v>
      </c>
      <c r="O2087" s="7">
        <v>13701</v>
      </c>
      <c r="P2087" s="8">
        <v>0.3</v>
      </c>
      <c r="Q2087" s="7">
        <v>8196</v>
      </c>
      <c r="R2087" s="9">
        <f t="shared" si="260"/>
        <v>19181.399999999998</v>
      </c>
      <c r="S2087" s="9">
        <f t="shared" si="261"/>
        <v>16392</v>
      </c>
      <c r="T2087" s="9">
        <f t="shared" si="262"/>
        <v>2789.3999999999978</v>
      </c>
      <c r="U2087" s="10">
        <f t="shared" si="263"/>
        <v>0.14542212768619592</v>
      </c>
      <c r="V2087" s="5" t="s">
        <v>42</v>
      </c>
    </row>
    <row r="2088" spans="1:22" x14ac:dyDescent="0.3">
      <c r="A2088" s="5" t="s">
        <v>2175</v>
      </c>
      <c r="B2088" s="6">
        <v>45463</v>
      </c>
      <c r="C2088" s="5">
        <f t="shared" si="256"/>
        <v>2024</v>
      </c>
      <c r="D2088" s="5">
        <f t="shared" si="257"/>
        <v>6</v>
      </c>
      <c r="E2088" s="5" t="str">
        <f t="shared" si="258"/>
        <v>Jun</v>
      </c>
      <c r="F2088" s="5" t="str">
        <f t="shared" si="259"/>
        <v>Q2</v>
      </c>
      <c r="G2088" s="5" t="s">
        <v>63</v>
      </c>
      <c r="H2088" s="5" t="s">
        <v>86</v>
      </c>
      <c r="I2088" s="5" t="s">
        <v>87</v>
      </c>
      <c r="J2088" s="5" t="s">
        <v>38</v>
      </c>
      <c r="K2088" s="5" t="s">
        <v>118</v>
      </c>
      <c r="L2088" s="5" t="s">
        <v>76</v>
      </c>
      <c r="M2088" s="5" t="s">
        <v>49</v>
      </c>
      <c r="N2088" s="5">
        <v>2</v>
      </c>
      <c r="O2088" s="7">
        <v>19397</v>
      </c>
      <c r="P2088" s="8">
        <v>0</v>
      </c>
      <c r="Q2088" s="7">
        <v>14953</v>
      </c>
      <c r="R2088" s="9">
        <f t="shared" si="260"/>
        <v>38794</v>
      </c>
      <c r="S2088" s="9">
        <f t="shared" si="261"/>
        <v>29906</v>
      </c>
      <c r="T2088" s="9">
        <f t="shared" si="262"/>
        <v>8888</v>
      </c>
      <c r="U2088" s="10">
        <f t="shared" si="263"/>
        <v>0.22910759395782854</v>
      </c>
      <c r="V2088" s="5" t="s">
        <v>42</v>
      </c>
    </row>
    <row r="2089" spans="1:22" x14ac:dyDescent="0.3">
      <c r="A2089" s="5" t="s">
        <v>2176</v>
      </c>
      <c r="B2089" s="6">
        <v>45463</v>
      </c>
      <c r="C2089" s="5">
        <f t="shared" si="256"/>
        <v>2024</v>
      </c>
      <c r="D2089" s="5">
        <f t="shared" si="257"/>
        <v>6</v>
      </c>
      <c r="E2089" s="5" t="str">
        <f t="shared" si="258"/>
        <v>Jun</v>
      </c>
      <c r="F2089" s="5" t="str">
        <f t="shared" si="259"/>
        <v>Q2</v>
      </c>
      <c r="G2089" s="5" t="s">
        <v>51</v>
      </c>
      <c r="H2089" s="5" t="s">
        <v>106</v>
      </c>
      <c r="I2089" s="5" t="s">
        <v>107</v>
      </c>
      <c r="J2089" s="5" t="s">
        <v>38</v>
      </c>
      <c r="K2089" s="5" t="s">
        <v>75</v>
      </c>
      <c r="L2089" s="5" t="s">
        <v>76</v>
      </c>
      <c r="M2089" s="5" t="s">
        <v>49</v>
      </c>
      <c r="N2089" s="5">
        <v>1</v>
      </c>
      <c r="O2089" s="7">
        <v>11112</v>
      </c>
      <c r="P2089" s="8">
        <v>0</v>
      </c>
      <c r="Q2089" s="7">
        <v>8392</v>
      </c>
      <c r="R2089" s="9">
        <f t="shared" si="260"/>
        <v>11112</v>
      </c>
      <c r="S2089" s="9">
        <f t="shared" si="261"/>
        <v>8392</v>
      </c>
      <c r="T2089" s="9">
        <f t="shared" si="262"/>
        <v>2720</v>
      </c>
      <c r="U2089" s="10">
        <f t="shared" si="263"/>
        <v>0.24478041756659466</v>
      </c>
      <c r="V2089" s="5" t="s">
        <v>42</v>
      </c>
    </row>
    <row r="2090" spans="1:22" x14ac:dyDescent="0.3">
      <c r="A2090" s="5" t="s">
        <v>2177</v>
      </c>
      <c r="B2090" s="6">
        <v>45463</v>
      </c>
      <c r="C2090" s="5">
        <f t="shared" si="256"/>
        <v>2024</v>
      </c>
      <c r="D2090" s="5">
        <f t="shared" si="257"/>
        <v>6</v>
      </c>
      <c r="E2090" s="5" t="str">
        <f t="shared" si="258"/>
        <v>Jun</v>
      </c>
      <c r="F2090" s="5" t="str">
        <f t="shared" si="259"/>
        <v>Q2</v>
      </c>
      <c r="G2090" s="5" t="s">
        <v>63</v>
      </c>
      <c r="H2090" s="5" t="s">
        <v>64</v>
      </c>
      <c r="I2090" s="5" t="s">
        <v>65</v>
      </c>
      <c r="J2090" s="5" t="s">
        <v>38</v>
      </c>
      <c r="K2090" s="5" t="s">
        <v>104</v>
      </c>
      <c r="L2090" s="5" t="s">
        <v>48</v>
      </c>
      <c r="M2090" s="5" t="s">
        <v>49</v>
      </c>
      <c r="N2090" s="5">
        <v>1</v>
      </c>
      <c r="O2090" s="7">
        <v>1636</v>
      </c>
      <c r="P2090" s="8">
        <v>0.05</v>
      </c>
      <c r="Q2090" s="7">
        <v>820</v>
      </c>
      <c r="R2090" s="9">
        <f t="shared" si="260"/>
        <v>1554.1999999999998</v>
      </c>
      <c r="S2090" s="9">
        <f t="shared" si="261"/>
        <v>820</v>
      </c>
      <c r="T2090" s="9">
        <f t="shared" si="262"/>
        <v>734.19999999999982</v>
      </c>
      <c r="U2090" s="10">
        <f t="shared" si="263"/>
        <v>0.47239737485523092</v>
      </c>
      <c r="V2090" s="5" t="s">
        <v>42</v>
      </c>
    </row>
    <row r="2091" spans="1:22" x14ac:dyDescent="0.3">
      <c r="A2091" s="5" t="s">
        <v>2178</v>
      </c>
      <c r="B2091" s="6">
        <v>45464</v>
      </c>
      <c r="C2091" s="5">
        <f t="shared" si="256"/>
        <v>2024</v>
      </c>
      <c r="D2091" s="5">
        <f t="shared" si="257"/>
        <v>6</v>
      </c>
      <c r="E2091" s="5" t="str">
        <f t="shared" si="258"/>
        <v>Jun</v>
      </c>
      <c r="F2091" s="5" t="str">
        <f t="shared" si="259"/>
        <v>Q2</v>
      </c>
      <c r="G2091" s="5" t="s">
        <v>35</v>
      </c>
      <c r="H2091" s="5" t="s">
        <v>44</v>
      </c>
      <c r="I2091" s="5" t="s">
        <v>45</v>
      </c>
      <c r="J2091" s="5" t="s">
        <v>38</v>
      </c>
      <c r="K2091" s="5" t="s">
        <v>39</v>
      </c>
      <c r="L2091" s="5" t="s">
        <v>40</v>
      </c>
      <c r="M2091" s="5" t="s">
        <v>56</v>
      </c>
      <c r="N2091" s="5">
        <v>1</v>
      </c>
      <c r="O2091" s="7">
        <v>55821</v>
      </c>
      <c r="P2091" s="8">
        <v>0</v>
      </c>
      <c r="Q2091" s="7">
        <v>47846</v>
      </c>
      <c r="R2091" s="9">
        <f t="shared" si="260"/>
        <v>55821</v>
      </c>
      <c r="S2091" s="9">
        <f t="shared" si="261"/>
        <v>47846</v>
      </c>
      <c r="T2091" s="9">
        <f t="shared" si="262"/>
        <v>7975</v>
      </c>
      <c r="U2091" s="10">
        <f t="shared" si="263"/>
        <v>0.14286737965998458</v>
      </c>
      <c r="V2091" s="5" t="s">
        <v>42</v>
      </c>
    </row>
    <row r="2092" spans="1:22" x14ac:dyDescent="0.3">
      <c r="A2092" s="5" t="s">
        <v>2179</v>
      </c>
      <c r="B2092" s="6">
        <v>45464</v>
      </c>
      <c r="C2092" s="5">
        <f t="shared" si="256"/>
        <v>2024</v>
      </c>
      <c r="D2092" s="5">
        <f t="shared" si="257"/>
        <v>6</v>
      </c>
      <c r="E2092" s="5" t="str">
        <f t="shared" si="258"/>
        <v>Jun</v>
      </c>
      <c r="F2092" s="5" t="str">
        <f t="shared" si="259"/>
        <v>Q2</v>
      </c>
      <c r="G2092" s="5" t="s">
        <v>35</v>
      </c>
      <c r="H2092" s="5" t="s">
        <v>44</v>
      </c>
      <c r="I2092" s="5" t="s">
        <v>45</v>
      </c>
      <c r="J2092" s="5" t="s">
        <v>46</v>
      </c>
      <c r="K2092" s="5" t="s">
        <v>89</v>
      </c>
      <c r="L2092" s="5" t="s">
        <v>40</v>
      </c>
      <c r="M2092" s="5" t="s">
        <v>49</v>
      </c>
      <c r="N2092" s="5">
        <v>2</v>
      </c>
      <c r="O2092" s="7">
        <v>2188</v>
      </c>
      <c r="P2092" s="8">
        <v>0.05</v>
      </c>
      <c r="Q2092" s="7">
        <v>1299</v>
      </c>
      <c r="R2092" s="9">
        <f t="shared" si="260"/>
        <v>4157.2</v>
      </c>
      <c r="S2092" s="9">
        <f t="shared" si="261"/>
        <v>2598</v>
      </c>
      <c r="T2092" s="9">
        <f t="shared" si="262"/>
        <v>1559.1999999999998</v>
      </c>
      <c r="U2092" s="10">
        <f t="shared" si="263"/>
        <v>0.37506013663042431</v>
      </c>
      <c r="V2092" s="5" t="s">
        <v>42</v>
      </c>
    </row>
    <row r="2093" spans="1:22" x14ac:dyDescent="0.3">
      <c r="A2093" s="5" t="s">
        <v>2180</v>
      </c>
      <c r="B2093" s="6">
        <v>45464</v>
      </c>
      <c r="C2093" s="5">
        <f t="shared" si="256"/>
        <v>2024</v>
      </c>
      <c r="D2093" s="5">
        <f t="shared" si="257"/>
        <v>6</v>
      </c>
      <c r="E2093" s="5" t="str">
        <f t="shared" si="258"/>
        <v>Jun</v>
      </c>
      <c r="F2093" s="5" t="str">
        <f t="shared" si="259"/>
        <v>Q2</v>
      </c>
      <c r="G2093" s="5" t="s">
        <v>51</v>
      </c>
      <c r="H2093" s="5" t="s">
        <v>106</v>
      </c>
      <c r="I2093" s="5" t="s">
        <v>107</v>
      </c>
      <c r="J2093" s="5" t="s">
        <v>38</v>
      </c>
      <c r="K2093" s="5" t="s">
        <v>39</v>
      </c>
      <c r="L2093" s="5" t="s">
        <v>40</v>
      </c>
      <c r="M2093" s="5" t="s">
        <v>49</v>
      </c>
      <c r="N2093" s="5">
        <v>5</v>
      </c>
      <c r="O2093" s="7">
        <v>56483</v>
      </c>
      <c r="P2093" s="8">
        <v>0</v>
      </c>
      <c r="Q2093" s="7">
        <v>46910</v>
      </c>
      <c r="R2093" s="9">
        <f t="shared" si="260"/>
        <v>282415</v>
      </c>
      <c r="S2093" s="9">
        <f t="shared" si="261"/>
        <v>234550</v>
      </c>
      <c r="T2093" s="9">
        <f t="shared" si="262"/>
        <v>47865</v>
      </c>
      <c r="U2093" s="10">
        <f t="shared" si="263"/>
        <v>0.16948462369208434</v>
      </c>
      <c r="V2093" s="5" t="s">
        <v>42</v>
      </c>
    </row>
    <row r="2094" spans="1:22" x14ac:dyDescent="0.3">
      <c r="A2094" s="5" t="s">
        <v>2181</v>
      </c>
      <c r="B2094" s="6">
        <v>45464</v>
      </c>
      <c r="C2094" s="5">
        <f t="shared" si="256"/>
        <v>2024</v>
      </c>
      <c r="D2094" s="5">
        <f t="shared" si="257"/>
        <v>6</v>
      </c>
      <c r="E2094" s="5" t="str">
        <f t="shared" si="258"/>
        <v>Jun</v>
      </c>
      <c r="F2094" s="5" t="str">
        <f t="shared" si="259"/>
        <v>Q2</v>
      </c>
      <c r="G2094" s="5" t="s">
        <v>63</v>
      </c>
      <c r="H2094" s="5" t="s">
        <v>109</v>
      </c>
      <c r="I2094" s="5" t="s">
        <v>110</v>
      </c>
      <c r="J2094" s="5" t="s">
        <v>81</v>
      </c>
      <c r="K2094" s="5" t="s">
        <v>130</v>
      </c>
      <c r="L2094" s="5" t="s">
        <v>76</v>
      </c>
      <c r="M2094" s="5" t="s">
        <v>41</v>
      </c>
      <c r="N2094" s="5">
        <v>1</v>
      </c>
      <c r="O2094" s="7">
        <v>13958</v>
      </c>
      <c r="P2094" s="8">
        <v>0.4</v>
      </c>
      <c r="Q2094" s="7">
        <v>8179</v>
      </c>
      <c r="R2094" s="9">
        <f t="shared" si="260"/>
        <v>8374.7999999999993</v>
      </c>
      <c r="S2094" s="9">
        <f t="shared" si="261"/>
        <v>8179</v>
      </c>
      <c r="T2094" s="9">
        <f t="shared" si="262"/>
        <v>195.79999999999927</v>
      </c>
      <c r="U2094" s="10">
        <f t="shared" si="263"/>
        <v>2.3379662797917478E-2</v>
      </c>
      <c r="V2094" s="5" t="s">
        <v>42</v>
      </c>
    </row>
    <row r="2095" spans="1:22" x14ac:dyDescent="0.3">
      <c r="A2095" s="5" t="s">
        <v>2182</v>
      </c>
      <c r="B2095" s="6">
        <v>45465</v>
      </c>
      <c r="C2095" s="5">
        <f t="shared" si="256"/>
        <v>2024</v>
      </c>
      <c r="D2095" s="5">
        <f t="shared" si="257"/>
        <v>6</v>
      </c>
      <c r="E2095" s="5" t="str">
        <f t="shared" si="258"/>
        <v>Jun</v>
      </c>
      <c r="F2095" s="5" t="str">
        <f t="shared" si="259"/>
        <v>Q2</v>
      </c>
      <c r="G2095" s="5" t="s">
        <v>58</v>
      </c>
      <c r="H2095" s="5" t="s">
        <v>72</v>
      </c>
      <c r="I2095" s="5" t="s">
        <v>73</v>
      </c>
      <c r="J2095" s="5" t="s">
        <v>46</v>
      </c>
      <c r="K2095" s="5" t="s">
        <v>61</v>
      </c>
      <c r="L2095" s="5" t="s">
        <v>76</v>
      </c>
      <c r="M2095" s="5" t="s">
        <v>49</v>
      </c>
      <c r="N2095" s="5">
        <v>3</v>
      </c>
      <c r="O2095" s="7">
        <v>238</v>
      </c>
      <c r="P2095" s="8">
        <v>0.05</v>
      </c>
      <c r="Q2095" s="7">
        <v>102</v>
      </c>
      <c r="R2095" s="9">
        <f t="shared" si="260"/>
        <v>678.3</v>
      </c>
      <c r="S2095" s="9">
        <f t="shared" si="261"/>
        <v>306</v>
      </c>
      <c r="T2095" s="9">
        <f t="shared" si="262"/>
        <v>372.29999999999995</v>
      </c>
      <c r="U2095" s="10">
        <f t="shared" si="263"/>
        <v>0.54887218045112784</v>
      </c>
      <c r="V2095" s="5" t="s">
        <v>120</v>
      </c>
    </row>
    <row r="2096" spans="1:22" x14ac:dyDescent="0.3">
      <c r="A2096" s="5" t="s">
        <v>2183</v>
      </c>
      <c r="B2096" s="6">
        <v>45465</v>
      </c>
      <c r="C2096" s="5">
        <f t="shared" si="256"/>
        <v>2024</v>
      </c>
      <c r="D2096" s="5">
        <f t="shared" si="257"/>
        <v>6</v>
      </c>
      <c r="E2096" s="5" t="str">
        <f t="shared" si="258"/>
        <v>Jun</v>
      </c>
      <c r="F2096" s="5" t="str">
        <f t="shared" si="259"/>
        <v>Q2</v>
      </c>
      <c r="G2096" s="5" t="s">
        <v>51</v>
      </c>
      <c r="H2096" s="5" t="s">
        <v>52</v>
      </c>
      <c r="I2096" s="5" t="s">
        <v>53</v>
      </c>
      <c r="J2096" s="5" t="s">
        <v>38</v>
      </c>
      <c r="K2096" s="5" t="s">
        <v>39</v>
      </c>
      <c r="L2096" s="5" t="s">
        <v>40</v>
      </c>
      <c r="M2096" s="5" t="s">
        <v>56</v>
      </c>
      <c r="N2096" s="5">
        <v>3</v>
      </c>
      <c r="O2096" s="7">
        <v>56556</v>
      </c>
      <c r="P2096" s="8">
        <v>0.05</v>
      </c>
      <c r="Q2096" s="7">
        <v>48618</v>
      </c>
      <c r="R2096" s="9">
        <f t="shared" si="260"/>
        <v>161184.6</v>
      </c>
      <c r="S2096" s="9">
        <f t="shared" si="261"/>
        <v>145854</v>
      </c>
      <c r="T2096" s="9">
        <f t="shared" si="262"/>
        <v>15330.600000000006</v>
      </c>
      <c r="U2096" s="10">
        <f t="shared" si="263"/>
        <v>9.5112064055747292E-2</v>
      </c>
      <c r="V2096" s="5" t="s">
        <v>42</v>
      </c>
    </row>
    <row r="2097" spans="1:22" x14ac:dyDescent="0.3">
      <c r="A2097" s="5" t="s">
        <v>2184</v>
      </c>
      <c r="B2097" s="6">
        <v>45465</v>
      </c>
      <c r="C2097" s="5">
        <f t="shared" si="256"/>
        <v>2024</v>
      </c>
      <c r="D2097" s="5">
        <f t="shared" si="257"/>
        <v>6</v>
      </c>
      <c r="E2097" s="5" t="str">
        <f t="shared" si="258"/>
        <v>Jun</v>
      </c>
      <c r="F2097" s="5" t="str">
        <f t="shared" si="259"/>
        <v>Q2</v>
      </c>
      <c r="G2097" s="5" t="s">
        <v>51</v>
      </c>
      <c r="H2097" s="5" t="s">
        <v>106</v>
      </c>
      <c r="I2097" s="5" t="s">
        <v>107</v>
      </c>
      <c r="J2097" s="5" t="s">
        <v>81</v>
      </c>
      <c r="K2097" s="5" t="s">
        <v>146</v>
      </c>
      <c r="L2097" s="5" t="s">
        <v>40</v>
      </c>
      <c r="M2097" s="5" t="s">
        <v>49</v>
      </c>
      <c r="N2097" s="5">
        <v>2</v>
      </c>
      <c r="O2097" s="7">
        <v>9665</v>
      </c>
      <c r="P2097" s="8">
        <v>0.35</v>
      </c>
      <c r="Q2097" s="7">
        <v>6157</v>
      </c>
      <c r="R2097" s="9">
        <f t="shared" si="260"/>
        <v>12564.5</v>
      </c>
      <c r="S2097" s="9">
        <f t="shared" si="261"/>
        <v>12314</v>
      </c>
      <c r="T2097" s="9">
        <f t="shared" si="262"/>
        <v>250.5</v>
      </c>
      <c r="U2097" s="10">
        <f t="shared" si="263"/>
        <v>1.9937124437900435E-2</v>
      </c>
      <c r="V2097" s="5" t="s">
        <v>42</v>
      </c>
    </row>
    <row r="2098" spans="1:22" x14ac:dyDescent="0.3">
      <c r="A2098" s="5" t="s">
        <v>2185</v>
      </c>
      <c r="B2098" s="6">
        <v>45465</v>
      </c>
      <c r="C2098" s="5">
        <f t="shared" si="256"/>
        <v>2024</v>
      </c>
      <c r="D2098" s="5">
        <f t="shared" si="257"/>
        <v>6</v>
      </c>
      <c r="E2098" s="5" t="str">
        <f t="shared" si="258"/>
        <v>Jun</v>
      </c>
      <c r="F2098" s="5" t="str">
        <f t="shared" si="259"/>
        <v>Q2</v>
      </c>
      <c r="G2098" s="5" t="s">
        <v>63</v>
      </c>
      <c r="H2098" s="5" t="s">
        <v>109</v>
      </c>
      <c r="I2098" s="5" t="s">
        <v>110</v>
      </c>
      <c r="J2098" s="5" t="s">
        <v>54</v>
      </c>
      <c r="K2098" s="5" t="s">
        <v>84</v>
      </c>
      <c r="L2098" s="5" t="s">
        <v>76</v>
      </c>
      <c r="M2098" s="5" t="s">
        <v>49</v>
      </c>
      <c r="N2098" s="5">
        <v>1</v>
      </c>
      <c r="O2098" s="7">
        <v>2369</v>
      </c>
      <c r="P2098" s="8">
        <v>0</v>
      </c>
      <c r="Q2098" s="7">
        <v>1172</v>
      </c>
      <c r="R2098" s="9">
        <f t="shared" si="260"/>
        <v>2369</v>
      </c>
      <c r="S2098" s="9">
        <f t="shared" si="261"/>
        <v>1172</v>
      </c>
      <c r="T2098" s="9">
        <f t="shared" si="262"/>
        <v>1197</v>
      </c>
      <c r="U2098" s="10">
        <f t="shared" si="263"/>
        <v>0.50527648796960745</v>
      </c>
      <c r="V2098" s="5" t="s">
        <v>42</v>
      </c>
    </row>
    <row r="2099" spans="1:22" x14ac:dyDescent="0.3">
      <c r="A2099" s="5" t="s">
        <v>2186</v>
      </c>
      <c r="B2099" s="6">
        <v>45466</v>
      </c>
      <c r="C2099" s="5">
        <f t="shared" si="256"/>
        <v>2024</v>
      </c>
      <c r="D2099" s="5">
        <f t="shared" si="257"/>
        <v>6</v>
      </c>
      <c r="E2099" s="5" t="str">
        <f t="shared" si="258"/>
        <v>Jun</v>
      </c>
      <c r="F2099" s="5" t="str">
        <f t="shared" si="259"/>
        <v>Q2</v>
      </c>
      <c r="G2099" s="5" t="s">
        <v>51</v>
      </c>
      <c r="H2099" s="5" t="s">
        <v>52</v>
      </c>
      <c r="I2099" s="5" t="s">
        <v>53</v>
      </c>
      <c r="J2099" s="5" t="s">
        <v>81</v>
      </c>
      <c r="K2099" s="5" t="s">
        <v>130</v>
      </c>
      <c r="L2099" s="5" t="s">
        <v>76</v>
      </c>
      <c r="M2099" s="5" t="s">
        <v>49</v>
      </c>
      <c r="N2099" s="5">
        <v>2</v>
      </c>
      <c r="O2099" s="7">
        <v>13349</v>
      </c>
      <c r="P2099" s="8">
        <v>0.3</v>
      </c>
      <c r="Q2099" s="7">
        <v>7825</v>
      </c>
      <c r="R2099" s="9">
        <f t="shared" si="260"/>
        <v>18688.599999999999</v>
      </c>
      <c r="S2099" s="9">
        <f t="shared" si="261"/>
        <v>15650</v>
      </c>
      <c r="T2099" s="9">
        <f t="shared" si="262"/>
        <v>3038.5999999999985</v>
      </c>
      <c r="U2099" s="10">
        <f t="shared" si="263"/>
        <v>0.16259109831662077</v>
      </c>
      <c r="V2099" s="5" t="s">
        <v>42</v>
      </c>
    </row>
    <row r="2100" spans="1:22" x14ac:dyDescent="0.3">
      <c r="A2100" s="5" t="s">
        <v>2187</v>
      </c>
      <c r="B2100" s="6">
        <v>45466</v>
      </c>
      <c r="C2100" s="5">
        <f t="shared" si="256"/>
        <v>2024</v>
      </c>
      <c r="D2100" s="5">
        <f t="shared" si="257"/>
        <v>6</v>
      </c>
      <c r="E2100" s="5" t="str">
        <f t="shared" si="258"/>
        <v>Jun</v>
      </c>
      <c r="F2100" s="5" t="str">
        <f t="shared" si="259"/>
        <v>Q2</v>
      </c>
      <c r="G2100" s="5" t="s">
        <v>58</v>
      </c>
      <c r="H2100" s="5" t="s">
        <v>59</v>
      </c>
      <c r="I2100" s="5" t="s">
        <v>60</v>
      </c>
      <c r="J2100" s="5" t="s">
        <v>46</v>
      </c>
      <c r="K2100" s="5" t="s">
        <v>89</v>
      </c>
      <c r="L2100" s="5" t="s">
        <v>48</v>
      </c>
      <c r="M2100" s="5" t="s">
        <v>56</v>
      </c>
      <c r="N2100" s="5">
        <v>1</v>
      </c>
      <c r="O2100" s="7">
        <v>2023</v>
      </c>
      <c r="P2100" s="8">
        <v>0.15</v>
      </c>
      <c r="Q2100" s="7">
        <v>1155</v>
      </c>
      <c r="R2100" s="9">
        <f t="shared" si="260"/>
        <v>1719.55</v>
      </c>
      <c r="S2100" s="9">
        <f t="shared" si="261"/>
        <v>1155</v>
      </c>
      <c r="T2100" s="9">
        <f t="shared" si="262"/>
        <v>564.54999999999995</v>
      </c>
      <c r="U2100" s="10">
        <f t="shared" si="263"/>
        <v>0.32831263993486665</v>
      </c>
      <c r="V2100" s="5" t="s">
        <v>42</v>
      </c>
    </row>
    <row r="2101" spans="1:22" x14ac:dyDescent="0.3">
      <c r="A2101" s="5" t="s">
        <v>2188</v>
      </c>
      <c r="B2101" s="6">
        <v>45467</v>
      </c>
      <c r="C2101" s="5">
        <f t="shared" si="256"/>
        <v>2024</v>
      </c>
      <c r="D2101" s="5">
        <f t="shared" si="257"/>
        <v>6</v>
      </c>
      <c r="E2101" s="5" t="str">
        <f t="shared" si="258"/>
        <v>Jun</v>
      </c>
      <c r="F2101" s="5" t="str">
        <f t="shared" si="259"/>
        <v>Q2</v>
      </c>
      <c r="G2101" s="5" t="s">
        <v>51</v>
      </c>
      <c r="H2101" s="5" t="s">
        <v>79</v>
      </c>
      <c r="I2101" s="5" t="s">
        <v>80</v>
      </c>
      <c r="J2101" s="5" t="s">
        <v>46</v>
      </c>
      <c r="K2101" s="5" t="s">
        <v>61</v>
      </c>
      <c r="L2101" s="5" t="s">
        <v>40</v>
      </c>
      <c r="M2101" s="5" t="s">
        <v>56</v>
      </c>
      <c r="N2101" s="5">
        <v>2</v>
      </c>
      <c r="O2101" s="7">
        <v>264</v>
      </c>
      <c r="P2101" s="8">
        <v>0.15</v>
      </c>
      <c r="Q2101" s="7">
        <v>112</v>
      </c>
      <c r="R2101" s="9">
        <f t="shared" si="260"/>
        <v>448.8</v>
      </c>
      <c r="S2101" s="9">
        <f t="shared" si="261"/>
        <v>224</v>
      </c>
      <c r="T2101" s="9">
        <f t="shared" si="262"/>
        <v>224.8</v>
      </c>
      <c r="U2101" s="10">
        <f t="shared" si="263"/>
        <v>0.50089126559714792</v>
      </c>
      <c r="V2101" s="5" t="s">
        <v>42</v>
      </c>
    </row>
    <row r="2102" spans="1:22" x14ac:dyDescent="0.3">
      <c r="A2102" s="5" t="s">
        <v>2189</v>
      </c>
      <c r="B2102" s="6">
        <v>45467</v>
      </c>
      <c r="C2102" s="5">
        <f t="shared" si="256"/>
        <v>2024</v>
      </c>
      <c r="D2102" s="5">
        <f t="shared" si="257"/>
        <v>6</v>
      </c>
      <c r="E2102" s="5" t="str">
        <f t="shared" si="258"/>
        <v>Jun</v>
      </c>
      <c r="F2102" s="5" t="str">
        <f t="shared" si="259"/>
        <v>Q2</v>
      </c>
      <c r="G2102" s="5" t="s">
        <v>51</v>
      </c>
      <c r="H2102" s="5" t="s">
        <v>79</v>
      </c>
      <c r="I2102" s="5" t="s">
        <v>80</v>
      </c>
      <c r="J2102" s="5" t="s">
        <v>81</v>
      </c>
      <c r="K2102" s="5" t="s">
        <v>146</v>
      </c>
      <c r="L2102" s="5" t="s">
        <v>76</v>
      </c>
      <c r="M2102" s="5" t="s">
        <v>49</v>
      </c>
      <c r="N2102" s="5">
        <v>2</v>
      </c>
      <c r="O2102" s="7">
        <v>8940</v>
      </c>
      <c r="P2102" s="8">
        <v>0.2</v>
      </c>
      <c r="Q2102" s="7">
        <v>5439</v>
      </c>
      <c r="R2102" s="9">
        <f t="shared" si="260"/>
        <v>14304</v>
      </c>
      <c r="S2102" s="9">
        <f t="shared" si="261"/>
        <v>10878</v>
      </c>
      <c r="T2102" s="9">
        <f t="shared" si="262"/>
        <v>3426</v>
      </c>
      <c r="U2102" s="10">
        <f t="shared" si="263"/>
        <v>0.23951342281879195</v>
      </c>
      <c r="V2102" s="5" t="s">
        <v>42</v>
      </c>
    </row>
    <row r="2103" spans="1:22" x14ac:dyDescent="0.3">
      <c r="A2103" s="5" t="s">
        <v>2190</v>
      </c>
      <c r="B2103" s="6">
        <v>45467</v>
      </c>
      <c r="C2103" s="5">
        <f t="shared" si="256"/>
        <v>2024</v>
      </c>
      <c r="D2103" s="5">
        <f t="shared" si="257"/>
        <v>6</v>
      </c>
      <c r="E2103" s="5" t="str">
        <f t="shared" si="258"/>
        <v>Jun</v>
      </c>
      <c r="F2103" s="5" t="str">
        <f t="shared" si="259"/>
        <v>Q2</v>
      </c>
      <c r="G2103" s="5" t="s">
        <v>63</v>
      </c>
      <c r="H2103" s="5" t="s">
        <v>64</v>
      </c>
      <c r="I2103" s="5" t="s">
        <v>65</v>
      </c>
      <c r="J2103" s="5" t="s">
        <v>54</v>
      </c>
      <c r="K2103" s="5" t="s">
        <v>99</v>
      </c>
      <c r="L2103" s="5" t="s">
        <v>40</v>
      </c>
      <c r="M2103" s="5" t="s">
        <v>49</v>
      </c>
      <c r="N2103" s="5">
        <v>1</v>
      </c>
      <c r="O2103" s="7">
        <v>1745</v>
      </c>
      <c r="P2103" s="8">
        <v>0.05</v>
      </c>
      <c r="Q2103" s="7">
        <v>928</v>
      </c>
      <c r="R2103" s="9">
        <f t="shared" si="260"/>
        <v>1657.75</v>
      </c>
      <c r="S2103" s="9">
        <f t="shared" si="261"/>
        <v>928</v>
      </c>
      <c r="T2103" s="9">
        <f t="shared" si="262"/>
        <v>729.75</v>
      </c>
      <c r="U2103" s="10">
        <f t="shared" si="263"/>
        <v>0.44020509727039664</v>
      </c>
      <c r="V2103" s="5" t="s">
        <v>42</v>
      </c>
    </row>
    <row r="2104" spans="1:22" x14ac:dyDescent="0.3">
      <c r="A2104" s="5" t="s">
        <v>2191</v>
      </c>
      <c r="B2104" s="6">
        <v>45468</v>
      </c>
      <c r="C2104" s="5">
        <f t="shared" si="256"/>
        <v>2024</v>
      </c>
      <c r="D2104" s="5">
        <f t="shared" si="257"/>
        <v>6</v>
      </c>
      <c r="E2104" s="5" t="str">
        <f t="shared" si="258"/>
        <v>Jun</v>
      </c>
      <c r="F2104" s="5" t="str">
        <f t="shared" si="259"/>
        <v>Q2</v>
      </c>
      <c r="G2104" s="5" t="s">
        <v>35</v>
      </c>
      <c r="H2104" s="5" t="s">
        <v>44</v>
      </c>
      <c r="I2104" s="5" t="s">
        <v>45</v>
      </c>
      <c r="J2104" s="5" t="s">
        <v>54</v>
      </c>
      <c r="K2104" s="5" t="s">
        <v>84</v>
      </c>
      <c r="L2104" s="5" t="s">
        <v>76</v>
      </c>
      <c r="M2104" s="5" t="s">
        <v>41</v>
      </c>
      <c r="N2104" s="5">
        <v>1</v>
      </c>
      <c r="O2104" s="7">
        <v>2426</v>
      </c>
      <c r="P2104" s="8">
        <v>0.05</v>
      </c>
      <c r="Q2104" s="7">
        <v>1216</v>
      </c>
      <c r="R2104" s="9">
        <f t="shared" si="260"/>
        <v>2304.6999999999998</v>
      </c>
      <c r="S2104" s="9">
        <f t="shared" si="261"/>
        <v>1216</v>
      </c>
      <c r="T2104" s="9">
        <f t="shared" si="262"/>
        <v>1088.6999999999998</v>
      </c>
      <c r="U2104" s="10">
        <f t="shared" si="263"/>
        <v>0.47238252267106345</v>
      </c>
      <c r="V2104" s="5" t="s">
        <v>42</v>
      </c>
    </row>
    <row r="2105" spans="1:22" x14ac:dyDescent="0.3">
      <c r="A2105" s="5" t="s">
        <v>2192</v>
      </c>
      <c r="B2105" s="6">
        <v>45468</v>
      </c>
      <c r="C2105" s="5">
        <f t="shared" si="256"/>
        <v>2024</v>
      </c>
      <c r="D2105" s="5">
        <f t="shared" si="257"/>
        <v>6</v>
      </c>
      <c r="E2105" s="5" t="str">
        <f t="shared" si="258"/>
        <v>Jun</v>
      </c>
      <c r="F2105" s="5" t="str">
        <f t="shared" si="259"/>
        <v>Q2</v>
      </c>
      <c r="G2105" s="5" t="s">
        <v>51</v>
      </c>
      <c r="H2105" s="5" t="s">
        <v>52</v>
      </c>
      <c r="I2105" s="5" t="s">
        <v>53</v>
      </c>
      <c r="J2105" s="5" t="s">
        <v>46</v>
      </c>
      <c r="K2105" s="5" t="s">
        <v>47</v>
      </c>
      <c r="L2105" s="5" t="s">
        <v>40</v>
      </c>
      <c r="M2105" s="5" t="s">
        <v>56</v>
      </c>
      <c r="N2105" s="5">
        <v>2</v>
      </c>
      <c r="O2105" s="7">
        <v>444</v>
      </c>
      <c r="P2105" s="8">
        <v>0.05</v>
      </c>
      <c r="Q2105" s="7">
        <v>201</v>
      </c>
      <c r="R2105" s="9">
        <f t="shared" si="260"/>
        <v>843.59999999999991</v>
      </c>
      <c r="S2105" s="9">
        <f t="shared" si="261"/>
        <v>402</v>
      </c>
      <c r="T2105" s="9">
        <f t="shared" si="262"/>
        <v>441.59999999999991</v>
      </c>
      <c r="U2105" s="10">
        <f t="shared" si="263"/>
        <v>0.5234708392603129</v>
      </c>
      <c r="V2105" s="5" t="s">
        <v>42</v>
      </c>
    </row>
    <row r="2106" spans="1:22" x14ac:dyDescent="0.3">
      <c r="A2106" s="5" t="s">
        <v>2193</v>
      </c>
      <c r="B2106" s="6">
        <v>45468</v>
      </c>
      <c r="C2106" s="5">
        <f t="shared" si="256"/>
        <v>2024</v>
      </c>
      <c r="D2106" s="5">
        <f t="shared" si="257"/>
        <v>6</v>
      </c>
      <c r="E2106" s="5" t="str">
        <f t="shared" si="258"/>
        <v>Jun</v>
      </c>
      <c r="F2106" s="5" t="str">
        <f t="shared" si="259"/>
        <v>Q2</v>
      </c>
      <c r="G2106" s="5" t="s">
        <v>58</v>
      </c>
      <c r="H2106" s="5" t="s">
        <v>59</v>
      </c>
      <c r="I2106" s="5" t="s">
        <v>60</v>
      </c>
      <c r="J2106" s="5" t="s">
        <v>46</v>
      </c>
      <c r="K2106" s="5" t="s">
        <v>66</v>
      </c>
      <c r="L2106" s="5" t="s">
        <v>40</v>
      </c>
      <c r="M2106" s="5" t="s">
        <v>56</v>
      </c>
      <c r="N2106" s="5">
        <v>1</v>
      </c>
      <c r="O2106" s="7">
        <v>322</v>
      </c>
      <c r="P2106" s="8">
        <v>0</v>
      </c>
      <c r="Q2106" s="7">
        <v>132</v>
      </c>
      <c r="R2106" s="9">
        <f t="shared" si="260"/>
        <v>322</v>
      </c>
      <c r="S2106" s="9">
        <f t="shared" si="261"/>
        <v>132</v>
      </c>
      <c r="T2106" s="9">
        <f t="shared" si="262"/>
        <v>190</v>
      </c>
      <c r="U2106" s="10">
        <f t="shared" si="263"/>
        <v>0.59006211180124224</v>
      </c>
      <c r="V2106" s="5" t="s">
        <v>120</v>
      </c>
    </row>
    <row r="2107" spans="1:22" x14ac:dyDescent="0.3">
      <c r="A2107" s="5" t="s">
        <v>2194</v>
      </c>
      <c r="B2107" s="6">
        <v>45469</v>
      </c>
      <c r="C2107" s="5">
        <f t="shared" si="256"/>
        <v>2024</v>
      </c>
      <c r="D2107" s="5">
        <f t="shared" si="257"/>
        <v>6</v>
      </c>
      <c r="E2107" s="5" t="str">
        <f t="shared" si="258"/>
        <v>Jun</v>
      </c>
      <c r="F2107" s="5" t="str">
        <f t="shared" si="259"/>
        <v>Q2</v>
      </c>
      <c r="G2107" s="5" t="s">
        <v>58</v>
      </c>
      <c r="H2107" s="5" t="s">
        <v>59</v>
      </c>
      <c r="I2107" s="5" t="s">
        <v>60</v>
      </c>
      <c r="J2107" s="5" t="s">
        <v>38</v>
      </c>
      <c r="K2107" s="5" t="s">
        <v>75</v>
      </c>
      <c r="L2107" s="5" t="s">
        <v>76</v>
      </c>
      <c r="M2107" s="5" t="s">
        <v>41</v>
      </c>
      <c r="N2107" s="5">
        <v>8</v>
      </c>
      <c r="O2107" s="7">
        <v>10000</v>
      </c>
      <c r="P2107" s="8">
        <v>0.05</v>
      </c>
      <c r="Q2107" s="7">
        <v>7617</v>
      </c>
      <c r="R2107" s="9">
        <f t="shared" si="260"/>
        <v>76000</v>
      </c>
      <c r="S2107" s="9">
        <f t="shared" si="261"/>
        <v>60936</v>
      </c>
      <c r="T2107" s="9">
        <f t="shared" si="262"/>
        <v>15064</v>
      </c>
      <c r="U2107" s="10">
        <f t="shared" si="263"/>
        <v>0.19821052631578948</v>
      </c>
      <c r="V2107" s="5" t="s">
        <v>42</v>
      </c>
    </row>
    <row r="2108" spans="1:22" x14ac:dyDescent="0.3">
      <c r="A2108" s="5" t="s">
        <v>2195</v>
      </c>
      <c r="B2108" s="6">
        <v>45469</v>
      </c>
      <c r="C2108" s="5">
        <f t="shared" si="256"/>
        <v>2024</v>
      </c>
      <c r="D2108" s="5">
        <f t="shared" si="257"/>
        <v>6</v>
      </c>
      <c r="E2108" s="5" t="str">
        <f t="shared" si="258"/>
        <v>Jun</v>
      </c>
      <c r="F2108" s="5" t="str">
        <f t="shared" si="259"/>
        <v>Q2</v>
      </c>
      <c r="G2108" s="5" t="s">
        <v>58</v>
      </c>
      <c r="H2108" s="5" t="s">
        <v>68</v>
      </c>
      <c r="I2108" s="5" t="s">
        <v>69</v>
      </c>
      <c r="J2108" s="5" t="s">
        <v>46</v>
      </c>
      <c r="K2108" s="5" t="s">
        <v>89</v>
      </c>
      <c r="L2108" s="5" t="s">
        <v>48</v>
      </c>
      <c r="M2108" s="5" t="s">
        <v>56</v>
      </c>
      <c r="N2108" s="5">
        <v>5</v>
      </c>
      <c r="O2108" s="7">
        <v>2221</v>
      </c>
      <c r="P2108" s="8">
        <v>0.15</v>
      </c>
      <c r="Q2108" s="7">
        <v>1259</v>
      </c>
      <c r="R2108" s="9">
        <f t="shared" si="260"/>
        <v>9439.25</v>
      </c>
      <c r="S2108" s="9">
        <f t="shared" si="261"/>
        <v>6295</v>
      </c>
      <c r="T2108" s="9">
        <f t="shared" si="262"/>
        <v>3144.25</v>
      </c>
      <c r="U2108" s="10">
        <f t="shared" si="263"/>
        <v>0.33310379532272161</v>
      </c>
      <c r="V2108" s="5" t="s">
        <v>42</v>
      </c>
    </row>
    <row r="2109" spans="1:22" x14ac:dyDescent="0.3">
      <c r="A2109" s="5" t="s">
        <v>2196</v>
      </c>
      <c r="B2109" s="6">
        <v>45469</v>
      </c>
      <c r="C2109" s="5">
        <f t="shared" si="256"/>
        <v>2024</v>
      </c>
      <c r="D2109" s="5">
        <f t="shared" si="257"/>
        <v>6</v>
      </c>
      <c r="E2109" s="5" t="str">
        <f t="shared" si="258"/>
        <v>Jun</v>
      </c>
      <c r="F2109" s="5" t="str">
        <f t="shared" si="259"/>
        <v>Q2</v>
      </c>
      <c r="G2109" s="5" t="s">
        <v>58</v>
      </c>
      <c r="H2109" s="5" t="s">
        <v>59</v>
      </c>
      <c r="I2109" s="5" t="s">
        <v>60</v>
      </c>
      <c r="J2109" s="5" t="s">
        <v>38</v>
      </c>
      <c r="K2109" s="5" t="s">
        <v>104</v>
      </c>
      <c r="L2109" s="5" t="s">
        <v>40</v>
      </c>
      <c r="M2109" s="5" t="s">
        <v>41</v>
      </c>
      <c r="N2109" s="5">
        <v>2</v>
      </c>
      <c r="O2109" s="7">
        <v>1610</v>
      </c>
      <c r="P2109" s="8">
        <v>0.15</v>
      </c>
      <c r="Q2109" s="7">
        <v>791</v>
      </c>
      <c r="R2109" s="9">
        <f t="shared" si="260"/>
        <v>2737</v>
      </c>
      <c r="S2109" s="9">
        <f t="shared" si="261"/>
        <v>1582</v>
      </c>
      <c r="T2109" s="9">
        <f t="shared" si="262"/>
        <v>1155</v>
      </c>
      <c r="U2109" s="10">
        <f t="shared" si="263"/>
        <v>0.42199488491048592</v>
      </c>
      <c r="V2109" s="5" t="s">
        <v>42</v>
      </c>
    </row>
    <row r="2110" spans="1:22" x14ac:dyDescent="0.3">
      <c r="A2110" s="5" t="s">
        <v>2197</v>
      </c>
      <c r="B2110" s="6">
        <v>45469</v>
      </c>
      <c r="C2110" s="5">
        <f t="shared" si="256"/>
        <v>2024</v>
      </c>
      <c r="D2110" s="5">
        <f t="shared" si="257"/>
        <v>6</v>
      </c>
      <c r="E2110" s="5" t="str">
        <f t="shared" si="258"/>
        <v>Jun</v>
      </c>
      <c r="F2110" s="5" t="str">
        <f t="shared" si="259"/>
        <v>Q2</v>
      </c>
      <c r="G2110" s="5" t="s">
        <v>51</v>
      </c>
      <c r="H2110" s="5" t="s">
        <v>79</v>
      </c>
      <c r="I2110" s="5" t="s">
        <v>80</v>
      </c>
      <c r="J2110" s="5" t="s">
        <v>46</v>
      </c>
      <c r="K2110" s="5" t="s">
        <v>89</v>
      </c>
      <c r="L2110" s="5" t="s">
        <v>40</v>
      </c>
      <c r="M2110" s="5" t="s">
        <v>41</v>
      </c>
      <c r="N2110" s="5">
        <v>3</v>
      </c>
      <c r="O2110" s="7">
        <v>2243</v>
      </c>
      <c r="P2110" s="8">
        <v>0.05</v>
      </c>
      <c r="Q2110" s="7">
        <v>1269</v>
      </c>
      <c r="R2110" s="9">
        <f t="shared" si="260"/>
        <v>6392.5499999999993</v>
      </c>
      <c r="S2110" s="9">
        <f t="shared" si="261"/>
        <v>3807</v>
      </c>
      <c r="T2110" s="9">
        <f t="shared" si="262"/>
        <v>2585.5499999999993</v>
      </c>
      <c r="U2110" s="10">
        <f t="shared" si="263"/>
        <v>0.40446300771992388</v>
      </c>
      <c r="V2110" s="5" t="s">
        <v>42</v>
      </c>
    </row>
    <row r="2111" spans="1:22" x14ac:dyDescent="0.3">
      <c r="A2111" s="5" t="s">
        <v>2198</v>
      </c>
      <c r="B2111" s="6">
        <v>45470</v>
      </c>
      <c r="C2111" s="5">
        <f t="shared" si="256"/>
        <v>2024</v>
      </c>
      <c r="D2111" s="5">
        <f t="shared" si="257"/>
        <v>6</v>
      </c>
      <c r="E2111" s="5" t="str">
        <f t="shared" si="258"/>
        <v>Jun</v>
      </c>
      <c r="F2111" s="5" t="str">
        <f t="shared" si="259"/>
        <v>Q2</v>
      </c>
      <c r="G2111" s="5" t="s">
        <v>51</v>
      </c>
      <c r="H2111" s="5" t="s">
        <v>79</v>
      </c>
      <c r="I2111" s="5" t="s">
        <v>80</v>
      </c>
      <c r="J2111" s="5" t="s">
        <v>38</v>
      </c>
      <c r="K2111" s="5" t="s">
        <v>75</v>
      </c>
      <c r="L2111" s="5" t="s">
        <v>76</v>
      </c>
      <c r="M2111" s="5" t="s">
        <v>49</v>
      </c>
      <c r="N2111" s="5">
        <v>1</v>
      </c>
      <c r="O2111" s="7">
        <v>9998</v>
      </c>
      <c r="P2111" s="8">
        <v>0.1</v>
      </c>
      <c r="Q2111" s="7">
        <v>7560</v>
      </c>
      <c r="R2111" s="9">
        <f t="shared" si="260"/>
        <v>8998.2000000000007</v>
      </c>
      <c r="S2111" s="9">
        <f t="shared" si="261"/>
        <v>7560</v>
      </c>
      <c r="T2111" s="9">
        <f t="shared" si="262"/>
        <v>1438.2000000000007</v>
      </c>
      <c r="U2111" s="10">
        <f t="shared" si="263"/>
        <v>0.15983196639327873</v>
      </c>
      <c r="V2111" s="5" t="s">
        <v>42</v>
      </c>
    </row>
    <row r="2112" spans="1:22" x14ac:dyDescent="0.3">
      <c r="A2112" s="5" t="s">
        <v>2199</v>
      </c>
      <c r="B2112" s="6">
        <v>45470</v>
      </c>
      <c r="C2112" s="5">
        <f t="shared" si="256"/>
        <v>2024</v>
      </c>
      <c r="D2112" s="5">
        <f t="shared" si="257"/>
        <v>6</v>
      </c>
      <c r="E2112" s="5" t="str">
        <f t="shared" si="258"/>
        <v>Jun</v>
      </c>
      <c r="F2112" s="5" t="str">
        <f t="shared" si="259"/>
        <v>Q2</v>
      </c>
      <c r="G2112" s="5" t="s">
        <v>58</v>
      </c>
      <c r="H2112" s="5" t="s">
        <v>72</v>
      </c>
      <c r="I2112" s="5" t="s">
        <v>73</v>
      </c>
      <c r="J2112" s="5" t="s">
        <v>54</v>
      </c>
      <c r="K2112" s="5" t="s">
        <v>55</v>
      </c>
      <c r="L2112" s="5" t="s">
        <v>48</v>
      </c>
      <c r="M2112" s="5" t="s">
        <v>56</v>
      </c>
      <c r="N2112" s="5">
        <v>2</v>
      </c>
      <c r="O2112" s="7">
        <v>2925</v>
      </c>
      <c r="P2112" s="8">
        <v>0</v>
      </c>
      <c r="Q2112" s="7">
        <v>1776</v>
      </c>
      <c r="R2112" s="9">
        <f t="shared" si="260"/>
        <v>5850</v>
      </c>
      <c r="S2112" s="9">
        <f t="shared" si="261"/>
        <v>3552</v>
      </c>
      <c r="T2112" s="9">
        <f t="shared" si="262"/>
        <v>2298</v>
      </c>
      <c r="U2112" s="10">
        <f t="shared" si="263"/>
        <v>0.39282051282051283</v>
      </c>
      <c r="V2112" s="5" t="s">
        <v>120</v>
      </c>
    </row>
    <row r="2113" spans="1:22" x14ac:dyDescent="0.3">
      <c r="A2113" s="5" t="s">
        <v>2200</v>
      </c>
      <c r="B2113" s="6">
        <v>45470</v>
      </c>
      <c r="C2113" s="5">
        <f t="shared" si="256"/>
        <v>2024</v>
      </c>
      <c r="D2113" s="5">
        <f t="shared" si="257"/>
        <v>6</v>
      </c>
      <c r="E2113" s="5" t="str">
        <f t="shared" si="258"/>
        <v>Jun</v>
      </c>
      <c r="F2113" s="5" t="str">
        <f t="shared" si="259"/>
        <v>Q2</v>
      </c>
      <c r="G2113" s="5" t="s">
        <v>35</v>
      </c>
      <c r="H2113" s="5" t="s">
        <v>36</v>
      </c>
      <c r="I2113" s="5" t="s">
        <v>37</v>
      </c>
      <c r="J2113" s="5" t="s">
        <v>54</v>
      </c>
      <c r="K2113" s="5" t="s">
        <v>84</v>
      </c>
      <c r="L2113" s="5" t="s">
        <v>48</v>
      </c>
      <c r="M2113" s="5" t="s">
        <v>49</v>
      </c>
      <c r="N2113" s="5">
        <v>1</v>
      </c>
      <c r="O2113" s="7">
        <v>2201</v>
      </c>
      <c r="P2113" s="8">
        <v>0</v>
      </c>
      <c r="Q2113" s="7">
        <v>1079</v>
      </c>
      <c r="R2113" s="9">
        <f t="shared" si="260"/>
        <v>2201</v>
      </c>
      <c r="S2113" s="9">
        <f t="shared" si="261"/>
        <v>1079</v>
      </c>
      <c r="T2113" s="9">
        <f t="shared" si="262"/>
        <v>1122</v>
      </c>
      <c r="U2113" s="10">
        <f t="shared" si="263"/>
        <v>0.50976828714220812</v>
      </c>
      <c r="V2113" s="5" t="s">
        <v>120</v>
      </c>
    </row>
    <row r="2114" spans="1:22" x14ac:dyDescent="0.3">
      <c r="A2114" s="5" t="s">
        <v>2201</v>
      </c>
      <c r="B2114" s="6">
        <v>45470</v>
      </c>
      <c r="C2114" s="5">
        <f t="shared" ref="C2114:C2177" si="264">YEAR(B2114)</f>
        <v>2024</v>
      </c>
      <c r="D2114" s="5">
        <f t="shared" ref="D2114:D2177" si="265">MONTH(B2114)</f>
        <v>6</v>
      </c>
      <c r="E2114" s="5" t="str">
        <f t="shared" ref="E2114:E2177" si="266">TEXT(B2114,"mmm")</f>
        <v>Jun</v>
      </c>
      <c r="F2114" s="5" t="str">
        <f t="shared" ref="F2114:F2177" si="267">"Q"&amp;ROUNDUP(D2114/3,0)</f>
        <v>Q2</v>
      </c>
      <c r="G2114" s="5" t="s">
        <v>58</v>
      </c>
      <c r="H2114" s="5" t="s">
        <v>72</v>
      </c>
      <c r="I2114" s="5" t="s">
        <v>73</v>
      </c>
      <c r="J2114" s="5" t="s">
        <v>81</v>
      </c>
      <c r="K2114" s="5" t="s">
        <v>146</v>
      </c>
      <c r="L2114" s="5" t="s">
        <v>76</v>
      </c>
      <c r="M2114" s="5" t="s">
        <v>56</v>
      </c>
      <c r="N2114" s="5">
        <v>3</v>
      </c>
      <c r="O2114" s="7">
        <v>8873</v>
      </c>
      <c r="P2114" s="8">
        <v>0</v>
      </c>
      <c r="Q2114" s="7">
        <v>5550</v>
      </c>
      <c r="R2114" s="9">
        <f t="shared" ref="R2114:R2177" si="268">N2114*O2114*(1-P2114)</f>
        <v>26619</v>
      </c>
      <c r="S2114" s="9">
        <f t="shared" ref="S2114:S2177" si="269">N2114*Q2114</f>
        <v>16650</v>
      </c>
      <c r="T2114" s="9">
        <f t="shared" ref="T2114:T2177" si="270">R2114-S2114</f>
        <v>9969</v>
      </c>
      <c r="U2114" s="10">
        <f t="shared" ref="U2114:U2177" si="271">IF(R2114=0,0,T2114/R2114)</f>
        <v>0.37450693113941169</v>
      </c>
      <c r="V2114" s="5" t="s">
        <v>42</v>
      </c>
    </row>
    <row r="2115" spans="1:22" x14ac:dyDescent="0.3">
      <c r="A2115" s="5" t="s">
        <v>2202</v>
      </c>
      <c r="B2115" s="6">
        <v>45472</v>
      </c>
      <c r="C2115" s="5">
        <f t="shared" si="264"/>
        <v>2024</v>
      </c>
      <c r="D2115" s="5">
        <f t="shared" si="265"/>
        <v>6</v>
      </c>
      <c r="E2115" s="5" t="str">
        <f t="shared" si="266"/>
        <v>Jun</v>
      </c>
      <c r="F2115" s="5" t="str">
        <f t="shared" si="267"/>
        <v>Q2</v>
      </c>
      <c r="G2115" s="5" t="s">
        <v>58</v>
      </c>
      <c r="H2115" s="5" t="s">
        <v>59</v>
      </c>
      <c r="I2115" s="5" t="s">
        <v>60</v>
      </c>
      <c r="J2115" s="5" t="s">
        <v>38</v>
      </c>
      <c r="K2115" s="5" t="s">
        <v>39</v>
      </c>
      <c r="L2115" s="5" t="s">
        <v>40</v>
      </c>
      <c r="M2115" s="5" t="s">
        <v>56</v>
      </c>
      <c r="N2115" s="5">
        <v>2</v>
      </c>
      <c r="O2115" s="7">
        <v>50279</v>
      </c>
      <c r="P2115" s="8">
        <v>0.05</v>
      </c>
      <c r="Q2115" s="7">
        <v>42692</v>
      </c>
      <c r="R2115" s="9">
        <f t="shared" si="268"/>
        <v>95530.099999999991</v>
      </c>
      <c r="S2115" s="9">
        <f t="shared" si="269"/>
        <v>85384</v>
      </c>
      <c r="T2115" s="9">
        <f t="shared" si="270"/>
        <v>10146.099999999991</v>
      </c>
      <c r="U2115" s="10">
        <f t="shared" si="271"/>
        <v>0.10620840970542261</v>
      </c>
      <c r="V2115" s="5" t="s">
        <v>42</v>
      </c>
    </row>
    <row r="2116" spans="1:22" x14ac:dyDescent="0.3">
      <c r="A2116" s="5" t="s">
        <v>2203</v>
      </c>
      <c r="B2116" s="6">
        <v>45472</v>
      </c>
      <c r="C2116" s="5">
        <f t="shared" si="264"/>
        <v>2024</v>
      </c>
      <c r="D2116" s="5">
        <f t="shared" si="265"/>
        <v>6</v>
      </c>
      <c r="E2116" s="5" t="str">
        <f t="shared" si="266"/>
        <v>Jun</v>
      </c>
      <c r="F2116" s="5" t="str">
        <f t="shared" si="267"/>
        <v>Q2</v>
      </c>
      <c r="G2116" s="5" t="s">
        <v>35</v>
      </c>
      <c r="H2116" s="5" t="s">
        <v>91</v>
      </c>
      <c r="I2116" s="5" t="s">
        <v>92</v>
      </c>
      <c r="J2116" s="5" t="s">
        <v>81</v>
      </c>
      <c r="K2116" s="5" t="s">
        <v>146</v>
      </c>
      <c r="L2116" s="5" t="s">
        <v>40</v>
      </c>
      <c r="M2116" s="5" t="s">
        <v>49</v>
      </c>
      <c r="N2116" s="5">
        <v>4</v>
      </c>
      <c r="O2116" s="7">
        <v>8230</v>
      </c>
      <c r="P2116" s="8">
        <v>0.05</v>
      </c>
      <c r="Q2116" s="7">
        <v>5195</v>
      </c>
      <c r="R2116" s="9">
        <f t="shared" si="268"/>
        <v>31274</v>
      </c>
      <c r="S2116" s="9">
        <f t="shared" si="269"/>
        <v>20780</v>
      </c>
      <c r="T2116" s="9">
        <f t="shared" si="270"/>
        <v>10494</v>
      </c>
      <c r="U2116" s="10">
        <f t="shared" si="271"/>
        <v>0.33555029737161862</v>
      </c>
      <c r="V2116" s="5" t="s">
        <v>42</v>
      </c>
    </row>
    <row r="2117" spans="1:22" x14ac:dyDescent="0.3">
      <c r="A2117" s="5" t="s">
        <v>2204</v>
      </c>
      <c r="B2117" s="6">
        <v>45473</v>
      </c>
      <c r="C2117" s="5">
        <f t="shared" si="264"/>
        <v>2024</v>
      </c>
      <c r="D2117" s="5">
        <f t="shared" si="265"/>
        <v>6</v>
      </c>
      <c r="E2117" s="5" t="str">
        <f t="shared" si="266"/>
        <v>Jun</v>
      </c>
      <c r="F2117" s="5" t="str">
        <f t="shared" si="267"/>
        <v>Q2</v>
      </c>
      <c r="G2117" s="5" t="s">
        <v>51</v>
      </c>
      <c r="H2117" s="5" t="s">
        <v>79</v>
      </c>
      <c r="I2117" s="5" t="s">
        <v>80</v>
      </c>
      <c r="J2117" s="5" t="s">
        <v>81</v>
      </c>
      <c r="K2117" s="5" t="s">
        <v>130</v>
      </c>
      <c r="L2117" s="5" t="s">
        <v>48</v>
      </c>
      <c r="M2117" s="5" t="s">
        <v>56</v>
      </c>
      <c r="N2117" s="5">
        <v>5</v>
      </c>
      <c r="O2117" s="7">
        <v>14102</v>
      </c>
      <c r="P2117" s="8">
        <v>0.35</v>
      </c>
      <c r="Q2117" s="7">
        <v>8477</v>
      </c>
      <c r="R2117" s="9">
        <f t="shared" si="268"/>
        <v>45831.5</v>
      </c>
      <c r="S2117" s="9">
        <f t="shared" si="269"/>
        <v>42385</v>
      </c>
      <c r="T2117" s="9">
        <f t="shared" si="270"/>
        <v>3446.5</v>
      </c>
      <c r="U2117" s="10">
        <f t="shared" si="271"/>
        <v>7.5199371611228083E-2</v>
      </c>
      <c r="V2117" s="5" t="s">
        <v>42</v>
      </c>
    </row>
    <row r="2118" spans="1:22" x14ac:dyDescent="0.3">
      <c r="A2118" s="5" t="s">
        <v>2205</v>
      </c>
      <c r="B2118" s="6">
        <v>45473</v>
      </c>
      <c r="C2118" s="5">
        <f t="shared" si="264"/>
        <v>2024</v>
      </c>
      <c r="D2118" s="5">
        <f t="shared" si="265"/>
        <v>6</v>
      </c>
      <c r="E2118" s="5" t="str">
        <f t="shared" si="266"/>
        <v>Jun</v>
      </c>
      <c r="F2118" s="5" t="str">
        <f t="shared" si="267"/>
        <v>Q2</v>
      </c>
      <c r="G2118" s="5" t="s">
        <v>63</v>
      </c>
      <c r="H2118" s="5" t="s">
        <v>109</v>
      </c>
      <c r="I2118" s="5" t="s">
        <v>110</v>
      </c>
      <c r="J2118" s="5" t="s">
        <v>38</v>
      </c>
      <c r="K2118" s="5" t="s">
        <v>39</v>
      </c>
      <c r="L2118" s="5" t="s">
        <v>48</v>
      </c>
      <c r="M2118" s="5" t="s">
        <v>41</v>
      </c>
      <c r="N2118" s="5">
        <v>1</v>
      </c>
      <c r="O2118" s="7">
        <v>56352</v>
      </c>
      <c r="P2118" s="8">
        <v>0.15</v>
      </c>
      <c r="Q2118" s="7">
        <v>49233</v>
      </c>
      <c r="R2118" s="9">
        <f t="shared" si="268"/>
        <v>47899.199999999997</v>
      </c>
      <c r="S2118" s="9">
        <f t="shared" si="269"/>
        <v>49233</v>
      </c>
      <c r="T2118" s="9">
        <f t="shared" si="270"/>
        <v>-1333.8000000000029</v>
      </c>
      <c r="U2118" s="10">
        <f t="shared" si="271"/>
        <v>-2.784597655075665E-2</v>
      </c>
      <c r="V2118" s="5" t="s">
        <v>42</v>
      </c>
    </row>
    <row r="2119" spans="1:22" x14ac:dyDescent="0.3">
      <c r="A2119" s="5" t="s">
        <v>2206</v>
      </c>
      <c r="B2119" s="6">
        <v>45473</v>
      </c>
      <c r="C2119" s="5">
        <f t="shared" si="264"/>
        <v>2024</v>
      </c>
      <c r="D2119" s="5">
        <f t="shared" si="265"/>
        <v>6</v>
      </c>
      <c r="E2119" s="5" t="str">
        <f t="shared" si="266"/>
        <v>Jun</v>
      </c>
      <c r="F2119" s="5" t="str">
        <f t="shared" si="267"/>
        <v>Q2</v>
      </c>
      <c r="G2119" s="5" t="s">
        <v>51</v>
      </c>
      <c r="H2119" s="5" t="s">
        <v>79</v>
      </c>
      <c r="I2119" s="5" t="s">
        <v>80</v>
      </c>
      <c r="J2119" s="5" t="s">
        <v>81</v>
      </c>
      <c r="K2119" s="5" t="s">
        <v>94</v>
      </c>
      <c r="L2119" s="5" t="s">
        <v>40</v>
      </c>
      <c r="M2119" s="5" t="s">
        <v>49</v>
      </c>
      <c r="N2119" s="5">
        <v>3</v>
      </c>
      <c r="O2119" s="7">
        <v>29184</v>
      </c>
      <c r="P2119" s="8">
        <v>0.25</v>
      </c>
      <c r="Q2119" s="7">
        <v>20264</v>
      </c>
      <c r="R2119" s="9">
        <f t="shared" si="268"/>
        <v>65664</v>
      </c>
      <c r="S2119" s="9">
        <f t="shared" si="269"/>
        <v>60792</v>
      </c>
      <c r="T2119" s="9">
        <f t="shared" si="270"/>
        <v>4872</v>
      </c>
      <c r="U2119" s="10">
        <f t="shared" si="271"/>
        <v>7.4195906432748537E-2</v>
      </c>
      <c r="V2119" s="5" t="s">
        <v>42</v>
      </c>
    </row>
    <row r="2120" spans="1:22" x14ac:dyDescent="0.3">
      <c r="A2120" s="5" t="s">
        <v>2207</v>
      </c>
      <c r="B2120" s="6">
        <v>45473</v>
      </c>
      <c r="C2120" s="5">
        <f t="shared" si="264"/>
        <v>2024</v>
      </c>
      <c r="D2120" s="5">
        <f t="shared" si="265"/>
        <v>6</v>
      </c>
      <c r="E2120" s="5" t="str">
        <f t="shared" si="266"/>
        <v>Jun</v>
      </c>
      <c r="F2120" s="5" t="str">
        <f t="shared" si="267"/>
        <v>Q2</v>
      </c>
      <c r="G2120" s="5" t="s">
        <v>51</v>
      </c>
      <c r="H2120" s="5" t="s">
        <v>106</v>
      </c>
      <c r="I2120" s="5" t="s">
        <v>107</v>
      </c>
      <c r="J2120" s="5" t="s">
        <v>38</v>
      </c>
      <c r="K2120" s="5" t="s">
        <v>39</v>
      </c>
      <c r="L2120" s="5" t="s">
        <v>40</v>
      </c>
      <c r="M2120" s="5" t="s">
        <v>56</v>
      </c>
      <c r="N2120" s="5">
        <v>1</v>
      </c>
      <c r="O2120" s="7">
        <v>56981</v>
      </c>
      <c r="P2120" s="8">
        <v>0.05</v>
      </c>
      <c r="Q2120" s="7">
        <v>49506</v>
      </c>
      <c r="R2120" s="9">
        <f t="shared" si="268"/>
        <v>54131.95</v>
      </c>
      <c r="S2120" s="9">
        <f t="shared" si="269"/>
        <v>49506</v>
      </c>
      <c r="T2120" s="9">
        <f t="shared" si="270"/>
        <v>4625.9499999999971</v>
      </c>
      <c r="U2120" s="10">
        <f t="shared" si="271"/>
        <v>8.545692516157273E-2</v>
      </c>
      <c r="V2120" s="5" t="s">
        <v>42</v>
      </c>
    </row>
    <row r="2121" spans="1:22" x14ac:dyDescent="0.3">
      <c r="A2121" s="5" t="s">
        <v>2208</v>
      </c>
      <c r="B2121" s="6">
        <v>45474</v>
      </c>
      <c r="C2121" s="5">
        <f t="shared" si="264"/>
        <v>2024</v>
      </c>
      <c r="D2121" s="5">
        <f t="shared" si="265"/>
        <v>7</v>
      </c>
      <c r="E2121" s="5" t="str">
        <f t="shared" si="266"/>
        <v>Jul</v>
      </c>
      <c r="F2121" s="5" t="str">
        <f t="shared" si="267"/>
        <v>Q3</v>
      </c>
      <c r="G2121" s="5" t="s">
        <v>51</v>
      </c>
      <c r="H2121" s="5" t="s">
        <v>106</v>
      </c>
      <c r="I2121" s="5" t="s">
        <v>107</v>
      </c>
      <c r="J2121" s="5" t="s">
        <v>46</v>
      </c>
      <c r="K2121" s="5" t="s">
        <v>61</v>
      </c>
      <c r="L2121" s="5" t="s">
        <v>76</v>
      </c>
      <c r="M2121" s="5" t="s">
        <v>56</v>
      </c>
      <c r="N2121" s="5">
        <v>8</v>
      </c>
      <c r="O2121" s="7">
        <v>269</v>
      </c>
      <c r="P2121" s="8">
        <v>0.05</v>
      </c>
      <c r="Q2121" s="7">
        <v>110</v>
      </c>
      <c r="R2121" s="9">
        <f t="shared" si="268"/>
        <v>2044.3999999999999</v>
      </c>
      <c r="S2121" s="9">
        <f t="shared" si="269"/>
        <v>880</v>
      </c>
      <c r="T2121" s="9">
        <f t="shared" si="270"/>
        <v>1164.3999999999999</v>
      </c>
      <c r="U2121" s="10">
        <f t="shared" si="271"/>
        <v>0.56955585990999802</v>
      </c>
      <c r="V2121" s="5" t="s">
        <v>42</v>
      </c>
    </row>
    <row r="2122" spans="1:22" x14ac:dyDescent="0.3">
      <c r="A2122" s="5" t="s">
        <v>2209</v>
      </c>
      <c r="B2122" s="6">
        <v>45474</v>
      </c>
      <c r="C2122" s="5">
        <f t="shared" si="264"/>
        <v>2024</v>
      </c>
      <c r="D2122" s="5">
        <f t="shared" si="265"/>
        <v>7</v>
      </c>
      <c r="E2122" s="5" t="str">
        <f t="shared" si="266"/>
        <v>Jul</v>
      </c>
      <c r="F2122" s="5" t="str">
        <f t="shared" si="267"/>
        <v>Q3</v>
      </c>
      <c r="G2122" s="5" t="s">
        <v>51</v>
      </c>
      <c r="H2122" s="5" t="s">
        <v>79</v>
      </c>
      <c r="I2122" s="5" t="s">
        <v>80</v>
      </c>
      <c r="J2122" s="5" t="s">
        <v>54</v>
      </c>
      <c r="K2122" s="5" t="s">
        <v>84</v>
      </c>
      <c r="L2122" s="5" t="s">
        <v>40</v>
      </c>
      <c r="M2122" s="5" t="s">
        <v>49</v>
      </c>
      <c r="N2122" s="5">
        <v>2</v>
      </c>
      <c r="O2122" s="7">
        <v>2560</v>
      </c>
      <c r="P2122" s="8">
        <v>0</v>
      </c>
      <c r="Q2122" s="7">
        <v>1281</v>
      </c>
      <c r="R2122" s="9">
        <f t="shared" si="268"/>
        <v>5120</v>
      </c>
      <c r="S2122" s="9">
        <f t="shared" si="269"/>
        <v>2562</v>
      </c>
      <c r="T2122" s="9">
        <f t="shared" si="270"/>
        <v>2558</v>
      </c>
      <c r="U2122" s="10">
        <f t="shared" si="271"/>
        <v>0.49960937500000002</v>
      </c>
      <c r="V2122" s="5" t="s">
        <v>42</v>
      </c>
    </row>
    <row r="2123" spans="1:22" x14ac:dyDescent="0.3">
      <c r="A2123" s="5" t="s">
        <v>2210</v>
      </c>
      <c r="B2123" s="6">
        <v>45475</v>
      </c>
      <c r="C2123" s="5">
        <f t="shared" si="264"/>
        <v>2024</v>
      </c>
      <c r="D2123" s="5">
        <f t="shared" si="265"/>
        <v>7</v>
      </c>
      <c r="E2123" s="5" t="str">
        <f t="shared" si="266"/>
        <v>Jul</v>
      </c>
      <c r="F2123" s="5" t="str">
        <f t="shared" si="267"/>
        <v>Q3</v>
      </c>
      <c r="G2123" s="5" t="s">
        <v>63</v>
      </c>
      <c r="H2123" s="5" t="s">
        <v>86</v>
      </c>
      <c r="I2123" s="5" t="s">
        <v>87</v>
      </c>
      <c r="J2123" s="5" t="s">
        <v>38</v>
      </c>
      <c r="K2123" s="5" t="s">
        <v>118</v>
      </c>
      <c r="L2123" s="5" t="s">
        <v>40</v>
      </c>
      <c r="M2123" s="5" t="s">
        <v>56</v>
      </c>
      <c r="N2123" s="5">
        <v>2</v>
      </c>
      <c r="O2123" s="7">
        <v>18306</v>
      </c>
      <c r="P2123" s="8">
        <v>0.15</v>
      </c>
      <c r="Q2123" s="7">
        <v>14422</v>
      </c>
      <c r="R2123" s="9">
        <f t="shared" si="268"/>
        <v>31120.2</v>
      </c>
      <c r="S2123" s="9">
        <f t="shared" si="269"/>
        <v>28844</v>
      </c>
      <c r="T2123" s="9">
        <f t="shared" si="270"/>
        <v>2276.2000000000007</v>
      </c>
      <c r="U2123" s="10">
        <f t="shared" si="271"/>
        <v>7.3142203456276006E-2</v>
      </c>
      <c r="V2123" s="5" t="s">
        <v>42</v>
      </c>
    </row>
    <row r="2124" spans="1:22" x14ac:dyDescent="0.3">
      <c r="A2124" s="5" t="s">
        <v>2211</v>
      </c>
      <c r="B2124" s="6">
        <v>45475</v>
      </c>
      <c r="C2124" s="5">
        <f t="shared" si="264"/>
        <v>2024</v>
      </c>
      <c r="D2124" s="5">
        <f t="shared" si="265"/>
        <v>7</v>
      </c>
      <c r="E2124" s="5" t="str">
        <f t="shared" si="266"/>
        <v>Jul</v>
      </c>
      <c r="F2124" s="5" t="str">
        <f t="shared" si="267"/>
        <v>Q3</v>
      </c>
      <c r="G2124" s="5" t="s">
        <v>35</v>
      </c>
      <c r="H2124" s="5" t="s">
        <v>44</v>
      </c>
      <c r="I2124" s="5" t="s">
        <v>45</v>
      </c>
      <c r="J2124" s="5" t="s">
        <v>46</v>
      </c>
      <c r="K2124" s="5" t="s">
        <v>89</v>
      </c>
      <c r="L2124" s="5" t="s">
        <v>76</v>
      </c>
      <c r="M2124" s="5" t="s">
        <v>56</v>
      </c>
      <c r="N2124" s="5">
        <v>2</v>
      </c>
      <c r="O2124" s="7">
        <v>2137</v>
      </c>
      <c r="P2124" s="8">
        <v>0.05</v>
      </c>
      <c r="Q2124" s="7">
        <v>1243</v>
      </c>
      <c r="R2124" s="9">
        <f t="shared" si="268"/>
        <v>4060.2999999999997</v>
      </c>
      <c r="S2124" s="9">
        <f t="shared" si="269"/>
        <v>2486</v>
      </c>
      <c r="T2124" s="9">
        <f t="shared" si="270"/>
        <v>1574.2999999999997</v>
      </c>
      <c r="U2124" s="10">
        <f t="shared" si="271"/>
        <v>0.38772997069182075</v>
      </c>
      <c r="V2124" s="5" t="s">
        <v>42</v>
      </c>
    </row>
    <row r="2125" spans="1:22" x14ac:dyDescent="0.3">
      <c r="A2125" s="5" t="s">
        <v>2212</v>
      </c>
      <c r="B2125" s="6">
        <v>45475</v>
      </c>
      <c r="C2125" s="5">
        <f t="shared" si="264"/>
        <v>2024</v>
      </c>
      <c r="D2125" s="5">
        <f t="shared" si="265"/>
        <v>7</v>
      </c>
      <c r="E2125" s="5" t="str">
        <f t="shared" si="266"/>
        <v>Jul</v>
      </c>
      <c r="F2125" s="5" t="str">
        <f t="shared" si="267"/>
        <v>Q3</v>
      </c>
      <c r="G2125" s="5" t="s">
        <v>51</v>
      </c>
      <c r="H2125" s="5" t="s">
        <v>52</v>
      </c>
      <c r="I2125" s="5" t="s">
        <v>53</v>
      </c>
      <c r="J2125" s="5" t="s">
        <v>46</v>
      </c>
      <c r="K2125" s="5" t="s">
        <v>66</v>
      </c>
      <c r="L2125" s="5" t="s">
        <v>40</v>
      </c>
      <c r="M2125" s="5" t="s">
        <v>49</v>
      </c>
      <c r="N2125" s="5">
        <v>3</v>
      </c>
      <c r="O2125" s="7">
        <v>297</v>
      </c>
      <c r="P2125" s="8">
        <v>0.05</v>
      </c>
      <c r="Q2125" s="7">
        <v>117</v>
      </c>
      <c r="R2125" s="9">
        <f t="shared" si="268"/>
        <v>846.44999999999993</v>
      </c>
      <c r="S2125" s="9">
        <f t="shared" si="269"/>
        <v>351</v>
      </c>
      <c r="T2125" s="9">
        <f t="shared" si="270"/>
        <v>495.44999999999993</v>
      </c>
      <c r="U2125" s="10">
        <f t="shared" si="271"/>
        <v>0.58532695374800636</v>
      </c>
      <c r="V2125" s="5" t="s">
        <v>42</v>
      </c>
    </row>
    <row r="2126" spans="1:22" x14ac:dyDescent="0.3">
      <c r="A2126" s="5" t="s">
        <v>2213</v>
      </c>
      <c r="B2126" s="6">
        <v>45475</v>
      </c>
      <c r="C2126" s="5">
        <f t="shared" si="264"/>
        <v>2024</v>
      </c>
      <c r="D2126" s="5">
        <f t="shared" si="265"/>
        <v>7</v>
      </c>
      <c r="E2126" s="5" t="str">
        <f t="shared" si="266"/>
        <v>Jul</v>
      </c>
      <c r="F2126" s="5" t="str">
        <f t="shared" si="267"/>
        <v>Q3</v>
      </c>
      <c r="G2126" s="5" t="s">
        <v>58</v>
      </c>
      <c r="H2126" s="5" t="s">
        <v>59</v>
      </c>
      <c r="I2126" s="5" t="s">
        <v>60</v>
      </c>
      <c r="J2126" s="5" t="s">
        <v>81</v>
      </c>
      <c r="K2126" s="5" t="s">
        <v>94</v>
      </c>
      <c r="L2126" s="5" t="s">
        <v>40</v>
      </c>
      <c r="M2126" s="5" t="s">
        <v>49</v>
      </c>
      <c r="N2126" s="5">
        <v>1</v>
      </c>
      <c r="O2126" s="7">
        <v>33641</v>
      </c>
      <c r="P2126" s="8">
        <v>0</v>
      </c>
      <c r="Q2126" s="7">
        <v>22358</v>
      </c>
      <c r="R2126" s="9">
        <f t="shared" si="268"/>
        <v>33641</v>
      </c>
      <c r="S2126" s="9">
        <f t="shared" si="269"/>
        <v>22358</v>
      </c>
      <c r="T2126" s="9">
        <f t="shared" si="270"/>
        <v>11283</v>
      </c>
      <c r="U2126" s="10">
        <f t="shared" si="271"/>
        <v>0.33539431051395618</v>
      </c>
      <c r="V2126" s="5" t="s">
        <v>42</v>
      </c>
    </row>
    <row r="2127" spans="1:22" x14ac:dyDescent="0.3">
      <c r="A2127" s="5" t="s">
        <v>2214</v>
      </c>
      <c r="B2127" s="6">
        <v>45476</v>
      </c>
      <c r="C2127" s="5">
        <f t="shared" si="264"/>
        <v>2024</v>
      </c>
      <c r="D2127" s="5">
        <f t="shared" si="265"/>
        <v>7</v>
      </c>
      <c r="E2127" s="5" t="str">
        <f t="shared" si="266"/>
        <v>Jul</v>
      </c>
      <c r="F2127" s="5" t="str">
        <f t="shared" si="267"/>
        <v>Q3</v>
      </c>
      <c r="G2127" s="5" t="s">
        <v>35</v>
      </c>
      <c r="H2127" s="5" t="s">
        <v>36</v>
      </c>
      <c r="I2127" s="5" t="s">
        <v>37</v>
      </c>
      <c r="J2127" s="5" t="s">
        <v>38</v>
      </c>
      <c r="K2127" s="5" t="s">
        <v>104</v>
      </c>
      <c r="L2127" s="5" t="s">
        <v>48</v>
      </c>
      <c r="M2127" s="5" t="s">
        <v>56</v>
      </c>
      <c r="N2127" s="5">
        <v>1</v>
      </c>
      <c r="O2127" s="7">
        <v>1616</v>
      </c>
      <c r="P2127" s="8">
        <v>0.05</v>
      </c>
      <c r="Q2127" s="7">
        <v>788</v>
      </c>
      <c r="R2127" s="9">
        <f t="shared" si="268"/>
        <v>1535.1999999999998</v>
      </c>
      <c r="S2127" s="9">
        <f t="shared" si="269"/>
        <v>788</v>
      </c>
      <c r="T2127" s="9">
        <f t="shared" si="270"/>
        <v>747.19999999999982</v>
      </c>
      <c r="U2127" s="10">
        <f t="shared" si="271"/>
        <v>0.48671182907764454</v>
      </c>
      <c r="V2127" s="5" t="s">
        <v>42</v>
      </c>
    </row>
    <row r="2128" spans="1:22" x14ac:dyDescent="0.3">
      <c r="A2128" s="5" t="s">
        <v>2215</v>
      </c>
      <c r="B2128" s="6">
        <v>45476</v>
      </c>
      <c r="C2128" s="5">
        <f t="shared" si="264"/>
        <v>2024</v>
      </c>
      <c r="D2128" s="5">
        <f t="shared" si="265"/>
        <v>7</v>
      </c>
      <c r="E2128" s="5" t="str">
        <f t="shared" si="266"/>
        <v>Jul</v>
      </c>
      <c r="F2128" s="5" t="str">
        <f t="shared" si="267"/>
        <v>Q3</v>
      </c>
      <c r="G2128" s="5" t="s">
        <v>58</v>
      </c>
      <c r="H2128" s="5" t="s">
        <v>59</v>
      </c>
      <c r="I2128" s="5" t="s">
        <v>60</v>
      </c>
      <c r="J2128" s="5" t="s">
        <v>38</v>
      </c>
      <c r="K2128" s="5" t="s">
        <v>118</v>
      </c>
      <c r="L2128" s="5" t="s">
        <v>40</v>
      </c>
      <c r="M2128" s="5" t="s">
        <v>56</v>
      </c>
      <c r="N2128" s="5">
        <v>1</v>
      </c>
      <c r="O2128" s="7">
        <v>18742</v>
      </c>
      <c r="P2128" s="8">
        <v>0.1</v>
      </c>
      <c r="Q2128" s="7">
        <v>14841</v>
      </c>
      <c r="R2128" s="9">
        <f t="shared" si="268"/>
        <v>16867.8</v>
      </c>
      <c r="S2128" s="9">
        <f t="shared" si="269"/>
        <v>14841</v>
      </c>
      <c r="T2128" s="9">
        <f t="shared" si="270"/>
        <v>2026.7999999999993</v>
      </c>
      <c r="U2128" s="10">
        <f t="shared" si="271"/>
        <v>0.12015793405186209</v>
      </c>
      <c r="V2128" s="5" t="s">
        <v>42</v>
      </c>
    </row>
    <row r="2129" spans="1:22" x14ac:dyDescent="0.3">
      <c r="A2129" s="5" t="s">
        <v>2216</v>
      </c>
      <c r="B2129" s="6">
        <v>45476</v>
      </c>
      <c r="C2129" s="5">
        <f t="shared" si="264"/>
        <v>2024</v>
      </c>
      <c r="D2129" s="5">
        <f t="shared" si="265"/>
        <v>7</v>
      </c>
      <c r="E2129" s="5" t="str">
        <f t="shared" si="266"/>
        <v>Jul</v>
      </c>
      <c r="F2129" s="5" t="str">
        <f t="shared" si="267"/>
        <v>Q3</v>
      </c>
      <c r="G2129" s="5" t="s">
        <v>58</v>
      </c>
      <c r="H2129" s="5" t="s">
        <v>68</v>
      </c>
      <c r="I2129" s="5" t="s">
        <v>69</v>
      </c>
      <c r="J2129" s="5" t="s">
        <v>46</v>
      </c>
      <c r="K2129" s="5" t="s">
        <v>89</v>
      </c>
      <c r="L2129" s="5" t="s">
        <v>40</v>
      </c>
      <c r="M2129" s="5" t="s">
        <v>49</v>
      </c>
      <c r="N2129" s="5">
        <v>2</v>
      </c>
      <c r="O2129" s="7">
        <v>2029</v>
      </c>
      <c r="P2129" s="8">
        <v>0.15</v>
      </c>
      <c r="Q2129" s="7">
        <v>1151</v>
      </c>
      <c r="R2129" s="9">
        <f t="shared" si="268"/>
        <v>3449.2999999999997</v>
      </c>
      <c r="S2129" s="9">
        <f t="shared" si="269"/>
        <v>2302</v>
      </c>
      <c r="T2129" s="9">
        <f t="shared" si="270"/>
        <v>1147.2999999999997</v>
      </c>
      <c r="U2129" s="10">
        <f t="shared" si="271"/>
        <v>0.33261821239091982</v>
      </c>
      <c r="V2129" s="5" t="s">
        <v>42</v>
      </c>
    </row>
    <row r="2130" spans="1:22" x14ac:dyDescent="0.3">
      <c r="A2130" s="5" t="s">
        <v>2217</v>
      </c>
      <c r="B2130" s="6">
        <v>45476</v>
      </c>
      <c r="C2130" s="5">
        <f t="shared" si="264"/>
        <v>2024</v>
      </c>
      <c r="D2130" s="5">
        <f t="shared" si="265"/>
        <v>7</v>
      </c>
      <c r="E2130" s="5" t="str">
        <f t="shared" si="266"/>
        <v>Jul</v>
      </c>
      <c r="F2130" s="5" t="str">
        <f t="shared" si="267"/>
        <v>Q3</v>
      </c>
      <c r="G2130" s="5" t="s">
        <v>51</v>
      </c>
      <c r="H2130" s="5" t="s">
        <v>106</v>
      </c>
      <c r="I2130" s="5" t="s">
        <v>107</v>
      </c>
      <c r="J2130" s="5" t="s">
        <v>38</v>
      </c>
      <c r="K2130" s="5" t="s">
        <v>104</v>
      </c>
      <c r="L2130" s="5" t="s">
        <v>40</v>
      </c>
      <c r="M2130" s="5" t="s">
        <v>56</v>
      </c>
      <c r="N2130" s="5">
        <v>1</v>
      </c>
      <c r="O2130" s="7">
        <v>1358</v>
      </c>
      <c r="P2130" s="8">
        <v>0.1</v>
      </c>
      <c r="Q2130" s="7">
        <v>694</v>
      </c>
      <c r="R2130" s="9">
        <f t="shared" si="268"/>
        <v>1222.2</v>
      </c>
      <c r="S2130" s="9">
        <f t="shared" si="269"/>
        <v>694</v>
      </c>
      <c r="T2130" s="9">
        <f t="shared" si="270"/>
        <v>528.20000000000005</v>
      </c>
      <c r="U2130" s="10">
        <f t="shared" si="271"/>
        <v>0.43217149402716415</v>
      </c>
      <c r="V2130" s="5" t="s">
        <v>42</v>
      </c>
    </row>
    <row r="2131" spans="1:22" x14ac:dyDescent="0.3">
      <c r="A2131" s="5" t="s">
        <v>2218</v>
      </c>
      <c r="B2131" s="6">
        <v>45476</v>
      </c>
      <c r="C2131" s="5">
        <f t="shared" si="264"/>
        <v>2024</v>
      </c>
      <c r="D2131" s="5">
        <f t="shared" si="265"/>
        <v>7</v>
      </c>
      <c r="E2131" s="5" t="str">
        <f t="shared" si="266"/>
        <v>Jul</v>
      </c>
      <c r="F2131" s="5" t="str">
        <f t="shared" si="267"/>
        <v>Q3</v>
      </c>
      <c r="G2131" s="5" t="s">
        <v>35</v>
      </c>
      <c r="H2131" s="5" t="s">
        <v>91</v>
      </c>
      <c r="I2131" s="5" t="s">
        <v>92</v>
      </c>
      <c r="J2131" s="5" t="s">
        <v>54</v>
      </c>
      <c r="K2131" s="5" t="s">
        <v>84</v>
      </c>
      <c r="L2131" s="5" t="s">
        <v>40</v>
      </c>
      <c r="M2131" s="5" t="s">
        <v>56</v>
      </c>
      <c r="N2131" s="5">
        <v>2</v>
      </c>
      <c r="O2131" s="7">
        <v>2421</v>
      </c>
      <c r="P2131" s="8">
        <v>0.15</v>
      </c>
      <c r="Q2131" s="7">
        <v>1188</v>
      </c>
      <c r="R2131" s="9">
        <f t="shared" si="268"/>
        <v>4115.7</v>
      </c>
      <c r="S2131" s="9">
        <f t="shared" si="269"/>
        <v>2376</v>
      </c>
      <c r="T2131" s="9">
        <f t="shared" si="270"/>
        <v>1739.6999999999998</v>
      </c>
      <c r="U2131" s="10">
        <f t="shared" si="271"/>
        <v>0.42269844740870322</v>
      </c>
      <c r="V2131" s="5" t="s">
        <v>42</v>
      </c>
    </row>
    <row r="2132" spans="1:22" x14ac:dyDescent="0.3">
      <c r="A2132" s="5" t="s">
        <v>2219</v>
      </c>
      <c r="B2132" s="6">
        <v>45476</v>
      </c>
      <c r="C2132" s="5">
        <f t="shared" si="264"/>
        <v>2024</v>
      </c>
      <c r="D2132" s="5">
        <f t="shared" si="265"/>
        <v>7</v>
      </c>
      <c r="E2132" s="5" t="str">
        <f t="shared" si="266"/>
        <v>Jul</v>
      </c>
      <c r="F2132" s="5" t="str">
        <f t="shared" si="267"/>
        <v>Q3</v>
      </c>
      <c r="G2132" s="5" t="s">
        <v>51</v>
      </c>
      <c r="H2132" s="5" t="s">
        <v>52</v>
      </c>
      <c r="I2132" s="5" t="s">
        <v>53</v>
      </c>
      <c r="J2132" s="5" t="s">
        <v>54</v>
      </c>
      <c r="K2132" s="5" t="s">
        <v>99</v>
      </c>
      <c r="L2132" s="5" t="s">
        <v>40</v>
      </c>
      <c r="M2132" s="5" t="s">
        <v>56</v>
      </c>
      <c r="N2132" s="5">
        <v>2</v>
      </c>
      <c r="O2132" s="7">
        <v>1920</v>
      </c>
      <c r="P2132" s="8">
        <v>0.1</v>
      </c>
      <c r="Q2132" s="7">
        <v>1023</v>
      </c>
      <c r="R2132" s="9">
        <f t="shared" si="268"/>
        <v>3456</v>
      </c>
      <c r="S2132" s="9">
        <f t="shared" si="269"/>
        <v>2046</v>
      </c>
      <c r="T2132" s="9">
        <f t="shared" si="270"/>
        <v>1410</v>
      </c>
      <c r="U2132" s="10">
        <f t="shared" si="271"/>
        <v>0.4079861111111111</v>
      </c>
      <c r="V2132" s="5" t="s">
        <v>42</v>
      </c>
    </row>
    <row r="2133" spans="1:22" x14ac:dyDescent="0.3">
      <c r="A2133" s="5" t="s">
        <v>2220</v>
      </c>
      <c r="B2133" s="6">
        <v>45476</v>
      </c>
      <c r="C2133" s="5">
        <f t="shared" si="264"/>
        <v>2024</v>
      </c>
      <c r="D2133" s="5">
        <f t="shared" si="265"/>
        <v>7</v>
      </c>
      <c r="E2133" s="5" t="str">
        <f t="shared" si="266"/>
        <v>Jul</v>
      </c>
      <c r="F2133" s="5" t="str">
        <f t="shared" si="267"/>
        <v>Q3</v>
      </c>
      <c r="G2133" s="5" t="s">
        <v>63</v>
      </c>
      <c r="H2133" s="5" t="s">
        <v>64</v>
      </c>
      <c r="I2133" s="5" t="s">
        <v>65</v>
      </c>
      <c r="J2133" s="5" t="s">
        <v>38</v>
      </c>
      <c r="K2133" s="5" t="s">
        <v>118</v>
      </c>
      <c r="L2133" s="5" t="s">
        <v>40</v>
      </c>
      <c r="M2133" s="5" t="s">
        <v>56</v>
      </c>
      <c r="N2133" s="5">
        <v>1</v>
      </c>
      <c r="O2133" s="7">
        <v>17476</v>
      </c>
      <c r="P2133" s="8">
        <v>0.1</v>
      </c>
      <c r="Q2133" s="7">
        <v>13969</v>
      </c>
      <c r="R2133" s="9">
        <f t="shared" si="268"/>
        <v>15728.4</v>
      </c>
      <c r="S2133" s="9">
        <f t="shared" si="269"/>
        <v>13969</v>
      </c>
      <c r="T2133" s="9">
        <f t="shared" si="270"/>
        <v>1759.3999999999996</v>
      </c>
      <c r="U2133" s="10">
        <f t="shared" si="271"/>
        <v>0.11186134635436533</v>
      </c>
      <c r="V2133" s="5" t="s">
        <v>42</v>
      </c>
    </row>
    <row r="2134" spans="1:22" x14ac:dyDescent="0.3">
      <c r="A2134" s="5" t="s">
        <v>2221</v>
      </c>
      <c r="B2134" s="6">
        <v>45477</v>
      </c>
      <c r="C2134" s="5">
        <f t="shared" si="264"/>
        <v>2024</v>
      </c>
      <c r="D2134" s="5">
        <f t="shared" si="265"/>
        <v>7</v>
      </c>
      <c r="E2134" s="5" t="str">
        <f t="shared" si="266"/>
        <v>Jul</v>
      </c>
      <c r="F2134" s="5" t="str">
        <f t="shared" si="267"/>
        <v>Q3</v>
      </c>
      <c r="G2134" s="5" t="s">
        <v>51</v>
      </c>
      <c r="H2134" s="5" t="s">
        <v>79</v>
      </c>
      <c r="I2134" s="5" t="s">
        <v>80</v>
      </c>
      <c r="J2134" s="5" t="s">
        <v>46</v>
      </c>
      <c r="K2134" s="5" t="s">
        <v>66</v>
      </c>
      <c r="L2134" s="5" t="s">
        <v>40</v>
      </c>
      <c r="M2134" s="5" t="s">
        <v>49</v>
      </c>
      <c r="N2134" s="5">
        <v>1</v>
      </c>
      <c r="O2134" s="7">
        <v>305</v>
      </c>
      <c r="P2134" s="8">
        <v>0.15</v>
      </c>
      <c r="Q2134" s="7">
        <v>119</v>
      </c>
      <c r="R2134" s="9">
        <f t="shared" si="268"/>
        <v>259.25</v>
      </c>
      <c r="S2134" s="9">
        <f t="shared" si="269"/>
        <v>119</v>
      </c>
      <c r="T2134" s="9">
        <f t="shared" si="270"/>
        <v>140.25</v>
      </c>
      <c r="U2134" s="10">
        <f t="shared" si="271"/>
        <v>0.54098360655737709</v>
      </c>
      <c r="V2134" s="5" t="s">
        <v>42</v>
      </c>
    </row>
    <row r="2135" spans="1:22" x14ac:dyDescent="0.3">
      <c r="A2135" s="5" t="s">
        <v>2222</v>
      </c>
      <c r="B2135" s="6">
        <v>45477</v>
      </c>
      <c r="C2135" s="5">
        <f t="shared" si="264"/>
        <v>2024</v>
      </c>
      <c r="D2135" s="5">
        <f t="shared" si="265"/>
        <v>7</v>
      </c>
      <c r="E2135" s="5" t="str">
        <f t="shared" si="266"/>
        <v>Jul</v>
      </c>
      <c r="F2135" s="5" t="str">
        <f t="shared" si="267"/>
        <v>Q3</v>
      </c>
      <c r="G2135" s="5" t="s">
        <v>58</v>
      </c>
      <c r="H2135" s="5" t="s">
        <v>59</v>
      </c>
      <c r="I2135" s="5" t="s">
        <v>60</v>
      </c>
      <c r="J2135" s="5" t="s">
        <v>46</v>
      </c>
      <c r="K2135" s="5" t="s">
        <v>47</v>
      </c>
      <c r="L2135" s="5" t="s">
        <v>48</v>
      </c>
      <c r="M2135" s="5" t="s">
        <v>56</v>
      </c>
      <c r="N2135" s="5">
        <v>2</v>
      </c>
      <c r="O2135" s="7">
        <v>477</v>
      </c>
      <c r="P2135" s="8">
        <v>0.1</v>
      </c>
      <c r="Q2135" s="7">
        <v>212</v>
      </c>
      <c r="R2135" s="9">
        <f t="shared" si="268"/>
        <v>858.6</v>
      </c>
      <c r="S2135" s="9">
        <f t="shared" si="269"/>
        <v>424</v>
      </c>
      <c r="T2135" s="9">
        <f t="shared" si="270"/>
        <v>434.6</v>
      </c>
      <c r="U2135" s="10">
        <f t="shared" si="271"/>
        <v>0.50617283950617287</v>
      </c>
      <c r="V2135" s="5" t="s">
        <v>42</v>
      </c>
    </row>
    <row r="2136" spans="1:22" x14ac:dyDescent="0.3">
      <c r="A2136" s="5" t="s">
        <v>2223</v>
      </c>
      <c r="B2136" s="6">
        <v>45477</v>
      </c>
      <c r="C2136" s="5">
        <f t="shared" si="264"/>
        <v>2024</v>
      </c>
      <c r="D2136" s="5">
        <f t="shared" si="265"/>
        <v>7</v>
      </c>
      <c r="E2136" s="5" t="str">
        <f t="shared" si="266"/>
        <v>Jul</v>
      </c>
      <c r="F2136" s="5" t="str">
        <f t="shared" si="267"/>
        <v>Q3</v>
      </c>
      <c r="G2136" s="5" t="s">
        <v>51</v>
      </c>
      <c r="H2136" s="5" t="s">
        <v>106</v>
      </c>
      <c r="I2136" s="5" t="s">
        <v>107</v>
      </c>
      <c r="J2136" s="5" t="s">
        <v>46</v>
      </c>
      <c r="K2136" s="5" t="s">
        <v>66</v>
      </c>
      <c r="L2136" s="5" t="s">
        <v>40</v>
      </c>
      <c r="M2136" s="5" t="s">
        <v>56</v>
      </c>
      <c r="N2136" s="5">
        <v>3</v>
      </c>
      <c r="O2136" s="7">
        <v>322</v>
      </c>
      <c r="P2136" s="8">
        <v>0</v>
      </c>
      <c r="Q2136" s="7">
        <v>131</v>
      </c>
      <c r="R2136" s="9">
        <f t="shared" si="268"/>
        <v>966</v>
      </c>
      <c r="S2136" s="9">
        <f t="shared" si="269"/>
        <v>393</v>
      </c>
      <c r="T2136" s="9">
        <f t="shared" si="270"/>
        <v>573</v>
      </c>
      <c r="U2136" s="10">
        <f t="shared" si="271"/>
        <v>0.59316770186335399</v>
      </c>
      <c r="V2136" s="5" t="s">
        <v>42</v>
      </c>
    </row>
    <row r="2137" spans="1:22" x14ac:dyDescent="0.3">
      <c r="A2137" s="5" t="s">
        <v>2224</v>
      </c>
      <c r="B2137" s="6">
        <v>45478</v>
      </c>
      <c r="C2137" s="5">
        <f t="shared" si="264"/>
        <v>2024</v>
      </c>
      <c r="D2137" s="5">
        <f t="shared" si="265"/>
        <v>7</v>
      </c>
      <c r="E2137" s="5" t="str">
        <f t="shared" si="266"/>
        <v>Jul</v>
      </c>
      <c r="F2137" s="5" t="str">
        <f t="shared" si="267"/>
        <v>Q3</v>
      </c>
      <c r="G2137" s="5" t="s">
        <v>58</v>
      </c>
      <c r="H2137" s="5" t="s">
        <v>59</v>
      </c>
      <c r="I2137" s="5" t="s">
        <v>60</v>
      </c>
      <c r="J2137" s="5" t="s">
        <v>54</v>
      </c>
      <c r="K2137" s="5" t="s">
        <v>55</v>
      </c>
      <c r="L2137" s="5" t="s">
        <v>76</v>
      </c>
      <c r="M2137" s="5" t="s">
        <v>41</v>
      </c>
      <c r="N2137" s="5">
        <v>1</v>
      </c>
      <c r="O2137" s="7">
        <v>2790</v>
      </c>
      <c r="P2137" s="8">
        <v>0.2</v>
      </c>
      <c r="Q2137" s="7">
        <v>1626</v>
      </c>
      <c r="R2137" s="9">
        <f t="shared" si="268"/>
        <v>2232</v>
      </c>
      <c r="S2137" s="9">
        <f t="shared" si="269"/>
        <v>1626</v>
      </c>
      <c r="T2137" s="9">
        <f t="shared" si="270"/>
        <v>606</v>
      </c>
      <c r="U2137" s="10">
        <f t="shared" si="271"/>
        <v>0.271505376344086</v>
      </c>
      <c r="V2137" s="5" t="s">
        <v>42</v>
      </c>
    </row>
    <row r="2138" spans="1:22" x14ac:dyDescent="0.3">
      <c r="A2138" s="5" t="s">
        <v>2225</v>
      </c>
      <c r="B2138" s="6">
        <v>45478</v>
      </c>
      <c r="C2138" s="5">
        <f t="shared" si="264"/>
        <v>2024</v>
      </c>
      <c r="D2138" s="5">
        <f t="shared" si="265"/>
        <v>7</v>
      </c>
      <c r="E2138" s="5" t="str">
        <f t="shared" si="266"/>
        <v>Jul</v>
      </c>
      <c r="F2138" s="5" t="str">
        <f t="shared" si="267"/>
        <v>Q3</v>
      </c>
      <c r="G2138" s="5" t="s">
        <v>51</v>
      </c>
      <c r="H2138" s="5" t="s">
        <v>106</v>
      </c>
      <c r="I2138" s="5" t="s">
        <v>107</v>
      </c>
      <c r="J2138" s="5" t="s">
        <v>38</v>
      </c>
      <c r="K2138" s="5" t="s">
        <v>39</v>
      </c>
      <c r="L2138" s="5" t="s">
        <v>40</v>
      </c>
      <c r="M2138" s="5" t="s">
        <v>49</v>
      </c>
      <c r="N2138" s="5">
        <v>1</v>
      </c>
      <c r="O2138" s="7">
        <v>51624</v>
      </c>
      <c r="P2138" s="8">
        <v>0.05</v>
      </c>
      <c r="Q2138" s="7">
        <v>43268</v>
      </c>
      <c r="R2138" s="9">
        <f t="shared" si="268"/>
        <v>49042.799999999996</v>
      </c>
      <c r="S2138" s="9">
        <f t="shared" si="269"/>
        <v>43268</v>
      </c>
      <c r="T2138" s="9">
        <f t="shared" si="270"/>
        <v>5774.7999999999956</v>
      </c>
      <c r="U2138" s="10">
        <f t="shared" si="271"/>
        <v>0.11775021002063496</v>
      </c>
      <c r="V2138" s="5" t="s">
        <v>42</v>
      </c>
    </row>
    <row r="2139" spans="1:22" x14ac:dyDescent="0.3">
      <c r="A2139" s="5" t="s">
        <v>2226</v>
      </c>
      <c r="B2139" s="6">
        <v>45478</v>
      </c>
      <c r="C2139" s="5">
        <f t="shared" si="264"/>
        <v>2024</v>
      </c>
      <c r="D2139" s="5">
        <f t="shared" si="265"/>
        <v>7</v>
      </c>
      <c r="E2139" s="5" t="str">
        <f t="shared" si="266"/>
        <v>Jul</v>
      </c>
      <c r="F2139" s="5" t="str">
        <f t="shared" si="267"/>
        <v>Q3</v>
      </c>
      <c r="G2139" s="5" t="s">
        <v>58</v>
      </c>
      <c r="H2139" s="5" t="s">
        <v>68</v>
      </c>
      <c r="I2139" s="5" t="s">
        <v>69</v>
      </c>
      <c r="J2139" s="5" t="s">
        <v>81</v>
      </c>
      <c r="K2139" s="5" t="s">
        <v>130</v>
      </c>
      <c r="L2139" s="5" t="s">
        <v>40</v>
      </c>
      <c r="M2139" s="5" t="s">
        <v>56</v>
      </c>
      <c r="N2139" s="5">
        <v>3</v>
      </c>
      <c r="O2139" s="7">
        <v>14861</v>
      </c>
      <c r="P2139" s="8">
        <v>0.35</v>
      </c>
      <c r="Q2139" s="7">
        <v>8913</v>
      </c>
      <c r="R2139" s="9">
        <f t="shared" si="268"/>
        <v>28978.95</v>
      </c>
      <c r="S2139" s="9">
        <f t="shared" si="269"/>
        <v>26739</v>
      </c>
      <c r="T2139" s="9">
        <f t="shared" si="270"/>
        <v>2239.9500000000007</v>
      </c>
      <c r="U2139" s="10">
        <f t="shared" si="271"/>
        <v>7.7295761233585086E-2</v>
      </c>
      <c r="V2139" s="5" t="s">
        <v>42</v>
      </c>
    </row>
    <row r="2140" spans="1:22" x14ac:dyDescent="0.3">
      <c r="A2140" s="5" t="s">
        <v>2227</v>
      </c>
      <c r="B2140" s="6">
        <v>45478</v>
      </c>
      <c r="C2140" s="5">
        <f t="shared" si="264"/>
        <v>2024</v>
      </c>
      <c r="D2140" s="5">
        <f t="shared" si="265"/>
        <v>7</v>
      </c>
      <c r="E2140" s="5" t="str">
        <f t="shared" si="266"/>
        <v>Jul</v>
      </c>
      <c r="F2140" s="5" t="str">
        <f t="shared" si="267"/>
        <v>Q3</v>
      </c>
      <c r="G2140" s="5" t="s">
        <v>63</v>
      </c>
      <c r="H2140" s="5" t="s">
        <v>64</v>
      </c>
      <c r="I2140" s="5" t="s">
        <v>65</v>
      </c>
      <c r="J2140" s="5" t="s">
        <v>38</v>
      </c>
      <c r="K2140" s="5" t="s">
        <v>75</v>
      </c>
      <c r="L2140" s="5" t="s">
        <v>40</v>
      </c>
      <c r="M2140" s="5" t="s">
        <v>56</v>
      </c>
      <c r="N2140" s="5">
        <v>1</v>
      </c>
      <c r="O2140" s="7">
        <v>11249</v>
      </c>
      <c r="P2140" s="8">
        <v>0.05</v>
      </c>
      <c r="Q2140" s="7">
        <v>8432</v>
      </c>
      <c r="R2140" s="9">
        <f t="shared" si="268"/>
        <v>10686.55</v>
      </c>
      <c r="S2140" s="9">
        <f t="shared" si="269"/>
        <v>8432</v>
      </c>
      <c r="T2140" s="9">
        <f t="shared" si="270"/>
        <v>2254.5499999999993</v>
      </c>
      <c r="U2140" s="10">
        <f t="shared" si="271"/>
        <v>0.21097079974360289</v>
      </c>
      <c r="V2140" s="5" t="s">
        <v>120</v>
      </c>
    </row>
    <row r="2141" spans="1:22" x14ac:dyDescent="0.3">
      <c r="A2141" s="5" t="s">
        <v>2228</v>
      </c>
      <c r="B2141" s="6">
        <v>45478</v>
      </c>
      <c r="C2141" s="5">
        <f t="shared" si="264"/>
        <v>2024</v>
      </c>
      <c r="D2141" s="5">
        <f t="shared" si="265"/>
        <v>7</v>
      </c>
      <c r="E2141" s="5" t="str">
        <f t="shared" si="266"/>
        <v>Jul</v>
      </c>
      <c r="F2141" s="5" t="str">
        <f t="shared" si="267"/>
        <v>Q3</v>
      </c>
      <c r="G2141" s="5" t="s">
        <v>51</v>
      </c>
      <c r="H2141" s="5" t="s">
        <v>52</v>
      </c>
      <c r="I2141" s="5" t="s">
        <v>53</v>
      </c>
      <c r="J2141" s="5" t="s">
        <v>54</v>
      </c>
      <c r="K2141" s="5" t="s">
        <v>84</v>
      </c>
      <c r="L2141" s="5" t="s">
        <v>40</v>
      </c>
      <c r="M2141" s="5" t="s">
        <v>56</v>
      </c>
      <c r="N2141" s="5">
        <v>2</v>
      </c>
      <c r="O2141" s="7">
        <v>2526</v>
      </c>
      <c r="P2141" s="8">
        <v>0.1</v>
      </c>
      <c r="Q2141" s="7">
        <v>1235</v>
      </c>
      <c r="R2141" s="9">
        <f t="shared" si="268"/>
        <v>4546.8</v>
      </c>
      <c r="S2141" s="9">
        <f t="shared" si="269"/>
        <v>2470</v>
      </c>
      <c r="T2141" s="9">
        <f t="shared" si="270"/>
        <v>2076.8000000000002</v>
      </c>
      <c r="U2141" s="10">
        <f t="shared" si="271"/>
        <v>0.45676079880355419</v>
      </c>
      <c r="V2141" s="5" t="s">
        <v>42</v>
      </c>
    </row>
    <row r="2142" spans="1:22" x14ac:dyDescent="0.3">
      <c r="A2142" s="5" t="s">
        <v>2229</v>
      </c>
      <c r="B2142" s="6">
        <v>45479</v>
      </c>
      <c r="C2142" s="5">
        <f t="shared" si="264"/>
        <v>2024</v>
      </c>
      <c r="D2142" s="5">
        <f t="shared" si="265"/>
        <v>7</v>
      </c>
      <c r="E2142" s="5" t="str">
        <f t="shared" si="266"/>
        <v>Jul</v>
      </c>
      <c r="F2142" s="5" t="str">
        <f t="shared" si="267"/>
        <v>Q3</v>
      </c>
      <c r="G2142" s="5" t="s">
        <v>51</v>
      </c>
      <c r="H2142" s="5" t="s">
        <v>79</v>
      </c>
      <c r="I2142" s="5" t="s">
        <v>80</v>
      </c>
      <c r="J2142" s="5" t="s">
        <v>38</v>
      </c>
      <c r="K2142" s="5" t="s">
        <v>104</v>
      </c>
      <c r="L2142" s="5" t="s">
        <v>40</v>
      </c>
      <c r="M2142" s="5" t="s">
        <v>41</v>
      </c>
      <c r="N2142" s="5">
        <v>4</v>
      </c>
      <c r="O2142" s="7">
        <v>1429</v>
      </c>
      <c r="P2142" s="8">
        <v>0.2</v>
      </c>
      <c r="Q2142" s="7">
        <v>703</v>
      </c>
      <c r="R2142" s="9">
        <f t="shared" si="268"/>
        <v>4572.8</v>
      </c>
      <c r="S2142" s="9">
        <f t="shared" si="269"/>
        <v>2812</v>
      </c>
      <c r="T2142" s="9">
        <f t="shared" si="270"/>
        <v>1760.8000000000002</v>
      </c>
      <c r="U2142" s="10">
        <f t="shared" si="271"/>
        <v>0.38505948215535341</v>
      </c>
      <c r="V2142" s="5" t="s">
        <v>42</v>
      </c>
    </row>
    <row r="2143" spans="1:22" x14ac:dyDescent="0.3">
      <c r="A2143" s="5" t="s">
        <v>2230</v>
      </c>
      <c r="B2143" s="6">
        <v>45479</v>
      </c>
      <c r="C2143" s="5">
        <f t="shared" si="264"/>
        <v>2024</v>
      </c>
      <c r="D2143" s="5">
        <f t="shared" si="265"/>
        <v>7</v>
      </c>
      <c r="E2143" s="5" t="str">
        <f t="shared" si="266"/>
        <v>Jul</v>
      </c>
      <c r="F2143" s="5" t="str">
        <f t="shared" si="267"/>
        <v>Q3</v>
      </c>
      <c r="G2143" s="5" t="s">
        <v>51</v>
      </c>
      <c r="H2143" s="5" t="s">
        <v>79</v>
      </c>
      <c r="I2143" s="5" t="s">
        <v>80</v>
      </c>
      <c r="J2143" s="5" t="s">
        <v>54</v>
      </c>
      <c r="K2143" s="5" t="s">
        <v>84</v>
      </c>
      <c r="L2143" s="5" t="s">
        <v>40</v>
      </c>
      <c r="M2143" s="5" t="s">
        <v>49</v>
      </c>
      <c r="N2143" s="5">
        <v>4</v>
      </c>
      <c r="O2143" s="7">
        <v>2495</v>
      </c>
      <c r="P2143" s="8">
        <v>0.05</v>
      </c>
      <c r="Q2143" s="7">
        <v>1258</v>
      </c>
      <c r="R2143" s="9">
        <f t="shared" si="268"/>
        <v>9481</v>
      </c>
      <c r="S2143" s="9">
        <f t="shared" si="269"/>
        <v>5032</v>
      </c>
      <c r="T2143" s="9">
        <f t="shared" si="270"/>
        <v>4449</v>
      </c>
      <c r="U2143" s="10">
        <f t="shared" si="271"/>
        <v>0.46925429806982388</v>
      </c>
      <c r="V2143" s="5" t="s">
        <v>42</v>
      </c>
    </row>
    <row r="2144" spans="1:22" x14ac:dyDescent="0.3">
      <c r="A2144" s="5" t="s">
        <v>2231</v>
      </c>
      <c r="B2144" s="6">
        <v>45479</v>
      </c>
      <c r="C2144" s="5">
        <f t="shared" si="264"/>
        <v>2024</v>
      </c>
      <c r="D2144" s="5">
        <f t="shared" si="265"/>
        <v>7</v>
      </c>
      <c r="E2144" s="5" t="str">
        <f t="shared" si="266"/>
        <v>Jul</v>
      </c>
      <c r="F2144" s="5" t="str">
        <f t="shared" si="267"/>
        <v>Q3</v>
      </c>
      <c r="G2144" s="5" t="s">
        <v>51</v>
      </c>
      <c r="H2144" s="5" t="s">
        <v>106</v>
      </c>
      <c r="I2144" s="5" t="s">
        <v>107</v>
      </c>
      <c r="J2144" s="5" t="s">
        <v>81</v>
      </c>
      <c r="K2144" s="5" t="s">
        <v>146</v>
      </c>
      <c r="L2144" s="5" t="s">
        <v>48</v>
      </c>
      <c r="M2144" s="5" t="s">
        <v>49</v>
      </c>
      <c r="N2144" s="5">
        <v>1</v>
      </c>
      <c r="O2144" s="7">
        <v>9864</v>
      </c>
      <c r="P2144" s="8">
        <v>0.2</v>
      </c>
      <c r="Q2144" s="7">
        <v>5939</v>
      </c>
      <c r="R2144" s="9">
        <f t="shared" si="268"/>
        <v>7891.2000000000007</v>
      </c>
      <c r="S2144" s="9">
        <f t="shared" si="269"/>
        <v>5939</v>
      </c>
      <c r="T2144" s="9">
        <f t="shared" si="270"/>
        <v>1952.2000000000007</v>
      </c>
      <c r="U2144" s="10">
        <f t="shared" si="271"/>
        <v>0.24738949716139505</v>
      </c>
      <c r="V2144" s="5" t="s">
        <v>42</v>
      </c>
    </row>
    <row r="2145" spans="1:22" x14ac:dyDescent="0.3">
      <c r="A2145" s="5" t="s">
        <v>2232</v>
      </c>
      <c r="B2145" s="6">
        <v>45479</v>
      </c>
      <c r="C2145" s="5">
        <f t="shared" si="264"/>
        <v>2024</v>
      </c>
      <c r="D2145" s="5">
        <f t="shared" si="265"/>
        <v>7</v>
      </c>
      <c r="E2145" s="5" t="str">
        <f t="shared" si="266"/>
        <v>Jul</v>
      </c>
      <c r="F2145" s="5" t="str">
        <f t="shared" si="267"/>
        <v>Q3</v>
      </c>
      <c r="G2145" s="5" t="s">
        <v>35</v>
      </c>
      <c r="H2145" s="5" t="s">
        <v>91</v>
      </c>
      <c r="I2145" s="5" t="s">
        <v>92</v>
      </c>
      <c r="J2145" s="5" t="s">
        <v>81</v>
      </c>
      <c r="K2145" s="5" t="s">
        <v>130</v>
      </c>
      <c r="L2145" s="5" t="s">
        <v>40</v>
      </c>
      <c r="M2145" s="5" t="s">
        <v>49</v>
      </c>
      <c r="N2145" s="5">
        <v>2</v>
      </c>
      <c r="O2145" s="7">
        <v>13398</v>
      </c>
      <c r="P2145" s="8">
        <v>0.35</v>
      </c>
      <c r="Q2145" s="7">
        <v>8213</v>
      </c>
      <c r="R2145" s="9">
        <f t="shared" si="268"/>
        <v>17417.400000000001</v>
      </c>
      <c r="S2145" s="9">
        <f t="shared" si="269"/>
        <v>16426</v>
      </c>
      <c r="T2145" s="9">
        <f t="shared" si="270"/>
        <v>991.40000000000146</v>
      </c>
      <c r="U2145" s="10">
        <f t="shared" si="271"/>
        <v>5.69200914028501E-2</v>
      </c>
      <c r="V2145" s="5" t="s">
        <v>42</v>
      </c>
    </row>
    <row r="2146" spans="1:22" x14ac:dyDescent="0.3">
      <c r="A2146" s="5" t="s">
        <v>2233</v>
      </c>
      <c r="B2146" s="6">
        <v>45479</v>
      </c>
      <c r="C2146" s="5">
        <f t="shared" si="264"/>
        <v>2024</v>
      </c>
      <c r="D2146" s="5">
        <f t="shared" si="265"/>
        <v>7</v>
      </c>
      <c r="E2146" s="5" t="str">
        <f t="shared" si="266"/>
        <v>Jul</v>
      </c>
      <c r="F2146" s="5" t="str">
        <f t="shared" si="267"/>
        <v>Q3</v>
      </c>
      <c r="G2146" s="5" t="s">
        <v>63</v>
      </c>
      <c r="H2146" s="5" t="s">
        <v>64</v>
      </c>
      <c r="I2146" s="5" t="s">
        <v>65</v>
      </c>
      <c r="J2146" s="5" t="s">
        <v>46</v>
      </c>
      <c r="K2146" s="5" t="s">
        <v>89</v>
      </c>
      <c r="L2146" s="5" t="s">
        <v>40</v>
      </c>
      <c r="M2146" s="5" t="s">
        <v>56</v>
      </c>
      <c r="N2146" s="5">
        <v>5</v>
      </c>
      <c r="O2146" s="7">
        <v>2374</v>
      </c>
      <c r="P2146" s="8">
        <v>0</v>
      </c>
      <c r="Q2146" s="7">
        <v>1346</v>
      </c>
      <c r="R2146" s="9">
        <f t="shared" si="268"/>
        <v>11870</v>
      </c>
      <c r="S2146" s="9">
        <f t="shared" si="269"/>
        <v>6730</v>
      </c>
      <c r="T2146" s="9">
        <f t="shared" si="270"/>
        <v>5140</v>
      </c>
      <c r="U2146" s="10">
        <f t="shared" si="271"/>
        <v>0.43302443133951135</v>
      </c>
      <c r="V2146" s="5" t="s">
        <v>42</v>
      </c>
    </row>
    <row r="2147" spans="1:22" x14ac:dyDescent="0.3">
      <c r="A2147" s="5" t="s">
        <v>2234</v>
      </c>
      <c r="B2147" s="6">
        <v>45480</v>
      </c>
      <c r="C2147" s="5">
        <f t="shared" si="264"/>
        <v>2024</v>
      </c>
      <c r="D2147" s="5">
        <f t="shared" si="265"/>
        <v>7</v>
      </c>
      <c r="E2147" s="5" t="str">
        <f t="shared" si="266"/>
        <v>Jul</v>
      </c>
      <c r="F2147" s="5" t="str">
        <f t="shared" si="267"/>
        <v>Q3</v>
      </c>
      <c r="G2147" s="5" t="s">
        <v>58</v>
      </c>
      <c r="H2147" s="5" t="s">
        <v>68</v>
      </c>
      <c r="I2147" s="5" t="s">
        <v>69</v>
      </c>
      <c r="J2147" s="5" t="s">
        <v>81</v>
      </c>
      <c r="K2147" s="5" t="s">
        <v>82</v>
      </c>
      <c r="L2147" s="5" t="s">
        <v>48</v>
      </c>
      <c r="M2147" s="5" t="s">
        <v>56</v>
      </c>
      <c r="N2147" s="5">
        <v>1</v>
      </c>
      <c r="O2147" s="7">
        <v>7142</v>
      </c>
      <c r="P2147" s="8">
        <v>0.1</v>
      </c>
      <c r="Q2147" s="7">
        <v>3981</v>
      </c>
      <c r="R2147" s="9">
        <f t="shared" si="268"/>
        <v>6427.8</v>
      </c>
      <c r="S2147" s="9">
        <f t="shared" si="269"/>
        <v>3981</v>
      </c>
      <c r="T2147" s="9">
        <f t="shared" si="270"/>
        <v>2446.8000000000002</v>
      </c>
      <c r="U2147" s="10">
        <f t="shared" si="271"/>
        <v>0.38065901241482314</v>
      </c>
      <c r="V2147" s="5" t="s">
        <v>42</v>
      </c>
    </row>
    <row r="2148" spans="1:22" x14ac:dyDescent="0.3">
      <c r="A2148" s="5" t="s">
        <v>2235</v>
      </c>
      <c r="B2148" s="6">
        <v>45480</v>
      </c>
      <c r="C2148" s="5">
        <f t="shared" si="264"/>
        <v>2024</v>
      </c>
      <c r="D2148" s="5">
        <f t="shared" si="265"/>
        <v>7</v>
      </c>
      <c r="E2148" s="5" t="str">
        <f t="shared" si="266"/>
        <v>Jul</v>
      </c>
      <c r="F2148" s="5" t="str">
        <f t="shared" si="267"/>
        <v>Q3</v>
      </c>
      <c r="G2148" s="5" t="s">
        <v>35</v>
      </c>
      <c r="H2148" s="5" t="s">
        <v>91</v>
      </c>
      <c r="I2148" s="5" t="s">
        <v>92</v>
      </c>
      <c r="J2148" s="5" t="s">
        <v>46</v>
      </c>
      <c r="K2148" s="5" t="s">
        <v>61</v>
      </c>
      <c r="L2148" s="5" t="s">
        <v>40</v>
      </c>
      <c r="M2148" s="5" t="s">
        <v>49</v>
      </c>
      <c r="N2148" s="5">
        <v>5</v>
      </c>
      <c r="O2148" s="7">
        <v>270</v>
      </c>
      <c r="P2148" s="8">
        <v>0.05</v>
      </c>
      <c r="Q2148" s="7">
        <v>115</v>
      </c>
      <c r="R2148" s="9">
        <f t="shared" si="268"/>
        <v>1282.5</v>
      </c>
      <c r="S2148" s="9">
        <f t="shared" si="269"/>
        <v>575</v>
      </c>
      <c r="T2148" s="9">
        <f t="shared" si="270"/>
        <v>707.5</v>
      </c>
      <c r="U2148" s="10">
        <f t="shared" si="271"/>
        <v>0.55165692007797273</v>
      </c>
      <c r="V2148" s="5" t="s">
        <v>42</v>
      </c>
    </row>
    <row r="2149" spans="1:22" x14ac:dyDescent="0.3">
      <c r="A2149" s="5" t="s">
        <v>2236</v>
      </c>
      <c r="B2149" s="6">
        <v>45481</v>
      </c>
      <c r="C2149" s="5">
        <f t="shared" si="264"/>
        <v>2024</v>
      </c>
      <c r="D2149" s="5">
        <f t="shared" si="265"/>
        <v>7</v>
      </c>
      <c r="E2149" s="5" t="str">
        <f t="shared" si="266"/>
        <v>Jul</v>
      </c>
      <c r="F2149" s="5" t="str">
        <f t="shared" si="267"/>
        <v>Q3</v>
      </c>
      <c r="G2149" s="5" t="s">
        <v>58</v>
      </c>
      <c r="H2149" s="5" t="s">
        <v>72</v>
      </c>
      <c r="I2149" s="5" t="s">
        <v>73</v>
      </c>
      <c r="J2149" s="5" t="s">
        <v>54</v>
      </c>
      <c r="K2149" s="5" t="s">
        <v>55</v>
      </c>
      <c r="L2149" s="5" t="s">
        <v>40</v>
      </c>
      <c r="M2149" s="5" t="s">
        <v>49</v>
      </c>
      <c r="N2149" s="5">
        <v>1</v>
      </c>
      <c r="O2149" s="7">
        <v>3003</v>
      </c>
      <c r="P2149" s="8">
        <v>0.15</v>
      </c>
      <c r="Q2149" s="7">
        <v>1800</v>
      </c>
      <c r="R2149" s="9">
        <f t="shared" si="268"/>
        <v>2552.5499999999997</v>
      </c>
      <c r="S2149" s="9">
        <f t="shared" si="269"/>
        <v>1800</v>
      </c>
      <c r="T2149" s="9">
        <f t="shared" si="270"/>
        <v>752.54999999999973</v>
      </c>
      <c r="U2149" s="10">
        <f t="shared" si="271"/>
        <v>0.29482282423458889</v>
      </c>
      <c r="V2149" s="5" t="s">
        <v>42</v>
      </c>
    </row>
    <row r="2150" spans="1:22" x14ac:dyDescent="0.3">
      <c r="A2150" s="5" t="s">
        <v>2237</v>
      </c>
      <c r="B2150" s="6">
        <v>45481</v>
      </c>
      <c r="C2150" s="5">
        <f t="shared" si="264"/>
        <v>2024</v>
      </c>
      <c r="D2150" s="5">
        <f t="shared" si="265"/>
        <v>7</v>
      </c>
      <c r="E2150" s="5" t="str">
        <f t="shared" si="266"/>
        <v>Jul</v>
      </c>
      <c r="F2150" s="5" t="str">
        <f t="shared" si="267"/>
        <v>Q3</v>
      </c>
      <c r="G2150" s="5" t="s">
        <v>58</v>
      </c>
      <c r="H2150" s="5" t="s">
        <v>72</v>
      </c>
      <c r="I2150" s="5" t="s">
        <v>73</v>
      </c>
      <c r="J2150" s="5" t="s">
        <v>38</v>
      </c>
      <c r="K2150" s="5" t="s">
        <v>39</v>
      </c>
      <c r="L2150" s="5" t="s">
        <v>40</v>
      </c>
      <c r="M2150" s="5" t="s">
        <v>49</v>
      </c>
      <c r="N2150" s="5">
        <v>5</v>
      </c>
      <c r="O2150" s="7">
        <v>54237</v>
      </c>
      <c r="P2150" s="8">
        <v>0.15</v>
      </c>
      <c r="Q2150" s="7">
        <v>47278</v>
      </c>
      <c r="R2150" s="9">
        <f t="shared" si="268"/>
        <v>230507.25</v>
      </c>
      <c r="S2150" s="9">
        <f t="shared" si="269"/>
        <v>236390</v>
      </c>
      <c r="T2150" s="9">
        <f t="shared" si="270"/>
        <v>-5882.75</v>
      </c>
      <c r="U2150" s="10">
        <f t="shared" si="271"/>
        <v>-2.5520889256194761E-2</v>
      </c>
      <c r="V2150" s="5" t="s">
        <v>42</v>
      </c>
    </row>
    <row r="2151" spans="1:22" x14ac:dyDescent="0.3">
      <c r="A2151" s="5" t="s">
        <v>2238</v>
      </c>
      <c r="B2151" s="6">
        <v>45481</v>
      </c>
      <c r="C2151" s="5">
        <f t="shared" si="264"/>
        <v>2024</v>
      </c>
      <c r="D2151" s="5">
        <f t="shared" si="265"/>
        <v>7</v>
      </c>
      <c r="E2151" s="5" t="str">
        <f t="shared" si="266"/>
        <v>Jul</v>
      </c>
      <c r="F2151" s="5" t="str">
        <f t="shared" si="267"/>
        <v>Q3</v>
      </c>
      <c r="G2151" s="5" t="s">
        <v>51</v>
      </c>
      <c r="H2151" s="5" t="s">
        <v>106</v>
      </c>
      <c r="I2151" s="5" t="s">
        <v>107</v>
      </c>
      <c r="J2151" s="5" t="s">
        <v>38</v>
      </c>
      <c r="K2151" s="5" t="s">
        <v>104</v>
      </c>
      <c r="L2151" s="5" t="s">
        <v>76</v>
      </c>
      <c r="M2151" s="5" t="s">
        <v>49</v>
      </c>
      <c r="N2151" s="5">
        <v>3</v>
      </c>
      <c r="O2151" s="7">
        <v>1634</v>
      </c>
      <c r="P2151" s="8">
        <v>0</v>
      </c>
      <c r="Q2151" s="7">
        <v>809</v>
      </c>
      <c r="R2151" s="9">
        <f t="shared" si="268"/>
        <v>4902</v>
      </c>
      <c r="S2151" s="9">
        <f t="shared" si="269"/>
        <v>2427</v>
      </c>
      <c r="T2151" s="9">
        <f t="shared" si="270"/>
        <v>2475</v>
      </c>
      <c r="U2151" s="10">
        <f t="shared" si="271"/>
        <v>0.50489596083231336</v>
      </c>
      <c r="V2151" s="5" t="s">
        <v>42</v>
      </c>
    </row>
    <row r="2152" spans="1:22" x14ac:dyDescent="0.3">
      <c r="A2152" s="5" t="s">
        <v>2239</v>
      </c>
      <c r="B2152" s="6">
        <v>45481</v>
      </c>
      <c r="C2152" s="5">
        <f t="shared" si="264"/>
        <v>2024</v>
      </c>
      <c r="D2152" s="5">
        <f t="shared" si="265"/>
        <v>7</v>
      </c>
      <c r="E2152" s="5" t="str">
        <f t="shared" si="266"/>
        <v>Jul</v>
      </c>
      <c r="F2152" s="5" t="str">
        <f t="shared" si="267"/>
        <v>Q3</v>
      </c>
      <c r="G2152" s="5" t="s">
        <v>58</v>
      </c>
      <c r="H2152" s="5" t="s">
        <v>72</v>
      </c>
      <c r="I2152" s="5" t="s">
        <v>73</v>
      </c>
      <c r="J2152" s="5" t="s">
        <v>38</v>
      </c>
      <c r="K2152" s="5" t="s">
        <v>104</v>
      </c>
      <c r="L2152" s="5" t="s">
        <v>48</v>
      </c>
      <c r="M2152" s="5" t="s">
        <v>49</v>
      </c>
      <c r="N2152" s="5">
        <v>1</v>
      </c>
      <c r="O2152" s="7">
        <v>1630</v>
      </c>
      <c r="P2152" s="8">
        <v>0</v>
      </c>
      <c r="Q2152" s="7">
        <v>807</v>
      </c>
      <c r="R2152" s="9">
        <f t="shared" si="268"/>
        <v>1630</v>
      </c>
      <c r="S2152" s="9">
        <f t="shared" si="269"/>
        <v>807</v>
      </c>
      <c r="T2152" s="9">
        <f t="shared" si="270"/>
        <v>823</v>
      </c>
      <c r="U2152" s="10">
        <f t="shared" si="271"/>
        <v>0.50490797546012267</v>
      </c>
      <c r="V2152" s="5" t="s">
        <v>42</v>
      </c>
    </row>
    <row r="2153" spans="1:22" x14ac:dyDescent="0.3">
      <c r="A2153" s="5" t="s">
        <v>2240</v>
      </c>
      <c r="B2153" s="6">
        <v>45481</v>
      </c>
      <c r="C2153" s="5">
        <f t="shared" si="264"/>
        <v>2024</v>
      </c>
      <c r="D2153" s="5">
        <f t="shared" si="265"/>
        <v>7</v>
      </c>
      <c r="E2153" s="5" t="str">
        <f t="shared" si="266"/>
        <v>Jul</v>
      </c>
      <c r="F2153" s="5" t="str">
        <f t="shared" si="267"/>
        <v>Q3</v>
      </c>
      <c r="G2153" s="5" t="s">
        <v>51</v>
      </c>
      <c r="H2153" s="5" t="s">
        <v>52</v>
      </c>
      <c r="I2153" s="5" t="s">
        <v>53</v>
      </c>
      <c r="J2153" s="5" t="s">
        <v>38</v>
      </c>
      <c r="K2153" s="5" t="s">
        <v>39</v>
      </c>
      <c r="L2153" s="5" t="s">
        <v>40</v>
      </c>
      <c r="M2153" s="5" t="s">
        <v>41</v>
      </c>
      <c r="N2153" s="5">
        <v>2</v>
      </c>
      <c r="O2153" s="7">
        <v>50733</v>
      </c>
      <c r="P2153" s="8">
        <v>0.1</v>
      </c>
      <c r="Q2153" s="7">
        <v>42943</v>
      </c>
      <c r="R2153" s="9">
        <f t="shared" si="268"/>
        <v>91319.400000000009</v>
      </c>
      <c r="S2153" s="9">
        <f t="shared" si="269"/>
        <v>85886</v>
      </c>
      <c r="T2153" s="9">
        <f t="shared" si="270"/>
        <v>5433.4000000000087</v>
      </c>
      <c r="U2153" s="10">
        <f t="shared" si="271"/>
        <v>5.9498857854957524E-2</v>
      </c>
      <c r="V2153" s="5" t="s">
        <v>42</v>
      </c>
    </row>
    <row r="2154" spans="1:22" x14ac:dyDescent="0.3">
      <c r="A2154" s="5" t="s">
        <v>2241</v>
      </c>
      <c r="B2154" s="6">
        <v>45481</v>
      </c>
      <c r="C2154" s="5">
        <f t="shared" si="264"/>
        <v>2024</v>
      </c>
      <c r="D2154" s="5">
        <f t="shared" si="265"/>
        <v>7</v>
      </c>
      <c r="E2154" s="5" t="str">
        <f t="shared" si="266"/>
        <v>Jul</v>
      </c>
      <c r="F2154" s="5" t="str">
        <f t="shared" si="267"/>
        <v>Q3</v>
      </c>
      <c r="G2154" s="5" t="s">
        <v>58</v>
      </c>
      <c r="H2154" s="5" t="s">
        <v>72</v>
      </c>
      <c r="I2154" s="5" t="s">
        <v>73</v>
      </c>
      <c r="J2154" s="5" t="s">
        <v>38</v>
      </c>
      <c r="K2154" s="5" t="s">
        <v>39</v>
      </c>
      <c r="L2154" s="5" t="s">
        <v>76</v>
      </c>
      <c r="M2154" s="5" t="s">
        <v>49</v>
      </c>
      <c r="N2154" s="5">
        <v>1</v>
      </c>
      <c r="O2154" s="7">
        <v>52625</v>
      </c>
      <c r="P2154" s="8">
        <v>0</v>
      </c>
      <c r="Q2154" s="7">
        <v>44932</v>
      </c>
      <c r="R2154" s="9">
        <f t="shared" si="268"/>
        <v>52625</v>
      </c>
      <c r="S2154" s="9">
        <f t="shared" si="269"/>
        <v>44932</v>
      </c>
      <c r="T2154" s="9">
        <f t="shared" si="270"/>
        <v>7693</v>
      </c>
      <c r="U2154" s="10">
        <f t="shared" si="271"/>
        <v>0.1461852731591449</v>
      </c>
      <c r="V2154" s="5" t="s">
        <v>42</v>
      </c>
    </row>
    <row r="2155" spans="1:22" x14ac:dyDescent="0.3">
      <c r="A2155" s="5" t="s">
        <v>2242</v>
      </c>
      <c r="B2155" s="6">
        <v>45482</v>
      </c>
      <c r="C2155" s="5">
        <f t="shared" si="264"/>
        <v>2024</v>
      </c>
      <c r="D2155" s="5">
        <f t="shared" si="265"/>
        <v>7</v>
      </c>
      <c r="E2155" s="5" t="str">
        <f t="shared" si="266"/>
        <v>Jul</v>
      </c>
      <c r="F2155" s="5" t="str">
        <f t="shared" si="267"/>
        <v>Q3</v>
      </c>
      <c r="G2155" s="5" t="s">
        <v>35</v>
      </c>
      <c r="H2155" s="5" t="s">
        <v>44</v>
      </c>
      <c r="I2155" s="5" t="s">
        <v>45</v>
      </c>
      <c r="J2155" s="5" t="s">
        <v>46</v>
      </c>
      <c r="K2155" s="5" t="s">
        <v>61</v>
      </c>
      <c r="L2155" s="5" t="s">
        <v>76</v>
      </c>
      <c r="M2155" s="5" t="s">
        <v>41</v>
      </c>
      <c r="N2155" s="5">
        <v>1</v>
      </c>
      <c r="O2155" s="7">
        <v>234</v>
      </c>
      <c r="P2155" s="8">
        <v>0.05</v>
      </c>
      <c r="Q2155" s="7">
        <v>99</v>
      </c>
      <c r="R2155" s="9">
        <f t="shared" si="268"/>
        <v>222.29999999999998</v>
      </c>
      <c r="S2155" s="9">
        <f t="shared" si="269"/>
        <v>99</v>
      </c>
      <c r="T2155" s="9">
        <f t="shared" si="270"/>
        <v>123.29999999999998</v>
      </c>
      <c r="U2155" s="10">
        <f t="shared" si="271"/>
        <v>0.55465587044534415</v>
      </c>
      <c r="V2155" s="5" t="s">
        <v>42</v>
      </c>
    </row>
    <row r="2156" spans="1:22" x14ac:dyDescent="0.3">
      <c r="A2156" s="5" t="s">
        <v>2243</v>
      </c>
      <c r="B2156" s="6">
        <v>45482</v>
      </c>
      <c r="C2156" s="5">
        <f t="shared" si="264"/>
        <v>2024</v>
      </c>
      <c r="D2156" s="5">
        <f t="shared" si="265"/>
        <v>7</v>
      </c>
      <c r="E2156" s="5" t="str">
        <f t="shared" si="266"/>
        <v>Jul</v>
      </c>
      <c r="F2156" s="5" t="str">
        <f t="shared" si="267"/>
        <v>Q3</v>
      </c>
      <c r="G2156" s="5" t="s">
        <v>58</v>
      </c>
      <c r="H2156" s="5" t="s">
        <v>59</v>
      </c>
      <c r="I2156" s="5" t="s">
        <v>60</v>
      </c>
      <c r="J2156" s="5" t="s">
        <v>38</v>
      </c>
      <c r="K2156" s="5" t="s">
        <v>75</v>
      </c>
      <c r="L2156" s="5" t="s">
        <v>40</v>
      </c>
      <c r="M2156" s="5" t="s">
        <v>56</v>
      </c>
      <c r="N2156" s="5">
        <v>1</v>
      </c>
      <c r="O2156" s="7">
        <v>10643</v>
      </c>
      <c r="P2156" s="8">
        <v>0</v>
      </c>
      <c r="Q2156" s="7">
        <v>7808</v>
      </c>
      <c r="R2156" s="9">
        <f t="shared" si="268"/>
        <v>10643</v>
      </c>
      <c r="S2156" s="9">
        <f t="shared" si="269"/>
        <v>7808</v>
      </c>
      <c r="T2156" s="9">
        <f t="shared" si="270"/>
        <v>2835</v>
      </c>
      <c r="U2156" s="10">
        <f t="shared" si="271"/>
        <v>0.2663722634595509</v>
      </c>
      <c r="V2156" s="5" t="s">
        <v>42</v>
      </c>
    </row>
    <row r="2157" spans="1:22" x14ac:dyDescent="0.3">
      <c r="A2157" s="5" t="s">
        <v>2244</v>
      </c>
      <c r="B2157" s="6">
        <v>45482</v>
      </c>
      <c r="C2157" s="5">
        <f t="shared" si="264"/>
        <v>2024</v>
      </c>
      <c r="D2157" s="5">
        <f t="shared" si="265"/>
        <v>7</v>
      </c>
      <c r="E2157" s="5" t="str">
        <f t="shared" si="266"/>
        <v>Jul</v>
      </c>
      <c r="F2157" s="5" t="str">
        <f t="shared" si="267"/>
        <v>Q3</v>
      </c>
      <c r="G2157" s="5" t="s">
        <v>51</v>
      </c>
      <c r="H2157" s="5" t="s">
        <v>52</v>
      </c>
      <c r="I2157" s="5" t="s">
        <v>53</v>
      </c>
      <c r="J2157" s="5" t="s">
        <v>46</v>
      </c>
      <c r="K2157" s="5" t="s">
        <v>61</v>
      </c>
      <c r="L2157" s="5" t="s">
        <v>40</v>
      </c>
      <c r="M2157" s="5" t="s">
        <v>56</v>
      </c>
      <c r="N2157" s="5">
        <v>2</v>
      </c>
      <c r="O2157" s="7">
        <v>230</v>
      </c>
      <c r="P2157" s="8">
        <v>0.1</v>
      </c>
      <c r="Q2157" s="7">
        <v>94</v>
      </c>
      <c r="R2157" s="9">
        <f t="shared" si="268"/>
        <v>414</v>
      </c>
      <c r="S2157" s="9">
        <f t="shared" si="269"/>
        <v>188</v>
      </c>
      <c r="T2157" s="9">
        <f t="shared" si="270"/>
        <v>226</v>
      </c>
      <c r="U2157" s="10">
        <f t="shared" si="271"/>
        <v>0.54589371980676327</v>
      </c>
      <c r="V2157" s="5" t="s">
        <v>42</v>
      </c>
    </row>
    <row r="2158" spans="1:22" x14ac:dyDescent="0.3">
      <c r="A2158" s="5" t="s">
        <v>2245</v>
      </c>
      <c r="B2158" s="6">
        <v>45482</v>
      </c>
      <c r="C2158" s="5">
        <f t="shared" si="264"/>
        <v>2024</v>
      </c>
      <c r="D2158" s="5">
        <f t="shared" si="265"/>
        <v>7</v>
      </c>
      <c r="E2158" s="5" t="str">
        <f t="shared" si="266"/>
        <v>Jul</v>
      </c>
      <c r="F2158" s="5" t="str">
        <f t="shared" si="267"/>
        <v>Q3</v>
      </c>
      <c r="G2158" s="5" t="s">
        <v>51</v>
      </c>
      <c r="H2158" s="5" t="s">
        <v>106</v>
      </c>
      <c r="I2158" s="5" t="s">
        <v>107</v>
      </c>
      <c r="J2158" s="5" t="s">
        <v>46</v>
      </c>
      <c r="K2158" s="5" t="s">
        <v>47</v>
      </c>
      <c r="L2158" s="5" t="s">
        <v>48</v>
      </c>
      <c r="M2158" s="5" t="s">
        <v>41</v>
      </c>
      <c r="N2158" s="5">
        <v>1</v>
      </c>
      <c r="O2158" s="7">
        <v>491</v>
      </c>
      <c r="P2158" s="8">
        <v>0.05</v>
      </c>
      <c r="Q2158" s="7">
        <v>216</v>
      </c>
      <c r="R2158" s="9">
        <f t="shared" si="268"/>
        <v>466.45</v>
      </c>
      <c r="S2158" s="9">
        <f t="shared" si="269"/>
        <v>216</v>
      </c>
      <c r="T2158" s="9">
        <f t="shared" si="270"/>
        <v>250.45</v>
      </c>
      <c r="U2158" s="10">
        <f t="shared" si="271"/>
        <v>0.53692785936327581</v>
      </c>
      <c r="V2158" s="5" t="s">
        <v>42</v>
      </c>
    </row>
    <row r="2159" spans="1:22" x14ac:dyDescent="0.3">
      <c r="A2159" s="5" t="s">
        <v>2246</v>
      </c>
      <c r="B2159" s="6">
        <v>45482</v>
      </c>
      <c r="C2159" s="5">
        <f t="shared" si="264"/>
        <v>2024</v>
      </c>
      <c r="D2159" s="5">
        <f t="shared" si="265"/>
        <v>7</v>
      </c>
      <c r="E2159" s="5" t="str">
        <f t="shared" si="266"/>
        <v>Jul</v>
      </c>
      <c r="F2159" s="5" t="str">
        <f t="shared" si="267"/>
        <v>Q3</v>
      </c>
      <c r="G2159" s="5" t="s">
        <v>51</v>
      </c>
      <c r="H2159" s="5" t="s">
        <v>52</v>
      </c>
      <c r="I2159" s="5" t="s">
        <v>53</v>
      </c>
      <c r="J2159" s="5" t="s">
        <v>38</v>
      </c>
      <c r="K2159" s="5" t="s">
        <v>104</v>
      </c>
      <c r="L2159" s="5" t="s">
        <v>76</v>
      </c>
      <c r="M2159" s="5" t="s">
        <v>49</v>
      </c>
      <c r="N2159" s="5">
        <v>1</v>
      </c>
      <c r="O2159" s="7">
        <v>1625</v>
      </c>
      <c r="P2159" s="8">
        <v>0</v>
      </c>
      <c r="Q2159" s="7">
        <v>800</v>
      </c>
      <c r="R2159" s="9">
        <f t="shared" si="268"/>
        <v>1625</v>
      </c>
      <c r="S2159" s="9">
        <f t="shared" si="269"/>
        <v>800</v>
      </c>
      <c r="T2159" s="9">
        <f t="shared" si="270"/>
        <v>825</v>
      </c>
      <c r="U2159" s="10">
        <f t="shared" si="271"/>
        <v>0.50769230769230766</v>
      </c>
      <c r="V2159" s="5" t="s">
        <v>42</v>
      </c>
    </row>
    <row r="2160" spans="1:22" x14ac:dyDescent="0.3">
      <c r="A2160" s="5" t="s">
        <v>2247</v>
      </c>
      <c r="B2160" s="6">
        <v>45483</v>
      </c>
      <c r="C2160" s="5">
        <f t="shared" si="264"/>
        <v>2024</v>
      </c>
      <c r="D2160" s="5">
        <f t="shared" si="265"/>
        <v>7</v>
      </c>
      <c r="E2160" s="5" t="str">
        <f t="shared" si="266"/>
        <v>Jul</v>
      </c>
      <c r="F2160" s="5" t="str">
        <f t="shared" si="267"/>
        <v>Q3</v>
      </c>
      <c r="G2160" s="5" t="s">
        <v>63</v>
      </c>
      <c r="H2160" s="5" t="s">
        <v>109</v>
      </c>
      <c r="I2160" s="5" t="s">
        <v>110</v>
      </c>
      <c r="J2160" s="5" t="s">
        <v>81</v>
      </c>
      <c r="K2160" s="5" t="s">
        <v>130</v>
      </c>
      <c r="L2160" s="5" t="s">
        <v>40</v>
      </c>
      <c r="M2160" s="5" t="s">
        <v>49</v>
      </c>
      <c r="N2160" s="5">
        <v>4</v>
      </c>
      <c r="O2160" s="7">
        <v>12644</v>
      </c>
      <c r="P2160" s="8">
        <v>0.2</v>
      </c>
      <c r="Q2160" s="7">
        <v>7780</v>
      </c>
      <c r="R2160" s="9">
        <f t="shared" si="268"/>
        <v>40460.800000000003</v>
      </c>
      <c r="S2160" s="9">
        <f t="shared" si="269"/>
        <v>31120</v>
      </c>
      <c r="T2160" s="9">
        <f t="shared" si="270"/>
        <v>9340.8000000000029</v>
      </c>
      <c r="U2160" s="10">
        <f t="shared" si="271"/>
        <v>0.23086048718759891</v>
      </c>
      <c r="V2160" s="5" t="s">
        <v>42</v>
      </c>
    </row>
    <row r="2161" spans="1:22" x14ac:dyDescent="0.3">
      <c r="A2161" s="5" t="s">
        <v>2248</v>
      </c>
      <c r="B2161" s="6">
        <v>45483</v>
      </c>
      <c r="C2161" s="5">
        <f t="shared" si="264"/>
        <v>2024</v>
      </c>
      <c r="D2161" s="5">
        <f t="shared" si="265"/>
        <v>7</v>
      </c>
      <c r="E2161" s="5" t="str">
        <f t="shared" si="266"/>
        <v>Jul</v>
      </c>
      <c r="F2161" s="5" t="str">
        <f t="shared" si="267"/>
        <v>Q3</v>
      </c>
      <c r="G2161" s="5" t="s">
        <v>35</v>
      </c>
      <c r="H2161" s="5" t="s">
        <v>36</v>
      </c>
      <c r="I2161" s="5" t="s">
        <v>37</v>
      </c>
      <c r="J2161" s="5" t="s">
        <v>81</v>
      </c>
      <c r="K2161" s="5" t="s">
        <v>94</v>
      </c>
      <c r="L2161" s="5" t="s">
        <v>76</v>
      </c>
      <c r="M2161" s="5" t="s">
        <v>41</v>
      </c>
      <c r="N2161" s="5">
        <v>1</v>
      </c>
      <c r="O2161" s="7">
        <v>29123</v>
      </c>
      <c r="P2161" s="8">
        <v>0.1</v>
      </c>
      <c r="Q2161" s="7">
        <v>20133</v>
      </c>
      <c r="R2161" s="9">
        <f t="shared" si="268"/>
        <v>26210.7</v>
      </c>
      <c r="S2161" s="9">
        <f t="shared" si="269"/>
        <v>20133</v>
      </c>
      <c r="T2161" s="9">
        <f t="shared" si="270"/>
        <v>6077.7000000000007</v>
      </c>
      <c r="U2161" s="10">
        <f t="shared" si="271"/>
        <v>0.2318785839370944</v>
      </c>
      <c r="V2161" s="5" t="s">
        <v>42</v>
      </c>
    </row>
    <row r="2162" spans="1:22" x14ac:dyDescent="0.3">
      <c r="A2162" s="5" t="s">
        <v>2249</v>
      </c>
      <c r="B2162" s="6">
        <v>45484</v>
      </c>
      <c r="C2162" s="5">
        <f t="shared" si="264"/>
        <v>2024</v>
      </c>
      <c r="D2162" s="5">
        <f t="shared" si="265"/>
        <v>7</v>
      </c>
      <c r="E2162" s="5" t="str">
        <f t="shared" si="266"/>
        <v>Jul</v>
      </c>
      <c r="F2162" s="5" t="str">
        <f t="shared" si="267"/>
        <v>Q3</v>
      </c>
      <c r="G2162" s="5" t="s">
        <v>51</v>
      </c>
      <c r="H2162" s="5" t="s">
        <v>52</v>
      </c>
      <c r="I2162" s="5" t="s">
        <v>53</v>
      </c>
      <c r="J2162" s="5" t="s">
        <v>46</v>
      </c>
      <c r="K2162" s="5" t="s">
        <v>61</v>
      </c>
      <c r="L2162" s="5" t="s">
        <v>76</v>
      </c>
      <c r="M2162" s="5" t="s">
        <v>49</v>
      </c>
      <c r="N2162" s="5">
        <v>1</v>
      </c>
      <c r="O2162" s="7">
        <v>245</v>
      </c>
      <c r="P2162" s="8">
        <v>0.05</v>
      </c>
      <c r="Q2162" s="7">
        <v>106</v>
      </c>
      <c r="R2162" s="9">
        <f t="shared" si="268"/>
        <v>232.75</v>
      </c>
      <c r="S2162" s="9">
        <f t="shared" si="269"/>
        <v>106</v>
      </c>
      <c r="T2162" s="9">
        <f t="shared" si="270"/>
        <v>126.75</v>
      </c>
      <c r="U2162" s="10">
        <f t="shared" si="271"/>
        <v>0.54457572502685281</v>
      </c>
      <c r="V2162" s="5" t="s">
        <v>42</v>
      </c>
    </row>
    <row r="2163" spans="1:22" x14ac:dyDescent="0.3">
      <c r="A2163" s="5" t="s">
        <v>2250</v>
      </c>
      <c r="B2163" s="6">
        <v>45484</v>
      </c>
      <c r="C2163" s="5">
        <f t="shared" si="264"/>
        <v>2024</v>
      </c>
      <c r="D2163" s="5">
        <f t="shared" si="265"/>
        <v>7</v>
      </c>
      <c r="E2163" s="5" t="str">
        <f t="shared" si="266"/>
        <v>Jul</v>
      </c>
      <c r="F2163" s="5" t="str">
        <f t="shared" si="267"/>
        <v>Q3</v>
      </c>
      <c r="G2163" s="5" t="s">
        <v>51</v>
      </c>
      <c r="H2163" s="5" t="s">
        <v>79</v>
      </c>
      <c r="I2163" s="5" t="s">
        <v>80</v>
      </c>
      <c r="J2163" s="5" t="s">
        <v>81</v>
      </c>
      <c r="K2163" s="5" t="s">
        <v>94</v>
      </c>
      <c r="L2163" s="5" t="s">
        <v>76</v>
      </c>
      <c r="M2163" s="5" t="s">
        <v>41</v>
      </c>
      <c r="N2163" s="5">
        <v>3</v>
      </c>
      <c r="O2163" s="7">
        <v>34683</v>
      </c>
      <c r="P2163" s="8">
        <v>0.4</v>
      </c>
      <c r="Q2163" s="7">
        <v>22882</v>
      </c>
      <c r="R2163" s="9">
        <f t="shared" si="268"/>
        <v>62429.399999999994</v>
      </c>
      <c r="S2163" s="9">
        <f t="shared" si="269"/>
        <v>68646</v>
      </c>
      <c r="T2163" s="9">
        <f t="shared" si="270"/>
        <v>-6216.6000000000058</v>
      </c>
      <c r="U2163" s="10">
        <f t="shared" si="271"/>
        <v>-9.9578083403012149E-2</v>
      </c>
      <c r="V2163" s="5" t="s">
        <v>42</v>
      </c>
    </row>
    <row r="2164" spans="1:22" x14ac:dyDescent="0.3">
      <c r="A2164" s="5" t="s">
        <v>2251</v>
      </c>
      <c r="B2164" s="6">
        <v>45484</v>
      </c>
      <c r="C2164" s="5">
        <f t="shared" si="264"/>
        <v>2024</v>
      </c>
      <c r="D2164" s="5">
        <f t="shared" si="265"/>
        <v>7</v>
      </c>
      <c r="E2164" s="5" t="str">
        <f t="shared" si="266"/>
        <v>Jul</v>
      </c>
      <c r="F2164" s="5" t="str">
        <f t="shared" si="267"/>
        <v>Q3</v>
      </c>
      <c r="G2164" s="5" t="s">
        <v>58</v>
      </c>
      <c r="H2164" s="5" t="s">
        <v>59</v>
      </c>
      <c r="I2164" s="5" t="s">
        <v>60</v>
      </c>
      <c r="J2164" s="5" t="s">
        <v>38</v>
      </c>
      <c r="K2164" s="5" t="s">
        <v>75</v>
      </c>
      <c r="L2164" s="5" t="s">
        <v>40</v>
      </c>
      <c r="M2164" s="5" t="s">
        <v>49</v>
      </c>
      <c r="N2164" s="5">
        <v>1</v>
      </c>
      <c r="O2164" s="7">
        <v>11109</v>
      </c>
      <c r="P2164" s="8">
        <v>0.1</v>
      </c>
      <c r="Q2164" s="7">
        <v>8221</v>
      </c>
      <c r="R2164" s="9">
        <f t="shared" si="268"/>
        <v>9998.1</v>
      </c>
      <c r="S2164" s="9">
        <f t="shared" si="269"/>
        <v>8221</v>
      </c>
      <c r="T2164" s="9">
        <f t="shared" si="270"/>
        <v>1777.1000000000004</v>
      </c>
      <c r="U2164" s="10">
        <f t="shared" si="271"/>
        <v>0.17774377131655017</v>
      </c>
      <c r="V2164" s="5" t="s">
        <v>42</v>
      </c>
    </row>
    <row r="2165" spans="1:22" x14ac:dyDescent="0.3">
      <c r="A2165" s="5" t="s">
        <v>2252</v>
      </c>
      <c r="B2165" s="6">
        <v>45484</v>
      </c>
      <c r="C2165" s="5">
        <f t="shared" si="264"/>
        <v>2024</v>
      </c>
      <c r="D2165" s="5">
        <f t="shared" si="265"/>
        <v>7</v>
      </c>
      <c r="E2165" s="5" t="str">
        <f t="shared" si="266"/>
        <v>Jul</v>
      </c>
      <c r="F2165" s="5" t="str">
        <f t="shared" si="267"/>
        <v>Q3</v>
      </c>
      <c r="G2165" s="5" t="s">
        <v>63</v>
      </c>
      <c r="H2165" s="5" t="s">
        <v>64</v>
      </c>
      <c r="I2165" s="5" t="s">
        <v>65</v>
      </c>
      <c r="J2165" s="5" t="s">
        <v>46</v>
      </c>
      <c r="K2165" s="5" t="s">
        <v>66</v>
      </c>
      <c r="L2165" s="5" t="s">
        <v>76</v>
      </c>
      <c r="M2165" s="5" t="s">
        <v>49</v>
      </c>
      <c r="N2165" s="5">
        <v>8</v>
      </c>
      <c r="O2165" s="7">
        <v>284</v>
      </c>
      <c r="P2165" s="8">
        <v>0.05</v>
      </c>
      <c r="Q2165" s="7">
        <v>113</v>
      </c>
      <c r="R2165" s="9">
        <f t="shared" si="268"/>
        <v>2158.4</v>
      </c>
      <c r="S2165" s="9">
        <f t="shared" si="269"/>
        <v>904</v>
      </c>
      <c r="T2165" s="9">
        <f t="shared" si="270"/>
        <v>1254.4000000000001</v>
      </c>
      <c r="U2165" s="10">
        <f t="shared" si="271"/>
        <v>0.58117123795404002</v>
      </c>
      <c r="V2165" s="5" t="s">
        <v>42</v>
      </c>
    </row>
    <row r="2166" spans="1:22" x14ac:dyDescent="0.3">
      <c r="A2166" s="5" t="s">
        <v>2253</v>
      </c>
      <c r="B2166" s="6">
        <v>45485</v>
      </c>
      <c r="C2166" s="5">
        <f t="shared" si="264"/>
        <v>2024</v>
      </c>
      <c r="D2166" s="5">
        <f t="shared" si="265"/>
        <v>7</v>
      </c>
      <c r="E2166" s="5" t="str">
        <f t="shared" si="266"/>
        <v>Jul</v>
      </c>
      <c r="F2166" s="5" t="str">
        <f t="shared" si="267"/>
        <v>Q3</v>
      </c>
      <c r="G2166" s="5" t="s">
        <v>63</v>
      </c>
      <c r="H2166" s="5" t="s">
        <v>64</v>
      </c>
      <c r="I2166" s="5" t="s">
        <v>65</v>
      </c>
      <c r="J2166" s="5" t="s">
        <v>46</v>
      </c>
      <c r="K2166" s="5" t="s">
        <v>66</v>
      </c>
      <c r="L2166" s="5" t="s">
        <v>76</v>
      </c>
      <c r="M2166" s="5" t="s">
        <v>56</v>
      </c>
      <c r="N2166" s="5">
        <v>2</v>
      </c>
      <c r="O2166" s="7">
        <v>307</v>
      </c>
      <c r="P2166" s="8">
        <v>0.15</v>
      </c>
      <c r="Q2166" s="7">
        <v>120</v>
      </c>
      <c r="R2166" s="9">
        <f t="shared" si="268"/>
        <v>521.9</v>
      </c>
      <c r="S2166" s="9">
        <f t="shared" si="269"/>
        <v>240</v>
      </c>
      <c r="T2166" s="9">
        <f t="shared" si="270"/>
        <v>281.89999999999998</v>
      </c>
      <c r="U2166" s="10">
        <f t="shared" si="271"/>
        <v>0.54014178961486869</v>
      </c>
      <c r="V2166" s="5" t="s">
        <v>42</v>
      </c>
    </row>
    <row r="2167" spans="1:22" x14ac:dyDescent="0.3">
      <c r="A2167" s="5" t="s">
        <v>2254</v>
      </c>
      <c r="B2167" s="6">
        <v>45486</v>
      </c>
      <c r="C2167" s="5">
        <f t="shared" si="264"/>
        <v>2024</v>
      </c>
      <c r="D2167" s="5">
        <f t="shared" si="265"/>
        <v>7</v>
      </c>
      <c r="E2167" s="5" t="str">
        <f t="shared" si="266"/>
        <v>Jul</v>
      </c>
      <c r="F2167" s="5" t="str">
        <f t="shared" si="267"/>
        <v>Q3</v>
      </c>
      <c r="G2167" s="5" t="s">
        <v>35</v>
      </c>
      <c r="H2167" s="5" t="s">
        <v>91</v>
      </c>
      <c r="I2167" s="5" t="s">
        <v>92</v>
      </c>
      <c r="J2167" s="5" t="s">
        <v>46</v>
      </c>
      <c r="K2167" s="5" t="s">
        <v>66</v>
      </c>
      <c r="L2167" s="5" t="s">
        <v>48</v>
      </c>
      <c r="M2167" s="5" t="s">
        <v>49</v>
      </c>
      <c r="N2167" s="5">
        <v>1</v>
      </c>
      <c r="O2167" s="7">
        <v>291</v>
      </c>
      <c r="P2167" s="8">
        <v>0.15</v>
      </c>
      <c r="Q2167" s="7">
        <v>118</v>
      </c>
      <c r="R2167" s="9">
        <f t="shared" si="268"/>
        <v>247.35</v>
      </c>
      <c r="S2167" s="9">
        <f t="shared" si="269"/>
        <v>118</v>
      </c>
      <c r="T2167" s="9">
        <f t="shared" si="270"/>
        <v>129.35</v>
      </c>
      <c r="U2167" s="10">
        <f t="shared" si="271"/>
        <v>0.52294319789771582</v>
      </c>
      <c r="V2167" s="5" t="s">
        <v>42</v>
      </c>
    </row>
    <row r="2168" spans="1:22" x14ac:dyDescent="0.3">
      <c r="A2168" s="5" t="s">
        <v>2255</v>
      </c>
      <c r="B2168" s="6">
        <v>45486</v>
      </c>
      <c r="C2168" s="5">
        <f t="shared" si="264"/>
        <v>2024</v>
      </c>
      <c r="D2168" s="5">
        <f t="shared" si="265"/>
        <v>7</v>
      </c>
      <c r="E2168" s="5" t="str">
        <f t="shared" si="266"/>
        <v>Jul</v>
      </c>
      <c r="F2168" s="5" t="str">
        <f t="shared" si="267"/>
        <v>Q3</v>
      </c>
      <c r="G2168" s="5" t="s">
        <v>63</v>
      </c>
      <c r="H2168" s="5" t="s">
        <v>109</v>
      </c>
      <c r="I2168" s="5" t="s">
        <v>110</v>
      </c>
      <c r="J2168" s="5" t="s">
        <v>54</v>
      </c>
      <c r="K2168" s="5" t="s">
        <v>99</v>
      </c>
      <c r="L2168" s="5" t="s">
        <v>40</v>
      </c>
      <c r="M2168" s="5" t="s">
        <v>49</v>
      </c>
      <c r="N2168" s="5">
        <v>8</v>
      </c>
      <c r="O2168" s="7">
        <v>1786</v>
      </c>
      <c r="P2168" s="8">
        <v>0</v>
      </c>
      <c r="Q2168" s="7">
        <v>909</v>
      </c>
      <c r="R2168" s="9">
        <f t="shared" si="268"/>
        <v>14288</v>
      </c>
      <c r="S2168" s="9">
        <f t="shared" si="269"/>
        <v>7272</v>
      </c>
      <c r="T2168" s="9">
        <f t="shared" si="270"/>
        <v>7016</v>
      </c>
      <c r="U2168" s="10">
        <f t="shared" si="271"/>
        <v>0.4910414333706607</v>
      </c>
      <c r="V2168" s="5" t="s">
        <v>42</v>
      </c>
    </row>
    <row r="2169" spans="1:22" x14ac:dyDescent="0.3">
      <c r="A2169" s="5" t="s">
        <v>2256</v>
      </c>
      <c r="B2169" s="6">
        <v>45486</v>
      </c>
      <c r="C2169" s="5">
        <f t="shared" si="264"/>
        <v>2024</v>
      </c>
      <c r="D2169" s="5">
        <f t="shared" si="265"/>
        <v>7</v>
      </c>
      <c r="E2169" s="5" t="str">
        <f t="shared" si="266"/>
        <v>Jul</v>
      </c>
      <c r="F2169" s="5" t="str">
        <f t="shared" si="267"/>
        <v>Q3</v>
      </c>
      <c r="G2169" s="5" t="s">
        <v>35</v>
      </c>
      <c r="H2169" s="5" t="s">
        <v>91</v>
      </c>
      <c r="I2169" s="5" t="s">
        <v>92</v>
      </c>
      <c r="J2169" s="5" t="s">
        <v>46</v>
      </c>
      <c r="K2169" s="5" t="s">
        <v>66</v>
      </c>
      <c r="L2169" s="5" t="s">
        <v>40</v>
      </c>
      <c r="M2169" s="5" t="s">
        <v>41</v>
      </c>
      <c r="N2169" s="5">
        <v>1</v>
      </c>
      <c r="O2169" s="7">
        <v>276</v>
      </c>
      <c r="P2169" s="8">
        <v>0.1</v>
      </c>
      <c r="Q2169" s="7">
        <v>108</v>
      </c>
      <c r="R2169" s="9">
        <f t="shared" si="268"/>
        <v>248.4</v>
      </c>
      <c r="S2169" s="9">
        <f t="shared" si="269"/>
        <v>108</v>
      </c>
      <c r="T2169" s="9">
        <f t="shared" si="270"/>
        <v>140.4</v>
      </c>
      <c r="U2169" s="10">
        <f t="shared" si="271"/>
        <v>0.56521739130434778</v>
      </c>
      <c r="V2169" s="5" t="s">
        <v>42</v>
      </c>
    </row>
    <row r="2170" spans="1:22" x14ac:dyDescent="0.3">
      <c r="A2170" s="5" t="s">
        <v>2257</v>
      </c>
      <c r="B2170" s="6">
        <v>45487</v>
      </c>
      <c r="C2170" s="5">
        <f t="shared" si="264"/>
        <v>2024</v>
      </c>
      <c r="D2170" s="5">
        <f t="shared" si="265"/>
        <v>7</v>
      </c>
      <c r="E2170" s="5" t="str">
        <f t="shared" si="266"/>
        <v>Jul</v>
      </c>
      <c r="F2170" s="5" t="str">
        <f t="shared" si="267"/>
        <v>Q3</v>
      </c>
      <c r="G2170" s="5" t="s">
        <v>35</v>
      </c>
      <c r="H2170" s="5" t="s">
        <v>36</v>
      </c>
      <c r="I2170" s="5" t="s">
        <v>37</v>
      </c>
      <c r="J2170" s="5" t="s">
        <v>54</v>
      </c>
      <c r="K2170" s="5" t="s">
        <v>84</v>
      </c>
      <c r="L2170" s="5" t="s">
        <v>48</v>
      </c>
      <c r="M2170" s="5" t="s">
        <v>56</v>
      </c>
      <c r="N2170" s="5">
        <v>1</v>
      </c>
      <c r="O2170" s="7">
        <v>2283</v>
      </c>
      <c r="P2170" s="8">
        <v>0</v>
      </c>
      <c r="Q2170" s="7">
        <v>1145</v>
      </c>
      <c r="R2170" s="9">
        <f t="shared" si="268"/>
        <v>2283</v>
      </c>
      <c r="S2170" s="9">
        <f t="shared" si="269"/>
        <v>1145</v>
      </c>
      <c r="T2170" s="9">
        <f t="shared" si="270"/>
        <v>1138</v>
      </c>
      <c r="U2170" s="10">
        <f t="shared" si="271"/>
        <v>0.49846692947875604</v>
      </c>
      <c r="V2170" s="5" t="s">
        <v>42</v>
      </c>
    </row>
    <row r="2171" spans="1:22" x14ac:dyDescent="0.3">
      <c r="A2171" s="5" t="s">
        <v>2258</v>
      </c>
      <c r="B2171" s="6">
        <v>45487</v>
      </c>
      <c r="C2171" s="5">
        <f t="shared" si="264"/>
        <v>2024</v>
      </c>
      <c r="D2171" s="5">
        <f t="shared" si="265"/>
        <v>7</v>
      </c>
      <c r="E2171" s="5" t="str">
        <f t="shared" si="266"/>
        <v>Jul</v>
      </c>
      <c r="F2171" s="5" t="str">
        <f t="shared" si="267"/>
        <v>Q3</v>
      </c>
      <c r="G2171" s="5" t="s">
        <v>63</v>
      </c>
      <c r="H2171" s="5" t="s">
        <v>109</v>
      </c>
      <c r="I2171" s="5" t="s">
        <v>110</v>
      </c>
      <c r="J2171" s="5" t="s">
        <v>38</v>
      </c>
      <c r="K2171" s="5" t="s">
        <v>75</v>
      </c>
      <c r="L2171" s="5" t="s">
        <v>40</v>
      </c>
      <c r="M2171" s="5" t="s">
        <v>56</v>
      </c>
      <c r="N2171" s="5">
        <v>2</v>
      </c>
      <c r="O2171" s="7">
        <v>11214</v>
      </c>
      <c r="P2171" s="8">
        <v>0</v>
      </c>
      <c r="Q2171" s="7">
        <v>8280</v>
      </c>
      <c r="R2171" s="9">
        <f t="shared" si="268"/>
        <v>22428</v>
      </c>
      <c r="S2171" s="9">
        <f t="shared" si="269"/>
        <v>16560</v>
      </c>
      <c r="T2171" s="9">
        <f t="shared" si="270"/>
        <v>5868</v>
      </c>
      <c r="U2171" s="10">
        <f t="shared" si="271"/>
        <v>0.26163723916532905</v>
      </c>
      <c r="V2171" s="5" t="s">
        <v>42</v>
      </c>
    </row>
    <row r="2172" spans="1:22" x14ac:dyDescent="0.3">
      <c r="A2172" s="5" t="s">
        <v>2259</v>
      </c>
      <c r="B2172" s="6">
        <v>45487</v>
      </c>
      <c r="C2172" s="5">
        <f t="shared" si="264"/>
        <v>2024</v>
      </c>
      <c r="D2172" s="5">
        <f t="shared" si="265"/>
        <v>7</v>
      </c>
      <c r="E2172" s="5" t="str">
        <f t="shared" si="266"/>
        <v>Jul</v>
      </c>
      <c r="F2172" s="5" t="str">
        <f t="shared" si="267"/>
        <v>Q3</v>
      </c>
      <c r="G2172" s="5" t="s">
        <v>58</v>
      </c>
      <c r="H2172" s="5" t="s">
        <v>59</v>
      </c>
      <c r="I2172" s="5" t="s">
        <v>60</v>
      </c>
      <c r="J2172" s="5" t="s">
        <v>38</v>
      </c>
      <c r="K2172" s="5" t="s">
        <v>39</v>
      </c>
      <c r="L2172" s="5" t="s">
        <v>40</v>
      </c>
      <c r="M2172" s="5" t="s">
        <v>49</v>
      </c>
      <c r="N2172" s="5">
        <v>2</v>
      </c>
      <c r="O2172" s="7">
        <v>56418</v>
      </c>
      <c r="P2172" s="8">
        <v>0.1</v>
      </c>
      <c r="Q2172" s="7">
        <v>49225</v>
      </c>
      <c r="R2172" s="9">
        <f t="shared" si="268"/>
        <v>101552.40000000001</v>
      </c>
      <c r="S2172" s="9">
        <f t="shared" si="269"/>
        <v>98450</v>
      </c>
      <c r="T2172" s="9">
        <f t="shared" si="270"/>
        <v>3102.4000000000087</v>
      </c>
      <c r="U2172" s="10">
        <f t="shared" si="271"/>
        <v>3.0549745747023294E-2</v>
      </c>
      <c r="V2172" s="5" t="s">
        <v>42</v>
      </c>
    </row>
    <row r="2173" spans="1:22" x14ac:dyDescent="0.3">
      <c r="A2173" s="5" t="s">
        <v>2260</v>
      </c>
      <c r="B2173" s="6">
        <v>45487</v>
      </c>
      <c r="C2173" s="5">
        <f t="shared" si="264"/>
        <v>2024</v>
      </c>
      <c r="D2173" s="5">
        <f t="shared" si="265"/>
        <v>7</v>
      </c>
      <c r="E2173" s="5" t="str">
        <f t="shared" si="266"/>
        <v>Jul</v>
      </c>
      <c r="F2173" s="5" t="str">
        <f t="shared" si="267"/>
        <v>Q3</v>
      </c>
      <c r="G2173" s="5" t="s">
        <v>51</v>
      </c>
      <c r="H2173" s="5" t="s">
        <v>106</v>
      </c>
      <c r="I2173" s="5" t="s">
        <v>107</v>
      </c>
      <c r="J2173" s="5" t="s">
        <v>46</v>
      </c>
      <c r="K2173" s="5" t="s">
        <v>66</v>
      </c>
      <c r="L2173" s="5" t="s">
        <v>40</v>
      </c>
      <c r="M2173" s="5" t="s">
        <v>49</v>
      </c>
      <c r="N2173" s="5">
        <v>3</v>
      </c>
      <c r="O2173" s="7">
        <v>329</v>
      </c>
      <c r="P2173" s="8">
        <v>0.1</v>
      </c>
      <c r="Q2173" s="7">
        <v>134</v>
      </c>
      <c r="R2173" s="9">
        <f t="shared" si="268"/>
        <v>888.30000000000007</v>
      </c>
      <c r="S2173" s="9">
        <f t="shared" si="269"/>
        <v>402</v>
      </c>
      <c r="T2173" s="9">
        <f t="shared" si="270"/>
        <v>486.30000000000007</v>
      </c>
      <c r="U2173" s="10">
        <f t="shared" si="271"/>
        <v>0.54745018574805815</v>
      </c>
      <c r="V2173" s="5" t="s">
        <v>42</v>
      </c>
    </row>
    <row r="2174" spans="1:22" x14ac:dyDescent="0.3">
      <c r="A2174" s="5" t="s">
        <v>2261</v>
      </c>
      <c r="B2174" s="6">
        <v>45488</v>
      </c>
      <c r="C2174" s="5">
        <f t="shared" si="264"/>
        <v>2024</v>
      </c>
      <c r="D2174" s="5">
        <f t="shared" si="265"/>
        <v>7</v>
      </c>
      <c r="E2174" s="5" t="str">
        <f t="shared" si="266"/>
        <v>Jul</v>
      </c>
      <c r="F2174" s="5" t="str">
        <f t="shared" si="267"/>
        <v>Q3</v>
      </c>
      <c r="G2174" s="5" t="s">
        <v>35</v>
      </c>
      <c r="H2174" s="5" t="s">
        <v>36</v>
      </c>
      <c r="I2174" s="5" t="s">
        <v>37</v>
      </c>
      <c r="J2174" s="5" t="s">
        <v>81</v>
      </c>
      <c r="K2174" s="5" t="s">
        <v>82</v>
      </c>
      <c r="L2174" s="5" t="s">
        <v>76</v>
      </c>
      <c r="M2174" s="5" t="s">
        <v>49</v>
      </c>
      <c r="N2174" s="5">
        <v>1</v>
      </c>
      <c r="O2174" s="7">
        <v>7018</v>
      </c>
      <c r="P2174" s="8">
        <v>0.15</v>
      </c>
      <c r="Q2174" s="7">
        <v>3873</v>
      </c>
      <c r="R2174" s="9">
        <f t="shared" si="268"/>
        <v>5965.3</v>
      </c>
      <c r="S2174" s="9">
        <f t="shared" si="269"/>
        <v>3873</v>
      </c>
      <c r="T2174" s="9">
        <f t="shared" si="270"/>
        <v>2092.3000000000002</v>
      </c>
      <c r="U2174" s="10">
        <f t="shared" si="271"/>
        <v>0.35074514274219237</v>
      </c>
      <c r="V2174" s="5" t="s">
        <v>42</v>
      </c>
    </row>
    <row r="2175" spans="1:22" x14ac:dyDescent="0.3">
      <c r="A2175" s="5" t="s">
        <v>2262</v>
      </c>
      <c r="B2175" s="6">
        <v>45488</v>
      </c>
      <c r="C2175" s="5">
        <f t="shared" si="264"/>
        <v>2024</v>
      </c>
      <c r="D2175" s="5">
        <f t="shared" si="265"/>
        <v>7</v>
      </c>
      <c r="E2175" s="5" t="str">
        <f t="shared" si="266"/>
        <v>Jul</v>
      </c>
      <c r="F2175" s="5" t="str">
        <f t="shared" si="267"/>
        <v>Q3</v>
      </c>
      <c r="G2175" s="5" t="s">
        <v>63</v>
      </c>
      <c r="H2175" s="5" t="s">
        <v>109</v>
      </c>
      <c r="I2175" s="5" t="s">
        <v>110</v>
      </c>
      <c r="J2175" s="5" t="s">
        <v>38</v>
      </c>
      <c r="K2175" s="5" t="s">
        <v>39</v>
      </c>
      <c r="L2175" s="5" t="s">
        <v>76</v>
      </c>
      <c r="M2175" s="5" t="s">
        <v>49</v>
      </c>
      <c r="N2175" s="5">
        <v>4</v>
      </c>
      <c r="O2175" s="7">
        <v>52451</v>
      </c>
      <c r="P2175" s="8">
        <v>0.15</v>
      </c>
      <c r="Q2175" s="7">
        <v>43745</v>
      </c>
      <c r="R2175" s="9">
        <f t="shared" si="268"/>
        <v>178333.4</v>
      </c>
      <c r="S2175" s="9">
        <f t="shared" si="269"/>
        <v>174980</v>
      </c>
      <c r="T2175" s="9">
        <f t="shared" si="270"/>
        <v>3353.3999999999942</v>
      </c>
      <c r="U2175" s="10">
        <f t="shared" si="271"/>
        <v>1.8804105119960671E-2</v>
      </c>
      <c r="V2175" s="5" t="s">
        <v>42</v>
      </c>
    </row>
    <row r="2176" spans="1:22" x14ac:dyDescent="0.3">
      <c r="A2176" s="5" t="s">
        <v>2263</v>
      </c>
      <c r="B2176" s="6">
        <v>45488</v>
      </c>
      <c r="C2176" s="5">
        <f t="shared" si="264"/>
        <v>2024</v>
      </c>
      <c r="D2176" s="5">
        <f t="shared" si="265"/>
        <v>7</v>
      </c>
      <c r="E2176" s="5" t="str">
        <f t="shared" si="266"/>
        <v>Jul</v>
      </c>
      <c r="F2176" s="5" t="str">
        <f t="shared" si="267"/>
        <v>Q3</v>
      </c>
      <c r="G2176" s="5" t="s">
        <v>58</v>
      </c>
      <c r="H2176" s="5" t="s">
        <v>59</v>
      </c>
      <c r="I2176" s="5" t="s">
        <v>60</v>
      </c>
      <c r="J2176" s="5" t="s">
        <v>38</v>
      </c>
      <c r="K2176" s="5" t="s">
        <v>39</v>
      </c>
      <c r="L2176" s="5" t="s">
        <v>40</v>
      </c>
      <c r="M2176" s="5" t="s">
        <v>49</v>
      </c>
      <c r="N2176" s="5">
        <v>4</v>
      </c>
      <c r="O2176" s="7">
        <v>51962</v>
      </c>
      <c r="P2176" s="8">
        <v>0.05</v>
      </c>
      <c r="Q2176" s="7">
        <v>44973</v>
      </c>
      <c r="R2176" s="9">
        <f t="shared" si="268"/>
        <v>197455.59999999998</v>
      </c>
      <c r="S2176" s="9">
        <f t="shared" si="269"/>
        <v>179892</v>
      </c>
      <c r="T2176" s="9">
        <f t="shared" si="270"/>
        <v>17563.599999999977</v>
      </c>
      <c r="U2176" s="10">
        <f t="shared" si="271"/>
        <v>8.8949617027827915E-2</v>
      </c>
      <c r="V2176" s="5" t="s">
        <v>42</v>
      </c>
    </row>
    <row r="2177" spans="1:22" x14ac:dyDescent="0.3">
      <c r="A2177" s="5" t="s">
        <v>2264</v>
      </c>
      <c r="B2177" s="6">
        <v>45489</v>
      </c>
      <c r="C2177" s="5">
        <f t="shared" si="264"/>
        <v>2024</v>
      </c>
      <c r="D2177" s="5">
        <f t="shared" si="265"/>
        <v>7</v>
      </c>
      <c r="E2177" s="5" t="str">
        <f t="shared" si="266"/>
        <v>Jul</v>
      </c>
      <c r="F2177" s="5" t="str">
        <f t="shared" si="267"/>
        <v>Q3</v>
      </c>
      <c r="G2177" s="5" t="s">
        <v>51</v>
      </c>
      <c r="H2177" s="5" t="s">
        <v>106</v>
      </c>
      <c r="I2177" s="5" t="s">
        <v>107</v>
      </c>
      <c r="J2177" s="5" t="s">
        <v>46</v>
      </c>
      <c r="K2177" s="5" t="s">
        <v>89</v>
      </c>
      <c r="L2177" s="5" t="s">
        <v>40</v>
      </c>
      <c r="M2177" s="5" t="s">
        <v>49</v>
      </c>
      <c r="N2177" s="5">
        <v>2</v>
      </c>
      <c r="O2177" s="7">
        <v>2261</v>
      </c>
      <c r="P2177" s="8">
        <v>0.1</v>
      </c>
      <c r="Q2177" s="7">
        <v>1317</v>
      </c>
      <c r="R2177" s="9">
        <f t="shared" si="268"/>
        <v>4069.8</v>
      </c>
      <c r="S2177" s="9">
        <f t="shared" si="269"/>
        <v>2634</v>
      </c>
      <c r="T2177" s="9">
        <f t="shared" si="270"/>
        <v>1435.8000000000002</v>
      </c>
      <c r="U2177" s="10">
        <f t="shared" si="271"/>
        <v>0.35279374907857886</v>
      </c>
      <c r="V2177" s="5" t="s">
        <v>42</v>
      </c>
    </row>
    <row r="2178" spans="1:22" x14ac:dyDescent="0.3">
      <c r="A2178" s="5" t="s">
        <v>2265</v>
      </c>
      <c r="B2178" s="6">
        <v>45489</v>
      </c>
      <c r="C2178" s="5">
        <f t="shared" ref="C2178:C2241" si="272">YEAR(B2178)</f>
        <v>2024</v>
      </c>
      <c r="D2178" s="5">
        <f t="shared" ref="D2178:D2241" si="273">MONTH(B2178)</f>
        <v>7</v>
      </c>
      <c r="E2178" s="5" t="str">
        <f t="shared" ref="E2178:E2241" si="274">TEXT(B2178,"mmm")</f>
        <v>Jul</v>
      </c>
      <c r="F2178" s="5" t="str">
        <f t="shared" ref="F2178:F2241" si="275">"Q"&amp;ROUNDUP(D2178/3,0)</f>
        <v>Q3</v>
      </c>
      <c r="G2178" s="5" t="s">
        <v>58</v>
      </c>
      <c r="H2178" s="5" t="s">
        <v>59</v>
      </c>
      <c r="I2178" s="5" t="s">
        <v>60</v>
      </c>
      <c r="J2178" s="5" t="s">
        <v>46</v>
      </c>
      <c r="K2178" s="5" t="s">
        <v>89</v>
      </c>
      <c r="L2178" s="5" t="s">
        <v>48</v>
      </c>
      <c r="M2178" s="5" t="s">
        <v>56</v>
      </c>
      <c r="N2178" s="5">
        <v>1</v>
      </c>
      <c r="O2178" s="7">
        <v>2392</v>
      </c>
      <c r="P2178" s="8">
        <v>0</v>
      </c>
      <c r="Q2178" s="7">
        <v>1393</v>
      </c>
      <c r="R2178" s="9">
        <f t="shared" ref="R2178:R2241" si="276">N2178*O2178*(1-P2178)</f>
        <v>2392</v>
      </c>
      <c r="S2178" s="9">
        <f t="shared" ref="S2178:S2241" si="277">N2178*Q2178</f>
        <v>1393</v>
      </c>
      <c r="T2178" s="9">
        <f t="shared" ref="T2178:T2241" si="278">R2178-S2178</f>
        <v>999</v>
      </c>
      <c r="U2178" s="10">
        <f t="shared" ref="U2178:U2241" si="279">IF(R2178=0,0,T2178/R2178)</f>
        <v>0.41764214046822745</v>
      </c>
      <c r="V2178" s="5" t="s">
        <v>42</v>
      </c>
    </row>
    <row r="2179" spans="1:22" x14ac:dyDescent="0.3">
      <c r="A2179" s="5" t="s">
        <v>2266</v>
      </c>
      <c r="B2179" s="6">
        <v>45490</v>
      </c>
      <c r="C2179" s="5">
        <f t="shared" si="272"/>
        <v>2024</v>
      </c>
      <c r="D2179" s="5">
        <f t="shared" si="273"/>
        <v>7</v>
      </c>
      <c r="E2179" s="5" t="str">
        <f t="shared" si="274"/>
        <v>Jul</v>
      </c>
      <c r="F2179" s="5" t="str">
        <f t="shared" si="275"/>
        <v>Q3</v>
      </c>
      <c r="G2179" s="5" t="s">
        <v>63</v>
      </c>
      <c r="H2179" s="5" t="s">
        <v>64</v>
      </c>
      <c r="I2179" s="5" t="s">
        <v>65</v>
      </c>
      <c r="J2179" s="5" t="s">
        <v>54</v>
      </c>
      <c r="K2179" s="5" t="s">
        <v>99</v>
      </c>
      <c r="L2179" s="5" t="s">
        <v>40</v>
      </c>
      <c r="M2179" s="5" t="s">
        <v>49</v>
      </c>
      <c r="N2179" s="5">
        <v>3</v>
      </c>
      <c r="O2179" s="7">
        <v>1809</v>
      </c>
      <c r="P2179" s="8">
        <v>0.1</v>
      </c>
      <c r="Q2179" s="7">
        <v>965</v>
      </c>
      <c r="R2179" s="9">
        <f t="shared" si="276"/>
        <v>4884.3</v>
      </c>
      <c r="S2179" s="9">
        <f t="shared" si="277"/>
        <v>2895</v>
      </c>
      <c r="T2179" s="9">
        <f t="shared" si="278"/>
        <v>1989.3000000000002</v>
      </c>
      <c r="U2179" s="10">
        <f t="shared" si="279"/>
        <v>0.40728456483017017</v>
      </c>
      <c r="V2179" s="5" t="s">
        <v>42</v>
      </c>
    </row>
    <row r="2180" spans="1:22" x14ac:dyDescent="0.3">
      <c r="A2180" s="5" t="s">
        <v>2267</v>
      </c>
      <c r="B2180" s="6">
        <v>45490</v>
      </c>
      <c r="C2180" s="5">
        <f t="shared" si="272"/>
        <v>2024</v>
      </c>
      <c r="D2180" s="5">
        <f t="shared" si="273"/>
        <v>7</v>
      </c>
      <c r="E2180" s="5" t="str">
        <f t="shared" si="274"/>
        <v>Jul</v>
      </c>
      <c r="F2180" s="5" t="str">
        <f t="shared" si="275"/>
        <v>Q3</v>
      </c>
      <c r="G2180" s="5" t="s">
        <v>35</v>
      </c>
      <c r="H2180" s="5" t="s">
        <v>36</v>
      </c>
      <c r="I2180" s="5" t="s">
        <v>37</v>
      </c>
      <c r="J2180" s="5" t="s">
        <v>81</v>
      </c>
      <c r="K2180" s="5" t="s">
        <v>130</v>
      </c>
      <c r="L2180" s="5" t="s">
        <v>76</v>
      </c>
      <c r="M2180" s="5" t="s">
        <v>49</v>
      </c>
      <c r="N2180" s="5">
        <v>4</v>
      </c>
      <c r="O2180" s="7">
        <v>13856</v>
      </c>
      <c r="P2180" s="8">
        <v>0.2</v>
      </c>
      <c r="Q2180" s="7">
        <v>8475</v>
      </c>
      <c r="R2180" s="9">
        <f t="shared" si="276"/>
        <v>44339.200000000004</v>
      </c>
      <c r="S2180" s="9">
        <f t="shared" si="277"/>
        <v>33900</v>
      </c>
      <c r="T2180" s="9">
        <f t="shared" si="278"/>
        <v>10439.200000000004</v>
      </c>
      <c r="U2180" s="10">
        <f t="shared" si="279"/>
        <v>0.23543952078521949</v>
      </c>
      <c r="V2180" s="5" t="s">
        <v>42</v>
      </c>
    </row>
    <row r="2181" spans="1:22" x14ac:dyDescent="0.3">
      <c r="A2181" s="5" t="s">
        <v>2268</v>
      </c>
      <c r="B2181" s="6">
        <v>45490</v>
      </c>
      <c r="C2181" s="5">
        <f t="shared" si="272"/>
        <v>2024</v>
      </c>
      <c r="D2181" s="5">
        <f t="shared" si="273"/>
        <v>7</v>
      </c>
      <c r="E2181" s="5" t="str">
        <f t="shared" si="274"/>
        <v>Jul</v>
      </c>
      <c r="F2181" s="5" t="str">
        <f t="shared" si="275"/>
        <v>Q3</v>
      </c>
      <c r="G2181" s="5" t="s">
        <v>63</v>
      </c>
      <c r="H2181" s="5" t="s">
        <v>64</v>
      </c>
      <c r="I2181" s="5" t="s">
        <v>65</v>
      </c>
      <c r="J2181" s="5" t="s">
        <v>46</v>
      </c>
      <c r="K2181" s="5" t="s">
        <v>47</v>
      </c>
      <c r="L2181" s="5" t="s">
        <v>40</v>
      </c>
      <c r="M2181" s="5" t="s">
        <v>49</v>
      </c>
      <c r="N2181" s="5">
        <v>1</v>
      </c>
      <c r="O2181" s="7">
        <v>419</v>
      </c>
      <c r="P2181" s="8">
        <v>0</v>
      </c>
      <c r="Q2181" s="7">
        <v>189</v>
      </c>
      <c r="R2181" s="9">
        <f t="shared" si="276"/>
        <v>419</v>
      </c>
      <c r="S2181" s="9">
        <f t="shared" si="277"/>
        <v>189</v>
      </c>
      <c r="T2181" s="9">
        <f t="shared" si="278"/>
        <v>230</v>
      </c>
      <c r="U2181" s="10">
        <f t="shared" si="279"/>
        <v>0.54892601431980903</v>
      </c>
      <c r="V2181" s="5" t="s">
        <v>42</v>
      </c>
    </row>
    <row r="2182" spans="1:22" x14ac:dyDescent="0.3">
      <c r="A2182" s="5" t="s">
        <v>2269</v>
      </c>
      <c r="B2182" s="6">
        <v>45491</v>
      </c>
      <c r="C2182" s="5">
        <f t="shared" si="272"/>
        <v>2024</v>
      </c>
      <c r="D2182" s="5">
        <f t="shared" si="273"/>
        <v>7</v>
      </c>
      <c r="E2182" s="5" t="str">
        <f t="shared" si="274"/>
        <v>Jul</v>
      </c>
      <c r="F2182" s="5" t="str">
        <f t="shared" si="275"/>
        <v>Q3</v>
      </c>
      <c r="G2182" s="5" t="s">
        <v>35</v>
      </c>
      <c r="H2182" s="5" t="s">
        <v>44</v>
      </c>
      <c r="I2182" s="5" t="s">
        <v>45</v>
      </c>
      <c r="J2182" s="5" t="s">
        <v>38</v>
      </c>
      <c r="K2182" s="5" t="s">
        <v>118</v>
      </c>
      <c r="L2182" s="5" t="s">
        <v>40</v>
      </c>
      <c r="M2182" s="5" t="s">
        <v>56</v>
      </c>
      <c r="N2182" s="5">
        <v>3</v>
      </c>
      <c r="O2182" s="7">
        <v>17408</v>
      </c>
      <c r="P2182" s="8">
        <v>0.05</v>
      </c>
      <c r="Q2182" s="7">
        <v>13318</v>
      </c>
      <c r="R2182" s="9">
        <f t="shared" si="276"/>
        <v>49612.799999999996</v>
      </c>
      <c r="S2182" s="9">
        <f t="shared" si="277"/>
        <v>39954</v>
      </c>
      <c r="T2182" s="9">
        <f t="shared" si="278"/>
        <v>9658.7999999999956</v>
      </c>
      <c r="U2182" s="10">
        <f t="shared" si="279"/>
        <v>0.19468363003095968</v>
      </c>
      <c r="V2182" s="5" t="s">
        <v>42</v>
      </c>
    </row>
    <row r="2183" spans="1:22" x14ac:dyDescent="0.3">
      <c r="A2183" s="5" t="s">
        <v>2270</v>
      </c>
      <c r="B2183" s="6">
        <v>45491</v>
      </c>
      <c r="C2183" s="5">
        <f t="shared" si="272"/>
        <v>2024</v>
      </c>
      <c r="D2183" s="5">
        <f t="shared" si="273"/>
        <v>7</v>
      </c>
      <c r="E2183" s="5" t="str">
        <f t="shared" si="274"/>
        <v>Jul</v>
      </c>
      <c r="F2183" s="5" t="str">
        <f t="shared" si="275"/>
        <v>Q3</v>
      </c>
      <c r="G2183" s="5" t="s">
        <v>51</v>
      </c>
      <c r="H2183" s="5" t="s">
        <v>79</v>
      </c>
      <c r="I2183" s="5" t="s">
        <v>80</v>
      </c>
      <c r="J2183" s="5" t="s">
        <v>54</v>
      </c>
      <c r="K2183" s="5" t="s">
        <v>84</v>
      </c>
      <c r="L2183" s="5" t="s">
        <v>76</v>
      </c>
      <c r="M2183" s="5" t="s">
        <v>49</v>
      </c>
      <c r="N2183" s="5">
        <v>4</v>
      </c>
      <c r="O2183" s="7">
        <v>2196</v>
      </c>
      <c r="P2183" s="8">
        <v>0</v>
      </c>
      <c r="Q2183" s="7">
        <v>1085</v>
      </c>
      <c r="R2183" s="9">
        <f t="shared" si="276"/>
        <v>8784</v>
      </c>
      <c r="S2183" s="9">
        <f t="shared" si="277"/>
        <v>4340</v>
      </c>
      <c r="T2183" s="9">
        <f t="shared" si="278"/>
        <v>4444</v>
      </c>
      <c r="U2183" s="10">
        <f t="shared" si="279"/>
        <v>0.50591985428051001</v>
      </c>
      <c r="V2183" s="5" t="s">
        <v>42</v>
      </c>
    </row>
    <row r="2184" spans="1:22" x14ac:dyDescent="0.3">
      <c r="A2184" s="5" t="s">
        <v>2271</v>
      </c>
      <c r="B2184" s="6">
        <v>45491</v>
      </c>
      <c r="C2184" s="5">
        <f t="shared" si="272"/>
        <v>2024</v>
      </c>
      <c r="D2184" s="5">
        <f t="shared" si="273"/>
        <v>7</v>
      </c>
      <c r="E2184" s="5" t="str">
        <f t="shared" si="274"/>
        <v>Jul</v>
      </c>
      <c r="F2184" s="5" t="str">
        <f t="shared" si="275"/>
        <v>Q3</v>
      </c>
      <c r="G2184" s="5" t="s">
        <v>35</v>
      </c>
      <c r="H2184" s="5" t="s">
        <v>36</v>
      </c>
      <c r="I2184" s="5" t="s">
        <v>37</v>
      </c>
      <c r="J2184" s="5" t="s">
        <v>38</v>
      </c>
      <c r="K2184" s="5" t="s">
        <v>39</v>
      </c>
      <c r="L2184" s="5" t="s">
        <v>76</v>
      </c>
      <c r="M2184" s="5" t="s">
        <v>49</v>
      </c>
      <c r="N2184" s="5">
        <v>1</v>
      </c>
      <c r="O2184" s="7">
        <v>53534</v>
      </c>
      <c r="P2184" s="8">
        <v>0.15</v>
      </c>
      <c r="Q2184" s="7">
        <v>44541</v>
      </c>
      <c r="R2184" s="9">
        <f t="shared" si="276"/>
        <v>45503.9</v>
      </c>
      <c r="S2184" s="9">
        <f t="shared" si="277"/>
        <v>44541</v>
      </c>
      <c r="T2184" s="9">
        <f t="shared" si="278"/>
        <v>962.90000000000146</v>
      </c>
      <c r="U2184" s="10">
        <f t="shared" si="279"/>
        <v>2.1160823577759301E-2</v>
      </c>
      <c r="V2184" s="5" t="s">
        <v>42</v>
      </c>
    </row>
    <row r="2185" spans="1:22" x14ac:dyDescent="0.3">
      <c r="A2185" s="5" t="s">
        <v>2272</v>
      </c>
      <c r="B2185" s="6">
        <v>45491</v>
      </c>
      <c r="C2185" s="5">
        <f t="shared" si="272"/>
        <v>2024</v>
      </c>
      <c r="D2185" s="5">
        <f t="shared" si="273"/>
        <v>7</v>
      </c>
      <c r="E2185" s="5" t="str">
        <f t="shared" si="274"/>
        <v>Jul</v>
      </c>
      <c r="F2185" s="5" t="str">
        <f t="shared" si="275"/>
        <v>Q3</v>
      </c>
      <c r="G2185" s="5" t="s">
        <v>51</v>
      </c>
      <c r="H2185" s="5" t="s">
        <v>52</v>
      </c>
      <c r="I2185" s="5" t="s">
        <v>53</v>
      </c>
      <c r="J2185" s="5" t="s">
        <v>38</v>
      </c>
      <c r="K2185" s="5" t="s">
        <v>104</v>
      </c>
      <c r="L2185" s="5" t="s">
        <v>40</v>
      </c>
      <c r="M2185" s="5" t="s">
        <v>56</v>
      </c>
      <c r="N2185" s="5">
        <v>2</v>
      </c>
      <c r="O2185" s="7">
        <v>1404</v>
      </c>
      <c r="P2185" s="8">
        <v>0.1</v>
      </c>
      <c r="Q2185" s="7">
        <v>715</v>
      </c>
      <c r="R2185" s="9">
        <f t="shared" si="276"/>
        <v>2527.2000000000003</v>
      </c>
      <c r="S2185" s="9">
        <f t="shared" si="277"/>
        <v>1430</v>
      </c>
      <c r="T2185" s="9">
        <f t="shared" si="278"/>
        <v>1097.2000000000003</v>
      </c>
      <c r="U2185" s="10">
        <f t="shared" si="279"/>
        <v>0.43415637860082312</v>
      </c>
      <c r="V2185" s="5" t="s">
        <v>42</v>
      </c>
    </row>
    <row r="2186" spans="1:22" x14ac:dyDescent="0.3">
      <c r="A2186" s="5" t="s">
        <v>2273</v>
      </c>
      <c r="B2186" s="6">
        <v>45491</v>
      </c>
      <c r="C2186" s="5">
        <f t="shared" si="272"/>
        <v>2024</v>
      </c>
      <c r="D2186" s="5">
        <f t="shared" si="273"/>
        <v>7</v>
      </c>
      <c r="E2186" s="5" t="str">
        <f t="shared" si="274"/>
        <v>Jul</v>
      </c>
      <c r="F2186" s="5" t="str">
        <f t="shared" si="275"/>
        <v>Q3</v>
      </c>
      <c r="G2186" s="5" t="s">
        <v>51</v>
      </c>
      <c r="H2186" s="5" t="s">
        <v>106</v>
      </c>
      <c r="I2186" s="5" t="s">
        <v>107</v>
      </c>
      <c r="J2186" s="5" t="s">
        <v>46</v>
      </c>
      <c r="K2186" s="5" t="s">
        <v>89</v>
      </c>
      <c r="L2186" s="5" t="s">
        <v>40</v>
      </c>
      <c r="M2186" s="5" t="s">
        <v>49</v>
      </c>
      <c r="N2186" s="5">
        <v>2</v>
      </c>
      <c r="O2186" s="7">
        <v>2252</v>
      </c>
      <c r="P2186" s="8">
        <v>0</v>
      </c>
      <c r="Q2186" s="7">
        <v>1308</v>
      </c>
      <c r="R2186" s="9">
        <f t="shared" si="276"/>
        <v>4504</v>
      </c>
      <c r="S2186" s="9">
        <f t="shared" si="277"/>
        <v>2616</v>
      </c>
      <c r="T2186" s="9">
        <f t="shared" si="278"/>
        <v>1888</v>
      </c>
      <c r="U2186" s="10">
        <f t="shared" si="279"/>
        <v>0.41918294849023091</v>
      </c>
      <c r="V2186" s="5" t="s">
        <v>42</v>
      </c>
    </row>
    <row r="2187" spans="1:22" x14ac:dyDescent="0.3">
      <c r="A2187" s="5" t="s">
        <v>2274</v>
      </c>
      <c r="B2187" s="6">
        <v>45492</v>
      </c>
      <c r="C2187" s="5">
        <f t="shared" si="272"/>
        <v>2024</v>
      </c>
      <c r="D2187" s="5">
        <f t="shared" si="273"/>
        <v>7</v>
      </c>
      <c r="E2187" s="5" t="str">
        <f t="shared" si="274"/>
        <v>Jul</v>
      </c>
      <c r="F2187" s="5" t="str">
        <f t="shared" si="275"/>
        <v>Q3</v>
      </c>
      <c r="G2187" s="5" t="s">
        <v>63</v>
      </c>
      <c r="H2187" s="5" t="s">
        <v>109</v>
      </c>
      <c r="I2187" s="5" t="s">
        <v>110</v>
      </c>
      <c r="J2187" s="5" t="s">
        <v>38</v>
      </c>
      <c r="K2187" s="5" t="s">
        <v>104</v>
      </c>
      <c r="L2187" s="5" t="s">
        <v>48</v>
      </c>
      <c r="M2187" s="5" t="s">
        <v>41</v>
      </c>
      <c r="N2187" s="5">
        <v>1</v>
      </c>
      <c r="O2187" s="7">
        <v>1445</v>
      </c>
      <c r="P2187" s="8">
        <v>0.1</v>
      </c>
      <c r="Q2187" s="7">
        <v>737</v>
      </c>
      <c r="R2187" s="9">
        <f t="shared" si="276"/>
        <v>1300.5</v>
      </c>
      <c r="S2187" s="9">
        <f t="shared" si="277"/>
        <v>737</v>
      </c>
      <c r="T2187" s="9">
        <f t="shared" si="278"/>
        <v>563.5</v>
      </c>
      <c r="U2187" s="10">
        <f t="shared" si="279"/>
        <v>0.43329488658208382</v>
      </c>
      <c r="V2187" s="5" t="s">
        <v>42</v>
      </c>
    </row>
    <row r="2188" spans="1:22" x14ac:dyDescent="0.3">
      <c r="A2188" s="5" t="s">
        <v>2275</v>
      </c>
      <c r="B2188" s="6">
        <v>45492</v>
      </c>
      <c r="C2188" s="5">
        <f t="shared" si="272"/>
        <v>2024</v>
      </c>
      <c r="D2188" s="5">
        <f t="shared" si="273"/>
        <v>7</v>
      </c>
      <c r="E2188" s="5" t="str">
        <f t="shared" si="274"/>
        <v>Jul</v>
      </c>
      <c r="F2188" s="5" t="str">
        <f t="shared" si="275"/>
        <v>Q3</v>
      </c>
      <c r="G2188" s="5" t="s">
        <v>58</v>
      </c>
      <c r="H2188" s="5" t="s">
        <v>72</v>
      </c>
      <c r="I2188" s="5" t="s">
        <v>73</v>
      </c>
      <c r="J2188" s="5" t="s">
        <v>54</v>
      </c>
      <c r="K2188" s="5" t="s">
        <v>99</v>
      </c>
      <c r="L2188" s="5" t="s">
        <v>48</v>
      </c>
      <c r="M2188" s="5" t="s">
        <v>56</v>
      </c>
      <c r="N2188" s="5">
        <v>1</v>
      </c>
      <c r="O2188" s="7">
        <v>1700</v>
      </c>
      <c r="P2188" s="8">
        <v>0.05</v>
      </c>
      <c r="Q2188" s="7">
        <v>886</v>
      </c>
      <c r="R2188" s="9">
        <f t="shared" si="276"/>
        <v>1615</v>
      </c>
      <c r="S2188" s="9">
        <f t="shared" si="277"/>
        <v>886</v>
      </c>
      <c r="T2188" s="9">
        <f t="shared" si="278"/>
        <v>729</v>
      </c>
      <c r="U2188" s="10">
        <f t="shared" si="279"/>
        <v>0.45139318885448915</v>
      </c>
      <c r="V2188" s="5" t="s">
        <v>42</v>
      </c>
    </row>
    <row r="2189" spans="1:22" x14ac:dyDescent="0.3">
      <c r="A2189" s="5" t="s">
        <v>2276</v>
      </c>
      <c r="B2189" s="6">
        <v>45492</v>
      </c>
      <c r="C2189" s="5">
        <f t="shared" si="272"/>
        <v>2024</v>
      </c>
      <c r="D2189" s="5">
        <f t="shared" si="273"/>
        <v>7</v>
      </c>
      <c r="E2189" s="5" t="str">
        <f t="shared" si="274"/>
        <v>Jul</v>
      </c>
      <c r="F2189" s="5" t="str">
        <f t="shared" si="275"/>
        <v>Q3</v>
      </c>
      <c r="G2189" s="5" t="s">
        <v>58</v>
      </c>
      <c r="H2189" s="5" t="s">
        <v>72</v>
      </c>
      <c r="I2189" s="5" t="s">
        <v>73</v>
      </c>
      <c r="J2189" s="5" t="s">
        <v>81</v>
      </c>
      <c r="K2189" s="5" t="s">
        <v>130</v>
      </c>
      <c r="L2189" s="5" t="s">
        <v>40</v>
      </c>
      <c r="M2189" s="5" t="s">
        <v>56</v>
      </c>
      <c r="N2189" s="5">
        <v>1</v>
      </c>
      <c r="O2189" s="7">
        <v>14387</v>
      </c>
      <c r="P2189" s="8">
        <v>0.2</v>
      </c>
      <c r="Q2189" s="7">
        <v>8376</v>
      </c>
      <c r="R2189" s="9">
        <f t="shared" si="276"/>
        <v>11509.6</v>
      </c>
      <c r="S2189" s="9">
        <f t="shared" si="277"/>
        <v>8376</v>
      </c>
      <c r="T2189" s="9">
        <f t="shared" si="278"/>
        <v>3133.6000000000004</v>
      </c>
      <c r="U2189" s="10">
        <f t="shared" si="279"/>
        <v>0.27225967887676378</v>
      </c>
      <c r="V2189" s="5" t="s">
        <v>42</v>
      </c>
    </row>
    <row r="2190" spans="1:22" x14ac:dyDescent="0.3">
      <c r="A2190" s="5" t="s">
        <v>2277</v>
      </c>
      <c r="B2190" s="6">
        <v>45492</v>
      </c>
      <c r="C2190" s="5">
        <f t="shared" si="272"/>
        <v>2024</v>
      </c>
      <c r="D2190" s="5">
        <f t="shared" si="273"/>
        <v>7</v>
      </c>
      <c r="E2190" s="5" t="str">
        <f t="shared" si="274"/>
        <v>Jul</v>
      </c>
      <c r="F2190" s="5" t="str">
        <f t="shared" si="275"/>
        <v>Q3</v>
      </c>
      <c r="G2190" s="5" t="s">
        <v>58</v>
      </c>
      <c r="H2190" s="5" t="s">
        <v>72</v>
      </c>
      <c r="I2190" s="5" t="s">
        <v>73</v>
      </c>
      <c r="J2190" s="5" t="s">
        <v>81</v>
      </c>
      <c r="K2190" s="5" t="s">
        <v>146</v>
      </c>
      <c r="L2190" s="5" t="s">
        <v>40</v>
      </c>
      <c r="M2190" s="5" t="s">
        <v>56</v>
      </c>
      <c r="N2190" s="5">
        <v>2</v>
      </c>
      <c r="O2190" s="7">
        <v>8689</v>
      </c>
      <c r="P2190" s="8">
        <v>0.15</v>
      </c>
      <c r="Q2190" s="7">
        <v>5358</v>
      </c>
      <c r="R2190" s="9">
        <f t="shared" si="276"/>
        <v>14771.3</v>
      </c>
      <c r="S2190" s="9">
        <f t="shared" si="277"/>
        <v>10716</v>
      </c>
      <c r="T2190" s="9">
        <f t="shared" si="278"/>
        <v>4055.2999999999993</v>
      </c>
      <c r="U2190" s="10">
        <f t="shared" si="279"/>
        <v>0.27453914008922703</v>
      </c>
      <c r="V2190" s="5" t="s">
        <v>42</v>
      </c>
    </row>
    <row r="2191" spans="1:22" x14ac:dyDescent="0.3">
      <c r="A2191" s="5" t="s">
        <v>2278</v>
      </c>
      <c r="B2191" s="6">
        <v>45492</v>
      </c>
      <c r="C2191" s="5">
        <f t="shared" si="272"/>
        <v>2024</v>
      </c>
      <c r="D2191" s="5">
        <f t="shared" si="273"/>
        <v>7</v>
      </c>
      <c r="E2191" s="5" t="str">
        <f t="shared" si="274"/>
        <v>Jul</v>
      </c>
      <c r="F2191" s="5" t="str">
        <f t="shared" si="275"/>
        <v>Q3</v>
      </c>
      <c r="G2191" s="5" t="s">
        <v>58</v>
      </c>
      <c r="H2191" s="5" t="s">
        <v>59</v>
      </c>
      <c r="I2191" s="5" t="s">
        <v>60</v>
      </c>
      <c r="J2191" s="5" t="s">
        <v>54</v>
      </c>
      <c r="K2191" s="5" t="s">
        <v>55</v>
      </c>
      <c r="L2191" s="5" t="s">
        <v>40</v>
      </c>
      <c r="M2191" s="5" t="s">
        <v>56</v>
      </c>
      <c r="N2191" s="5">
        <v>3</v>
      </c>
      <c r="O2191" s="7">
        <v>2779</v>
      </c>
      <c r="P2191" s="8">
        <v>0</v>
      </c>
      <c r="Q2191" s="7">
        <v>1683</v>
      </c>
      <c r="R2191" s="9">
        <f t="shared" si="276"/>
        <v>8337</v>
      </c>
      <c r="S2191" s="9">
        <f t="shared" si="277"/>
        <v>5049</v>
      </c>
      <c r="T2191" s="9">
        <f t="shared" si="278"/>
        <v>3288</v>
      </c>
      <c r="U2191" s="10">
        <f t="shared" si="279"/>
        <v>0.39438646995322058</v>
      </c>
      <c r="V2191" s="5" t="s">
        <v>42</v>
      </c>
    </row>
    <row r="2192" spans="1:22" x14ac:dyDescent="0.3">
      <c r="A2192" s="5" t="s">
        <v>2279</v>
      </c>
      <c r="B2192" s="6">
        <v>45492</v>
      </c>
      <c r="C2192" s="5">
        <f t="shared" si="272"/>
        <v>2024</v>
      </c>
      <c r="D2192" s="5">
        <f t="shared" si="273"/>
        <v>7</v>
      </c>
      <c r="E2192" s="5" t="str">
        <f t="shared" si="274"/>
        <v>Jul</v>
      </c>
      <c r="F2192" s="5" t="str">
        <f t="shared" si="275"/>
        <v>Q3</v>
      </c>
      <c r="G2192" s="5" t="s">
        <v>51</v>
      </c>
      <c r="H2192" s="5" t="s">
        <v>79</v>
      </c>
      <c r="I2192" s="5" t="s">
        <v>80</v>
      </c>
      <c r="J2192" s="5" t="s">
        <v>38</v>
      </c>
      <c r="K2192" s="5" t="s">
        <v>75</v>
      </c>
      <c r="L2192" s="5" t="s">
        <v>76</v>
      </c>
      <c r="M2192" s="5" t="s">
        <v>56</v>
      </c>
      <c r="N2192" s="5">
        <v>3</v>
      </c>
      <c r="O2192" s="7">
        <v>10131</v>
      </c>
      <c r="P2192" s="8">
        <v>0</v>
      </c>
      <c r="Q2192" s="7">
        <v>7316</v>
      </c>
      <c r="R2192" s="9">
        <f t="shared" si="276"/>
        <v>30393</v>
      </c>
      <c r="S2192" s="9">
        <f t="shared" si="277"/>
        <v>21948</v>
      </c>
      <c r="T2192" s="9">
        <f t="shared" si="278"/>
        <v>8445</v>
      </c>
      <c r="U2192" s="10">
        <f t="shared" si="279"/>
        <v>0.27786003356035932</v>
      </c>
      <c r="V2192" s="5" t="s">
        <v>42</v>
      </c>
    </row>
    <row r="2193" spans="1:22" x14ac:dyDescent="0.3">
      <c r="A2193" s="5" t="s">
        <v>2280</v>
      </c>
      <c r="B2193" s="6">
        <v>45493</v>
      </c>
      <c r="C2193" s="5">
        <f t="shared" si="272"/>
        <v>2024</v>
      </c>
      <c r="D2193" s="5">
        <f t="shared" si="273"/>
        <v>7</v>
      </c>
      <c r="E2193" s="5" t="str">
        <f t="shared" si="274"/>
        <v>Jul</v>
      </c>
      <c r="F2193" s="5" t="str">
        <f t="shared" si="275"/>
        <v>Q3</v>
      </c>
      <c r="G2193" s="5" t="s">
        <v>63</v>
      </c>
      <c r="H2193" s="5" t="s">
        <v>64</v>
      </c>
      <c r="I2193" s="5" t="s">
        <v>65</v>
      </c>
      <c r="J2193" s="5" t="s">
        <v>46</v>
      </c>
      <c r="K2193" s="5" t="s">
        <v>89</v>
      </c>
      <c r="L2193" s="5" t="s">
        <v>40</v>
      </c>
      <c r="M2193" s="5" t="s">
        <v>56</v>
      </c>
      <c r="N2193" s="5">
        <v>1</v>
      </c>
      <c r="O2193" s="7">
        <v>2121</v>
      </c>
      <c r="P2193" s="8">
        <v>0.1</v>
      </c>
      <c r="Q2193" s="7">
        <v>1246</v>
      </c>
      <c r="R2193" s="9">
        <f t="shared" si="276"/>
        <v>1908.9</v>
      </c>
      <c r="S2193" s="9">
        <f t="shared" si="277"/>
        <v>1246</v>
      </c>
      <c r="T2193" s="9">
        <f t="shared" si="278"/>
        <v>662.90000000000009</v>
      </c>
      <c r="U2193" s="10">
        <f t="shared" si="279"/>
        <v>0.3472680601393473</v>
      </c>
      <c r="V2193" s="5" t="s">
        <v>42</v>
      </c>
    </row>
    <row r="2194" spans="1:22" x14ac:dyDescent="0.3">
      <c r="A2194" s="5" t="s">
        <v>2281</v>
      </c>
      <c r="B2194" s="6">
        <v>45493</v>
      </c>
      <c r="C2194" s="5">
        <f t="shared" si="272"/>
        <v>2024</v>
      </c>
      <c r="D2194" s="5">
        <f t="shared" si="273"/>
        <v>7</v>
      </c>
      <c r="E2194" s="5" t="str">
        <f t="shared" si="274"/>
        <v>Jul</v>
      </c>
      <c r="F2194" s="5" t="str">
        <f t="shared" si="275"/>
        <v>Q3</v>
      </c>
      <c r="G2194" s="5" t="s">
        <v>51</v>
      </c>
      <c r="H2194" s="5" t="s">
        <v>106</v>
      </c>
      <c r="I2194" s="5" t="s">
        <v>107</v>
      </c>
      <c r="J2194" s="5" t="s">
        <v>54</v>
      </c>
      <c r="K2194" s="5" t="s">
        <v>99</v>
      </c>
      <c r="L2194" s="5" t="s">
        <v>48</v>
      </c>
      <c r="M2194" s="5" t="s">
        <v>41</v>
      </c>
      <c r="N2194" s="5">
        <v>4</v>
      </c>
      <c r="O2194" s="7">
        <v>1764</v>
      </c>
      <c r="P2194" s="8">
        <v>0.2</v>
      </c>
      <c r="Q2194" s="7">
        <v>903</v>
      </c>
      <c r="R2194" s="9">
        <f t="shared" si="276"/>
        <v>5644.8</v>
      </c>
      <c r="S2194" s="9">
        <f t="shared" si="277"/>
        <v>3612</v>
      </c>
      <c r="T2194" s="9">
        <f t="shared" si="278"/>
        <v>2032.8000000000002</v>
      </c>
      <c r="U2194" s="10">
        <f t="shared" si="279"/>
        <v>0.36011904761904762</v>
      </c>
      <c r="V2194" s="5" t="s">
        <v>42</v>
      </c>
    </row>
    <row r="2195" spans="1:22" x14ac:dyDescent="0.3">
      <c r="A2195" s="5" t="s">
        <v>2282</v>
      </c>
      <c r="B2195" s="6">
        <v>45494</v>
      </c>
      <c r="C2195" s="5">
        <f t="shared" si="272"/>
        <v>2024</v>
      </c>
      <c r="D2195" s="5">
        <f t="shared" si="273"/>
        <v>7</v>
      </c>
      <c r="E2195" s="5" t="str">
        <f t="shared" si="274"/>
        <v>Jul</v>
      </c>
      <c r="F2195" s="5" t="str">
        <f t="shared" si="275"/>
        <v>Q3</v>
      </c>
      <c r="G2195" s="5" t="s">
        <v>51</v>
      </c>
      <c r="H2195" s="5" t="s">
        <v>106</v>
      </c>
      <c r="I2195" s="5" t="s">
        <v>107</v>
      </c>
      <c r="J2195" s="5" t="s">
        <v>81</v>
      </c>
      <c r="K2195" s="5" t="s">
        <v>130</v>
      </c>
      <c r="L2195" s="5" t="s">
        <v>76</v>
      </c>
      <c r="M2195" s="5" t="s">
        <v>49</v>
      </c>
      <c r="N2195" s="5">
        <v>1</v>
      </c>
      <c r="O2195" s="7">
        <v>14708</v>
      </c>
      <c r="P2195" s="8">
        <v>0.3</v>
      </c>
      <c r="Q2195" s="7">
        <v>8940</v>
      </c>
      <c r="R2195" s="9">
        <f t="shared" si="276"/>
        <v>10295.599999999999</v>
      </c>
      <c r="S2195" s="9">
        <f t="shared" si="277"/>
        <v>8940</v>
      </c>
      <c r="T2195" s="9">
        <f t="shared" si="278"/>
        <v>1355.5999999999985</v>
      </c>
      <c r="U2195" s="10">
        <f t="shared" si="279"/>
        <v>0.13166789696569395</v>
      </c>
      <c r="V2195" s="5" t="s">
        <v>42</v>
      </c>
    </row>
    <row r="2196" spans="1:22" x14ac:dyDescent="0.3">
      <c r="A2196" s="5" t="s">
        <v>2283</v>
      </c>
      <c r="B2196" s="6">
        <v>45494</v>
      </c>
      <c r="C2196" s="5">
        <f t="shared" si="272"/>
        <v>2024</v>
      </c>
      <c r="D2196" s="5">
        <f t="shared" si="273"/>
        <v>7</v>
      </c>
      <c r="E2196" s="5" t="str">
        <f t="shared" si="274"/>
        <v>Jul</v>
      </c>
      <c r="F2196" s="5" t="str">
        <f t="shared" si="275"/>
        <v>Q3</v>
      </c>
      <c r="G2196" s="5" t="s">
        <v>63</v>
      </c>
      <c r="H2196" s="5" t="s">
        <v>109</v>
      </c>
      <c r="I2196" s="5" t="s">
        <v>110</v>
      </c>
      <c r="J2196" s="5" t="s">
        <v>54</v>
      </c>
      <c r="K2196" s="5" t="s">
        <v>55</v>
      </c>
      <c r="L2196" s="5" t="s">
        <v>48</v>
      </c>
      <c r="M2196" s="5" t="s">
        <v>49</v>
      </c>
      <c r="N2196" s="5">
        <v>5</v>
      </c>
      <c r="O2196" s="7">
        <v>2860</v>
      </c>
      <c r="P2196" s="8">
        <v>0</v>
      </c>
      <c r="Q2196" s="7">
        <v>1714</v>
      </c>
      <c r="R2196" s="9">
        <f t="shared" si="276"/>
        <v>14300</v>
      </c>
      <c r="S2196" s="9">
        <f t="shared" si="277"/>
        <v>8570</v>
      </c>
      <c r="T2196" s="9">
        <f t="shared" si="278"/>
        <v>5730</v>
      </c>
      <c r="U2196" s="10">
        <f t="shared" si="279"/>
        <v>0.40069930069930071</v>
      </c>
      <c r="V2196" s="5" t="s">
        <v>42</v>
      </c>
    </row>
    <row r="2197" spans="1:22" x14ac:dyDescent="0.3">
      <c r="A2197" s="5" t="s">
        <v>2284</v>
      </c>
      <c r="B2197" s="6">
        <v>45494</v>
      </c>
      <c r="C2197" s="5">
        <f t="shared" si="272"/>
        <v>2024</v>
      </c>
      <c r="D2197" s="5">
        <f t="shared" si="273"/>
        <v>7</v>
      </c>
      <c r="E2197" s="5" t="str">
        <f t="shared" si="274"/>
        <v>Jul</v>
      </c>
      <c r="F2197" s="5" t="str">
        <f t="shared" si="275"/>
        <v>Q3</v>
      </c>
      <c r="G2197" s="5" t="s">
        <v>51</v>
      </c>
      <c r="H2197" s="5" t="s">
        <v>106</v>
      </c>
      <c r="I2197" s="5" t="s">
        <v>107</v>
      </c>
      <c r="J2197" s="5" t="s">
        <v>38</v>
      </c>
      <c r="K2197" s="5" t="s">
        <v>39</v>
      </c>
      <c r="L2197" s="5" t="s">
        <v>48</v>
      </c>
      <c r="M2197" s="5" t="s">
        <v>49</v>
      </c>
      <c r="N2197" s="5">
        <v>4</v>
      </c>
      <c r="O2197" s="7">
        <v>53572</v>
      </c>
      <c r="P2197" s="8">
        <v>0.15</v>
      </c>
      <c r="Q2197" s="7">
        <v>45453</v>
      </c>
      <c r="R2197" s="9">
        <f t="shared" si="276"/>
        <v>182144.8</v>
      </c>
      <c r="S2197" s="9">
        <f t="shared" si="277"/>
        <v>181812</v>
      </c>
      <c r="T2197" s="9">
        <f t="shared" si="278"/>
        <v>332.79999999998836</v>
      </c>
      <c r="U2197" s="10">
        <f t="shared" si="279"/>
        <v>1.82711776564573E-3</v>
      </c>
      <c r="V2197" s="5" t="s">
        <v>42</v>
      </c>
    </row>
    <row r="2198" spans="1:22" x14ac:dyDescent="0.3">
      <c r="A2198" s="5" t="s">
        <v>2285</v>
      </c>
      <c r="B2198" s="6">
        <v>45494</v>
      </c>
      <c r="C2198" s="5">
        <f t="shared" si="272"/>
        <v>2024</v>
      </c>
      <c r="D2198" s="5">
        <f t="shared" si="273"/>
        <v>7</v>
      </c>
      <c r="E2198" s="5" t="str">
        <f t="shared" si="274"/>
        <v>Jul</v>
      </c>
      <c r="F2198" s="5" t="str">
        <f t="shared" si="275"/>
        <v>Q3</v>
      </c>
      <c r="G2198" s="5" t="s">
        <v>58</v>
      </c>
      <c r="H2198" s="5" t="s">
        <v>72</v>
      </c>
      <c r="I2198" s="5" t="s">
        <v>73</v>
      </c>
      <c r="J2198" s="5" t="s">
        <v>38</v>
      </c>
      <c r="K2198" s="5" t="s">
        <v>39</v>
      </c>
      <c r="L2198" s="5" t="s">
        <v>76</v>
      </c>
      <c r="M2198" s="5" t="s">
        <v>56</v>
      </c>
      <c r="N2198" s="5">
        <v>1</v>
      </c>
      <c r="O2198" s="7">
        <v>46932</v>
      </c>
      <c r="P2198" s="8">
        <v>0</v>
      </c>
      <c r="Q2198" s="7">
        <v>39323</v>
      </c>
      <c r="R2198" s="9">
        <f t="shared" si="276"/>
        <v>46932</v>
      </c>
      <c r="S2198" s="9">
        <f t="shared" si="277"/>
        <v>39323</v>
      </c>
      <c r="T2198" s="9">
        <f t="shared" si="278"/>
        <v>7609</v>
      </c>
      <c r="U2198" s="10">
        <f t="shared" si="279"/>
        <v>0.16212818545981419</v>
      </c>
      <c r="V2198" s="5" t="s">
        <v>42</v>
      </c>
    </row>
    <row r="2199" spans="1:22" x14ac:dyDescent="0.3">
      <c r="A2199" s="5" t="s">
        <v>2286</v>
      </c>
      <c r="B2199" s="6">
        <v>45494</v>
      </c>
      <c r="C2199" s="5">
        <f t="shared" si="272"/>
        <v>2024</v>
      </c>
      <c r="D2199" s="5">
        <f t="shared" si="273"/>
        <v>7</v>
      </c>
      <c r="E2199" s="5" t="str">
        <f t="shared" si="274"/>
        <v>Jul</v>
      </c>
      <c r="F2199" s="5" t="str">
        <f t="shared" si="275"/>
        <v>Q3</v>
      </c>
      <c r="G2199" s="5" t="s">
        <v>58</v>
      </c>
      <c r="H2199" s="5" t="s">
        <v>59</v>
      </c>
      <c r="I2199" s="5" t="s">
        <v>60</v>
      </c>
      <c r="J2199" s="5" t="s">
        <v>38</v>
      </c>
      <c r="K2199" s="5" t="s">
        <v>118</v>
      </c>
      <c r="L2199" s="5" t="s">
        <v>40</v>
      </c>
      <c r="M2199" s="5" t="s">
        <v>49</v>
      </c>
      <c r="N2199" s="5">
        <v>1</v>
      </c>
      <c r="O2199" s="7">
        <v>17504</v>
      </c>
      <c r="P2199" s="8">
        <v>0.15</v>
      </c>
      <c r="Q2199" s="7">
        <v>13400</v>
      </c>
      <c r="R2199" s="9">
        <f t="shared" si="276"/>
        <v>14878.4</v>
      </c>
      <c r="S2199" s="9">
        <f t="shared" si="277"/>
        <v>13400</v>
      </c>
      <c r="T2199" s="9">
        <f t="shared" si="278"/>
        <v>1478.3999999999996</v>
      </c>
      <c r="U2199" s="10">
        <f t="shared" si="279"/>
        <v>9.936552317453487E-2</v>
      </c>
      <c r="V2199" s="5" t="s">
        <v>42</v>
      </c>
    </row>
    <row r="2200" spans="1:22" x14ac:dyDescent="0.3">
      <c r="A2200" s="5" t="s">
        <v>2287</v>
      </c>
      <c r="B2200" s="6">
        <v>45494</v>
      </c>
      <c r="C2200" s="5">
        <f t="shared" si="272"/>
        <v>2024</v>
      </c>
      <c r="D2200" s="5">
        <f t="shared" si="273"/>
        <v>7</v>
      </c>
      <c r="E2200" s="5" t="str">
        <f t="shared" si="274"/>
        <v>Jul</v>
      </c>
      <c r="F2200" s="5" t="str">
        <f t="shared" si="275"/>
        <v>Q3</v>
      </c>
      <c r="G2200" s="5" t="s">
        <v>58</v>
      </c>
      <c r="H2200" s="5" t="s">
        <v>59</v>
      </c>
      <c r="I2200" s="5" t="s">
        <v>60</v>
      </c>
      <c r="J2200" s="5" t="s">
        <v>46</v>
      </c>
      <c r="K2200" s="5" t="s">
        <v>89</v>
      </c>
      <c r="L2200" s="5" t="s">
        <v>40</v>
      </c>
      <c r="M2200" s="5" t="s">
        <v>41</v>
      </c>
      <c r="N2200" s="5">
        <v>3</v>
      </c>
      <c r="O2200" s="7">
        <v>2026</v>
      </c>
      <c r="P2200" s="8">
        <v>0.2</v>
      </c>
      <c r="Q2200" s="7">
        <v>1193</v>
      </c>
      <c r="R2200" s="9">
        <f t="shared" si="276"/>
        <v>4862.4000000000005</v>
      </c>
      <c r="S2200" s="9">
        <f t="shared" si="277"/>
        <v>3579</v>
      </c>
      <c r="T2200" s="9">
        <f t="shared" si="278"/>
        <v>1283.4000000000005</v>
      </c>
      <c r="U2200" s="10">
        <f t="shared" si="279"/>
        <v>0.263943731490622</v>
      </c>
      <c r="V2200" s="5" t="s">
        <v>42</v>
      </c>
    </row>
    <row r="2201" spans="1:22" x14ac:dyDescent="0.3">
      <c r="A2201" s="5" t="s">
        <v>2288</v>
      </c>
      <c r="B2201" s="6">
        <v>45494</v>
      </c>
      <c r="C2201" s="5">
        <f t="shared" si="272"/>
        <v>2024</v>
      </c>
      <c r="D2201" s="5">
        <f t="shared" si="273"/>
        <v>7</v>
      </c>
      <c r="E2201" s="5" t="str">
        <f t="shared" si="274"/>
        <v>Jul</v>
      </c>
      <c r="F2201" s="5" t="str">
        <f t="shared" si="275"/>
        <v>Q3</v>
      </c>
      <c r="G2201" s="5" t="s">
        <v>63</v>
      </c>
      <c r="H2201" s="5" t="s">
        <v>86</v>
      </c>
      <c r="I2201" s="5" t="s">
        <v>87</v>
      </c>
      <c r="J2201" s="5" t="s">
        <v>38</v>
      </c>
      <c r="K2201" s="5" t="s">
        <v>75</v>
      </c>
      <c r="L2201" s="5" t="s">
        <v>40</v>
      </c>
      <c r="M2201" s="5" t="s">
        <v>49</v>
      </c>
      <c r="N2201" s="5">
        <v>1</v>
      </c>
      <c r="O2201" s="7">
        <v>10181</v>
      </c>
      <c r="P2201" s="8">
        <v>0</v>
      </c>
      <c r="Q2201" s="7">
        <v>7374</v>
      </c>
      <c r="R2201" s="9">
        <f t="shared" si="276"/>
        <v>10181</v>
      </c>
      <c r="S2201" s="9">
        <f t="shared" si="277"/>
        <v>7374</v>
      </c>
      <c r="T2201" s="9">
        <f t="shared" si="278"/>
        <v>2807</v>
      </c>
      <c r="U2201" s="10">
        <f t="shared" si="279"/>
        <v>0.27570965524015323</v>
      </c>
      <c r="V2201" s="5" t="s">
        <v>42</v>
      </c>
    </row>
    <row r="2202" spans="1:22" x14ac:dyDescent="0.3">
      <c r="A2202" s="5" t="s">
        <v>2289</v>
      </c>
      <c r="B2202" s="6">
        <v>45496</v>
      </c>
      <c r="C2202" s="5">
        <f t="shared" si="272"/>
        <v>2024</v>
      </c>
      <c r="D2202" s="5">
        <f t="shared" si="273"/>
        <v>7</v>
      </c>
      <c r="E2202" s="5" t="str">
        <f t="shared" si="274"/>
        <v>Jul</v>
      </c>
      <c r="F2202" s="5" t="str">
        <f t="shared" si="275"/>
        <v>Q3</v>
      </c>
      <c r="G2202" s="5" t="s">
        <v>35</v>
      </c>
      <c r="H2202" s="5" t="s">
        <v>91</v>
      </c>
      <c r="I2202" s="5" t="s">
        <v>92</v>
      </c>
      <c r="J2202" s="5" t="s">
        <v>81</v>
      </c>
      <c r="K2202" s="5" t="s">
        <v>82</v>
      </c>
      <c r="L2202" s="5" t="s">
        <v>40</v>
      </c>
      <c r="M2202" s="5" t="s">
        <v>41</v>
      </c>
      <c r="N2202" s="5">
        <v>1</v>
      </c>
      <c r="O2202" s="7">
        <v>6576</v>
      </c>
      <c r="P2202" s="8">
        <v>0.1</v>
      </c>
      <c r="Q2202" s="7">
        <v>3645</v>
      </c>
      <c r="R2202" s="9">
        <f t="shared" si="276"/>
        <v>5918.4000000000005</v>
      </c>
      <c r="S2202" s="9">
        <f t="shared" si="277"/>
        <v>3645</v>
      </c>
      <c r="T2202" s="9">
        <f t="shared" si="278"/>
        <v>2273.4000000000005</v>
      </c>
      <c r="U2202" s="10">
        <f t="shared" si="279"/>
        <v>0.38412408759124095</v>
      </c>
      <c r="V2202" s="5" t="s">
        <v>42</v>
      </c>
    </row>
    <row r="2203" spans="1:22" x14ac:dyDescent="0.3">
      <c r="A2203" s="5" t="s">
        <v>2290</v>
      </c>
      <c r="B2203" s="6">
        <v>45496</v>
      </c>
      <c r="C2203" s="5">
        <f t="shared" si="272"/>
        <v>2024</v>
      </c>
      <c r="D2203" s="5">
        <f t="shared" si="273"/>
        <v>7</v>
      </c>
      <c r="E2203" s="5" t="str">
        <f t="shared" si="274"/>
        <v>Jul</v>
      </c>
      <c r="F2203" s="5" t="str">
        <f t="shared" si="275"/>
        <v>Q3</v>
      </c>
      <c r="G2203" s="5" t="s">
        <v>63</v>
      </c>
      <c r="H2203" s="5" t="s">
        <v>64</v>
      </c>
      <c r="I2203" s="5" t="s">
        <v>65</v>
      </c>
      <c r="J2203" s="5" t="s">
        <v>81</v>
      </c>
      <c r="K2203" s="5" t="s">
        <v>146</v>
      </c>
      <c r="L2203" s="5" t="s">
        <v>40</v>
      </c>
      <c r="M2203" s="5" t="s">
        <v>49</v>
      </c>
      <c r="N2203" s="5">
        <v>2</v>
      </c>
      <c r="O2203" s="7">
        <v>8965</v>
      </c>
      <c r="P2203" s="8">
        <v>0.05</v>
      </c>
      <c r="Q2203" s="7">
        <v>5583</v>
      </c>
      <c r="R2203" s="9">
        <f t="shared" si="276"/>
        <v>17033.5</v>
      </c>
      <c r="S2203" s="9">
        <f t="shared" si="277"/>
        <v>11166</v>
      </c>
      <c r="T2203" s="9">
        <f t="shared" si="278"/>
        <v>5867.5</v>
      </c>
      <c r="U2203" s="10">
        <f t="shared" si="279"/>
        <v>0.34446825373528633</v>
      </c>
      <c r="V2203" s="5" t="s">
        <v>42</v>
      </c>
    </row>
    <row r="2204" spans="1:22" x14ac:dyDescent="0.3">
      <c r="A2204" s="5" t="s">
        <v>2291</v>
      </c>
      <c r="B2204" s="6">
        <v>45497</v>
      </c>
      <c r="C2204" s="5">
        <f t="shared" si="272"/>
        <v>2024</v>
      </c>
      <c r="D2204" s="5">
        <f t="shared" si="273"/>
        <v>7</v>
      </c>
      <c r="E2204" s="5" t="str">
        <f t="shared" si="274"/>
        <v>Jul</v>
      </c>
      <c r="F2204" s="5" t="str">
        <f t="shared" si="275"/>
        <v>Q3</v>
      </c>
      <c r="G2204" s="5" t="s">
        <v>51</v>
      </c>
      <c r="H2204" s="5" t="s">
        <v>52</v>
      </c>
      <c r="I2204" s="5" t="s">
        <v>53</v>
      </c>
      <c r="J2204" s="5" t="s">
        <v>38</v>
      </c>
      <c r="K2204" s="5" t="s">
        <v>39</v>
      </c>
      <c r="L2204" s="5" t="s">
        <v>76</v>
      </c>
      <c r="M2204" s="5" t="s">
        <v>41</v>
      </c>
      <c r="N2204" s="5">
        <v>4</v>
      </c>
      <c r="O2204" s="7">
        <v>54971</v>
      </c>
      <c r="P2204" s="8">
        <v>0.1</v>
      </c>
      <c r="Q2204" s="7">
        <v>47913</v>
      </c>
      <c r="R2204" s="9">
        <f t="shared" si="276"/>
        <v>197895.6</v>
      </c>
      <c r="S2204" s="9">
        <f t="shared" si="277"/>
        <v>191652</v>
      </c>
      <c r="T2204" s="9">
        <f t="shared" si="278"/>
        <v>6243.6000000000058</v>
      </c>
      <c r="U2204" s="10">
        <f t="shared" si="279"/>
        <v>3.1549968771412834E-2</v>
      </c>
      <c r="V2204" s="5" t="s">
        <v>42</v>
      </c>
    </row>
    <row r="2205" spans="1:22" x14ac:dyDescent="0.3">
      <c r="A2205" s="5" t="s">
        <v>2292</v>
      </c>
      <c r="B2205" s="6">
        <v>45497</v>
      </c>
      <c r="C2205" s="5">
        <f t="shared" si="272"/>
        <v>2024</v>
      </c>
      <c r="D2205" s="5">
        <f t="shared" si="273"/>
        <v>7</v>
      </c>
      <c r="E2205" s="5" t="str">
        <f t="shared" si="274"/>
        <v>Jul</v>
      </c>
      <c r="F2205" s="5" t="str">
        <f t="shared" si="275"/>
        <v>Q3</v>
      </c>
      <c r="G2205" s="5" t="s">
        <v>35</v>
      </c>
      <c r="H2205" s="5" t="s">
        <v>44</v>
      </c>
      <c r="I2205" s="5" t="s">
        <v>45</v>
      </c>
      <c r="J2205" s="5" t="s">
        <v>46</v>
      </c>
      <c r="K2205" s="5" t="s">
        <v>66</v>
      </c>
      <c r="L2205" s="5" t="s">
        <v>48</v>
      </c>
      <c r="M2205" s="5" t="s">
        <v>49</v>
      </c>
      <c r="N2205" s="5">
        <v>4</v>
      </c>
      <c r="O2205" s="7">
        <v>324</v>
      </c>
      <c r="P2205" s="8">
        <v>0.1</v>
      </c>
      <c r="Q2205" s="7">
        <v>129</v>
      </c>
      <c r="R2205" s="9">
        <f t="shared" si="276"/>
        <v>1166.4000000000001</v>
      </c>
      <c r="S2205" s="9">
        <f t="shared" si="277"/>
        <v>516</v>
      </c>
      <c r="T2205" s="9">
        <f t="shared" si="278"/>
        <v>650.40000000000009</v>
      </c>
      <c r="U2205" s="10">
        <f t="shared" si="279"/>
        <v>0.55761316872427991</v>
      </c>
      <c r="V2205" s="5" t="s">
        <v>42</v>
      </c>
    </row>
    <row r="2206" spans="1:22" x14ac:dyDescent="0.3">
      <c r="A2206" s="5" t="s">
        <v>2293</v>
      </c>
      <c r="B2206" s="6">
        <v>45498</v>
      </c>
      <c r="C2206" s="5">
        <f t="shared" si="272"/>
        <v>2024</v>
      </c>
      <c r="D2206" s="5">
        <f t="shared" si="273"/>
        <v>7</v>
      </c>
      <c r="E2206" s="5" t="str">
        <f t="shared" si="274"/>
        <v>Jul</v>
      </c>
      <c r="F2206" s="5" t="str">
        <f t="shared" si="275"/>
        <v>Q3</v>
      </c>
      <c r="G2206" s="5" t="s">
        <v>51</v>
      </c>
      <c r="H2206" s="5" t="s">
        <v>106</v>
      </c>
      <c r="I2206" s="5" t="s">
        <v>107</v>
      </c>
      <c r="J2206" s="5" t="s">
        <v>81</v>
      </c>
      <c r="K2206" s="5" t="s">
        <v>130</v>
      </c>
      <c r="L2206" s="5" t="s">
        <v>76</v>
      </c>
      <c r="M2206" s="5" t="s">
        <v>41</v>
      </c>
      <c r="N2206" s="5">
        <v>3</v>
      </c>
      <c r="O2206" s="7">
        <v>13046</v>
      </c>
      <c r="P2206" s="8">
        <v>0.4</v>
      </c>
      <c r="Q2206" s="7">
        <v>7974</v>
      </c>
      <c r="R2206" s="9">
        <f t="shared" si="276"/>
        <v>23482.799999999999</v>
      </c>
      <c r="S2206" s="9">
        <f t="shared" si="277"/>
        <v>23922</v>
      </c>
      <c r="T2206" s="9">
        <f t="shared" si="278"/>
        <v>-439.20000000000073</v>
      </c>
      <c r="U2206" s="10">
        <f t="shared" si="279"/>
        <v>-1.870305074352295E-2</v>
      </c>
      <c r="V2206" s="5" t="s">
        <v>42</v>
      </c>
    </row>
    <row r="2207" spans="1:22" x14ac:dyDescent="0.3">
      <c r="A2207" s="5" t="s">
        <v>2294</v>
      </c>
      <c r="B2207" s="6">
        <v>45498</v>
      </c>
      <c r="C2207" s="5">
        <f t="shared" si="272"/>
        <v>2024</v>
      </c>
      <c r="D2207" s="5">
        <f t="shared" si="273"/>
        <v>7</v>
      </c>
      <c r="E2207" s="5" t="str">
        <f t="shared" si="274"/>
        <v>Jul</v>
      </c>
      <c r="F2207" s="5" t="str">
        <f t="shared" si="275"/>
        <v>Q3</v>
      </c>
      <c r="G2207" s="5" t="s">
        <v>35</v>
      </c>
      <c r="H2207" s="5" t="s">
        <v>91</v>
      </c>
      <c r="I2207" s="5" t="s">
        <v>92</v>
      </c>
      <c r="J2207" s="5" t="s">
        <v>46</v>
      </c>
      <c r="K2207" s="5" t="s">
        <v>61</v>
      </c>
      <c r="L2207" s="5" t="s">
        <v>40</v>
      </c>
      <c r="M2207" s="5" t="s">
        <v>56</v>
      </c>
      <c r="N2207" s="5">
        <v>5</v>
      </c>
      <c r="O2207" s="7">
        <v>274</v>
      </c>
      <c r="P2207" s="8">
        <v>0.15</v>
      </c>
      <c r="Q2207" s="7">
        <v>118</v>
      </c>
      <c r="R2207" s="9">
        <f t="shared" si="276"/>
        <v>1164.5</v>
      </c>
      <c r="S2207" s="9">
        <f t="shared" si="277"/>
        <v>590</v>
      </c>
      <c r="T2207" s="9">
        <f t="shared" si="278"/>
        <v>574.5</v>
      </c>
      <c r="U2207" s="10">
        <f t="shared" si="279"/>
        <v>0.49334478316874197</v>
      </c>
      <c r="V2207" s="5" t="s">
        <v>42</v>
      </c>
    </row>
    <row r="2208" spans="1:22" x14ac:dyDescent="0.3">
      <c r="A2208" s="5" t="s">
        <v>2295</v>
      </c>
      <c r="B2208" s="6">
        <v>45498</v>
      </c>
      <c r="C2208" s="5">
        <f t="shared" si="272"/>
        <v>2024</v>
      </c>
      <c r="D2208" s="5">
        <f t="shared" si="273"/>
        <v>7</v>
      </c>
      <c r="E2208" s="5" t="str">
        <f t="shared" si="274"/>
        <v>Jul</v>
      </c>
      <c r="F2208" s="5" t="str">
        <f t="shared" si="275"/>
        <v>Q3</v>
      </c>
      <c r="G2208" s="5" t="s">
        <v>63</v>
      </c>
      <c r="H2208" s="5" t="s">
        <v>64</v>
      </c>
      <c r="I2208" s="5" t="s">
        <v>65</v>
      </c>
      <c r="J2208" s="5" t="s">
        <v>38</v>
      </c>
      <c r="K2208" s="5" t="s">
        <v>118</v>
      </c>
      <c r="L2208" s="5" t="s">
        <v>48</v>
      </c>
      <c r="M2208" s="5" t="s">
        <v>56</v>
      </c>
      <c r="N2208" s="5">
        <v>1</v>
      </c>
      <c r="O2208" s="7">
        <v>17023</v>
      </c>
      <c r="P2208" s="8">
        <v>0.15</v>
      </c>
      <c r="Q2208" s="7">
        <v>13001</v>
      </c>
      <c r="R2208" s="9">
        <f t="shared" si="276"/>
        <v>14469.55</v>
      </c>
      <c r="S2208" s="9">
        <f t="shared" si="277"/>
        <v>13001</v>
      </c>
      <c r="T2208" s="9">
        <f t="shared" si="278"/>
        <v>1468.5499999999993</v>
      </c>
      <c r="U2208" s="10">
        <f t="shared" si="279"/>
        <v>0.10149244447823183</v>
      </c>
      <c r="V2208" s="5" t="s">
        <v>42</v>
      </c>
    </row>
    <row r="2209" spans="1:22" x14ac:dyDescent="0.3">
      <c r="A2209" s="5" t="s">
        <v>2296</v>
      </c>
      <c r="B2209" s="6">
        <v>45499</v>
      </c>
      <c r="C2209" s="5">
        <f t="shared" si="272"/>
        <v>2024</v>
      </c>
      <c r="D2209" s="5">
        <f t="shared" si="273"/>
        <v>7</v>
      </c>
      <c r="E2209" s="5" t="str">
        <f t="shared" si="274"/>
        <v>Jul</v>
      </c>
      <c r="F2209" s="5" t="str">
        <f t="shared" si="275"/>
        <v>Q3</v>
      </c>
      <c r="G2209" s="5" t="s">
        <v>51</v>
      </c>
      <c r="H2209" s="5" t="s">
        <v>52</v>
      </c>
      <c r="I2209" s="5" t="s">
        <v>53</v>
      </c>
      <c r="J2209" s="5" t="s">
        <v>46</v>
      </c>
      <c r="K2209" s="5" t="s">
        <v>61</v>
      </c>
      <c r="L2209" s="5" t="s">
        <v>40</v>
      </c>
      <c r="M2209" s="5" t="s">
        <v>56</v>
      </c>
      <c r="N2209" s="5">
        <v>1</v>
      </c>
      <c r="O2209" s="7">
        <v>241</v>
      </c>
      <c r="P2209" s="8">
        <v>0</v>
      </c>
      <c r="Q2209" s="7">
        <v>100</v>
      </c>
      <c r="R2209" s="9">
        <f t="shared" si="276"/>
        <v>241</v>
      </c>
      <c r="S2209" s="9">
        <f t="shared" si="277"/>
        <v>100</v>
      </c>
      <c r="T2209" s="9">
        <f t="shared" si="278"/>
        <v>141</v>
      </c>
      <c r="U2209" s="10">
        <f t="shared" si="279"/>
        <v>0.58506224066390045</v>
      </c>
      <c r="V2209" s="5" t="s">
        <v>42</v>
      </c>
    </row>
    <row r="2210" spans="1:22" x14ac:dyDescent="0.3">
      <c r="A2210" s="5" t="s">
        <v>2297</v>
      </c>
      <c r="B2210" s="6">
        <v>45499</v>
      </c>
      <c r="C2210" s="5">
        <f t="shared" si="272"/>
        <v>2024</v>
      </c>
      <c r="D2210" s="5">
        <f t="shared" si="273"/>
        <v>7</v>
      </c>
      <c r="E2210" s="5" t="str">
        <f t="shared" si="274"/>
        <v>Jul</v>
      </c>
      <c r="F2210" s="5" t="str">
        <f t="shared" si="275"/>
        <v>Q3</v>
      </c>
      <c r="G2210" s="5" t="s">
        <v>58</v>
      </c>
      <c r="H2210" s="5" t="s">
        <v>68</v>
      </c>
      <c r="I2210" s="5" t="s">
        <v>69</v>
      </c>
      <c r="J2210" s="5" t="s">
        <v>54</v>
      </c>
      <c r="K2210" s="5" t="s">
        <v>99</v>
      </c>
      <c r="L2210" s="5" t="s">
        <v>40</v>
      </c>
      <c r="M2210" s="5" t="s">
        <v>41</v>
      </c>
      <c r="N2210" s="5">
        <v>1</v>
      </c>
      <c r="O2210" s="7">
        <v>1806</v>
      </c>
      <c r="P2210" s="8">
        <v>0.05</v>
      </c>
      <c r="Q2210" s="7">
        <v>924</v>
      </c>
      <c r="R2210" s="9">
        <f t="shared" si="276"/>
        <v>1715.6999999999998</v>
      </c>
      <c r="S2210" s="9">
        <f t="shared" si="277"/>
        <v>924</v>
      </c>
      <c r="T2210" s="9">
        <f t="shared" si="278"/>
        <v>791.69999999999982</v>
      </c>
      <c r="U2210" s="10">
        <f t="shared" si="279"/>
        <v>0.46144430844553236</v>
      </c>
      <c r="V2210" s="5" t="s">
        <v>42</v>
      </c>
    </row>
    <row r="2211" spans="1:22" x14ac:dyDescent="0.3">
      <c r="A2211" s="5" t="s">
        <v>2298</v>
      </c>
      <c r="B2211" s="6">
        <v>45499</v>
      </c>
      <c r="C2211" s="5">
        <f t="shared" si="272"/>
        <v>2024</v>
      </c>
      <c r="D2211" s="5">
        <f t="shared" si="273"/>
        <v>7</v>
      </c>
      <c r="E2211" s="5" t="str">
        <f t="shared" si="274"/>
        <v>Jul</v>
      </c>
      <c r="F2211" s="5" t="str">
        <f t="shared" si="275"/>
        <v>Q3</v>
      </c>
      <c r="G2211" s="5" t="s">
        <v>63</v>
      </c>
      <c r="H2211" s="5" t="s">
        <v>64</v>
      </c>
      <c r="I2211" s="5" t="s">
        <v>65</v>
      </c>
      <c r="J2211" s="5" t="s">
        <v>54</v>
      </c>
      <c r="K2211" s="5" t="s">
        <v>99</v>
      </c>
      <c r="L2211" s="5" t="s">
        <v>76</v>
      </c>
      <c r="M2211" s="5" t="s">
        <v>56</v>
      </c>
      <c r="N2211" s="5">
        <v>5</v>
      </c>
      <c r="O2211" s="7">
        <v>1936</v>
      </c>
      <c r="P2211" s="8">
        <v>0.1</v>
      </c>
      <c r="Q2211" s="7">
        <v>1029</v>
      </c>
      <c r="R2211" s="9">
        <f t="shared" si="276"/>
        <v>8712</v>
      </c>
      <c r="S2211" s="9">
        <f t="shared" si="277"/>
        <v>5145</v>
      </c>
      <c r="T2211" s="9">
        <f t="shared" si="278"/>
        <v>3567</v>
      </c>
      <c r="U2211" s="10">
        <f t="shared" si="279"/>
        <v>0.409435261707989</v>
      </c>
      <c r="V2211" s="5" t="s">
        <v>42</v>
      </c>
    </row>
    <row r="2212" spans="1:22" x14ac:dyDescent="0.3">
      <c r="A2212" s="5" t="s">
        <v>2299</v>
      </c>
      <c r="B2212" s="6">
        <v>45499</v>
      </c>
      <c r="C2212" s="5">
        <f t="shared" si="272"/>
        <v>2024</v>
      </c>
      <c r="D2212" s="5">
        <f t="shared" si="273"/>
        <v>7</v>
      </c>
      <c r="E2212" s="5" t="str">
        <f t="shared" si="274"/>
        <v>Jul</v>
      </c>
      <c r="F2212" s="5" t="str">
        <f t="shared" si="275"/>
        <v>Q3</v>
      </c>
      <c r="G2212" s="5" t="s">
        <v>63</v>
      </c>
      <c r="H2212" s="5" t="s">
        <v>86</v>
      </c>
      <c r="I2212" s="5" t="s">
        <v>87</v>
      </c>
      <c r="J2212" s="5" t="s">
        <v>46</v>
      </c>
      <c r="K2212" s="5" t="s">
        <v>66</v>
      </c>
      <c r="L2212" s="5" t="s">
        <v>76</v>
      </c>
      <c r="M2212" s="5" t="s">
        <v>41</v>
      </c>
      <c r="N2212" s="5">
        <v>2</v>
      </c>
      <c r="O2212" s="7">
        <v>313</v>
      </c>
      <c r="P2212" s="8">
        <v>0.15</v>
      </c>
      <c r="Q2212" s="7">
        <v>122</v>
      </c>
      <c r="R2212" s="9">
        <f t="shared" si="276"/>
        <v>532.1</v>
      </c>
      <c r="S2212" s="9">
        <f t="shared" si="277"/>
        <v>244</v>
      </c>
      <c r="T2212" s="9">
        <f t="shared" si="278"/>
        <v>288.10000000000002</v>
      </c>
      <c r="U2212" s="10">
        <f t="shared" si="279"/>
        <v>0.54143957902649875</v>
      </c>
      <c r="V2212" s="5" t="s">
        <v>42</v>
      </c>
    </row>
    <row r="2213" spans="1:22" x14ac:dyDescent="0.3">
      <c r="A2213" s="5" t="s">
        <v>2300</v>
      </c>
      <c r="B2213" s="6">
        <v>45499</v>
      </c>
      <c r="C2213" s="5">
        <f t="shared" si="272"/>
        <v>2024</v>
      </c>
      <c r="D2213" s="5">
        <f t="shared" si="273"/>
        <v>7</v>
      </c>
      <c r="E2213" s="5" t="str">
        <f t="shared" si="274"/>
        <v>Jul</v>
      </c>
      <c r="F2213" s="5" t="str">
        <f t="shared" si="275"/>
        <v>Q3</v>
      </c>
      <c r="G2213" s="5" t="s">
        <v>51</v>
      </c>
      <c r="H2213" s="5" t="s">
        <v>106</v>
      </c>
      <c r="I2213" s="5" t="s">
        <v>107</v>
      </c>
      <c r="J2213" s="5" t="s">
        <v>54</v>
      </c>
      <c r="K2213" s="5" t="s">
        <v>84</v>
      </c>
      <c r="L2213" s="5" t="s">
        <v>40</v>
      </c>
      <c r="M2213" s="5" t="s">
        <v>56</v>
      </c>
      <c r="N2213" s="5">
        <v>1</v>
      </c>
      <c r="O2213" s="7">
        <v>2168</v>
      </c>
      <c r="P2213" s="8">
        <v>0</v>
      </c>
      <c r="Q2213" s="7">
        <v>1089</v>
      </c>
      <c r="R2213" s="9">
        <f t="shared" si="276"/>
        <v>2168</v>
      </c>
      <c r="S2213" s="9">
        <f t="shared" si="277"/>
        <v>1089</v>
      </c>
      <c r="T2213" s="9">
        <f t="shared" si="278"/>
        <v>1079</v>
      </c>
      <c r="U2213" s="10">
        <f t="shared" si="279"/>
        <v>0.49769372693726938</v>
      </c>
      <c r="V2213" s="5" t="s">
        <v>42</v>
      </c>
    </row>
    <row r="2214" spans="1:22" x14ac:dyDescent="0.3">
      <c r="A2214" s="5" t="s">
        <v>2301</v>
      </c>
      <c r="B2214" s="6">
        <v>45499</v>
      </c>
      <c r="C2214" s="5">
        <f t="shared" si="272"/>
        <v>2024</v>
      </c>
      <c r="D2214" s="5">
        <f t="shared" si="273"/>
        <v>7</v>
      </c>
      <c r="E2214" s="5" t="str">
        <f t="shared" si="274"/>
        <v>Jul</v>
      </c>
      <c r="F2214" s="5" t="str">
        <f t="shared" si="275"/>
        <v>Q3</v>
      </c>
      <c r="G2214" s="5" t="s">
        <v>58</v>
      </c>
      <c r="H2214" s="5" t="s">
        <v>68</v>
      </c>
      <c r="I2214" s="5" t="s">
        <v>69</v>
      </c>
      <c r="J2214" s="5" t="s">
        <v>54</v>
      </c>
      <c r="K2214" s="5" t="s">
        <v>99</v>
      </c>
      <c r="L2214" s="5" t="s">
        <v>40</v>
      </c>
      <c r="M2214" s="5" t="s">
        <v>56</v>
      </c>
      <c r="N2214" s="5">
        <v>1</v>
      </c>
      <c r="O2214" s="7">
        <v>1908</v>
      </c>
      <c r="P2214" s="8">
        <v>0</v>
      </c>
      <c r="Q2214" s="7">
        <v>979</v>
      </c>
      <c r="R2214" s="9">
        <f t="shared" si="276"/>
        <v>1908</v>
      </c>
      <c r="S2214" s="9">
        <f t="shared" si="277"/>
        <v>979</v>
      </c>
      <c r="T2214" s="9">
        <f t="shared" si="278"/>
        <v>929</v>
      </c>
      <c r="U2214" s="10">
        <f t="shared" si="279"/>
        <v>0.48689727463312371</v>
      </c>
      <c r="V2214" s="5" t="s">
        <v>42</v>
      </c>
    </row>
    <row r="2215" spans="1:22" x14ac:dyDescent="0.3">
      <c r="A2215" s="5" t="s">
        <v>2302</v>
      </c>
      <c r="B2215" s="6">
        <v>45499</v>
      </c>
      <c r="C2215" s="5">
        <f t="shared" si="272"/>
        <v>2024</v>
      </c>
      <c r="D2215" s="5">
        <f t="shared" si="273"/>
        <v>7</v>
      </c>
      <c r="E2215" s="5" t="str">
        <f t="shared" si="274"/>
        <v>Jul</v>
      </c>
      <c r="F2215" s="5" t="str">
        <f t="shared" si="275"/>
        <v>Q3</v>
      </c>
      <c r="G2215" s="5" t="s">
        <v>51</v>
      </c>
      <c r="H2215" s="5" t="s">
        <v>106</v>
      </c>
      <c r="I2215" s="5" t="s">
        <v>107</v>
      </c>
      <c r="J2215" s="5" t="s">
        <v>54</v>
      </c>
      <c r="K2215" s="5" t="s">
        <v>55</v>
      </c>
      <c r="L2215" s="5" t="s">
        <v>40</v>
      </c>
      <c r="M2215" s="5" t="s">
        <v>56</v>
      </c>
      <c r="N2215" s="5">
        <v>1</v>
      </c>
      <c r="O2215" s="7">
        <v>2644</v>
      </c>
      <c r="P2215" s="8">
        <v>0.15</v>
      </c>
      <c r="Q2215" s="7">
        <v>1601</v>
      </c>
      <c r="R2215" s="9">
        <f t="shared" si="276"/>
        <v>2247.4</v>
      </c>
      <c r="S2215" s="9">
        <f t="shared" si="277"/>
        <v>1601</v>
      </c>
      <c r="T2215" s="9">
        <f t="shared" si="278"/>
        <v>646.40000000000009</v>
      </c>
      <c r="U2215" s="10">
        <f t="shared" si="279"/>
        <v>0.28762125122363624</v>
      </c>
      <c r="V2215" s="5" t="s">
        <v>42</v>
      </c>
    </row>
    <row r="2216" spans="1:22" x14ac:dyDescent="0.3">
      <c r="A2216" s="5" t="s">
        <v>2303</v>
      </c>
      <c r="B2216" s="6">
        <v>45500</v>
      </c>
      <c r="C2216" s="5">
        <f t="shared" si="272"/>
        <v>2024</v>
      </c>
      <c r="D2216" s="5">
        <f t="shared" si="273"/>
        <v>7</v>
      </c>
      <c r="E2216" s="5" t="str">
        <f t="shared" si="274"/>
        <v>Jul</v>
      </c>
      <c r="F2216" s="5" t="str">
        <f t="shared" si="275"/>
        <v>Q3</v>
      </c>
      <c r="G2216" s="5" t="s">
        <v>35</v>
      </c>
      <c r="H2216" s="5" t="s">
        <v>36</v>
      </c>
      <c r="I2216" s="5" t="s">
        <v>37</v>
      </c>
      <c r="J2216" s="5" t="s">
        <v>81</v>
      </c>
      <c r="K2216" s="5" t="s">
        <v>82</v>
      </c>
      <c r="L2216" s="5" t="s">
        <v>40</v>
      </c>
      <c r="M2216" s="5" t="s">
        <v>56</v>
      </c>
      <c r="N2216" s="5">
        <v>2</v>
      </c>
      <c r="O2216" s="7">
        <v>6926</v>
      </c>
      <c r="P2216" s="8">
        <v>0</v>
      </c>
      <c r="Q2216" s="7">
        <v>3850</v>
      </c>
      <c r="R2216" s="9">
        <f t="shared" si="276"/>
        <v>13852</v>
      </c>
      <c r="S2216" s="9">
        <f t="shared" si="277"/>
        <v>7700</v>
      </c>
      <c r="T2216" s="9">
        <f t="shared" si="278"/>
        <v>6152</v>
      </c>
      <c r="U2216" s="10">
        <f t="shared" si="279"/>
        <v>0.44412359226104536</v>
      </c>
      <c r="V2216" s="5" t="s">
        <v>42</v>
      </c>
    </row>
    <row r="2217" spans="1:22" x14ac:dyDescent="0.3">
      <c r="A2217" s="5" t="s">
        <v>2304</v>
      </c>
      <c r="B2217" s="6">
        <v>45500</v>
      </c>
      <c r="C2217" s="5">
        <f t="shared" si="272"/>
        <v>2024</v>
      </c>
      <c r="D2217" s="5">
        <f t="shared" si="273"/>
        <v>7</v>
      </c>
      <c r="E2217" s="5" t="str">
        <f t="shared" si="274"/>
        <v>Jul</v>
      </c>
      <c r="F2217" s="5" t="str">
        <f t="shared" si="275"/>
        <v>Q3</v>
      </c>
      <c r="G2217" s="5" t="s">
        <v>58</v>
      </c>
      <c r="H2217" s="5" t="s">
        <v>72</v>
      </c>
      <c r="I2217" s="5" t="s">
        <v>73</v>
      </c>
      <c r="J2217" s="5" t="s">
        <v>81</v>
      </c>
      <c r="K2217" s="5" t="s">
        <v>146</v>
      </c>
      <c r="L2217" s="5" t="s">
        <v>76</v>
      </c>
      <c r="M2217" s="5" t="s">
        <v>56</v>
      </c>
      <c r="N2217" s="5">
        <v>3</v>
      </c>
      <c r="O2217" s="7">
        <v>9787</v>
      </c>
      <c r="P2217" s="8">
        <v>0</v>
      </c>
      <c r="Q2217" s="7">
        <v>5937</v>
      </c>
      <c r="R2217" s="9">
        <f t="shared" si="276"/>
        <v>29361</v>
      </c>
      <c r="S2217" s="9">
        <f t="shared" si="277"/>
        <v>17811</v>
      </c>
      <c r="T2217" s="9">
        <f t="shared" si="278"/>
        <v>11550</v>
      </c>
      <c r="U2217" s="10">
        <f t="shared" si="279"/>
        <v>0.39337897210585471</v>
      </c>
      <c r="V2217" s="5" t="s">
        <v>42</v>
      </c>
    </row>
    <row r="2218" spans="1:22" x14ac:dyDescent="0.3">
      <c r="A2218" s="5" t="s">
        <v>2305</v>
      </c>
      <c r="B2218" s="6">
        <v>45500</v>
      </c>
      <c r="C2218" s="5">
        <f t="shared" si="272"/>
        <v>2024</v>
      </c>
      <c r="D2218" s="5">
        <f t="shared" si="273"/>
        <v>7</v>
      </c>
      <c r="E2218" s="5" t="str">
        <f t="shared" si="274"/>
        <v>Jul</v>
      </c>
      <c r="F2218" s="5" t="str">
        <f t="shared" si="275"/>
        <v>Q3</v>
      </c>
      <c r="G2218" s="5" t="s">
        <v>51</v>
      </c>
      <c r="H2218" s="5" t="s">
        <v>52</v>
      </c>
      <c r="I2218" s="5" t="s">
        <v>53</v>
      </c>
      <c r="J2218" s="5" t="s">
        <v>46</v>
      </c>
      <c r="K2218" s="5" t="s">
        <v>47</v>
      </c>
      <c r="L2218" s="5" t="s">
        <v>40</v>
      </c>
      <c r="M2218" s="5" t="s">
        <v>56</v>
      </c>
      <c r="N2218" s="5">
        <v>4</v>
      </c>
      <c r="O2218" s="7">
        <v>456</v>
      </c>
      <c r="P2218" s="8">
        <v>0</v>
      </c>
      <c r="Q2218" s="7">
        <v>205</v>
      </c>
      <c r="R2218" s="9">
        <f t="shared" si="276"/>
        <v>1824</v>
      </c>
      <c r="S2218" s="9">
        <f t="shared" si="277"/>
        <v>820</v>
      </c>
      <c r="T2218" s="9">
        <f t="shared" si="278"/>
        <v>1004</v>
      </c>
      <c r="U2218" s="10">
        <f t="shared" si="279"/>
        <v>0.55043859649122806</v>
      </c>
      <c r="V2218" s="5" t="s">
        <v>42</v>
      </c>
    </row>
    <row r="2219" spans="1:22" x14ac:dyDescent="0.3">
      <c r="A2219" s="5" t="s">
        <v>2306</v>
      </c>
      <c r="B2219" s="6">
        <v>45501</v>
      </c>
      <c r="C2219" s="5">
        <f t="shared" si="272"/>
        <v>2024</v>
      </c>
      <c r="D2219" s="5">
        <f t="shared" si="273"/>
        <v>7</v>
      </c>
      <c r="E2219" s="5" t="str">
        <f t="shared" si="274"/>
        <v>Jul</v>
      </c>
      <c r="F2219" s="5" t="str">
        <f t="shared" si="275"/>
        <v>Q3</v>
      </c>
      <c r="G2219" s="5" t="s">
        <v>63</v>
      </c>
      <c r="H2219" s="5" t="s">
        <v>64</v>
      </c>
      <c r="I2219" s="5" t="s">
        <v>65</v>
      </c>
      <c r="J2219" s="5" t="s">
        <v>38</v>
      </c>
      <c r="K2219" s="5" t="s">
        <v>104</v>
      </c>
      <c r="L2219" s="5" t="s">
        <v>40</v>
      </c>
      <c r="M2219" s="5" t="s">
        <v>41</v>
      </c>
      <c r="N2219" s="5">
        <v>3</v>
      </c>
      <c r="O2219" s="7">
        <v>1637</v>
      </c>
      <c r="P2219" s="8">
        <v>0.1</v>
      </c>
      <c r="Q2219" s="7">
        <v>823</v>
      </c>
      <c r="R2219" s="9">
        <f t="shared" si="276"/>
        <v>4419.9000000000005</v>
      </c>
      <c r="S2219" s="9">
        <f t="shared" si="277"/>
        <v>2469</v>
      </c>
      <c r="T2219" s="9">
        <f t="shared" si="278"/>
        <v>1950.9000000000005</v>
      </c>
      <c r="U2219" s="10">
        <f t="shared" si="279"/>
        <v>0.44139007669856789</v>
      </c>
      <c r="V2219" s="5" t="s">
        <v>42</v>
      </c>
    </row>
    <row r="2220" spans="1:22" x14ac:dyDescent="0.3">
      <c r="A2220" s="5" t="s">
        <v>2307</v>
      </c>
      <c r="B2220" s="6">
        <v>45502</v>
      </c>
      <c r="C2220" s="5">
        <f t="shared" si="272"/>
        <v>2024</v>
      </c>
      <c r="D2220" s="5">
        <f t="shared" si="273"/>
        <v>7</v>
      </c>
      <c r="E2220" s="5" t="str">
        <f t="shared" si="274"/>
        <v>Jul</v>
      </c>
      <c r="F2220" s="5" t="str">
        <f t="shared" si="275"/>
        <v>Q3</v>
      </c>
      <c r="G2220" s="5" t="s">
        <v>63</v>
      </c>
      <c r="H2220" s="5" t="s">
        <v>64</v>
      </c>
      <c r="I2220" s="5" t="s">
        <v>65</v>
      </c>
      <c r="J2220" s="5" t="s">
        <v>46</v>
      </c>
      <c r="K2220" s="5" t="s">
        <v>66</v>
      </c>
      <c r="L2220" s="5" t="s">
        <v>48</v>
      </c>
      <c r="M2220" s="5" t="s">
        <v>56</v>
      </c>
      <c r="N2220" s="5">
        <v>2</v>
      </c>
      <c r="O2220" s="7">
        <v>288</v>
      </c>
      <c r="P2220" s="8">
        <v>0.1</v>
      </c>
      <c r="Q2220" s="7">
        <v>118</v>
      </c>
      <c r="R2220" s="9">
        <f t="shared" si="276"/>
        <v>518.4</v>
      </c>
      <c r="S2220" s="9">
        <f t="shared" si="277"/>
        <v>236</v>
      </c>
      <c r="T2220" s="9">
        <f t="shared" si="278"/>
        <v>282.39999999999998</v>
      </c>
      <c r="U2220" s="10">
        <f t="shared" si="279"/>
        <v>0.54475308641975306</v>
      </c>
      <c r="V2220" s="5" t="s">
        <v>42</v>
      </c>
    </row>
    <row r="2221" spans="1:22" x14ac:dyDescent="0.3">
      <c r="A2221" s="5" t="s">
        <v>2308</v>
      </c>
      <c r="B2221" s="6">
        <v>45502</v>
      </c>
      <c r="C2221" s="5">
        <f t="shared" si="272"/>
        <v>2024</v>
      </c>
      <c r="D2221" s="5">
        <f t="shared" si="273"/>
        <v>7</v>
      </c>
      <c r="E2221" s="5" t="str">
        <f t="shared" si="274"/>
        <v>Jul</v>
      </c>
      <c r="F2221" s="5" t="str">
        <f t="shared" si="275"/>
        <v>Q3</v>
      </c>
      <c r="G2221" s="5" t="s">
        <v>35</v>
      </c>
      <c r="H2221" s="5" t="s">
        <v>91</v>
      </c>
      <c r="I2221" s="5" t="s">
        <v>92</v>
      </c>
      <c r="J2221" s="5" t="s">
        <v>46</v>
      </c>
      <c r="K2221" s="5" t="s">
        <v>89</v>
      </c>
      <c r="L2221" s="5" t="s">
        <v>40</v>
      </c>
      <c r="M2221" s="5" t="s">
        <v>56</v>
      </c>
      <c r="N2221" s="5">
        <v>1</v>
      </c>
      <c r="O2221" s="7">
        <v>2395</v>
      </c>
      <c r="P2221" s="8">
        <v>0</v>
      </c>
      <c r="Q2221" s="7">
        <v>1418</v>
      </c>
      <c r="R2221" s="9">
        <f t="shared" si="276"/>
        <v>2395</v>
      </c>
      <c r="S2221" s="9">
        <f t="shared" si="277"/>
        <v>1418</v>
      </c>
      <c r="T2221" s="9">
        <f t="shared" si="278"/>
        <v>977</v>
      </c>
      <c r="U2221" s="10">
        <f t="shared" si="279"/>
        <v>0.40793319415448853</v>
      </c>
      <c r="V2221" s="5" t="s">
        <v>42</v>
      </c>
    </row>
    <row r="2222" spans="1:22" x14ac:dyDescent="0.3">
      <c r="A2222" s="5" t="s">
        <v>2309</v>
      </c>
      <c r="B2222" s="6">
        <v>45502</v>
      </c>
      <c r="C2222" s="5">
        <f t="shared" si="272"/>
        <v>2024</v>
      </c>
      <c r="D2222" s="5">
        <f t="shared" si="273"/>
        <v>7</v>
      </c>
      <c r="E2222" s="5" t="str">
        <f t="shared" si="274"/>
        <v>Jul</v>
      </c>
      <c r="F2222" s="5" t="str">
        <f t="shared" si="275"/>
        <v>Q3</v>
      </c>
      <c r="G2222" s="5" t="s">
        <v>58</v>
      </c>
      <c r="H2222" s="5" t="s">
        <v>68</v>
      </c>
      <c r="I2222" s="5" t="s">
        <v>69</v>
      </c>
      <c r="J2222" s="5" t="s">
        <v>81</v>
      </c>
      <c r="K2222" s="5" t="s">
        <v>146</v>
      </c>
      <c r="L2222" s="5" t="s">
        <v>40</v>
      </c>
      <c r="M2222" s="5" t="s">
        <v>56</v>
      </c>
      <c r="N2222" s="5">
        <v>4</v>
      </c>
      <c r="O2222" s="7">
        <v>9193</v>
      </c>
      <c r="P2222" s="8">
        <v>0</v>
      </c>
      <c r="Q2222" s="7">
        <v>5535</v>
      </c>
      <c r="R2222" s="9">
        <f t="shared" si="276"/>
        <v>36772</v>
      </c>
      <c r="S2222" s="9">
        <f t="shared" si="277"/>
        <v>22140</v>
      </c>
      <c r="T2222" s="9">
        <f t="shared" si="278"/>
        <v>14632</v>
      </c>
      <c r="U2222" s="10">
        <f t="shared" si="279"/>
        <v>0.39791145436745351</v>
      </c>
      <c r="V2222" s="5" t="s">
        <v>42</v>
      </c>
    </row>
    <row r="2223" spans="1:22" x14ac:dyDescent="0.3">
      <c r="A2223" s="5" t="s">
        <v>2310</v>
      </c>
      <c r="B2223" s="6">
        <v>45502</v>
      </c>
      <c r="C2223" s="5">
        <f t="shared" si="272"/>
        <v>2024</v>
      </c>
      <c r="D2223" s="5">
        <f t="shared" si="273"/>
        <v>7</v>
      </c>
      <c r="E2223" s="5" t="str">
        <f t="shared" si="274"/>
        <v>Jul</v>
      </c>
      <c r="F2223" s="5" t="str">
        <f t="shared" si="275"/>
        <v>Q3</v>
      </c>
      <c r="G2223" s="5" t="s">
        <v>35</v>
      </c>
      <c r="H2223" s="5" t="s">
        <v>91</v>
      </c>
      <c r="I2223" s="5" t="s">
        <v>92</v>
      </c>
      <c r="J2223" s="5" t="s">
        <v>54</v>
      </c>
      <c r="K2223" s="5" t="s">
        <v>55</v>
      </c>
      <c r="L2223" s="5" t="s">
        <v>40</v>
      </c>
      <c r="M2223" s="5" t="s">
        <v>49</v>
      </c>
      <c r="N2223" s="5">
        <v>5</v>
      </c>
      <c r="O2223" s="7">
        <v>2910</v>
      </c>
      <c r="P2223" s="8">
        <v>0</v>
      </c>
      <c r="Q2223" s="7">
        <v>1700</v>
      </c>
      <c r="R2223" s="9">
        <f t="shared" si="276"/>
        <v>14550</v>
      </c>
      <c r="S2223" s="9">
        <f t="shared" si="277"/>
        <v>8500</v>
      </c>
      <c r="T2223" s="9">
        <f t="shared" si="278"/>
        <v>6050</v>
      </c>
      <c r="U2223" s="10">
        <f t="shared" si="279"/>
        <v>0.41580756013745707</v>
      </c>
      <c r="V2223" s="5" t="s">
        <v>42</v>
      </c>
    </row>
    <row r="2224" spans="1:22" x14ac:dyDescent="0.3">
      <c r="A2224" s="5" t="s">
        <v>2311</v>
      </c>
      <c r="B2224" s="6">
        <v>45502</v>
      </c>
      <c r="C2224" s="5">
        <f t="shared" si="272"/>
        <v>2024</v>
      </c>
      <c r="D2224" s="5">
        <f t="shared" si="273"/>
        <v>7</v>
      </c>
      <c r="E2224" s="5" t="str">
        <f t="shared" si="274"/>
        <v>Jul</v>
      </c>
      <c r="F2224" s="5" t="str">
        <f t="shared" si="275"/>
        <v>Q3</v>
      </c>
      <c r="G2224" s="5" t="s">
        <v>51</v>
      </c>
      <c r="H2224" s="5" t="s">
        <v>79</v>
      </c>
      <c r="I2224" s="5" t="s">
        <v>80</v>
      </c>
      <c r="J2224" s="5" t="s">
        <v>81</v>
      </c>
      <c r="K2224" s="5" t="s">
        <v>146</v>
      </c>
      <c r="L2224" s="5" t="s">
        <v>40</v>
      </c>
      <c r="M2224" s="5" t="s">
        <v>56</v>
      </c>
      <c r="N2224" s="5">
        <v>8</v>
      </c>
      <c r="O2224" s="7">
        <v>8865</v>
      </c>
      <c r="P2224" s="8">
        <v>0.2</v>
      </c>
      <c r="Q2224" s="7">
        <v>5407</v>
      </c>
      <c r="R2224" s="9">
        <f t="shared" si="276"/>
        <v>56736</v>
      </c>
      <c r="S2224" s="9">
        <f t="shared" si="277"/>
        <v>43256</v>
      </c>
      <c r="T2224" s="9">
        <f t="shared" si="278"/>
        <v>13480</v>
      </c>
      <c r="U2224" s="10">
        <f t="shared" si="279"/>
        <v>0.23759165256627185</v>
      </c>
      <c r="V2224" s="5" t="s">
        <v>42</v>
      </c>
    </row>
    <row r="2225" spans="1:22" x14ac:dyDescent="0.3">
      <c r="A2225" s="5" t="s">
        <v>2312</v>
      </c>
      <c r="B2225" s="6">
        <v>45502</v>
      </c>
      <c r="C2225" s="5">
        <f t="shared" si="272"/>
        <v>2024</v>
      </c>
      <c r="D2225" s="5">
        <f t="shared" si="273"/>
        <v>7</v>
      </c>
      <c r="E2225" s="5" t="str">
        <f t="shared" si="274"/>
        <v>Jul</v>
      </c>
      <c r="F2225" s="5" t="str">
        <f t="shared" si="275"/>
        <v>Q3</v>
      </c>
      <c r="G2225" s="5" t="s">
        <v>35</v>
      </c>
      <c r="H2225" s="5" t="s">
        <v>91</v>
      </c>
      <c r="I2225" s="5" t="s">
        <v>92</v>
      </c>
      <c r="J2225" s="5" t="s">
        <v>46</v>
      </c>
      <c r="K2225" s="5" t="s">
        <v>89</v>
      </c>
      <c r="L2225" s="5" t="s">
        <v>40</v>
      </c>
      <c r="M2225" s="5" t="s">
        <v>56</v>
      </c>
      <c r="N2225" s="5">
        <v>3</v>
      </c>
      <c r="O2225" s="7">
        <v>2320</v>
      </c>
      <c r="P2225" s="8">
        <v>0</v>
      </c>
      <c r="Q2225" s="7">
        <v>1310</v>
      </c>
      <c r="R2225" s="9">
        <f t="shared" si="276"/>
        <v>6960</v>
      </c>
      <c r="S2225" s="9">
        <f t="shared" si="277"/>
        <v>3930</v>
      </c>
      <c r="T2225" s="9">
        <f t="shared" si="278"/>
        <v>3030</v>
      </c>
      <c r="U2225" s="10">
        <f t="shared" si="279"/>
        <v>0.43534482758620691</v>
      </c>
      <c r="V2225" s="5" t="s">
        <v>42</v>
      </c>
    </row>
    <row r="2226" spans="1:22" x14ac:dyDescent="0.3">
      <c r="A2226" s="5" t="s">
        <v>2313</v>
      </c>
      <c r="B2226" s="6">
        <v>45502</v>
      </c>
      <c r="C2226" s="5">
        <f t="shared" si="272"/>
        <v>2024</v>
      </c>
      <c r="D2226" s="5">
        <f t="shared" si="273"/>
        <v>7</v>
      </c>
      <c r="E2226" s="5" t="str">
        <f t="shared" si="274"/>
        <v>Jul</v>
      </c>
      <c r="F2226" s="5" t="str">
        <f t="shared" si="275"/>
        <v>Q3</v>
      </c>
      <c r="G2226" s="5" t="s">
        <v>63</v>
      </c>
      <c r="H2226" s="5" t="s">
        <v>109</v>
      </c>
      <c r="I2226" s="5" t="s">
        <v>110</v>
      </c>
      <c r="J2226" s="5" t="s">
        <v>46</v>
      </c>
      <c r="K2226" s="5" t="s">
        <v>89</v>
      </c>
      <c r="L2226" s="5" t="s">
        <v>76</v>
      </c>
      <c r="M2226" s="5" t="s">
        <v>56</v>
      </c>
      <c r="N2226" s="5">
        <v>2</v>
      </c>
      <c r="O2226" s="7">
        <v>2028</v>
      </c>
      <c r="P2226" s="8">
        <v>0.05</v>
      </c>
      <c r="Q2226" s="7">
        <v>1145</v>
      </c>
      <c r="R2226" s="9">
        <f t="shared" si="276"/>
        <v>3853.2</v>
      </c>
      <c r="S2226" s="9">
        <f t="shared" si="277"/>
        <v>2290</v>
      </c>
      <c r="T2226" s="9">
        <f t="shared" si="278"/>
        <v>1563.1999999999998</v>
      </c>
      <c r="U2226" s="10">
        <f t="shared" si="279"/>
        <v>0.40568877815841375</v>
      </c>
      <c r="V2226" s="5" t="s">
        <v>42</v>
      </c>
    </row>
    <row r="2227" spans="1:22" x14ac:dyDescent="0.3">
      <c r="A2227" s="5" t="s">
        <v>2314</v>
      </c>
      <c r="B2227" s="6">
        <v>45502</v>
      </c>
      <c r="C2227" s="5">
        <f t="shared" si="272"/>
        <v>2024</v>
      </c>
      <c r="D2227" s="5">
        <f t="shared" si="273"/>
        <v>7</v>
      </c>
      <c r="E2227" s="5" t="str">
        <f t="shared" si="274"/>
        <v>Jul</v>
      </c>
      <c r="F2227" s="5" t="str">
        <f t="shared" si="275"/>
        <v>Q3</v>
      </c>
      <c r="G2227" s="5" t="s">
        <v>51</v>
      </c>
      <c r="H2227" s="5" t="s">
        <v>79</v>
      </c>
      <c r="I2227" s="5" t="s">
        <v>80</v>
      </c>
      <c r="J2227" s="5" t="s">
        <v>46</v>
      </c>
      <c r="K2227" s="5" t="s">
        <v>47</v>
      </c>
      <c r="L2227" s="5" t="s">
        <v>40</v>
      </c>
      <c r="M2227" s="5" t="s">
        <v>49</v>
      </c>
      <c r="N2227" s="5">
        <v>5</v>
      </c>
      <c r="O2227" s="7">
        <v>424</v>
      </c>
      <c r="P2227" s="8">
        <v>0.05</v>
      </c>
      <c r="Q2227" s="7">
        <v>195</v>
      </c>
      <c r="R2227" s="9">
        <f t="shared" si="276"/>
        <v>2014</v>
      </c>
      <c r="S2227" s="9">
        <f t="shared" si="277"/>
        <v>975</v>
      </c>
      <c r="T2227" s="9">
        <f t="shared" si="278"/>
        <v>1039</v>
      </c>
      <c r="U2227" s="10">
        <f t="shared" si="279"/>
        <v>0.51588877855014892</v>
      </c>
      <c r="V2227" s="5" t="s">
        <v>42</v>
      </c>
    </row>
    <row r="2228" spans="1:22" x14ac:dyDescent="0.3">
      <c r="A2228" s="5" t="s">
        <v>2315</v>
      </c>
      <c r="B2228" s="6">
        <v>45502</v>
      </c>
      <c r="C2228" s="5">
        <f t="shared" si="272"/>
        <v>2024</v>
      </c>
      <c r="D2228" s="5">
        <f t="shared" si="273"/>
        <v>7</v>
      </c>
      <c r="E2228" s="5" t="str">
        <f t="shared" si="274"/>
        <v>Jul</v>
      </c>
      <c r="F2228" s="5" t="str">
        <f t="shared" si="275"/>
        <v>Q3</v>
      </c>
      <c r="G2228" s="5" t="s">
        <v>35</v>
      </c>
      <c r="H2228" s="5" t="s">
        <v>44</v>
      </c>
      <c r="I2228" s="5" t="s">
        <v>45</v>
      </c>
      <c r="J2228" s="5" t="s">
        <v>46</v>
      </c>
      <c r="K2228" s="5" t="s">
        <v>47</v>
      </c>
      <c r="L2228" s="5" t="s">
        <v>76</v>
      </c>
      <c r="M2228" s="5" t="s">
        <v>49</v>
      </c>
      <c r="N2228" s="5">
        <v>3</v>
      </c>
      <c r="O2228" s="7">
        <v>482</v>
      </c>
      <c r="P2228" s="8">
        <v>0</v>
      </c>
      <c r="Q2228" s="7">
        <v>219</v>
      </c>
      <c r="R2228" s="9">
        <f t="shared" si="276"/>
        <v>1446</v>
      </c>
      <c r="S2228" s="9">
        <f t="shared" si="277"/>
        <v>657</v>
      </c>
      <c r="T2228" s="9">
        <f t="shared" si="278"/>
        <v>789</v>
      </c>
      <c r="U2228" s="10">
        <f t="shared" si="279"/>
        <v>0.5456431535269709</v>
      </c>
      <c r="V2228" s="5" t="s">
        <v>42</v>
      </c>
    </row>
    <row r="2229" spans="1:22" x14ac:dyDescent="0.3">
      <c r="A2229" s="5" t="s">
        <v>2316</v>
      </c>
      <c r="B2229" s="6">
        <v>45503</v>
      </c>
      <c r="C2229" s="5">
        <f t="shared" si="272"/>
        <v>2024</v>
      </c>
      <c r="D2229" s="5">
        <f t="shared" si="273"/>
        <v>7</v>
      </c>
      <c r="E2229" s="5" t="str">
        <f t="shared" si="274"/>
        <v>Jul</v>
      </c>
      <c r="F2229" s="5" t="str">
        <f t="shared" si="275"/>
        <v>Q3</v>
      </c>
      <c r="G2229" s="5" t="s">
        <v>35</v>
      </c>
      <c r="H2229" s="5" t="s">
        <v>91</v>
      </c>
      <c r="I2229" s="5" t="s">
        <v>92</v>
      </c>
      <c r="J2229" s="5" t="s">
        <v>46</v>
      </c>
      <c r="K2229" s="5" t="s">
        <v>61</v>
      </c>
      <c r="L2229" s="5" t="s">
        <v>40</v>
      </c>
      <c r="M2229" s="5" t="s">
        <v>49</v>
      </c>
      <c r="N2229" s="5">
        <v>1</v>
      </c>
      <c r="O2229" s="7">
        <v>248</v>
      </c>
      <c r="P2229" s="8">
        <v>0.15</v>
      </c>
      <c r="Q2229" s="7">
        <v>107</v>
      </c>
      <c r="R2229" s="9">
        <f t="shared" si="276"/>
        <v>210.79999999999998</v>
      </c>
      <c r="S2229" s="9">
        <f t="shared" si="277"/>
        <v>107</v>
      </c>
      <c r="T2229" s="9">
        <f t="shared" si="278"/>
        <v>103.79999999999998</v>
      </c>
      <c r="U2229" s="10">
        <f t="shared" si="279"/>
        <v>0.49240986717267549</v>
      </c>
      <c r="V2229" s="5" t="s">
        <v>42</v>
      </c>
    </row>
    <row r="2230" spans="1:22" x14ac:dyDescent="0.3">
      <c r="A2230" s="5" t="s">
        <v>2317</v>
      </c>
      <c r="B2230" s="6">
        <v>45503</v>
      </c>
      <c r="C2230" s="5">
        <f t="shared" si="272"/>
        <v>2024</v>
      </c>
      <c r="D2230" s="5">
        <f t="shared" si="273"/>
        <v>7</v>
      </c>
      <c r="E2230" s="5" t="str">
        <f t="shared" si="274"/>
        <v>Jul</v>
      </c>
      <c r="F2230" s="5" t="str">
        <f t="shared" si="275"/>
        <v>Q3</v>
      </c>
      <c r="G2230" s="5" t="s">
        <v>51</v>
      </c>
      <c r="H2230" s="5" t="s">
        <v>52</v>
      </c>
      <c r="I2230" s="5" t="s">
        <v>53</v>
      </c>
      <c r="J2230" s="5" t="s">
        <v>38</v>
      </c>
      <c r="K2230" s="5" t="s">
        <v>104</v>
      </c>
      <c r="L2230" s="5" t="s">
        <v>76</v>
      </c>
      <c r="M2230" s="5" t="s">
        <v>41</v>
      </c>
      <c r="N2230" s="5">
        <v>3</v>
      </c>
      <c r="O2230" s="7">
        <v>1625</v>
      </c>
      <c r="P2230" s="8">
        <v>0.05</v>
      </c>
      <c r="Q2230" s="7">
        <v>812</v>
      </c>
      <c r="R2230" s="9">
        <f t="shared" si="276"/>
        <v>4631.25</v>
      </c>
      <c r="S2230" s="9">
        <f t="shared" si="277"/>
        <v>2436</v>
      </c>
      <c r="T2230" s="9">
        <f t="shared" si="278"/>
        <v>2195.25</v>
      </c>
      <c r="U2230" s="10">
        <f t="shared" si="279"/>
        <v>0.4740080971659919</v>
      </c>
      <c r="V2230" s="5" t="s">
        <v>42</v>
      </c>
    </row>
    <row r="2231" spans="1:22" x14ac:dyDescent="0.3">
      <c r="A2231" s="5" t="s">
        <v>2318</v>
      </c>
      <c r="B2231" s="6">
        <v>45503</v>
      </c>
      <c r="C2231" s="5">
        <f t="shared" si="272"/>
        <v>2024</v>
      </c>
      <c r="D2231" s="5">
        <f t="shared" si="273"/>
        <v>7</v>
      </c>
      <c r="E2231" s="5" t="str">
        <f t="shared" si="274"/>
        <v>Jul</v>
      </c>
      <c r="F2231" s="5" t="str">
        <f t="shared" si="275"/>
        <v>Q3</v>
      </c>
      <c r="G2231" s="5" t="s">
        <v>35</v>
      </c>
      <c r="H2231" s="5" t="s">
        <v>91</v>
      </c>
      <c r="I2231" s="5" t="s">
        <v>92</v>
      </c>
      <c r="J2231" s="5" t="s">
        <v>46</v>
      </c>
      <c r="K2231" s="5" t="s">
        <v>61</v>
      </c>
      <c r="L2231" s="5" t="s">
        <v>76</v>
      </c>
      <c r="M2231" s="5" t="s">
        <v>49</v>
      </c>
      <c r="N2231" s="5">
        <v>4</v>
      </c>
      <c r="O2231" s="7">
        <v>274</v>
      </c>
      <c r="P2231" s="8">
        <v>0.15</v>
      </c>
      <c r="Q2231" s="7">
        <v>112</v>
      </c>
      <c r="R2231" s="9">
        <f t="shared" si="276"/>
        <v>931.6</v>
      </c>
      <c r="S2231" s="9">
        <f t="shared" si="277"/>
        <v>448</v>
      </c>
      <c r="T2231" s="9">
        <f t="shared" si="278"/>
        <v>483.6</v>
      </c>
      <c r="U2231" s="10">
        <f t="shared" si="279"/>
        <v>0.51910691283812793</v>
      </c>
      <c r="V2231" s="5" t="s">
        <v>42</v>
      </c>
    </row>
    <row r="2232" spans="1:22" x14ac:dyDescent="0.3">
      <c r="A2232" s="5" t="s">
        <v>2319</v>
      </c>
      <c r="B2232" s="6">
        <v>45503</v>
      </c>
      <c r="C2232" s="5">
        <f t="shared" si="272"/>
        <v>2024</v>
      </c>
      <c r="D2232" s="5">
        <f t="shared" si="273"/>
        <v>7</v>
      </c>
      <c r="E2232" s="5" t="str">
        <f t="shared" si="274"/>
        <v>Jul</v>
      </c>
      <c r="F2232" s="5" t="str">
        <f t="shared" si="275"/>
        <v>Q3</v>
      </c>
      <c r="G2232" s="5" t="s">
        <v>35</v>
      </c>
      <c r="H2232" s="5" t="s">
        <v>36</v>
      </c>
      <c r="I2232" s="5" t="s">
        <v>37</v>
      </c>
      <c r="J2232" s="5" t="s">
        <v>54</v>
      </c>
      <c r="K2232" s="5" t="s">
        <v>55</v>
      </c>
      <c r="L2232" s="5" t="s">
        <v>76</v>
      </c>
      <c r="M2232" s="5" t="s">
        <v>41</v>
      </c>
      <c r="N2232" s="5">
        <v>2</v>
      </c>
      <c r="O2232" s="7">
        <v>2543</v>
      </c>
      <c r="P2232" s="8">
        <v>0.05</v>
      </c>
      <c r="Q2232" s="7">
        <v>1557</v>
      </c>
      <c r="R2232" s="9">
        <f t="shared" si="276"/>
        <v>4831.7</v>
      </c>
      <c r="S2232" s="9">
        <f t="shared" si="277"/>
        <v>3114</v>
      </c>
      <c r="T2232" s="9">
        <f t="shared" si="278"/>
        <v>1717.6999999999998</v>
      </c>
      <c r="U2232" s="10">
        <f t="shared" si="279"/>
        <v>0.3555063435229836</v>
      </c>
      <c r="V2232" s="5" t="s">
        <v>42</v>
      </c>
    </row>
    <row r="2233" spans="1:22" x14ac:dyDescent="0.3">
      <c r="A2233" s="5" t="s">
        <v>2320</v>
      </c>
      <c r="B2233" s="6">
        <v>45504</v>
      </c>
      <c r="C2233" s="5">
        <f t="shared" si="272"/>
        <v>2024</v>
      </c>
      <c r="D2233" s="5">
        <f t="shared" si="273"/>
        <v>7</v>
      </c>
      <c r="E2233" s="5" t="str">
        <f t="shared" si="274"/>
        <v>Jul</v>
      </c>
      <c r="F2233" s="5" t="str">
        <f t="shared" si="275"/>
        <v>Q3</v>
      </c>
      <c r="G2233" s="5" t="s">
        <v>51</v>
      </c>
      <c r="H2233" s="5" t="s">
        <v>79</v>
      </c>
      <c r="I2233" s="5" t="s">
        <v>80</v>
      </c>
      <c r="J2233" s="5" t="s">
        <v>46</v>
      </c>
      <c r="K2233" s="5" t="s">
        <v>61</v>
      </c>
      <c r="L2233" s="5" t="s">
        <v>76</v>
      </c>
      <c r="M2233" s="5" t="s">
        <v>49</v>
      </c>
      <c r="N2233" s="5">
        <v>1</v>
      </c>
      <c r="O2233" s="7">
        <v>246</v>
      </c>
      <c r="P2233" s="8">
        <v>0</v>
      </c>
      <c r="Q2233" s="7">
        <v>103</v>
      </c>
      <c r="R2233" s="9">
        <f t="shared" si="276"/>
        <v>246</v>
      </c>
      <c r="S2233" s="9">
        <f t="shared" si="277"/>
        <v>103</v>
      </c>
      <c r="T2233" s="9">
        <f t="shared" si="278"/>
        <v>143</v>
      </c>
      <c r="U2233" s="10">
        <f t="shared" si="279"/>
        <v>0.58130081300813008</v>
      </c>
      <c r="V2233" s="5" t="s">
        <v>42</v>
      </c>
    </row>
    <row r="2234" spans="1:22" x14ac:dyDescent="0.3">
      <c r="A2234" s="5" t="s">
        <v>2321</v>
      </c>
      <c r="B2234" s="6">
        <v>45504</v>
      </c>
      <c r="C2234" s="5">
        <f t="shared" si="272"/>
        <v>2024</v>
      </c>
      <c r="D2234" s="5">
        <f t="shared" si="273"/>
        <v>7</v>
      </c>
      <c r="E2234" s="5" t="str">
        <f t="shared" si="274"/>
        <v>Jul</v>
      </c>
      <c r="F2234" s="5" t="str">
        <f t="shared" si="275"/>
        <v>Q3</v>
      </c>
      <c r="G2234" s="5" t="s">
        <v>63</v>
      </c>
      <c r="H2234" s="5" t="s">
        <v>86</v>
      </c>
      <c r="I2234" s="5" t="s">
        <v>87</v>
      </c>
      <c r="J2234" s="5" t="s">
        <v>46</v>
      </c>
      <c r="K2234" s="5" t="s">
        <v>61</v>
      </c>
      <c r="L2234" s="5" t="s">
        <v>40</v>
      </c>
      <c r="M2234" s="5" t="s">
        <v>41</v>
      </c>
      <c r="N2234" s="5">
        <v>2</v>
      </c>
      <c r="O2234" s="7">
        <v>241</v>
      </c>
      <c r="P2234" s="8">
        <v>0.2</v>
      </c>
      <c r="Q2234" s="7">
        <v>99</v>
      </c>
      <c r="R2234" s="9">
        <f t="shared" si="276"/>
        <v>385.6</v>
      </c>
      <c r="S2234" s="9">
        <f t="shared" si="277"/>
        <v>198</v>
      </c>
      <c r="T2234" s="9">
        <f t="shared" si="278"/>
        <v>187.60000000000002</v>
      </c>
      <c r="U2234" s="10">
        <f t="shared" si="279"/>
        <v>0.48651452282157681</v>
      </c>
      <c r="V2234" s="5" t="s">
        <v>120</v>
      </c>
    </row>
    <row r="2235" spans="1:22" x14ac:dyDescent="0.3">
      <c r="A2235" s="5" t="s">
        <v>2322</v>
      </c>
      <c r="B2235" s="6">
        <v>45504</v>
      </c>
      <c r="C2235" s="5">
        <f t="shared" si="272"/>
        <v>2024</v>
      </c>
      <c r="D2235" s="5">
        <f t="shared" si="273"/>
        <v>7</v>
      </c>
      <c r="E2235" s="5" t="str">
        <f t="shared" si="274"/>
        <v>Jul</v>
      </c>
      <c r="F2235" s="5" t="str">
        <f t="shared" si="275"/>
        <v>Q3</v>
      </c>
      <c r="G2235" s="5" t="s">
        <v>51</v>
      </c>
      <c r="H2235" s="5" t="s">
        <v>79</v>
      </c>
      <c r="I2235" s="5" t="s">
        <v>80</v>
      </c>
      <c r="J2235" s="5" t="s">
        <v>38</v>
      </c>
      <c r="K2235" s="5" t="s">
        <v>118</v>
      </c>
      <c r="L2235" s="5" t="s">
        <v>76</v>
      </c>
      <c r="M2235" s="5" t="s">
        <v>49</v>
      </c>
      <c r="N2235" s="5">
        <v>1</v>
      </c>
      <c r="O2235" s="7">
        <v>19037</v>
      </c>
      <c r="P2235" s="8">
        <v>0.1</v>
      </c>
      <c r="Q2235" s="7">
        <v>14801</v>
      </c>
      <c r="R2235" s="9">
        <f t="shared" si="276"/>
        <v>17133.3</v>
      </c>
      <c r="S2235" s="9">
        <f t="shared" si="277"/>
        <v>14801</v>
      </c>
      <c r="T2235" s="9">
        <f t="shared" si="278"/>
        <v>2332.2999999999993</v>
      </c>
      <c r="U2235" s="10">
        <f t="shared" si="279"/>
        <v>0.13612672398195325</v>
      </c>
      <c r="V2235" s="5" t="s">
        <v>120</v>
      </c>
    </row>
    <row r="2236" spans="1:22" x14ac:dyDescent="0.3">
      <c r="A2236" s="5" t="s">
        <v>2323</v>
      </c>
      <c r="B2236" s="6">
        <v>45505</v>
      </c>
      <c r="C2236" s="5">
        <f t="shared" si="272"/>
        <v>2024</v>
      </c>
      <c r="D2236" s="5">
        <f t="shared" si="273"/>
        <v>8</v>
      </c>
      <c r="E2236" s="5" t="str">
        <f t="shared" si="274"/>
        <v>Aug</v>
      </c>
      <c r="F2236" s="5" t="str">
        <f t="shared" si="275"/>
        <v>Q3</v>
      </c>
      <c r="G2236" s="5" t="s">
        <v>63</v>
      </c>
      <c r="H2236" s="5" t="s">
        <v>64</v>
      </c>
      <c r="I2236" s="5" t="s">
        <v>65</v>
      </c>
      <c r="J2236" s="5" t="s">
        <v>46</v>
      </c>
      <c r="K2236" s="5" t="s">
        <v>47</v>
      </c>
      <c r="L2236" s="5" t="s">
        <v>76</v>
      </c>
      <c r="M2236" s="5" t="s">
        <v>41</v>
      </c>
      <c r="N2236" s="5">
        <v>3</v>
      </c>
      <c r="O2236" s="7">
        <v>443</v>
      </c>
      <c r="P2236" s="8">
        <v>0.15</v>
      </c>
      <c r="Q2236" s="7">
        <v>194</v>
      </c>
      <c r="R2236" s="9">
        <f t="shared" si="276"/>
        <v>1129.6499999999999</v>
      </c>
      <c r="S2236" s="9">
        <f t="shared" si="277"/>
        <v>582</v>
      </c>
      <c r="T2236" s="9">
        <f t="shared" si="278"/>
        <v>547.64999999999986</v>
      </c>
      <c r="U2236" s="10">
        <f t="shared" si="279"/>
        <v>0.48479617580666573</v>
      </c>
      <c r="V2236" s="5" t="s">
        <v>42</v>
      </c>
    </row>
    <row r="2237" spans="1:22" x14ac:dyDescent="0.3">
      <c r="A2237" s="5" t="s">
        <v>2324</v>
      </c>
      <c r="B2237" s="6">
        <v>45505</v>
      </c>
      <c r="C2237" s="5">
        <f t="shared" si="272"/>
        <v>2024</v>
      </c>
      <c r="D2237" s="5">
        <f t="shared" si="273"/>
        <v>8</v>
      </c>
      <c r="E2237" s="5" t="str">
        <f t="shared" si="274"/>
        <v>Aug</v>
      </c>
      <c r="F2237" s="5" t="str">
        <f t="shared" si="275"/>
        <v>Q3</v>
      </c>
      <c r="G2237" s="5" t="s">
        <v>35</v>
      </c>
      <c r="H2237" s="5" t="s">
        <v>36</v>
      </c>
      <c r="I2237" s="5" t="s">
        <v>37</v>
      </c>
      <c r="J2237" s="5" t="s">
        <v>46</v>
      </c>
      <c r="K2237" s="5" t="s">
        <v>61</v>
      </c>
      <c r="L2237" s="5" t="s">
        <v>40</v>
      </c>
      <c r="M2237" s="5" t="s">
        <v>56</v>
      </c>
      <c r="N2237" s="5">
        <v>1</v>
      </c>
      <c r="O2237" s="7">
        <v>227</v>
      </c>
      <c r="P2237" s="8">
        <v>0.15</v>
      </c>
      <c r="Q2237" s="7">
        <v>96</v>
      </c>
      <c r="R2237" s="9">
        <f t="shared" si="276"/>
        <v>192.95</v>
      </c>
      <c r="S2237" s="9">
        <f t="shared" si="277"/>
        <v>96</v>
      </c>
      <c r="T2237" s="9">
        <f t="shared" si="278"/>
        <v>96.949999999999989</v>
      </c>
      <c r="U2237" s="10">
        <f t="shared" si="279"/>
        <v>0.50246177766260691</v>
      </c>
      <c r="V2237" s="5" t="s">
        <v>42</v>
      </c>
    </row>
    <row r="2238" spans="1:22" x14ac:dyDescent="0.3">
      <c r="A2238" s="5" t="s">
        <v>2325</v>
      </c>
      <c r="B2238" s="6">
        <v>45505</v>
      </c>
      <c r="C2238" s="5">
        <f t="shared" si="272"/>
        <v>2024</v>
      </c>
      <c r="D2238" s="5">
        <f t="shared" si="273"/>
        <v>8</v>
      </c>
      <c r="E2238" s="5" t="str">
        <f t="shared" si="274"/>
        <v>Aug</v>
      </c>
      <c r="F2238" s="5" t="str">
        <f t="shared" si="275"/>
        <v>Q3</v>
      </c>
      <c r="G2238" s="5" t="s">
        <v>58</v>
      </c>
      <c r="H2238" s="5" t="s">
        <v>68</v>
      </c>
      <c r="I2238" s="5" t="s">
        <v>69</v>
      </c>
      <c r="J2238" s="5" t="s">
        <v>46</v>
      </c>
      <c r="K2238" s="5" t="s">
        <v>61</v>
      </c>
      <c r="L2238" s="5" t="s">
        <v>48</v>
      </c>
      <c r="M2238" s="5" t="s">
        <v>49</v>
      </c>
      <c r="N2238" s="5">
        <v>3</v>
      </c>
      <c r="O2238" s="7">
        <v>239</v>
      </c>
      <c r="P2238" s="8">
        <v>0</v>
      </c>
      <c r="Q2238" s="7">
        <v>100</v>
      </c>
      <c r="R2238" s="9">
        <f t="shared" si="276"/>
        <v>717</v>
      </c>
      <c r="S2238" s="9">
        <f t="shared" si="277"/>
        <v>300</v>
      </c>
      <c r="T2238" s="9">
        <f t="shared" si="278"/>
        <v>417</v>
      </c>
      <c r="U2238" s="10">
        <f t="shared" si="279"/>
        <v>0.58158995815899583</v>
      </c>
      <c r="V2238" s="5" t="s">
        <v>42</v>
      </c>
    </row>
    <row r="2239" spans="1:22" x14ac:dyDescent="0.3">
      <c r="A2239" s="5" t="s">
        <v>2326</v>
      </c>
      <c r="B2239" s="6">
        <v>45505</v>
      </c>
      <c r="C2239" s="5">
        <f t="shared" si="272"/>
        <v>2024</v>
      </c>
      <c r="D2239" s="5">
        <f t="shared" si="273"/>
        <v>8</v>
      </c>
      <c r="E2239" s="5" t="str">
        <f t="shared" si="274"/>
        <v>Aug</v>
      </c>
      <c r="F2239" s="5" t="str">
        <f t="shared" si="275"/>
        <v>Q3</v>
      </c>
      <c r="G2239" s="5" t="s">
        <v>35</v>
      </c>
      <c r="H2239" s="5" t="s">
        <v>36</v>
      </c>
      <c r="I2239" s="5" t="s">
        <v>37</v>
      </c>
      <c r="J2239" s="5" t="s">
        <v>46</v>
      </c>
      <c r="K2239" s="5" t="s">
        <v>89</v>
      </c>
      <c r="L2239" s="5" t="s">
        <v>40</v>
      </c>
      <c r="M2239" s="5" t="s">
        <v>49</v>
      </c>
      <c r="N2239" s="5">
        <v>5</v>
      </c>
      <c r="O2239" s="7">
        <v>2220</v>
      </c>
      <c r="P2239" s="8">
        <v>0</v>
      </c>
      <c r="Q2239" s="7">
        <v>1256</v>
      </c>
      <c r="R2239" s="9">
        <f t="shared" si="276"/>
        <v>11100</v>
      </c>
      <c r="S2239" s="9">
        <f t="shared" si="277"/>
        <v>6280</v>
      </c>
      <c r="T2239" s="9">
        <f t="shared" si="278"/>
        <v>4820</v>
      </c>
      <c r="U2239" s="10">
        <f t="shared" si="279"/>
        <v>0.43423423423423424</v>
      </c>
      <c r="V2239" s="5" t="s">
        <v>42</v>
      </c>
    </row>
    <row r="2240" spans="1:22" x14ac:dyDescent="0.3">
      <c r="A2240" s="5" t="s">
        <v>2327</v>
      </c>
      <c r="B2240" s="6">
        <v>45506</v>
      </c>
      <c r="C2240" s="5">
        <f t="shared" si="272"/>
        <v>2024</v>
      </c>
      <c r="D2240" s="5">
        <f t="shared" si="273"/>
        <v>8</v>
      </c>
      <c r="E2240" s="5" t="str">
        <f t="shared" si="274"/>
        <v>Aug</v>
      </c>
      <c r="F2240" s="5" t="str">
        <f t="shared" si="275"/>
        <v>Q3</v>
      </c>
      <c r="G2240" s="5" t="s">
        <v>58</v>
      </c>
      <c r="H2240" s="5" t="s">
        <v>68</v>
      </c>
      <c r="I2240" s="5" t="s">
        <v>69</v>
      </c>
      <c r="J2240" s="5" t="s">
        <v>81</v>
      </c>
      <c r="K2240" s="5" t="s">
        <v>130</v>
      </c>
      <c r="L2240" s="5" t="s">
        <v>40</v>
      </c>
      <c r="M2240" s="5" t="s">
        <v>49</v>
      </c>
      <c r="N2240" s="5">
        <v>1</v>
      </c>
      <c r="O2240" s="7">
        <v>14520</v>
      </c>
      <c r="P2240" s="8">
        <v>0.3</v>
      </c>
      <c r="Q2240" s="7">
        <v>8631</v>
      </c>
      <c r="R2240" s="9">
        <f t="shared" si="276"/>
        <v>10164</v>
      </c>
      <c r="S2240" s="9">
        <f t="shared" si="277"/>
        <v>8631</v>
      </c>
      <c r="T2240" s="9">
        <f t="shared" si="278"/>
        <v>1533</v>
      </c>
      <c r="U2240" s="10">
        <f t="shared" si="279"/>
        <v>0.15082644628099173</v>
      </c>
      <c r="V2240" s="5" t="s">
        <v>42</v>
      </c>
    </row>
    <row r="2241" spans="1:22" x14ac:dyDescent="0.3">
      <c r="A2241" s="5" t="s">
        <v>2328</v>
      </c>
      <c r="B2241" s="6">
        <v>45506</v>
      </c>
      <c r="C2241" s="5">
        <f t="shared" si="272"/>
        <v>2024</v>
      </c>
      <c r="D2241" s="5">
        <f t="shared" si="273"/>
        <v>8</v>
      </c>
      <c r="E2241" s="5" t="str">
        <f t="shared" si="274"/>
        <v>Aug</v>
      </c>
      <c r="F2241" s="5" t="str">
        <f t="shared" si="275"/>
        <v>Q3</v>
      </c>
      <c r="G2241" s="5" t="s">
        <v>63</v>
      </c>
      <c r="H2241" s="5" t="s">
        <v>86</v>
      </c>
      <c r="I2241" s="5" t="s">
        <v>87</v>
      </c>
      <c r="J2241" s="5" t="s">
        <v>81</v>
      </c>
      <c r="K2241" s="5" t="s">
        <v>130</v>
      </c>
      <c r="L2241" s="5" t="s">
        <v>40</v>
      </c>
      <c r="M2241" s="5" t="s">
        <v>56</v>
      </c>
      <c r="N2241" s="5">
        <v>5</v>
      </c>
      <c r="O2241" s="7">
        <v>13982</v>
      </c>
      <c r="P2241" s="8">
        <v>0.35</v>
      </c>
      <c r="Q2241" s="7">
        <v>8416</v>
      </c>
      <c r="R2241" s="9">
        <f t="shared" si="276"/>
        <v>45441.5</v>
      </c>
      <c r="S2241" s="9">
        <f t="shared" si="277"/>
        <v>42080</v>
      </c>
      <c r="T2241" s="9">
        <f t="shared" si="278"/>
        <v>3361.5</v>
      </c>
      <c r="U2241" s="10">
        <f t="shared" si="279"/>
        <v>7.39742306041834E-2</v>
      </c>
      <c r="V2241" s="5" t="s">
        <v>42</v>
      </c>
    </row>
    <row r="2242" spans="1:22" x14ac:dyDescent="0.3">
      <c r="A2242" s="5" t="s">
        <v>2329</v>
      </c>
      <c r="B2242" s="6">
        <v>45506</v>
      </c>
      <c r="C2242" s="5">
        <f t="shared" ref="C2242:C2305" si="280">YEAR(B2242)</f>
        <v>2024</v>
      </c>
      <c r="D2242" s="5">
        <f t="shared" ref="D2242:D2305" si="281">MONTH(B2242)</f>
        <v>8</v>
      </c>
      <c r="E2242" s="5" t="str">
        <f t="shared" ref="E2242:E2305" si="282">TEXT(B2242,"mmm")</f>
        <v>Aug</v>
      </c>
      <c r="F2242" s="5" t="str">
        <f t="shared" ref="F2242:F2305" si="283">"Q"&amp;ROUNDUP(D2242/3,0)</f>
        <v>Q3</v>
      </c>
      <c r="G2242" s="5" t="s">
        <v>51</v>
      </c>
      <c r="H2242" s="5" t="s">
        <v>79</v>
      </c>
      <c r="I2242" s="5" t="s">
        <v>80</v>
      </c>
      <c r="J2242" s="5" t="s">
        <v>46</v>
      </c>
      <c r="K2242" s="5" t="s">
        <v>66</v>
      </c>
      <c r="L2242" s="5" t="s">
        <v>48</v>
      </c>
      <c r="M2242" s="5" t="s">
        <v>41</v>
      </c>
      <c r="N2242" s="5">
        <v>2</v>
      </c>
      <c r="O2242" s="7">
        <v>290</v>
      </c>
      <c r="P2242" s="8">
        <v>0.15</v>
      </c>
      <c r="Q2242" s="7">
        <v>118</v>
      </c>
      <c r="R2242" s="9">
        <f t="shared" ref="R2242:R2305" si="284">N2242*O2242*(1-P2242)</f>
        <v>493</v>
      </c>
      <c r="S2242" s="9">
        <f t="shared" ref="S2242:S2305" si="285">N2242*Q2242</f>
        <v>236</v>
      </c>
      <c r="T2242" s="9">
        <f t="shared" ref="T2242:T2305" si="286">R2242-S2242</f>
        <v>257</v>
      </c>
      <c r="U2242" s="10">
        <f t="shared" ref="U2242:U2305" si="287">IF(R2242=0,0,T2242/R2242)</f>
        <v>0.52129817444219062</v>
      </c>
      <c r="V2242" s="5" t="s">
        <v>42</v>
      </c>
    </row>
    <row r="2243" spans="1:22" x14ac:dyDescent="0.3">
      <c r="A2243" s="5" t="s">
        <v>2330</v>
      </c>
      <c r="B2243" s="6">
        <v>45506</v>
      </c>
      <c r="C2243" s="5">
        <f t="shared" si="280"/>
        <v>2024</v>
      </c>
      <c r="D2243" s="5">
        <f t="shared" si="281"/>
        <v>8</v>
      </c>
      <c r="E2243" s="5" t="str">
        <f t="shared" si="282"/>
        <v>Aug</v>
      </c>
      <c r="F2243" s="5" t="str">
        <f t="shared" si="283"/>
        <v>Q3</v>
      </c>
      <c r="G2243" s="5" t="s">
        <v>63</v>
      </c>
      <c r="H2243" s="5" t="s">
        <v>64</v>
      </c>
      <c r="I2243" s="5" t="s">
        <v>65</v>
      </c>
      <c r="J2243" s="5" t="s">
        <v>46</v>
      </c>
      <c r="K2243" s="5" t="s">
        <v>89</v>
      </c>
      <c r="L2243" s="5" t="s">
        <v>76</v>
      </c>
      <c r="M2243" s="5" t="s">
        <v>49</v>
      </c>
      <c r="N2243" s="5">
        <v>1</v>
      </c>
      <c r="O2243" s="7">
        <v>2366</v>
      </c>
      <c r="P2243" s="8">
        <v>0</v>
      </c>
      <c r="Q2243" s="7">
        <v>1403</v>
      </c>
      <c r="R2243" s="9">
        <f t="shared" si="284"/>
        <v>2366</v>
      </c>
      <c r="S2243" s="9">
        <f t="shared" si="285"/>
        <v>1403</v>
      </c>
      <c r="T2243" s="9">
        <f t="shared" si="286"/>
        <v>963</v>
      </c>
      <c r="U2243" s="10">
        <f t="shared" si="287"/>
        <v>0.4070160608622147</v>
      </c>
      <c r="V2243" s="5" t="s">
        <v>42</v>
      </c>
    </row>
    <row r="2244" spans="1:22" x14ac:dyDescent="0.3">
      <c r="A2244" s="5" t="s">
        <v>2331</v>
      </c>
      <c r="B2244" s="6">
        <v>45506</v>
      </c>
      <c r="C2244" s="5">
        <f t="shared" si="280"/>
        <v>2024</v>
      </c>
      <c r="D2244" s="5">
        <f t="shared" si="281"/>
        <v>8</v>
      </c>
      <c r="E2244" s="5" t="str">
        <f t="shared" si="282"/>
        <v>Aug</v>
      </c>
      <c r="F2244" s="5" t="str">
        <f t="shared" si="283"/>
        <v>Q3</v>
      </c>
      <c r="G2244" s="5" t="s">
        <v>58</v>
      </c>
      <c r="H2244" s="5" t="s">
        <v>68</v>
      </c>
      <c r="I2244" s="5" t="s">
        <v>69</v>
      </c>
      <c r="J2244" s="5" t="s">
        <v>46</v>
      </c>
      <c r="K2244" s="5" t="s">
        <v>89</v>
      </c>
      <c r="L2244" s="5" t="s">
        <v>48</v>
      </c>
      <c r="M2244" s="5" t="s">
        <v>56</v>
      </c>
      <c r="N2244" s="5">
        <v>2</v>
      </c>
      <c r="O2244" s="7">
        <v>2272</v>
      </c>
      <c r="P2244" s="8">
        <v>0</v>
      </c>
      <c r="Q2244" s="7">
        <v>1335</v>
      </c>
      <c r="R2244" s="9">
        <f t="shared" si="284"/>
        <v>4544</v>
      </c>
      <c r="S2244" s="9">
        <f t="shared" si="285"/>
        <v>2670</v>
      </c>
      <c r="T2244" s="9">
        <f t="shared" si="286"/>
        <v>1874</v>
      </c>
      <c r="U2244" s="10">
        <f t="shared" si="287"/>
        <v>0.41241197183098594</v>
      </c>
      <c r="V2244" s="5" t="s">
        <v>42</v>
      </c>
    </row>
    <row r="2245" spans="1:22" x14ac:dyDescent="0.3">
      <c r="A2245" s="5" t="s">
        <v>2332</v>
      </c>
      <c r="B2245" s="6">
        <v>45506</v>
      </c>
      <c r="C2245" s="5">
        <f t="shared" si="280"/>
        <v>2024</v>
      </c>
      <c r="D2245" s="5">
        <f t="shared" si="281"/>
        <v>8</v>
      </c>
      <c r="E2245" s="5" t="str">
        <f t="shared" si="282"/>
        <v>Aug</v>
      </c>
      <c r="F2245" s="5" t="str">
        <f t="shared" si="283"/>
        <v>Q3</v>
      </c>
      <c r="G2245" s="5" t="s">
        <v>63</v>
      </c>
      <c r="H2245" s="5" t="s">
        <v>64</v>
      </c>
      <c r="I2245" s="5" t="s">
        <v>65</v>
      </c>
      <c r="J2245" s="5" t="s">
        <v>54</v>
      </c>
      <c r="K2245" s="5" t="s">
        <v>99</v>
      </c>
      <c r="L2245" s="5" t="s">
        <v>48</v>
      </c>
      <c r="M2245" s="5" t="s">
        <v>41</v>
      </c>
      <c r="N2245" s="5">
        <v>5</v>
      </c>
      <c r="O2245" s="7">
        <v>1632</v>
      </c>
      <c r="P2245" s="8">
        <v>0.05</v>
      </c>
      <c r="Q2245" s="7">
        <v>845</v>
      </c>
      <c r="R2245" s="9">
        <f t="shared" si="284"/>
        <v>7752</v>
      </c>
      <c r="S2245" s="9">
        <f t="shared" si="285"/>
        <v>4225</v>
      </c>
      <c r="T2245" s="9">
        <f t="shared" si="286"/>
        <v>3527</v>
      </c>
      <c r="U2245" s="10">
        <f t="shared" si="287"/>
        <v>0.4549793601651187</v>
      </c>
      <c r="V2245" s="5" t="s">
        <v>120</v>
      </c>
    </row>
    <row r="2246" spans="1:22" x14ac:dyDescent="0.3">
      <c r="A2246" s="5" t="s">
        <v>2333</v>
      </c>
      <c r="B2246" s="6">
        <v>45506</v>
      </c>
      <c r="C2246" s="5">
        <f t="shared" si="280"/>
        <v>2024</v>
      </c>
      <c r="D2246" s="5">
        <f t="shared" si="281"/>
        <v>8</v>
      </c>
      <c r="E2246" s="5" t="str">
        <f t="shared" si="282"/>
        <v>Aug</v>
      </c>
      <c r="F2246" s="5" t="str">
        <f t="shared" si="283"/>
        <v>Q3</v>
      </c>
      <c r="G2246" s="5" t="s">
        <v>51</v>
      </c>
      <c r="H2246" s="5" t="s">
        <v>52</v>
      </c>
      <c r="I2246" s="5" t="s">
        <v>53</v>
      </c>
      <c r="J2246" s="5" t="s">
        <v>54</v>
      </c>
      <c r="K2246" s="5" t="s">
        <v>99</v>
      </c>
      <c r="L2246" s="5" t="s">
        <v>40</v>
      </c>
      <c r="M2246" s="5" t="s">
        <v>41</v>
      </c>
      <c r="N2246" s="5">
        <v>1</v>
      </c>
      <c r="O2246" s="7">
        <v>1791</v>
      </c>
      <c r="P2246" s="8">
        <v>0.05</v>
      </c>
      <c r="Q2246" s="7">
        <v>929</v>
      </c>
      <c r="R2246" s="9">
        <f t="shared" si="284"/>
        <v>1701.4499999999998</v>
      </c>
      <c r="S2246" s="9">
        <f t="shared" si="285"/>
        <v>929</v>
      </c>
      <c r="T2246" s="9">
        <f t="shared" si="286"/>
        <v>772.44999999999982</v>
      </c>
      <c r="U2246" s="10">
        <f t="shared" si="287"/>
        <v>0.45399512180786972</v>
      </c>
      <c r="V2246" s="5" t="s">
        <v>42</v>
      </c>
    </row>
    <row r="2247" spans="1:22" x14ac:dyDescent="0.3">
      <c r="A2247" s="5" t="s">
        <v>2334</v>
      </c>
      <c r="B2247" s="6">
        <v>45507</v>
      </c>
      <c r="C2247" s="5">
        <f t="shared" si="280"/>
        <v>2024</v>
      </c>
      <c r="D2247" s="5">
        <f t="shared" si="281"/>
        <v>8</v>
      </c>
      <c r="E2247" s="5" t="str">
        <f t="shared" si="282"/>
        <v>Aug</v>
      </c>
      <c r="F2247" s="5" t="str">
        <f t="shared" si="283"/>
        <v>Q3</v>
      </c>
      <c r="G2247" s="5" t="s">
        <v>51</v>
      </c>
      <c r="H2247" s="5" t="s">
        <v>106</v>
      </c>
      <c r="I2247" s="5" t="s">
        <v>107</v>
      </c>
      <c r="J2247" s="5" t="s">
        <v>54</v>
      </c>
      <c r="K2247" s="5" t="s">
        <v>99</v>
      </c>
      <c r="L2247" s="5" t="s">
        <v>76</v>
      </c>
      <c r="M2247" s="5" t="s">
        <v>49</v>
      </c>
      <c r="N2247" s="5">
        <v>1</v>
      </c>
      <c r="O2247" s="7">
        <v>1772</v>
      </c>
      <c r="P2247" s="8">
        <v>0.15</v>
      </c>
      <c r="Q2247" s="7">
        <v>942</v>
      </c>
      <c r="R2247" s="9">
        <f t="shared" si="284"/>
        <v>1506.2</v>
      </c>
      <c r="S2247" s="9">
        <f t="shared" si="285"/>
        <v>942</v>
      </c>
      <c r="T2247" s="9">
        <f t="shared" si="286"/>
        <v>564.20000000000005</v>
      </c>
      <c r="U2247" s="10">
        <f t="shared" si="287"/>
        <v>0.37458504846633917</v>
      </c>
      <c r="V2247" s="5" t="s">
        <v>120</v>
      </c>
    </row>
    <row r="2248" spans="1:22" x14ac:dyDescent="0.3">
      <c r="A2248" s="5" t="s">
        <v>2335</v>
      </c>
      <c r="B2248" s="6">
        <v>45507</v>
      </c>
      <c r="C2248" s="5">
        <f t="shared" si="280"/>
        <v>2024</v>
      </c>
      <c r="D2248" s="5">
        <f t="shared" si="281"/>
        <v>8</v>
      </c>
      <c r="E2248" s="5" t="str">
        <f t="shared" si="282"/>
        <v>Aug</v>
      </c>
      <c r="F2248" s="5" t="str">
        <f t="shared" si="283"/>
        <v>Q3</v>
      </c>
      <c r="G2248" s="5" t="s">
        <v>58</v>
      </c>
      <c r="H2248" s="5" t="s">
        <v>59</v>
      </c>
      <c r="I2248" s="5" t="s">
        <v>60</v>
      </c>
      <c r="J2248" s="5" t="s">
        <v>46</v>
      </c>
      <c r="K2248" s="5" t="s">
        <v>61</v>
      </c>
      <c r="L2248" s="5" t="s">
        <v>76</v>
      </c>
      <c r="M2248" s="5" t="s">
        <v>49</v>
      </c>
      <c r="N2248" s="5">
        <v>2</v>
      </c>
      <c r="O2248" s="7">
        <v>226</v>
      </c>
      <c r="P2248" s="8">
        <v>0</v>
      </c>
      <c r="Q2248" s="7">
        <v>94</v>
      </c>
      <c r="R2248" s="9">
        <f t="shared" si="284"/>
        <v>452</v>
      </c>
      <c r="S2248" s="9">
        <f t="shared" si="285"/>
        <v>188</v>
      </c>
      <c r="T2248" s="9">
        <f t="shared" si="286"/>
        <v>264</v>
      </c>
      <c r="U2248" s="10">
        <f t="shared" si="287"/>
        <v>0.58407079646017701</v>
      </c>
      <c r="V2248" s="5" t="s">
        <v>42</v>
      </c>
    </row>
    <row r="2249" spans="1:22" x14ac:dyDescent="0.3">
      <c r="A2249" s="5" t="s">
        <v>2336</v>
      </c>
      <c r="B2249" s="6">
        <v>45507</v>
      </c>
      <c r="C2249" s="5">
        <f t="shared" si="280"/>
        <v>2024</v>
      </c>
      <c r="D2249" s="5">
        <f t="shared" si="281"/>
        <v>8</v>
      </c>
      <c r="E2249" s="5" t="str">
        <f t="shared" si="282"/>
        <v>Aug</v>
      </c>
      <c r="F2249" s="5" t="str">
        <f t="shared" si="283"/>
        <v>Q3</v>
      </c>
      <c r="G2249" s="5" t="s">
        <v>51</v>
      </c>
      <c r="H2249" s="5" t="s">
        <v>106</v>
      </c>
      <c r="I2249" s="5" t="s">
        <v>107</v>
      </c>
      <c r="J2249" s="5" t="s">
        <v>46</v>
      </c>
      <c r="K2249" s="5" t="s">
        <v>89</v>
      </c>
      <c r="L2249" s="5" t="s">
        <v>40</v>
      </c>
      <c r="M2249" s="5" t="s">
        <v>56</v>
      </c>
      <c r="N2249" s="5">
        <v>3</v>
      </c>
      <c r="O2249" s="7">
        <v>2231</v>
      </c>
      <c r="P2249" s="8">
        <v>0</v>
      </c>
      <c r="Q2249" s="7">
        <v>1272</v>
      </c>
      <c r="R2249" s="9">
        <f t="shared" si="284"/>
        <v>6693</v>
      </c>
      <c r="S2249" s="9">
        <f t="shared" si="285"/>
        <v>3816</v>
      </c>
      <c r="T2249" s="9">
        <f t="shared" si="286"/>
        <v>2877</v>
      </c>
      <c r="U2249" s="10">
        <f t="shared" si="287"/>
        <v>0.42985208426714477</v>
      </c>
      <c r="V2249" s="5" t="s">
        <v>120</v>
      </c>
    </row>
    <row r="2250" spans="1:22" x14ac:dyDescent="0.3">
      <c r="A2250" s="5" t="s">
        <v>2337</v>
      </c>
      <c r="B2250" s="6">
        <v>45507</v>
      </c>
      <c r="C2250" s="5">
        <f t="shared" si="280"/>
        <v>2024</v>
      </c>
      <c r="D2250" s="5">
        <f t="shared" si="281"/>
        <v>8</v>
      </c>
      <c r="E2250" s="5" t="str">
        <f t="shared" si="282"/>
        <v>Aug</v>
      </c>
      <c r="F2250" s="5" t="str">
        <f t="shared" si="283"/>
        <v>Q3</v>
      </c>
      <c r="G2250" s="5" t="s">
        <v>51</v>
      </c>
      <c r="H2250" s="5" t="s">
        <v>52</v>
      </c>
      <c r="I2250" s="5" t="s">
        <v>53</v>
      </c>
      <c r="J2250" s="5" t="s">
        <v>38</v>
      </c>
      <c r="K2250" s="5" t="s">
        <v>39</v>
      </c>
      <c r="L2250" s="5" t="s">
        <v>48</v>
      </c>
      <c r="M2250" s="5" t="s">
        <v>49</v>
      </c>
      <c r="N2250" s="5">
        <v>1</v>
      </c>
      <c r="O2250" s="7">
        <v>53872</v>
      </c>
      <c r="P2250" s="8">
        <v>0.05</v>
      </c>
      <c r="Q2250" s="7">
        <v>44955</v>
      </c>
      <c r="R2250" s="9">
        <f t="shared" si="284"/>
        <v>51178.399999999994</v>
      </c>
      <c r="S2250" s="9">
        <f t="shared" si="285"/>
        <v>44955</v>
      </c>
      <c r="T2250" s="9">
        <f t="shared" si="286"/>
        <v>6223.3999999999942</v>
      </c>
      <c r="U2250" s="10">
        <f t="shared" si="287"/>
        <v>0.12160208212839782</v>
      </c>
      <c r="V2250" s="5" t="s">
        <v>42</v>
      </c>
    </row>
    <row r="2251" spans="1:22" x14ac:dyDescent="0.3">
      <c r="A2251" s="5" t="s">
        <v>2338</v>
      </c>
      <c r="B2251" s="6">
        <v>45508</v>
      </c>
      <c r="C2251" s="5">
        <f t="shared" si="280"/>
        <v>2024</v>
      </c>
      <c r="D2251" s="5">
        <f t="shared" si="281"/>
        <v>8</v>
      </c>
      <c r="E2251" s="5" t="str">
        <f t="shared" si="282"/>
        <v>Aug</v>
      </c>
      <c r="F2251" s="5" t="str">
        <f t="shared" si="283"/>
        <v>Q3</v>
      </c>
      <c r="G2251" s="5" t="s">
        <v>63</v>
      </c>
      <c r="H2251" s="5" t="s">
        <v>86</v>
      </c>
      <c r="I2251" s="5" t="s">
        <v>87</v>
      </c>
      <c r="J2251" s="5" t="s">
        <v>54</v>
      </c>
      <c r="K2251" s="5" t="s">
        <v>84</v>
      </c>
      <c r="L2251" s="5" t="s">
        <v>40</v>
      </c>
      <c r="M2251" s="5" t="s">
        <v>41</v>
      </c>
      <c r="N2251" s="5">
        <v>1</v>
      </c>
      <c r="O2251" s="7">
        <v>2481</v>
      </c>
      <c r="P2251" s="8">
        <v>0.15</v>
      </c>
      <c r="Q2251" s="7">
        <v>1239</v>
      </c>
      <c r="R2251" s="9">
        <f t="shared" si="284"/>
        <v>2108.85</v>
      </c>
      <c r="S2251" s="9">
        <f t="shared" si="285"/>
        <v>1239</v>
      </c>
      <c r="T2251" s="9">
        <f t="shared" si="286"/>
        <v>869.84999999999991</v>
      </c>
      <c r="U2251" s="10">
        <f t="shared" si="287"/>
        <v>0.41247599402517959</v>
      </c>
      <c r="V2251" s="5" t="s">
        <v>42</v>
      </c>
    </row>
    <row r="2252" spans="1:22" x14ac:dyDescent="0.3">
      <c r="A2252" s="5" t="s">
        <v>2339</v>
      </c>
      <c r="B2252" s="6">
        <v>45508</v>
      </c>
      <c r="C2252" s="5">
        <f t="shared" si="280"/>
        <v>2024</v>
      </c>
      <c r="D2252" s="5">
        <f t="shared" si="281"/>
        <v>8</v>
      </c>
      <c r="E2252" s="5" t="str">
        <f t="shared" si="282"/>
        <v>Aug</v>
      </c>
      <c r="F2252" s="5" t="str">
        <f t="shared" si="283"/>
        <v>Q3</v>
      </c>
      <c r="G2252" s="5" t="s">
        <v>63</v>
      </c>
      <c r="H2252" s="5" t="s">
        <v>109</v>
      </c>
      <c r="I2252" s="5" t="s">
        <v>110</v>
      </c>
      <c r="J2252" s="5" t="s">
        <v>38</v>
      </c>
      <c r="K2252" s="5" t="s">
        <v>104</v>
      </c>
      <c r="L2252" s="5" t="s">
        <v>76</v>
      </c>
      <c r="M2252" s="5" t="s">
        <v>49</v>
      </c>
      <c r="N2252" s="5">
        <v>1</v>
      </c>
      <c r="O2252" s="7">
        <v>1527</v>
      </c>
      <c r="P2252" s="8">
        <v>0.15</v>
      </c>
      <c r="Q2252" s="7">
        <v>764</v>
      </c>
      <c r="R2252" s="9">
        <f t="shared" si="284"/>
        <v>1297.95</v>
      </c>
      <c r="S2252" s="9">
        <f t="shared" si="285"/>
        <v>764</v>
      </c>
      <c r="T2252" s="9">
        <f t="shared" si="286"/>
        <v>533.95000000000005</v>
      </c>
      <c r="U2252" s="10">
        <f t="shared" si="287"/>
        <v>0.41137948303093341</v>
      </c>
      <c r="V2252" s="5" t="s">
        <v>42</v>
      </c>
    </row>
    <row r="2253" spans="1:22" x14ac:dyDescent="0.3">
      <c r="A2253" s="5" t="s">
        <v>2340</v>
      </c>
      <c r="B2253" s="6">
        <v>45508</v>
      </c>
      <c r="C2253" s="5">
        <f t="shared" si="280"/>
        <v>2024</v>
      </c>
      <c r="D2253" s="5">
        <f t="shared" si="281"/>
        <v>8</v>
      </c>
      <c r="E2253" s="5" t="str">
        <f t="shared" si="282"/>
        <v>Aug</v>
      </c>
      <c r="F2253" s="5" t="str">
        <f t="shared" si="283"/>
        <v>Q3</v>
      </c>
      <c r="G2253" s="5" t="s">
        <v>35</v>
      </c>
      <c r="H2253" s="5" t="s">
        <v>44</v>
      </c>
      <c r="I2253" s="5" t="s">
        <v>45</v>
      </c>
      <c r="J2253" s="5" t="s">
        <v>81</v>
      </c>
      <c r="K2253" s="5" t="s">
        <v>94</v>
      </c>
      <c r="L2253" s="5" t="s">
        <v>76</v>
      </c>
      <c r="M2253" s="5" t="s">
        <v>56</v>
      </c>
      <c r="N2253" s="5">
        <v>3</v>
      </c>
      <c r="O2253" s="7">
        <v>31802</v>
      </c>
      <c r="P2253" s="8">
        <v>0.1</v>
      </c>
      <c r="Q2253" s="7">
        <v>21372</v>
      </c>
      <c r="R2253" s="9">
        <f t="shared" si="284"/>
        <v>85865.400000000009</v>
      </c>
      <c r="S2253" s="9">
        <f t="shared" si="285"/>
        <v>64116</v>
      </c>
      <c r="T2253" s="9">
        <f t="shared" si="286"/>
        <v>21749.400000000009</v>
      </c>
      <c r="U2253" s="10">
        <f t="shared" si="287"/>
        <v>0.25329643837913768</v>
      </c>
      <c r="V2253" s="5" t="s">
        <v>42</v>
      </c>
    </row>
    <row r="2254" spans="1:22" x14ac:dyDescent="0.3">
      <c r="A2254" s="5" t="s">
        <v>2341</v>
      </c>
      <c r="B2254" s="6">
        <v>45508</v>
      </c>
      <c r="C2254" s="5">
        <f t="shared" si="280"/>
        <v>2024</v>
      </c>
      <c r="D2254" s="5">
        <f t="shared" si="281"/>
        <v>8</v>
      </c>
      <c r="E2254" s="5" t="str">
        <f t="shared" si="282"/>
        <v>Aug</v>
      </c>
      <c r="F2254" s="5" t="str">
        <f t="shared" si="283"/>
        <v>Q3</v>
      </c>
      <c r="G2254" s="5" t="s">
        <v>51</v>
      </c>
      <c r="H2254" s="5" t="s">
        <v>79</v>
      </c>
      <c r="I2254" s="5" t="s">
        <v>80</v>
      </c>
      <c r="J2254" s="5" t="s">
        <v>38</v>
      </c>
      <c r="K2254" s="5" t="s">
        <v>75</v>
      </c>
      <c r="L2254" s="5" t="s">
        <v>40</v>
      </c>
      <c r="M2254" s="5" t="s">
        <v>49</v>
      </c>
      <c r="N2254" s="5">
        <v>1</v>
      </c>
      <c r="O2254" s="7">
        <v>10371</v>
      </c>
      <c r="P2254" s="8">
        <v>0.15</v>
      </c>
      <c r="Q2254" s="7">
        <v>7553</v>
      </c>
      <c r="R2254" s="9">
        <f t="shared" si="284"/>
        <v>8815.35</v>
      </c>
      <c r="S2254" s="9">
        <f t="shared" si="285"/>
        <v>7553</v>
      </c>
      <c r="T2254" s="9">
        <f t="shared" si="286"/>
        <v>1262.3500000000004</v>
      </c>
      <c r="U2254" s="10">
        <f t="shared" si="287"/>
        <v>0.14319907887945463</v>
      </c>
      <c r="V2254" s="5" t="s">
        <v>42</v>
      </c>
    </row>
    <row r="2255" spans="1:22" x14ac:dyDescent="0.3">
      <c r="A2255" s="5" t="s">
        <v>2342</v>
      </c>
      <c r="B2255" s="6">
        <v>45509</v>
      </c>
      <c r="C2255" s="5">
        <f t="shared" si="280"/>
        <v>2024</v>
      </c>
      <c r="D2255" s="5">
        <f t="shared" si="281"/>
        <v>8</v>
      </c>
      <c r="E2255" s="5" t="str">
        <f t="shared" si="282"/>
        <v>Aug</v>
      </c>
      <c r="F2255" s="5" t="str">
        <f t="shared" si="283"/>
        <v>Q3</v>
      </c>
      <c r="G2255" s="5" t="s">
        <v>58</v>
      </c>
      <c r="H2255" s="5" t="s">
        <v>72</v>
      </c>
      <c r="I2255" s="5" t="s">
        <v>73</v>
      </c>
      <c r="J2255" s="5" t="s">
        <v>46</v>
      </c>
      <c r="K2255" s="5" t="s">
        <v>66</v>
      </c>
      <c r="L2255" s="5" t="s">
        <v>76</v>
      </c>
      <c r="M2255" s="5" t="s">
        <v>56</v>
      </c>
      <c r="N2255" s="5">
        <v>1</v>
      </c>
      <c r="O2255" s="7">
        <v>329</v>
      </c>
      <c r="P2255" s="8">
        <v>0.1</v>
      </c>
      <c r="Q2255" s="7">
        <v>135</v>
      </c>
      <c r="R2255" s="9">
        <f t="shared" si="284"/>
        <v>296.10000000000002</v>
      </c>
      <c r="S2255" s="9">
        <f t="shared" si="285"/>
        <v>135</v>
      </c>
      <c r="T2255" s="9">
        <f t="shared" si="286"/>
        <v>161.10000000000002</v>
      </c>
      <c r="U2255" s="10">
        <f t="shared" si="287"/>
        <v>0.54407294832826747</v>
      </c>
      <c r="V2255" s="5" t="s">
        <v>42</v>
      </c>
    </row>
    <row r="2256" spans="1:22" x14ac:dyDescent="0.3">
      <c r="A2256" s="5" t="s">
        <v>2343</v>
      </c>
      <c r="B2256" s="6">
        <v>45509</v>
      </c>
      <c r="C2256" s="5">
        <f t="shared" si="280"/>
        <v>2024</v>
      </c>
      <c r="D2256" s="5">
        <f t="shared" si="281"/>
        <v>8</v>
      </c>
      <c r="E2256" s="5" t="str">
        <f t="shared" si="282"/>
        <v>Aug</v>
      </c>
      <c r="F2256" s="5" t="str">
        <f t="shared" si="283"/>
        <v>Q3</v>
      </c>
      <c r="G2256" s="5" t="s">
        <v>58</v>
      </c>
      <c r="H2256" s="5" t="s">
        <v>72</v>
      </c>
      <c r="I2256" s="5" t="s">
        <v>73</v>
      </c>
      <c r="J2256" s="5" t="s">
        <v>46</v>
      </c>
      <c r="K2256" s="5" t="s">
        <v>47</v>
      </c>
      <c r="L2256" s="5" t="s">
        <v>48</v>
      </c>
      <c r="M2256" s="5" t="s">
        <v>49</v>
      </c>
      <c r="N2256" s="5">
        <v>1</v>
      </c>
      <c r="O2256" s="7">
        <v>474</v>
      </c>
      <c r="P2256" s="8">
        <v>0.1</v>
      </c>
      <c r="Q2256" s="7">
        <v>214</v>
      </c>
      <c r="R2256" s="9">
        <f t="shared" si="284"/>
        <v>426.6</v>
      </c>
      <c r="S2256" s="9">
        <f t="shared" si="285"/>
        <v>214</v>
      </c>
      <c r="T2256" s="9">
        <f t="shared" si="286"/>
        <v>212.60000000000002</v>
      </c>
      <c r="U2256" s="10">
        <f t="shared" si="287"/>
        <v>0.49835911861228321</v>
      </c>
      <c r="V2256" s="5" t="s">
        <v>42</v>
      </c>
    </row>
    <row r="2257" spans="1:22" x14ac:dyDescent="0.3">
      <c r="A2257" s="5" t="s">
        <v>2344</v>
      </c>
      <c r="B2257" s="6">
        <v>45509</v>
      </c>
      <c r="C2257" s="5">
        <f t="shared" si="280"/>
        <v>2024</v>
      </c>
      <c r="D2257" s="5">
        <f t="shared" si="281"/>
        <v>8</v>
      </c>
      <c r="E2257" s="5" t="str">
        <f t="shared" si="282"/>
        <v>Aug</v>
      </c>
      <c r="F2257" s="5" t="str">
        <f t="shared" si="283"/>
        <v>Q3</v>
      </c>
      <c r="G2257" s="5" t="s">
        <v>58</v>
      </c>
      <c r="H2257" s="5" t="s">
        <v>68</v>
      </c>
      <c r="I2257" s="5" t="s">
        <v>69</v>
      </c>
      <c r="J2257" s="5" t="s">
        <v>46</v>
      </c>
      <c r="K2257" s="5" t="s">
        <v>47</v>
      </c>
      <c r="L2257" s="5" t="s">
        <v>40</v>
      </c>
      <c r="M2257" s="5" t="s">
        <v>41</v>
      </c>
      <c r="N2257" s="5">
        <v>1</v>
      </c>
      <c r="O2257" s="7">
        <v>438</v>
      </c>
      <c r="P2257" s="8">
        <v>0.1</v>
      </c>
      <c r="Q2257" s="7">
        <v>199</v>
      </c>
      <c r="R2257" s="9">
        <f t="shared" si="284"/>
        <v>394.2</v>
      </c>
      <c r="S2257" s="9">
        <f t="shared" si="285"/>
        <v>199</v>
      </c>
      <c r="T2257" s="9">
        <f t="shared" si="286"/>
        <v>195.2</v>
      </c>
      <c r="U2257" s="10">
        <f t="shared" si="287"/>
        <v>0.49518011161846776</v>
      </c>
      <c r="V2257" s="5" t="s">
        <v>42</v>
      </c>
    </row>
    <row r="2258" spans="1:22" x14ac:dyDescent="0.3">
      <c r="A2258" s="5" t="s">
        <v>2345</v>
      </c>
      <c r="B2258" s="6">
        <v>45509</v>
      </c>
      <c r="C2258" s="5">
        <f t="shared" si="280"/>
        <v>2024</v>
      </c>
      <c r="D2258" s="5">
        <f t="shared" si="281"/>
        <v>8</v>
      </c>
      <c r="E2258" s="5" t="str">
        <f t="shared" si="282"/>
        <v>Aug</v>
      </c>
      <c r="F2258" s="5" t="str">
        <f t="shared" si="283"/>
        <v>Q3</v>
      </c>
      <c r="G2258" s="5" t="s">
        <v>35</v>
      </c>
      <c r="H2258" s="5" t="s">
        <v>91</v>
      </c>
      <c r="I2258" s="5" t="s">
        <v>92</v>
      </c>
      <c r="J2258" s="5" t="s">
        <v>38</v>
      </c>
      <c r="K2258" s="5" t="s">
        <v>75</v>
      </c>
      <c r="L2258" s="5" t="s">
        <v>76</v>
      </c>
      <c r="M2258" s="5" t="s">
        <v>56</v>
      </c>
      <c r="N2258" s="5">
        <v>1</v>
      </c>
      <c r="O2258" s="7">
        <v>10783</v>
      </c>
      <c r="P2258" s="8">
        <v>0.05</v>
      </c>
      <c r="Q2258" s="7">
        <v>7939</v>
      </c>
      <c r="R2258" s="9">
        <f t="shared" si="284"/>
        <v>10243.85</v>
      </c>
      <c r="S2258" s="9">
        <f t="shared" si="285"/>
        <v>7939</v>
      </c>
      <c r="T2258" s="9">
        <f t="shared" si="286"/>
        <v>2304.8500000000004</v>
      </c>
      <c r="U2258" s="10">
        <f t="shared" si="287"/>
        <v>0.22499841368235579</v>
      </c>
      <c r="V2258" s="5" t="s">
        <v>42</v>
      </c>
    </row>
    <row r="2259" spans="1:22" x14ac:dyDescent="0.3">
      <c r="A2259" s="5" t="s">
        <v>2346</v>
      </c>
      <c r="B2259" s="6">
        <v>45510</v>
      </c>
      <c r="C2259" s="5">
        <f t="shared" si="280"/>
        <v>2024</v>
      </c>
      <c r="D2259" s="5">
        <f t="shared" si="281"/>
        <v>8</v>
      </c>
      <c r="E2259" s="5" t="str">
        <f t="shared" si="282"/>
        <v>Aug</v>
      </c>
      <c r="F2259" s="5" t="str">
        <f t="shared" si="283"/>
        <v>Q3</v>
      </c>
      <c r="G2259" s="5" t="s">
        <v>51</v>
      </c>
      <c r="H2259" s="5" t="s">
        <v>106</v>
      </c>
      <c r="I2259" s="5" t="s">
        <v>107</v>
      </c>
      <c r="J2259" s="5" t="s">
        <v>81</v>
      </c>
      <c r="K2259" s="5" t="s">
        <v>94</v>
      </c>
      <c r="L2259" s="5" t="s">
        <v>48</v>
      </c>
      <c r="M2259" s="5" t="s">
        <v>49</v>
      </c>
      <c r="N2259" s="5">
        <v>3</v>
      </c>
      <c r="O2259" s="7">
        <v>30216</v>
      </c>
      <c r="P2259" s="8">
        <v>0.2</v>
      </c>
      <c r="Q2259" s="7">
        <v>20696</v>
      </c>
      <c r="R2259" s="9">
        <f t="shared" si="284"/>
        <v>72518.400000000009</v>
      </c>
      <c r="S2259" s="9">
        <f t="shared" si="285"/>
        <v>62088</v>
      </c>
      <c r="T2259" s="9">
        <f t="shared" si="286"/>
        <v>10430.400000000009</v>
      </c>
      <c r="U2259" s="10">
        <f t="shared" si="287"/>
        <v>0.14383108287000276</v>
      </c>
      <c r="V2259" s="5" t="s">
        <v>42</v>
      </c>
    </row>
    <row r="2260" spans="1:22" x14ac:dyDescent="0.3">
      <c r="A2260" s="5" t="s">
        <v>2347</v>
      </c>
      <c r="B2260" s="6">
        <v>45510</v>
      </c>
      <c r="C2260" s="5">
        <f t="shared" si="280"/>
        <v>2024</v>
      </c>
      <c r="D2260" s="5">
        <f t="shared" si="281"/>
        <v>8</v>
      </c>
      <c r="E2260" s="5" t="str">
        <f t="shared" si="282"/>
        <v>Aug</v>
      </c>
      <c r="F2260" s="5" t="str">
        <f t="shared" si="283"/>
        <v>Q3</v>
      </c>
      <c r="G2260" s="5" t="s">
        <v>51</v>
      </c>
      <c r="H2260" s="5" t="s">
        <v>79</v>
      </c>
      <c r="I2260" s="5" t="s">
        <v>80</v>
      </c>
      <c r="J2260" s="5" t="s">
        <v>81</v>
      </c>
      <c r="K2260" s="5" t="s">
        <v>94</v>
      </c>
      <c r="L2260" s="5" t="s">
        <v>40</v>
      </c>
      <c r="M2260" s="5" t="s">
        <v>56</v>
      </c>
      <c r="N2260" s="5">
        <v>1</v>
      </c>
      <c r="O2260" s="7">
        <v>30971</v>
      </c>
      <c r="P2260" s="8">
        <v>0.3</v>
      </c>
      <c r="Q2260" s="7">
        <v>20652</v>
      </c>
      <c r="R2260" s="9">
        <f t="shared" si="284"/>
        <v>21679.699999999997</v>
      </c>
      <c r="S2260" s="9">
        <f t="shared" si="285"/>
        <v>20652</v>
      </c>
      <c r="T2260" s="9">
        <f t="shared" si="286"/>
        <v>1027.6999999999971</v>
      </c>
      <c r="U2260" s="10">
        <f t="shared" si="287"/>
        <v>4.7403792487903301E-2</v>
      </c>
      <c r="V2260" s="5" t="s">
        <v>42</v>
      </c>
    </row>
    <row r="2261" spans="1:22" x14ac:dyDescent="0.3">
      <c r="A2261" s="5" t="s">
        <v>2348</v>
      </c>
      <c r="B2261" s="6">
        <v>45510</v>
      </c>
      <c r="C2261" s="5">
        <f t="shared" si="280"/>
        <v>2024</v>
      </c>
      <c r="D2261" s="5">
        <f t="shared" si="281"/>
        <v>8</v>
      </c>
      <c r="E2261" s="5" t="str">
        <f t="shared" si="282"/>
        <v>Aug</v>
      </c>
      <c r="F2261" s="5" t="str">
        <f t="shared" si="283"/>
        <v>Q3</v>
      </c>
      <c r="G2261" s="5" t="s">
        <v>63</v>
      </c>
      <c r="H2261" s="5" t="s">
        <v>109</v>
      </c>
      <c r="I2261" s="5" t="s">
        <v>110</v>
      </c>
      <c r="J2261" s="5" t="s">
        <v>38</v>
      </c>
      <c r="K2261" s="5" t="s">
        <v>75</v>
      </c>
      <c r="L2261" s="5" t="s">
        <v>76</v>
      </c>
      <c r="M2261" s="5" t="s">
        <v>56</v>
      </c>
      <c r="N2261" s="5">
        <v>1</v>
      </c>
      <c r="O2261" s="7">
        <v>10978</v>
      </c>
      <c r="P2261" s="8">
        <v>0.15</v>
      </c>
      <c r="Q2261" s="7">
        <v>8352</v>
      </c>
      <c r="R2261" s="9">
        <f t="shared" si="284"/>
        <v>9331.2999999999993</v>
      </c>
      <c r="S2261" s="9">
        <f t="shared" si="285"/>
        <v>8352</v>
      </c>
      <c r="T2261" s="9">
        <f t="shared" si="286"/>
        <v>979.29999999999927</v>
      </c>
      <c r="U2261" s="10">
        <f t="shared" si="287"/>
        <v>0.10494786364172187</v>
      </c>
      <c r="V2261" s="5" t="s">
        <v>42</v>
      </c>
    </row>
    <row r="2262" spans="1:22" x14ac:dyDescent="0.3">
      <c r="A2262" s="5" t="s">
        <v>2349</v>
      </c>
      <c r="B2262" s="6">
        <v>45511</v>
      </c>
      <c r="C2262" s="5">
        <f t="shared" si="280"/>
        <v>2024</v>
      </c>
      <c r="D2262" s="5">
        <f t="shared" si="281"/>
        <v>8</v>
      </c>
      <c r="E2262" s="5" t="str">
        <f t="shared" si="282"/>
        <v>Aug</v>
      </c>
      <c r="F2262" s="5" t="str">
        <f t="shared" si="283"/>
        <v>Q3</v>
      </c>
      <c r="G2262" s="5" t="s">
        <v>63</v>
      </c>
      <c r="H2262" s="5" t="s">
        <v>64</v>
      </c>
      <c r="I2262" s="5" t="s">
        <v>65</v>
      </c>
      <c r="J2262" s="5" t="s">
        <v>38</v>
      </c>
      <c r="K2262" s="5" t="s">
        <v>39</v>
      </c>
      <c r="L2262" s="5" t="s">
        <v>48</v>
      </c>
      <c r="M2262" s="5" t="s">
        <v>49</v>
      </c>
      <c r="N2262" s="5">
        <v>1</v>
      </c>
      <c r="O2262" s="7">
        <v>52866</v>
      </c>
      <c r="P2262" s="8">
        <v>0</v>
      </c>
      <c r="Q2262" s="7">
        <v>46145</v>
      </c>
      <c r="R2262" s="9">
        <f t="shared" si="284"/>
        <v>52866</v>
      </c>
      <c r="S2262" s="9">
        <f t="shared" si="285"/>
        <v>46145</v>
      </c>
      <c r="T2262" s="9">
        <f t="shared" si="286"/>
        <v>6721</v>
      </c>
      <c r="U2262" s="10">
        <f t="shared" si="287"/>
        <v>0.12713275072825633</v>
      </c>
      <c r="V2262" s="5" t="s">
        <v>42</v>
      </c>
    </row>
    <row r="2263" spans="1:22" x14ac:dyDescent="0.3">
      <c r="A2263" s="5" t="s">
        <v>2350</v>
      </c>
      <c r="B2263" s="6">
        <v>45511</v>
      </c>
      <c r="C2263" s="5">
        <f t="shared" si="280"/>
        <v>2024</v>
      </c>
      <c r="D2263" s="5">
        <f t="shared" si="281"/>
        <v>8</v>
      </c>
      <c r="E2263" s="5" t="str">
        <f t="shared" si="282"/>
        <v>Aug</v>
      </c>
      <c r="F2263" s="5" t="str">
        <f t="shared" si="283"/>
        <v>Q3</v>
      </c>
      <c r="G2263" s="5" t="s">
        <v>35</v>
      </c>
      <c r="H2263" s="5" t="s">
        <v>36</v>
      </c>
      <c r="I2263" s="5" t="s">
        <v>37</v>
      </c>
      <c r="J2263" s="5" t="s">
        <v>46</v>
      </c>
      <c r="K2263" s="5" t="s">
        <v>66</v>
      </c>
      <c r="L2263" s="5" t="s">
        <v>40</v>
      </c>
      <c r="M2263" s="5" t="s">
        <v>56</v>
      </c>
      <c r="N2263" s="5">
        <v>2</v>
      </c>
      <c r="O2263" s="7">
        <v>295</v>
      </c>
      <c r="P2263" s="8">
        <v>0</v>
      </c>
      <c r="Q2263" s="7">
        <v>115</v>
      </c>
      <c r="R2263" s="9">
        <f t="shared" si="284"/>
        <v>590</v>
      </c>
      <c r="S2263" s="9">
        <f t="shared" si="285"/>
        <v>230</v>
      </c>
      <c r="T2263" s="9">
        <f t="shared" si="286"/>
        <v>360</v>
      </c>
      <c r="U2263" s="10">
        <f t="shared" si="287"/>
        <v>0.61016949152542377</v>
      </c>
      <c r="V2263" s="5" t="s">
        <v>42</v>
      </c>
    </row>
    <row r="2264" spans="1:22" x14ac:dyDescent="0.3">
      <c r="A2264" s="5" t="s">
        <v>2351</v>
      </c>
      <c r="B2264" s="6">
        <v>45511</v>
      </c>
      <c r="C2264" s="5">
        <f t="shared" si="280"/>
        <v>2024</v>
      </c>
      <c r="D2264" s="5">
        <f t="shared" si="281"/>
        <v>8</v>
      </c>
      <c r="E2264" s="5" t="str">
        <f t="shared" si="282"/>
        <v>Aug</v>
      </c>
      <c r="F2264" s="5" t="str">
        <f t="shared" si="283"/>
        <v>Q3</v>
      </c>
      <c r="G2264" s="5" t="s">
        <v>58</v>
      </c>
      <c r="H2264" s="5" t="s">
        <v>72</v>
      </c>
      <c r="I2264" s="5" t="s">
        <v>73</v>
      </c>
      <c r="J2264" s="5" t="s">
        <v>46</v>
      </c>
      <c r="K2264" s="5" t="s">
        <v>66</v>
      </c>
      <c r="L2264" s="5" t="s">
        <v>40</v>
      </c>
      <c r="M2264" s="5" t="s">
        <v>56</v>
      </c>
      <c r="N2264" s="5">
        <v>1</v>
      </c>
      <c r="O2264" s="7">
        <v>299</v>
      </c>
      <c r="P2264" s="8">
        <v>0</v>
      </c>
      <c r="Q2264" s="7">
        <v>119</v>
      </c>
      <c r="R2264" s="9">
        <f t="shared" si="284"/>
        <v>299</v>
      </c>
      <c r="S2264" s="9">
        <f t="shared" si="285"/>
        <v>119</v>
      </c>
      <c r="T2264" s="9">
        <f t="shared" si="286"/>
        <v>180</v>
      </c>
      <c r="U2264" s="10">
        <f t="shared" si="287"/>
        <v>0.60200668896321075</v>
      </c>
      <c r="V2264" s="5" t="s">
        <v>120</v>
      </c>
    </row>
    <row r="2265" spans="1:22" x14ac:dyDescent="0.3">
      <c r="A2265" s="5" t="s">
        <v>2352</v>
      </c>
      <c r="B2265" s="6">
        <v>45511</v>
      </c>
      <c r="C2265" s="5">
        <f t="shared" si="280"/>
        <v>2024</v>
      </c>
      <c r="D2265" s="5">
        <f t="shared" si="281"/>
        <v>8</v>
      </c>
      <c r="E2265" s="5" t="str">
        <f t="shared" si="282"/>
        <v>Aug</v>
      </c>
      <c r="F2265" s="5" t="str">
        <f t="shared" si="283"/>
        <v>Q3</v>
      </c>
      <c r="G2265" s="5" t="s">
        <v>51</v>
      </c>
      <c r="H2265" s="5" t="s">
        <v>106</v>
      </c>
      <c r="I2265" s="5" t="s">
        <v>107</v>
      </c>
      <c r="J2265" s="5" t="s">
        <v>46</v>
      </c>
      <c r="K2265" s="5" t="s">
        <v>47</v>
      </c>
      <c r="L2265" s="5" t="s">
        <v>48</v>
      </c>
      <c r="M2265" s="5" t="s">
        <v>49</v>
      </c>
      <c r="N2265" s="5">
        <v>1</v>
      </c>
      <c r="O2265" s="7">
        <v>468</v>
      </c>
      <c r="P2265" s="8">
        <v>0.1</v>
      </c>
      <c r="Q2265" s="7">
        <v>210</v>
      </c>
      <c r="R2265" s="9">
        <f t="shared" si="284"/>
        <v>421.2</v>
      </c>
      <c r="S2265" s="9">
        <f t="shared" si="285"/>
        <v>210</v>
      </c>
      <c r="T2265" s="9">
        <f t="shared" si="286"/>
        <v>211.2</v>
      </c>
      <c r="U2265" s="10">
        <f t="shared" si="287"/>
        <v>0.50142450142450146</v>
      </c>
      <c r="V2265" s="5" t="s">
        <v>42</v>
      </c>
    </row>
    <row r="2266" spans="1:22" x14ac:dyDescent="0.3">
      <c r="A2266" s="5" t="s">
        <v>2353</v>
      </c>
      <c r="B2266" s="6">
        <v>45512</v>
      </c>
      <c r="C2266" s="5">
        <f t="shared" si="280"/>
        <v>2024</v>
      </c>
      <c r="D2266" s="5">
        <f t="shared" si="281"/>
        <v>8</v>
      </c>
      <c r="E2266" s="5" t="str">
        <f t="shared" si="282"/>
        <v>Aug</v>
      </c>
      <c r="F2266" s="5" t="str">
        <f t="shared" si="283"/>
        <v>Q3</v>
      </c>
      <c r="G2266" s="5" t="s">
        <v>58</v>
      </c>
      <c r="H2266" s="5" t="s">
        <v>59</v>
      </c>
      <c r="I2266" s="5" t="s">
        <v>60</v>
      </c>
      <c r="J2266" s="5" t="s">
        <v>54</v>
      </c>
      <c r="K2266" s="5" t="s">
        <v>84</v>
      </c>
      <c r="L2266" s="5" t="s">
        <v>40</v>
      </c>
      <c r="M2266" s="5" t="s">
        <v>41</v>
      </c>
      <c r="N2266" s="5">
        <v>3</v>
      </c>
      <c r="O2266" s="7">
        <v>2279</v>
      </c>
      <c r="P2266" s="8">
        <v>0.2</v>
      </c>
      <c r="Q2266" s="7">
        <v>1164</v>
      </c>
      <c r="R2266" s="9">
        <f t="shared" si="284"/>
        <v>5469.6</v>
      </c>
      <c r="S2266" s="9">
        <f t="shared" si="285"/>
        <v>3492</v>
      </c>
      <c r="T2266" s="9">
        <f t="shared" si="286"/>
        <v>1977.6000000000004</v>
      </c>
      <c r="U2266" s="10">
        <f t="shared" si="287"/>
        <v>0.36156208863536643</v>
      </c>
      <c r="V2266" s="5" t="s">
        <v>42</v>
      </c>
    </row>
    <row r="2267" spans="1:22" x14ac:dyDescent="0.3">
      <c r="A2267" s="5" t="s">
        <v>2354</v>
      </c>
      <c r="B2267" s="6">
        <v>45512</v>
      </c>
      <c r="C2267" s="5">
        <f t="shared" si="280"/>
        <v>2024</v>
      </c>
      <c r="D2267" s="5">
        <f t="shared" si="281"/>
        <v>8</v>
      </c>
      <c r="E2267" s="5" t="str">
        <f t="shared" si="282"/>
        <v>Aug</v>
      </c>
      <c r="F2267" s="5" t="str">
        <f t="shared" si="283"/>
        <v>Q3</v>
      </c>
      <c r="G2267" s="5" t="s">
        <v>58</v>
      </c>
      <c r="H2267" s="5" t="s">
        <v>72</v>
      </c>
      <c r="I2267" s="5" t="s">
        <v>73</v>
      </c>
      <c r="J2267" s="5" t="s">
        <v>46</v>
      </c>
      <c r="K2267" s="5" t="s">
        <v>89</v>
      </c>
      <c r="L2267" s="5" t="s">
        <v>40</v>
      </c>
      <c r="M2267" s="5" t="s">
        <v>56</v>
      </c>
      <c r="N2267" s="5">
        <v>2</v>
      </c>
      <c r="O2267" s="7">
        <v>2195</v>
      </c>
      <c r="P2267" s="8">
        <v>0</v>
      </c>
      <c r="Q2267" s="7">
        <v>1272</v>
      </c>
      <c r="R2267" s="9">
        <f t="shared" si="284"/>
        <v>4390</v>
      </c>
      <c r="S2267" s="9">
        <f t="shared" si="285"/>
        <v>2544</v>
      </c>
      <c r="T2267" s="9">
        <f t="shared" si="286"/>
        <v>1846</v>
      </c>
      <c r="U2267" s="10">
        <f t="shared" si="287"/>
        <v>0.42050113895216401</v>
      </c>
      <c r="V2267" s="5" t="s">
        <v>42</v>
      </c>
    </row>
    <row r="2268" spans="1:22" x14ac:dyDescent="0.3">
      <c r="A2268" s="5" t="s">
        <v>2355</v>
      </c>
      <c r="B2268" s="6">
        <v>45512</v>
      </c>
      <c r="C2268" s="5">
        <f t="shared" si="280"/>
        <v>2024</v>
      </c>
      <c r="D2268" s="5">
        <f t="shared" si="281"/>
        <v>8</v>
      </c>
      <c r="E2268" s="5" t="str">
        <f t="shared" si="282"/>
        <v>Aug</v>
      </c>
      <c r="F2268" s="5" t="str">
        <f t="shared" si="283"/>
        <v>Q3</v>
      </c>
      <c r="G2268" s="5" t="s">
        <v>63</v>
      </c>
      <c r="H2268" s="5" t="s">
        <v>86</v>
      </c>
      <c r="I2268" s="5" t="s">
        <v>87</v>
      </c>
      <c r="J2268" s="5" t="s">
        <v>46</v>
      </c>
      <c r="K2268" s="5" t="s">
        <v>89</v>
      </c>
      <c r="L2268" s="5" t="s">
        <v>76</v>
      </c>
      <c r="M2268" s="5" t="s">
        <v>56</v>
      </c>
      <c r="N2268" s="5">
        <v>4</v>
      </c>
      <c r="O2268" s="7">
        <v>2400</v>
      </c>
      <c r="P2268" s="8">
        <v>0.05</v>
      </c>
      <c r="Q2268" s="7">
        <v>1351</v>
      </c>
      <c r="R2268" s="9">
        <f t="shared" si="284"/>
        <v>9120</v>
      </c>
      <c r="S2268" s="9">
        <f t="shared" si="285"/>
        <v>5404</v>
      </c>
      <c r="T2268" s="9">
        <f t="shared" si="286"/>
        <v>3716</v>
      </c>
      <c r="U2268" s="10">
        <f t="shared" si="287"/>
        <v>0.40745614035087718</v>
      </c>
      <c r="V2268" s="5" t="s">
        <v>42</v>
      </c>
    </row>
    <row r="2269" spans="1:22" x14ac:dyDescent="0.3">
      <c r="A2269" s="5" t="s">
        <v>2356</v>
      </c>
      <c r="B2269" s="6">
        <v>45512</v>
      </c>
      <c r="C2269" s="5">
        <f t="shared" si="280"/>
        <v>2024</v>
      </c>
      <c r="D2269" s="5">
        <f t="shared" si="281"/>
        <v>8</v>
      </c>
      <c r="E2269" s="5" t="str">
        <f t="shared" si="282"/>
        <v>Aug</v>
      </c>
      <c r="F2269" s="5" t="str">
        <f t="shared" si="283"/>
        <v>Q3</v>
      </c>
      <c r="G2269" s="5" t="s">
        <v>51</v>
      </c>
      <c r="H2269" s="5" t="s">
        <v>79</v>
      </c>
      <c r="I2269" s="5" t="s">
        <v>80</v>
      </c>
      <c r="J2269" s="5" t="s">
        <v>81</v>
      </c>
      <c r="K2269" s="5" t="s">
        <v>94</v>
      </c>
      <c r="L2269" s="5" t="s">
        <v>40</v>
      </c>
      <c r="M2269" s="5" t="s">
        <v>56</v>
      </c>
      <c r="N2269" s="5">
        <v>1</v>
      </c>
      <c r="O2269" s="7">
        <v>32131</v>
      </c>
      <c r="P2269" s="8">
        <v>0.35</v>
      </c>
      <c r="Q2269" s="7">
        <v>21243</v>
      </c>
      <c r="R2269" s="9">
        <f t="shared" si="284"/>
        <v>20885.150000000001</v>
      </c>
      <c r="S2269" s="9">
        <f t="shared" si="285"/>
        <v>21243</v>
      </c>
      <c r="T2269" s="9">
        <f t="shared" si="286"/>
        <v>-357.84999999999854</v>
      </c>
      <c r="U2269" s="10">
        <f t="shared" si="287"/>
        <v>-1.713418385790854E-2</v>
      </c>
      <c r="V2269" s="5" t="s">
        <v>42</v>
      </c>
    </row>
    <row r="2270" spans="1:22" x14ac:dyDescent="0.3">
      <c r="A2270" s="5" t="s">
        <v>2357</v>
      </c>
      <c r="B2270" s="6">
        <v>45512</v>
      </c>
      <c r="C2270" s="5">
        <f t="shared" si="280"/>
        <v>2024</v>
      </c>
      <c r="D2270" s="5">
        <f t="shared" si="281"/>
        <v>8</v>
      </c>
      <c r="E2270" s="5" t="str">
        <f t="shared" si="282"/>
        <v>Aug</v>
      </c>
      <c r="F2270" s="5" t="str">
        <f t="shared" si="283"/>
        <v>Q3</v>
      </c>
      <c r="G2270" s="5" t="s">
        <v>51</v>
      </c>
      <c r="H2270" s="5" t="s">
        <v>106</v>
      </c>
      <c r="I2270" s="5" t="s">
        <v>107</v>
      </c>
      <c r="J2270" s="5" t="s">
        <v>38</v>
      </c>
      <c r="K2270" s="5" t="s">
        <v>39</v>
      </c>
      <c r="L2270" s="5" t="s">
        <v>40</v>
      </c>
      <c r="M2270" s="5" t="s">
        <v>41</v>
      </c>
      <c r="N2270" s="5">
        <v>3</v>
      </c>
      <c r="O2270" s="7">
        <v>56515</v>
      </c>
      <c r="P2270" s="8">
        <v>0.05</v>
      </c>
      <c r="Q2270" s="7">
        <v>47082</v>
      </c>
      <c r="R2270" s="9">
        <f t="shared" si="284"/>
        <v>161067.75</v>
      </c>
      <c r="S2270" s="9">
        <f t="shared" si="285"/>
        <v>141246</v>
      </c>
      <c r="T2270" s="9">
        <f t="shared" si="286"/>
        <v>19821.75</v>
      </c>
      <c r="U2270" s="10">
        <f t="shared" si="287"/>
        <v>0.12306467309563833</v>
      </c>
      <c r="V2270" s="5" t="s">
        <v>42</v>
      </c>
    </row>
    <row r="2271" spans="1:22" x14ac:dyDescent="0.3">
      <c r="A2271" s="5" t="s">
        <v>2358</v>
      </c>
      <c r="B2271" s="6">
        <v>45512</v>
      </c>
      <c r="C2271" s="5">
        <f t="shared" si="280"/>
        <v>2024</v>
      </c>
      <c r="D2271" s="5">
        <f t="shared" si="281"/>
        <v>8</v>
      </c>
      <c r="E2271" s="5" t="str">
        <f t="shared" si="282"/>
        <v>Aug</v>
      </c>
      <c r="F2271" s="5" t="str">
        <f t="shared" si="283"/>
        <v>Q3</v>
      </c>
      <c r="G2271" s="5" t="s">
        <v>63</v>
      </c>
      <c r="H2271" s="5" t="s">
        <v>86</v>
      </c>
      <c r="I2271" s="5" t="s">
        <v>87</v>
      </c>
      <c r="J2271" s="5" t="s">
        <v>81</v>
      </c>
      <c r="K2271" s="5" t="s">
        <v>82</v>
      </c>
      <c r="L2271" s="5" t="s">
        <v>40</v>
      </c>
      <c r="M2271" s="5" t="s">
        <v>49</v>
      </c>
      <c r="N2271" s="5">
        <v>1</v>
      </c>
      <c r="O2271" s="7">
        <v>6646</v>
      </c>
      <c r="P2271" s="8">
        <v>0</v>
      </c>
      <c r="Q2271" s="7">
        <v>3568</v>
      </c>
      <c r="R2271" s="9">
        <f t="shared" si="284"/>
        <v>6646</v>
      </c>
      <c r="S2271" s="9">
        <f t="shared" si="285"/>
        <v>3568</v>
      </c>
      <c r="T2271" s="9">
        <f t="shared" si="286"/>
        <v>3078</v>
      </c>
      <c r="U2271" s="10">
        <f t="shared" si="287"/>
        <v>0.46313572073427628</v>
      </c>
      <c r="V2271" s="5" t="s">
        <v>42</v>
      </c>
    </row>
    <row r="2272" spans="1:22" x14ac:dyDescent="0.3">
      <c r="A2272" s="5" t="s">
        <v>2359</v>
      </c>
      <c r="B2272" s="6">
        <v>45513</v>
      </c>
      <c r="C2272" s="5">
        <f t="shared" si="280"/>
        <v>2024</v>
      </c>
      <c r="D2272" s="5">
        <f t="shared" si="281"/>
        <v>8</v>
      </c>
      <c r="E2272" s="5" t="str">
        <f t="shared" si="282"/>
        <v>Aug</v>
      </c>
      <c r="F2272" s="5" t="str">
        <f t="shared" si="283"/>
        <v>Q3</v>
      </c>
      <c r="G2272" s="5" t="s">
        <v>35</v>
      </c>
      <c r="H2272" s="5" t="s">
        <v>91</v>
      </c>
      <c r="I2272" s="5" t="s">
        <v>92</v>
      </c>
      <c r="J2272" s="5" t="s">
        <v>54</v>
      </c>
      <c r="K2272" s="5" t="s">
        <v>99</v>
      </c>
      <c r="L2272" s="5" t="s">
        <v>40</v>
      </c>
      <c r="M2272" s="5" t="s">
        <v>56</v>
      </c>
      <c r="N2272" s="5">
        <v>1</v>
      </c>
      <c r="O2272" s="7">
        <v>1678</v>
      </c>
      <c r="P2272" s="8">
        <v>0</v>
      </c>
      <c r="Q2272" s="7">
        <v>881</v>
      </c>
      <c r="R2272" s="9">
        <f t="shared" si="284"/>
        <v>1678</v>
      </c>
      <c r="S2272" s="9">
        <f t="shared" si="285"/>
        <v>881</v>
      </c>
      <c r="T2272" s="9">
        <f t="shared" si="286"/>
        <v>797</v>
      </c>
      <c r="U2272" s="10">
        <f t="shared" si="287"/>
        <v>0.47497020262216927</v>
      </c>
      <c r="V2272" s="5" t="s">
        <v>42</v>
      </c>
    </row>
    <row r="2273" spans="1:22" x14ac:dyDescent="0.3">
      <c r="A2273" s="5" t="s">
        <v>2360</v>
      </c>
      <c r="B2273" s="6">
        <v>45513</v>
      </c>
      <c r="C2273" s="5">
        <f t="shared" si="280"/>
        <v>2024</v>
      </c>
      <c r="D2273" s="5">
        <f t="shared" si="281"/>
        <v>8</v>
      </c>
      <c r="E2273" s="5" t="str">
        <f t="shared" si="282"/>
        <v>Aug</v>
      </c>
      <c r="F2273" s="5" t="str">
        <f t="shared" si="283"/>
        <v>Q3</v>
      </c>
      <c r="G2273" s="5" t="s">
        <v>51</v>
      </c>
      <c r="H2273" s="5" t="s">
        <v>106</v>
      </c>
      <c r="I2273" s="5" t="s">
        <v>107</v>
      </c>
      <c r="J2273" s="5" t="s">
        <v>38</v>
      </c>
      <c r="K2273" s="5" t="s">
        <v>39</v>
      </c>
      <c r="L2273" s="5" t="s">
        <v>48</v>
      </c>
      <c r="M2273" s="5" t="s">
        <v>41</v>
      </c>
      <c r="N2273" s="5">
        <v>5</v>
      </c>
      <c r="O2273" s="7">
        <v>47732</v>
      </c>
      <c r="P2273" s="8">
        <v>0.1</v>
      </c>
      <c r="Q2273" s="7">
        <v>40875</v>
      </c>
      <c r="R2273" s="9">
        <f t="shared" si="284"/>
        <v>214794</v>
      </c>
      <c r="S2273" s="9">
        <f t="shared" si="285"/>
        <v>204375</v>
      </c>
      <c r="T2273" s="9">
        <f t="shared" si="286"/>
        <v>10419</v>
      </c>
      <c r="U2273" s="10">
        <f t="shared" si="287"/>
        <v>4.8506941534679743E-2</v>
      </c>
      <c r="V2273" s="5" t="s">
        <v>42</v>
      </c>
    </row>
    <row r="2274" spans="1:22" x14ac:dyDescent="0.3">
      <c r="A2274" s="5" t="s">
        <v>2361</v>
      </c>
      <c r="B2274" s="6">
        <v>45513</v>
      </c>
      <c r="C2274" s="5">
        <f t="shared" si="280"/>
        <v>2024</v>
      </c>
      <c r="D2274" s="5">
        <f t="shared" si="281"/>
        <v>8</v>
      </c>
      <c r="E2274" s="5" t="str">
        <f t="shared" si="282"/>
        <v>Aug</v>
      </c>
      <c r="F2274" s="5" t="str">
        <f t="shared" si="283"/>
        <v>Q3</v>
      </c>
      <c r="G2274" s="5" t="s">
        <v>51</v>
      </c>
      <c r="H2274" s="5" t="s">
        <v>52</v>
      </c>
      <c r="I2274" s="5" t="s">
        <v>53</v>
      </c>
      <c r="J2274" s="5" t="s">
        <v>38</v>
      </c>
      <c r="K2274" s="5" t="s">
        <v>104</v>
      </c>
      <c r="L2274" s="5" t="s">
        <v>76</v>
      </c>
      <c r="M2274" s="5" t="s">
        <v>49</v>
      </c>
      <c r="N2274" s="5">
        <v>3</v>
      </c>
      <c r="O2274" s="7">
        <v>1470</v>
      </c>
      <c r="P2274" s="8">
        <v>0</v>
      </c>
      <c r="Q2274" s="7">
        <v>740</v>
      </c>
      <c r="R2274" s="9">
        <f t="shared" si="284"/>
        <v>4410</v>
      </c>
      <c r="S2274" s="9">
        <f t="shared" si="285"/>
        <v>2220</v>
      </c>
      <c r="T2274" s="9">
        <f t="shared" si="286"/>
        <v>2190</v>
      </c>
      <c r="U2274" s="10">
        <f t="shared" si="287"/>
        <v>0.49659863945578231</v>
      </c>
      <c r="V2274" s="5" t="s">
        <v>42</v>
      </c>
    </row>
    <row r="2275" spans="1:22" x14ac:dyDescent="0.3">
      <c r="A2275" s="5" t="s">
        <v>2362</v>
      </c>
      <c r="B2275" s="6">
        <v>45513</v>
      </c>
      <c r="C2275" s="5">
        <f t="shared" si="280"/>
        <v>2024</v>
      </c>
      <c r="D2275" s="5">
        <f t="shared" si="281"/>
        <v>8</v>
      </c>
      <c r="E2275" s="5" t="str">
        <f t="shared" si="282"/>
        <v>Aug</v>
      </c>
      <c r="F2275" s="5" t="str">
        <f t="shared" si="283"/>
        <v>Q3</v>
      </c>
      <c r="G2275" s="5" t="s">
        <v>63</v>
      </c>
      <c r="H2275" s="5" t="s">
        <v>109</v>
      </c>
      <c r="I2275" s="5" t="s">
        <v>110</v>
      </c>
      <c r="J2275" s="5" t="s">
        <v>46</v>
      </c>
      <c r="K2275" s="5" t="s">
        <v>47</v>
      </c>
      <c r="L2275" s="5" t="s">
        <v>40</v>
      </c>
      <c r="M2275" s="5" t="s">
        <v>56</v>
      </c>
      <c r="N2275" s="5">
        <v>1</v>
      </c>
      <c r="O2275" s="7">
        <v>449</v>
      </c>
      <c r="P2275" s="8">
        <v>0.15</v>
      </c>
      <c r="Q2275" s="7">
        <v>208</v>
      </c>
      <c r="R2275" s="9">
        <f t="shared" si="284"/>
        <v>381.65</v>
      </c>
      <c r="S2275" s="9">
        <f t="shared" si="285"/>
        <v>208</v>
      </c>
      <c r="T2275" s="9">
        <f t="shared" si="286"/>
        <v>173.64999999999998</v>
      </c>
      <c r="U2275" s="10">
        <f t="shared" si="287"/>
        <v>0.45499803484868334</v>
      </c>
      <c r="V2275" s="5" t="s">
        <v>42</v>
      </c>
    </row>
    <row r="2276" spans="1:22" x14ac:dyDescent="0.3">
      <c r="A2276" s="5" t="s">
        <v>2363</v>
      </c>
      <c r="B2276" s="6">
        <v>45513</v>
      </c>
      <c r="C2276" s="5">
        <f t="shared" si="280"/>
        <v>2024</v>
      </c>
      <c r="D2276" s="5">
        <f t="shared" si="281"/>
        <v>8</v>
      </c>
      <c r="E2276" s="5" t="str">
        <f t="shared" si="282"/>
        <v>Aug</v>
      </c>
      <c r="F2276" s="5" t="str">
        <f t="shared" si="283"/>
        <v>Q3</v>
      </c>
      <c r="G2276" s="5" t="s">
        <v>63</v>
      </c>
      <c r="H2276" s="5" t="s">
        <v>64</v>
      </c>
      <c r="I2276" s="5" t="s">
        <v>65</v>
      </c>
      <c r="J2276" s="5" t="s">
        <v>46</v>
      </c>
      <c r="K2276" s="5" t="s">
        <v>47</v>
      </c>
      <c r="L2276" s="5" t="s">
        <v>48</v>
      </c>
      <c r="M2276" s="5" t="s">
        <v>49</v>
      </c>
      <c r="N2276" s="5">
        <v>4</v>
      </c>
      <c r="O2276" s="7">
        <v>416</v>
      </c>
      <c r="P2276" s="8">
        <v>0</v>
      </c>
      <c r="Q2276" s="7">
        <v>189</v>
      </c>
      <c r="R2276" s="9">
        <f t="shared" si="284"/>
        <v>1664</v>
      </c>
      <c r="S2276" s="9">
        <f t="shared" si="285"/>
        <v>756</v>
      </c>
      <c r="T2276" s="9">
        <f t="shared" si="286"/>
        <v>908</v>
      </c>
      <c r="U2276" s="10">
        <f t="shared" si="287"/>
        <v>0.54567307692307687</v>
      </c>
      <c r="V2276" s="5" t="s">
        <v>42</v>
      </c>
    </row>
    <row r="2277" spans="1:22" x14ac:dyDescent="0.3">
      <c r="A2277" s="5" t="s">
        <v>2364</v>
      </c>
      <c r="B2277" s="6">
        <v>45514</v>
      </c>
      <c r="C2277" s="5">
        <f t="shared" si="280"/>
        <v>2024</v>
      </c>
      <c r="D2277" s="5">
        <f t="shared" si="281"/>
        <v>8</v>
      </c>
      <c r="E2277" s="5" t="str">
        <f t="shared" si="282"/>
        <v>Aug</v>
      </c>
      <c r="F2277" s="5" t="str">
        <f t="shared" si="283"/>
        <v>Q3</v>
      </c>
      <c r="G2277" s="5" t="s">
        <v>35</v>
      </c>
      <c r="H2277" s="5" t="s">
        <v>36</v>
      </c>
      <c r="I2277" s="5" t="s">
        <v>37</v>
      </c>
      <c r="J2277" s="5" t="s">
        <v>46</v>
      </c>
      <c r="K2277" s="5" t="s">
        <v>89</v>
      </c>
      <c r="L2277" s="5" t="s">
        <v>48</v>
      </c>
      <c r="M2277" s="5" t="s">
        <v>49</v>
      </c>
      <c r="N2277" s="5">
        <v>8</v>
      </c>
      <c r="O2277" s="7">
        <v>1991</v>
      </c>
      <c r="P2277" s="8">
        <v>0</v>
      </c>
      <c r="Q2277" s="7">
        <v>1178</v>
      </c>
      <c r="R2277" s="9">
        <f t="shared" si="284"/>
        <v>15928</v>
      </c>
      <c r="S2277" s="9">
        <f t="shared" si="285"/>
        <v>9424</v>
      </c>
      <c r="T2277" s="9">
        <f t="shared" si="286"/>
        <v>6504</v>
      </c>
      <c r="U2277" s="10">
        <f t="shared" si="287"/>
        <v>0.40833751883475639</v>
      </c>
      <c r="V2277" s="5" t="s">
        <v>42</v>
      </c>
    </row>
    <row r="2278" spans="1:22" x14ac:dyDescent="0.3">
      <c r="A2278" s="5" t="s">
        <v>2365</v>
      </c>
      <c r="B2278" s="6">
        <v>45514</v>
      </c>
      <c r="C2278" s="5">
        <f t="shared" si="280"/>
        <v>2024</v>
      </c>
      <c r="D2278" s="5">
        <f t="shared" si="281"/>
        <v>8</v>
      </c>
      <c r="E2278" s="5" t="str">
        <f t="shared" si="282"/>
        <v>Aug</v>
      </c>
      <c r="F2278" s="5" t="str">
        <f t="shared" si="283"/>
        <v>Q3</v>
      </c>
      <c r="G2278" s="5" t="s">
        <v>63</v>
      </c>
      <c r="H2278" s="5" t="s">
        <v>86</v>
      </c>
      <c r="I2278" s="5" t="s">
        <v>87</v>
      </c>
      <c r="J2278" s="5" t="s">
        <v>54</v>
      </c>
      <c r="K2278" s="5" t="s">
        <v>55</v>
      </c>
      <c r="L2278" s="5" t="s">
        <v>40</v>
      </c>
      <c r="M2278" s="5" t="s">
        <v>56</v>
      </c>
      <c r="N2278" s="5">
        <v>4</v>
      </c>
      <c r="O2278" s="7">
        <v>2833</v>
      </c>
      <c r="P2278" s="8">
        <v>0.05</v>
      </c>
      <c r="Q2278" s="7">
        <v>1676</v>
      </c>
      <c r="R2278" s="9">
        <f t="shared" si="284"/>
        <v>10765.4</v>
      </c>
      <c r="S2278" s="9">
        <f t="shared" si="285"/>
        <v>6704</v>
      </c>
      <c r="T2278" s="9">
        <f t="shared" si="286"/>
        <v>4061.3999999999996</v>
      </c>
      <c r="U2278" s="10">
        <f t="shared" si="287"/>
        <v>0.37726419826481133</v>
      </c>
      <c r="V2278" s="5" t="s">
        <v>42</v>
      </c>
    </row>
    <row r="2279" spans="1:22" x14ac:dyDescent="0.3">
      <c r="A2279" s="5" t="s">
        <v>2366</v>
      </c>
      <c r="B2279" s="6">
        <v>45515</v>
      </c>
      <c r="C2279" s="5">
        <f t="shared" si="280"/>
        <v>2024</v>
      </c>
      <c r="D2279" s="5">
        <f t="shared" si="281"/>
        <v>8</v>
      </c>
      <c r="E2279" s="5" t="str">
        <f t="shared" si="282"/>
        <v>Aug</v>
      </c>
      <c r="F2279" s="5" t="str">
        <f t="shared" si="283"/>
        <v>Q3</v>
      </c>
      <c r="G2279" s="5" t="s">
        <v>51</v>
      </c>
      <c r="H2279" s="5" t="s">
        <v>106</v>
      </c>
      <c r="I2279" s="5" t="s">
        <v>107</v>
      </c>
      <c r="J2279" s="5" t="s">
        <v>46</v>
      </c>
      <c r="K2279" s="5" t="s">
        <v>47</v>
      </c>
      <c r="L2279" s="5" t="s">
        <v>40</v>
      </c>
      <c r="M2279" s="5" t="s">
        <v>49</v>
      </c>
      <c r="N2279" s="5">
        <v>1</v>
      </c>
      <c r="O2279" s="7">
        <v>451</v>
      </c>
      <c r="P2279" s="8">
        <v>0</v>
      </c>
      <c r="Q2279" s="7">
        <v>202</v>
      </c>
      <c r="R2279" s="9">
        <f t="shared" si="284"/>
        <v>451</v>
      </c>
      <c r="S2279" s="9">
        <f t="shared" si="285"/>
        <v>202</v>
      </c>
      <c r="T2279" s="9">
        <f t="shared" si="286"/>
        <v>249</v>
      </c>
      <c r="U2279" s="10">
        <f t="shared" si="287"/>
        <v>0.55210643015521066</v>
      </c>
      <c r="V2279" s="5" t="s">
        <v>42</v>
      </c>
    </row>
    <row r="2280" spans="1:22" x14ac:dyDescent="0.3">
      <c r="A2280" s="5" t="s">
        <v>2367</v>
      </c>
      <c r="B2280" s="6">
        <v>45515</v>
      </c>
      <c r="C2280" s="5">
        <f t="shared" si="280"/>
        <v>2024</v>
      </c>
      <c r="D2280" s="5">
        <f t="shared" si="281"/>
        <v>8</v>
      </c>
      <c r="E2280" s="5" t="str">
        <f t="shared" si="282"/>
        <v>Aug</v>
      </c>
      <c r="F2280" s="5" t="str">
        <f t="shared" si="283"/>
        <v>Q3</v>
      </c>
      <c r="G2280" s="5" t="s">
        <v>51</v>
      </c>
      <c r="H2280" s="5" t="s">
        <v>52</v>
      </c>
      <c r="I2280" s="5" t="s">
        <v>53</v>
      </c>
      <c r="J2280" s="5" t="s">
        <v>81</v>
      </c>
      <c r="K2280" s="5" t="s">
        <v>82</v>
      </c>
      <c r="L2280" s="5" t="s">
        <v>76</v>
      </c>
      <c r="M2280" s="5" t="s">
        <v>56</v>
      </c>
      <c r="N2280" s="5">
        <v>1</v>
      </c>
      <c r="O2280" s="7">
        <v>6394</v>
      </c>
      <c r="P2280" s="8">
        <v>0.3</v>
      </c>
      <c r="Q2280" s="7">
        <v>3517</v>
      </c>
      <c r="R2280" s="9">
        <f t="shared" si="284"/>
        <v>4475.7999999999993</v>
      </c>
      <c r="S2280" s="9">
        <f t="shared" si="285"/>
        <v>3517</v>
      </c>
      <c r="T2280" s="9">
        <f t="shared" si="286"/>
        <v>958.79999999999927</v>
      </c>
      <c r="U2280" s="10">
        <f t="shared" si="287"/>
        <v>0.21421868716207146</v>
      </c>
      <c r="V2280" s="5" t="s">
        <v>42</v>
      </c>
    </row>
    <row r="2281" spans="1:22" x14ac:dyDescent="0.3">
      <c r="A2281" s="5" t="s">
        <v>2368</v>
      </c>
      <c r="B2281" s="6">
        <v>45516</v>
      </c>
      <c r="C2281" s="5">
        <f t="shared" si="280"/>
        <v>2024</v>
      </c>
      <c r="D2281" s="5">
        <f t="shared" si="281"/>
        <v>8</v>
      </c>
      <c r="E2281" s="5" t="str">
        <f t="shared" si="282"/>
        <v>Aug</v>
      </c>
      <c r="F2281" s="5" t="str">
        <f t="shared" si="283"/>
        <v>Q3</v>
      </c>
      <c r="G2281" s="5" t="s">
        <v>51</v>
      </c>
      <c r="H2281" s="5" t="s">
        <v>52</v>
      </c>
      <c r="I2281" s="5" t="s">
        <v>53</v>
      </c>
      <c r="J2281" s="5" t="s">
        <v>81</v>
      </c>
      <c r="K2281" s="5" t="s">
        <v>130</v>
      </c>
      <c r="L2281" s="5" t="s">
        <v>40</v>
      </c>
      <c r="M2281" s="5" t="s">
        <v>56</v>
      </c>
      <c r="N2281" s="5">
        <v>2</v>
      </c>
      <c r="O2281" s="7">
        <v>13294</v>
      </c>
      <c r="P2281" s="8">
        <v>0.2</v>
      </c>
      <c r="Q2281" s="7">
        <v>8063</v>
      </c>
      <c r="R2281" s="9">
        <f t="shared" si="284"/>
        <v>21270.400000000001</v>
      </c>
      <c r="S2281" s="9">
        <f t="shared" si="285"/>
        <v>16126</v>
      </c>
      <c r="T2281" s="9">
        <f t="shared" si="286"/>
        <v>5144.4000000000015</v>
      </c>
      <c r="U2281" s="10">
        <f t="shared" si="287"/>
        <v>0.24185722882503391</v>
      </c>
      <c r="V2281" s="5" t="s">
        <v>42</v>
      </c>
    </row>
    <row r="2282" spans="1:22" x14ac:dyDescent="0.3">
      <c r="A2282" s="5" t="s">
        <v>2369</v>
      </c>
      <c r="B2282" s="6">
        <v>45516</v>
      </c>
      <c r="C2282" s="5">
        <f t="shared" si="280"/>
        <v>2024</v>
      </c>
      <c r="D2282" s="5">
        <f t="shared" si="281"/>
        <v>8</v>
      </c>
      <c r="E2282" s="5" t="str">
        <f t="shared" si="282"/>
        <v>Aug</v>
      </c>
      <c r="F2282" s="5" t="str">
        <f t="shared" si="283"/>
        <v>Q3</v>
      </c>
      <c r="G2282" s="5" t="s">
        <v>51</v>
      </c>
      <c r="H2282" s="5" t="s">
        <v>106</v>
      </c>
      <c r="I2282" s="5" t="s">
        <v>107</v>
      </c>
      <c r="J2282" s="5" t="s">
        <v>81</v>
      </c>
      <c r="K2282" s="5" t="s">
        <v>94</v>
      </c>
      <c r="L2282" s="5" t="s">
        <v>40</v>
      </c>
      <c r="M2282" s="5" t="s">
        <v>56</v>
      </c>
      <c r="N2282" s="5">
        <v>4</v>
      </c>
      <c r="O2282" s="7">
        <v>30901</v>
      </c>
      <c r="P2282" s="8">
        <v>0.2</v>
      </c>
      <c r="Q2282" s="7">
        <v>21514</v>
      </c>
      <c r="R2282" s="9">
        <f t="shared" si="284"/>
        <v>98883.200000000012</v>
      </c>
      <c r="S2282" s="9">
        <f t="shared" si="285"/>
        <v>86056</v>
      </c>
      <c r="T2282" s="9">
        <f t="shared" si="286"/>
        <v>12827.200000000012</v>
      </c>
      <c r="U2282" s="10">
        <f t="shared" si="287"/>
        <v>0.12972072101226509</v>
      </c>
      <c r="V2282" s="5" t="s">
        <v>42</v>
      </c>
    </row>
    <row r="2283" spans="1:22" x14ac:dyDescent="0.3">
      <c r="A2283" s="5" t="s">
        <v>2370</v>
      </c>
      <c r="B2283" s="6">
        <v>45517</v>
      </c>
      <c r="C2283" s="5">
        <f t="shared" si="280"/>
        <v>2024</v>
      </c>
      <c r="D2283" s="5">
        <f t="shared" si="281"/>
        <v>8</v>
      </c>
      <c r="E2283" s="5" t="str">
        <f t="shared" si="282"/>
        <v>Aug</v>
      </c>
      <c r="F2283" s="5" t="str">
        <f t="shared" si="283"/>
        <v>Q3</v>
      </c>
      <c r="G2283" s="5" t="s">
        <v>35</v>
      </c>
      <c r="H2283" s="5" t="s">
        <v>36</v>
      </c>
      <c r="I2283" s="5" t="s">
        <v>37</v>
      </c>
      <c r="J2283" s="5" t="s">
        <v>54</v>
      </c>
      <c r="K2283" s="5" t="s">
        <v>55</v>
      </c>
      <c r="L2283" s="5" t="s">
        <v>76</v>
      </c>
      <c r="M2283" s="5" t="s">
        <v>49</v>
      </c>
      <c r="N2283" s="5">
        <v>3</v>
      </c>
      <c r="O2283" s="7">
        <v>2944</v>
      </c>
      <c r="P2283" s="8">
        <v>0.1</v>
      </c>
      <c r="Q2283" s="7">
        <v>1722</v>
      </c>
      <c r="R2283" s="9">
        <f t="shared" si="284"/>
        <v>7948.8</v>
      </c>
      <c r="S2283" s="9">
        <f t="shared" si="285"/>
        <v>5166</v>
      </c>
      <c r="T2283" s="9">
        <f t="shared" si="286"/>
        <v>2782.8</v>
      </c>
      <c r="U2283" s="10">
        <f t="shared" si="287"/>
        <v>0.35009057971014496</v>
      </c>
      <c r="V2283" s="5" t="s">
        <v>42</v>
      </c>
    </row>
    <row r="2284" spans="1:22" x14ac:dyDescent="0.3">
      <c r="A2284" s="5" t="s">
        <v>2371</v>
      </c>
      <c r="B2284" s="6">
        <v>45517</v>
      </c>
      <c r="C2284" s="5">
        <f t="shared" si="280"/>
        <v>2024</v>
      </c>
      <c r="D2284" s="5">
        <f t="shared" si="281"/>
        <v>8</v>
      </c>
      <c r="E2284" s="5" t="str">
        <f t="shared" si="282"/>
        <v>Aug</v>
      </c>
      <c r="F2284" s="5" t="str">
        <f t="shared" si="283"/>
        <v>Q3</v>
      </c>
      <c r="G2284" s="5" t="s">
        <v>63</v>
      </c>
      <c r="H2284" s="5" t="s">
        <v>86</v>
      </c>
      <c r="I2284" s="5" t="s">
        <v>87</v>
      </c>
      <c r="J2284" s="5" t="s">
        <v>81</v>
      </c>
      <c r="K2284" s="5" t="s">
        <v>94</v>
      </c>
      <c r="L2284" s="5" t="s">
        <v>76</v>
      </c>
      <c r="M2284" s="5" t="s">
        <v>56</v>
      </c>
      <c r="N2284" s="5">
        <v>3</v>
      </c>
      <c r="O2284" s="7">
        <v>29201</v>
      </c>
      <c r="P2284" s="8">
        <v>0.15</v>
      </c>
      <c r="Q2284" s="7">
        <v>20035</v>
      </c>
      <c r="R2284" s="9">
        <f t="shared" si="284"/>
        <v>74462.55</v>
      </c>
      <c r="S2284" s="9">
        <f t="shared" si="285"/>
        <v>60105</v>
      </c>
      <c r="T2284" s="9">
        <f t="shared" si="286"/>
        <v>14357.550000000003</v>
      </c>
      <c r="U2284" s="10">
        <f t="shared" si="287"/>
        <v>0.19281571743111137</v>
      </c>
      <c r="V2284" s="5" t="s">
        <v>42</v>
      </c>
    </row>
    <row r="2285" spans="1:22" x14ac:dyDescent="0.3">
      <c r="A2285" s="5" t="s">
        <v>2372</v>
      </c>
      <c r="B2285" s="6">
        <v>45517</v>
      </c>
      <c r="C2285" s="5">
        <f t="shared" si="280"/>
        <v>2024</v>
      </c>
      <c r="D2285" s="5">
        <f t="shared" si="281"/>
        <v>8</v>
      </c>
      <c r="E2285" s="5" t="str">
        <f t="shared" si="282"/>
        <v>Aug</v>
      </c>
      <c r="F2285" s="5" t="str">
        <f t="shared" si="283"/>
        <v>Q3</v>
      </c>
      <c r="G2285" s="5" t="s">
        <v>51</v>
      </c>
      <c r="H2285" s="5" t="s">
        <v>106</v>
      </c>
      <c r="I2285" s="5" t="s">
        <v>107</v>
      </c>
      <c r="J2285" s="5" t="s">
        <v>46</v>
      </c>
      <c r="K2285" s="5" t="s">
        <v>66</v>
      </c>
      <c r="L2285" s="5" t="s">
        <v>40</v>
      </c>
      <c r="M2285" s="5" t="s">
        <v>56</v>
      </c>
      <c r="N2285" s="5">
        <v>1</v>
      </c>
      <c r="O2285" s="7">
        <v>286</v>
      </c>
      <c r="P2285" s="8">
        <v>0.15</v>
      </c>
      <c r="Q2285" s="7">
        <v>112</v>
      </c>
      <c r="R2285" s="9">
        <f t="shared" si="284"/>
        <v>243.1</v>
      </c>
      <c r="S2285" s="9">
        <f t="shared" si="285"/>
        <v>112</v>
      </c>
      <c r="T2285" s="9">
        <f t="shared" si="286"/>
        <v>131.1</v>
      </c>
      <c r="U2285" s="10">
        <f t="shared" si="287"/>
        <v>0.53928424516659812</v>
      </c>
      <c r="V2285" s="5" t="s">
        <v>42</v>
      </c>
    </row>
    <row r="2286" spans="1:22" x14ac:dyDescent="0.3">
      <c r="A2286" s="5" t="s">
        <v>2373</v>
      </c>
      <c r="B2286" s="6">
        <v>45517</v>
      </c>
      <c r="C2286" s="5">
        <f t="shared" si="280"/>
        <v>2024</v>
      </c>
      <c r="D2286" s="5">
        <f t="shared" si="281"/>
        <v>8</v>
      </c>
      <c r="E2286" s="5" t="str">
        <f t="shared" si="282"/>
        <v>Aug</v>
      </c>
      <c r="F2286" s="5" t="str">
        <f t="shared" si="283"/>
        <v>Q3</v>
      </c>
      <c r="G2286" s="5" t="s">
        <v>51</v>
      </c>
      <c r="H2286" s="5" t="s">
        <v>79</v>
      </c>
      <c r="I2286" s="5" t="s">
        <v>80</v>
      </c>
      <c r="J2286" s="5" t="s">
        <v>81</v>
      </c>
      <c r="K2286" s="5" t="s">
        <v>130</v>
      </c>
      <c r="L2286" s="5" t="s">
        <v>40</v>
      </c>
      <c r="M2286" s="5" t="s">
        <v>49</v>
      </c>
      <c r="N2286" s="5">
        <v>3</v>
      </c>
      <c r="O2286" s="7">
        <v>14141</v>
      </c>
      <c r="P2286" s="8">
        <v>0.35</v>
      </c>
      <c r="Q2286" s="7">
        <v>8391</v>
      </c>
      <c r="R2286" s="9">
        <f t="shared" si="284"/>
        <v>27574.95</v>
      </c>
      <c r="S2286" s="9">
        <f t="shared" si="285"/>
        <v>25173</v>
      </c>
      <c r="T2286" s="9">
        <f t="shared" si="286"/>
        <v>2401.9500000000007</v>
      </c>
      <c r="U2286" s="10">
        <f t="shared" si="287"/>
        <v>8.7106232286912597E-2</v>
      </c>
      <c r="V2286" s="5" t="s">
        <v>42</v>
      </c>
    </row>
    <row r="2287" spans="1:22" x14ac:dyDescent="0.3">
      <c r="A2287" s="5" t="s">
        <v>2374</v>
      </c>
      <c r="B2287" s="6">
        <v>45518</v>
      </c>
      <c r="C2287" s="5">
        <f t="shared" si="280"/>
        <v>2024</v>
      </c>
      <c r="D2287" s="5">
        <f t="shared" si="281"/>
        <v>8</v>
      </c>
      <c r="E2287" s="5" t="str">
        <f t="shared" si="282"/>
        <v>Aug</v>
      </c>
      <c r="F2287" s="5" t="str">
        <f t="shared" si="283"/>
        <v>Q3</v>
      </c>
      <c r="G2287" s="5" t="s">
        <v>58</v>
      </c>
      <c r="H2287" s="5" t="s">
        <v>72</v>
      </c>
      <c r="I2287" s="5" t="s">
        <v>73</v>
      </c>
      <c r="J2287" s="5" t="s">
        <v>38</v>
      </c>
      <c r="K2287" s="5" t="s">
        <v>39</v>
      </c>
      <c r="L2287" s="5" t="s">
        <v>40</v>
      </c>
      <c r="M2287" s="5" t="s">
        <v>56</v>
      </c>
      <c r="N2287" s="5">
        <v>2</v>
      </c>
      <c r="O2287" s="7">
        <v>52374</v>
      </c>
      <c r="P2287" s="8">
        <v>0.1</v>
      </c>
      <c r="Q2287" s="7">
        <v>43462</v>
      </c>
      <c r="R2287" s="9">
        <f t="shared" si="284"/>
        <v>94273.2</v>
      </c>
      <c r="S2287" s="9">
        <f t="shared" si="285"/>
        <v>86924</v>
      </c>
      <c r="T2287" s="9">
        <f t="shared" si="286"/>
        <v>7349.1999999999971</v>
      </c>
      <c r="U2287" s="10">
        <f t="shared" si="287"/>
        <v>7.7956407547425957E-2</v>
      </c>
      <c r="V2287" s="5" t="s">
        <v>42</v>
      </c>
    </row>
    <row r="2288" spans="1:22" x14ac:dyDescent="0.3">
      <c r="A2288" s="5" t="s">
        <v>2375</v>
      </c>
      <c r="B2288" s="6">
        <v>45518</v>
      </c>
      <c r="C2288" s="5">
        <f t="shared" si="280"/>
        <v>2024</v>
      </c>
      <c r="D2288" s="5">
        <f t="shared" si="281"/>
        <v>8</v>
      </c>
      <c r="E2288" s="5" t="str">
        <f t="shared" si="282"/>
        <v>Aug</v>
      </c>
      <c r="F2288" s="5" t="str">
        <f t="shared" si="283"/>
        <v>Q3</v>
      </c>
      <c r="G2288" s="5" t="s">
        <v>51</v>
      </c>
      <c r="H2288" s="5" t="s">
        <v>52</v>
      </c>
      <c r="I2288" s="5" t="s">
        <v>53</v>
      </c>
      <c r="J2288" s="5" t="s">
        <v>46</v>
      </c>
      <c r="K2288" s="5" t="s">
        <v>61</v>
      </c>
      <c r="L2288" s="5" t="s">
        <v>40</v>
      </c>
      <c r="M2288" s="5" t="s">
        <v>49</v>
      </c>
      <c r="N2288" s="5">
        <v>4</v>
      </c>
      <c r="O2288" s="7">
        <v>250</v>
      </c>
      <c r="P2288" s="8">
        <v>0.1</v>
      </c>
      <c r="Q2288" s="7">
        <v>103</v>
      </c>
      <c r="R2288" s="9">
        <f t="shared" si="284"/>
        <v>900</v>
      </c>
      <c r="S2288" s="9">
        <f t="shared" si="285"/>
        <v>412</v>
      </c>
      <c r="T2288" s="9">
        <f t="shared" si="286"/>
        <v>488</v>
      </c>
      <c r="U2288" s="10">
        <f t="shared" si="287"/>
        <v>0.54222222222222227</v>
      </c>
      <c r="V2288" s="5" t="s">
        <v>42</v>
      </c>
    </row>
    <row r="2289" spans="1:22" x14ac:dyDescent="0.3">
      <c r="A2289" s="5" t="s">
        <v>2376</v>
      </c>
      <c r="B2289" s="6">
        <v>45518</v>
      </c>
      <c r="C2289" s="5">
        <f t="shared" si="280"/>
        <v>2024</v>
      </c>
      <c r="D2289" s="5">
        <f t="shared" si="281"/>
        <v>8</v>
      </c>
      <c r="E2289" s="5" t="str">
        <f t="shared" si="282"/>
        <v>Aug</v>
      </c>
      <c r="F2289" s="5" t="str">
        <f t="shared" si="283"/>
        <v>Q3</v>
      </c>
      <c r="G2289" s="5" t="s">
        <v>58</v>
      </c>
      <c r="H2289" s="5" t="s">
        <v>68</v>
      </c>
      <c r="I2289" s="5" t="s">
        <v>69</v>
      </c>
      <c r="J2289" s="5" t="s">
        <v>46</v>
      </c>
      <c r="K2289" s="5" t="s">
        <v>47</v>
      </c>
      <c r="L2289" s="5" t="s">
        <v>76</v>
      </c>
      <c r="M2289" s="5" t="s">
        <v>49</v>
      </c>
      <c r="N2289" s="5">
        <v>2</v>
      </c>
      <c r="O2289" s="7">
        <v>454</v>
      </c>
      <c r="P2289" s="8">
        <v>0.1</v>
      </c>
      <c r="Q2289" s="7">
        <v>210</v>
      </c>
      <c r="R2289" s="9">
        <f t="shared" si="284"/>
        <v>817.2</v>
      </c>
      <c r="S2289" s="9">
        <f t="shared" si="285"/>
        <v>420</v>
      </c>
      <c r="T2289" s="9">
        <f t="shared" si="286"/>
        <v>397.20000000000005</v>
      </c>
      <c r="U2289" s="10">
        <f t="shared" si="287"/>
        <v>0.48604992657856094</v>
      </c>
      <c r="V2289" s="5" t="s">
        <v>42</v>
      </c>
    </row>
    <row r="2290" spans="1:22" x14ac:dyDescent="0.3">
      <c r="A2290" s="5" t="s">
        <v>2377</v>
      </c>
      <c r="B2290" s="6">
        <v>45518</v>
      </c>
      <c r="C2290" s="5">
        <f t="shared" si="280"/>
        <v>2024</v>
      </c>
      <c r="D2290" s="5">
        <f t="shared" si="281"/>
        <v>8</v>
      </c>
      <c r="E2290" s="5" t="str">
        <f t="shared" si="282"/>
        <v>Aug</v>
      </c>
      <c r="F2290" s="5" t="str">
        <f t="shared" si="283"/>
        <v>Q3</v>
      </c>
      <c r="G2290" s="5" t="s">
        <v>35</v>
      </c>
      <c r="H2290" s="5" t="s">
        <v>36</v>
      </c>
      <c r="I2290" s="5" t="s">
        <v>37</v>
      </c>
      <c r="J2290" s="5" t="s">
        <v>81</v>
      </c>
      <c r="K2290" s="5" t="s">
        <v>82</v>
      </c>
      <c r="L2290" s="5" t="s">
        <v>48</v>
      </c>
      <c r="M2290" s="5" t="s">
        <v>56</v>
      </c>
      <c r="N2290" s="5">
        <v>1</v>
      </c>
      <c r="O2290" s="7">
        <v>6734</v>
      </c>
      <c r="P2290" s="8">
        <v>0.1</v>
      </c>
      <c r="Q2290" s="7">
        <v>3644</v>
      </c>
      <c r="R2290" s="9">
        <f t="shared" si="284"/>
        <v>6060.6</v>
      </c>
      <c r="S2290" s="9">
        <f t="shared" si="285"/>
        <v>3644</v>
      </c>
      <c r="T2290" s="9">
        <f t="shared" si="286"/>
        <v>2416.6000000000004</v>
      </c>
      <c r="U2290" s="10">
        <f t="shared" si="287"/>
        <v>0.39873939873939879</v>
      </c>
      <c r="V2290" s="5" t="s">
        <v>42</v>
      </c>
    </row>
    <row r="2291" spans="1:22" x14ac:dyDescent="0.3">
      <c r="A2291" s="5" t="s">
        <v>2378</v>
      </c>
      <c r="B2291" s="6">
        <v>45519</v>
      </c>
      <c r="C2291" s="5">
        <f t="shared" si="280"/>
        <v>2024</v>
      </c>
      <c r="D2291" s="5">
        <f t="shared" si="281"/>
        <v>8</v>
      </c>
      <c r="E2291" s="5" t="str">
        <f t="shared" si="282"/>
        <v>Aug</v>
      </c>
      <c r="F2291" s="5" t="str">
        <f t="shared" si="283"/>
        <v>Q3</v>
      </c>
      <c r="G2291" s="5" t="s">
        <v>63</v>
      </c>
      <c r="H2291" s="5" t="s">
        <v>64</v>
      </c>
      <c r="I2291" s="5" t="s">
        <v>65</v>
      </c>
      <c r="J2291" s="5" t="s">
        <v>46</v>
      </c>
      <c r="K2291" s="5" t="s">
        <v>61</v>
      </c>
      <c r="L2291" s="5" t="s">
        <v>76</v>
      </c>
      <c r="M2291" s="5" t="s">
        <v>41</v>
      </c>
      <c r="N2291" s="5">
        <v>1</v>
      </c>
      <c r="O2291" s="7">
        <v>229</v>
      </c>
      <c r="P2291" s="8">
        <v>0.2</v>
      </c>
      <c r="Q2291" s="7">
        <v>97</v>
      </c>
      <c r="R2291" s="9">
        <f t="shared" si="284"/>
        <v>183.20000000000002</v>
      </c>
      <c r="S2291" s="9">
        <f t="shared" si="285"/>
        <v>97</v>
      </c>
      <c r="T2291" s="9">
        <f t="shared" si="286"/>
        <v>86.200000000000017</v>
      </c>
      <c r="U2291" s="10">
        <f t="shared" si="287"/>
        <v>0.47052401746724898</v>
      </c>
      <c r="V2291" s="5" t="s">
        <v>42</v>
      </c>
    </row>
    <row r="2292" spans="1:22" x14ac:dyDescent="0.3">
      <c r="A2292" s="5" t="s">
        <v>2379</v>
      </c>
      <c r="B2292" s="6">
        <v>45519</v>
      </c>
      <c r="C2292" s="5">
        <f t="shared" si="280"/>
        <v>2024</v>
      </c>
      <c r="D2292" s="5">
        <f t="shared" si="281"/>
        <v>8</v>
      </c>
      <c r="E2292" s="5" t="str">
        <f t="shared" si="282"/>
        <v>Aug</v>
      </c>
      <c r="F2292" s="5" t="str">
        <f t="shared" si="283"/>
        <v>Q3</v>
      </c>
      <c r="G2292" s="5" t="s">
        <v>58</v>
      </c>
      <c r="H2292" s="5" t="s">
        <v>68</v>
      </c>
      <c r="I2292" s="5" t="s">
        <v>69</v>
      </c>
      <c r="J2292" s="5" t="s">
        <v>46</v>
      </c>
      <c r="K2292" s="5" t="s">
        <v>47</v>
      </c>
      <c r="L2292" s="5" t="s">
        <v>40</v>
      </c>
      <c r="M2292" s="5" t="s">
        <v>49</v>
      </c>
      <c r="N2292" s="5">
        <v>1</v>
      </c>
      <c r="O2292" s="7">
        <v>493</v>
      </c>
      <c r="P2292" s="8">
        <v>0.05</v>
      </c>
      <c r="Q2292" s="7">
        <v>225</v>
      </c>
      <c r="R2292" s="9">
        <f t="shared" si="284"/>
        <v>468.34999999999997</v>
      </c>
      <c r="S2292" s="9">
        <f t="shared" si="285"/>
        <v>225</v>
      </c>
      <c r="T2292" s="9">
        <f t="shared" si="286"/>
        <v>243.34999999999997</v>
      </c>
      <c r="U2292" s="10">
        <f t="shared" si="287"/>
        <v>0.51959005017615023</v>
      </c>
      <c r="V2292" s="5" t="s">
        <v>42</v>
      </c>
    </row>
    <row r="2293" spans="1:22" x14ac:dyDescent="0.3">
      <c r="A2293" s="5" t="s">
        <v>2380</v>
      </c>
      <c r="B2293" s="6">
        <v>45519</v>
      </c>
      <c r="C2293" s="5">
        <f t="shared" si="280"/>
        <v>2024</v>
      </c>
      <c r="D2293" s="5">
        <f t="shared" si="281"/>
        <v>8</v>
      </c>
      <c r="E2293" s="5" t="str">
        <f t="shared" si="282"/>
        <v>Aug</v>
      </c>
      <c r="F2293" s="5" t="str">
        <f t="shared" si="283"/>
        <v>Q3</v>
      </c>
      <c r="G2293" s="5" t="s">
        <v>63</v>
      </c>
      <c r="H2293" s="5" t="s">
        <v>86</v>
      </c>
      <c r="I2293" s="5" t="s">
        <v>87</v>
      </c>
      <c r="J2293" s="5" t="s">
        <v>81</v>
      </c>
      <c r="K2293" s="5" t="s">
        <v>94</v>
      </c>
      <c r="L2293" s="5" t="s">
        <v>40</v>
      </c>
      <c r="M2293" s="5" t="s">
        <v>49</v>
      </c>
      <c r="N2293" s="5">
        <v>1</v>
      </c>
      <c r="O2293" s="7">
        <v>29034</v>
      </c>
      <c r="P2293" s="8">
        <v>0.15</v>
      </c>
      <c r="Q2293" s="7">
        <v>19393</v>
      </c>
      <c r="R2293" s="9">
        <f t="shared" si="284"/>
        <v>24678.899999999998</v>
      </c>
      <c r="S2293" s="9">
        <f t="shared" si="285"/>
        <v>19393</v>
      </c>
      <c r="T2293" s="9">
        <f t="shared" si="286"/>
        <v>5285.8999999999978</v>
      </c>
      <c r="U2293" s="10">
        <f t="shared" si="287"/>
        <v>0.2141870180599621</v>
      </c>
      <c r="V2293" s="5" t="s">
        <v>42</v>
      </c>
    </row>
    <row r="2294" spans="1:22" x14ac:dyDescent="0.3">
      <c r="A2294" s="5" t="s">
        <v>2381</v>
      </c>
      <c r="B2294" s="6">
        <v>45519</v>
      </c>
      <c r="C2294" s="5">
        <f t="shared" si="280"/>
        <v>2024</v>
      </c>
      <c r="D2294" s="5">
        <f t="shared" si="281"/>
        <v>8</v>
      </c>
      <c r="E2294" s="5" t="str">
        <f t="shared" si="282"/>
        <v>Aug</v>
      </c>
      <c r="F2294" s="5" t="str">
        <f t="shared" si="283"/>
        <v>Q3</v>
      </c>
      <c r="G2294" s="5" t="s">
        <v>58</v>
      </c>
      <c r="H2294" s="5" t="s">
        <v>59</v>
      </c>
      <c r="I2294" s="5" t="s">
        <v>60</v>
      </c>
      <c r="J2294" s="5" t="s">
        <v>81</v>
      </c>
      <c r="K2294" s="5" t="s">
        <v>94</v>
      </c>
      <c r="L2294" s="5" t="s">
        <v>76</v>
      </c>
      <c r="M2294" s="5" t="s">
        <v>49</v>
      </c>
      <c r="N2294" s="5">
        <v>5</v>
      </c>
      <c r="O2294" s="7">
        <v>29239</v>
      </c>
      <c r="P2294" s="8">
        <v>0</v>
      </c>
      <c r="Q2294" s="7">
        <v>20319</v>
      </c>
      <c r="R2294" s="9">
        <f t="shared" si="284"/>
        <v>146195</v>
      </c>
      <c r="S2294" s="9">
        <f t="shared" si="285"/>
        <v>101595</v>
      </c>
      <c r="T2294" s="9">
        <f t="shared" si="286"/>
        <v>44600</v>
      </c>
      <c r="U2294" s="10">
        <f t="shared" si="287"/>
        <v>0.30507199288621362</v>
      </c>
      <c r="V2294" s="5" t="s">
        <v>42</v>
      </c>
    </row>
    <row r="2295" spans="1:22" x14ac:dyDescent="0.3">
      <c r="A2295" s="5" t="s">
        <v>2382</v>
      </c>
      <c r="B2295" s="6">
        <v>45519</v>
      </c>
      <c r="C2295" s="5">
        <f t="shared" si="280"/>
        <v>2024</v>
      </c>
      <c r="D2295" s="5">
        <f t="shared" si="281"/>
        <v>8</v>
      </c>
      <c r="E2295" s="5" t="str">
        <f t="shared" si="282"/>
        <v>Aug</v>
      </c>
      <c r="F2295" s="5" t="str">
        <f t="shared" si="283"/>
        <v>Q3</v>
      </c>
      <c r="G2295" s="5" t="s">
        <v>58</v>
      </c>
      <c r="H2295" s="5" t="s">
        <v>72</v>
      </c>
      <c r="I2295" s="5" t="s">
        <v>73</v>
      </c>
      <c r="J2295" s="5" t="s">
        <v>54</v>
      </c>
      <c r="K2295" s="5" t="s">
        <v>55</v>
      </c>
      <c r="L2295" s="5" t="s">
        <v>76</v>
      </c>
      <c r="M2295" s="5" t="s">
        <v>49</v>
      </c>
      <c r="N2295" s="5">
        <v>2</v>
      </c>
      <c r="O2295" s="7">
        <v>2959</v>
      </c>
      <c r="P2295" s="8">
        <v>0.05</v>
      </c>
      <c r="Q2295" s="7">
        <v>1751</v>
      </c>
      <c r="R2295" s="9">
        <f t="shared" si="284"/>
        <v>5622.0999999999995</v>
      </c>
      <c r="S2295" s="9">
        <f t="shared" si="285"/>
        <v>3502</v>
      </c>
      <c r="T2295" s="9">
        <f t="shared" si="286"/>
        <v>2120.0999999999995</v>
      </c>
      <c r="U2295" s="10">
        <f t="shared" si="287"/>
        <v>0.37710108322512936</v>
      </c>
      <c r="V2295" s="5" t="s">
        <v>42</v>
      </c>
    </row>
    <row r="2296" spans="1:22" x14ac:dyDescent="0.3">
      <c r="A2296" s="5" t="s">
        <v>2383</v>
      </c>
      <c r="B2296" s="6">
        <v>45519</v>
      </c>
      <c r="C2296" s="5">
        <f t="shared" si="280"/>
        <v>2024</v>
      </c>
      <c r="D2296" s="5">
        <f t="shared" si="281"/>
        <v>8</v>
      </c>
      <c r="E2296" s="5" t="str">
        <f t="shared" si="282"/>
        <v>Aug</v>
      </c>
      <c r="F2296" s="5" t="str">
        <f t="shared" si="283"/>
        <v>Q3</v>
      </c>
      <c r="G2296" s="5" t="s">
        <v>63</v>
      </c>
      <c r="H2296" s="5" t="s">
        <v>86</v>
      </c>
      <c r="I2296" s="5" t="s">
        <v>87</v>
      </c>
      <c r="J2296" s="5" t="s">
        <v>46</v>
      </c>
      <c r="K2296" s="5" t="s">
        <v>47</v>
      </c>
      <c r="L2296" s="5" t="s">
        <v>40</v>
      </c>
      <c r="M2296" s="5" t="s">
        <v>56</v>
      </c>
      <c r="N2296" s="5">
        <v>4</v>
      </c>
      <c r="O2296" s="7">
        <v>481</v>
      </c>
      <c r="P2296" s="8">
        <v>0.05</v>
      </c>
      <c r="Q2296" s="7">
        <v>213</v>
      </c>
      <c r="R2296" s="9">
        <f t="shared" si="284"/>
        <v>1827.8</v>
      </c>
      <c r="S2296" s="9">
        <f t="shared" si="285"/>
        <v>852</v>
      </c>
      <c r="T2296" s="9">
        <f t="shared" si="286"/>
        <v>975.8</v>
      </c>
      <c r="U2296" s="10">
        <f t="shared" si="287"/>
        <v>0.53386584965532335</v>
      </c>
      <c r="V2296" s="5" t="s">
        <v>42</v>
      </c>
    </row>
    <row r="2297" spans="1:22" x14ac:dyDescent="0.3">
      <c r="A2297" s="5" t="s">
        <v>2384</v>
      </c>
      <c r="B2297" s="6">
        <v>45520</v>
      </c>
      <c r="C2297" s="5">
        <f t="shared" si="280"/>
        <v>2024</v>
      </c>
      <c r="D2297" s="5">
        <f t="shared" si="281"/>
        <v>8</v>
      </c>
      <c r="E2297" s="5" t="str">
        <f t="shared" si="282"/>
        <v>Aug</v>
      </c>
      <c r="F2297" s="5" t="str">
        <f t="shared" si="283"/>
        <v>Q3</v>
      </c>
      <c r="G2297" s="5" t="s">
        <v>58</v>
      </c>
      <c r="H2297" s="5" t="s">
        <v>68</v>
      </c>
      <c r="I2297" s="5" t="s">
        <v>69</v>
      </c>
      <c r="J2297" s="5" t="s">
        <v>38</v>
      </c>
      <c r="K2297" s="5" t="s">
        <v>118</v>
      </c>
      <c r="L2297" s="5" t="s">
        <v>40</v>
      </c>
      <c r="M2297" s="5" t="s">
        <v>56</v>
      </c>
      <c r="N2297" s="5">
        <v>3</v>
      </c>
      <c r="O2297" s="7">
        <v>16337</v>
      </c>
      <c r="P2297" s="8">
        <v>0.05</v>
      </c>
      <c r="Q2297" s="7">
        <v>13077</v>
      </c>
      <c r="R2297" s="9">
        <f t="shared" si="284"/>
        <v>46560.45</v>
      </c>
      <c r="S2297" s="9">
        <f t="shared" si="285"/>
        <v>39231</v>
      </c>
      <c r="T2297" s="9">
        <f t="shared" si="286"/>
        <v>7329.4499999999971</v>
      </c>
      <c r="U2297" s="10">
        <f t="shared" si="287"/>
        <v>0.15741793732663661</v>
      </c>
      <c r="V2297" s="5" t="s">
        <v>42</v>
      </c>
    </row>
    <row r="2298" spans="1:22" x14ac:dyDescent="0.3">
      <c r="A2298" s="5" t="s">
        <v>2385</v>
      </c>
      <c r="B2298" s="6">
        <v>45520</v>
      </c>
      <c r="C2298" s="5">
        <f t="shared" si="280"/>
        <v>2024</v>
      </c>
      <c r="D2298" s="5">
        <f t="shared" si="281"/>
        <v>8</v>
      </c>
      <c r="E2298" s="5" t="str">
        <f t="shared" si="282"/>
        <v>Aug</v>
      </c>
      <c r="F2298" s="5" t="str">
        <f t="shared" si="283"/>
        <v>Q3</v>
      </c>
      <c r="G2298" s="5" t="s">
        <v>35</v>
      </c>
      <c r="H2298" s="5" t="s">
        <v>36</v>
      </c>
      <c r="I2298" s="5" t="s">
        <v>37</v>
      </c>
      <c r="J2298" s="5" t="s">
        <v>46</v>
      </c>
      <c r="K2298" s="5" t="s">
        <v>89</v>
      </c>
      <c r="L2298" s="5" t="s">
        <v>40</v>
      </c>
      <c r="M2298" s="5" t="s">
        <v>56</v>
      </c>
      <c r="N2298" s="5">
        <v>4</v>
      </c>
      <c r="O2298" s="7">
        <v>2369</v>
      </c>
      <c r="P2298" s="8">
        <v>0</v>
      </c>
      <c r="Q2298" s="7">
        <v>1403</v>
      </c>
      <c r="R2298" s="9">
        <f t="shared" si="284"/>
        <v>9476</v>
      </c>
      <c r="S2298" s="9">
        <f t="shared" si="285"/>
        <v>5612</v>
      </c>
      <c r="T2298" s="9">
        <f t="shared" si="286"/>
        <v>3864</v>
      </c>
      <c r="U2298" s="10">
        <f t="shared" si="287"/>
        <v>0.40776699029126212</v>
      </c>
      <c r="V2298" s="5" t="s">
        <v>42</v>
      </c>
    </row>
    <row r="2299" spans="1:22" x14ac:dyDescent="0.3">
      <c r="A2299" s="5" t="s">
        <v>2386</v>
      </c>
      <c r="B2299" s="6">
        <v>45520</v>
      </c>
      <c r="C2299" s="5">
        <f t="shared" si="280"/>
        <v>2024</v>
      </c>
      <c r="D2299" s="5">
        <f t="shared" si="281"/>
        <v>8</v>
      </c>
      <c r="E2299" s="5" t="str">
        <f t="shared" si="282"/>
        <v>Aug</v>
      </c>
      <c r="F2299" s="5" t="str">
        <f t="shared" si="283"/>
        <v>Q3</v>
      </c>
      <c r="G2299" s="5" t="s">
        <v>58</v>
      </c>
      <c r="H2299" s="5" t="s">
        <v>68</v>
      </c>
      <c r="I2299" s="5" t="s">
        <v>69</v>
      </c>
      <c r="J2299" s="5" t="s">
        <v>54</v>
      </c>
      <c r="K2299" s="5" t="s">
        <v>55</v>
      </c>
      <c r="L2299" s="5" t="s">
        <v>48</v>
      </c>
      <c r="M2299" s="5" t="s">
        <v>49</v>
      </c>
      <c r="N2299" s="5">
        <v>5</v>
      </c>
      <c r="O2299" s="7">
        <v>2684</v>
      </c>
      <c r="P2299" s="8">
        <v>0</v>
      </c>
      <c r="Q2299" s="7">
        <v>1566</v>
      </c>
      <c r="R2299" s="9">
        <f t="shared" si="284"/>
        <v>13420</v>
      </c>
      <c r="S2299" s="9">
        <f t="shared" si="285"/>
        <v>7830</v>
      </c>
      <c r="T2299" s="9">
        <f t="shared" si="286"/>
        <v>5590</v>
      </c>
      <c r="U2299" s="10">
        <f t="shared" si="287"/>
        <v>0.41654247391952309</v>
      </c>
      <c r="V2299" s="5" t="s">
        <v>42</v>
      </c>
    </row>
    <row r="2300" spans="1:22" x14ac:dyDescent="0.3">
      <c r="A2300" s="5" t="s">
        <v>2387</v>
      </c>
      <c r="B2300" s="6">
        <v>45520</v>
      </c>
      <c r="C2300" s="5">
        <f t="shared" si="280"/>
        <v>2024</v>
      </c>
      <c r="D2300" s="5">
        <f t="shared" si="281"/>
        <v>8</v>
      </c>
      <c r="E2300" s="5" t="str">
        <f t="shared" si="282"/>
        <v>Aug</v>
      </c>
      <c r="F2300" s="5" t="str">
        <f t="shared" si="283"/>
        <v>Q3</v>
      </c>
      <c r="G2300" s="5" t="s">
        <v>51</v>
      </c>
      <c r="H2300" s="5" t="s">
        <v>106</v>
      </c>
      <c r="I2300" s="5" t="s">
        <v>107</v>
      </c>
      <c r="J2300" s="5" t="s">
        <v>54</v>
      </c>
      <c r="K2300" s="5" t="s">
        <v>99</v>
      </c>
      <c r="L2300" s="5" t="s">
        <v>76</v>
      </c>
      <c r="M2300" s="5" t="s">
        <v>49</v>
      </c>
      <c r="N2300" s="5">
        <v>1</v>
      </c>
      <c r="O2300" s="7">
        <v>1787</v>
      </c>
      <c r="P2300" s="8">
        <v>0.15</v>
      </c>
      <c r="Q2300" s="7">
        <v>951</v>
      </c>
      <c r="R2300" s="9">
        <f t="shared" si="284"/>
        <v>1518.95</v>
      </c>
      <c r="S2300" s="9">
        <f t="shared" si="285"/>
        <v>951</v>
      </c>
      <c r="T2300" s="9">
        <f t="shared" si="286"/>
        <v>567.95000000000005</v>
      </c>
      <c r="U2300" s="10">
        <f t="shared" si="287"/>
        <v>0.3739096086112117</v>
      </c>
      <c r="V2300" s="5" t="s">
        <v>42</v>
      </c>
    </row>
    <row r="2301" spans="1:22" x14ac:dyDescent="0.3">
      <c r="A2301" s="5" t="s">
        <v>2388</v>
      </c>
      <c r="B2301" s="6">
        <v>45520</v>
      </c>
      <c r="C2301" s="5">
        <f t="shared" si="280"/>
        <v>2024</v>
      </c>
      <c r="D2301" s="5">
        <f t="shared" si="281"/>
        <v>8</v>
      </c>
      <c r="E2301" s="5" t="str">
        <f t="shared" si="282"/>
        <v>Aug</v>
      </c>
      <c r="F2301" s="5" t="str">
        <f t="shared" si="283"/>
        <v>Q3</v>
      </c>
      <c r="G2301" s="5" t="s">
        <v>35</v>
      </c>
      <c r="H2301" s="5" t="s">
        <v>36</v>
      </c>
      <c r="I2301" s="5" t="s">
        <v>37</v>
      </c>
      <c r="J2301" s="5" t="s">
        <v>46</v>
      </c>
      <c r="K2301" s="5" t="s">
        <v>66</v>
      </c>
      <c r="L2301" s="5" t="s">
        <v>48</v>
      </c>
      <c r="M2301" s="5" t="s">
        <v>56</v>
      </c>
      <c r="N2301" s="5">
        <v>3</v>
      </c>
      <c r="O2301" s="7">
        <v>307</v>
      </c>
      <c r="P2301" s="8">
        <v>0.1</v>
      </c>
      <c r="Q2301" s="7">
        <v>120</v>
      </c>
      <c r="R2301" s="9">
        <f t="shared" si="284"/>
        <v>828.9</v>
      </c>
      <c r="S2301" s="9">
        <f t="shared" si="285"/>
        <v>360</v>
      </c>
      <c r="T2301" s="9">
        <f t="shared" si="286"/>
        <v>468.9</v>
      </c>
      <c r="U2301" s="10">
        <f t="shared" si="287"/>
        <v>0.56568946796959829</v>
      </c>
      <c r="V2301" s="5" t="s">
        <v>42</v>
      </c>
    </row>
    <row r="2302" spans="1:22" x14ac:dyDescent="0.3">
      <c r="A2302" s="5" t="s">
        <v>2389</v>
      </c>
      <c r="B2302" s="6">
        <v>45521</v>
      </c>
      <c r="C2302" s="5">
        <f t="shared" si="280"/>
        <v>2024</v>
      </c>
      <c r="D2302" s="5">
        <f t="shared" si="281"/>
        <v>8</v>
      </c>
      <c r="E2302" s="5" t="str">
        <f t="shared" si="282"/>
        <v>Aug</v>
      </c>
      <c r="F2302" s="5" t="str">
        <f t="shared" si="283"/>
        <v>Q3</v>
      </c>
      <c r="G2302" s="5" t="s">
        <v>58</v>
      </c>
      <c r="H2302" s="5" t="s">
        <v>59</v>
      </c>
      <c r="I2302" s="5" t="s">
        <v>60</v>
      </c>
      <c r="J2302" s="5" t="s">
        <v>46</v>
      </c>
      <c r="K2302" s="5" t="s">
        <v>61</v>
      </c>
      <c r="L2302" s="5" t="s">
        <v>76</v>
      </c>
      <c r="M2302" s="5" t="s">
        <v>49</v>
      </c>
      <c r="N2302" s="5">
        <v>2</v>
      </c>
      <c r="O2302" s="7">
        <v>243</v>
      </c>
      <c r="P2302" s="8">
        <v>0.1</v>
      </c>
      <c r="Q2302" s="7">
        <v>103</v>
      </c>
      <c r="R2302" s="9">
        <f t="shared" si="284"/>
        <v>437.40000000000003</v>
      </c>
      <c r="S2302" s="9">
        <f t="shared" si="285"/>
        <v>206</v>
      </c>
      <c r="T2302" s="9">
        <f t="shared" si="286"/>
        <v>231.40000000000003</v>
      </c>
      <c r="U2302" s="10">
        <f t="shared" si="287"/>
        <v>0.52903520804755377</v>
      </c>
      <c r="V2302" s="5" t="s">
        <v>42</v>
      </c>
    </row>
    <row r="2303" spans="1:22" x14ac:dyDescent="0.3">
      <c r="A2303" s="5" t="s">
        <v>2390</v>
      </c>
      <c r="B2303" s="6">
        <v>45521</v>
      </c>
      <c r="C2303" s="5">
        <f t="shared" si="280"/>
        <v>2024</v>
      </c>
      <c r="D2303" s="5">
        <f t="shared" si="281"/>
        <v>8</v>
      </c>
      <c r="E2303" s="5" t="str">
        <f t="shared" si="282"/>
        <v>Aug</v>
      </c>
      <c r="F2303" s="5" t="str">
        <f t="shared" si="283"/>
        <v>Q3</v>
      </c>
      <c r="G2303" s="5" t="s">
        <v>35</v>
      </c>
      <c r="H2303" s="5" t="s">
        <v>44</v>
      </c>
      <c r="I2303" s="5" t="s">
        <v>45</v>
      </c>
      <c r="J2303" s="5" t="s">
        <v>54</v>
      </c>
      <c r="K2303" s="5" t="s">
        <v>84</v>
      </c>
      <c r="L2303" s="5" t="s">
        <v>48</v>
      </c>
      <c r="M2303" s="5" t="s">
        <v>41</v>
      </c>
      <c r="N2303" s="5">
        <v>4</v>
      </c>
      <c r="O2303" s="7">
        <v>2432</v>
      </c>
      <c r="P2303" s="8">
        <v>0.2</v>
      </c>
      <c r="Q2303" s="7">
        <v>1210</v>
      </c>
      <c r="R2303" s="9">
        <f t="shared" si="284"/>
        <v>7782.4000000000005</v>
      </c>
      <c r="S2303" s="9">
        <f t="shared" si="285"/>
        <v>4840</v>
      </c>
      <c r="T2303" s="9">
        <f t="shared" si="286"/>
        <v>2942.4000000000005</v>
      </c>
      <c r="U2303" s="10">
        <f t="shared" si="287"/>
        <v>0.3780838815789474</v>
      </c>
      <c r="V2303" s="5" t="s">
        <v>42</v>
      </c>
    </row>
    <row r="2304" spans="1:22" x14ac:dyDescent="0.3">
      <c r="A2304" s="5" t="s">
        <v>2391</v>
      </c>
      <c r="B2304" s="6">
        <v>45521</v>
      </c>
      <c r="C2304" s="5">
        <f t="shared" si="280"/>
        <v>2024</v>
      </c>
      <c r="D2304" s="5">
        <f t="shared" si="281"/>
        <v>8</v>
      </c>
      <c r="E2304" s="5" t="str">
        <f t="shared" si="282"/>
        <v>Aug</v>
      </c>
      <c r="F2304" s="5" t="str">
        <f t="shared" si="283"/>
        <v>Q3</v>
      </c>
      <c r="G2304" s="5" t="s">
        <v>51</v>
      </c>
      <c r="H2304" s="5" t="s">
        <v>79</v>
      </c>
      <c r="I2304" s="5" t="s">
        <v>80</v>
      </c>
      <c r="J2304" s="5" t="s">
        <v>81</v>
      </c>
      <c r="K2304" s="5" t="s">
        <v>82</v>
      </c>
      <c r="L2304" s="5" t="s">
        <v>76</v>
      </c>
      <c r="M2304" s="5" t="s">
        <v>49</v>
      </c>
      <c r="N2304" s="5">
        <v>1</v>
      </c>
      <c r="O2304" s="7">
        <v>6929</v>
      </c>
      <c r="P2304" s="8">
        <v>0.25</v>
      </c>
      <c r="Q2304" s="7">
        <v>3894</v>
      </c>
      <c r="R2304" s="9">
        <f t="shared" si="284"/>
        <v>5196.75</v>
      </c>
      <c r="S2304" s="9">
        <f t="shared" si="285"/>
        <v>3894</v>
      </c>
      <c r="T2304" s="9">
        <f t="shared" si="286"/>
        <v>1302.75</v>
      </c>
      <c r="U2304" s="10">
        <f t="shared" si="287"/>
        <v>0.25068552460672533</v>
      </c>
      <c r="V2304" s="5" t="s">
        <v>42</v>
      </c>
    </row>
    <row r="2305" spans="1:22" x14ac:dyDescent="0.3">
      <c r="A2305" s="5" t="s">
        <v>2392</v>
      </c>
      <c r="B2305" s="6">
        <v>45521</v>
      </c>
      <c r="C2305" s="5">
        <f t="shared" si="280"/>
        <v>2024</v>
      </c>
      <c r="D2305" s="5">
        <f t="shared" si="281"/>
        <v>8</v>
      </c>
      <c r="E2305" s="5" t="str">
        <f t="shared" si="282"/>
        <v>Aug</v>
      </c>
      <c r="F2305" s="5" t="str">
        <f t="shared" si="283"/>
        <v>Q3</v>
      </c>
      <c r="G2305" s="5" t="s">
        <v>51</v>
      </c>
      <c r="H2305" s="5" t="s">
        <v>79</v>
      </c>
      <c r="I2305" s="5" t="s">
        <v>80</v>
      </c>
      <c r="J2305" s="5" t="s">
        <v>46</v>
      </c>
      <c r="K2305" s="5" t="s">
        <v>89</v>
      </c>
      <c r="L2305" s="5" t="s">
        <v>40</v>
      </c>
      <c r="M2305" s="5" t="s">
        <v>49</v>
      </c>
      <c r="N2305" s="5">
        <v>1</v>
      </c>
      <c r="O2305" s="7">
        <v>2264</v>
      </c>
      <c r="P2305" s="8">
        <v>0</v>
      </c>
      <c r="Q2305" s="7">
        <v>1336</v>
      </c>
      <c r="R2305" s="9">
        <f t="shared" si="284"/>
        <v>2264</v>
      </c>
      <c r="S2305" s="9">
        <f t="shared" si="285"/>
        <v>1336</v>
      </c>
      <c r="T2305" s="9">
        <f t="shared" si="286"/>
        <v>928</v>
      </c>
      <c r="U2305" s="10">
        <f t="shared" si="287"/>
        <v>0.40989399293286222</v>
      </c>
      <c r="V2305" s="5" t="s">
        <v>42</v>
      </c>
    </row>
    <row r="2306" spans="1:22" x14ac:dyDescent="0.3">
      <c r="A2306" s="5" t="s">
        <v>2393</v>
      </c>
      <c r="B2306" s="6">
        <v>45521</v>
      </c>
      <c r="C2306" s="5">
        <f t="shared" ref="C2306:C2369" si="288">YEAR(B2306)</f>
        <v>2024</v>
      </c>
      <c r="D2306" s="5">
        <f t="shared" ref="D2306:D2369" si="289">MONTH(B2306)</f>
        <v>8</v>
      </c>
      <c r="E2306" s="5" t="str">
        <f t="shared" ref="E2306:E2369" si="290">TEXT(B2306,"mmm")</f>
        <v>Aug</v>
      </c>
      <c r="F2306" s="5" t="str">
        <f t="shared" ref="F2306:F2369" si="291">"Q"&amp;ROUNDUP(D2306/3,0)</f>
        <v>Q3</v>
      </c>
      <c r="G2306" s="5" t="s">
        <v>51</v>
      </c>
      <c r="H2306" s="5" t="s">
        <v>52</v>
      </c>
      <c r="I2306" s="5" t="s">
        <v>53</v>
      </c>
      <c r="J2306" s="5" t="s">
        <v>46</v>
      </c>
      <c r="K2306" s="5" t="s">
        <v>61</v>
      </c>
      <c r="L2306" s="5" t="s">
        <v>48</v>
      </c>
      <c r="M2306" s="5" t="s">
        <v>56</v>
      </c>
      <c r="N2306" s="5">
        <v>2</v>
      </c>
      <c r="O2306" s="7">
        <v>249</v>
      </c>
      <c r="P2306" s="8">
        <v>0.05</v>
      </c>
      <c r="Q2306" s="7">
        <v>106</v>
      </c>
      <c r="R2306" s="9">
        <f t="shared" ref="R2306:R2369" si="292">N2306*O2306*(1-P2306)</f>
        <v>473.09999999999997</v>
      </c>
      <c r="S2306" s="9">
        <f t="shared" ref="S2306:S2369" si="293">N2306*Q2306</f>
        <v>212</v>
      </c>
      <c r="T2306" s="9">
        <f t="shared" ref="T2306:T2369" si="294">R2306-S2306</f>
        <v>261.09999999999997</v>
      </c>
      <c r="U2306" s="10">
        <f t="shared" ref="U2306:U2369" si="295">IF(R2306=0,0,T2306/R2306)</f>
        <v>0.55189177763686326</v>
      </c>
      <c r="V2306" s="5" t="s">
        <v>42</v>
      </c>
    </row>
    <row r="2307" spans="1:22" x14ac:dyDescent="0.3">
      <c r="A2307" s="5" t="s">
        <v>2394</v>
      </c>
      <c r="B2307" s="6">
        <v>45521</v>
      </c>
      <c r="C2307" s="5">
        <f t="shared" si="288"/>
        <v>2024</v>
      </c>
      <c r="D2307" s="5">
        <f t="shared" si="289"/>
        <v>8</v>
      </c>
      <c r="E2307" s="5" t="str">
        <f t="shared" si="290"/>
        <v>Aug</v>
      </c>
      <c r="F2307" s="5" t="str">
        <f t="shared" si="291"/>
        <v>Q3</v>
      </c>
      <c r="G2307" s="5" t="s">
        <v>63</v>
      </c>
      <c r="H2307" s="5" t="s">
        <v>86</v>
      </c>
      <c r="I2307" s="5" t="s">
        <v>87</v>
      </c>
      <c r="J2307" s="5" t="s">
        <v>38</v>
      </c>
      <c r="K2307" s="5" t="s">
        <v>104</v>
      </c>
      <c r="L2307" s="5" t="s">
        <v>40</v>
      </c>
      <c r="M2307" s="5" t="s">
        <v>49</v>
      </c>
      <c r="N2307" s="5">
        <v>3</v>
      </c>
      <c r="O2307" s="7">
        <v>1533</v>
      </c>
      <c r="P2307" s="8">
        <v>0.15</v>
      </c>
      <c r="Q2307" s="7">
        <v>752</v>
      </c>
      <c r="R2307" s="9">
        <f t="shared" si="292"/>
        <v>3909.15</v>
      </c>
      <c r="S2307" s="9">
        <f t="shared" si="293"/>
        <v>2256</v>
      </c>
      <c r="T2307" s="9">
        <f t="shared" si="294"/>
        <v>1653.15</v>
      </c>
      <c r="U2307" s="10">
        <f t="shared" si="295"/>
        <v>0.42289244464909254</v>
      </c>
      <c r="V2307" s="5" t="s">
        <v>42</v>
      </c>
    </row>
    <row r="2308" spans="1:22" x14ac:dyDescent="0.3">
      <c r="A2308" s="5" t="s">
        <v>2395</v>
      </c>
      <c r="B2308" s="6">
        <v>45521</v>
      </c>
      <c r="C2308" s="5">
        <f t="shared" si="288"/>
        <v>2024</v>
      </c>
      <c r="D2308" s="5">
        <f t="shared" si="289"/>
        <v>8</v>
      </c>
      <c r="E2308" s="5" t="str">
        <f t="shared" si="290"/>
        <v>Aug</v>
      </c>
      <c r="F2308" s="5" t="str">
        <f t="shared" si="291"/>
        <v>Q3</v>
      </c>
      <c r="G2308" s="5" t="s">
        <v>51</v>
      </c>
      <c r="H2308" s="5" t="s">
        <v>79</v>
      </c>
      <c r="I2308" s="5" t="s">
        <v>80</v>
      </c>
      <c r="J2308" s="5" t="s">
        <v>54</v>
      </c>
      <c r="K2308" s="5" t="s">
        <v>84</v>
      </c>
      <c r="L2308" s="5" t="s">
        <v>40</v>
      </c>
      <c r="M2308" s="5" t="s">
        <v>49</v>
      </c>
      <c r="N2308" s="5">
        <v>3</v>
      </c>
      <c r="O2308" s="7">
        <v>2539</v>
      </c>
      <c r="P2308" s="8">
        <v>0</v>
      </c>
      <c r="Q2308" s="7">
        <v>1268</v>
      </c>
      <c r="R2308" s="9">
        <f t="shared" si="292"/>
        <v>7617</v>
      </c>
      <c r="S2308" s="9">
        <f t="shared" si="293"/>
        <v>3804</v>
      </c>
      <c r="T2308" s="9">
        <f t="shared" si="294"/>
        <v>3813</v>
      </c>
      <c r="U2308" s="10">
        <f t="shared" si="295"/>
        <v>0.50059078377313904</v>
      </c>
      <c r="V2308" s="5" t="s">
        <v>42</v>
      </c>
    </row>
    <row r="2309" spans="1:22" x14ac:dyDescent="0.3">
      <c r="A2309" s="5" t="s">
        <v>2396</v>
      </c>
      <c r="B2309" s="6">
        <v>45521</v>
      </c>
      <c r="C2309" s="5">
        <f t="shared" si="288"/>
        <v>2024</v>
      </c>
      <c r="D2309" s="5">
        <f t="shared" si="289"/>
        <v>8</v>
      </c>
      <c r="E2309" s="5" t="str">
        <f t="shared" si="290"/>
        <v>Aug</v>
      </c>
      <c r="F2309" s="5" t="str">
        <f t="shared" si="291"/>
        <v>Q3</v>
      </c>
      <c r="G2309" s="5" t="s">
        <v>51</v>
      </c>
      <c r="H2309" s="5" t="s">
        <v>52</v>
      </c>
      <c r="I2309" s="5" t="s">
        <v>53</v>
      </c>
      <c r="J2309" s="5" t="s">
        <v>54</v>
      </c>
      <c r="K2309" s="5" t="s">
        <v>99</v>
      </c>
      <c r="L2309" s="5" t="s">
        <v>76</v>
      </c>
      <c r="M2309" s="5" t="s">
        <v>56</v>
      </c>
      <c r="N2309" s="5">
        <v>1</v>
      </c>
      <c r="O2309" s="7">
        <v>1672</v>
      </c>
      <c r="P2309" s="8">
        <v>0.05</v>
      </c>
      <c r="Q2309" s="7">
        <v>876</v>
      </c>
      <c r="R2309" s="9">
        <f t="shared" si="292"/>
        <v>1588.3999999999999</v>
      </c>
      <c r="S2309" s="9">
        <f t="shared" si="293"/>
        <v>876</v>
      </c>
      <c r="T2309" s="9">
        <f t="shared" si="294"/>
        <v>712.39999999999986</v>
      </c>
      <c r="U2309" s="10">
        <f t="shared" si="295"/>
        <v>0.44850163686728778</v>
      </c>
      <c r="V2309" s="5" t="s">
        <v>42</v>
      </c>
    </row>
    <row r="2310" spans="1:22" x14ac:dyDescent="0.3">
      <c r="A2310" s="5" t="s">
        <v>2397</v>
      </c>
      <c r="B2310" s="6">
        <v>45521</v>
      </c>
      <c r="C2310" s="5">
        <f t="shared" si="288"/>
        <v>2024</v>
      </c>
      <c r="D2310" s="5">
        <f t="shared" si="289"/>
        <v>8</v>
      </c>
      <c r="E2310" s="5" t="str">
        <f t="shared" si="290"/>
        <v>Aug</v>
      </c>
      <c r="F2310" s="5" t="str">
        <f t="shared" si="291"/>
        <v>Q3</v>
      </c>
      <c r="G2310" s="5" t="s">
        <v>63</v>
      </c>
      <c r="H2310" s="5" t="s">
        <v>86</v>
      </c>
      <c r="I2310" s="5" t="s">
        <v>87</v>
      </c>
      <c r="J2310" s="5" t="s">
        <v>38</v>
      </c>
      <c r="K2310" s="5" t="s">
        <v>75</v>
      </c>
      <c r="L2310" s="5" t="s">
        <v>40</v>
      </c>
      <c r="M2310" s="5" t="s">
        <v>49</v>
      </c>
      <c r="N2310" s="5">
        <v>4</v>
      </c>
      <c r="O2310" s="7">
        <v>11377</v>
      </c>
      <c r="P2310" s="8">
        <v>0</v>
      </c>
      <c r="Q2310" s="7">
        <v>8215</v>
      </c>
      <c r="R2310" s="9">
        <f t="shared" si="292"/>
        <v>45508</v>
      </c>
      <c r="S2310" s="9">
        <f t="shared" si="293"/>
        <v>32860</v>
      </c>
      <c r="T2310" s="9">
        <f t="shared" si="294"/>
        <v>12648</v>
      </c>
      <c r="U2310" s="10">
        <f t="shared" si="295"/>
        <v>0.27792915531335149</v>
      </c>
      <c r="V2310" s="5" t="s">
        <v>42</v>
      </c>
    </row>
    <row r="2311" spans="1:22" x14ac:dyDescent="0.3">
      <c r="A2311" s="5" t="s">
        <v>2398</v>
      </c>
      <c r="B2311" s="6">
        <v>45522</v>
      </c>
      <c r="C2311" s="5">
        <f t="shared" si="288"/>
        <v>2024</v>
      </c>
      <c r="D2311" s="5">
        <f t="shared" si="289"/>
        <v>8</v>
      </c>
      <c r="E2311" s="5" t="str">
        <f t="shared" si="290"/>
        <v>Aug</v>
      </c>
      <c r="F2311" s="5" t="str">
        <f t="shared" si="291"/>
        <v>Q3</v>
      </c>
      <c r="G2311" s="5" t="s">
        <v>51</v>
      </c>
      <c r="H2311" s="5" t="s">
        <v>79</v>
      </c>
      <c r="I2311" s="5" t="s">
        <v>80</v>
      </c>
      <c r="J2311" s="5" t="s">
        <v>46</v>
      </c>
      <c r="K2311" s="5" t="s">
        <v>47</v>
      </c>
      <c r="L2311" s="5" t="s">
        <v>76</v>
      </c>
      <c r="M2311" s="5" t="s">
        <v>41</v>
      </c>
      <c r="N2311" s="5">
        <v>1</v>
      </c>
      <c r="O2311" s="7">
        <v>422</v>
      </c>
      <c r="P2311" s="8">
        <v>0.05</v>
      </c>
      <c r="Q2311" s="7">
        <v>192</v>
      </c>
      <c r="R2311" s="9">
        <f t="shared" si="292"/>
        <v>400.9</v>
      </c>
      <c r="S2311" s="9">
        <f t="shared" si="293"/>
        <v>192</v>
      </c>
      <c r="T2311" s="9">
        <f t="shared" si="294"/>
        <v>208.89999999999998</v>
      </c>
      <c r="U2311" s="10">
        <f t="shared" si="295"/>
        <v>0.52107757545522571</v>
      </c>
      <c r="V2311" s="5" t="s">
        <v>42</v>
      </c>
    </row>
    <row r="2312" spans="1:22" x14ac:dyDescent="0.3">
      <c r="A2312" s="5" t="s">
        <v>2399</v>
      </c>
      <c r="B2312" s="6">
        <v>45522</v>
      </c>
      <c r="C2312" s="5">
        <f t="shared" si="288"/>
        <v>2024</v>
      </c>
      <c r="D2312" s="5">
        <f t="shared" si="289"/>
        <v>8</v>
      </c>
      <c r="E2312" s="5" t="str">
        <f t="shared" si="290"/>
        <v>Aug</v>
      </c>
      <c r="F2312" s="5" t="str">
        <f t="shared" si="291"/>
        <v>Q3</v>
      </c>
      <c r="G2312" s="5" t="s">
        <v>58</v>
      </c>
      <c r="H2312" s="5" t="s">
        <v>72</v>
      </c>
      <c r="I2312" s="5" t="s">
        <v>73</v>
      </c>
      <c r="J2312" s="5" t="s">
        <v>46</v>
      </c>
      <c r="K2312" s="5" t="s">
        <v>66</v>
      </c>
      <c r="L2312" s="5" t="s">
        <v>76</v>
      </c>
      <c r="M2312" s="5" t="s">
        <v>49</v>
      </c>
      <c r="N2312" s="5">
        <v>1</v>
      </c>
      <c r="O2312" s="7">
        <v>309</v>
      </c>
      <c r="P2312" s="8">
        <v>0</v>
      </c>
      <c r="Q2312" s="7">
        <v>120</v>
      </c>
      <c r="R2312" s="9">
        <f t="shared" si="292"/>
        <v>309</v>
      </c>
      <c r="S2312" s="9">
        <f t="shared" si="293"/>
        <v>120</v>
      </c>
      <c r="T2312" s="9">
        <f t="shared" si="294"/>
        <v>189</v>
      </c>
      <c r="U2312" s="10">
        <f t="shared" si="295"/>
        <v>0.61165048543689315</v>
      </c>
      <c r="V2312" s="5" t="s">
        <v>42</v>
      </c>
    </row>
    <row r="2313" spans="1:22" x14ac:dyDescent="0.3">
      <c r="A2313" s="5" t="s">
        <v>2400</v>
      </c>
      <c r="B2313" s="6">
        <v>45522</v>
      </c>
      <c r="C2313" s="5">
        <f t="shared" si="288"/>
        <v>2024</v>
      </c>
      <c r="D2313" s="5">
        <f t="shared" si="289"/>
        <v>8</v>
      </c>
      <c r="E2313" s="5" t="str">
        <f t="shared" si="290"/>
        <v>Aug</v>
      </c>
      <c r="F2313" s="5" t="str">
        <f t="shared" si="291"/>
        <v>Q3</v>
      </c>
      <c r="G2313" s="5" t="s">
        <v>35</v>
      </c>
      <c r="H2313" s="5" t="s">
        <v>36</v>
      </c>
      <c r="I2313" s="5" t="s">
        <v>37</v>
      </c>
      <c r="J2313" s="5" t="s">
        <v>46</v>
      </c>
      <c r="K2313" s="5" t="s">
        <v>47</v>
      </c>
      <c r="L2313" s="5" t="s">
        <v>40</v>
      </c>
      <c r="M2313" s="5" t="s">
        <v>56</v>
      </c>
      <c r="N2313" s="5">
        <v>1</v>
      </c>
      <c r="O2313" s="7">
        <v>434</v>
      </c>
      <c r="P2313" s="8">
        <v>0</v>
      </c>
      <c r="Q2313" s="7">
        <v>190</v>
      </c>
      <c r="R2313" s="9">
        <f t="shared" si="292"/>
        <v>434</v>
      </c>
      <c r="S2313" s="9">
        <f t="shared" si="293"/>
        <v>190</v>
      </c>
      <c r="T2313" s="9">
        <f t="shared" si="294"/>
        <v>244</v>
      </c>
      <c r="U2313" s="10">
        <f t="shared" si="295"/>
        <v>0.56221198156682028</v>
      </c>
      <c r="V2313" s="5" t="s">
        <v>42</v>
      </c>
    </row>
    <row r="2314" spans="1:22" x14ac:dyDescent="0.3">
      <c r="A2314" s="5" t="s">
        <v>2401</v>
      </c>
      <c r="B2314" s="6">
        <v>45522</v>
      </c>
      <c r="C2314" s="5">
        <f t="shared" si="288"/>
        <v>2024</v>
      </c>
      <c r="D2314" s="5">
        <f t="shared" si="289"/>
        <v>8</v>
      </c>
      <c r="E2314" s="5" t="str">
        <f t="shared" si="290"/>
        <v>Aug</v>
      </c>
      <c r="F2314" s="5" t="str">
        <f t="shared" si="291"/>
        <v>Q3</v>
      </c>
      <c r="G2314" s="5" t="s">
        <v>58</v>
      </c>
      <c r="H2314" s="5" t="s">
        <v>68</v>
      </c>
      <c r="I2314" s="5" t="s">
        <v>69</v>
      </c>
      <c r="J2314" s="5" t="s">
        <v>81</v>
      </c>
      <c r="K2314" s="5" t="s">
        <v>94</v>
      </c>
      <c r="L2314" s="5" t="s">
        <v>48</v>
      </c>
      <c r="M2314" s="5" t="s">
        <v>41</v>
      </c>
      <c r="N2314" s="5">
        <v>1</v>
      </c>
      <c r="O2314" s="7">
        <v>29452</v>
      </c>
      <c r="P2314" s="8">
        <v>0.1</v>
      </c>
      <c r="Q2314" s="7">
        <v>19924</v>
      </c>
      <c r="R2314" s="9">
        <f t="shared" si="292"/>
        <v>26506.799999999999</v>
      </c>
      <c r="S2314" s="9">
        <f t="shared" si="293"/>
        <v>19924</v>
      </c>
      <c r="T2314" s="9">
        <f t="shared" si="294"/>
        <v>6582.7999999999993</v>
      </c>
      <c r="U2314" s="10">
        <f t="shared" si="295"/>
        <v>0.2483438212081428</v>
      </c>
      <c r="V2314" s="5" t="s">
        <v>42</v>
      </c>
    </row>
    <row r="2315" spans="1:22" x14ac:dyDescent="0.3">
      <c r="A2315" s="5" t="s">
        <v>2402</v>
      </c>
      <c r="B2315" s="6">
        <v>45522</v>
      </c>
      <c r="C2315" s="5">
        <f t="shared" si="288"/>
        <v>2024</v>
      </c>
      <c r="D2315" s="5">
        <f t="shared" si="289"/>
        <v>8</v>
      </c>
      <c r="E2315" s="5" t="str">
        <f t="shared" si="290"/>
        <v>Aug</v>
      </c>
      <c r="F2315" s="5" t="str">
        <f t="shared" si="291"/>
        <v>Q3</v>
      </c>
      <c r="G2315" s="5" t="s">
        <v>63</v>
      </c>
      <c r="H2315" s="5" t="s">
        <v>64</v>
      </c>
      <c r="I2315" s="5" t="s">
        <v>65</v>
      </c>
      <c r="J2315" s="5" t="s">
        <v>81</v>
      </c>
      <c r="K2315" s="5" t="s">
        <v>82</v>
      </c>
      <c r="L2315" s="5" t="s">
        <v>40</v>
      </c>
      <c r="M2315" s="5" t="s">
        <v>56</v>
      </c>
      <c r="N2315" s="5">
        <v>2</v>
      </c>
      <c r="O2315" s="7">
        <v>6372</v>
      </c>
      <c r="P2315" s="8">
        <v>0</v>
      </c>
      <c r="Q2315" s="7">
        <v>3557</v>
      </c>
      <c r="R2315" s="9">
        <f t="shared" si="292"/>
        <v>12744</v>
      </c>
      <c r="S2315" s="9">
        <f t="shared" si="293"/>
        <v>7114</v>
      </c>
      <c r="T2315" s="9">
        <f t="shared" si="294"/>
        <v>5630</v>
      </c>
      <c r="U2315" s="10">
        <f t="shared" si="295"/>
        <v>0.44177652228499686</v>
      </c>
      <c r="V2315" s="5" t="s">
        <v>42</v>
      </c>
    </row>
    <row r="2316" spans="1:22" x14ac:dyDescent="0.3">
      <c r="A2316" s="5" t="s">
        <v>2403</v>
      </c>
      <c r="B2316" s="6">
        <v>45522</v>
      </c>
      <c r="C2316" s="5">
        <f t="shared" si="288"/>
        <v>2024</v>
      </c>
      <c r="D2316" s="5">
        <f t="shared" si="289"/>
        <v>8</v>
      </c>
      <c r="E2316" s="5" t="str">
        <f t="shared" si="290"/>
        <v>Aug</v>
      </c>
      <c r="F2316" s="5" t="str">
        <f t="shared" si="291"/>
        <v>Q3</v>
      </c>
      <c r="G2316" s="5" t="s">
        <v>58</v>
      </c>
      <c r="H2316" s="5" t="s">
        <v>72</v>
      </c>
      <c r="I2316" s="5" t="s">
        <v>73</v>
      </c>
      <c r="J2316" s="5" t="s">
        <v>38</v>
      </c>
      <c r="K2316" s="5" t="s">
        <v>39</v>
      </c>
      <c r="L2316" s="5" t="s">
        <v>40</v>
      </c>
      <c r="M2316" s="5" t="s">
        <v>49</v>
      </c>
      <c r="N2316" s="5">
        <v>1</v>
      </c>
      <c r="O2316" s="7">
        <v>49808</v>
      </c>
      <c r="P2316" s="8">
        <v>0.1</v>
      </c>
      <c r="Q2316" s="7">
        <v>41662</v>
      </c>
      <c r="R2316" s="9">
        <f t="shared" si="292"/>
        <v>44827.200000000004</v>
      </c>
      <c r="S2316" s="9">
        <f t="shared" si="293"/>
        <v>41662</v>
      </c>
      <c r="T2316" s="9">
        <f t="shared" si="294"/>
        <v>3165.2000000000044</v>
      </c>
      <c r="U2316" s="10">
        <f t="shared" si="295"/>
        <v>7.0608916015276524E-2</v>
      </c>
      <c r="V2316" s="5" t="s">
        <v>42</v>
      </c>
    </row>
    <row r="2317" spans="1:22" x14ac:dyDescent="0.3">
      <c r="A2317" s="5" t="s">
        <v>2404</v>
      </c>
      <c r="B2317" s="6">
        <v>45522</v>
      </c>
      <c r="C2317" s="5">
        <f t="shared" si="288"/>
        <v>2024</v>
      </c>
      <c r="D2317" s="5">
        <f t="shared" si="289"/>
        <v>8</v>
      </c>
      <c r="E2317" s="5" t="str">
        <f t="shared" si="290"/>
        <v>Aug</v>
      </c>
      <c r="F2317" s="5" t="str">
        <f t="shared" si="291"/>
        <v>Q3</v>
      </c>
      <c r="G2317" s="5" t="s">
        <v>63</v>
      </c>
      <c r="H2317" s="5" t="s">
        <v>86</v>
      </c>
      <c r="I2317" s="5" t="s">
        <v>87</v>
      </c>
      <c r="J2317" s="5" t="s">
        <v>46</v>
      </c>
      <c r="K2317" s="5" t="s">
        <v>66</v>
      </c>
      <c r="L2317" s="5" t="s">
        <v>40</v>
      </c>
      <c r="M2317" s="5" t="s">
        <v>56</v>
      </c>
      <c r="N2317" s="5">
        <v>4</v>
      </c>
      <c r="O2317" s="7">
        <v>306</v>
      </c>
      <c r="P2317" s="8">
        <v>0.15</v>
      </c>
      <c r="Q2317" s="7">
        <v>120</v>
      </c>
      <c r="R2317" s="9">
        <f t="shared" si="292"/>
        <v>1040.3999999999999</v>
      </c>
      <c r="S2317" s="9">
        <f t="shared" si="293"/>
        <v>480</v>
      </c>
      <c r="T2317" s="9">
        <f t="shared" si="294"/>
        <v>560.39999999999986</v>
      </c>
      <c r="U2317" s="10">
        <f t="shared" si="295"/>
        <v>0.5386389850057669</v>
      </c>
      <c r="V2317" s="5" t="s">
        <v>42</v>
      </c>
    </row>
    <row r="2318" spans="1:22" x14ac:dyDescent="0.3">
      <c r="A2318" s="5" t="s">
        <v>2405</v>
      </c>
      <c r="B2318" s="6">
        <v>45522</v>
      </c>
      <c r="C2318" s="5">
        <f t="shared" si="288"/>
        <v>2024</v>
      </c>
      <c r="D2318" s="5">
        <f t="shared" si="289"/>
        <v>8</v>
      </c>
      <c r="E2318" s="5" t="str">
        <f t="shared" si="290"/>
        <v>Aug</v>
      </c>
      <c r="F2318" s="5" t="str">
        <f t="shared" si="291"/>
        <v>Q3</v>
      </c>
      <c r="G2318" s="5" t="s">
        <v>51</v>
      </c>
      <c r="H2318" s="5" t="s">
        <v>52</v>
      </c>
      <c r="I2318" s="5" t="s">
        <v>53</v>
      </c>
      <c r="J2318" s="5" t="s">
        <v>46</v>
      </c>
      <c r="K2318" s="5" t="s">
        <v>47</v>
      </c>
      <c r="L2318" s="5" t="s">
        <v>40</v>
      </c>
      <c r="M2318" s="5" t="s">
        <v>56</v>
      </c>
      <c r="N2318" s="5">
        <v>3</v>
      </c>
      <c r="O2318" s="7">
        <v>477</v>
      </c>
      <c r="P2318" s="8">
        <v>0.05</v>
      </c>
      <c r="Q2318" s="7">
        <v>219</v>
      </c>
      <c r="R2318" s="9">
        <f t="shared" si="292"/>
        <v>1359.45</v>
      </c>
      <c r="S2318" s="9">
        <f t="shared" si="293"/>
        <v>657</v>
      </c>
      <c r="T2318" s="9">
        <f t="shared" si="294"/>
        <v>702.45</v>
      </c>
      <c r="U2318" s="10">
        <f t="shared" si="295"/>
        <v>0.51671631909963589</v>
      </c>
      <c r="V2318" s="5" t="s">
        <v>42</v>
      </c>
    </row>
    <row r="2319" spans="1:22" x14ac:dyDescent="0.3">
      <c r="A2319" s="5" t="s">
        <v>2406</v>
      </c>
      <c r="B2319" s="6">
        <v>45522</v>
      </c>
      <c r="C2319" s="5">
        <f t="shared" si="288"/>
        <v>2024</v>
      </c>
      <c r="D2319" s="5">
        <f t="shared" si="289"/>
        <v>8</v>
      </c>
      <c r="E2319" s="5" t="str">
        <f t="shared" si="290"/>
        <v>Aug</v>
      </c>
      <c r="F2319" s="5" t="str">
        <f t="shared" si="291"/>
        <v>Q3</v>
      </c>
      <c r="G2319" s="5" t="s">
        <v>58</v>
      </c>
      <c r="H2319" s="5" t="s">
        <v>59</v>
      </c>
      <c r="I2319" s="5" t="s">
        <v>60</v>
      </c>
      <c r="J2319" s="5" t="s">
        <v>46</v>
      </c>
      <c r="K2319" s="5" t="s">
        <v>47</v>
      </c>
      <c r="L2319" s="5" t="s">
        <v>76</v>
      </c>
      <c r="M2319" s="5" t="s">
        <v>49</v>
      </c>
      <c r="N2319" s="5">
        <v>1</v>
      </c>
      <c r="O2319" s="7">
        <v>433</v>
      </c>
      <c r="P2319" s="8">
        <v>0.1</v>
      </c>
      <c r="Q2319" s="7">
        <v>198</v>
      </c>
      <c r="R2319" s="9">
        <f t="shared" si="292"/>
        <v>389.7</v>
      </c>
      <c r="S2319" s="9">
        <f t="shared" si="293"/>
        <v>198</v>
      </c>
      <c r="T2319" s="9">
        <f t="shared" si="294"/>
        <v>191.7</v>
      </c>
      <c r="U2319" s="10">
        <f t="shared" si="295"/>
        <v>0.49191685912240185</v>
      </c>
      <c r="V2319" s="5" t="s">
        <v>42</v>
      </c>
    </row>
    <row r="2320" spans="1:22" x14ac:dyDescent="0.3">
      <c r="A2320" s="5" t="s">
        <v>2407</v>
      </c>
      <c r="B2320" s="6">
        <v>45523</v>
      </c>
      <c r="C2320" s="5">
        <f t="shared" si="288"/>
        <v>2024</v>
      </c>
      <c r="D2320" s="5">
        <f t="shared" si="289"/>
        <v>8</v>
      </c>
      <c r="E2320" s="5" t="str">
        <f t="shared" si="290"/>
        <v>Aug</v>
      </c>
      <c r="F2320" s="5" t="str">
        <f t="shared" si="291"/>
        <v>Q3</v>
      </c>
      <c r="G2320" s="5" t="s">
        <v>63</v>
      </c>
      <c r="H2320" s="5" t="s">
        <v>109</v>
      </c>
      <c r="I2320" s="5" t="s">
        <v>110</v>
      </c>
      <c r="J2320" s="5" t="s">
        <v>38</v>
      </c>
      <c r="K2320" s="5" t="s">
        <v>39</v>
      </c>
      <c r="L2320" s="5" t="s">
        <v>40</v>
      </c>
      <c r="M2320" s="5" t="s">
        <v>56</v>
      </c>
      <c r="N2320" s="5">
        <v>2</v>
      </c>
      <c r="O2320" s="7">
        <v>57160</v>
      </c>
      <c r="P2320" s="8">
        <v>0.15</v>
      </c>
      <c r="Q2320" s="7">
        <v>49544</v>
      </c>
      <c r="R2320" s="9">
        <f t="shared" si="292"/>
        <v>97172</v>
      </c>
      <c r="S2320" s="9">
        <f t="shared" si="293"/>
        <v>99088</v>
      </c>
      <c r="T2320" s="9">
        <f t="shared" si="294"/>
        <v>-1916</v>
      </c>
      <c r="U2320" s="10">
        <f t="shared" si="295"/>
        <v>-1.9717614127526449E-2</v>
      </c>
      <c r="V2320" s="5" t="s">
        <v>42</v>
      </c>
    </row>
    <row r="2321" spans="1:22" x14ac:dyDescent="0.3">
      <c r="A2321" s="5" t="s">
        <v>2408</v>
      </c>
      <c r="B2321" s="6">
        <v>45523</v>
      </c>
      <c r="C2321" s="5">
        <f t="shared" si="288"/>
        <v>2024</v>
      </c>
      <c r="D2321" s="5">
        <f t="shared" si="289"/>
        <v>8</v>
      </c>
      <c r="E2321" s="5" t="str">
        <f t="shared" si="290"/>
        <v>Aug</v>
      </c>
      <c r="F2321" s="5" t="str">
        <f t="shared" si="291"/>
        <v>Q3</v>
      </c>
      <c r="G2321" s="5" t="s">
        <v>58</v>
      </c>
      <c r="H2321" s="5" t="s">
        <v>72</v>
      </c>
      <c r="I2321" s="5" t="s">
        <v>73</v>
      </c>
      <c r="J2321" s="5" t="s">
        <v>46</v>
      </c>
      <c r="K2321" s="5" t="s">
        <v>47</v>
      </c>
      <c r="L2321" s="5" t="s">
        <v>76</v>
      </c>
      <c r="M2321" s="5" t="s">
        <v>56</v>
      </c>
      <c r="N2321" s="5">
        <v>4</v>
      </c>
      <c r="O2321" s="7">
        <v>444</v>
      </c>
      <c r="P2321" s="8">
        <v>0.1</v>
      </c>
      <c r="Q2321" s="7">
        <v>199</v>
      </c>
      <c r="R2321" s="9">
        <f t="shared" si="292"/>
        <v>1598.4</v>
      </c>
      <c r="S2321" s="9">
        <f t="shared" si="293"/>
        <v>796</v>
      </c>
      <c r="T2321" s="9">
        <f t="shared" si="294"/>
        <v>802.40000000000009</v>
      </c>
      <c r="U2321" s="10">
        <f t="shared" si="295"/>
        <v>0.50200200200200207</v>
      </c>
      <c r="V2321" s="5" t="s">
        <v>42</v>
      </c>
    </row>
    <row r="2322" spans="1:22" x14ac:dyDescent="0.3">
      <c r="A2322" s="5" t="s">
        <v>2409</v>
      </c>
      <c r="B2322" s="6">
        <v>45523</v>
      </c>
      <c r="C2322" s="5">
        <f t="shared" si="288"/>
        <v>2024</v>
      </c>
      <c r="D2322" s="5">
        <f t="shared" si="289"/>
        <v>8</v>
      </c>
      <c r="E2322" s="5" t="str">
        <f t="shared" si="290"/>
        <v>Aug</v>
      </c>
      <c r="F2322" s="5" t="str">
        <f t="shared" si="291"/>
        <v>Q3</v>
      </c>
      <c r="G2322" s="5" t="s">
        <v>51</v>
      </c>
      <c r="H2322" s="5" t="s">
        <v>106</v>
      </c>
      <c r="I2322" s="5" t="s">
        <v>107</v>
      </c>
      <c r="J2322" s="5" t="s">
        <v>38</v>
      </c>
      <c r="K2322" s="5" t="s">
        <v>39</v>
      </c>
      <c r="L2322" s="5" t="s">
        <v>40</v>
      </c>
      <c r="M2322" s="5" t="s">
        <v>56</v>
      </c>
      <c r="N2322" s="5">
        <v>1</v>
      </c>
      <c r="O2322" s="7">
        <v>50054</v>
      </c>
      <c r="P2322" s="8">
        <v>0.05</v>
      </c>
      <c r="Q2322" s="7">
        <v>43631</v>
      </c>
      <c r="R2322" s="9">
        <f t="shared" si="292"/>
        <v>47551.299999999996</v>
      </c>
      <c r="S2322" s="9">
        <f t="shared" si="293"/>
        <v>43631</v>
      </c>
      <c r="T2322" s="9">
        <f t="shared" si="294"/>
        <v>3920.2999999999956</v>
      </c>
      <c r="U2322" s="10">
        <f t="shared" si="295"/>
        <v>8.2443592499048313E-2</v>
      </c>
      <c r="V2322" s="5" t="s">
        <v>42</v>
      </c>
    </row>
    <row r="2323" spans="1:22" x14ac:dyDescent="0.3">
      <c r="A2323" s="5" t="s">
        <v>2410</v>
      </c>
      <c r="B2323" s="6">
        <v>45523</v>
      </c>
      <c r="C2323" s="5">
        <f t="shared" si="288"/>
        <v>2024</v>
      </c>
      <c r="D2323" s="5">
        <f t="shared" si="289"/>
        <v>8</v>
      </c>
      <c r="E2323" s="5" t="str">
        <f t="shared" si="290"/>
        <v>Aug</v>
      </c>
      <c r="F2323" s="5" t="str">
        <f t="shared" si="291"/>
        <v>Q3</v>
      </c>
      <c r="G2323" s="5" t="s">
        <v>63</v>
      </c>
      <c r="H2323" s="5" t="s">
        <v>64</v>
      </c>
      <c r="I2323" s="5" t="s">
        <v>65</v>
      </c>
      <c r="J2323" s="5" t="s">
        <v>38</v>
      </c>
      <c r="K2323" s="5" t="s">
        <v>75</v>
      </c>
      <c r="L2323" s="5" t="s">
        <v>76</v>
      </c>
      <c r="M2323" s="5" t="s">
        <v>49</v>
      </c>
      <c r="N2323" s="5">
        <v>2</v>
      </c>
      <c r="O2323" s="7">
        <v>11841</v>
      </c>
      <c r="P2323" s="8">
        <v>0.05</v>
      </c>
      <c r="Q2323" s="7">
        <v>8793</v>
      </c>
      <c r="R2323" s="9">
        <f t="shared" si="292"/>
        <v>22497.899999999998</v>
      </c>
      <c r="S2323" s="9">
        <f t="shared" si="293"/>
        <v>17586</v>
      </c>
      <c r="T2323" s="9">
        <f t="shared" si="294"/>
        <v>4911.8999999999978</v>
      </c>
      <c r="U2323" s="10">
        <f t="shared" si="295"/>
        <v>0.21832704385742663</v>
      </c>
      <c r="V2323" s="5" t="s">
        <v>42</v>
      </c>
    </row>
    <row r="2324" spans="1:22" x14ac:dyDescent="0.3">
      <c r="A2324" s="5" t="s">
        <v>2411</v>
      </c>
      <c r="B2324" s="6">
        <v>45524</v>
      </c>
      <c r="C2324" s="5">
        <f t="shared" si="288"/>
        <v>2024</v>
      </c>
      <c r="D2324" s="5">
        <f t="shared" si="289"/>
        <v>8</v>
      </c>
      <c r="E2324" s="5" t="str">
        <f t="shared" si="290"/>
        <v>Aug</v>
      </c>
      <c r="F2324" s="5" t="str">
        <f t="shared" si="291"/>
        <v>Q3</v>
      </c>
      <c r="G2324" s="5" t="s">
        <v>35</v>
      </c>
      <c r="H2324" s="5" t="s">
        <v>91</v>
      </c>
      <c r="I2324" s="5" t="s">
        <v>92</v>
      </c>
      <c r="J2324" s="5" t="s">
        <v>81</v>
      </c>
      <c r="K2324" s="5" t="s">
        <v>82</v>
      </c>
      <c r="L2324" s="5" t="s">
        <v>40</v>
      </c>
      <c r="M2324" s="5" t="s">
        <v>56</v>
      </c>
      <c r="N2324" s="5">
        <v>2</v>
      </c>
      <c r="O2324" s="7">
        <v>6479</v>
      </c>
      <c r="P2324" s="8">
        <v>0</v>
      </c>
      <c r="Q2324" s="7">
        <v>3665</v>
      </c>
      <c r="R2324" s="9">
        <f t="shared" si="292"/>
        <v>12958</v>
      </c>
      <c r="S2324" s="9">
        <f t="shared" si="293"/>
        <v>7330</v>
      </c>
      <c r="T2324" s="9">
        <f t="shared" si="294"/>
        <v>5628</v>
      </c>
      <c r="U2324" s="10">
        <f t="shared" si="295"/>
        <v>0.43432628492051245</v>
      </c>
      <c r="V2324" s="5" t="s">
        <v>42</v>
      </c>
    </row>
    <row r="2325" spans="1:22" x14ac:dyDescent="0.3">
      <c r="A2325" s="5" t="s">
        <v>2412</v>
      </c>
      <c r="B2325" s="6">
        <v>45524</v>
      </c>
      <c r="C2325" s="5">
        <f t="shared" si="288"/>
        <v>2024</v>
      </c>
      <c r="D2325" s="5">
        <f t="shared" si="289"/>
        <v>8</v>
      </c>
      <c r="E2325" s="5" t="str">
        <f t="shared" si="290"/>
        <v>Aug</v>
      </c>
      <c r="F2325" s="5" t="str">
        <f t="shared" si="291"/>
        <v>Q3</v>
      </c>
      <c r="G2325" s="5" t="s">
        <v>51</v>
      </c>
      <c r="H2325" s="5" t="s">
        <v>52</v>
      </c>
      <c r="I2325" s="5" t="s">
        <v>53</v>
      </c>
      <c r="J2325" s="5" t="s">
        <v>38</v>
      </c>
      <c r="K2325" s="5" t="s">
        <v>75</v>
      </c>
      <c r="L2325" s="5" t="s">
        <v>76</v>
      </c>
      <c r="M2325" s="5" t="s">
        <v>56</v>
      </c>
      <c r="N2325" s="5">
        <v>2</v>
      </c>
      <c r="O2325" s="7">
        <v>11011</v>
      </c>
      <c r="P2325" s="8">
        <v>0</v>
      </c>
      <c r="Q2325" s="7">
        <v>8268</v>
      </c>
      <c r="R2325" s="9">
        <f t="shared" si="292"/>
        <v>22022</v>
      </c>
      <c r="S2325" s="9">
        <f t="shared" si="293"/>
        <v>16536</v>
      </c>
      <c r="T2325" s="9">
        <f t="shared" si="294"/>
        <v>5486</v>
      </c>
      <c r="U2325" s="10">
        <f t="shared" si="295"/>
        <v>0.24911452184179456</v>
      </c>
      <c r="V2325" s="5" t="s">
        <v>42</v>
      </c>
    </row>
    <row r="2326" spans="1:22" x14ac:dyDescent="0.3">
      <c r="A2326" s="5" t="s">
        <v>2413</v>
      </c>
      <c r="B2326" s="6">
        <v>45524</v>
      </c>
      <c r="C2326" s="5">
        <f t="shared" si="288"/>
        <v>2024</v>
      </c>
      <c r="D2326" s="5">
        <f t="shared" si="289"/>
        <v>8</v>
      </c>
      <c r="E2326" s="5" t="str">
        <f t="shared" si="290"/>
        <v>Aug</v>
      </c>
      <c r="F2326" s="5" t="str">
        <f t="shared" si="291"/>
        <v>Q3</v>
      </c>
      <c r="G2326" s="5" t="s">
        <v>51</v>
      </c>
      <c r="H2326" s="5" t="s">
        <v>79</v>
      </c>
      <c r="I2326" s="5" t="s">
        <v>80</v>
      </c>
      <c r="J2326" s="5" t="s">
        <v>46</v>
      </c>
      <c r="K2326" s="5" t="s">
        <v>47</v>
      </c>
      <c r="L2326" s="5" t="s">
        <v>40</v>
      </c>
      <c r="M2326" s="5" t="s">
        <v>41</v>
      </c>
      <c r="N2326" s="5">
        <v>4</v>
      </c>
      <c r="O2326" s="7">
        <v>409</v>
      </c>
      <c r="P2326" s="8">
        <v>0.15</v>
      </c>
      <c r="Q2326" s="7">
        <v>180</v>
      </c>
      <c r="R2326" s="9">
        <f t="shared" si="292"/>
        <v>1390.6</v>
      </c>
      <c r="S2326" s="9">
        <f t="shared" si="293"/>
        <v>720</v>
      </c>
      <c r="T2326" s="9">
        <f t="shared" si="294"/>
        <v>670.59999999999991</v>
      </c>
      <c r="U2326" s="10">
        <f t="shared" si="295"/>
        <v>0.48223788292823239</v>
      </c>
      <c r="V2326" s="5" t="s">
        <v>42</v>
      </c>
    </row>
    <row r="2327" spans="1:22" x14ac:dyDescent="0.3">
      <c r="A2327" s="5" t="s">
        <v>2414</v>
      </c>
      <c r="B2327" s="6">
        <v>45524</v>
      </c>
      <c r="C2327" s="5">
        <f t="shared" si="288"/>
        <v>2024</v>
      </c>
      <c r="D2327" s="5">
        <f t="shared" si="289"/>
        <v>8</v>
      </c>
      <c r="E2327" s="5" t="str">
        <f t="shared" si="290"/>
        <v>Aug</v>
      </c>
      <c r="F2327" s="5" t="str">
        <f t="shared" si="291"/>
        <v>Q3</v>
      </c>
      <c r="G2327" s="5" t="s">
        <v>51</v>
      </c>
      <c r="H2327" s="5" t="s">
        <v>106</v>
      </c>
      <c r="I2327" s="5" t="s">
        <v>107</v>
      </c>
      <c r="J2327" s="5" t="s">
        <v>46</v>
      </c>
      <c r="K2327" s="5" t="s">
        <v>66</v>
      </c>
      <c r="L2327" s="5" t="s">
        <v>40</v>
      </c>
      <c r="M2327" s="5" t="s">
        <v>49</v>
      </c>
      <c r="N2327" s="5">
        <v>2</v>
      </c>
      <c r="O2327" s="7">
        <v>325</v>
      </c>
      <c r="P2327" s="8">
        <v>0.1</v>
      </c>
      <c r="Q2327" s="7">
        <v>128</v>
      </c>
      <c r="R2327" s="9">
        <f t="shared" si="292"/>
        <v>585</v>
      </c>
      <c r="S2327" s="9">
        <f t="shared" si="293"/>
        <v>256</v>
      </c>
      <c r="T2327" s="9">
        <f t="shared" si="294"/>
        <v>329</v>
      </c>
      <c r="U2327" s="10">
        <f t="shared" si="295"/>
        <v>0.56239316239316239</v>
      </c>
      <c r="V2327" s="5" t="s">
        <v>42</v>
      </c>
    </row>
    <row r="2328" spans="1:22" x14ac:dyDescent="0.3">
      <c r="A2328" s="5" t="s">
        <v>2415</v>
      </c>
      <c r="B2328" s="6">
        <v>45524</v>
      </c>
      <c r="C2328" s="5">
        <f t="shared" si="288"/>
        <v>2024</v>
      </c>
      <c r="D2328" s="5">
        <f t="shared" si="289"/>
        <v>8</v>
      </c>
      <c r="E2328" s="5" t="str">
        <f t="shared" si="290"/>
        <v>Aug</v>
      </c>
      <c r="F2328" s="5" t="str">
        <f t="shared" si="291"/>
        <v>Q3</v>
      </c>
      <c r="G2328" s="5" t="s">
        <v>51</v>
      </c>
      <c r="H2328" s="5" t="s">
        <v>106</v>
      </c>
      <c r="I2328" s="5" t="s">
        <v>107</v>
      </c>
      <c r="J2328" s="5" t="s">
        <v>54</v>
      </c>
      <c r="K2328" s="5" t="s">
        <v>55</v>
      </c>
      <c r="L2328" s="5" t="s">
        <v>40</v>
      </c>
      <c r="M2328" s="5" t="s">
        <v>49</v>
      </c>
      <c r="N2328" s="5">
        <v>3</v>
      </c>
      <c r="O2328" s="7">
        <v>3001</v>
      </c>
      <c r="P2328" s="8">
        <v>0.15</v>
      </c>
      <c r="Q2328" s="7">
        <v>1801</v>
      </c>
      <c r="R2328" s="9">
        <f t="shared" si="292"/>
        <v>7652.55</v>
      </c>
      <c r="S2328" s="9">
        <f t="shared" si="293"/>
        <v>5403</v>
      </c>
      <c r="T2328" s="9">
        <f t="shared" si="294"/>
        <v>2249.5500000000002</v>
      </c>
      <c r="U2328" s="10">
        <f t="shared" si="295"/>
        <v>0.29396083658388383</v>
      </c>
      <c r="V2328" s="5" t="s">
        <v>42</v>
      </c>
    </row>
    <row r="2329" spans="1:22" x14ac:dyDescent="0.3">
      <c r="A2329" s="5" t="s">
        <v>2416</v>
      </c>
      <c r="B2329" s="6">
        <v>45525</v>
      </c>
      <c r="C2329" s="5">
        <f t="shared" si="288"/>
        <v>2024</v>
      </c>
      <c r="D2329" s="5">
        <f t="shared" si="289"/>
        <v>8</v>
      </c>
      <c r="E2329" s="5" t="str">
        <f t="shared" si="290"/>
        <v>Aug</v>
      </c>
      <c r="F2329" s="5" t="str">
        <f t="shared" si="291"/>
        <v>Q3</v>
      </c>
      <c r="G2329" s="5" t="s">
        <v>35</v>
      </c>
      <c r="H2329" s="5" t="s">
        <v>44</v>
      </c>
      <c r="I2329" s="5" t="s">
        <v>45</v>
      </c>
      <c r="J2329" s="5" t="s">
        <v>46</v>
      </c>
      <c r="K2329" s="5" t="s">
        <v>89</v>
      </c>
      <c r="L2329" s="5" t="s">
        <v>76</v>
      </c>
      <c r="M2329" s="5" t="s">
        <v>49</v>
      </c>
      <c r="N2329" s="5">
        <v>2</v>
      </c>
      <c r="O2329" s="7">
        <v>2363</v>
      </c>
      <c r="P2329" s="8">
        <v>0</v>
      </c>
      <c r="Q2329" s="7">
        <v>1355</v>
      </c>
      <c r="R2329" s="9">
        <f t="shared" si="292"/>
        <v>4726</v>
      </c>
      <c r="S2329" s="9">
        <f t="shared" si="293"/>
        <v>2710</v>
      </c>
      <c r="T2329" s="9">
        <f t="shared" si="294"/>
        <v>2016</v>
      </c>
      <c r="U2329" s="10">
        <f t="shared" si="295"/>
        <v>0.42657638595006347</v>
      </c>
      <c r="V2329" s="5" t="s">
        <v>42</v>
      </c>
    </row>
    <row r="2330" spans="1:22" x14ac:dyDescent="0.3">
      <c r="A2330" s="5" t="s">
        <v>2417</v>
      </c>
      <c r="B2330" s="6">
        <v>45525</v>
      </c>
      <c r="C2330" s="5">
        <f t="shared" si="288"/>
        <v>2024</v>
      </c>
      <c r="D2330" s="5">
        <f t="shared" si="289"/>
        <v>8</v>
      </c>
      <c r="E2330" s="5" t="str">
        <f t="shared" si="290"/>
        <v>Aug</v>
      </c>
      <c r="F2330" s="5" t="str">
        <f t="shared" si="291"/>
        <v>Q3</v>
      </c>
      <c r="G2330" s="5" t="s">
        <v>63</v>
      </c>
      <c r="H2330" s="5" t="s">
        <v>109</v>
      </c>
      <c r="I2330" s="5" t="s">
        <v>110</v>
      </c>
      <c r="J2330" s="5" t="s">
        <v>38</v>
      </c>
      <c r="K2330" s="5" t="s">
        <v>118</v>
      </c>
      <c r="L2330" s="5" t="s">
        <v>48</v>
      </c>
      <c r="M2330" s="5" t="s">
        <v>41</v>
      </c>
      <c r="N2330" s="5">
        <v>2</v>
      </c>
      <c r="O2330" s="7">
        <v>18912</v>
      </c>
      <c r="P2330" s="8">
        <v>0.15</v>
      </c>
      <c r="Q2330" s="7">
        <v>14509</v>
      </c>
      <c r="R2330" s="9">
        <f t="shared" si="292"/>
        <v>32150.399999999998</v>
      </c>
      <c r="S2330" s="9">
        <f t="shared" si="293"/>
        <v>29018</v>
      </c>
      <c r="T2330" s="9">
        <f t="shared" si="294"/>
        <v>3132.3999999999978</v>
      </c>
      <c r="U2330" s="10">
        <f t="shared" si="295"/>
        <v>9.7429580969443555E-2</v>
      </c>
      <c r="V2330" s="5" t="s">
        <v>42</v>
      </c>
    </row>
    <row r="2331" spans="1:22" x14ac:dyDescent="0.3">
      <c r="A2331" s="5" t="s">
        <v>2418</v>
      </c>
      <c r="B2331" s="6">
        <v>45525</v>
      </c>
      <c r="C2331" s="5">
        <f t="shared" si="288"/>
        <v>2024</v>
      </c>
      <c r="D2331" s="5">
        <f t="shared" si="289"/>
        <v>8</v>
      </c>
      <c r="E2331" s="5" t="str">
        <f t="shared" si="290"/>
        <v>Aug</v>
      </c>
      <c r="F2331" s="5" t="str">
        <f t="shared" si="291"/>
        <v>Q3</v>
      </c>
      <c r="G2331" s="5" t="s">
        <v>63</v>
      </c>
      <c r="H2331" s="5" t="s">
        <v>86</v>
      </c>
      <c r="I2331" s="5" t="s">
        <v>87</v>
      </c>
      <c r="J2331" s="5" t="s">
        <v>54</v>
      </c>
      <c r="K2331" s="5" t="s">
        <v>55</v>
      </c>
      <c r="L2331" s="5" t="s">
        <v>76</v>
      </c>
      <c r="M2331" s="5" t="s">
        <v>49</v>
      </c>
      <c r="N2331" s="5">
        <v>1</v>
      </c>
      <c r="O2331" s="7">
        <v>2777</v>
      </c>
      <c r="P2331" s="8">
        <v>0</v>
      </c>
      <c r="Q2331" s="7">
        <v>1664</v>
      </c>
      <c r="R2331" s="9">
        <f t="shared" si="292"/>
        <v>2777</v>
      </c>
      <c r="S2331" s="9">
        <f t="shared" si="293"/>
        <v>1664</v>
      </c>
      <c r="T2331" s="9">
        <f t="shared" si="294"/>
        <v>1113</v>
      </c>
      <c r="U2331" s="10">
        <f t="shared" si="295"/>
        <v>0.40079222182211022</v>
      </c>
      <c r="V2331" s="5" t="s">
        <v>42</v>
      </c>
    </row>
    <row r="2332" spans="1:22" x14ac:dyDescent="0.3">
      <c r="A2332" s="5" t="s">
        <v>2419</v>
      </c>
      <c r="B2332" s="6">
        <v>45525</v>
      </c>
      <c r="C2332" s="5">
        <f t="shared" si="288"/>
        <v>2024</v>
      </c>
      <c r="D2332" s="5">
        <f t="shared" si="289"/>
        <v>8</v>
      </c>
      <c r="E2332" s="5" t="str">
        <f t="shared" si="290"/>
        <v>Aug</v>
      </c>
      <c r="F2332" s="5" t="str">
        <f t="shared" si="291"/>
        <v>Q3</v>
      </c>
      <c r="G2332" s="5" t="s">
        <v>35</v>
      </c>
      <c r="H2332" s="5" t="s">
        <v>36</v>
      </c>
      <c r="I2332" s="5" t="s">
        <v>37</v>
      </c>
      <c r="J2332" s="5" t="s">
        <v>54</v>
      </c>
      <c r="K2332" s="5" t="s">
        <v>99</v>
      </c>
      <c r="L2332" s="5" t="s">
        <v>76</v>
      </c>
      <c r="M2332" s="5" t="s">
        <v>41</v>
      </c>
      <c r="N2332" s="5">
        <v>1</v>
      </c>
      <c r="O2332" s="7">
        <v>1644</v>
      </c>
      <c r="P2332" s="8">
        <v>0.05</v>
      </c>
      <c r="Q2332" s="7">
        <v>836</v>
      </c>
      <c r="R2332" s="9">
        <f t="shared" si="292"/>
        <v>1561.8</v>
      </c>
      <c r="S2332" s="9">
        <f t="shared" si="293"/>
        <v>836</v>
      </c>
      <c r="T2332" s="9">
        <f t="shared" si="294"/>
        <v>725.8</v>
      </c>
      <c r="U2332" s="10">
        <f t="shared" si="295"/>
        <v>0.46472019464720193</v>
      </c>
      <c r="V2332" s="5" t="s">
        <v>42</v>
      </c>
    </row>
    <row r="2333" spans="1:22" x14ac:dyDescent="0.3">
      <c r="A2333" s="5" t="s">
        <v>2420</v>
      </c>
      <c r="B2333" s="6">
        <v>45526</v>
      </c>
      <c r="C2333" s="5">
        <f t="shared" si="288"/>
        <v>2024</v>
      </c>
      <c r="D2333" s="5">
        <f t="shared" si="289"/>
        <v>8</v>
      </c>
      <c r="E2333" s="5" t="str">
        <f t="shared" si="290"/>
        <v>Aug</v>
      </c>
      <c r="F2333" s="5" t="str">
        <f t="shared" si="291"/>
        <v>Q3</v>
      </c>
      <c r="G2333" s="5" t="s">
        <v>58</v>
      </c>
      <c r="H2333" s="5" t="s">
        <v>68</v>
      </c>
      <c r="I2333" s="5" t="s">
        <v>69</v>
      </c>
      <c r="J2333" s="5" t="s">
        <v>38</v>
      </c>
      <c r="K2333" s="5" t="s">
        <v>118</v>
      </c>
      <c r="L2333" s="5" t="s">
        <v>40</v>
      </c>
      <c r="M2333" s="5" t="s">
        <v>56</v>
      </c>
      <c r="N2333" s="5">
        <v>3</v>
      </c>
      <c r="O2333" s="7">
        <v>17042</v>
      </c>
      <c r="P2333" s="8">
        <v>0.05</v>
      </c>
      <c r="Q2333" s="7">
        <v>13096</v>
      </c>
      <c r="R2333" s="9">
        <f t="shared" si="292"/>
        <v>48569.7</v>
      </c>
      <c r="S2333" s="9">
        <f t="shared" si="293"/>
        <v>39288</v>
      </c>
      <c r="T2333" s="9">
        <f t="shared" si="294"/>
        <v>9281.6999999999971</v>
      </c>
      <c r="U2333" s="10">
        <f t="shared" si="295"/>
        <v>0.19110062446339998</v>
      </c>
      <c r="V2333" s="5" t="s">
        <v>42</v>
      </c>
    </row>
    <row r="2334" spans="1:22" x14ac:dyDescent="0.3">
      <c r="A2334" s="5" t="s">
        <v>2421</v>
      </c>
      <c r="B2334" s="6">
        <v>45526</v>
      </c>
      <c r="C2334" s="5">
        <f t="shared" si="288"/>
        <v>2024</v>
      </c>
      <c r="D2334" s="5">
        <f t="shared" si="289"/>
        <v>8</v>
      </c>
      <c r="E2334" s="5" t="str">
        <f t="shared" si="290"/>
        <v>Aug</v>
      </c>
      <c r="F2334" s="5" t="str">
        <f t="shared" si="291"/>
        <v>Q3</v>
      </c>
      <c r="G2334" s="5" t="s">
        <v>63</v>
      </c>
      <c r="H2334" s="5" t="s">
        <v>109</v>
      </c>
      <c r="I2334" s="5" t="s">
        <v>110</v>
      </c>
      <c r="J2334" s="5" t="s">
        <v>81</v>
      </c>
      <c r="K2334" s="5" t="s">
        <v>146</v>
      </c>
      <c r="L2334" s="5" t="s">
        <v>76</v>
      </c>
      <c r="M2334" s="5" t="s">
        <v>49</v>
      </c>
      <c r="N2334" s="5">
        <v>2</v>
      </c>
      <c r="O2334" s="7">
        <v>9268</v>
      </c>
      <c r="P2334" s="8">
        <v>0.15</v>
      </c>
      <c r="Q2334" s="7">
        <v>5653</v>
      </c>
      <c r="R2334" s="9">
        <f t="shared" si="292"/>
        <v>15755.6</v>
      </c>
      <c r="S2334" s="9">
        <f t="shared" si="293"/>
        <v>11306</v>
      </c>
      <c r="T2334" s="9">
        <f t="shared" si="294"/>
        <v>4449.6000000000004</v>
      </c>
      <c r="U2334" s="10">
        <f t="shared" si="295"/>
        <v>0.28241387189316813</v>
      </c>
      <c r="V2334" s="5" t="s">
        <v>42</v>
      </c>
    </row>
    <row r="2335" spans="1:22" x14ac:dyDescent="0.3">
      <c r="A2335" s="5" t="s">
        <v>2422</v>
      </c>
      <c r="B2335" s="6">
        <v>45526</v>
      </c>
      <c r="C2335" s="5">
        <f t="shared" si="288"/>
        <v>2024</v>
      </c>
      <c r="D2335" s="5">
        <f t="shared" si="289"/>
        <v>8</v>
      </c>
      <c r="E2335" s="5" t="str">
        <f t="shared" si="290"/>
        <v>Aug</v>
      </c>
      <c r="F2335" s="5" t="str">
        <f t="shared" si="291"/>
        <v>Q3</v>
      </c>
      <c r="G2335" s="5" t="s">
        <v>35</v>
      </c>
      <c r="H2335" s="5" t="s">
        <v>44</v>
      </c>
      <c r="I2335" s="5" t="s">
        <v>45</v>
      </c>
      <c r="J2335" s="5" t="s">
        <v>38</v>
      </c>
      <c r="K2335" s="5" t="s">
        <v>75</v>
      </c>
      <c r="L2335" s="5" t="s">
        <v>48</v>
      </c>
      <c r="M2335" s="5" t="s">
        <v>56</v>
      </c>
      <c r="N2335" s="5">
        <v>3</v>
      </c>
      <c r="O2335" s="7">
        <v>11025</v>
      </c>
      <c r="P2335" s="8">
        <v>0</v>
      </c>
      <c r="Q2335" s="7">
        <v>7936</v>
      </c>
      <c r="R2335" s="9">
        <f t="shared" si="292"/>
        <v>33075</v>
      </c>
      <c r="S2335" s="9">
        <f t="shared" si="293"/>
        <v>23808</v>
      </c>
      <c r="T2335" s="9">
        <f t="shared" si="294"/>
        <v>9267</v>
      </c>
      <c r="U2335" s="10">
        <f t="shared" si="295"/>
        <v>0.28018140589569163</v>
      </c>
      <c r="V2335" s="5" t="s">
        <v>42</v>
      </c>
    </row>
    <row r="2336" spans="1:22" x14ac:dyDescent="0.3">
      <c r="A2336" s="5" t="s">
        <v>2423</v>
      </c>
      <c r="B2336" s="6">
        <v>45527</v>
      </c>
      <c r="C2336" s="5">
        <f t="shared" si="288"/>
        <v>2024</v>
      </c>
      <c r="D2336" s="5">
        <f t="shared" si="289"/>
        <v>8</v>
      </c>
      <c r="E2336" s="5" t="str">
        <f t="shared" si="290"/>
        <v>Aug</v>
      </c>
      <c r="F2336" s="5" t="str">
        <f t="shared" si="291"/>
        <v>Q3</v>
      </c>
      <c r="G2336" s="5" t="s">
        <v>58</v>
      </c>
      <c r="H2336" s="5" t="s">
        <v>72</v>
      </c>
      <c r="I2336" s="5" t="s">
        <v>73</v>
      </c>
      <c r="J2336" s="5" t="s">
        <v>38</v>
      </c>
      <c r="K2336" s="5" t="s">
        <v>104</v>
      </c>
      <c r="L2336" s="5" t="s">
        <v>76</v>
      </c>
      <c r="M2336" s="5" t="s">
        <v>41</v>
      </c>
      <c r="N2336" s="5">
        <v>1</v>
      </c>
      <c r="O2336" s="7">
        <v>1468</v>
      </c>
      <c r="P2336" s="8">
        <v>0.05</v>
      </c>
      <c r="Q2336" s="7">
        <v>727</v>
      </c>
      <c r="R2336" s="9">
        <f t="shared" si="292"/>
        <v>1394.6</v>
      </c>
      <c r="S2336" s="9">
        <f t="shared" si="293"/>
        <v>727</v>
      </c>
      <c r="T2336" s="9">
        <f t="shared" si="294"/>
        <v>667.59999999999991</v>
      </c>
      <c r="U2336" s="10">
        <f t="shared" si="295"/>
        <v>0.47870357091639176</v>
      </c>
      <c r="V2336" s="5" t="s">
        <v>42</v>
      </c>
    </row>
    <row r="2337" spans="1:22" x14ac:dyDescent="0.3">
      <c r="A2337" s="5" t="s">
        <v>2424</v>
      </c>
      <c r="B2337" s="6">
        <v>45527</v>
      </c>
      <c r="C2337" s="5">
        <f t="shared" si="288"/>
        <v>2024</v>
      </c>
      <c r="D2337" s="5">
        <f t="shared" si="289"/>
        <v>8</v>
      </c>
      <c r="E2337" s="5" t="str">
        <f t="shared" si="290"/>
        <v>Aug</v>
      </c>
      <c r="F2337" s="5" t="str">
        <f t="shared" si="291"/>
        <v>Q3</v>
      </c>
      <c r="G2337" s="5" t="s">
        <v>58</v>
      </c>
      <c r="H2337" s="5" t="s">
        <v>68</v>
      </c>
      <c r="I2337" s="5" t="s">
        <v>69</v>
      </c>
      <c r="J2337" s="5" t="s">
        <v>81</v>
      </c>
      <c r="K2337" s="5" t="s">
        <v>130</v>
      </c>
      <c r="L2337" s="5" t="s">
        <v>76</v>
      </c>
      <c r="M2337" s="5" t="s">
        <v>49</v>
      </c>
      <c r="N2337" s="5">
        <v>1</v>
      </c>
      <c r="O2337" s="7">
        <v>14254</v>
      </c>
      <c r="P2337" s="8">
        <v>0.2</v>
      </c>
      <c r="Q2337" s="7">
        <v>8632</v>
      </c>
      <c r="R2337" s="9">
        <f t="shared" si="292"/>
        <v>11403.2</v>
      </c>
      <c r="S2337" s="9">
        <f t="shared" si="293"/>
        <v>8632</v>
      </c>
      <c r="T2337" s="9">
        <f t="shared" si="294"/>
        <v>2771.2000000000007</v>
      </c>
      <c r="U2337" s="10">
        <f t="shared" si="295"/>
        <v>0.24301950329732011</v>
      </c>
      <c r="V2337" s="5" t="s">
        <v>42</v>
      </c>
    </row>
    <row r="2338" spans="1:22" x14ac:dyDescent="0.3">
      <c r="A2338" s="5" t="s">
        <v>2425</v>
      </c>
      <c r="B2338" s="6">
        <v>45527</v>
      </c>
      <c r="C2338" s="5">
        <f t="shared" si="288"/>
        <v>2024</v>
      </c>
      <c r="D2338" s="5">
        <f t="shared" si="289"/>
        <v>8</v>
      </c>
      <c r="E2338" s="5" t="str">
        <f t="shared" si="290"/>
        <v>Aug</v>
      </c>
      <c r="F2338" s="5" t="str">
        <f t="shared" si="291"/>
        <v>Q3</v>
      </c>
      <c r="G2338" s="5" t="s">
        <v>51</v>
      </c>
      <c r="H2338" s="5" t="s">
        <v>106</v>
      </c>
      <c r="I2338" s="5" t="s">
        <v>107</v>
      </c>
      <c r="J2338" s="5" t="s">
        <v>46</v>
      </c>
      <c r="K2338" s="5" t="s">
        <v>47</v>
      </c>
      <c r="L2338" s="5" t="s">
        <v>76</v>
      </c>
      <c r="M2338" s="5" t="s">
        <v>49</v>
      </c>
      <c r="N2338" s="5">
        <v>1</v>
      </c>
      <c r="O2338" s="7">
        <v>487</v>
      </c>
      <c r="P2338" s="8">
        <v>0.1</v>
      </c>
      <c r="Q2338" s="7">
        <v>214</v>
      </c>
      <c r="R2338" s="9">
        <f t="shared" si="292"/>
        <v>438.3</v>
      </c>
      <c r="S2338" s="9">
        <f t="shared" si="293"/>
        <v>214</v>
      </c>
      <c r="T2338" s="9">
        <f t="shared" si="294"/>
        <v>224.3</v>
      </c>
      <c r="U2338" s="10">
        <f t="shared" si="295"/>
        <v>0.51174994296144194</v>
      </c>
      <c r="V2338" s="5" t="s">
        <v>42</v>
      </c>
    </row>
    <row r="2339" spans="1:22" x14ac:dyDescent="0.3">
      <c r="A2339" s="5" t="s">
        <v>2426</v>
      </c>
      <c r="B2339" s="6">
        <v>45527</v>
      </c>
      <c r="C2339" s="5">
        <f t="shared" si="288"/>
        <v>2024</v>
      </c>
      <c r="D2339" s="5">
        <f t="shared" si="289"/>
        <v>8</v>
      </c>
      <c r="E2339" s="5" t="str">
        <f t="shared" si="290"/>
        <v>Aug</v>
      </c>
      <c r="F2339" s="5" t="str">
        <f t="shared" si="291"/>
        <v>Q3</v>
      </c>
      <c r="G2339" s="5" t="s">
        <v>63</v>
      </c>
      <c r="H2339" s="5" t="s">
        <v>64</v>
      </c>
      <c r="I2339" s="5" t="s">
        <v>65</v>
      </c>
      <c r="J2339" s="5" t="s">
        <v>38</v>
      </c>
      <c r="K2339" s="5" t="s">
        <v>118</v>
      </c>
      <c r="L2339" s="5" t="s">
        <v>48</v>
      </c>
      <c r="M2339" s="5" t="s">
        <v>49</v>
      </c>
      <c r="N2339" s="5">
        <v>2</v>
      </c>
      <c r="O2339" s="7">
        <v>19572</v>
      </c>
      <c r="P2339" s="8">
        <v>0.05</v>
      </c>
      <c r="Q2339" s="7">
        <v>15517</v>
      </c>
      <c r="R2339" s="9">
        <f t="shared" si="292"/>
        <v>37186.799999999996</v>
      </c>
      <c r="S2339" s="9">
        <f t="shared" si="293"/>
        <v>31034</v>
      </c>
      <c r="T2339" s="9">
        <f t="shared" si="294"/>
        <v>6152.7999999999956</v>
      </c>
      <c r="U2339" s="10">
        <f t="shared" si="295"/>
        <v>0.16545655985457194</v>
      </c>
      <c r="V2339" s="5" t="s">
        <v>42</v>
      </c>
    </row>
    <row r="2340" spans="1:22" x14ac:dyDescent="0.3">
      <c r="A2340" s="5" t="s">
        <v>2427</v>
      </c>
      <c r="B2340" s="6">
        <v>45527</v>
      </c>
      <c r="C2340" s="5">
        <f t="shared" si="288"/>
        <v>2024</v>
      </c>
      <c r="D2340" s="5">
        <f t="shared" si="289"/>
        <v>8</v>
      </c>
      <c r="E2340" s="5" t="str">
        <f t="shared" si="290"/>
        <v>Aug</v>
      </c>
      <c r="F2340" s="5" t="str">
        <f t="shared" si="291"/>
        <v>Q3</v>
      </c>
      <c r="G2340" s="5" t="s">
        <v>35</v>
      </c>
      <c r="H2340" s="5" t="s">
        <v>91</v>
      </c>
      <c r="I2340" s="5" t="s">
        <v>92</v>
      </c>
      <c r="J2340" s="5" t="s">
        <v>81</v>
      </c>
      <c r="K2340" s="5" t="s">
        <v>82</v>
      </c>
      <c r="L2340" s="5" t="s">
        <v>40</v>
      </c>
      <c r="M2340" s="5" t="s">
        <v>56</v>
      </c>
      <c r="N2340" s="5">
        <v>3</v>
      </c>
      <c r="O2340" s="7">
        <v>6585</v>
      </c>
      <c r="P2340" s="8">
        <v>0</v>
      </c>
      <c r="Q2340" s="7">
        <v>3645</v>
      </c>
      <c r="R2340" s="9">
        <f t="shared" si="292"/>
        <v>19755</v>
      </c>
      <c r="S2340" s="9">
        <f t="shared" si="293"/>
        <v>10935</v>
      </c>
      <c r="T2340" s="9">
        <f t="shared" si="294"/>
        <v>8820</v>
      </c>
      <c r="U2340" s="10">
        <f t="shared" si="295"/>
        <v>0.44646924829157175</v>
      </c>
      <c r="V2340" s="5" t="s">
        <v>42</v>
      </c>
    </row>
    <row r="2341" spans="1:22" x14ac:dyDescent="0.3">
      <c r="A2341" s="5" t="s">
        <v>2428</v>
      </c>
      <c r="B2341" s="6">
        <v>45528</v>
      </c>
      <c r="C2341" s="5">
        <f t="shared" si="288"/>
        <v>2024</v>
      </c>
      <c r="D2341" s="5">
        <f t="shared" si="289"/>
        <v>8</v>
      </c>
      <c r="E2341" s="5" t="str">
        <f t="shared" si="290"/>
        <v>Aug</v>
      </c>
      <c r="F2341" s="5" t="str">
        <f t="shared" si="291"/>
        <v>Q3</v>
      </c>
      <c r="G2341" s="5" t="s">
        <v>35</v>
      </c>
      <c r="H2341" s="5" t="s">
        <v>91</v>
      </c>
      <c r="I2341" s="5" t="s">
        <v>92</v>
      </c>
      <c r="J2341" s="5" t="s">
        <v>38</v>
      </c>
      <c r="K2341" s="5" t="s">
        <v>39</v>
      </c>
      <c r="L2341" s="5" t="s">
        <v>40</v>
      </c>
      <c r="M2341" s="5" t="s">
        <v>49</v>
      </c>
      <c r="N2341" s="5">
        <v>1</v>
      </c>
      <c r="O2341" s="7">
        <v>48872</v>
      </c>
      <c r="P2341" s="8">
        <v>0</v>
      </c>
      <c r="Q2341" s="7">
        <v>42557</v>
      </c>
      <c r="R2341" s="9">
        <f t="shared" si="292"/>
        <v>48872</v>
      </c>
      <c r="S2341" s="9">
        <f t="shared" si="293"/>
        <v>42557</v>
      </c>
      <c r="T2341" s="9">
        <f t="shared" si="294"/>
        <v>6315</v>
      </c>
      <c r="U2341" s="10">
        <f t="shared" si="295"/>
        <v>0.12921509248649535</v>
      </c>
      <c r="V2341" s="5" t="s">
        <v>42</v>
      </c>
    </row>
    <row r="2342" spans="1:22" x14ac:dyDescent="0.3">
      <c r="A2342" s="5" t="s">
        <v>2429</v>
      </c>
      <c r="B2342" s="6">
        <v>45528</v>
      </c>
      <c r="C2342" s="5">
        <f t="shared" si="288"/>
        <v>2024</v>
      </c>
      <c r="D2342" s="5">
        <f t="shared" si="289"/>
        <v>8</v>
      </c>
      <c r="E2342" s="5" t="str">
        <f t="shared" si="290"/>
        <v>Aug</v>
      </c>
      <c r="F2342" s="5" t="str">
        <f t="shared" si="291"/>
        <v>Q3</v>
      </c>
      <c r="G2342" s="5" t="s">
        <v>51</v>
      </c>
      <c r="H2342" s="5" t="s">
        <v>79</v>
      </c>
      <c r="I2342" s="5" t="s">
        <v>80</v>
      </c>
      <c r="J2342" s="5" t="s">
        <v>54</v>
      </c>
      <c r="K2342" s="5" t="s">
        <v>99</v>
      </c>
      <c r="L2342" s="5" t="s">
        <v>40</v>
      </c>
      <c r="M2342" s="5" t="s">
        <v>56</v>
      </c>
      <c r="N2342" s="5">
        <v>1</v>
      </c>
      <c r="O2342" s="7">
        <v>1861</v>
      </c>
      <c r="P2342" s="8">
        <v>0.1</v>
      </c>
      <c r="Q2342" s="7">
        <v>994</v>
      </c>
      <c r="R2342" s="9">
        <f t="shared" si="292"/>
        <v>1674.9</v>
      </c>
      <c r="S2342" s="9">
        <f t="shared" si="293"/>
        <v>994</v>
      </c>
      <c r="T2342" s="9">
        <f t="shared" si="294"/>
        <v>680.90000000000009</v>
      </c>
      <c r="U2342" s="10">
        <f t="shared" si="295"/>
        <v>0.40653173323780528</v>
      </c>
      <c r="V2342" s="5" t="s">
        <v>120</v>
      </c>
    </row>
    <row r="2343" spans="1:22" x14ac:dyDescent="0.3">
      <c r="A2343" s="5" t="s">
        <v>2430</v>
      </c>
      <c r="B2343" s="6">
        <v>45528</v>
      </c>
      <c r="C2343" s="5">
        <f t="shared" si="288"/>
        <v>2024</v>
      </c>
      <c r="D2343" s="5">
        <f t="shared" si="289"/>
        <v>8</v>
      </c>
      <c r="E2343" s="5" t="str">
        <f t="shared" si="290"/>
        <v>Aug</v>
      </c>
      <c r="F2343" s="5" t="str">
        <f t="shared" si="291"/>
        <v>Q3</v>
      </c>
      <c r="G2343" s="5" t="s">
        <v>58</v>
      </c>
      <c r="H2343" s="5" t="s">
        <v>59</v>
      </c>
      <c r="I2343" s="5" t="s">
        <v>60</v>
      </c>
      <c r="J2343" s="5" t="s">
        <v>54</v>
      </c>
      <c r="K2343" s="5" t="s">
        <v>84</v>
      </c>
      <c r="L2343" s="5" t="s">
        <v>76</v>
      </c>
      <c r="M2343" s="5" t="s">
        <v>49</v>
      </c>
      <c r="N2343" s="5">
        <v>2</v>
      </c>
      <c r="O2343" s="7">
        <v>2231</v>
      </c>
      <c r="P2343" s="8">
        <v>0</v>
      </c>
      <c r="Q2343" s="7">
        <v>1141</v>
      </c>
      <c r="R2343" s="9">
        <f t="shared" si="292"/>
        <v>4462</v>
      </c>
      <c r="S2343" s="9">
        <f t="shared" si="293"/>
        <v>2282</v>
      </c>
      <c r="T2343" s="9">
        <f t="shared" si="294"/>
        <v>2180</v>
      </c>
      <c r="U2343" s="10">
        <f t="shared" si="295"/>
        <v>0.48857014791573283</v>
      </c>
      <c r="V2343" s="5" t="s">
        <v>42</v>
      </c>
    </row>
    <row r="2344" spans="1:22" x14ac:dyDescent="0.3">
      <c r="A2344" s="5" t="s">
        <v>2431</v>
      </c>
      <c r="B2344" s="6">
        <v>45529</v>
      </c>
      <c r="C2344" s="5">
        <f t="shared" si="288"/>
        <v>2024</v>
      </c>
      <c r="D2344" s="5">
        <f t="shared" si="289"/>
        <v>8</v>
      </c>
      <c r="E2344" s="5" t="str">
        <f t="shared" si="290"/>
        <v>Aug</v>
      </c>
      <c r="F2344" s="5" t="str">
        <f t="shared" si="291"/>
        <v>Q3</v>
      </c>
      <c r="G2344" s="5" t="s">
        <v>63</v>
      </c>
      <c r="H2344" s="5" t="s">
        <v>86</v>
      </c>
      <c r="I2344" s="5" t="s">
        <v>87</v>
      </c>
      <c r="J2344" s="5" t="s">
        <v>38</v>
      </c>
      <c r="K2344" s="5" t="s">
        <v>104</v>
      </c>
      <c r="L2344" s="5" t="s">
        <v>76</v>
      </c>
      <c r="M2344" s="5" t="s">
        <v>49</v>
      </c>
      <c r="N2344" s="5">
        <v>1</v>
      </c>
      <c r="O2344" s="7">
        <v>1464</v>
      </c>
      <c r="P2344" s="8">
        <v>0</v>
      </c>
      <c r="Q2344" s="7">
        <v>713</v>
      </c>
      <c r="R2344" s="9">
        <f t="shared" si="292"/>
        <v>1464</v>
      </c>
      <c r="S2344" s="9">
        <f t="shared" si="293"/>
        <v>713</v>
      </c>
      <c r="T2344" s="9">
        <f t="shared" si="294"/>
        <v>751</v>
      </c>
      <c r="U2344" s="10">
        <f t="shared" si="295"/>
        <v>0.51297814207650272</v>
      </c>
      <c r="V2344" s="5" t="s">
        <v>42</v>
      </c>
    </row>
    <row r="2345" spans="1:22" x14ac:dyDescent="0.3">
      <c r="A2345" s="5" t="s">
        <v>2432</v>
      </c>
      <c r="B2345" s="6">
        <v>45529</v>
      </c>
      <c r="C2345" s="5">
        <f t="shared" si="288"/>
        <v>2024</v>
      </c>
      <c r="D2345" s="5">
        <f t="shared" si="289"/>
        <v>8</v>
      </c>
      <c r="E2345" s="5" t="str">
        <f t="shared" si="290"/>
        <v>Aug</v>
      </c>
      <c r="F2345" s="5" t="str">
        <f t="shared" si="291"/>
        <v>Q3</v>
      </c>
      <c r="G2345" s="5" t="s">
        <v>51</v>
      </c>
      <c r="H2345" s="5" t="s">
        <v>79</v>
      </c>
      <c r="I2345" s="5" t="s">
        <v>80</v>
      </c>
      <c r="J2345" s="5" t="s">
        <v>54</v>
      </c>
      <c r="K2345" s="5" t="s">
        <v>99</v>
      </c>
      <c r="L2345" s="5" t="s">
        <v>76</v>
      </c>
      <c r="M2345" s="5" t="s">
        <v>49</v>
      </c>
      <c r="N2345" s="5">
        <v>1</v>
      </c>
      <c r="O2345" s="7">
        <v>1632</v>
      </c>
      <c r="P2345" s="8">
        <v>0</v>
      </c>
      <c r="Q2345" s="7">
        <v>865</v>
      </c>
      <c r="R2345" s="9">
        <f t="shared" si="292"/>
        <v>1632</v>
      </c>
      <c r="S2345" s="9">
        <f t="shared" si="293"/>
        <v>865</v>
      </c>
      <c r="T2345" s="9">
        <f t="shared" si="294"/>
        <v>767</v>
      </c>
      <c r="U2345" s="10">
        <f t="shared" si="295"/>
        <v>0.46997549019607843</v>
      </c>
      <c r="V2345" s="5" t="s">
        <v>42</v>
      </c>
    </row>
    <row r="2346" spans="1:22" x14ac:dyDescent="0.3">
      <c r="A2346" s="5" t="s">
        <v>2433</v>
      </c>
      <c r="B2346" s="6">
        <v>45529</v>
      </c>
      <c r="C2346" s="5">
        <f t="shared" si="288"/>
        <v>2024</v>
      </c>
      <c r="D2346" s="5">
        <f t="shared" si="289"/>
        <v>8</v>
      </c>
      <c r="E2346" s="5" t="str">
        <f t="shared" si="290"/>
        <v>Aug</v>
      </c>
      <c r="F2346" s="5" t="str">
        <f t="shared" si="291"/>
        <v>Q3</v>
      </c>
      <c r="G2346" s="5" t="s">
        <v>63</v>
      </c>
      <c r="H2346" s="5" t="s">
        <v>109</v>
      </c>
      <c r="I2346" s="5" t="s">
        <v>110</v>
      </c>
      <c r="J2346" s="5" t="s">
        <v>54</v>
      </c>
      <c r="K2346" s="5" t="s">
        <v>55</v>
      </c>
      <c r="L2346" s="5" t="s">
        <v>76</v>
      </c>
      <c r="M2346" s="5" t="s">
        <v>56</v>
      </c>
      <c r="N2346" s="5">
        <v>1</v>
      </c>
      <c r="O2346" s="7">
        <v>2643</v>
      </c>
      <c r="P2346" s="8">
        <v>0.15</v>
      </c>
      <c r="Q2346" s="7">
        <v>1630</v>
      </c>
      <c r="R2346" s="9">
        <f t="shared" si="292"/>
        <v>2246.5499999999997</v>
      </c>
      <c r="S2346" s="9">
        <f t="shared" si="293"/>
        <v>1630</v>
      </c>
      <c r="T2346" s="9">
        <f t="shared" si="294"/>
        <v>616.54999999999973</v>
      </c>
      <c r="U2346" s="10">
        <f t="shared" si="295"/>
        <v>0.27444303487569821</v>
      </c>
      <c r="V2346" s="5" t="s">
        <v>42</v>
      </c>
    </row>
    <row r="2347" spans="1:22" x14ac:dyDescent="0.3">
      <c r="A2347" s="5" t="s">
        <v>2434</v>
      </c>
      <c r="B2347" s="6">
        <v>45529</v>
      </c>
      <c r="C2347" s="5">
        <f t="shared" si="288"/>
        <v>2024</v>
      </c>
      <c r="D2347" s="5">
        <f t="shared" si="289"/>
        <v>8</v>
      </c>
      <c r="E2347" s="5" t="str">
        <f t="shared" si="290"/>
        <v>Aug</v>
      </c>
      <c r="F2347" s="5" t="str">
        <f t="shared" si="291"/>
        <v>Q3</v>
      </c>
      <c r="G2347" s="5" t="s">
        <v>51</v>
      </c>
      <c r="H2347" s="5" t="s">
        <v>52</v>
      </c>
      <c r="I2347" s="5" t="s">
        <v>53</v>
      </c>
      <c r="J2347" s="5" t="s">
        <v>38</v>
      </c>
      <c r="K2347" s="5" t="s">
        <v>75</v>
      </c>
      <c r="L2347" s="5" t="s">
        <v>40</v>
      </c>
      <c r="M2347" s="5" t="s">
        <v>49</v>
      </c>
      <c r="N2347" s="5">
        <v>1</v>
      </c>
      <c r="O2347" s="7">
        <v>11568</v>
      </c>
      <c r="P2347" s="8">
        <v>0</v>
      </c>
      <c r="Q2347" s="7">
        <v>8618</v>
      </c>
      <c r="R2347" s="9">
        <f t="shared" si="292"/>
        <v>11568</v>
      </c>
      <c r="S2347" s="9">
        <f t="shared" si="293"/>
        <v>8618</v>
      </c>
      <c r="T2347" s="9">
        <f t="shared" si="294"/>
        <v>2950</v>
      </c>
      <c r="U2347" s="10">
        <f t="shared" si="295"/>
        <v>0.25501383125864452</v>
      </c>
      <c r="V2347" s="5" t="s">
        <v>42</v>
      </c>
    </row>
    <row r="2348" spans="1:22" x14ac:dyDescent="0.3">
      <c r="A2348" s="5" t="s">
        <v>2435</v>
      </c>
      <c r="B2348" s="6">
        <v>45529</v>
      </c>
      <c r="C2348" s="5">
        <f t="shared" si="288"/>
        <v>2024</v>
      </c>
      <c r="D2348" s="5">
        <f t="shared" si="289"/>
        <v>8</v>
      </c>
      <c r="E2348" s="5" t="str">
        <f t="shared" si="290"/>
        <v>Aug</v>
      </c>
      <c r="F2348" s="5" t="str">
        <f t="shared" si="291"/>
        <v>Q3</v>
      </c>
      <c r="G2348" s="5" t="s">
        <v>35</v>
      </c>
      <c r="H2348" s="5" t="s">
        <v>36</v>
      </c>
      <c r="I2348" s="5" t="s">
        <v>37</v>
      </c>
      <c r="J2348" s="5" t="s">
        <v>46</v>
      </c>
      <c r="K2348" s="5" t="s">
        <v>61</v>
      </c>
      <c r="L2348" s="5" t="s">
        <v>40</v>
      </c>
      <c r="M2348" s="5" t="s">
        <v>49</v>
      </c>
      <c r="N2348" s="5">
        <v>5</v>
      </c>
      <c r="O2348" s="7">
        <v>258</v>
      </c>
      <c r="P2348" s="8">
        <v>0.05</v>
      </c>
      <c r="Q2348" s="7">
        <v>106</v>
      </c>
      <c r="R2348" s="9">
        <f t="shared" si="292"/>
        <v>1225.5</v>
      </c>
      <c r="S2348" s="9">
        <f t="shared" si="293"/>
        <v>530</v>
      </c>
      <c r="T2348" s="9">
        <f t="shared" si="294"/>
        <v>695.5</v>
      </c>
      <c r="U2348" s="10">
        <f t="shared" si="295"/>
        <v>0.56752345981232155</v>
      </c>
      <c r="V2348" s="5" t="s">
        <v>42</v>
      </c>
    </row>
    <row r="2349" spans="1:22" x14ac:dyDescent="0.3">
      <c r="A2349" s="5" t="s">
        <v>2436</v>
      </c>
      <c r="B2349" s="6">
        <v>45530</v>
      </c>
      <c r="C2349" s="5">
        <f t="shared" si="288"/>
        <v>2024</v>
      </c>
      <c r="D2349" s="5">
        <f t="shared" si="289"/>
        <v>8</v>
      </c>
      <c r="E2349" s="5" t="str">
        <f t="shared" si="290"/>
        <v>Aug</v>
      </c>
      <c r="F2349" s="5" t="str">
        <f t="shared" si="291"/>
        <v>Q3</v>
      </c>
      <c r="G2349" s="5" t="s">
        <v>58</v>
      </c>
      <c r="H2349" s="5" t="s">
        <v>68</v>
      </c>
      <c r="I2349" s="5" t="s">
        <v>69</v>
      </c>
      <c r="J2349" s="5" t="s">
        <v>46</v>
      </c>
      <c r="K2349" s="5" t="s">
        <v>47</v>
      </c>
      <c r="L2349" s="5" t="s">
        <v>76</v>
      </c>
      <c r="M2349" s="5" t="s">
        <v>56</v>
      </c>
      <c r="N2349" s="5">
        <v>1</v>
      </c>
      <c r="O2349" s="7">
        <v>478</v>
      </c>
      <c r="P2349" s="8">
        <v>0.15</v>
      </c>
      <c r="Q2349" s="7">
        <v>220</v>
      </c>
      <c r="R2349" s="9">
        <f t="shared" si="292"/>
        <v>406.3</v>
      </c>
      <c r="S2349" s="9">
        <f t="shared" si="293"/>
        <v>220</v>
      </c>
      <c r="T2349" s="9">
        <f t="shared" si="294"/>
        <v>186.3</v>
      </c>
      <c r="U2349" s="10">
        <f t="shared" si="295"/>
        <v>0.45852818114693578</v>
      </c>
      <c r="V2349" s="5" t="s">
        <v>42</v>
      </c>
    </row>
    <row r="2350" spans="1:22" x14ac:dyDescent="0.3">
      <c r="A2350" s="5" t="s">
        <v>2437</v>
      </c>
      <c r="B2350" s="6">
        <v>45530</v>
      </c>
      <c r="C2350" s="5">
        <f t="shared" si="288"/>
        <v>2024</v>
      </c>
      <c r="D2350" s="5">
        <f t="shared" si="289"/>
        <v>8</v>
      </c>
      <c r="E2350" s="5" t="str">
        <f t="shared" si="290"/>
        <v>Aug</v>
      </c>
      <c r="F2350" s="5" t="str">
        <f t="shared" si="291"/>
        <v>Q3</v>
      </c>
      <c r="G2350" s="5" t="s">
        <v>63</v>
      </c>
      <c r="H2350" s="5" t="s">
        <v>109</v>
      </c>
      <c r="I2350" s="5" t="s">
        <v>110</v>
      </c>
      <c r="J2350" s="5" t="s">
        <v>54</v>
      </c>
      <c r="K2350" s="5" t="s">
        <v>84</v>
      </c>
      <c r="L2350" s="5" t="s">
        <v>48</v>
      </c>
      <c r="M2350" s="5" t="s">
        <v>56</v>
      </c>
      <c r="N2350" s="5">
        <v>2</v>
      </c>
      <c r="O2350" s="7">
        <v>2411</v>
      </c>
      <c r="P2350" s="8">
        <v>0.1</v>
      </c>
      <c r="Q2350" s="7">
        <v>1201</v>
      </c>
      <c r="R2350" s="9">
        <f t="shared" si="292"/>
        <v>4339.8</v>
      </c>
      <c r="S2350" s="9">
        <f t="shared" si="293"/>
        <v>2402</v>
      </c>
      <c r="T2350" s="9">
        <f t="shared" si="294"/>
        <v>1937.8000000000002</v>
      </c>
      <c r="U2350" s="10">
        <f t="shared" si="295"/>
        <v>0.44651827273146233</v>
      </c>
      <c r="V2350" s="5" t="s">
        <v>42</v>
      </c>
    </row>
    <row r="2351" spans="1:22" x14ac:dyDescent="0.3">
      <c r="A2351" s="5" t="s">
        <v>2438</v>
      </c>
      <c r="B2351" s="6">
        <v>45530</v>
      </c>
      <c r="C2351" s="5">
        <f t="shared" si="288"/>
        <v>2024</v>
      </c>
      <c r="D2351" s="5">
        <f t="shared" si="289"/>
        <v>8</v>
      </c>
      <c r="E2351" s="5" t="str">
        <f t="shared" si="290"/>
        <v>Aug</v>
      </c>
      <c r="F2351" s="5" t="str">
        <f t="shared" si="291"/>
        <v>Q3</v>
      </c>
      <c r="G2351" s="5" t="s">
        <v>63</v>
      </c>
      <c r="H2351" s="5" t="s">
        <v>64</v>
      </c>
      <c r="I2351" s="5" t="s">
        <v>65</v>
      </c>
      <c r="J2351" s="5" t="s">
        <v>46</v>
      </c>
      <c r="K2351" s="5" t="s">
        <v>61</v>
      </c>
      <c r="L2351" s="5" t="s">
        <v>40</v>
      </c>
      <c r="M2351" s="5" t="s">
        <v>56</v>
      </c>
      <c r="N2351" s="5">
        <v>8</v>
      </c>
      <c r="O2351" s="7">
        <v>267</v>
      </c>
      <c r="P2351" s="8">
        <v>0.1</v>
      </c>
      <c r="Q2351" s="7">
        <v>114</v>
      </c>
      <c r="R2351" s="9">
        <f t="shared" si="292"/>
        <v>1922.4</v>
      </c>
      <c r="S2351" s="9">
        <f t="shared" si="293"/>
        <v>912</v>
      </c>
      <c r="T2351" s="9">
        <f t="shared" si="294"/>
        <v>1010.4000000000001</v>
      </c>
      <c r="U2351" s="10">
        <f t="shared" si="295"/>
        <v>0.52559300873907622</v>
      </c>
      <c r="V2351" s="5" t="s">
        <v>42</v>
      </c>
    </row>
    <row r="2352" spans="1:22" x14ac:dyDescent="0.3">
      <c r="A2352" s="5" t="s">
        <v>2439</v>
      </c>
      <c r="B2352" s="6">
        <v>45531</v>
      </c>
      <c r="C2352" s="5">
        <f t="shared" si="288"/>
        <v>2024</v>
      </c>
      <c r="D2352" s="5">
        <f t="shared" si="289"/>
        <v>8</v>
      </c>
      <c r="E2352" s="5" t="str">
        <f t="shared" si="290"/>
        <v>Aug</v>
      </c>
      <c r="F2352" s="5" t="str">
        <f t="shared" si="291"/>
        <v>Q3</v>
      </c>
      <c r="G2352" s="5" t="s">
        <v>63</v>
      </c>
      <c r="H2352" s="5" t="s">
        <v>109</v>
      </c>
      <c r="I2352" s="5" t="s">
        <v>110</v>
      </c>
      <c r="J2352" s="5" t="s">
        <v>54</v>
      </c>
      <c r="K2352" s="5" t="s">
        <v>55</v>
      </c>
      <c r="L2352" s="5" t="s">
        <v>76</v>
      </c>
      <c r="M2352" s="5" t="s">
        <v>49</v>
      </c>
      <c r="N2352" s="5">
        <v>5</v>
      </c>
      <c r="O2352" s="7">
        <v>2948</v>
      </c>
      <c r="P2352" s="8">
        <v>0</v>
      </c>
      <c r="Q2352" s="7">
        <v>1817</v>
      </c>
      <c r="R2352" s="9">
        <f t="shared" si="292"/>
        <v>14740</v>
      </c>
      <c r="S2352" s="9">
        <f t="shared" si="293"/>
        <v>9085</v>
      </c>
      <c r="T2352" s="9">
        <f t="shared" si="294"/>
        <v>5655</v>
      </c>
      <c r="U2352" s="10">
        <f t="shared" si="295"/>
        <v>0.38364993215739485</v>
      </c>
      <c r="V2352" s="5" t="s">
        <v>42</v>
      </c>
    </row>
    <row r="2353" spans="1:22" x14ac:dyDescent="0.3">
      <c r="A2353" s="5" t="s">
        <v>2440</v>
      </c>
      <c r="B2353" s="6">
        <v>45531</v>
      </c>
      <c r="C2353" s="5">
        <f t="shared" si="288"/>
        <v>2024</v>
      </c>
      <c r="D2353" s="5">
        <f t="shared" si="289"/>
        <v>8</v>
      </c>
      <c r="E2353" s="5" t="str">
        <f t="shared" si="290"/>
        <v>Aug</v>
      </c>
      <c r="F2353" s="5" t="str">
        <f t="shared" si="291"/>
        <v>Q3</v>
      </c>
      <c r="G2353" s="5" t="s">
        <v>51</v>
      </c>
      <c r="H2353" s="5" t="s">
        <v>106</v>
      </c>
      <c r="I2353" s="5" t="s">
        <v>107</v>
      </c>
      <c r="J2353" s="5" t="s">
        <v>38</v>
      </c>
      <c r="K2353" s="5" t="s">
        <v>39</v>
      </c>
      <c r="L2353" s="5" t="s">
        <v>40</v>
      </c>
      <c r="M2353" s="5" t="s">
        <v>49</v>
      </c>
      <c r="N2353" s="5">
        <v>2</v>
      </c>
      <c r="O2353" s="7">
        <v>50572</v>
      </c>
      <c r="P2353" s="8">
        <v>0.05</v>
      </c>
      <c r="Q2353" s="7">
        <v>44053</v>
      </c>
      <c r="R2353" s="9">
        <f t="shared" si="292"/>
        <v>96086.799999999988</v>
      </c>
      <c r="S2353" s="9">
        <f t="shared" si="293"/>
        <v>88106</v>
      </c>
      <c r="T2353" s="9">
        <f t="shared" si="294"/>
        <v>7980.7999999999884</v>
      </c>
      <c r="U2353" s="10">
        <f t="shared" si="295"/>
        <v>8.3058234845993298E-2</v>
      </c>
      <c r="V2353" s="5" t="s">
        <v>42</v>
      </c>
    </row>
    <row r="2354" spans="1:22" x14ac:dyDescent="0.3">
      <c r="A2354" s="5" t="s">
        <v>2441</v>
      </c>
      <c r="B2354" s="6">
        <v>45531</v>
      </c>
      <c r="C2354" s="5">
        <f t="shared" si="288"/>
        <v>2024</v>
      </c>
      <c r="D2354" s="5">
        <f t="shared" si="289"/>
        <v>8</v>
      </c>
      <c r="E2354" s="5" t="str">
        <f t="shared" si="290"/>
        <v>Aug</v>
      </c>
      <c r="F2354" s="5" t="str">
        <f t="shared" si="291"/>
        <v>Q3</v>
      </c>
      <c r="G2354" s="5" t="s">
        <v>63</v>
      </c>
      <c r="H2354" s="5" t="s">
        <v>86</v>
      </c>
      <c r="I2354" s="5" t="s">
        <v>87</v>
      </c>
      <c r="J2354" s="5" t="s">
        <v>46</v>
      </c>
      <c r="K2354" s="5" t="s">
        <v>66</v>
      </c>
      <c r="L2354" s="5" t="s">
        <v>48</v>
      </c>
      <c r="M2354" s="5" t="s">
        <v>56</v>
      </c>
      <c r="N2354" s="5">
        <v>1</v>
      </c>
      <c r="O2354" s="7">
        <v>296</v>
      </c>
      <c r="P2354" s="8">
        <v>0.1</v>
      </c>
      <c r="Q2354" s="7">
        <v>116</v>
      </c>
      <c r="R2354" s="9">
        <f t="shared" si="292"/>
        <v>266.40000000000003</v>
      </c>
      <c r="S2354" s="9">
        <f t="shared" si="293"/>
        <v>116</v>
      </c>
      <c r="T2354" s="9">
        <f t="shared" si="294"/>
        <v>150.40000000000003</v>
      </c>
      <c r="U2354" s="10">
        <f t="shared" si="295"/>
        <v>0.56456456456456461</v>
      </c>
      <c r="V2354" s="5" t="s">
        <v>42</v>
      </c>
    </row>
    <row r="2355" spans="1:22" x14ac:dyDescent="0.3">
      <c r="A2355" s="5" t="s">
        <v>2442</v>
      </c>
      <c r="B2355" s="6">
        <v>45532</v>
      </c>
      <c r="C2355" s="5">
        <f t="shared" si="288"/>
        <v>2024</v>
      </c>
      <c r="D2355" s="5">
        <f t="shared" si="289"/>
        <v>8</v>
      </c>
      <c r="E2355" s="5" t="str">
        <f t="shared" si="290"/>
        <v>Aug</v>
      </c>
      <c r="F2355" s="5" t="str">
        <f t="shared" si="291"/>
        <v>Q3</v>
      </c>
      <c r="G2355" s="5" t="s">
        <v>51</v>
      </c>
      <c r="H2355" s="5" t="s">
        <v>52</v>
      </c>
      <c r="I2355" s="5" t="s">
        <v>53</v>
      </c>
      <c r="J2355" s="5" t="s">
        <v>81</v>
      </c>
      <c r="K2355" s="5" t="s">
        <v>82</v>
      </c>
      <c r="L2355" s="5" t="s">
        <v>48</v>
      </c>
      <c r="M2355" s="5" t="s">
        <v>41</v>
      </c>
      <c r="N2355" s="5">
        <v>3</v>
      </c>
      <c r="O2355" s="7">
        <v>6071</v>
      </c>
      <c r="P2355" s="8">
        <v>0.3</v>
      </c>
      <c r="Q2355" s="7">
        <v>3304</v>
      </c>
      <c r="R2355" s="9">
        <f t="shared" si="292"/>
        <v>12749.099999999999</v>
      </c>
      <c r="S2355" s="9">
        <f t="shared" si="293"/>
        <v>9912</v>
      </c>
      <c r="T2355" s="9">
        <f t="shared" si="294"/>
        <v>2837.0999999999985</v>
      </c>
      <c r="U2355" s="10">
        <f t="shared" si="295"/>
        <v>0.22253335529566784</v>
      </c>
      <c r="V2355" s="5" t="s">
        <v>42</v>
      </c>
    </row>
    <row r="2356" spans="1:22" x14ac:dyDescent="0.3">
      <c r="A2356" s="5" t="s">
        <v>2443</v>
      </c>
      <c r="B2356" s="6">
        <v>45532</v>
      </c>
      <c r="C2356" s="5">
        <f t="shared" si="288"/>
        <v>2024</v>
      </c>
      <c r="D2356" s="5">
        <f t="shared" si="289"/>
        <v>8</v>
      </c>
      <c r="E2356" s="5" t="str">
        <f t="shared" si="290"/>
        <v>Aug</v>
      </c>
      <c r="F2356" s="5" t="str">
        <f t="shared" si="291"/>
        <v>Q3</v>
      </c>
      <c r="G2356" s="5" t="s">
        <v>58</v>
      </c>
      <c r="H2356" s="5" t="s">
        <v>72</v>
      </c>
      <c r="I2356" s="5" t="s">
        <v>73</v>
      </c>
      <c r="J2356" s="5" t="s">
        <v>38</v>
      </c>
      <c r="K2356" s="5" t="s">
        <v>104</v>
      </c>
      <c r="L2356" s="5" t="s">
        <v>76</v>
      </c>
      <c r="M2356" s="5" t="s">
        <v>56</v>
      </c>
      <c r="N2356" s="5">
        <v>1</v>
      </c>
      <c r="O2356" s="7">
        <v>1410</v>
      </c>
      <c r="P2356" s="8">
        <v>0.1</v>
      </c>
      <c r="Q2356" s="7">
        <v>715</v>
      </c>
      <c r="R2356" s="9">
        <f t="shared" si="292"/>
        <v>1269</v>
      </c>
      <c r="S2356" s="9">
        <f t="shared" si="293"/>
        <v>715</v>
      </c>
      <c r="T2356" s="9">
        <f t="shared" si="294"/>
        <v>554</v>
      </c>
      <c r="U2356" s="10">
        <f t="shared" si="295"/>
        <v>0.43656422379826637</v>
      </c>
      <c r="V2356" s="5" t="s">
        <v>42</v>
      </c>
    </row>
    <row r="2357" spans="1:22" x14ac:dyDescent="0.3">
      <c r="A2357" s="5" t="s">
        <v>2444</v>
      </c>
      <c r="B2357" s="6">
        <v>45532</v>
      </c>
      <c r="C2357" s="5">
        <f t="shared" si="288"/>
        <v>2024</v>
      </c>
      <c r="D2357" s="5">
        <f t="shared" si="289"/>
        <v>8</v>
      </c>
      <c r="E2357" s="5" t="str">
        <f t="shared" si="290"/>
        <v>Aug</v>
      </c>
      <c r="F2357" s="5" t="str">
        <f t="shared" si="291"/>
        <v>Q3</v>
      </c>
      <c r="G2357" s="5" t="s">
        <v>35</v>
      </c>
      <c r="H2357" s="5" t="s">
        <v>91</v>
      </c>
      <c r="I2357" s="5" t="s">
        <v>92</v>
      </c>
      <c r="J2357" s="5" t="s">
        <v>38</v>
      </c>
      <c r="K2357" s="5" t="s">
        <v>104</v>
      </c>
      <c r="L2357" s="5" t="s">
        <v>40</v>
      </c>
      <c r="M2357" s="5" t="s">
        <v>49</v>
      </c>
      <c r="N2357" s="5">
        <v>2</v>
      </c>
      <c r="O2357" s="7">
        <v>1411</v>
      </c>
      <c r="P2357" s="8">
        <v>0.05</v>
      </c>
      <c r="Q2357" s="7">
        <v>700</v>
      </c>
      <c r="R2357" s="9">
        <f t="shared" si="292"/>
        <v>2680.9</v>
      </c>
      <c r="S2357" s="9">
        <f t="shared" si="293"/>
        <v>1400</v>
      </c>
      <c r="T2357" s="9">
        <f t="shared" si="294"/>
        <v>1280.9000000000001</v>
      </c>
      <c r="U2357" s="10">
        <f t="shared" si="295"/>
        <v>0.47778731023163867</v>
      </c>
      <c r="V2357" s="5" t="s">
        <v>42</v>
      </c>
    </row>
    <row r="2358" spans="1:22" x14ac:dyDescent="0.3">
      <c r="A2358" s="5" t="s">
        <v>2445</v>
      </c>
      <c r="B2358" s="6">
        <v>45532</v>
      </c>
      <c r="C2358" s="5">
        <f t="shared" si="288"/>
        <v>2024</v>
      </c>
      <c r="D2358" s="5">
        <f t="shared" si="289"/>
        <v>8</v>
      </c>
      <c r="E2358" s="5" t="str">
        <f t="shared" si="290"/>
        <v>Aug</v>
      </c>
      <c r="F2358" s="5" t="str">
        <f t="shared" si="291"/>
        <v>Q3</v>
      </c>
      <c r="G2358" s="5" t="s">
        <v>51</v>
      </c>
      <c r="H2358" s="5" t="s">
        <v>106</v>
      </c>
      <c r="I2358" s="5" t="s">
        <v>107</v>
      </c>
      <c r="J2358" s="5" t="s">
        <v>46</v>
      </c>
      <c r="K2358" s="5" t="s">
        <v>47</v>
      </c>
      <c r="L2358" s="5" t="s">
        <v>76</v>
      </c>
      <c r="M2358" s="5" t="s">
        <v>41</v>
      </c>
      <c r="N2358" s="5">
        <v>3</v>
      </c>
      <c r="O2358" s="7">
        <v>458</v>
      </c>
      <c r="P2358" s="8">
        <v>0.15</v>
      </c>
      <c r="Q2358" s="7">
        <v>204</v>
      </c>
      <c r="R2358" s="9">
        <f t="shared" si="292"/>
        <v>1167.8999999999999</v>
      </c>
      <c r="S2358" s="9">
        <f t="shared" si="293"/>
        <v>612</v>
      </c>
      <c r="T2358" s="9">
        <f t="shared" si="294"/>
        <v>555.89999999999986</v>
      </c>
      <c r="U2358" s="10">
        <f t="shared" si="295"/>
        <v>0.47598253275109165</v>
      </c>
      <c r="V2358" s="5" t="s">
        <v>42</v>
      </c>
    </row>
    <row r="2359" spans="1:22" x14ac:dyDescent="0.3">
      <c r="A2359" s="5" t="s">
        <v>2446</v>
      </c>
      <c r="B2359" s="6">
        <v>45533</v>
      </c>
      <c r="C2359" s="5">
        <f t="shared" si="288"/>
        <v>2024</v>
      </c>
      <c r="D2359" s="5">
        <f t="shared" si="289"/>
        <v>8</v>
      </c>
      <c r="E2359" s="5" t="str">
        <f t="shared" si="290"/>
        <v>Aug</v>
      </c>
      <c r="F2359" s="5" t="str">
        <f t="shared" si="291"/>
        <v>Q3</v>
      </c>
      <c r="G2359" s="5" t="s">
        <v>63</v>
      </c>
      <c r="H2359" s="5" t="s">
        <v>86</v>
      </c>
      <c r="I2359" s="5" t="s">
        <v>87</v>
      </c>
      <c r="J2359" s="5" t="s">
        <v>46</v>
      </c>
      <c r="K2359" s="5" t="s">
        <v>47</v>
      </c>
      <c r="L2359" s="5" t="s">
        <v>48</v>
      </c>
      <c r="M2359" s="5" t="s">
        <v>56</v>
      </c>
      <c r="N2359" s="5">
        <v>2</v>
      </c>
      <c r="O2359" s="7">
        <v>472</v>
      </c>
      <c r="P2359" s="8">
        <v>0.15</v>
      </c>
      <c r="Q2359" s="7">
        <v>214</v>
      </c>
      <c r="R2359" s="9">
        <f t="shared" si="292"/>
        <v>802.4</v>
      </c>
      <c r="S2359" s="9">
        <f t="shared" si="293"/>
        <v>428</v>
      </c>
      <c r="T2359" s="9">
        <f t="shared" si="294"/>
        <v>374.4</v>
      </c>
      <c r="U2359" s="10">
        <f t="shared" si="295"/>
        <v>0.46660019940179459</v>
      </c>
      <c r="V2359" s="5" t="s">
        <v>42</v>
      </c>
    </row>
    <row r="2360" spans="1:22" x14ac:dyDescent="0.3">
      <c r="A2360" s="5" t="s">
        <v>2447</v>
      </c>
      <c r="B2360" s="6">
        <v>45533</v>
      </c>
      <c r="C2360" s="5">
        <f t="shared" si="288"/>
        <v>2024</v>
      </c>
      <c r="D2360" s="5">
        <f t="shared" si="289"/>
        <v>8</v>
      </c>
      <c r="E2360" s="5" t="str">
        <f t="shared" si="290"/>
        <v>Aug</v>
      </c>
      <c r="F2360" s="5" t="str">
        <f t="shared" si="291"/>
        <v>Q3</v>
      </c>
      <c r="G2360" s="5" t="s">
        <v>51</v>
      </c>
      <c r="H2360" s="5" t="s">
        <v>79</v>
      </c>
      <c r="I2360" s="5" t="s">
        <v>80</v>
      </c>
      <c r="J2360" s="5" t="s">
        <v>81</v>
      </c>
      <c r="K2360" s="5" t="s">
        <v>146</v>
      </c>
      <c r="L2360" s="5" t="s">
        <v>40</v>
      </c>
      <c r="M2360" s="5" t="s">
        <v>41</v>
      </c>
      <c r="N2360" s="5">
        <v>5</v>
      </c>
      <c r="O2360" s="7">
        <v>9601</v>
      </c>
      <c r="P2360" s="8">
        <v>0.35</v>
      </c>
      <c r="Q2360" s="7">
        <v>6106</v>
      </c>
      <c r="R2360" s="9">
        <f t="shared" si="292"/>
        <v>31203.25</v>
      </c>
      <c r="S2360" s="9">
        <f t="shared" si="293"/>
        <v>30530</v>
      </c>
      <c r="T2360" s="9">
        <f t="shared" si="294"/>
        <v>673.25</v>
      </c>
      <c r="U2360" s="10">
        <f t="shared" si="295"/>
        <v>2.1576278112055636E-2</v>
      </c>
      <c r="V2360" s="5" t="s">
        <v>42</v>
      </c>
    </row>
    <row r="2361" spans="1:22" x14ac:dyDescent="0.3">
      <c r="A2361" s="5" t="s">
        <v>2448</v>
      </c>
      <c r="B2361" s="6">
        <v>45533</v>
      </c>
      <c r="C2361" s="5">
        <f t="shared" si="288"/>
        <v>2024</v>
      </c>
      <c r="D2361" s="5">
        <f t="shared" si="289"/>
        <v>8</v>
      </c>
      <c r="E2361" s="5" t="str">
        <f t="shared" si="290"/>
        <v>Aug</v>
      </c>
      <c r="F2361" s="5" t="str">
        <f t="shared" si="291"/>
        <v>Q3</v>
      </c>
      <c r="G2361" s="5" t="s">
        <v>35</v>
      </c>
      <c r="H2361" s="5" t="s">
        <v>36</v>
      </c>
      <c r="I2361" s="5" t="s">
        <v>37</v>
      </c>
      <c r="J2361" s="5" t="s">
        <v>46</v>
      </c>
      <c r="K2361" s="5" t="s">
        <v>61</v>
      </c>
      <c r="L2361" s="5" t="s">
        <v>40</v>
      </c>
      <c r="M2361" s="5" t="s">
        <v>41</v>
      </c>
      <c r="N2361" s="5">
        <v>2</v>
      </c>
      <c r="O2361" s="7">
        <v>241</v>
      </c>
      <c r="P2361" s="8">
        <v>0.2</v>
      </c>
      <c r="Q2361" s="7">
        <v>101</v>
      </c>
      <c r="R2361" s="9">
        <f t="shared" si="292"/>
        <v>385.6</v>
      </c>
      <c r="S2361" s="9">
        <f t="shared" si="293"/>
        <v>202</v>
      </c>
      <c r="T2361" s="9">
        <f t="shared" si="294"/>
        <v>183.60000000000002</v>
      </c>
      <c r="U2361" s="10">
        <f t="shared" si="295"/>
        <v>0.4761410788381743</v>
      </c>
      <c r="V2361" s="5" t="s">
        <v>42</v>
      </c>
    </row>
    <row r="2362" spans="1:22" x14ac:dyDescent="0.3">
      <c r="A2362" s="5" t="s">
        <v>2449</v>
      </c>
      <c r="B2362" s="6">
        <v>45533</v>
      </c>
      <c r="C2362" s="5">
        <f t="shared" si="288"/>
        <v>2024</v>
      </c>
      <c r="D2362" s="5">
        <f t="shared" si="289"/>
        <v>8</v>
      </c>
      <c r="E2362" s="5" t="str">
        <f t="shared" si="290"/>
        <v>Aug</v>
      </c>
      <c r="F2362" s="5" t="str">
        <f t="shared" si="291"/>
        <v>Q3</v>
      </c>
      <c r="G2362" s="5" t="s">
        <v>58</v>
      </c>
      <c r="H2362" s="5" t="s">
        <v>59</v>
      </c>
      <c r="I2362" s="5" t="s">
        <v>60</v>
      </c>
      <c r="J2362" s="5" t="s">
        <v>81</v>
      </c>
      <c r="K2362" s="5" t="s">
        <v>130</v>
      </c>
      <c r="L2362" s="5" t="s">
        <v>40</v>
      </c>
      <c r="M2362" s="5" t="s">
        <v>41</v>
      </c>
      <c r="N2362" s="5">
        <v>4</v>
      </c>
      <c r="O2362" s="7">
        <v>14968</v>
      </c>
      <c r="P2362" s="8">
        <v>0.35</v>
      </c>
      <c r="Q2362" s="7">
        <v>8780</v>
      </c>
      <c r="R2362" s="9">
        <f t="shared" si="292"/>
        <v>38916.800000000003</v>
      </c>
      <c r="S2362" s="9">
        <f t="shared" si="293"/>
        <v>35120</v>
      </c>
      <c r="T2362" s="9">
        <f t="shared" si="294"/>
        <v>3796.8000000000029</v>
      </c>
      <c r="U2362" s="10">
        <f t="shared" si="295"/>
        <v>9.756197837437823E-2</v>
      </c>
      <c r="V2362" s="5" t="s">
        <v>42</v>
      </c>
    </row>
    <row r="2363" spans="1:22" x14ac:dyDescent="0.3">
      <c r="A2363" s="5" t="s">
        <v>2450</v>
      </c>
      <c r="B2363" s="6">
        <v>45534</v>
      </c>
      <c r="C2363" s="5">
        <f t="shared" si="288"/>
        <v>2024</v>
      </c>
      <c r="D2363" s="5">
        <f t="shared" si="289"/>
        <v>8</v>
      </c>
      <c r="E2363" s="5" t="str">
        <f t="shared" si="290"/>
        <v>Aug</v>
      </c>
      <c r="F2363" s="5" t="str">
        <f t="shared" si="291"/>
        <v>Q3</v>
      </c>
      <c r="G2363" s="5" t="s">
        <v>51</v>
      </c>
      <c r="H2363" s="5" t="s">
        <v>79</v>
      </c>
      <c r="I2363" s="5" t="s">
        <v>80</v>
      </c>
      <c r="J2363" s="5" t="s">
        <v>46</v>
      </c>
      <c r="K2363" s="5" t="s">
        <v>61</v>
      </c>
      <c r="L2363" s="5" t="s">
        <v>40</v>
      </c>
      <c r="M2363" s="5" t="s">
        <v>49</v>
      </c>
      <c r="N2363" s="5">
        <v>1</v>
      </c>
      <c r="O2363" s="7">
        <v>274</v>
      </c>
      <c r="P2363" s="8">
        <v>0</v>
      </c>
      <c r="Q2363" s="7">
        <v>115</v>
      </c>
      <c r="R2363" s="9">
        <f t="shared" si="292"/>
        <v>274</v>
      </c>
      <c r="S2363" s="9">
        <f t="shared" si="293"/>
        <v>115</v>
      </c>
      <c r="T2363" s="9">
        <f t="shared" si="294"/>
        <v>159</v>
      </c>
      <c r="U2363" s="10">
        <f t="shared" si="295"/>
        <v>0.58029197080291972</v>
      </c>
      <c r="V2363" s="5" t="s">
        <v>42</v>
      </c>
    </row>
    <row r="2364" spans="1:22" x14ac:dyDescent="0.3">
      <c r="A2364" s="5" t="s">
        <v>2451</v>
      </c>
      <c r="B2364" s="6">
        <v>45534</v>
      </c>
      <c r="C2364" s="5">
        <f t="shared" si="288"/>
        <v>2024</v>
      </c>
      <c r="D2364" s="5">
        <f t="shared" si="289"/>
        <v>8</v>
      </c>
      <c r="E2364" s="5" t="str">
        <f t="shared" si="290"/>
        <v>Aug</v>
      </c>
      <c r="F2364" s="5" t="str">
        <f t="shared" si="291"/>
        <v>Q3</v>
      </c>
      <c r="G2364" s="5" t="s">
        <v>58</v>
      </c>
      <c r="H2364" s="5" t="s">
        <v>72</v>
      </c>
      <c r="I2364" s="5" t="s">
        <v>73</v>
      </c>
      <c r="J2364" s="5" t="s">
        <v>54</v>
      </c>
      <c r="K2364" s="5" t="s">
        <v>84</v>
      </c>
      <c r="L2364" s="5" t="s">
        <v>76</v>
      </c>
      <c r="M2364" s="5" t="s">
        <v>49</v>
      </c>
      <c r="N2364" s="5">
        <v>1</v>
      </c>
      <c r="O2364" s="7">
        <v>2623</v>
      </c>
      <c r="P2364" s="8">
        <v>0.15</v>
      </c>
      <c r="Q2364" s="7">
        <v>1305</v>
      </c>
      <c r="R2364" s="9">
        <f t="shared" si="292"/>
        <v>2229.5499999999997</v>
      </c>
      <c r="S2364" s="9">
        <f t="shared" si="293"/>
        <v>1305</v>
      </c>
      <c r="T2364" s="9">
        <f t="shared" si="294"/>
        <v>924.54999999999973</v>
      </c>
      <c r="U2364" s="10">
        <f t="shared" si="295"/>
        <v>0.41468009239532633</v>
      </c>
      <c r="V2364" s="5" t="s">
        <v>42</v>
      </c>
    </row>
    <row r="2365" spans="1:22" x14ac:dyDescent="0.3">
      <c r="A2365" s="5" t="s">
        <v>2452</v>
      </c>
      <c r="B2365" s="6">
        <v>45535</v>
      </c>
      <c r="C2365" s="5">
        <f t="shared" si="288"/>
        <v>2024</v>
      </c>
      <c r="D2365" s="5">
        <f t="shared" si="289"/>
        <v>8</v>
      </c>
      <c r="E2365" s="5" t="str">
        <f t="shared" si="290"/>
        <v>Aug</v>
      </c>
      <c r="F2365" s="5" t="str">
        <f t="shared" si="291"/>
        <v>Q3</v>
      </c>
      <c r="G2365" s="5" t="s">
        <v>51</v>
      </c>
      <c r="H2365" s="5" t="s">
        <v>52</v>
      </c>
      <c r="I2365" s="5" t="s">
        <v>53</v>
      </c>
      <c r="J2365" s="5" t="s">
        <v>38</v>
      </c>
      <c r="K2365" s="5" t="s">
        <v>104</v>
      </c>
      <c r="L2365" s="5" t="s">
        <v>40</v>
      </c>
      <c r="M2365" s="5" t="s">
        <v>49</v>
      </c>
      <c r="N2365" s="5">
        <v>3</v>
      </c>
      <c r="O2365" s="7">
        <v>1595</v>
      </c>
      <c r="P2365" s="8">
        <v>0.1</v>
      </c>
      <c r="Q2365" s="7">
        <v>816</v>
      </c>
      <c r="R2365" s="9">
        <f t="shared" si="292"/>
        <v>4306.5</v>
      </c>
      <c r="S2365" s="9">
        <f t="shared" si="293"/>
        <v>2448</v>
      </c>
      <c r="T2365" s="9">
        <f t="shared" si="294"/>
        <v>1858.5</v>
      </c>
      <c r="U2365" s="10">
        <f t="shared" si="295"/>
        <v>0.43155694879832812</v>
      </c>
      <c r="V2365" s="5" t="s">
        <v>42</v>
      </c>
    </row>
    <row r="2366" spans="1:22" x14ac:dyDescent="0.3">
      <c r="A2366" s="5" t="s">
        <v>2453</v>
      </c>
      <c r="B2366" s="6">
        <v>45535</v>
      </c>
      <c r="C2366" s="5">
        <f t="shared" si="288"/>
        <v>2024</v>
      </c>
      <c r="D2366" s="5">
        <f t="shared" si="289"/>
        <v>8</v>
      </c>
      <c r="E2366" s="5" t="str">
        <f t="shared" si="290"/>
        <v>Aug</v>
      </c>
      <c r="F2366" s="5" t="str">
        <f t="shared" si="291"/>
        <v>Q3</v>
      </c>
      <c r="G2366" s="5" t="s">
        <v>51</v>
      </c>
      <c r="H2366" s="5" t="s">
        <v>52</v>
      </c>
      <c r="I2366" s="5" t="s">
        <v>53</v>
      </c>
      <c r="J2366" s="5" t="s">
        <v>38</v>
      </c>
      <c r="K2366" s="5" t="s">
        <v>118</v>
      </c>
      <c r="L2366" s="5" t="s">
        <v>48</v>
      </c>
      <c r="M2366" s="5" t="s">
        <v>41</v>
      </c>
      <c r="N2366" s="5">
        <v>1</v>
      </c>
      <c r="O2366" s="7">
        <v>16921</v>
      </c>
      <c r="P2366" s="8">
        <v>0.15</v>
      </c>
      <c r="Q2366" s="7">
        <v>12959</v>
      </c>
      <c r="R2366" s="9">
        <f t="shared" si="292"/>
        <v>14382.85</v>
      </c>
      <c r="S2366" s="9">
        <f t="shared" si="293"/>
        <v>12959</v>
      </c>
      <c r="T2366" s="9">
        <f t="shared" si="294"/>
        <v>1423.8500000000004</v>
      </c>
      <c r="U2366" s="10">
        <f t="shared" si="295"/>
        <v>9.8996374153940303E-2</v>
      </c>
      <c r="V2366" s="5" t="s">
        <v>42</v>
      </c>
    </row>
    <row r="2367" spans="1:22" x14ac:dyDescent="0.3">
      <c r="A2367" s="5" t="s">
        <v>2454</v>
      </c>
      <c r="B2367" s="6">
        <v>45535</v>
      </c>
      <c r="C2367" s="5">
        <f t="shared" si="288"/>
        <v>2024</v>
      </c>
      <c r="D2367" s="5">
        <f t="shared" si="289"/>
        <v>8</v>
      </c>
      <c r="E2367" s="5" t="str">
        <f t="shared" si="290"/>
        <v>Aug</v>
      </c>
      <c r="F2367" s="5" t="str">
        <f t="shared" si="291"/>
        <v>Q3</v>
      </c>
      <c r="G2367" s="5" t="s">
        <v>35</v>
      </c>
      <c r="H2367" s="5" t="s">
        <v>91</v>
      </c>
      <c r="I2367" s="5" t="s">
        <v>92</v>
      </c>
      <c r="J2367" s="5" t="s">
        <v>46</v>
      </c>
      <c r="K2367" s="5" t="s">
        <v>66</v>
      </c>
      <c r="L2367" s="5" t="s">
        <v>48</v>
      </c>
      <c r="M2367" s="5" t="s">
        <v>49</v>
      </c>
      <c r="N2367" s="5">
        <v>2</v>
      </c>
      <c r="O2367" s="7">
        <v>300</v>
      </c>
      <c r="P2367" s="8">
        <v>0</v>
      </c>
      <c r="Q2367" s="7">
        <v>119</v>
      </c>
      <c r="R2367" s="9">
        <f t="shared" si="292"/>
        <v>600</v>
      </c>
      <c r="S2367" s="9">
        <f t="shared" si="293"/>
        <v>238</v>
      </c>
      <c r="T2367" s="9">
        <f t="shared" si="294"/>
        <v>362</v>
      </c>
      <c r="U2367" s="10">
        <f t="shared" si="295"/>
        <v>0.60333333333333339</v>
      </c>
      <c r="V2367" s="5" t="s">
        <v>42</v>
      </c>
    </row>
    <row r="2368" spans="1:22" x14ac:dyDescent="0.3">
      <c r="A2368" s="5" t="s">
        <v>2455</v>
      </c>
      <c r="B2368" s="6">
        <v>45535</v>
      </c>
      <c r="C2368" s="5">
        <f t="shared" si="288"/>
        <v>2024</v>
      </c>
      <c r="D2368" s="5">
        <f t="shared" si="289"/>
        <v>8</v>
      </c>
      <c r="E2368" s="5" t="str">
        <f t="shared" si="290"/>
        <v>Aug</v>
      </c>
      <c r="F2368" s="5" t="str">
        <f t="shared" si="291"/>
        <v>Q3</v>
      </c>
      <c r="G2368" s="5" t="s">
        <v>51</v>
      </c>
      <c r="H2368" s="5" t="s">
        <v>106</v>
      </c>
      <c r="I2368" s="5" t="s">
        <v>107</v>
      </c>
      <c r="J2368" s="5" t="s">
        <v>46</v>
      </c>
      <c r="K2368" s="5" t="s">
        <v>47</v>
      </c>
      <c r="L2368" s="5" t="s">
        <v>76</v>
      </c>
      <c r="M2368" s="5" t="s">
        <v>49</v>
      </c>
      <c r="N2368" s="5">
        <v>3</v>
      </c>
      <c r="O2368" s="7">
        <v>447</v>
      </c>
      <c r="P2368" s="8">
        <v>0</v>
      </c>
      <c r="Q2368" s="7">
        <v>202</v>
      </c>
      <c r="R2368" s="9">
        <f t="shared" si="292"/>
        <v>1341</v>
      </c>
      <c r="S2368" s="9">
        <f t="shared" si="293"/>
        <v>606</v>
      </c>
      <c r="T2368" s="9">
        <f t="shared" si="294"/>
        <v>735</v>
      </c>
      <c r="U2368" s="10">
        <f t="shared" si="295"/>
        <v>0.54809843400447422</v>
      </c>
      <c r="V2368" s="5" t="s">
        <v>42</v>
      </c>
    </row>
    <row r="2369" spans="1:22" x14ac:dyDescent="0.3">
      <c r="A2369" s="5" t="s">
        <v>2456</v>
      </c>
      <c r="B2369" s="6">
        <v>45536</v>
      </c>
      <c r="C2369" s="5">
        <f t="shared" si="288"/>
        <v>2024</v>
      </c>
      <c r="D2369" s="5">
        <f t="shared" si="289"/>
        <v>9</v>
      </c>
      <c r="E2369" s="5" t="str">
        <f t="shared" si="290"/>
        <v>Sep</v>
      </c>
      <c r="F2369" s="5" t="str">
        <f t="shared" si="291"/>
        <v>Q3</v>
      </c>
      <c r="G2369" s="5" t="s">
        <v>35</v>
      </c>
      <c r="H2369" s="5" t="s">
        <v>91</v>
      </c>
      <c r="I2369" s="5" t="s">
        <v>92</v>
      </c>
      <c r="J2369" s="5" t="s">
        <v>46</v>
      </c>
      <c r="K2369" s="5" t="s">
        <v>61</v>
      </c>
      <c r="L2369" s="5" t="s">
        <v>40</v>
      </c>
      <c r="M2369" s="5" t="s">
        <v>56</v>
      </c>
      <c r="N2369" s="5">
        <v>2</v>
      </c>
      <c r="O2369" s="7">
        <v>226</v>
      </c>
      <c r="P2369" s="8">
        <v>0.15</v>
      </c>
      <c r="Q2369" s="7">
        <v>93</v>
      </c>
      <c r="R2369" s="9">
        <f t="shared" si="292"/>
        <v>384.2</v>
      </c>
      <c r="S2369" s="9">
        <f t="shared" si="293"/>
        <v>186</v>
      </c>
      <c r="T2369" s="9">
        <f t="shared" si="294"/>
        <v>198.2</v>
      </c>
      <c r="U2369" s="10">
        <f t="shared" si="295"/>
        <v>0.51587714731910461</v>
      </c>
      <c r="V2369" s="5" t="s">
        <v>42</v>
      </c>
    </row>
    <row r="2370" spans="1:22" x14ac:dyDescent="0.3">
      <c r="A2370" s="5" t="s">
        <v>2457</v>
      </c>
      <c r="B2370" s="6">
        <v>45536</v>
      </c>
      <c r="C2370" s="5">
        <f t="shared" ref="C2370:C2433" si="296">YEAR(B2370)</f>
        <v>2024</v>
      </c>
      <c r="D2370" s="5">
        <f t="shared" ref="D2370:D2433" si="297">MONTH(B2370)</f>
        <v>9</v>
      </c>
      <c r="E2370" s="5" t="str">
        <f t="shared" ref="E2370:E2433" si="298">TEXT(B2370,"mmm")</f>
        <v>Sep</v>
      </c>
      <c r="F2370" s="5" t="str">
        <f t="shared" ref="F2370:F2433" si="299">"Q"&amp;ROUNDUP(D2370/3,0)</f>
        <v>Q3</v>
      </c>
      <c r="G2370" s="5" t="s">
        <v>58</v>
      </c>
      <c r="H2370" s="5" t="s">
        <v>68</v>
      </c>
      <c r="I2370" s="5" t="s">
        <v>69</v>
      </c>
      <c r="J2370" s="5" t="s">
        <v>54</v>
      </c>
      <c r="K2370" s="5" t="s">
        <v>55</v>
      </c>
      <c r="L2370" s="5" t="s">
        <v>48</v>
      </c>
      <c r="M2370" s="5" t="s">
        <v>56</v>
      </c>
      <c r="N2370" s="5">
        <v>3</v>
      </c>
      <c r="O2370" s="7">
        <v>2864</v>
      </c>
      <c r="P2370" s="8">
        <v>0.15</v>
      </c>
      <c r="Q2370" s="7">
        <v>1702</v>
      </c>
      <c r="R2370" s="9">
        <f t="shared" ref="R2370:R2433" si="300">N2370*O2370*(1-P2370)</f>
        <v>7303.2</v>
      </c>
      <c r="S2370" s="9">
        <f t="shared" ref="S2370:S2433" si="301">N2370*Q2370</f>
        <v>5106</v>
      </c>
      <c r="T2370" s="9">
        <f t="shared" ref="T2370:T2433" si="302">R2370-S2370</f>
        <v>2197.1999999999998</v>
      </c>
      <c r="U2370" s="10">
        <f t="shared" ref="U2370:U2433" si="303">IF(R2370=0,0,T2370/R2370)</f>
        <v>0.30085441998028262</v>
      </c>
      <c r="V2370" s="5" t="s">
        <v>42</v>
      </c>
    </row>
    <row r="2371" spans="1:22" x14ac:dyDescent="0.3">
      <c r="A2371" s="5" t="s">
        <v>2458</v>
      </c>
      <c r="B2371" s="6">
        <v>45536</v>
      </c>
      <c r="C2371" s="5">
        <f t="shared" si="296"/>
        <v>2024</v>
      </c>
      <c r="D2371" s="5">
        <f t="shared" si="297"/>
        <v>9</v>
      </c>
      <c r="E2371" s="5" t="str">
        <f t="shared" si="298"/>
        <v>Sep</v>
      </c>
      <c r="F2371" s="5" t="str">
        <f t="shared" si="299"/>
        <v>Q3</v>
      </c>
      <c r="G2371" s="5" t="s">
        <v>58</v>
      </c>
      <c r="H2371" s="5" t="s">
        <v>59</v>
      </c>
      <c r="I2371" s="5" t="s">
        <v>60</v>
      </c>
      <c r="J2371" s="5" t="s">
        <v>38</v>
      </c>
      <c r="K2371" s="5" t="s">
        <v>75</v>
      </c>
      <c r="L2371" s="5" t="s">
        <v>40</v>
      </c>
      <c r="M2371" s="5" t="s">
        <v>49</v>
      </c>
      <c r="N2371" s="5">
        <v>1</v>
      </c>
      <c r="O2371" s="7">
        <v>12097</v>
      </c>
      <c r="P2371" s="8">
        <v>0.05</v>
      </c>
      <c r="Q2371" s="7">
        <v>8853</v>
      </c>
      <c r="R2371" s="9">
        <f t="shared" si="300"/>
        <v>11492.15</v>
      </c>
      <c r="S2371" s="9">
        <f t="shared" si="301"/>
        <v>8853</v>
      </c>
      <c r="T2371" s="9">
        <f t="shared" si="302"/>
        <v>2639.1499999999996</v>
      </c>
      <c r="U2371" s="10">
        <f t="shared" si="303"/>
        <v>0.2296480641133295</v>
      </c>
      <c r="V2371" s="5" t="s">
        <v>42</v>
      </c>
    </row>
    <row r="2372" spans="1:22" x14ac:dyDescent="0.3">
      <c r="A2372" s="5" t="s">
        <v>2459</v>
      </c>
      <c r="B2372" s="6">
        <v>45536</v>
      </c>
      <c r="C2372" s="5">
        <f t="shared" si="296"/>
        <v>2024</v>
      </c>
      <c r="D2372" s="5">
        <f t="shared" si="297"/>
        <v>9</v>
      </c>
      <c r="E2372" s="5" t="str">
        <f t="shared" si="298"/>
        <v>Sep</v>
      </c>
      <c r="F2372" s="5" t="str">
        <f t="shared" si="299"/>
        <v>Q3</v>
      </c>
      <c r="G2372" s="5" t="s">
        <v>51</v>
      </c>
      <c r="H2372" s="5" t="s">
        <v>52</v>
      </c>
      <c r="I2372" s="5" t="s">
        <v>53</v>
      </c>
      <c r="J2372" s="5" t="s">
        <v>46</v>
      </c>
      <c r="K2372" s="5" t="s">
        <v>89</v>
      </c>
      <c r="L2372" s="5" t="s">
        <v>48</v>
      </c>
      <c r="M2372" s="5" t="s">
        <v>41</v>
      </c>
      <c r="N2372" s="5">
        <v>1</v>
      </c>
      <c r="O2372" s="7">
        <v>2210</v>
      </c>
      <c r="P2372" s="8">
        <v>0.05</v>
      </c>
      <c r="Q2372" s="7">
        <v>1304</v>
      </c>
      <c r="R2372" s="9">
        <f t="shared" si="300"/>
        <v>2099.5</v>
      </c>
      <c r="S2372" s="9">
        <f t="shared" si="301"/>
        <v>1304</v>
      </c>
      <c r="T2372" s="9">
        <f t="shared" si="302"/>
        <v>795.5</v>
      </c>
      <c r="U2372" s="10">
        <f t="shared" si="303"/>
        <v>0.37889973803286497</v>
      </c>
      <c r="V2372" s="5" t="s">
        <v>42</v>
      </c>
    </row>
    <row r="2373" spans="1:22" x14ac:dyDescent="0.3">
      <c r="A2373" s="5" t="s">
        <v>2460</v>
      </c>
      <c r="B2373" s="6">
        <v>45536</v>
      </c>
      <c r="C2373" s="5">
        <f t="shared" si="296"/>
        <v>2024</v>
      </c>
      <c r="D2373" s="5">
        <f t="shared" si="297"/>
        <v>9</v>
      </c>
      <c r="E2373" s="5" t="str">
        <f t="shared" si="298"/>
        <v>Sep</v>
      </c>
      <c r="F2373" s="5" t="str">
        <f t="shared" si="299"/>
        <v>Q3</v>
      </c>
      <c r="G2373" s="5" t="s">
        <v>35</v>
      </c>
      <c r="H2373" s="5" t="s">
        <v>91</v>
      </c>
      <c r="I2373" s="5" t="s">
        <v>92</v>
      </c>
      <c r="J2373" s="5" t="s">
        <v>54</v>
      </c>
      <c r="K2373" s="5" t="s">
        <v>99</v>
      </c>
      <c r="L2373" s="5" t="s">
        <v>40</v>
      </c>
      <c r="M2373" s="5" t="s">
        <v>49</v>
      </c>
      <c r="N2373" s="5">
        <v>2</v>
      </c>
      <c r="O2373" s="7">
        <v>1871</v>
      </c>
      <c r="P2373" s="8">
        <v>0.15</v>
      </c>
      <c r="Q2373" s="7">
        <v>971</v>
      </c>
      <c r="R2373" s="9">
        <f t="shared" si="300"/>
        <v>3180.7</v>
      </c>
      <c r="S2373" s="9">
        <f t="shared" si="301"/>
        <v>1942</v>
      </c>
      <c r="T2373" s="9">
        <f t="shared" si="302"/>
        <v>1238.6999999999998</v>
      </c>
      <c r="U2373" s="10">
        <f t="shared" si="303"/>
        <v>0.3894425755336875</v>
      </c>
      <c r="V2373" s="5" t="s">
        <v>42</v>
      </c>
    </row>
    <row r="2374" spans="1:22" x14ac:dyDescent="0.3">
      <c r="A2374" s="5" t="s">
        <v>2461</v>
      </c>
      <c r="B2374" s="6">
        <v>45536</v>
      </c>
      <c r="C2374" s="5">
        <f t="shared" si="296"/>
        <v>2024</v>
      </c>
      <c r="D2374" s="5">
        <f t="shared" si="297"/>
        <v>9</v>
      </c>
      <c r="E2374" s="5" t="str">
        <f t="shared" si="298"/>
        <v>Sep</v>
      </c>
      <c r="F2374" s="5" t="str">
        <f t="shared" si="299"/>
        <v>Q3</v>
      </c>
      <c r="G2374" s="5" t="s">
        <v>58</v>
      </c>
      <c r="H2374" s="5" t="s">
        <v>72</v>
      </c>
      <c r="I2374" s="5" t="s">
        <v>73</v>
      </c>
      <c r="J2374" s="5" t="s">
        <v>38</v>
      </c>
      <c r="K2374" s="5" t="s">
        <v>104</v>
      </c>
      <c r="L2374" s="5" t="s">
        <v>48</v>
      </c>
      <c r="M2374" s="5" t="s">
        <v>56</v>
      </c>
      <c r="N2374" s="5">
        <v>5</v>
      </c>
      <c r="O2374" s="7">
        <v>1531</v>
      </c>
      <c r="P2374" s="8">
        <v>0.1</v>
      </c>
      <c r="Q2374" s="7">
        <v>760</v>
      </c>
      <c r="R2374" s="9">
        <f t="shared" si="300"/>
        <v>6889.5</v>
      </c>
      <c r="S2374" s="9">
        <f t="shared" si="301"/>
        <v>3800</v>
      </c>
      <c r="T2374" s="9">
        <f t="shared" si="302"/>
        <v>3089.5</v>
      </c>
      <c r="U2374" s="10">
        <f t="shared" si="303"/>
        <v>0.44843602583641773</v>
      </c>
      <c r="V2374" s="5" t="s">
        <v>42</v>
      </c>
    </row>
    <row r="2375" spans="1:22" x14ac:dyDescent="0.3">
      <c r="A2375" s="5" t="s">
        <v>2462</v>
      </c>
      <c r="B2375" s="6">
        <v>45537</v>
      </c>
      <c r="C2375" s="5">
        <f t="shared" si="296"/>
        <v>2024</v>
      </c>
      <c r="D2375" s="5">
        <f t="shared" si="297"/>
        <v>9</v>
      </c>
      <c r="E2375" s="5" t="str">
        <f t="shared" si="298"/>
        <v>Sep</v>
      </c>
      <c r="F2375" s="5" t="str">
        <f t="shared" si="299"/>
        <v>Q3</v>
      </c>
      <c r="G2375" s="5" t="s">
        <v>51</v>
      </c>
      <c r="H2375" s="5" t="s">
        <v>52</v>
      </c>
      <c r="I2375" s="5" t="s">
        <v>53</v>
      </c>
      <c r="J2375" s="5" t="s">
        <v>54</v>
      </c>
      <c r="K2375" s="5" t="s">
        <v>55</v>
      </c>
      <c r="L2375" s="5" t="s">
        <v>40</v>
      </c>
      <c r="M2375" s="5" t="s">
        <v>49</v>
      </c>
      <c r="N2375" s="5">
        <v>3</v>
      </c>
      <c r="O2375" s="7">
        <v>2578</v>
      </c>
      <c r="P2375" s="8">
        <v>0</v>
      </c>
      <c r="Q2375" s="7">
        <v>1526</v>
      </c>
      <c r="R2375" s="9">
        <f t="shared" si="300"/>
        <v>7734</v>
      </c>
      <c r="S2375" s="9">
        <f t="shared" si="301"/>
        <v>4578</v>
      </c>
      <c r="T2375" s="9">
        <f t="shared" si="302"/>
        <v>3156</v>
      </c>
      <c r="U2375" s="10">
        <f t="shared" si="303"/>
        <v>0.40806826997672613</v>
      </c>
      <c r="V2375" s="5" t="s">
        <v>42</v>
      </c>
    </row>
    <row r="2376" spans="1:22" x14ac:dyDescent="0.3">
      <c r="A2376" s="5" t="s">
        <v>2463</v>
      </c>
      <c r="B2376" s="6">
        <v>45537</v>
      </c>
      <c r="C2376" s="5">
        <f t="shared" si="296"/>
        <v>2024</v>
      </c>
      <c r="D2376" s="5">
        <f t="shared" si="297"/>
        <v>9</v>
      </c>
      <c r="E2376" s="5" t="str">
        <f t="shared" si="298"/>
        <v>Sep</v>
      </c>
      <c r="F2376" s="5" t="str">
        <f t="shared" si="299"/>
        <v>Q3</v>
      </c>
      <c r="G2376" s="5" t="s">
        <v>51</v>
      </c>
      <c r="H2376" s="5" t="s">
        <v>106</v>
      </c>
      <c r="I2376" s="5" t="s">
        <v>107</v>
      </c>
      <c r="J2376" s="5" t="s">
        <v>46</v>
      </c>
      <c r="K2376" s="5" t="s">
        <v>89</v>
      </c>
      <c r="L2376" s="5" t="s">
        <v>40</v>
      </c>
      <c r="M2376" s="5" t="s">
        <v>49</v>
      </c>
      <c r="N2376" s="5">
        <v>3</v>
      </c>
      <c r="O2376" s="7">
        <v>2369</v>
      </c>
      <c r="P2376" s="8">
        <v>0.1</v>
      </c>
      <c r="Q2376" s="7">
        <v>1411</v>
      </c>
      <c r="R2376" s="9">
        <f t="shared" si="300"/>
        <v>6396.3</v>
      </c>
      <c r="S2376" s="9">
        <f t="shared" si="301"/>
        <v>4233</v>
      </c>
      <c r="T2376" s="9">
        <f t="shared" si="302"/>
        <v>2163.3000000000002</v>
      </c>
      <c r="U2376" s="10">
        <f t="shared" si="303"/>
        <v>0.33821115332301488</v>
      </c>
      <c r="V2376" s="5" t="s">
        <v>42</v>
      </c>
    </row>
    <row r="2377" spans="1:22" x14ac:dyDescent="0.3">
      <c r="A2377" s="5" t="s">
        <v>2464</v>
      </c>
      <c r="B2377" s="6">
        <v>45537</v>
      </c>
      <c r="C2377" s="5">
        <f t="shared" si="296"/>
        <v>2024</v>
      </c>
      <c r="D2377" s="5">
        <f t="shared" si="297"/>
        <v>9</v>
      </c>
      <c r="E2377" s="5" t="str">
        <f t="shared" si="298"/>
        <v>Sep</v>
      </c>
      <c r="F2377" s="5" t="str">
        <f t="shared" si="299"/>
        <v>Q3</v>
      </c>
      <c r="G2377" s="5" t="s">
        <v>58</v>
      </c>
      <c r="H2377" s="5" t="s">
        <v>68</v>
      </c>
      <c r="I2377" s="5" t="s">
        <v>69</v>
      </c>
      <c r="J2377" s="5" t="s">
        <v>46</v>
      </c>
      <c r="K2377" s="5" t="s">
        <v>89</v>
      </c>
      <c r="L2377" s="5" t="s">
        <v>40</v>
      </c>
      <c r="M2377" s="5" t="s">
        <v>49</v>
      </c>
      <c r="N2377" s="5">
        <v>4</v>
      </c>
      <c r="O2377" s="7">
        <v>2279</v>
      </c>
      <c r="P2377" s="8">
        <v>0.05</v>
      </c>
      <c r="Q2377" s="7">
        <v>1356</v>
      </c>
      <c r="R2377" s="9">
        <f t="shared" si="300"/>
        <v>8660.1999999999989</v>
      </c>
      <c r="S2377" s="9">
        <f t="shared" si="301"/>
        <v>5424</v>
      </c>
      <c r="T2377" s="9">
        <f t="shared" si="302"/>
        <v>3236.1999999999989</v>
      </c>
      <c r="U2377" s="10">
        <f t="shared" si="303"/>
        <v>0.37368651994180263</v>
      </c>
      <c r="V2377" s="5" t="s">
        <v>42</v>
      </c>
    </row>
    <row r="2378" spans="1:22" x14ac:dyDescent="0.3">
      <c r="A2378" s="5" t="s">
        <v>2465</v>
      </c>
      <c r="B2378" s="6">
        <v>45538</v>
      </c>
      <c r="C2378" s="5">
        <f t="shared" si="296"/>
        <v>2024</v>
      </c>
      <c r="D2378" s="5">
        <f t="shared" si="297"/>
        <v>9</v>
      </c>
      <c r="E2378" s="5" t="str">
        <f t="shared" si="298"/>
        <v>Sep</v>
      </c>
      <c r="F2378" s="5" t="str">
        <f t="shared" si="299"/>
        <v>Q3</v>
      </c>
      <c r="G2378" s="5" t="s">
        <v>58</v>
      </c>
      <c r="H2378" s="5" t="s">
        <v>59</v>
      </c>
      <c r="I2378" s="5" t="s">
        <v>60</v>
      </c>
      <c r="J2378" s="5" t="s">
        <v>54</v>
      </c>
      <c r="K2378" s="5" t="s">
        <v>55</v>
      </c>
      <c r="L2378" s="5" t="s">
        <v>40</v>
      </c>
      <c r="M2378" s="5" t="s">
        <v>56</v>
      </c>
      <c r="N2378" s="5">
        <v>1</v>
      </c>
      <c r="O2378" s="7">
        <v>2738</v>
      </c>
      <c r="P2378" s="8">
        <v>0.15</v>
      </c>
      <c r="Q2378" s="7">
        <v>1670</v>
      </c>
      <c r="R2378" s="9">
        <f t="shared" si="300"/>
        <v>2327.2999999999997</v>
      </c>
      <c r="S2378" s="9">
        <f t="shared" si="301"/>
        <v>1670</v>
      </c>
      <c r="T2378" s="9">
        <f t="shared" si="302"/>
        <v>657.29999999999973</v>
      </c>
      <c r="U2378" s="10">
        <f t="shared" si="303"/>
        <v>0.28243028402010906</v>
      </c>
      <c r="V2378" s="5" t="s">
        <v>42</v>
      </c>
    </row>
    <row r="2379" spans="1:22" x14ac:dyDescent="0.3">
      <c r="A2379" s="5" t="s">
        <v>2466</v>
      </c>
      <c r="B2379" s="6">
        <v>45538</v>
      </c>
      <c r="C2379" s="5">
        <f t="shared" si="296"/>
        <v>2024</v>
      </c>
      <c r="D2379" s="5">
        <f t="shared" si="297"/>
        <v>9</v>
      </c>
      <c r="E2379" s="5" t="str">
        <f t="shared" si="298"/>
        <v>Sep</v>
      </c>
      <c r="F2379" s="5" t="str">
        <f t="shared" si="299"/>
        <v>Q3</v>
      </c>
      <c r="G2379" s="5" t="s">
        <v>51</v>
      </c>
      <c r="H2379" s="5" t="s">
        <v>52</v>
      </c>
      <c r="I2379" s="5" t="s">
        <v>53</v>
      </c>
      <c r="J2379" s="5" t="s">
        <v>54</v>
      </c>
      <c r="K2379" s="5" t="s">
        <v>84</v>
      </c>
      <c r="L2379" s="5" t="s">
        <v>40</v>
      </c>
      <c r="M2379" s="5" t="s">
        <v>41</v>
      </c>
      <c r="N2379" s="5">
        <v>2</v>
      </c>
      <c r="O2379" s="7">
        <v>2377</v>
      </c>
      <c r="P2379" s="8">
        <v>0.05</v>
      </c>
      <c r="Q2379" s="7">
        <v>1165</v>
      </c>
      <c r="R2379" s="9">
        <f t="shared" si="300"/>
        <v>4516.3</v>
      </c>
      <c r="S2379" s="9">
        <f t="shared" si="301"/>
        <v>2330</v>
      </c>
      <c r="T2379" s="9">
        <f t="shared" si="302"/>
        <v>2186.3000000000002</v>
      </c>
      <c r="U2379" s="10">
        <f t="shared" si="303"/>
        <v>0.48409095941367936</v>
      </c>
      <c r="V2379" s="5" t="s">
        <v>42</v>
      </c>
    </row>
    <row r="2380" spans="1:22" x14ac:dyDescent="0.3">
      <c r="A2380" s="5" t="s">
        <v>2467</v>
      </c>
      <c r="B2380" s="6">
        <v>45538</v>
      </c>
      <c r="C2380" s="5">
        <f t="shared" si="296"/>
        <v>2024</v>
      </c>
      <c r="D2380" s="5">
        <f t="shared" si="297"/>
        <v>9</v>
      </c>
      <c r="E2380" s="5" t="str">
        <f t="shared" si="298"/>
        <v>Sep</v>
      </c>
      <c r="F2380" s="5" t="str">
        <f t="shared" si="299"/>
        <v>Q3</v>
      </c>
      <c r="G2380" s="5" t="s">
        <v>51</v>
      </c>
      <c r="H2380" s="5" t="s">
        <v>52</v>
      </c>
      <c r="I2380" s="5" t="s">
        <v>53</v>
      </c>
      <c r="J2380" s="5" t="s">
        <v>54</v>
      </c>
      <c r="K2380" s="5" t="s">
        <v>99</v>
      </c>
      <c r="L2380" s="5" t="s">
        <v>48</v>
      </c>
      <c r="M2380" s="5" t="s">
        <v>49</v>
      </c>
      <c r="N2380" s="5">
        <v>2</v>
      </c>
      <c r="O2380" s="7">
        <v>1916</v>
      </c>
      <c r="P2380" s="8">
        <v>0.1</v>
      </c>
      <c r="Q2380" s="7">
        <v>991</v>
      </c>
      <c r="R2380" s="9">
        <f t="shared" si="300"/>
        <v>3448.8</v>
      </c>
      <c r="S2380" s="9">
        <f t="shared" si="301"/>
        <v>1982</v>
      </c>
      <c r="T2380" s="9">
        <f t="shared" si="302"/>
        <v>1466.8000000000002</v>
      </c>
      <c r="U2380" s="10">
        <f t="shared" si="303"/>
        <v>0.42530735328230113</v>
      </c>
      <c r="V2380" s="5" t="s">
        <v>120</v>
      </c>
    </row>
    <row r="2381" spans="1:22" x14ac:dyDescent="0.3">
      <c r="A2381" s="5" t="s">
        <v>2468</v>
      </c>
      <c r="B2381" s="6">
        <v>45539</v>
      </c>
      <c r="C2381" s="5">
        <f t="shared" si="296"/>
        <v>2024</v>
      </c>
      <c r="D2381" s="5">
        <f t="shared" si="297"/>
        <v>9</v>
      </c>
      <c r="E2381" s="5" t="str">
        <f t="shared" si="298"/>
        <v>Sep</v>
      </c>
      <c r="F2381" s="5" t="str">
        <f t="shared" si="299"/>
        <v>Q3</v>
      </c>
      <c r="G2381" s="5" t="s">
        <v>51</v>
      </c>
      <c r="H2381" s="5" t="s">
        <v>106</v>
      </c>
      <c r="I2381" s="5" t="s">
        <v>107</v>
      </c>
      <c r="J2381" s="5" t="s">
        <v>46</v>
      </c>
      <c r="K2381" s="5" t="s">
        <v>61</v>
      </c>
      <c r="L2381" s="5" t="s">
        <v>76</v>
      </c>
      <c r="M2381" s="5" t="s">
        <v>41</v>
      </c>
      <c r="N2381" s="5">
        <v>2</v>
      </c>
      <c r="O2381" s="7">
        <v>257</v>
      </c>
      <c r="P2381" s="8">
        <v>0.05</v>
      </c>
      <c r="Q2381" s="7">
        <v>107</v>
      </c>
      <c r="R2381" s="9">
        <f t="shared" si="300"/>
        <v>488.29999999999995</v>
      </c>
      <c r="S2381" s="9">
        <f t="shared" si="301"/>
        <v>214</v>
      </c>
      <c r="T2381" s="9">
        <f t="shared" si="302"/>
        <v>274.29999999999995</v>
      </c>
      <c r="U2381" s="10">
        <f t="shared" si="303"/>
        <v>0.56174482899856637</v>
      </c>
      <c r="V2381" s="5" t="s">
        <v>42</v>
      </c>
    </row>
    <row r="2382" spans="1:22" x14ac:dyDescent="0.3">
      <c r="A2382" s="5" t="s">
        <v>2469</v>
      </c>
      <c r="B2382" s="6">
        <v>45539</v>
      </c>
      <c r="C2382" s="5">
        <f t="shared" si="296"/>
        <v>2024</v>
      </c>
      <c r="D2382" s="5">
        <f t="shared" si="297"/>
        <v>9</v>
      </c>
      <c r="E2382" s="5" t="str">
        <f t="shared" si="298"/>
        <v>Sep</v>
      </c>
      <c r="F2382" s="5" t="str">
        <f t="shared" si="299"/>
        <v>Q3</v>
      </c>
      <c r="G2382" s="5" t="s">
        <v>51</v>
      </c>
      <c r="H2382" s="5" t="s">
        <v>52</v>
      </c>
      <c r="I2382" s="5" t="s">
        <v>53</v>
      </c>
      <c r="J2382" s="5" t="s">
        <v>46</v>
      </c>
      <c r="K2382" s="5" t="s">
        <v>61</v>
      </c>
      <c r="L2382" s="5" t="s">
        <v>40</v>
      </c>
      <c r="M2382" s="5" t="s">
        <v>49</v>
      </c>
      <c r="N2382" s="5">
        <v>5</v>
      </c>
      <c r="O2382" s="7">
        <v>249</v>
      </c>
      <c r="P2382" s="8">
        <v>0.1</v>
      </c>
      <c r="Q2382" s="7">
        <v>107</v>
      </c>
      <c r="R2382" s="9">
        <f t="shared" si="300"/>
        <v>1120.5</v>
      </c>
      <c r="S2382" s="9">
        <f t="shared" si="301"/>
        <v>535</v>
      </c>
      <c r="T2382" s="9">
        <f t="shared" si="302"/>
        <v>585.5</v>
      </c>
      <c r="U2382" s="10">
        <f t="shared" si="303"/>
        <v>0.52253458277554665</v>
      </c>
      <c r="V2382" s="5" t="s">
        <v>42</v>
      </c>
    </row>
    <row r="2383" spans="1:22" x14ac:dyDescent="0.3">
      <c r="A2383" s="5" t="s">
        <v>2470</v>
      </c>
      <c r="B2383" s="6">
        <v>45539</v>
      </c>
      <c r="C2383" s="5">
        <f t="shared" si="296"/>
        <v>2024</v>
      </c>
      <c r="D2383" s="5">
        <f t="shared" si="297"/>
        <v>9</v>
      </c>
      <c r="E2383" s="5" t="str">
        <f t="shared" si="298"/>
        <v>Sep</v>
      </c>
      <c r="F2383" s="5" t="str">
        <f t="shared" si="299"/>
        <v>Q3</v>
      </c>
      <c r="G2383" s="5" t="s">
        <v>35</v>
      </c>
      <c r="H2383" s="5" t="s">
        <v>44</v>
      </c>
      <c r="I2383" s="5" t="s">
        <v>45</v>
      </c>
      <c r="J2383" s="5" t="s">
        <v>81</v>
      </c>
      <c r="K2383" s="5" t="s">
        <v>94</v>
      </c>
      <c r="L2383" s="5" t="s">
        <v>76</v>
      </c>
      <c r="M2383" s="5" t="s">
        <v>41</v>
      </c>
      <c r="N2383" s="5">
        <v>1</v>
      </c>
      <c r="O2383" s="7">
        <v>29427</v>
      </c>
      <c r="P2383" s="8">
        <v>0.05</v>
      </c>
      <c r="Q2383" s="7">
        <v>20010</v>
      </c>
      <c r="R2383" s="9">
        <f t="shared" si="300"/>
        <v>27955.649999999998</v>
      </c>
      <c r="S2383" s="9">
        <f t="shared" si="301"/>
        <v>20010</v>
      </c>
      <c r="T2383" s="9">
        <f t="shared" si="302"/>
        <v>7945.6499999999978</v>
      </c>
      <c r="U2383" s="10">
        <f t="shared" si="303"/>
        <v>0.28422340385575001</v>
      </c>
      <c r="V2383" s="5" t="s">
        <v>42</v>
      </c>
    </row>
    <row r="2384" spans="1:22" x14ac:dyDescent="0.3">
      <c r="A2384" s="5" t="s">
        <v>2471</v>
      </c>
      <c r="B2384" s="6">
        <v>45539</v>
      </c>
      <c r="C2384" s="5">
        <f t="shared" si="296"/>
        <v>2024</v>
      </c>
      <c r="D2384" s="5">
        <f t="shared" si="297"/>
        <v>9</v>
      </c>
      <c r="E2384" s="5" t="str">
        <f t="shared" si="298"/>
        <v>Sep</v>
      </c>
      <c r="F2384" s="5" t="str">
        <f t="shared" si="299"/>
        <v>Q3</v>
      </c>
      <c r="G2384" s="5" t="s">
        <v>58</v>
      </c>
      <c r="H2384" s="5" t="s">
        <v>72</v>
      </c>
      <c r="I2384" s="5" t="s">
        <v>73</v>
      </c>
      <c r="J2384" s="5" t="s">
        <v>38</v>
      </c>
      <c r="K2384" s="5" t="s">
        <v>39</v>
      </c>
      <c r="L2384" s="5" t="s">
        <v>76</v>
      </c>
      <c r="M2384" s="5" t="s">
        <v>41</v>
      </c>
      <c r="N2384" s="5">
        <v>1</v>
      </c>
      <c r="O2384" s="7">
        <v>50274</v>
      </c>
      <c r="P2384" s="8">
        <v>0.15</v>
      </c>
      <c r="Q2384" s="7">
        <v>42329</v>
      </c>
      <c r="R2384" s="9">
        <f t="shared" si="300"/>
        <v>42732.9</v>
      </c>
      <c r="S2384" s="9">
        <f t="shared" si="301"/>
        <v>42329</v>
      </c>
      <c r="T2384" s="9">
        <f t="shared" si="302"/>
        <v>403.90000000000146</v>
      </c>
      <c r="U2384" s="10">
        <f t="shared" si="303"/>
        <v>9.4517339099382779E-3</v>
      </c>
      <c r="V2384" s="5" t="s">
        <v>42</v>
      </c>
    </row>
    <row r="2385" spans="1:22" x14ac:dyDescent="0.3">
      <c r="A2385" s="5" t="s">
        <v>2472</v>
      </c>
      <c r="B2385" s="6">
        <v>45539</v>
      </c>
      <c r="C2385" s="5">
        <f t="shared" si="296"/>
        <v>2024</v>
      </c>
      <c r="D2385" s="5">
        <f t="shared" si="297"/>
        <v>9</v>
      </c>
      <c r="E2385" s="5" t="str">
        <f t="shared" si="298"/>
        <v>Sep</v>
      </c>
      <c r="F2385" s="5" t="str">
        <f t="shared" si="299"/>
        <v>Q3</v>
      </c>
      <c r="G2385" s="5" t="s">
        <v>51</v>
      </c>
      <c r="H2385" s="5" t="s">
        <v>106</v>
      </c>
      <c r="I2385" s="5" t="s">
        <v>107</v>
      </c>
      <c r="J2385" s="5" t="s">
        <v>46</v>
      </c>
      <c r="K2385" s="5" t="s">
        <v>66</v>
      </c>
      <c r="L2385" s="5" t="s">
        <v>40</v>
      </c>
      <c r="M2385" s="5" t="s">
        <v>49</v>
      </c>
      <c r="N2385" s="5">
        <v>1</v>
      </c>
      <c r="O2385" s="7">
        <v>278</v>
      </c>
      <c r="P2385" s="8">
        <v>0.1</v>
      </c>
      <c r="Q2385" s="7">
        <v>114</v>
      </c>
      <c r="R2385" s="9">
        <f t="shared" si="300"/>
        <v>250.20000000000002</v>
      </c>
      <c r="S2385" s="9">
        <f t="shared" si="301"/>
        <v>114</v>
      </c>
      <c r="T2385" s="9">
        <f t="shared" si="302"/>
        <v>136.20000000000002</v>
      </c>
      <c r="U2385" s="10">
        <f t="shared" si="303"/>
        <v>0.54436450839328543</v>
      </c>
      <c r="V2385" s="5" t="s">
        <v>42</v>
      </c>
    </row>
    <row r="2386" spans="1:22" x14ac:dyDescent="0.3">
      <c r="A2386" s="5" t="s">
        <v>2473</v>
      </c>
      <c r="B2386" s="6">
        <v>45539</v>
      </c>
      <c r="C2386" s="5">
        <f t="shared" si="296"/>
        <v>2024</v>
      </c>
      <c r="D2386" s="5">
        <f t="shared" si="297"/>
        <v>9</v>
      </c>
      <c r="E2386" s="5" t="str">
        <f t="shared" si="298"/>
        <v>Sep</v>
      </c>
      <c r="F2386" s="5" t="str">
        <f t="shared" si="299"/>
        <v>Q3</v>
      </c>
      <c r="G2386" s="5" t="s">
        <v>58</v>
      </c>
      <c r="H2386" s="5" t="s">
        <v>68</v>
      </c>
      <c r="I2386" s="5" t="s">
        <v>69</v>
      </c>
      <c r="J2386" s="5" t="s">
        <v>81</v>
      </c>
      <c r="K2386" s="5" t="s">
        <v>146</v>
      </c>
      <c r="L2386" s="5" t="s">
        <v>40</v>
      </c>
      <c r="M2386" s="5" t="s">
        <v>49</v>
      </c>
      <c r="N2386" s="5">
        <v>1</v>
      </c>
      <c r="O2386" s="7">
        <v>8883</v>
      </c>
      <c r="P2386" s="8">
        <v>0</v>
      </c>
      <c r="Q2386" s="7">
        <v>5360</v>
      </c>
      <c r="R2386" s="9">
        <f t="shared" si="300"/>
        <v>8883</v>
      </c>
      <c r="S2386" s="9">
        <f t="shared" si="301"/>
        <v>5360</v>
      </c>
      <c r="T2386" s="9">
        <f t="shared" si="302"/>
        <v>3523</v>
      </c>
      <c r="U2386" s="10">
        <f t="shared" si="303"/>
        <v>0.39660024766407748</v>
      </c>
      <c r="V2386" s="5" t="s">
        <v>42</v>
      </c>
    </row>
    <row r="2387" spans="1:22" x14ac:dyDescent="0.3">
      <c r="A2387" s="5" t="s">
        <v>2474</v>
      </c>
      <c r="B2387" s="6">
        <v>45540</v>
      </c>
      <c r="C2387" s="5">
        <f t="shared" si="296"/>
        <v>2024</v>
      </c>
      <c r="D2387" s="5">
        <f t="shared" si="297"/>
        <v>9</v>
      </c>
      <c r="E2387" s="5" t="str">
        <f t="shared" si="298"/>
        <v>Sep</v>
      </c>
      <c r="F2387" s="5" t="str">
        <f t="shared" si="299"/>
        <v>Q3</v>
      </c>
      <c r="G2387" s="5" t="s">
        <v>51</v>
      </c>
      <c r="H2387" s="5" t="s">
        <v>79</v>
      </c>
      <c r="I2387" s="5" t="s">
        <v>80</v>
      </c>
      <c r="J2387" s="5" t="s">
        <v>46</v>
      </c>
      <c r="K2387" s="5" t="s">
        <v>89</v>
      </c>
      <c r="L2387" s="5" t="s">
        <v>40</v>
      </c>
      <c r="M2387" s="5" t="s">
        <v>49</v>
      </c>
      <c r="N2387" s="5">
        <v>3</v>
      </c>
      <c r="O2387" s="7">
        <v>2257</v>
      </c>
      <c r="P2387" s="8">
        <v>0</v>
      </c>
      <c r="Q2387" s="7">
        <v>1282</v>
      </c>
      <c r="R2387" s="9">
        <f t="shared" si="300"/>
        <v>6771</v>
      </c>
      <c r="S2387" s="9">
        <f t="shared" si="301"/>
        <v>3846</v>
      </c>
      <c r="T2387" s="9">
        <f t="shared" si="302"/>
        <v>2925</v>
      </c>
      <c r="U2387" s="10">
        <f t="shared" si="303"/>
        <v>0.43198936641559593</v>
      </c>
      <c r="V2387" s="5" t="s">
        <v>42</v>
      </c>
    </row>
    <row r="2388" spans="1:22" x14ac:dyDescent="0.3">
      <c r="A2388" s="5" t="s">
        <v>2475</v>
      </c>
      <c r="B2388" s="6">
        <v>45540</v>
      </c>
      <c r="C2388" s="5">
        <f t="shared" si="296"/>
        <v>2024</v>
      </c>
      <c r="D2388" s="5">
        <f t="shared" si="297"/>
        <v>9</v>
      </c>
      <c r="E2388" s="5" t="str">
        <f t="shared" si="298"/>
        <v>Sep</v>
      </c>
      <c r="F2388" s="5" t="str">
        <f t="shared" si="299"/>
        <v>Q3</v>
      </c>
      <c r="G2388" s="5" t="s">
        <v>63</v>
      </c>
      <c r="H2388" s="5" t="s">
        <v>64</v>
      </c>
      <c r="I2388" s="5" t="s">
        <v>65</v>
      </c>
      <c r="J2388" s="5" t="s">
        <v>38</v>
      </c>
      <c r="K2388" s="5" t="s">
        <v>104</v>
      </c>
      <c r="L2388" s="5" t="s">
        <v>40</v>
      </c>
      <c r="M2388" s="5" t="s">
        <v>56</v>
      </c>
      <c r="N2388" s="5">
        <v>5</v>
      </c>
      <c r="O2388" s="7">
        <v>1390</v>
      </c>
      <c r="P2388" s="8">
        <v>0.05</v>
      </c>
      <c r="Q2388" s="7">
        <v>677</v>
      </c>
      <c r="R2388" s="9">
        <f t="shared" si="300"/>
        <v>6602.5</v>
      </c>
      <c r="S2388" s="9">
        <f t="shared" si="301"/>
        <v>3385</v>
      </c>
      <c r="T2388" s="9">
        <f t="shared" si="302"/>
        <v>3217.5</v>
      </c>
      <c r="U2388" s="10">
        <f t="shared" si="303"/>
        <v>0.48731541082923135</v>
      </c>
      <c r="V2388" s="5" t="s">
        <v>42</v>
      </c>
    </row>
    <row r="2389" spans="1:22" x14ac:dyDescent="0.3">
      <c r="A2389" s="5" t="s">
        <v>2476</v>
      </c>
      <c r="B2389" s="6">
        <v>45540</v>
      </c>
      <c r="C2389" s="5">
        <f t="shared" si="296"/>
        <v>2024</v>
      </c>
      <c r="D2389" s="5">
        <f t="shared" si="297"/>
        <v>9</v>
      </c>
      <c r="E2389" s="5" t="str">
        <f t="shared" si="298"/>
        <v>Sep</v>
      </c>
      <c r="F2389" s="5" t="str">
        <f t="shared" si="299"/>
        <v>Q3</v>
      </c>
      <c r="G2389" s="5" t="s">
        <v>58</v>
      </c>
      <c r="H2389" s="5" t="s">
        <v>68</v>
      </c>
      <c r="I2389" s="5" t="s">
        <v>69</v>
      </c>
      <c r="J2389" s="5" t="s">
        <v>46</v>
      </c>
      <c r="K2389" s="5" t="s">
        <v>66</v>
      </c>
      <c r="L2389" s="5" t="s">
        <v>76</v>
      </c>
      <c r="M2389" s="5" t="s">
        <v>49</v>
      </c>
      <c r="N2389" s="5">
        <v>3</v>
      </c>
      <c r="O2389" s="7">
        <v>316</v>
      </c>
      <c r="P2389" s="8">
        <v>0</v>
      </c>
      <c r="Q2389" s="7">
        <v>130</v>
      </c>
      <c r="R2389" s="9">
        <f t="shared" si="300"/>
        <v>948</v>
      </c>
      <c r="S2389" s="9">
        <f t="shared" si="301"/>
        <v>390</v>
      </c>
      <c r="T2389" s="9">
        <f t="shared" si="302"/>
        <v>558</v>
      </c>
      <c r="U2389" s="10">
        <f t="shared" si="303"/>
        <v>0.58860759493670889</v>
      </c>
      <c r="V2389" s="5" t="s">
        <v>42</v>
      </c>
    </row>
    <row r="2390" spans="1:22" x14ac:dyDescent="0.3">
      <c r="A2390" s="5" t="s">
        <v>2477</v>
      </c>
      <c r="B2390" s="6">
        <v>45540</v>
      </c>
      <c r="C2390" s="5">
        <f t="shared" si="296"/>
        <v>2024</v>
      </c>
      <c r="D2390" s="5">
        <f t="shared" si="297"/>
        <v>9</v>
      </c>
      <c r="E2390" s="5" t="str">
        <f t="shared" si="298"/>
        <v>Sep</v>
      </c>
      <c r="F2390" s="5" t="str">
        <f t="shared" si="299"/>
        <v>Q3</v>
      </c>
      <c r="G2390" s="5" t="s">
        <v>63</v>
      </c>
      <c r="H2390" s="5" t="s">
        <v>109</v>
      </c>
      <c r="I2390" s="5" t="s">
        <v>110</v>
      </c>
      <c r="J2390" s="5" t="s">
        <v>46</v>
      </c>
      <c r="K2390" s="5" t="s">
        <v>66</v>
      </c>
      <c r="L2390" s="5" t="s">
        <v>40</v>
      </c>
      <c r="M2390" s="5" t="s">
        <v>56</v>
      </c>
      <c r="N2390" s="5">
        <v>5</v>
      </c>
      <c r="O2390" s="7">
        <v>271</v>
      </c>
      <c r="P2390" s="8">
        <v>0</v>
      </c>
      <c r="Q2390" s="7">
        <v>106</v>
      </c>
      <c r="R2390" s="9">
        <f t="shared" si="300"/>
        <v>1355</v>
      </c>
      <c r="S2390" s="9">
        <f t="shared" si="301"/>
        <v>530</v>
      </c>
      <c r="T2390" s="9">
        <f t="shared" si="302"/>
        <v>825</v>
      </c>
      <c r="U2390" s="10">
        <f t="shared" si="303"/>
        <v>0.60885608856088558</v>
      </c>
      <c r="V2390" s="5" t="s">
        <v>42</v>
      </c>
    </row>
    <row r="2391" spans="1:22" x14ac:dyDescent="0.3">
      <c r="A2391" s="5" t="s">
        <v>2478</v>
      </c>
      <c r="B2391" s="6">
        <v>45540</v>
      </c>
      <c r="C2391" s="5">
        <f t="shared" si="296"/>
        <v>2024</v>
      </c>
      <c r="D2391" s="5">
        <f t="shared" si="297"/>
        <v>9</v>
      </c>
      <c r="E2391" s="5" t="str">
        <f t="shared" si="298"/>
        <v>Sep</v>
      </c>
      <c r="F2391" s="5" t="str">
        <f t="shared" si="299"/>
        <v>Q3</v>
      </c>
      <c r="G2391" s="5" t="s">
        <v>35</v>
      </c>
      <c r="H2391" s="5" t="s">
        <v>44</v>
      </c>
      <c r="I2391" s="5" t="s">
        <v>45</v>
      </c>
      <c r="J2391" s="5" t="s">
        <v>81</v>
      </c>
      <c r="K2391" s="5" t="s">
        <v>82</v>
      </c>
      <c r="L2391" s="5" t="s">
        <v>40</v>
      </c>
      <c r="M2391" s="5" t="s">
        <v>49</v>
      </c>
      <c r="N2391" s="5">
        <v>1</v>
      </c>
      <c r="O2391" s="7">
        <v>6894</v>
      </c>
      <c r="P2391" s="8">
        <v>0.05</v>
      </c>
      <c r="Q2391" s="7">
        <v>3760</v>
      </c>
      <c r="R2391" s="9">
        <f t="shared" si="300"/>
        <v>6549.2999999999993</v>
      </c>
      <c r="S2391" s="9">
        <f t="shared" si="301"/>
        <v>3760</v>
      </c>
      <c r="T2391" s="9">
        <f t="shared" si="302"/>
        <v>2789.2999999999993</v>
      </c>
      <c r="U2391" s="10">
        <f t="shared" si="303"/>
        <v>0.42589284350999335</v>
      </c>
      <c r="V2391" s="5" t="s">
        <v>120</v>
      </c>
    </row>
    <row r="2392" spans="1:22" x14ac:dyDescent="0.3">
      <c r="A2392" s="5" t="s">
        <v>2479</v>
      </c>
      <c r="B2392" s="6">
        <v>45540</v>
      </c>
      <c r="C2392" s="5">
        <f t="shared" si="296"/>
        <v>2024</v>
      </c>
      <c r="D2392" s="5">
        <f t="shared" si="297"/>
        <v>9</v>
      </c>
      <c r="E2392" s="5" t="str">
        <f t="shared" si="298"/>
        <v>Sep</v>
      </c>
      <c r="F2392" s="5" t="str">
        <f t="shared" si="299"/>
        <v>Q3</v>
      </c>
      <c r="G2392" s="5" t="s">
        <v>58</v>
      </c>
      <c r="H2392" s="5" t="s">
        <v>59</v>
      </c>
      <c r="I2392" s="5" t="s">
        <v>60</v>
      </c>
      <c r="J2392" s="5" t="s">
        <v>38</v>
      </c>
      <c r="K2392" s="5" t="s">
        <v>39</v>
      </c>
      <c r="L2392" s="5" t="s">
        <v>40</v>
      </c>
      <c r="M2392" s="5" t="s">
        <v>49</v>
      </c>
      <c r="N2392" s="5">
        <v>4</v>
      </c>
      <c r="O2392" s="7">
        <v>54071</v>
      </c>
      <c r="P2392" s="8">
        <v>0.15</v>
      </c>
      <c r="Q2392" s="7">
        <v>46861</v>
      </c>
      <c r="R2392" s="9">
        <f t="shared" si="300"/>
        <v>183841.4</v>
      </c>
      <c r="S2392" s="9">
        <f t="shared" si="301"/>
        <v>187444</v>
      </c>
      <c r="T2392" s="9">
        <f t="shared" si="302"/>
        <v>-3602.6000000000058</v>
      </c>
      <c r="U2392" s="10">
        <f t="shared" si="303"/>
        <v>-1.9596238932036016E-2</v>
      </c>
      <c r="V2392" s="5" t="s">
        <v>42</v>
      </c>
    </row>
    <row r="2393" spans="1:22" x14ac:dyDescent="0.3">
      <c r="A2393" s="5" t="s">
        <v>2480</v>
      </c>
      <c r="B2393" s="6">
        <v>45540</v>
      </c>
      <c r="C2393" s="5">
        <f t="shared" si="296"/>
        <v>2024</v>
      </c>
      <c r="D2393" s="5">
        <f t="shared" si="297"/>
        <v>9</v>
      </c>
      <c r="E2393" s="5" t="str">
        <f t="shared" si="298"/>
        <v>Sep</v>
      </c>
      <c r="F2393" s="5" t="str">
        <f t="shared" si="299"/>
        <v>Q3</v>
      </c>
      <c r="G2393" s="5" t="s">
        <v>35</v>
      </c>
      <c r="H2393" s="5" t="s">
        <v>44</v>
      </c>
      <c r="I2393" s="5" t="s">
        <v>45</v>
      </c>
      <c r="J2393" s="5" t="s">
        <v>38</v>
      </c>
      <c r="K2393" s="5" t="s">
        <v>104</v>
      </c>
      <c r="L2393" s="5" t="s">
        <v>40</v>
      </c>
      <c r="M2393" s="5" t="s">
        <v>41</v>
      </c>
      <c r="N2393" s="5">
        <v>2</v>
      </c>
      <c r="O2393" s="7">
        <v>1542</v>
      </c>
      <c r="P2393" s="8">
        <v>0.1</v>
      </c>
      <c r="Q2393" s="7">
        <v>772</v>
      </c>
      <c r="R2393" s="9">
        <f t="shared" si="300"/>
        <v>2775.6</v>
      </c>
      <c r="S2393" s="9">
        <f t="shared" si="301"/>
        <v>1544</v>
      </c>
      <c r="T2393" s="9">
        <f t="shared" si="302"/>
        <v>1231.5999999999999</v>
      </c>
      <c r="U2393" s="10">
        <f t="shared" si="303"/>
        <v>0.44372387952154485</v>
      </c>
      <c r="V2393" s="5" t="s">
        <v>42</v>
      </c>
    </row>
    <row r="2394" spans="1:22" x14ac:dyDescent="0.3">
      <c r="A2394" s="5" t="s">
        <v>2481</v>
      </c>
      <c r="B2394" s="6">
        <v>45541</v>
      </c>
      <c r="C2394" s="5">
        <f t="shared" si="296"/>
        <v>2024</v>
      </c>
      <c r="D2394" s="5">
        <f t="shared" si="297"/>
        <v>9</v>
      </c>
      <c r="E2394" s="5" t="str">
        <f t="shared" si="298"/>
        <v>Sep</v>
      </c>
      <c r="F2394" s="5" t="str">
        <f t="shared" si="299"/>
        <v>Q3</v>
      </c>
      <c r="G2394" s="5" t="s">
        <v>51</v>
      </c>
      <c r="H2394" s="5" t="s">
        <v>79</v>
      </c>
      <c r="I2394" s="5" t="s">
        <v>80</v>
      </c>
      <c r="J2394" s="5" t="s">
        <v>46</v>
      </c>
      <c r="K2394" s="5" t="s">
        <v>61</v>
      </c>
      <c r="L2394" s="5" t="s">
        <v>40</v>
      </c>
      <c r="M2394" s="5" t="s">
        <v>56</v>
      </c>
      <c r="N2394" s="5">
        <v>1</v>
      </c>
      <c r="O2394" s="7">
        <v>251</v>
      </c>
      <c r="P2394" s="8">
        <v>0</v>
      </c>
      <c r="Q2394" s="7">
        <v>108</v>
      </c>
      <c r="R2394" s="9">
        <f t="shared" si="300"/>
        <v>251</v>
      </c>
      <c r="S2394" s="9">
        <f t="shared" si="301"/>
        <v>108</v>
      </c>
      <c r="T2394" s="9">
        <f t="shared" si="302"/>
        <v>143</v>
      </c>
      <c r="U2394" s="10">
        <f t="shared" si="303"/>
        <v>0.56972111553784865</v>
      </c>
      <c r="V2394" s="5" t="s">
        <v>42</v>
      </c>
    </row>
    <row r="2395" spans="1:22" x14ac:dyDescent="0.3">
      <c r="A2395" s="5" t="s">
        <v>2482</v>
      </c>
      <c r="B2395" s="6">
        <v>45541</v>
      </c>
      <c r="C2395" s="5">
        <f t="shared" si="296"/>
        <v>2024</v>
      </c>
      <c r="D2395" s="5">
        <f t="shared" si="297"/>
        <v>9</v>
      </c>
      <c r="E2395" s="5" t="str">
        <f t="shared" si="298"/>
        <v>Sep</v>
      </c>
      <c r="F2395" s="5" t="str">
        <f t="shared" si="299"/>
        <v>Q3</v>
      </c>
      <c r="G2395" s="5" t="s">
        <v>58</v>
      </c>
      <c r="H2395" s="5" t="s">
        <v>68</v>
      </c>
      <c r="I2395" s="5" t="s">
        <v>69</v>
      </c>
      <c r="J2395" s="5" t="s">
        <v>46</v>
      </c>
      <c r="K2395" s="5" t="s">
        <v>47</v>
      </c>
      <c r="L2395" s="5" t="s">
        <v>48</v>
      </c>
      <c r="M2395" s="5" t="s">
        <v>49</v>
      </c>
      <c r="N2395" s="5">
        <v>1</v>
      </c>
      <c r="O2395" s="7">
        <v>461</v>
      </c>
      <c r="P2395" s="8">
        <v>0.15</v>
      </c>
      <c r="Q2395" s="7">
        <v>212</v>
      </c>
      <c r="R2395" s="9">
        <f t="shared" si="300"/>
        <v>391.84999999999997</v>
      </c>
      <c r="S2395" s="9">
        <f t="shared" si="301"/>
        <v>212</v>
      </c>
      <c r="T2395" s="9">
        <f t="shared" si="302"/>
        <v>179.84999999999997</v>
      </c>
      <c r="U2395" s="10">
        <f t="shared" si="303"/>
        <v>0.45897664922802089</v>
      </c>
      <c r="V2395" s="5" t="s">
        <v>42</v>
      </c>
    </row>
    <row r="2396" spans="1:22" x14ac:dyDescent="0.3">
      <c r="A2396" s="5" t="s">
        <v>2483</v>
      </c>
      <c r="B2396" s="6">
        <v>45541</v>
      </c>
      <c r="C2396" s="5">
        <f t="shared" si="296"/>
        <v>2024</v>
      </c>
      <c r="D2396" s="5">
        <f t="shared" si="297"/>
        <v>9</v>
      </c>
      <c r="E2396" s="5" t="str">
        <f t="shared" si="298"/>
        <v>Sep</v>
      </c>
      <c r="F2396" s="5" t="str">
        <f t="shared" si="299"/>
        <v>Q3</v>
      </c>
      <c r="G2396" s="5" t="s">
        <v>51</v>
      </c>
      <c r="H2396" s="5" t="s">
        <v>79</v>
      </c>
      <c r="I2396" s="5" t="s">
        <v>80</v>
      </c>
      <c r="J2396" s="5" t="s">
        <v>46</v>
      </c>
      <c r="K2396" s="5" t="s">
        <v>66</v>
      </c>
      <c r="L2396" s="5" t="s">
        <v>40</v>
      </c>
      <c r="M2396" s="5" t="s">
        <v>49</v>
      </c>
      <c r="N2396" s="5">
        <v>2</v>
      </c>
      <c r="O2396" s="7">
        <v>302</v>
      </c>
      <c r="P2396" s="8">
        <v>0.05</v>
      </c>
      <c r="Q2396" s="7">
        <v>119</v>
      </c>
      <c r="R2396" s="9">
        <f t="shared" si="300"/>
        <v>573.79999999999995</v>
      </c>
      <c r="S2396" s="9">
        <f t="shared" si="301"/>
        <v>238</v>
      </c>
      <c r="T2396" s="9">
        <f t="shared" si="302"/>
        <v>335.79999999999995</v>
      </c>
      <c r="U2396" s="10">
        <f t="shared" si="303"/>
        <v>0.58522133147438127</v>
      </c>
      <c r="V2396" s="5" t="s">
        <v>42</v>
      </c>
    </row>
    <row r="2397" spans="1:22" x14ac:dyDescent="0.3">
      <c r="A2397" s="5" t="s">
        <v>2484</v>
      </c>
      <c r="B2397" s="6">
        <v>45541</v>
      </c>
      <c r="C2397" s="5">
        <f t="shared" si="296"/>
        <v>2024</v>
      </c>
      <c r="D2397" s="5">
        <f t="shared" si="297"/>
        <v>9</v>
      </c>
      <c r="E2397" s="5" t="str">
        <f t="shared" si="298"/>
        <v>Sep</v>
      </c>
      <c r="F2397" s="5" t="str">
        <f t="shared" si="299"/>
        <v>Q3</v>
      </c>
      <c r="G2397" s="5" t="s">
        <v>35</v>
      </c>
      <c r="H2397" s="5" t="s">
        <v>91</v>
      </c>
      <c r="I2397" s="5" t="s">
        <v>92</v>
      </c>
      <c r="J2397" s="5" t="s">
        <v>54</v>
      </c>
      <c r="K2397" s="5" t="s">
        <v>99</v>
      </c>
      <c r="L2397" s="5" t="s">
        <v>76</v>
      </c>
      <c r="M2397" s="5" t="s">
        <v>49</v>
      </c>
      <c r="N2397" s="5">
        <v>3</v>
      </c>
      <c r="O2397" s="7">
        <v>1829</v>
      </c>
      <c r="P2397" s="8">
        <v>0.15</v>
      </c>
      <c r="Q2397" s="7">
        <v>939</v>
      </c>
      <c r="R2397" s="9">
        <f t="shared" si="300"/>
        <v>4663.95</v>
      </c>
      <c r="S2397" s="9">
        <f t="shared" si="301"/>
        <v>2817</v>
      </c>
      <c r="T2397" s="9">
        <f t="shared" si="302"/>
        <v>1846.9499999999998</v>
      </c>
      <c r="U2397" s="10">
        <f t="shared" si="303"/>
        <v>0.3960055317917216</v>
      </c>
      <c r="V2397" s="5" t="s">
        <v>42</v>
      </c>
    </row>
    <row r="2398" spans="1:22" x14ac:dyDescent="0.3">
      <c r="A2398" s="5" t="s">
        <v>2485</v>
      </c>
      <c r="B2398" s="6">
        <v>45542</v>
      </c>
      <c r="C2398" s="5">
        <f t="shared" si="296"/>
        <v>2024</v>
      </c>
      <c r="D2398" s="5">
        <f t="shared" si="297"/>
        <v>9</v>
      </c>
      <c r="E2398" s="5" t="str">
        <f t="shared" si="298"/>
        <v>Sep</v>
      </c>
      <c r="F2398" s="5" t="str">
        <f t="shared" si="299"/>
        <v>Q3</v>
      </c>
      <c r="G2398" s="5" t="s">
        <v>51</v>
      </c>
      <c r="H2398" s="5" t="s">
        <v>106</v>
      </c>
      <c r="I2398" s="5" t="s">
        <v>107</v>
      </c>
      <c r="J2398" s="5" t="s">
        <v>54</v>
      </c>
      <c r="K2398" s="5" t="s">
        <v>84</v>
      </c>
      <c r="L2398" s="5" t="s">
        <v>40</v>
      </c>
      <c r="M2398" s="5" t="s">
        <v>49</v>
      </c>
      <c r="N2398" s="5">
        <v>1</v>
      </c>
      <c r="O2398" s="7">
        <v>2499</v>
      </c>
      <c r="P2398" s="8">
        <v>0</v>
      </c>
      <c r="Q2398" s="7">
        <v>1251</v>
      </c>
      <c r="R2398" s="9">
        <f t="shared" si="300"/>
        <v>2499</v>
      </c>
      <c r="S2398" s="9">
        <f t="shared" si="301"/>
        <v>1251</v>
      </c>
      <c r="T2398" s="9">
        <f t="shared" si="302"/>
        <v>1248</v>
      </c>
      <c r="U2398" s="10">
        <f t="shared" si="303"/>
        <v>0.49939975990396157</v>
      </c>
      <c r="V2398" s="5" t="s">
        <v>42</v>
      </c>
    </row>
    <row r="2399" spans="1:22" x14ac:dyDescent="0.3">
      <c r="A2399" s="5" t="s">
        <v>2486</v>
      </c>
      <c r="B2399" s="6">
        <v>45542</v>
      </c>
      <c r="C2399" s="5">
        <f t="shared" si="296"/>
        <v>2024</v>
      </c>
      <c r="D2399" s="5">
        <f t="shared" si="297"/>
        <v>9</v>
      </c>
      <c r="E2399" s="5" t="str">
        <f t="shared" si="298"/>
        <v>Sep</v>
      </c>
      <c r="F2399" s="5" t="str">
        <f t="shared" si="299"/>
        <v>Q3</v>
      </c>
      <c r="G2399" s="5" t="s">
        <v>51</v>
      </c>
      <c r="H2399" s="5" t="s">
        <v>52</v>
      </c>
      <c r="I2399" s="5" t="s">
        <v>53</v>
      </c>
      <c r="J2399" s="5" t="s">
        <v>81</v>
      </c>
      <c r="K2399" s="5" t="s">
        <v>94</v>
      </c>
      <c r="L2399" s="5" t="s">
        <v>76</v>
      </c>
      <c r="M2399" s="5" t="s">
        <v>56</v>
      </c>
      <c r="N2399" s="5">
        <v>2</v>
      </c>
      <c r="O2399" s="7">
        <v>30864</v>
      </c>
      <c r="P2399" s="8">
        <v>0.25</v>
      </c>
      <c r="Q2399" s="7">
        <v>21194</v>
      </c>
      <c r="R2399" s="9">
        <f t="shared" si="300"/>
        <v>46296</v>
      </c>
      <c r="S2399" s="9">
        <f t="shared" si="301"/>
        <v>42388</v>
      </c>
      <c r="T2399" s="9">
        <f t="shared" si="302"/>
        <v>3908</v>
      </c>
      <c r="U2399" s="10">
        <f t="shared" si="303"/>
        <v>8.4413340245377569E-2</v>
      </c>
      <c r="V2399" s="5" t="s">
        <v>42</v>
      </c>
    </row>
    <row r="2400" spans="1:22" x14ac:dyDescent="0.3">
      <c r="A2400" s="5" t="s">
        <v>2487</v>
      </c>
      <c r="B2400" s="6">
        <v>45542</v>
      </c>
      <c r="C2400" s="5">
        <f t="shared" si="296"/>
        <v>2024</v>
      </c>
      <c r="D2400" s="5">
        <f t="shared" si="297"/>
        <v>9</v>
      </c>
      <c r="E2400" s="5" t="str">
        <f t="shared" si="298"/>
        <v>Sep</v>
      </c>
      <c r="F2400" s="5" t="str">
        <f t="shared" si="299"/>
        <v>Q3</v>
      </c>
      <c r="G2400" s="5" t="s">
        <v>35</v>
      </c>
      <c r="H2400" s="5" t="s">
        <v>44</v>
      </c>
      <c r="I2400" s="5" t="s">
        <v>45</v>
      </c>
      <c r="J2400" s="5" t="s">
        <v>46</v>
      </c>
      <c r="K2400" s="5" t="s">
        <v>47</v>
      </c>
      <c r="L2400" s="5" t="s">
        <v>40</v>
      </c>
      <c r="M2400" s="5" t="s">
        <v>49</v>
      </c>
      <c r="N2400" s="5">
        <v>1</v>
      </c>
      <c r="O2400" s="7">
        <v>487</v>
      </c>
      <c r="P2400" s="8">
        <v>0</v>
      </c>
      <c r="Q2400" s="7">
        <v>218</v>
      </c>
      <c r="R2400" s="9">
        <f t="shared" si="300"/>
        <v>487</v>
      </c>
      <c r="S2400" s="9">
        <f t="shared" si="301"/>
        <v>218</v>
      </c>
      <c r="T2400" s="9">
        <f t="shared" si="302"/>
        <v>269</v>
      </c>
      <c r="U2400" s="10">
        <f t="shared" si="303"/>
        <v>0.55236139630390146</v>
      </c>
      <c r="V2400" s="5" t="s">
        <v>42</v>
      </c>
    </row>
    <row r="2401" spans="1:22" x14ac:dyDescent="0.3">
      <c r="A2401" s="5" t="s">
        <v>2488</v>
      </c>
      <c r="B2401" s="6">
        <v>45543</v>
      </c>
      <c r="C2401" s="5">
        <f t="shared" si="296"/>
        <v>2024</v>
      </c>
      <c r="D2401" s="5">
        <f t="shared" si="297"/>
        <v>9</v>
      </c>
      <c r="E2401" s="5" t="str">
        <f t="shared" si="298"/>
        <v>Sep</v>
      </c>
      <c r="F2401" s="5" t="str">
        <f t="shared" si="299"/>
        <v>Q3</v>
      </c>
      <c r="G2401" s="5" t="s">
        <v>51</v>
      </c>
      <c r="H2401" s="5" t="s">
        <v>79</v>
      </c>
      <c r="I2401" s="5" t="s">
        <v>80</v>
      </c>
      <c r="J2401" s="5" t="s">
        <v>81</v>
      </c>
      <c r="K2401" s="5" t="s">
        <v>82</v>
      </c>
      <c r="L2401" s="5" t="s">
        <v>40</v>
      </c>
      <c r="M2401" s="5" t="s">
        <v>49</v>
      </c>
      <c r="N2401" s="5">
        <v>3</v>
      </c>
      <c r="O2401" s="7">
        <v>6943</v>
      </c>
      <c r="P2401" s="8">
        <v>0.35</v>
      </c>
      <c r="Q2401" s="7">
        <v>3761</v>
      </c>
      <c r="R2401" s="9">
        <f t="shared" si="300"/>
        <v>13538.85</v>
      </c>
      <c r="S2401" s="9">
        <f t="shared" si="301"/>
        <v>11283</v>
      </c>
      <c r="T2401" s="9">
        <f t="shared" si="302"/>
        <v>2255.8500000000004</v>
      </c>
      <c r="U2401" s="10">
        <f t="shared" si="303"/>
        <v>0.16662050321851563</v>
      </c>
      <c r="V2401" s="5" t="s">
        <v>42</v>
      </c>
    </row>
    <row r="2402" spans="1:22" x14ac:dyDescent="0.3">
      <c r="A2402" s="5" t="s">
        <v>2489</v>
      </c>
      <c r="B2402" s="6">
        <v>45543</v>
      </c>
      <c r="C2402" s="5">
        <f t="shared" si="296"/>
        <v>2024</v>
      </c>
      <c r="D2402" s="5">
        <f t="shared" si="297"/>
        <v>9</v>
      </c>
      <c r="E2402" s="5" t="str">
        <f t="shared" si="298"/>
        <v>Sep</v>
      </c>
      <c r="F2402" s="5" t="str">
        <f t="shared" si="299"/>
        <v>Q3</v>
      </c>
      <c r="G2402" s="5" t="s">
        <v>58</v>
      </c>
      <c r="H2402" s="5" t="s">
        <v>59</v>
      </c>
      <c r="I2402" s="5" t="s">
        <v>60</v>
      </c>
      <c r="J2402" s="5" t="s">
        <v>81</v>
      </c>
      <c r="K2402" s="5" t="s">
        <v>130</v>
      </c>
      <c r="L2402" s="5" t="s">
        <v>40</v>
      </c>
      <c r="M2402" s="5" t="s">
        <v>49</v>
      </c>
      <c r="N2402" s="5">
        <v>8</v>
      </c>
      <c r="O2402" s="7">
        <v>14431</v>
      </c>
      <c r="P2402" s="8">
        <v>0.35</v>
      </c>
      <c r="Q2402" s="7">
        <v>8568</v>
      </c>
      <c r="R2402" s="9">
        <f t="shared" si="300"/>
        <v>75041.2</v>
      </c>
      <c r="S2402" s="9">
        <f t="shared" si="301"/>
        <v>68544</v>
      </c>
      <c r="T2402" s="9">
        <f t="shared" si="302"/>
        <v>6497.1999999999971</v>
      </c>
      <c r="U2402" s="10">
        <f t="shared" si="303"/>
        <v>8.6581771080419784E-2</v>
      </c>
      <c r="V2402" s="5" t="s">
        <v>42</v>
      </c>
    </row>
    <row r="2403" spans="1:22" x14ac:dyDescent="0.3">
      <c r="A2403" s="5" t="s">
        <v>2490</v>
      </c>
      <c r="B2403" s="6">
        <v>45544</v>
      </c>
      <c r="C2403" s="5">
        <f t="shared" si="296"/>
        <v>2024</v>
      </c>
      <c r="D2403" s="5">
        <f t="shared" si="297"/>
        <v>9</v>
      </c>
      <c r="E2403" s="5" t="str">
        <f t="shared" si="298"/>
        <v>Sep</v>
      </c>
      <c r="F2403" s="5" t="str">
        <f t="shared" si="299"/>
        <v>Q3</v>
      </c>
      <c r="G2403" s="5" t="s">
        <v>58</v>
      </c>
      <c r="H2403" s="5" t="s">
        <v>72</v>
      </c>
      <c r="I2403" s="5" t="s">
        <v>73</v>
      </c>
      <c r="J2403" s="5" t="s">
        <v>38</v>
      </c>
      <c r="K2403" s="5" t="s">
        <v>104</v>
      </c>
      <c r="L2403" s="5" t="s">
        <v>76</v>
      </c>
      <c r="M2403" s="5" t="s">
        <v>56</v>
      </c>
      <c r="N2403" s="5">
        <v>3</v>
      </c>
      <c r="O2403" s="7">
        <v>1354</v>
      </c>
      <c r="P2403" s="8">
        <v>0.15</v>
      </c>
      <c r="Q2403" s="7">
        <v>667</v>
      </c>
      <c r="R2403" s="9">
        <f t="shared" si="300"/>
        <v>3452.7</v>
      </c>
      <c r="S2403" s="9">
        <f t="shared" si="301"/>
        <v>2001</v>
      </c>
      <c r="T2403" s="9">
        <f t="shared" si="302"/>
        <v>1451.6999999999998</v>
      </c>
      <c r="U2403" s="10">
        <f t="shared" si="303"/>
        <v>0.42045355808497692</v>
      </c>
      <c r="V2403" s="5" t="s">
        <v>42</v>
      </c>
    </row>
    <row r="2404" spans="1:22" x14ac:dyDescent="0.3">
      <c r="A2404" s="5" t="s">
        <v>2491</v>
      </c>
      <c r="B2404" s="6">
        <v>45544</v>
      </c>
      <c r="C2404" s="5">
        <f t="shared" si="296"/>
        <v>2024</v>
      </c>
      <c r="D2404" s="5">
        <f t="shared" si="297"/>
        <v>9</v>
      </c>
      <c r="E2404" s="5" t="str">
        <f t="shared" si="298"/>
        <v>Sep</v>
      </c>
      <c r="F2404" s="5" t="str">
        <f t="shared" si="299"/>
        <v>Q3</v>
      </c>
      <c r="G2404" s="5" t="s">
        <v>63</v>
      </c>
      <c r="H2404" s="5" t="s">
        <v>86</v>
      </c>
      <c r="I2404" s="5" t="s">
        <v>87</v>
      </c>
      <c r="J2404" s="5" t="s">
        <v>46</v>
      </c>
      <c r="K2404" s="5" t="s">
        <v>61</v>
      </c>
      <c r="L2404" s="5" t="s">
        <v>40</v>
      </c>
      <c r="M2404" s="5" t="s">
        <v>56</v>
      </c>
      <c r="N2404" s="5">
        <v>8</v>
      </c>
      <c r="O2404" s="7">
        <v>273</v>
      </c>
      <c r="P2404" s="8">
        <v>0.1</v>
      </c>
      <c r="Q2404" s="7">
        <v>113</v>
      </c>
      <c r="R2404" s="9">
        <f t="shared" si="300"/>
        <v>1965.6000000000001</v>
      </c>
      <c r="S2404" s="9">
        <f t="shared" si="301"/>
        <v>904</v>
      </c>
      <c r="T2404" s="9">
        <f t="shared" si="302"/>
        <v>1061.6000000000001</v>
      </c>
      <c r="U2404" s="10">
        <f t="shared" si="303"/>
        <v>0.54008954008954013</v>
      </c>
      <c r="V2404" s="5" t="s">
        <v>42</v>
      </c>
    </row>
    <row r="2405" spans="1:22" x14ac:dyDescent="0.3">
      <c r="A2405" s="5" t="s">
        <v>2492</v>
      </c>
      <c r="B2405" s="6">
        <v>45544</v>
      </c>
      <c r="C2405" s="5">
        <f t="shared" si="296"/>
        <v>2024</v>
      </c>
      <c r="D2405" s="5">
        <f t="shared" si="297"/>
        <v>9</v>
      </c>
      <c r="E2405" s="5" t="str">
        <f t="shared" si="298"/>
        <v>Sep</v>
      </c>
      <c r="F2405" s="5" t="str">
        <f t="shared" si="299"/>
        <v>Q3</v>
      </c>
      <c r="G2405" s="5" t="s">
        <v>51</v>
      </c>
      <c r="H2405" s="5" t="s">
        <v>79</v>
      </c>
      <c r="I2405" s="5" t="s">
        <v>80</v>
      </c>
      <c r="J2405" s="5" t="s">
        <v>81</v>
      </c>
      <c r="K2405" s="5" t="s">
        <v>146</v>
      </c>
      <c r="L2405" s="5" t="s">
        <v>40</v>
      </c>
      <c r="M2405" s="5" t="s">
        <v>56</v>
      </c>
      <c r="N2405" s="5">
        <v>1</v>
      </c>
      <c r="O2405" s="7">
        <v>8591</v>
      </c>
      <c r="P2405" s="8">
        <v>0.2</v>
      </c>
      <c r="Q2405" s="7">
        <v>5225</v>
      </c>
      <c r="R2405" s="9">
        <f t="shared" si="300"/>
        <v>6872.8</v>
      </c>
      <c r="S2405" s="9">
        <f t="shared" si="301"/>
        <v>5225</v>
      </c>
      <c r="T2405" s="9">
        <f t="shared" si="302"/>
        <v>1647.8000000000002</v>
      </c>
      <c r="U2405" s="10">
        <f t="shared" si="303"/>
        <v>0.23975672215108837</v>
      </c>
      <c r="V2405" s="5" t="s">
        <v>42</v>
      </c>
    </row>
    <row r="2406" spans="1:22" x14ac:dyDescent="0.3">
      <c r="A2406" s="5" t="s">
        <v>2493</v>
      </c>
      <c r="B2406" s="6">
        <v>45544</v>
      </c>
      <c r="C2406" s="5">
        <f t="shared" si="296"/>
        <v>2024</v>
      </c>
      <c r="D2406" s="5">
        <f t="shared" si="297"/>
        <v>9</v>
      </c>
      <c r="E2406" s="5" t="str">
        <f t="shared" si="298"/>
        <v>Sep</v>
      </c>
      <c r="F2406" s="5" t="str">
        <f t="shared" si="299"/>
        <v>Q3</v>
      </c>
      <c r="G2406" s="5" t="s">
        <v>58</v>
      </c>
      <c r="H2406" s="5" t="s">
        <v>68</v>
      </c>
      <c r="I2406" s="5" t="s">
        <v>69</v>
      </c>
      <c r="J2406" s="5" t="s">
        <v>46</v>
      </c>
      <c r="K2406" s="5" t="s">
        <v>66</v>
      </c>
      <c r="L2406" s="5" t="s">
        <v>76</v>
      </c>
      <c r="M2406" s="5" t="s">
        <v>41</v>
      </c>
      <c r="N2406" s="5">
        <v>1</v>
      </c>
      <c r="O2406" s="7">
        <v>279</v>
      </c>
      <c r="P2406" s="8">
        <v>0.1</v>
      </c>
      <c r="Q2406" s="7">
        <v>111</v>
      </c>
      <c r="R2406" s="9">
        <f t="shared" si="300"/>
        <v>251.1</v>
      </c>
      <c r="S2406" s="9">
        <f t="shared" si="301"/>
        <v>111</v>
      </c>
      <c r="T2406" s="9">
        <f t="shared" si="302"/>
        <v>140.1</v>
      </c>
      <c r="U2406" s="10">
        <f t="shared" si="303"/>
        <v>0.55794504181600957</v>
      </c>
      <c r="V2406" s="5" t="s">
        <v>42</v>
      </c>
    </row>
    <row r="2407" spans="1:22" x14ac:dyDescent="0.3">
      <c r="A2407" s="5" t="s">
        <v>2494</v>
      </c>
      <c r="B2407" s="6">
        <v>45544</v>
      </c>
      <c r="C2407" s="5">
        <f t="shared" si="296"/>
        <v>2024</v>
      </c>
      <c r="D2407" s="5">
        <f t="shared" si="297"/>
        <v>9</v>
      </c>
      <c r="E2407" s="5" t="str">
        <f t="shared" si="298"/>
        <v>Sep</v>
      </c>
      <c r="F2407" s="5" t="str">
        <f t="shared" si="299"/>
        <v>Q3</v>
      </c>
      <c r="G2407" s="5" t="s">
        <v>51</v>
      </c>
      <c r="H2407" s="5" t="s">
        <v>79</v>
      </c>
      <c r="I2407" s="5" t="s">
        <v>80</v>
      </c>
      <c r="J2407" s="5" t="s">
        <v>38</v>
      </c>
      <c r="K2407" s="5" t="s">
        <v>104</v>
      </c>
      <c r="L2407" s="5" t="s">
        <v>40</v>
      </c>
      <c r="M2407" s="5" t="s">
        <v>49</v>
      </c>
      <c r="N2407" s="5">
        <v>1</v>
      </c>
      <c r="O2407" s="7">
        <v>1632</v>
      </c>
      <c r="P2407" s="8">
        <v>0.05</v>
      </c>
      <c r="Q2407" s="7">
        <v>810</v>
      </c>
      <c r="R2407" s="9">
        <f t="shared" si="300"/>
        <v>1550.3999999999999</v>
      </c>
      <c r="S2407" s="9">
        <f t="shared" si="301"/>
        <v>810</v>
      </c>
      <c r="T2407" s="9">
        <f t="shared" si="302"/>
        <v>740.39999999999986</v>
      </c>
      <c r="U2407" s="10">
        <f t="shared" si="303"/>
        <v>0.47755417956656343</v>
      </c>
      <c r="V2407" s="5" t="s">
        <v>42</v>
      </c>
    </row>
    <row r="2408" spans="1:22" x14ac:dyDescent="0.3">
      <c r="A2408" s="5" t="s">
        <v>2495</v>
      </c>
      <c r="B2408" s="6">
        <v>45545</v>
      </c>
      <c r="C2408" s="5">
        <f t="shared" si="296"/>
        <v>2024</v>
      </c>
      <c r="D2408" s="5">
        <f t="shared" si="297"/>
        <v>9</v>
      </c>
      <c r="E2408" s="5" t="str">
        <f t="shared" si="298"/>
        <v>Sep</v>
      </c>
      <c r="F2408" s="5" t="str">
        <f t="shared" si="299"/>
        <v>Q3</v>
      </c>
      <c r="G2408" s="5" t="s">
        <v>63</v>
      </c>
      <c r="H2408" s="5" t="s">
        <v>64</v>
      </c>
      <c r="I2408" s="5" t="s">
        <v>65</v>
      </c>
      <c r="J2408" s="5" t="s">
        <v>46</v>
      </c>
      <c r="K2408" s="5" t="s">
        <v>61</v>
      </c>
      <c r="L2408" s="5" t="s">
        <v>40</v>
      </c>
      <c r="M2408" s="5" t="s">
        <v>41</v>
      </c>
      <c r="N2408" s="5">
        <v>3</v>
      </c>
      <c r="O2408" s="7">
        <v>236</v>
      </c>
      <c r="P2408" s="8">
        <v>0.2</v>
      </c>
      <c r="Q2408" s="7">
        <v>97</v>
      </c>
      <c r="R2408" s="9">
        <f t="shared" si="300"/>
        <v>566.4</v>
      </c>
      <c r="S2408" s="9">
        <f t="shared" si="301"/>
        <v>291</v>
      </c>
      <c r="T2408" s="9">
        <f t="shared" si="302"/>
        <v>275.39999999999998</v>
      </c>
      <c r="U2408" s="10">
        <f t="shared" si="303"/>
        <v>0.48622881355932202</v>
      </c>
      <c r="V2408" s="5" t="s">
        <v>120</v>
      </c>
    </row>
    <row r="2409" spans="1:22" x14ac:dyDescent="0.3">
      <c r="A2409" s="5" t="s">
        <v>2496</v>
      </c>
      <c r="B2409" s="6">
        <v>45545</v>
      </c>
      <c r="C2409" s="5">
        <f t="shared" si="296"/>
        <v>2024</v>
      </c>
      <c r="D2409" s="5">
        <f t="shared" si="297"/>
        <v>9</v>
      </c>
      <c r="E2409" s="5" t="str">
        <f t="shared" si="298"/>
        <v>Sep</v>
      </c>
      <c r="F2409" s="5" t="str">
        <f t="shared" si="299"/>
        <v>Q3</v>
      </c>
      <c r="G2409" s="5" t="s">
        <v>63</v>
      </c>
      <c r="H2409" s="5" t="s">
        <v>109</v>
      </c>
      <c r="I2409" s="5" t="s">
        <v>110</v>
      </c>
      <c r="J2409" s="5" t="s">
        <v>46</v>
      </c>
      <c r="K2409" s="5" t="s">
        <v>89</v>
      </c>
      <c r="L2409" s="5" t="s">
        <v>48</v>
      </c>
      <c r="M2409" s="5" t="s">
        <v>41</v>
      </c>
      <c r="N2409" s="5">
        <v>1</v>
      </c>
      <c r="O2409" s="7">
        <v>2226</v>
      </c>
      <c r="P2409" s="8">
        <v>0.05</v>
      </c>
      <c r="Q2409" s="7">
        <v>1261</v>
      </c>
      <c r="R2409" s="9">
        <f t="shared" si="300"/>
        <v>2114.6999999999998</v>
      </c>
      <c r="S2409" s="9">
        <f t="shared" si="301"/>
        <v>1261</v>
      </c>
      <c r="T2409" s="9">
        <f t="shared" si="302"/>
        <v>853.69999999999982</v>
      </c>
      <c r="U2409" s="10">
        <f t="shared" si="303"/>
        <v>0.40369792405542154</v>
      </c>
      <c r="V2409" s="5" t="s">
        <v>42</v>
      </c>
    </row>
    <row r="2410" spans="1:22" x14ac:dyDescent="0.3">
      <c r="A2410" s="5" t="s">
        <v>2497</v>
      </c>
      <c r="B2410" s="6">
        <v>45546</v>
      </c>
      <c r="C2410" s="5">
        <f t="shared" si="296"/>
        <v>2024</v>
      </c>
      <c r="D2410" s="5">
        <f t="shared" si="297"/>
        <v>9</v>
      </c>
      <c r="E2410" s="5" t="str">
        <f t="shared" si="298"/>
        <v>Sep</v>
      </c>
      <c r="F2410" s="5" t="str">
        <f t="shared" si="299"/>
        <v>Q3</v>
      </c>
      <c r="G2410" s="5" t="s">
        <v>63</v>
      </c>
      <c r="H2410" s="5" t="s">
        <v>86</v>
      </c>
      <c r="I2410" s="5" t="s">
        <v>87</v>
      </c>
      <c r="J2410" s="5" t="s">
        <v>38</v>
      </c>
      <c r="K2410" s="5" t="s">
        <v>104</v>
      </c>
      <c r="L2410" s="5" t="s">
        <v>76</v>
      </c>
      <c r="M2410" s="5" t="s">
        <v>41</v>
      </c>
      <c r="N2410" s="5">
        <v>4</v>
      </c>
      <c r="O2410" s="7">
        <v>1564</v>
      </c>
      <c r="P2410" s="8">
        <v>0.05</v>
      </c>
      <c r="Q2410" s="7">
        <v>760</v>
      </c>
      <c r="R2410" s="9">
        <f t="shared" si="300"/>
        <v>5943.2</v>
      </c>
      <c r="S2410" s="9">
        <f t="shared" si="301"/>
        <v>3040</v>
      </c>
      <c r="T2410" s="9">
        <f t="shared" si="302"/>
        <v>2903.2</v>
      </c>
      <c r="U2410" s="10">
        <f t="shared" si="303"/>
        <v>0.48849104859335035</v>
      </c>
      <c r="V2410" s="5" t="s">
        <v>42</v>
      </c>
    </row>
    <row r="2411" spans="1:22" x14ac:dyDescent="0.3">
      <c r="A2411" s="5" t="s">
        <v>2498</v>
      </c>
      <c r="B2411" s="6">
        <v>45546</v>
      </c>
      <c r="C2411" s="5">
        <f t="shared" si="296"/>
        <v>2024</v>
      </c>
      <c r="D2411" s="5">
        <f t="shared" si="297"/>
        <v>9</v>
      </c>
      <c r="E2411" s="5" t="str">
        <f t="shared" si="298"/>
        <v>Sep</v>
      </c>
      <c r="F2411" s="5" t="str">
        <f t="shared" si="299"/>
        <v>Q3</v>
      </c>
      <c r="G2411" s="5" t="s">
        <v>51</v>
      </c>
      <c r="H2411" s="5" t="s">
        <v>52</v>
      </c>
      <c r="I2411" s="5" t="s">
        <v>53</v>
      </c>
      <c r="J2411" s="5" t="s">
        <v>46</v>
      </c>
      <c r="K2411" s="5" t="s">
        <v>47</v>
      </c>
      <c r="L2411" s="5" t="s">
        <v>40</v>
      </c>
      <c r="M2411" s="5" t="s">
        <v>49</v>
      </c>
      <c r="N2411" s="5">
        <v>3</v>
      </c>
      <c r="O2411" s="7">
        <v>444</v>
      </c>
      <c r="P2411" s="8">
        <v>0.05</v>
      </c>
      <c r="Q2411" s="7">
        <v>198</v>
      </c>
      <c r="R2411" s="9">
        <f t="shared" si="300"/>
        <v>1265.3999999999999</v>
      </c>
      <c r="S2411" s="9">
        <f t="shared" si="301"/>
        <v>594</v>
      </c>
      <c r="T2411" s="9">
        <f t="shared" si="302"/>
        <v>671.39999999999986</v>
      </c>
      <c r="U2411" s="10">
        <f t="shared" si="303"/>
        <v>0.53058321479374104</v>
      </c>
      <c r="V2411" s="5" t="s">
        <v>42</v>
      </c>
    </row>
    <row r="2412" spans="1:22" x14ac:dyDescent="0.3">
      <c r="A2412" s="5" t="s">
        <v>2499</v>
      </c>
      <c r="B2412" s="6">
        <v>45546</v>
      </c>
      <c r="C2412" s="5">
        <f t="shared" si="296"/>
        <v>2024</v>
      </c>
      <c r="D2412" s="5">
        <f t="shared" si="297"/>
        <v>9</v>
      </c>
      <c r="E2412" s="5" t="str">
        <f t="shared" si="298"/>
        <v>Sep</v>
      </c>
      <c r="F2412" s="5" t="str">
        <f t="shared" si="299"/>
        <v>Q3</v>
      </c>
      <c r="G2412" s="5" t="s">
        <v>63</v>
      </c>
      <c r="H2412" s="5" t="s">
        <v>64</v>
      </c>
      <c r="I2412" s="5" t="s">
        <v>65</v>
      </c>
      <c r="J2412" s="5" t="s">
        <v>38</v>
      </c>
      <c r="K2412" s="5" t="s">
        <v>118</v>
      </c>
      <c r="L2412" s="5" t="s">
        <v>40</v>
      </c>
      <c r="M2412" s="5" t="s">
        <v>56</v>
      </c>
      <c r="N2412" s="5">
        <v>3</v>
      </c>
      <c r="O2412" s="7">
        <v>19411</v>
      </c>
      <c r="P2412" s="8">
        <v>0.15</v>
      </c>
      <c r="Q2412" s="7">
        <v>15199</v>
      </c>
      <c r="R2412" s="9">
        <f t="shared" si="300"/>
        <v>49498.049999999996</v>
      </c>
      <c r="S2412" s="9">
        <f t="shared" si="301"/>
        <v>45597</v>
      </c>
      <c r="T2412" s="9">
        <f t="shared" si="302"/>
        <v>3901.0499999999956</v>
      </c>
      <c r="U2412" s="10">
        <f t="shared" si="303"/>
        <v>7.881219563194905E-2</v>
      </c>
      <c r="V2412" s="5" t="s">
        <v>42</v>
      </c>
    </row>
    <row r="2413" spans="1:22" x14ac:dyDescent="0.3">
      <c r="A2413" s="5" t="s">
        <v>2500</v>
      </c>
      <c r="B2413" s="6">
        <v>45546</v>
      </c>
      <c r="C2413" s="5">
        <f t="shared" si="296"/>
        <v>2024</v>
      </c>
      <c r="D2413" s="5">
        <f t="shared" si="297"/>
        <v>9</v>
      </c>
      <c r="E2413" s="5" t="str">
        <f t="shared" si="298"/>
        <v>Sep</v>
      </c>
      <c r="F2413" s="5" t="str">
        <f t="shared" si="299"/>
        <v>Q3</v>
      </c>
      <c r="G2413" s="5" t="s">
        <v>35</v>
      </c>
      <c r="H2413" s="5" t="s">
        <v>44</v>
      </c>
      <c r="I2413" s="5" t="s">
        <v>45</v>
      </c>
      <c r="J2413" s="5" t="s">
        <v>46</v>
      </c>
      <c r="K2413" s="5" t="s">
        <v>89</v>
      </c>
      <c r="L2413" s="5" t="s">
        <v>40</v>
      </c>
      <c r="M2413" s="5" t="s">
        <v>49</v>
      </c>
      <c r="N2413" s="5">
        <v>1</v>
      </c>
      <c r="O2413" s="7">
        <v>2364</v>
      </c>
      <c r="P2413" s="8">
        <v>0.05</v>
      </c>
      <c r="Q2413" s="7">
        <v>1376</v>
      </c>
      <c r="R2413" s="9">
        <f t="shared" si="300"/>
        <v>2245.7999999999997</v>
      </c>
      <c r="S2413" s="9">
        <f t="shared" si="301"/>
        <v>1376</v>
      </c>
      <c r="T2413" s="9">
        <f t="shared" si="302"/>
        <v>869.79999999999973</v>
      </c>
      <c r="U2413" s="10">
        <f t="shared" si="303"/>
        <v>0.38730073915753843</v>
      </c>
      <c r="V2413" s="5" t="s">
        <v>42</v>
      </c>
    </row>
    <row r="2414" spans="1:22" x14ac:dyDescent="0.3">
      <c r="A2414" s="5" t="s">
        <v>2501</v>
      </c>
      <c r="B2414" s="6">
        <v>45546</v>
      </c>
      <c r="C2414" s="5">
        <f t="shared" si="296"/>
        <v>2024</v>
      </c>
      <c r="D2414" s="5">
        <f t="shared" si="297"/>
        <v>9</v>
      </c>
      <c r="E2414" s="5" t="str">
        <f t="shared" si="298"/>
        <v>Sep</v>
      </c>
      <c r="F2414" s="5" t="str">
        <f t="shared" si="299"/>
        <v>Q3</v>
      </c>
      <c r="G2414" s="5" t="s">
        <v>35</v>
      </c>
      <c r="H2414" s="5" t="s">
        <v>36</v>
      </c>
      <c r="I2414" s="5" t="s">
        <v>37</v>
      </c>
      <c r="J2414" s="5" t="s">
        <v>54</v>
      </c>
      <c r="K2414" s="5" t="s">
        <v>84</v>
      </c>
      <c r="L2414" s="5" t="s">
        <v>76</v>
      </c>
      <c r="M2414" s="5" t="s">
        <v>56</v>
      </c>
      <c r="N2414" s="5">
        <v>1</v>
      </c>
      <c r="O2414" s="7">
        <v>2402</v>
      </c>
      <c r="P2414" s="8">
        <v>0.05</v>
      </c>
      <c r="Q2414" s="7">
        <v>1168</v>
      </c>
      <c r="R2414" s="9">
        <f t="shared" si="300"/>
        <v>2281.9</v>
      </c>
      <c r="S2414" s="9">
        <f t="shared" si="301"/>
        <v>1168</v>
      </c>
      <c r="T2414" s="9">
        <f t="shared" si="302"/>
        <v>1113.9000000000001</v>
      </c>
      <c r="U2414" s="10">
        <f t="shared" si="303"/>
        <v>0.48814584337613393</v>
      </c>
      <c r="V2414" s="5" t="s">
        <v>42</v>
      </c>
    </row>
    <row r="2415" spans="1:22" x14ac:dyDescent="0.3">
      <c r="A2415" s="5" t="s">
        <v>2502</v>
      </c>
      <c r="B2415" s="6">
        <v>45547</v>
      </c>
      <c r="C2415" s="5">
        <f t="shared" si="296"/>
        <v>2024</v>
      </c>
      <c r="D2415" s="5">
        <f t="shared" si="297"/>
        <v>9</v>
      </c>
      <c r="E2415" s="5" t="str">
        <f t="shared" si="298"/>
        <v>Sep</v>
      </c>
      <c r="F2415" s="5" t="str">
        <f t="shared" si="299"/>
        <v>Q3</v>
      </c>
      <c r="G2415" s="5" t="s">
        <v>51</v>
      </c>
      <c r="H2415" s="5" t="s">
        <v>79</v>
      </c>
      <c r="I2415" s="5" t="s">
        <v>80</v>
      </c>
      <c r="J2415" s="5" t="s">
        <v>81</v>
      </c>
      <c r="K2415" s="5" t="s">
        <v>130</v>
      </c>
      <c r="L2415" s="5" t="s">
        <v>40</v>
      </c>
      <c r="M2415" s="5" t="s">
        <v>56</v>
      </c>
      <c r="N2415" s="5">
        <v>2</v>
      </c>
      <c r="O2415" s="7">
        <v>15243</v>
      </c>
      <c r="P2415" s="8">
        <v>0.3</v>
      </c>
      <c r="Q2415" s="7">
        <v>9158</v>
      </c>
      <c r="R2415" s="9">
        <f t="shared" si="300"/>
        <v>21340.199999999997</v>
      </c>
      <c r="S2415" s="9">
        <f t="shared" si="301"/>
        <v>18316</v>
      </c>
      <c r="T2415" s="9">
        <f t="shared" si="302"/>
        <v>3024.1999999999971</v>
      </c>
      <c r="U2415" s="10">
        <f t="shared" si="303"/>
        <v>0.14171376088321561</v>
      </c>
      <c r="V2415" s="5" t="s">
        <v>42</v>
      </c>
    </row>
    <row r="2416" spans="1:22" x14ac:dyDescent="0.3">
      <c r="A2416" s="5" t="s">
        <v>2503</v>
      </c>
      <c r="B2416" s="6">
        <v>45547</v>
      </c>
      <c r="C2416" s="5">
        <f t="shared" si="296"/>
        <v>2024</v>
      </c>
      <c r="D2416" s="5">
        <f t="shared" si="297"/>
        <v>9</v>
      </c>
      <c r="E2416" s="5" t="str">
        <f t="shared" si="298"/>
        <v>Sep</v>
      </c>
      <c r="F2416" s="5" t="str">
        <f t="shared" si="299"/>
        <v>Q3</v>
      </c>
      <c r="G2416" s="5" t="s">
        <v>35</v>
      </c>
      <c r="H2416" s="5" t="s">
        <v>44</v>
      </c>
      <c r="I2416" s="5" t="s">
        <v>45</v>
      </c>
      <c r="J2416" s="5" t="s">
        <v>54</v>
      </c>
      <c r="K2416" s="5" t="s">
        <v>99</v>
      </c>
      <c r="L2416" s="5" t="s">
        <v>40</v>
      </c>
      <c r="M2416" s="5" t="s">
        <v>56</v>
      </c>
      <c r="N2416" s="5">
        <v>1</v>
      </c>
      <c r="O2416" s="7">
        <v>1811</v>
      </c>
      <c r="P2416" s="8">
        <v>0</v>
      </c>
      <c r="Q2416" s="7">
        <v>941</v>
      </c>
      <c r="R2416" s="9">
        <f t="shared" si="300"/>
        <v>1811</v>
      </c>
      <c r="S2416" s="9">
        <f t="shared" si="301"/>
        <v>941</v>
      </c>
      <c r="T2416" s="9">
        <f t="shared" si="302"/>
        <v>870</v>
      </c>
      <c r="U2416" s="10">
        <f t="shared" si="303"/>
        <v>0.48039757040309222</v>
      </c>
      <c r="V2416" s="5" t="s">
        <v>42</v>
      </c>
    </row>
    <row r="2417" spans="1:22" x14ac:dyDescent="0.3">
      <c r="A2417" s="5" t="s">
        <v>2504</v>
      </c>
      <c r="B2417" s="6">
        <v>45547</v>
      </c>
      <c r="C2417" s="5">
        <f t="shared" si="296"/>
        <v>2024</v>
      </c>
      <c r="D2417" s="5">
        <f t="shared" si="297"/>
        <v>9</v>
      </c>
      <c r="E2417" s="5" t="str">
        <f t="shared" si="298"/>
        <v>Sep</v>
      </c>
      <c r="F2417" s="5" t="str">
        <f t="shared" si="299"/>
        <v>Q3</v>
      </c>
      <c r="G2417" s="5" t="s">
        <v>51</v>
      </c>
      <c r="H2417" s="5" t="s">
        <v>52</v>
      </c>
      <c r="I2417" s="5" t="s">
        <v>53</v>
      </c>
      <c r="J2417" s="5" t="s">
        <v>46</v>
      </c>
      <c r="K2417" s="5" t="s">
        <v>47</v>
      </c>
      <c r="L2417" s="5" t="s">
        <v>40</v>
      </c>
      <c r="M2417" s="5" t="s">
        <v>56</v>
      </c>
      <c r="N2417" s="5">
        <v>3</v>
      </c>
      <c r="O2417" s="7">
        <v>460</v>
      </c>
      <c r="P2417" s="8">
        <v>0.05</v>
      </c>
      <c r="Q2417" s="7">
        <v>208</v>
      </c>
      <c r="R2417" s="9">
        <f t="shared" si="300"/>
        <v>1311</v>
      </c>
      <c r="S2417" s="9">
        <f t="shared" si="301"/>
        <v>624</v>
      </c>
      <c r="T2417" s="9">
        <f t="shared" si="302"/>
        <v>687</v>
      </c>
      <c r="U2417" s="10">
        <f t="shared" si="303"/>
        <v>0.52402745995423339</v>
      </c>
      <c r="V2417" s="5" t="s">
        <v>42</v>
      </c>
    </row>
    <row r="2418" spans="1:22" x14ac:dyDescent="0.3">
      <c r="A2418" s="5" t="s">
        <v>2505</v>
      </c>
      <c r="B2418" s="6">
        <v>45547</v>
      </c>
      <c r="C2418" s="5">
        <f t="shared" si="296"/>
        <v>2024</v>
      </c>
      <c r="D2418" s="5">
        <f t="shared" si="297"/>
        <v>9</v>
      </c>
      <c r="E2418" s="5" t="str">
        <f t="shared" si="298"/>
        <v>Sep</v>
      </c>
      <c r="F2418" s="5" t="str">
        <f t="shared" si="299"/>
        <v>Q3</v>
      </c>
      <c r="G2418" s="5" t="s">
        <v>51</v>
      </c>
      <c r="H2418" s="5" t="s">
        <v>79</v>
      </c>
      <c r="I2418" s="5" t="s">
        <v>80</v>
      </c>
      <c r="J2418" s="5" t="s">
        <v>54</v>
      </c>
      <c r="K2418" s="5" t="s">
        <v>84</v>
      </c>
      <c r="L2418" s="5" t="s">
        <v>48</v>
      </c>
      <c r="M2418" s="5" t="s">
        <v>49</v>
      </c>
      <c r="N2418" s="5">
        <v>1</v>
      </c>
      <c r="O2418" s="7">
        <v>2282</v>
      </c>
      <c r="P2418" s="8">
        <v>0.15</v>
      </c>
      <c r="Q2418" s="7">
        <v>1171</v>
      </c>
      <c r="R2418" s="9">
        <f t="shared" si="300"/>
        <v>1939.7</v>
      </c>
      <c r="S2418" s="9">
        <f t="shared" si="301"/>
        <v>1171</v>
      </c>
      <c r="T2418" s="9">
        <f t="shared" si="302"/>
        <v>768.7</v>
      </c>
      <c r="U2418" s="10">
        <f t="shared" si="303"/>
        <v>0.39629839665927724</v>
      </c>
      <c r="V2418" s="5" t="s">
        <v>42</v>
      </c>
    </row>
    <row r="2419" spans="1:22" x14ac:dyDescent="0.3">
      <c r="A2419" s="5" t="s">
        <v>2506</v>
      </c>
      <c r="B2419" s="6">
        <v>45547</v>
      </c>
      <c r="C2419" s="5">
        <f t="shared" si="296"/>
        <v>2024</v>
      </c>
      <c r="D2419" s="5">
        <f t="shared" si="297"/>
        <v>9</v>
      </c>
      <c r="E2419" s="5" t="str">
        <f t="shared" si="298"/>
        <v>Sep</v>
      </c>
      <c r="F2419" s="5" t="str">
        <f t="shared" si="299"/>
        <v>Q3</v>
      </c>
      <c r="G2419" s="5" t="s">
        <v>51</v>
      </c>
      <c r="H2419" s="5" t="s">
        <v>52</v>
      </c>
      <c r="I2419" s="5" t="s">
        <v>53</v>
      </c>
      <c r="J2419" s="5" t="s">
        <v>81</v>
      </c>
      <c r="K2419" s="5" t="s">
        <v>94</v>
      </c>
      <c r="L2419" s="5" t="s">
        <v>40</v>
      </c>
      <c r="M2419" s="5" t="s">
        <v>56</v>
      </c>
      <c r="N2419" s="5">
        <v>1</v>
      </c>
      <c r="O2419" s="7">
        <v>29050</v>
      </c>
      <c r="P2419" s="8">
        <v>0.3</v>
      </c>
      <c r="Q2419" s="7">
        <v>19859</v>
      </c>
      <c r="R2419" s="9">
        <f t="shared" si="300"/>
        <v>20335</v>
      </c>
      <c r="S2419" s="9">
        <f t="shared" si="301"/>
        <v>19859</v>
      </c>
      <c r="T2419" s="9">
        <f t="shared" si="302"/>
        <v>476</v>
      </c>
      <c r="U2419" s="10">
        <f t="shared" si="303"/>
        <v>2.3407917383821E-2</v>
      </c>
      <c r="V2419" s="5" t="s">
        <v>42</v>
      </c>
    </row>
    <row r="2420" spans="1:22" x14ac:dyDescent="0.3">
      <c r="A2420" s="5" t="s">
        <v>2507</v>
      </c>
      <c r="B2420" s="6">
        <v>45548</v>
      </c>
      <c r="C2420" s="5">
        <f t="shared" si="296"/>
        <v>2024</v>
      </c>
      <c r="D2420" s="5">
        <f t="shared" si="297"/>
        <v>9</v>
      </c>
      <c r="E2420" s="5" t="str">
        <f t="shared" si="298"/>
        <v>Sep</v>
      </c>
      <c r="F2420" s="5" t="str">
        <f t="shared" si="299"/>
        <v>Q3</v>
      </c>
      <c r="G2420" s="5" t="s">
        <v>63</v>
      </c>
      <c r="H2420" s="5" t="s">
        <v>64</v>
      </c>
      <c r="I2420" s="5" t="s">
        <v>65</v>
      </c>
      <c r="J2420" s="5" t="s">
        <v>54</v>
      </c>
      <c r="K2420" s="5" t="s">
        <v>84</v>
      </c>
      <c r="L2420" s="5" t="s">
        <v>40</v>
      </c>
      <c r="M2420" s="5" t="s">
        <v>41</v>
      </c>
      <c r="N2420" s="5">
        <v>1</v>
      </c>
      <c r="O2420" s="7">
        <v>2404</v>
      </c>
      <c r="P2420" s="8">
        <v>0.05</v>
      </c>
      <c r="Q2420" s="7">
        <v>1234</v>
      </c>
      <c r="R2420" s="9">
        <f t="shared" si="300"/>
        <v>2283.7999999999997</v>
      </c>
      <c r="S2420" s="9">
        <f t="shared" si="301"/>
        <v>1234</v>
      </c>
      <c r="T2420" s="9">
        <f t="shared" si="302"/>
        <v>1049.7999999999997</v>
      </c>
      <c r="U2420" s="10">
        <f t="shared" si="303"/>
        <v>0.45967247569839736</v>
      </c>
      <c r="V2420" s="5" t="s">
        <v>42</v>
      </c>
    </row>
    <row r="2421" spans="1:22" x14ac:dyDescent="0.3">
      <c r="A2421" s="5" t="s">
        <v>2508</v>
      </c>
      <c r="B2421" s="6">
        <v>45548</v>
      </c>
      <c r="C2421" s="5">
        <f t="shared" si="296"/>
        <v>2024</v>
      </c>
      <c r="D2421" s="5">
        <f t="shared" si="297"/>
        <v>9</v>
      </c>
      <c r="E2421" s="5" t="str">
        <f t="shared" si="298"/>
        <v>Sep</v>
      </c>
      <c r="F2421" s="5" t="str">
        <f t="shared" si="299"/>
        <v>Q3</v>
      </c>
      <c r="G2421" s="5" t="s">
        <v>35</v>
      </c>
      <c r="H2421" s="5" t="s">
        <v>91</v>
      </c>
      <c r="I2421" s="5" t="s">
        <v>92</v>
      </c>
      <c r="J2421" s="5" t="s">
        <v>46</v>
      </c>
      <c r="K2421" s="5" t="s">
        <v>61</v>
      </c>
      <c r="L2421" s="5" t="s">
        <v>40</v>
      </c>
      <c r="M2421" s="5" t="s">
        <v>56</v>
      </c>
      <c r="N2421" s="5">
        <v>1</v>
      </c>
      <c r="O2421" s="7">
        <v>272</v>
      </c>
      <c r="P2421" s="8">
        <v>0.15</v>
      </c>
      <c r="Q2421" s="7">
        <v>115</v>
      </c>
      <c r="R2421" s="9">
        <f t="shared" si="300"/>
        <v>231.2</v>
      </c>
      <c r="S2421" s="9">
        <f t="shared" si="301"/>
        <v>115</v>
      </c>
      <c r="T2421" s="9">
        <f t="shared" si="302"/>
        <v>116.19999999999999</v>
      </c>
      <c r="U2421" s="10">
        <f t="shared" si="303"/>
        <v>0.50259515570934254</v>
      </c>
      <c r="V2421" s="5" t="s">
        <v>42</v>
      </c>
    </row>
    <row r="2422" spans="1:22" x14ac:dyDescent="0.3">
      <c r="A2422" s="5" t="s">
        <v>2509</v>
      </c>
      <c r="B2422" s="6">
        <v>45548</v>
      </c>
      <c r="C2422" s="5">
        <f t="shared" si="296"/>
        <v>2024</v>
      </c>
      <c r="D2422" s="5">
        <f t="shared" si="297"/>
        <v>9</v>
      </c>
      <c r="E2422" s="5" t="str">
        <f t="shared" si="298"/>
        <v>Sep</v>
      </c>
      <c r="F2422" s="5" t="str">
        <f t="shared" si="299"/>
        <v>Q3</v>
      </c>
      <c r="G2422" s="5" t="s">
        <v>51</v>
      </c>
      <c r="H2422" s="5" t="s">
        <v>52</v>
      </c>
      <c r="I2422" s="5" t="s">
        <v>53</v>
      </c>
      <c r="J2422" s="5" t="s">
        <v>46</v>
      </c>
      <c r="K2422" s="5" t="s">
        <v>47</v>
      </c>
      <c r="L2422" s="5" t="s">
        <v>48</v>
      </c>
      <c r="M2422" s="5" t="s">
        <v>56</v>
      </c>
      <c r="N2422" s="5">
        <v>4</v>
      </c>
      <c r="O2422" s="7">
        <v>459</v>
      </c>
      <c r="P2422" s="8">
        <v>0</v>
      </c>
      <c r="Q2422" s="7">
        <v>207</v>
      </c>
      <c r="R2422" s="9">
        <f t="shared" si="300"/>
        <v>1836</v>
      </c>
      <c r="S2422" s="9">
        <f t="shared" si="301"/>
        <v>828</v>
      </c>
      <c r="T2422" s="9">
        <f t="shared" si="302"/>
        <v>1008</v>
      </c>
      <c r="U2422" s="10">
        <f t="shared" si="303"/>
        <v>0.5490196078431373</v>
      </c>
      <c r="V2422" s="5" t="s">
        <v>42</v>
      </c>
    </row>
    <row r="2423" spans="1:22" x14ac:dyDescent="0.3">
      <c r="A2423" s="5" t="s">
        <v>2510</v>
      </c>
      <c r="B2423" s="6">
        <v>45548</v>
      </c>
      <c r="C2423" s="5">
        <f t="shared" si="296"/>
        <v>2024</v>
      </c>
      <c r="D2423" s="5">
        <f t="shared" si="297"/>
        <v>9</v>
      </c>
      <c r="E2423" s="5" t="str">
        <f t="shared" si="298"/>
        <v>Sep</v>
      </c>
      <c r="F2423" s="5" t="str">
        <f t="shared" si="299"/>
        <v>Q3</v>
      </c>
      <c r="G2423" s="5" t="s">
        <v>51</v>
      </c>
      <c r="H2423" s="5" t="s">
        <v>52</v>
      </c>
      <c r="I2423" s="5" t="s">
        <v>53</v>
      </c>
      <c r="J2423" s="5" t="s">
        <v>38</v>
      </c>
      <c r="K2423" s="5" t="s">
        <v>118</v>
      </c>
      <c r="L2423" s="5" t="s">
        <v>40</v>
      </c>
      <c r="M2423" s="5" t="s">
        <v>49</v>
      </c>
      <c r="N2423" s="5">
        <v>3</v>
      </c>
      <c r="O2423" s="7">
        <v>16662</v>
      </c>
      <c r="P2423" s="8">
        <v>0.05</v>
      </c>
      <c r="Q2423" s="7">
        <v>12618</v>
      </c>
      <c r="R2423" s="9">
        <f t="shared" si="300"/>
        <v>47486.7</v>
      </c>
      <c r="S2423" s="9">
        <f t="shared" si="301"/>
        <v>37854</v>
      </c>
      <c r="T2423" s="9">
        <f t="shared" si="302"/>
        <v>9632.6999999999971</v>
      </c>
      <c r="U2423" s="10">
        <f t="shared" si="303"/>
        <v>0.20285048234558303</v>
      </c>
      <c r="V2423" s="5" t="s">
        <v>42</v>
      </c>
    </row>
    <row r="2424" spans="1:22" x14ac:dyDescent="0.3">
      <c r="A2424" s="5" t="s">
        <v>2511</v>
      </c>
      <c r="B2424" s="6">
        <v>45548</v>
      </c>
      <c r="C2424" s="5">
        <f t="shared" si="296"/>
        <v>2024</v>
      </c>
      <c r="D2424" s="5">
        <f t="shared" si="297"/>
        <v>9</v>
      </c>
      <c r="E2424" s="5" t="str">
        <f t="shared" si="298"/>
        <v>Sep</v>
      </c>
      <c r="F2424" s="5" t="str">
        <f t="shared" si="299"/>
        <v>Q3</v>
      </c>
      <c r="G2424" s="5" t="s">
        <v>63</v>
      </c>
      <c r="H2424" s="5" t="s">
        <v>86</v>
      </c>
      <c r="I2424" s="5" t="s">
        <v>87</v>
      </c>
      <c r="J2424" s="5" t="s">
        <v>46</v>
      </c>
      <c r="K2424" s="5" t="s">
        <v>66</v>
      </c>
      <c r="L2424" s="5" t="s">
        <v>40</v>
      </c>
      <c r="M2424" s="5" t="s">
        <v>56</v>
      </c>
      <c r="N2424" s="5">
        <v>1</v>
      </c>
      <c r="O2424" s="7">
        <v>291</v>
      </c>
      <c r="P2424" s="8">
        <v>0.1</v>
      </c>
      <c r="Q2424" s="7">
        <v>116</v>
      </c>
      <c r="R2424" s="9">
        <f t="shared" si="300"/>
        <v>261.90000000000003</v>
      </c>
      <c r="S2424" s="9">
        <f t="shared" si="301"/>
        <v>116</v>
      </c>
      <c r="T2424" s="9">
        <f t="shared" si="302"/>
        <v>145.90000000000003</v>
      </c>
      <c r="U2424" s="10">
        <f t="shared" si="303"/>
        <v>0.55708285605192831</v>
      </c>
      <c r="V2424" s="5" t="s">
        <v>42</v>
      </c>
    </row>
    <row r="2425" spans="1:22" x14ac:dyDescent="0.3">
      <c r="A2425" s="5" t="s">
        <v>2512</v>
      </c>
      <c r="B2425" s="6">
        <v>45548</v>
      </c>
      <c r="C2425" s="5">
        <f t="shared" si="296"/>
        <v>2024</v>
      </c>
      <c r="D2425" s="5">
        <f t="shared" si="297"/>
        <v>9</v>
      </c>
      <c r="E2425" s="5" t="str">
        <f t="shared" si="298"/>
        <v>Sep</v>
      </c>
      <c r="F2425" s="5" t="str">
        <f t="shared" si="299"/>
        <v>Q3</v>
      </c>
      <c r="G2425" s="5" t="s">
        <v>63</v>
      </c>
      <c r="H2425" s="5" t="s">
        <v>64</v>
      </c>
      <c r="I2425" s="5" t="s">
        <v>65</v>
      </c>
      <c r="J2425" s="5" t="s">
        <v>54</v>
      </c>
      <c r="K2425" s="5" t="s">
        <v>99</v>
      </c>
      <c r="L2425" s="5" t="s">
        <v>48</v>
      </c>
      <c r="M2425" s="5" t="s">
        <v>41</v>
      </c>
      <c r="N2425" s="5">
        <v>1</v>
      </c>
      <c r="O2425" s="7">
        <v>1811</v>
      </c>
      <c r="P2425" s="8">
        <v>0.05</v>
      </c>
      <c r="Q2425" s="7">
        <v>940</v>
      </c>
      <c r="R2425" s="9">
        <f t="shared" si="300"/>
        <v>1720.4499999999998</v>
      </c>
      <c r="S2425" s="9">
        <f t="shared" si="301"/>
        <v>940</v>
      </c>
      <c r="T2425" s="9">
        <f t="shared" si="302"/>
        <v>780.44999999999982</v>
      </c>
      <c r="U2425" s="10">
        <f t="shared" si="303"/>
        <v>0.45363131738789264</v>
      </c>
      <c r="V2425" s="5" t="s">
        <v>42</v>
      </c>
    </row>
    <row r="2426" spans="1:22" x14ac:dyDescent="0.3">
      <c r="A2426" s="5" t="s">
        <v>2513</v>
      </c>
      <c r="B2426" s="6">
        <v>45548</v>
      </c>
      <c r="C2426" s="5">
        <f t="shared" si="296"/>
        <v>2024</v>
      </c>
      <c r="D2426" s="5">
        <f t="shared" si="297"/>
        <v>9</v>
      </c>
      <c r="E2426" s="5" t="str">
        <f t="shared" si="298"/>
        <v>Sep</v>
      </c>
      <c r="F2426" s="5" t="str">
        <f t="shared" si="299"/>
        <v>Q3</v>
      </c>
      <c r="G2426" s="5" t="s">
        <v>58</v>
      </c>
      <c r="H2426" s="5" t="s">
        <v>68</v>
      </c>
      <c r="I2426" s="5" t="s">
        <v>69</v>
      </c>
      <c r="J2426" s="5" t="s">
        <v>46</v>
      </c>
      <c r="K2426" s="5" t="s">
        <v>89</v>
      </c>
      <c r="L2426" s="5" t="s">
        <v>40</v>
      </c>
      <c r="M2426" s="5" t="s">
        <v>56</v>
      </c>
      <c r="N2426" s="5">
        <v>2</v>
      </c>
      <c r="O2426" s="7">
        <v>2045</v>
      </c>
      <c r="P2426" s="8">
        <v>0</v>
      </c>
      <c r="Q2426" s="7">
        <v>1160</v>
      </c>
      <c r="R2426" s="9">
        <f t="shared" si="300"/>
        <v>4090</v>
      </c>
      <c r="S2426" s="9">
        <f t="shared" si="301"/>
        <v>2320</v>
      </c>
      <c r="T2426" s="9">
        <f t="shared" si="302"/>
        <v>1770</v>
      </c>
      <c r="U2426" s="10">
        <f t="shared" si="303"/>
        <v>0.43276283618581907</v>
      </c>
      <c r="V2426" s="5" t="s">
        <v>42</v>
      </c>
    </row>
    <row r="2427" spans="1:22" x14ac:dyDescent="0.3">
      <c r="A2427" s="5" t="s">
        <v>2514</v>
      </c>
      <c r="B2427" s="6">
        <v>45548</v>
      </c>
      <c r="C2427" s="5">
        <f t="shared" si="296"/>
        <v>2024</v>
      </c>
      <c r="D2427" s="5">
        <f t="shared" si="297"/>
        <v>9</v>
      </c>
      <c r="E2427" s="5" t="str">
        <f t="shared" si="298"/>
        <v>Sep</v>
      </c>
      <c r="F2427" s="5" t="str">
        <f t="shared" si="299"/>
        <v>Q3</v>
      </c>
      <c r="G2427" s="5" t="s">
        <v>63</v>
      </c>
      <c r="H2427" s="5" t="s">
        <v>64</v>
      </c>
      <c r="I2427" s="5" t="s">
        <v>65</v>
      </c>
      <c r="J2427" s="5" t="s">
        <v>46</v>
      </c>
      <c r="K2427" s="5" t="s">
        <v>66</v>
      </c>
      <c r="L2427" s="5" t="s">
        <v>40</v>
      </c>
      <c r="M2427" s="5" t="s">
        <v>49</v>
      </c>
      <c r="N2427" s="5">
        <v>2</v>
      </c>
      <c r="O2427" s="7">
        <v>301</v>
      </c>
      <c r="P2427" s="8">
        <v>0.15</v>
      </c>
      <c r="Q2427" s="7">
        <v>119</v>
      </c>
      <c r="R2427" s="9">
        <f t="shared" si="300"/>
        <v>511.7</v>
      </c>
      <c r="S2427" s="9">
        <f t="shared" si="301"/>
        <v>238</v>
      </c>
      <c r="T2427" s="9">
        <f t="shared" si="302"/>
        <v>273.7</v>
      </c>
      <c r="U2427" s="10">
        <f t="shared" si="303"/>
        <v>0.53488372093023251</v>
      </c>
      <c r="V2427" s="5" t="s">
        <v>42</v>
      </c>
    </row>
    <row r="2428" spans="1:22" x14ac:dyDescent="0.3">
      <c r="A2428" s="5" t="s">
        <v>2515</v>
      </c>
      <c r="B2428" s="6">
        <v>45549</v>
      </c>
      <c r="C2428" s="5">
        <f t="shared" si="296"/>
        <v>2024</v>
      </c>
      <c r="D2428" s="5">
        <f t="shared" si="297"/>
        <v>9</v>
      </c>
      <c r="E2428" s="5" t="str">
        <f t="shared" si="298"/>
        <v>Sep</v>
      </c>
      <c r="F2428" s="5" t="str">
        <f t="shared" si="299"/>
        <v>Q3</v>
      </c>
      <c r="G2428" s="5" t="s">
        <v>51</v>
      </c>
      <c r="H2428" s="5" t="s">
        <v>52</v>
      </c>
      <c r="I2428" s="5" t="s">
        <v>53</v>
      </c>
      <c r="J2428" s="5" t="s">
        <v>38</v>
      </c>
      <c r="K2428" s="5" t="s">
        <v>104</v>
      </c>
      <c r="L2428" s="5" t="s">
        <v>40</v>
      </c>
      <c r="M2428" s="5" t="s">
        <v>56</v>
      </c>
      <c r="N2428" s="5">
        <v>1</v>
      </c>
      <c r="O2428" s="7">
        <v>1555</v>
      </c>
      <c r="P2428" s="8">
        <v>0.15</v>
      </c>
      <c r="Q2428" s="7">
        <v>785</v>
      </c>
      <c r="R2428" s="9">
        <f t="shared" si="300"/>
        <v>1321.75</v>
      </c>
      <c r="S2428" s="9">
        <f t="shared" si="301"/>
        <v>785</v>
      </c>
      <c r="T2428" s="9">
        <f t="shared" si="302"/>
        <v>536.75</v>
      </c>
      <c r="U2428" s="10">
        <f t="shared" si="303"/>
        <v>0.4060904104407036</v>
      </c>
      <c r="V2428" s="5" t="s">
        <v>42</v>
      </c>
    </row>
    <row r="2429" spans="1:22" x14ac:dyDescent="0.3">
      <c r="A2429" s="5" t="s">
        <v>2516</v>
      </c>
      <c r="B2429" s="6">
        <v>45549</v>
      </c>
      <c r="C2429" s="5">
        <f t="shared" si="296"/>
        <v>2024</v>
      </c>
      <c r="D2429" s="5">
        <f t="shared" si="297"/>
        <v>9</v>
      </c>
      <c r="E2429" s="5" t="str">
        <f t="shared" si="298"/>
        <v>Sep</v>
      </c>
      <c r="F2429" s="5" t="str">
        <f t="shared" si="299"/>
        <v>Q3</v>
      </c>
      <c r="G2429" s="5" t="s">
        <v>51</v>
      </c>
      <c r="H2429" s="5" t="s">
        <v>52</v>
      </c>
      <c r="I2429" s="5" t="s">
        <v>53</v>
      </c>
      <c r="J2429" s="5" t="s">
        <v>46</v>
      </c>
      <c r="K2429" s="5" t="s">
        <v>61</v>
      </c>
      <c r="L2429" s="5" t="s">
        <v>76</v>
      </c>
      <c r="M2429" s="5" t="s">
        <v>56</v>
      </c>
      <c r="N2429" s="5">
        <v>1</v>
      </c>
      <c r="O2429" s="7">
        <v>226</v>
      </c>
      <c r="P2429" s="8">
        <v>0.1</v>
      </c>
      <c r="Q2429" s="7">
        <v>95</v>
      </c>
      <c r="R2429" s="9">
        <f t="shared" si="300"/>
        <v>203.4</v>
      </c>
      <c r="S2429" s="9">
        <f t="shared" si="301"/>
        <v>95</v>
      </c>
      <c r="T2429" s="9">
        <f t="shared" si="302"/>
        <v>108.4</v>
      </c>
      <c r="U2429" s="10">
        <f t="shared" si="303"/>
        <v>0.53294001966568338</v>
      </c>
      <c r="V2429" s="5" t="s">
        <v>42</v>
      </c>
    </row>
    <row r="2430" spans="1:22" x14ac:dyDescent="0.3">
      <c r="A2430" s="5" t="s">
        <v>2517</v>
      </c>
      <c r="B2430" s="6">
        <v>45549</v>
      </c>
      <c r="C2430" s="5">
        <f t="shared" si="296"/>
        <v>2024</v>
      </c>
      <c r="D2430" s="5">
        <f t="shared" si="297"/>
        <v>9</v>
      </c>
      <c r="E2430" s="5" t="str">
        <f t="shared" si="298"/>
        <v>Sep</v>
      </c>
      <c r="F2430" s="5" t="str">
        <f t="shared" si="299"/>
        <v>Q3</v>
      </c>
      <c r="G2430" s="5" t="s">
        <v>58</v>
      </c>
      <c r="H2430" s="5" t="s">
        <v>68</v>
      </c>
      <c r="I2430" s="5" t="s">
        <v>69</v>
      </c>
      <c r="J2430" s="5" t="s">
        <v>81</v>
      </c>
      <c r="K2430" s="5" t="s">
        <v>130</v>
      </c>
      <c r="L2430" s="5" t="s">
        <v>40</v>
      </c>
      <c r="M2430" s="5" t="s">
        <v>49</v>
      </c>
      <c r="N2430" s="5">
        <v>4</v>
      </c>
      <c r="O2430" s="7">
        <v>14132</v>
      </c>
      <c r="P2430" s="8">
        <v>0.2</v>
      </c>
      <c r="Q2430" s="7">
        <v>8292</v>
      </c>
      <c r="R2430" s="9">
        <f t="shared" si="300"/>
        <v>45222.400000000001</v>
      </c>
      <c r="S2430" s="9">
        <f t="shared" si="301"/>
        <v>33168</v>
      </c>
      <c r="T2430" s="9">
        <f t="shared" si="302"/>
        <v>12054.400000000001</v>
      </c>
      <c r="U2430" s="10">
        <f t="shared" si="303"/>
        <v>0.26655816586470427</v>
      </c>
      <c r="V2430" s="5" t="s">
        <v>42</v>
      </c>
    </row>
    <row r="2431" spans="1:22" x14ac:dyDescent="0.3">
      <c r="A2431" s="5" t="s">
        <v>2518</v>
      </c>
      <c r="B2431" s="6">
        <v>45550</v>
      </c>
      <c r="C2431" s="5">
        <f t="shared" si="296"/>
        <v>2024</v>
      </c>
      <c r="D2431" s="5">
        <f t="shared" si="297"/>
        <v>9</v>
      </c>
      <c r="E2431" s="5" t="str">
        <f t="shared" si="298"/>
        <v>Sep</v>
      </c>
      <c r="F2431" s="5" t="str">
        <f t="shared" si="299"/>
        <v>Q3</v>
      </c>
      <c r="G2431" s="5" t="s">
        <v>51</v>
      </c>
      <c r="H2431" s="5" t="s">
        <v>52</v>
      </c>
      <c r="I2431" s="5" t="s">
        <v>53</v>
      </c>
      <c r="J2431" s="5" t="s">
        <v>38</v>
      </c>
      <c r="K2431" s="5" t="s">
        <v>118</v>
      </c>
      <c r="L2431" s="5" t="s">
        <v>76</v>
      </c>
      <c r="M2431" s="5" t="s">
        <v>56</v>
      </c>
      <c r="N2431" s="5">
        <v>1</v>
      </c>
      <c r="O2431" s="7">
        <v>16248</v>
      </c>
      <c r="P2431" s="8">
        <v>0</v>
      </c>
      <c r="Q2431" s="7">
        <v>12843</v>
      </c>
      <c r="R2431" s="9">
        <f t="shared" si="300"/>
        <v>16248</v>
      </c>
      <c r="S2431" s="9">
        <f t="shared" si="301"/>
        <v>12843</v>
      </c>
      <c r="T2431" s="9">
        <f t="shared" si="302"/>
        <v>3405</v>
      </c>
      <c r="U2431" s="10">
        <f t="shared" si="303"/>
        <v>0.20956425406203841</v>
      </c>
      <c r="V2431" s="5" t="s">
        <v>42</v>
      </c>
    </row>
    <row r="2432" spans="1:22" x14ac:dyDescent="0.3">
      <c r="A2432" s="5" t="s">
        <v>2519</v>
      </c>
      <c r="B2432" s="6">
        <v>45550</v>
      </c>
      <c r="C2432" s="5">
        <f t="shared" si="296"/>
        <v>2024</v>
      </c>
      <c r="D2432" s="5">
        <f t="shared" si="297"/>
        <v>9</v>
      </c>
      <c r="E2432" s="5" t="str">
        <f t="shared" si="298"/>
        <v>Sep</v>
      </c>
      <c r="F2432" s="5" t="str">
        <f t="shared" si="299"/>
        <v>Q3</v>
      </c>
      <c r="G2432" s="5" t="s">
        <v>35</v>
      </c>
      <c r="H2432" s="5" t="s">
        <v>36</v>
      </c>
      <c r="I2432" s="5" t="s">
        <v>37</v>
      </c>
      <c r="J2432" s="5" t="s">
        <v>46</v>
      </c>
      <c r="K2432" s="5" t="s">
        <v>66</v>
      </c>
      <c r="L2432" s="5" t="s">
        <v>40</v>
      </c>
      <c r="M2432" s="5" t="s">
        <v>41</v>
      </c>
      <c r="N2432" s="5">
        <v>2</v>
      </c>
      <c r="O2432" s="7">
        <v>300</v>
      </c>
      <c r="P2432" s="8">
        <v>0.05</v>
      </c>
      <c r="Q2432" s="7">
        <v>120</v>
      </c>
      <c r="R2432" s="9">
        <f t="shared" si="300"/>
        <v>570</v>
      </c>
      <c r="S2432" s="9">
        <f t="shared" si="301"/>
        <v>240</v>
      </c>
      <c r="T2432" s="9">
        <f t="shared" si="302"/>
        <v>330</v>
      </c>
      <c r="U2432" s="10">
        <f t="shared" si="303"/>
        <v>0.57894736842105265</v>
      </c>
      <c r="V2432" s="5" t="s">
        <v>42</v>
      </c>
    </row>
    <row r="2433" spans="1:22" x14ac:dyDescent="0.3">
      <c r="A2433" s="5" t="s">
        <v>2520</v>
      </c>
      <c r="B2433" s="6">
        <v>45550</v>
      </c>
      <c r="C2433" s="5">
        <f t="shared" si="296"/>
        <v>2024</v>
      </c>
      <c r="D2433" s="5">
        <f t="shared" si="297"/>
        <v>9</v>
      </c>
      <c r="E2433" s="5" t="str">
        <f t="shared" si="298"/>
        <v>Sep</v>
      </c>
      <c r="F2433" s="5" t="str">
        <f t="shared" si="299"/>
        <v>Q3</v>
      </c>
      <c r="G2433" s="5" t="s">
        <v>51</v>
      </c>
      <c r="H2433" s="5" t="s">
        <v>106</v>
      </c>
      <c r="I2433" s="5" t="s">
        <v>107</v>
      </c>
      <c r="J2433" s="5" t="s">
        <v>54</v>
      </c>
      <c r="K2433" s="5" t="s">
        <v>84</v>
      </c>
      <c r="L2433" s="5" t="s">
        <v>48</v>
      </c>
      <c r="M2433" s="5" t="s">
        <v>56</v>
      </c>
      <c r="N2433" s="5">
        <v>2</v>
      </c>
      <c r="O2433" s="7">
        <v>2234</v>
      </c>
      <c r="P2433" s="8">
        <v>0</v>
      </c>
      <c r="Q2433" s="7">
        <v>1136</v>
      </c>
      <c r="R2433" s="9">
        <f t="shared" si="300"/>
        <v>4468</v>
      </c>
      <c r="S2433" s="9">
        <f t="shared" si="301"/>
        <v>2272</v>
      </c>
      <c r="T2433" s="9">
        <f t="shared" si="302"/>
        <v>2196</v>
      </c>
      <c r="U2433" s="10">
        <f t="shared" si="303"/>
        <v>0.49149507609668758</v>
      </c>
      <c r="V2433" s="5" t="s">
        <v>42</v>
      </c>
    </row>
    <row r="2434" spans="1:22" x14ac:dyDescent="0.3">
      <c r="A2434" s="5" t="s">
        <v>2521</v>
      </c>
      <c r="B2434" s="6">
        <v>45551</v>
      </c>
      <c r="C2434" s="5">
        <f t="shared" ref="C2434:C2497" si="304">YEAR(B2434)</f>
        <v>2024</v>
      </c>
      <c r="D2434" s="5">
        <f t="shared" ref="D2434:D2497" si="305">MONTH(B2434)</f>
        <v>9</v>
      </c>
      <c r="E2434" s="5" t="str">
        <f t="shared" ref="E2434:E2497" si="306">TEXT(B2434,"mmm")</f>
        <v>Sep</v>
      </c>
      <c r="F2434" s="5" t="str">
        <f t="shared" ref="F2434:F2497" si="307">"Q"&amp;ROUNDUP(D2434/3,0)</f>
        <v>Q3</v>
      </c>
      <c r="G2434" s="5" t="s">
        <v>58</v>
      </c>
      <c r="H2434" s="5" t="s">
        <v>72</v>
      </c>
      <c r="I2434" s="5" t="s">
        <v>73</v>
      </c>
      <c r="J2434" s="5" t="s">
        <v>38</v>
      </c>
      <c r="K2434" s="5" t="s">
        <v>75</v>
      </c>
      <c r="L2434" s="5" t="s">
        <v>40</v>
      </c>
      <c r="M2434" s="5" t="s">
        <v>56</v>
      </c>
      <c r="N2434" s="5">
        <v>2</v>
      </c>
      <c r="O2434" s="7">
        <v>10912</v>
      </c>
      <c r="P2434" s="8">
        <v>0</v>
      </c>
      <c r="Q2434" s="7">
        <v>8097</v>
      </c>
      <c r="R2434" s="9">
        <f t="shared" ref="R2434:R2497" si="308">N2434*O2434*(1-P2434)</f>
        <v>21824</v>
      </c>
      <c r="S2434" s="9">
        <f t="shared" ref="S2434:S2497" si="309">N2434*Q2434</f>
        <v>16194</v>
      </c>
      <c r="T2434" s="9">
        <f t="shared" ref="T2434:T2497" si="310">R2434-S2434</f>
        <v>5630</v>
      </c>
      <c r="U2434" s="10">
        <f t="shared" ref="U2434:U2497" si="311">IF(R2434=0,0,T2434/R2434)</f>
        <v>0.25797287390029328</v>
      </c>
      <c r="V2434" s="5" t="s">
        <v>42</v>
      </c>
    </row>
    <row r="2435" spans="1:22" x14ac:dyDescent="0.3">
      <c r="A2435" s="5" t="s">
        <v>2522</v>
      </c>
      <c r="B2435" s="6">
        <v>45551</v>
      </c>
      <c r="C2435" s="5">
        <f t="shared" si="304"/>
        <v>2024</v>
      </c>
      <c r="D2435" s="5">
        <f t="shared" si="305"/>
        <v>9</v>
      </c>
      <c r="E2435" s="5" t="str">
        <f t="shared" si="306"/>
        <v>Sep</v>
      </c>
      <c r="F2435" s="5" t="str">
        <f t="shared" si="307"/>
        <v>Q3</v>
      </c>
      <c r="G2435" s="5" t="s">
        <v>35</v>
      </c>
      <c r="H2435" s="5" t="s">
        <v>44</v>
      </c>
      <c r="I2435" s="5" t="s">
        <v>45</v>
      </c>
      <c r="J2435" s="5" t="s">
        <v>46</v>
      </c>
      <c r="K2435" s="5" t="s">
        <v>47</v>
      </c>
      <c r="L2435" s="5" t="s">
        <v>40</v>
      </c>
      <c r="M2435" s="5" t="s">
        <v>56</v>
      </c>
      <c r="N2435" s="5">
        <v>2</v>
      </c>
      <c r="O2435" s="7">
        <v>409</v>
      </c>
      <c r="P2435" s="8">
        <v>0.15</v>
      </c>
      <c r="Q2435" s="7">
        <v>189</v>
      </c>
      <c r="R2435" s="9">
        <f t="shared" si="308"/>
        <v>695.3</v>
      </c>
      <c r="S2435" s="9">
        <f t="shared" si="309"/>
        <v>378</v>
      </c>
      <c r="T2435" s="9">
        <f t="shared" si="310"/>
        <v>317.29999999999995</v>
      </c>
      <c r="U2435" s="10">
        <f t="shared" si="311"/>
        <v>0.45634977707464403</v>
      </c>
      <c r="V2435" s="5" t="s">
        <v>42</v>
      </c>
    </row>
    <row r="2436" spans="1:22" x14ac:dyDescent="0.3">
      <c r="A2436" s="5" t="s">
        <v>2523</v>
      </c>
      <c r="B2436" s="6">
        <v>45551</v>
      </c>
      <c r="C2436" s="5">
        <f t="shared" si="304"/>
        <v>2024</v>
      </c>
      <c r="D2436" s="5">
        <f t="shared" si="305"/>
        <v>9</v>
      </c>
      <c r="E2436" s="5" t="str">
        <f t="shared" si="306"/>
        <v>Sep</v>
      </c>
      <c r="F2436" s="5" t="str">
        <f t="shared" si="307"/>
        <v>Q3</v>
      </c>
      <c r="G2436" s="5" t="s">
        <v>63</v>
      </c>
      <c r="H2436" s="5" t="s">
        <v>86</v>
      </c>
      <c r="I2436" s="5" t="s">
        <v>87</v>
      </c>
      <c r="J2436" s="5" t="s">
        <v>38</v>
      </c>
      <c r="K2436" s="5" t="s">
        <v>104</v>
      </c>
      <c r="L2436" s="5" t="s">
        <v>48</v>
      </c>
      <c r="M2436" s="5" t="s">
        <v>49</v>
      </c>
      <c r="N2436" s="5">
        <v>3</v>
      </c>
      <c r="O2436" s="7">
        <v>1361</v>
      </c>
      <c r="P2436" s="8">
        <v>0.05</v>
      </c>
      <c r="Q2436" s="7">
        <v>661</v>
      </c>
      <c r="R2436" s="9">
        <f t="shared" si="308"/>
        <v>3878.85</v>
      </c>
      <c r="S2436" s="9">
        <f t="shared" si="309"/>
        <v>1983</v>
      </c>
      <c r="T2436" s="9">
        <f t="shared" si="310"/>
        <v>1895.85</v>
      </c>
      <c r="U2436" s="10">
        <f t="shared" si="311"/>
        <v>0.48876600023202754</v>
      </c>
      <c r="V2436" s="5" t="s">
        <v>42</v>
      </c>
    </row>
    <row r="2437" spans="1:22" x14ac:dyDescent="0.3">
      <c r="A2437" s="5" t="s">
        <v>2524</v>
      </c>
      <c r="B2437" s="6">
        <v>45552</v>
      </c>
      <c r="C2437" s="5">
        <f t="shared" si="304"/>
        <v>2024</v>
      </c>
      <c r="D2437" s="5">
        <f t="shared" si="305"/>
        <v>9</v>
      </c>
      <c r="E2437" s="5" t="str">
        <f t="shared" si="306"/>
        <v>Sep</v>
      </c>
      <c r="F2437" s="5" t="str">
        <f t="shared" si="307"/>
        <v>Q3</v>
      </c>
      <c r="G2437" s="5" t="s">
        <v>51</v>
      </c>
      <c r="H2437" s="5" t="s">
        <v>52</v>
      </c>
      <c r="I2437" s="5" t="s">
        <v>53</v>
      </c>
      <c r="J2437" s="5" t="s">
        <v>38</v>
      </c>
      <c r="K2437" s="5" t="s">
        <v>39</v>
      </c>
      <c r="L2437" s="5" t="s">
        <v>76</v>
      </c>
      <c r="M2437" s="5" t="s">
        <v>56</v>
      </c>
      <c r="N2437" s="5">
        <v>5</v>
      </c>
      <c r="O2437" s="7">
        <v>54937</v>
      </c>
      <c r="P2437" s="8">
        <v>0</v>
      </c>
      <c r="Q2437" s="7">
        <v>47683</v>
      </c>
      <c r="R2437" s="9">
        <f t="shared" si="308"/>
        <v>274685</v>
      </c>
      <c r="S2437" s="9">
        <f t="shared" si="309"/>
        <v>238415</v>
      </c>
      <c r="T2437" s="9">
        <f t="shared" si="310"/>
        <v>36270</v>
      </c>
      <c r="U2437" s="10">
        <f t="shared" si="311"/>
        <v>0.13204215738027195</v>
      </c>
      <c r="V2437" s="5" t="s">
        <v>42</v>
      </c>
    </row>
    <row r="2438" spans="1:22" x14ac:dyDescent="0.3">
      <c r="A2438" s="5" t="s">
        <v>2525</v>
      </c>
      <c r="B2438" s="6">
        <v>45552</v>
      </c>
      <c r="C2438" s="5">
        <f t="shared" si="304"/>
        <v>2024</v>
      </c>
      <c r="D2438" s="5">
        <f t="shared" si="305"/>
        <v>9</v>
      </c>
      <c r="E2438" s="5" t="str">
        <f t="shared" si="306"/>
        <v>Sep</v>
      </c>
      <c r="F2438" s="5" t="str">
        <f t="shared" si="307"/>
        <v>Q3</v>
      </c>
      <c r="G2438" s="5" t="s">
        <v>63</v>
      </c>
      <c r="H2438" s="5" t="s">
        <v>86</v>
      </c>
      <c r="I2438" s="5" t="s">
        <v>87</v>
      </c>
      <c r="J2438" s="5" t="s">
        <v>46</v>
      </c>
      <c r="K2438" s="5" t="s">
        <v>66</v>
      </c>
      <c r="L2438" s="5" t="s">
        <v>40</v>
      </c>
      <c r="M2438" s="5" t="s">
        <v>49</v>
      </c>
      <c r="N2438" s="5">
        <v>3</v>
      </c>
      <c r="O2438" s="7">
        <v>315</v>
      </c>
      <c r="P2438" s="8">
        <v>0</v>
      </c>
      <c r="Q2438" s="7">
        <v>126</v>
      </c>
      <c r="R2438" s="9">
        <f t="shared" si="308"/>
        <v>945</v>
      </c>
      <c r="S2438" s="9">
        <f t="shared" si="309"/>
        <v>378</v>
      </c>
      <c r="T2438" s="9">
        <f t="shared" si="310"/>
        <v>567</v>
      </c>
      <c r="U2438" s="10">
        <f t="shared" si="311"/>
        <v>0.6</v>
      </c>
      <c r="V2438" s="5" t="s">
        <v>42</v>
      </c>
    </row>
    <row r="2439" spans="1:22" x14ac:dyDescent="0.3">
      <c r="A2439" s="5" t="s">
        <v>2526</v>
      </c>
      <c r="B2439" s="6">
        <v>45552</v>
      </c>
      <c r="C2439" s="5">
        <f t="shared" si="304"/>
        <v>2024</v>
      </c>
      <c r="D2439" s="5">
        <f t="shared" si="305"/>
        <v>9</v>
      </c>
      <c r="E2439" s="5" t="str">
        <f t="shared" si="306"/>
        <v>Sep</v>
      </c>
      <c r="F2439" s="5" t="str">
        <f t="shared" si="307"/>
        <v>Q3</v>
      </c>
      <c r="G2439" s="5" t="s">
        <v>58</v>
      </c>
      <c r="H2439" s="5" t="s">
        <v>72</v>
      </c>
      <c r="I2439" s="5" t="s">
        <v>73</v>
      </c>
      <c r="J2439" s="5" t="s">
        <v>46</v>
      </c>
      <c r="K2439" s="5" t="s">
        <v>61</v>
      </c>
      <c r="L2439" s="5" t="s">
        <v>76</v>
      </c>
      <c r="M2439" s="5" t="s">
        <v>56</v>
      </c>
      <c r="N2439" s="5">
        <v>2</v>
      </c>
      <c r="O2439" s="7">
        <v>266</v>
      </c>
      <c r="P2439" s="8">
        <v>0.05</v>
      </c>
      <c r="Q2439" s="7">
        <v>112</v>
      </c>
      <c r="R2439" s="9">
        <f t="shared" si="308"/>
        <v>505.4</v>
      </c>
      <c r="S2439" s="9">
        <f t="shared" si="309"/>
        <v>224</v>
      </c>
      <c r="T2439" s="9">
        <f t="shared" si="310"/>
        <v>281.39999999999998</v>
      </c>
      <c r="U2439" s="10">
        <f t="shared" si="311"/>
        <v>0.55678670360110805</v>
      </c>
      <c r="V2439" s="5" t="s">
        <v>42</v>
      </c>
    </row>
    <row r="2440" spans="1:22" x14ac:dyDescent="0.3">
      <c r="A2440" s="5" t="s">
        <v>2527</v>
      </c>
      <c r="B2440" s="6">
        <v>45552</v>
      </c>
      <c r="C2440" s="5">
        <f t="shared" si="304"/>
        <v>2024</v>
      </c>
      <c r="D2440" s="5">
        <f t="shared" si="305"/>
        <v>9</v>
      </c>
      <c r="E2440" s="5" t="str">
        <f t="shared" si="306"/>
        <v>Sep</v>
      </c>
      <c r="F2440" s="5" t="str">
        <f t="shared" si="307"/>
        <v>Q3</v>
      </c>
      <c r="G2440" s="5" t="s">
        <v>63</v>
      </c>
      <c r="H2440" s="5" t="s">
        <v>64</v>
      </c>
      <c r="I2440" s="5" t="s">
        <v>65</v>
      </c>
      <c r="J2440" s="5" t="s">
        <v>46</v>
      </c>
      <c r="K2440" s="5" t="s">
        <v>66</v>
      </c>
      <c r="L2440" s="5" t="s">
        <v>48</v>
      </c>
      <c r="M2440" s="5" t="s">
        <v>49</v>
      </c>
      <c r="N2440" s="5">
        <v>1</v>
      </c>
      <c r="O2440" s="7">
        <v>296</v>
      </c>
      <c r="P2440" s="8">
        <v>0.15</v>
      </c>
      <c r="Q2440" s="7">
        <v>120</v>
      </c>
      <c r="R2440" s="9">
        <f t="shared" si="308"/>
        <v>251.6</v>
      </c>
      <c r="S2440" s="9">
        <f t="shared" si="309"/>
        <v>120</v>
      </c>
      <c r="T2440" s="9">
        <f t="shared" si="310"/>
        <v>131.6</v>
      </c>
      <c r="U2440" s="10">
        <f t="shared" si="311"/>
        <v>0.52305246422893481</v>
      </c>
      <c r="V2440" s="5" t="s">
        <v>42</v>
      </c>
    </row>
    <row r="2441" spans="1:22" x14ac:dyDescent="0.3">
      <c r="A2441" s="5" t="s">
        <v>2528</v>
      </c>
      <c r="B2441" s="6">
        <v>45552</v>
      </c>
      <c r="C2441" s="5">
        <f t="shared" si="304"/>
        <v>2024</v>
      </c>
      <c r="D2441" s="5">
        <f t="shared" si="305"/>
        <v>9</v>
      </c>
      <c r="E2441" s="5" t="str">
        <f t="shared" si="306"/>
        <v>Sep</v>
      </c>
      <c r="F2441" s="5" t="str">
        <f t="shared" si="307"/>
        <v>Q3</v>
      </c>
      <c r="G2441" s="5" t="s">
        <v>35</v>
      </c>
      <c r="H2441" s="5" t="s">
        <v>44</v>
      </c>
      <c r="I2441" s="5" t="s">
        <v>45</v>
      </c>
      <c r="J2441" s="5" t="s">
        <v>81</v>
      </c>
      <c r="K2441" s="5" t="s">
        <v>94</v>
      </c>
      <c r="L2441" s="5" t="s">
        <v>48</v>
      </c>
      <c r="M2441" s="5" t="s">
        <v>56</v>
      </c>
      <c r="N2441" s="5">
        <v>2</v>
      </c>
      <c r="O2441" s="7">
        <v>32417</v>
      </c>
      <c r="P2441" s="8">
        <v>0.1</v>
      </c>
      <c r="Q2441" s="7">
        <v>21833</v>
      </c>
      <c r="R2441" s="9">
        <f t="shared" si="308"/>
        <v>58350.6</v>
      </c>
      <c r="S2441" s="9">
        <f t="shared" si="309"/>
        <v>43666</v>
      </c>
      <c r="T2441" s="9">
        <f t="shared" si="310"/>
        <v>14684.599999999999</v>
      </c>
      <c r="U2441" s="10">
        <f t="shared" si="311"/>
        <v>0.25166150819357469</v>
      </c>
      <c r="V2441" s="5" t="s">
        <v>42</v>
      </c>
    </row>
    <row r="2442" spans="1:22" x14ac:dyDescent="0.3">
      <c r="A2442" s="5" t="s">
        <v>2529</v>
      </c>
      <c r="B2442" s="6">
        <v>45553</v>
      </c>
      <c r="C2442" s="5">
        <f t="shared" si="304"/>
        <v>2024</v>
      </c>
      <c r="D2442" s="5">
        <f t="shared" si="305"/>
        <v>9</v>
      </c>
      <c r="E2442" s="5" t="str">
        <f t="shared" si="306"/>
        <v>Sep</v>
      </c>
      <c r="F2442" s="5" t="str">
        <f t="shared" si="307"/>
        <v>Q3</v>
      </c>
      <c r="G2442" s="5" t="s">
        <v>58</v>
      </c>
      <c r="H2442" s="5" t="s">
        <v>72</v>
      </c>
      <c r="I2442" s="5" t="s">
        <v>73</v>
      </c>
      <c r="J2442" s="5" t="s">
        <v>54</v>
      </c>
      <c r="K2442" s="5" t="s">
        <v>99</v>
      </c>
      <c r="L2442" s="5" t="s">
        <v>40</v>
      </c>
      <c r="M2442" s="5" t="s">
        <v>56</v>
      </c>
      <c r="N2442" s="5">
        <v>5</v>
      </c>
      <c r="O2442" s="7">
        <v>1725</v>
      </c>
      <c r="P2442" s="8">
        <v>0.05</v>
      </c>
      <c r="Q2442" s="7">
        <v>906</v>
      </c>
      <c r="R2442" s="9">
        <f t="shared" si="308"/>
        <v>8193.75</v>
      </c>
      <c r="S2442" s="9">
        <f t="shared" si="309"/>
        <v>4530</v>
      </c>
      <c r="T2442" s="9">
        <f t="shared" si="310"/>
        <v>3663.75</v>
      </c>
      <c r="U2442" s="10">
        <f t="shared" si="311"/>
        <v>0.44713958810068649</v>
      </c>
      <c r="V2442" s="5" t="s">
        <v>42</v>
      </c>
    </row>
    <row r="2443" spans="1:22" x14ac:dyDescent="0.3">
      <c r="A2443" s="5" t="s">
        <v>2530</v>
      </c>
      <c r="B2443" s="6">
        <v>45554</v>
      </c>
      <c r="C2443" s="5">
        <f t="shared" si="304"/>
        <v>2024</v>
      </c>
      <c r="D2443" s="5">
        <f t="shared" si="305"/>
        <v>9</v>
      </c>
      <c r="E2443" s="5" t="str">
        <f t="shared" si="306"/>
        <v>Sep</v>
      </c>
      <c r="F2443" s="5" t="str">
        <f t="shared" si="307"/>
        <v>Q3</v>
      </c>
      <c r="G2443" s="5" t="s">
        <v>58</v>
      </c>
      <c r="H2443" s="5" t="s">
        <v>59</v>
      </c>
      <c r="I2443" s="5" t="s">
        <v>60</v>
      </c>
      <c r="J2443" s="5" t="s">
        <v>81</v>
      </c>
      <c r="K2443" s="5" t="s">
        <v>130</v>
      </c>
      <c r="L2443" s="5" t="s">
        <v>40</v>
      </c>
      <c r="M2443" s="5" t="s">
        <v>49</v>
      </c>
      <c r="N2443" s="5">
        <v>4</v>
      </c>
      <c r="O2443" s="7">
        <v>12923</v>
      </c>
      <c r="P2443" s="8">
        <v>0.35</v>
      </c>
      <c r="Q2443" s="7">
        <v>7949</v>
      </c>
      <c r="R2443" s="9">
        <f t="shared" si="308"/>
        <v>33599.800000000003</v>
      </c>
      <c r="S2443" s="9">
        <f t="shared" si="309"/>
        <v>31796</v>
      </c>
      <c r="T2443" s="9">
        <f t="shared" si="310"/>
        <v>1803.8000000000029</v>
      </c>
      <c r="U2443" s="10">
        <f t="shared" si="311"/>
        <v>5.3684843362162955E-2</v>
      </c>
      <c r="V2443" s="5" t="s">
        <v>42</v>
      </c>
    </row>
    <row r="2444" spans="1:22" x14ac:dyDescent="0.3">
      <c r="A2444" s="5" t="s">
        <v>2531</v>
      </c>
      <c r="B2444" s="6">
        <v>45554</v>
      </c>
      <c r="C2444" s="5">
        <f t="shared" si="304"/>
        <v>2024</v>
      </c>
      <c r="D2444" s="5">
        <f t="shared" si="305"/>
        <v>9</v>
      </c>
      <c r="E2444" s="5" t="str">
        <f t="shared" si="306"/>
        <v>Sep</v>
      </c>
      <c r="F2444" s="5" t="str">
        <f t="shared" si="307"/>
        <v>Q3</v>
      </c>
      <c r="G2444" s="5" t="s">
        <v>58</v>
      </c>
      <c r="H2444" s="5" t="s">
        <v>59</v>
      </c>
      <c r="I2444" s="5" t="s">
        <v>60</v>
      </c>
      <c r="J2444" s="5" t="s">
        <v>38</v>
      </c>
      <c r="K2444" s="5" t="s">
        <v>39</v>
      </c>
      <c r="L2444" s="5" t="s">
        <v>40</v>
      </c>
      <c r="M2444" s="5" t="s">
        <v>41</v>
      </c>
      <c r="N2444" s="5">
        <v>1</v>
      </c>
      <c r="O2444" s="7">
        <v>49300</v>
      </c>
      <c r="P2444" s="8">
        <v>0.05</v>
      </c>
      <c r="Q2444" s="7">
        <v>42594</v>
      </c>
      <c r="R2444" s="9">
        <f t="shared" si="308"/>
        <v>46835</v>
      </c>
      <c r="S2444" s="9">
        <f t="shared" si="309"/>
        <v>42594</v>
      </c>
      <c r="T2444" s="9">
        <f t="shared" si="310"/>
        <v>4241</v>
      </c>
      <c r="U2444" s="10">
        <f t="shared" si="311"/>
        <v>9.0551937653464296E-2</v>
      </c>
      <c r="V2444" s="5" t="s">
        <v>42</v>
      </c>
    </row>
    <row r="2445" spans="1:22" x14ac:dyDescent="0.3">
      <c r="A2445" s="5" t="s">
        <v>2532</v>
      </c>
      <c r="B2445" s="6">
        <v>45554</v>
      </c>
      <c r="C2445" s="5">
        <f t="shared" si="304"/>
        <v>2024</v>
      </c>
      <c r="D2445" s="5">
        <f t="shared" si="305"/>
        <v>9</v>
      </c>
      <c r="E2445" s="5" t="str">
        <f t="shared" si="306"/>
        <v>Sep</v>
      </c>
      <c r="F2445" s="5" t="str">
        <f t="shared" si="307"/>
        <v>Q3</v>
      </c>
      <c r="G2445" s="5" t="s">
        <v>51</v>
      </c>
      <c r="H2445" s="5" t="s">
        <v>106</v>
      </c>
      <c r="I2445" s="5" t="s">
        <v>107</v>
      </c>
      <c r="J2445" s="5" t="s">
        <v>38</v>
      </c>
      <c r="K2445" s="5" t="s">
        <v>39</v>
      </c>
      <c r="L2445" s="5" t="s">
        <v>48</v>
      </c>
      <c r="M2445" s="5" t="s">
        <v>41</v>
      </c>
      <c r="N2445" s="5">
        <v>1</v>
      </c>
      <c r="O2445" s="7">
        <v>57118</v>
      </c>
      <c r="P2445" s="8">
        <v>0.2</v>
      </c>
      <c r="Q2445" s="7">
        <v>47444</v>
      </c>
      <c r="R2445" s="9">
        <f t="shared" si="308"/>
        <v>45694.400000000001</v>
      </c>
      <c r="S2445" s="9">
        <f t="shared" si="309"/>
        <v>47444</v>
      </c>
      <c r="T2445" s="9">
        <f t="shared" si="310"/>
        <v>-1749.5999999999985</v>
      </c>
      <c r="U2445" s="10">
        <f t="shared" si="311"/>
        <v>-3.8289155782765469E-2</v>
      </c>
      <c r="V2445" s="5" t="s">
        <v>42</v>
      </c>
    </row>
    <row r="2446" spans="1:22" x14ac:dyDescent="0.3">
      <c r="A2446" s="5" t="s">
        <v>2533</v>
      </c>
      <c r="B2446" s="6">
        <v>45554</v>
      </c>
      <c r="C2446" s="5">
        <f t="shared" si="304"/>
        <v>2024</v>
      </c>
      <c r="D2446" s="5">
        <f t="shared" si="305"/>
        <v>9</v>
      </c>
      <c r="E2446" s="5" t="str">
        <f t="shared" si="306"/>
        <v>Sep</v>
      </c>
      <c r="F2446" s="5" t="str">
        <f t="shared" si="307"/>
        <v>Q3</v>
      </c>
      <c r="G2446" s="5" t="s">
        <v>58</v>
      </c>
      <c r="H2446" s="5" t="s">
        <v>68</v>
      </c>
      <c r="I2446" s="5" t="s">
        <v>69</v>
      </c>
      <c r="J2446" s="5" t="s">
        <v>46</v>
      </c>
      <c r="K2446" s="5" t="s">
        <v>61</v>
      </c>
      <c r="L2446" s="5" t="s">
        <v>40</v>
      </c>
      <c r="M2446" s="5" t="s">
        <v>49</v>
      </c>
      <c r="N2446" s="5">
        <v>3</v>
      </c>
      <c r="O2446" s="7">
        <v>251</v>
      </c>
      <c r="P2446" s="8">
        <v>0</v>
      </c>
      <c r="Q2446" s="7">
        <v>105</v>
      </c>
      <c r="R2446" s="9">
        <f t="shared" si="308"/>
        <v>753</v>
      </c>
      <c r="S2446" s="9">
        <f t="shared" si="309"/>
        <v>315</v>
      </c>
      <c r="T2446" s="9">
        <f t="shared" si="310"/>
        <v>438</v>
      </c>
      <c r="U2446" s="10">
        <f t="shared" si="311"/>
        <v>0.58167330677290841</v>
      </c>
      <c r="V2446" s="5" t="s">
        <v>42</v>
      </c>
    </row>
    <row r="2447" spans="1:22" x14ac:dyDescent="0.3">
      <c r="A2447" s="5" t="s">
        <v>2534</v>
      </c>
      <c r="B2447" s="6">
        <v>45554</v>
      </c>
      <c r="C2447" s="5">
        <f t="shared" si="304"/>
        <v>2024</v>
      </c>
      <c r="D2447" s="5">
        <f t="shared" si="305"/>
        <v>9</v>
      </c>
      <c r="E2447" s="5" t="str">
        <f t="shared" si="306"/>
        <v>Sep</v>
      </c>
      <c r="F2447" s="5" t="str">
        <f t="shared" si="307"/>
        <v>Q3</v>
      </c>
      <c r="G2447" s="5" t="s">
        <v>35</v>
      </c>
      <c r="H2447" s="5" t="s">
        <v>44</v>
      </c>
      <c r="I2447" s="5" t="s">
        <v>45</v>
      </c>
      <c r="J2447" s="5" t="s">
        <v>46</v>
      </c>
      <c r="K2447" s="5" t="s">
        <v>61</v>
      </c>
      <c r="L2447" s="5" t="s">
        <v>40</v>
      </c>
      <c r="M2447" s="5" t="s">
        <v>49</v>
      </c>
      <c r="N2447" s="5">
        <v>2</v>
      </c>
      <c r="O2447" s="7">
        <v>273</v>
      </c>
      <c r="P2447" s="8">
        <v>0.15</v>
      </c>
      <c r="Q2447" s="7">
        <v>113</v>
      </c>
      <c r="R2447" s="9">
        <f t="shared" si="308"/>
        <v>464.09999999999997</v>
      </c>
      <c r="S2447" s="9">
        <f t="shared" si="309"/>
        <v>226</v>
      </c>
      <c r="T2447" s="9">
        <f t="shared" si="310"/>
        <v>238.09999999999997</v>
      </c>
      <c r="U2447" s="10">
        <f t="shared" si="311"/>
        <v>0.51303598362421887</v>
      </c>
      <c r="V2447" s="5" t="s">
        <v>42</v>
      </c>
    </row>
    <row r="2448" spans="1:22" x14ac:dyDescent="0.3">
      <c r="A2448" s="5" t="s">
        <v>2535</v>
      </c>
      <c r="B2448" s="6">
        <v>45555</v>
      </c>
      <c r="C2448" s="5">
        <f t="shared" si="304"/>
        <v>2024</v>
      </c>
      <c r="D2448" s="5">
        <f t="shared" si="305"/>
        <v>9</v>
      </c>
      <c r="E2448" s="5" t="str">
        <f t="shared" si="306"/>
        <v>Sep</v>
      </c>
      <c r="F2448" s="5" t="str">
        <f t="shared" si="307"/>
        <v>Q3</v>
      </c>
      <c r="G2448" s="5" t="s">
        <v>63</v>
      </c>
      <c r="H2448" s="5" t="s">
        <v>109</v>
      </c>
      <c r="I2448" s="5" t="s">
        <v>110</v>
      </c>
      <c r="J2448" s="5" t="s">
        <v>38</v>
      </c>
      <c r="K2448" s="5" t="s">
        <v>104</v>
      </c>
      <c r="L2448" s="5" t="s">
        <v>40</v>
      </c>
      <c r="M2448" s="5" t="s">
        <v>41</v>
      </c>
      <c r="N2448" s="5">
        <v>1</v>
      </c>
      <c r="O2448" s="7">
        <v>1417</v>
      </c>
      <c r="P2448" s="8">
        <v>0.05</v>
      </c>
      <c r="Q2448" s="7">
        <v>719</v>
      </c>
      <c r="R2448" s="9">
        <f t="shared" si="308"/>
        <v>1346.1499999999999</v>
      </c>
      <c r="S2448" s="9">
        <f t="shared" si="309"/>
        <v>719</v>
      </c>
      <c r="T2448" s="9">
        <f t="shared" si="310"/>
        <v>627.14999999999986</v>
      </c>
      <c r="U2448" s="10">
        <f t="shared" si="311"/>
        <v>0.46588418824053779</v>
      </c>
      <c r="V2448" s="5" t="s">
        <v>42</v>
      </c>
    </row>
    <row r="2449" spans="1:22" x14ac:dyDescent="0.3">
      <c r="A2449" s="5" t="s">
        <v>2536</v>
      </c>
      <c r="B2449" s="6">
        <v>45555</v>
      </c>
      <c r="C2449" s="5">
        <f t="shared" si="304"/>
        <v>2024</v>
      </c>
      <c r="D2449" s="5">
        <f t="shared" si="305"/>
        <v>9</v>
      </c>
      <c r="E2449" s="5" t="str">
        <f t="shared" si="306"/>
        <v>Sep</v>
      </c>
      <c r="F2449" s="5" t="str">
        <f t="shared" si="307"/>
        <v>Q3</v>
      </c>
      <c r="G2449" s="5" t="s">
        <v>58</v>
      </c>
      <c r="H2449" s="5" t="s">
        <v>72</v>
      </c>
      <c r="I2449" s="5" t="s">
        <v>73</v>
      </c>
      <c r="J2449" s="5" t="s">
        <v>54</v>
      </c>
      <c r="K2449" s="5" t="s">
        <v>55</v>
      </c>
      <c r="L2449" s="5" t="s">
        <v>40</v>
      </c>
      <c r="M2449" s="5" t="s">
        <v>49</v>
      </c>
      <c r="N2449" s="5">
        <v>1</v>
      </c>
      <c r="O2449" s="7">
        <v>2983</v>
      </c>
      <c r="P2449" s="8">
        <v>0</v>
      </c>
      <c r="Q2449" s="7">
        <v>1821</v>
      </c>
      <c r="R2449" s="9">
        <f t="shared" si="308"/>
        <v>2983</v>
      </c>
      <c r="S2449" s="9">
        <f t="shared" si="309"/>
        <v>1821</v>
      </c>
      <c r="T2449" s="9">
        <f t="shared" si="310"/>
        <v>1162</v>
      </c>
      <c r="U2449" s="10">
        <f t="shared" si="311"/>
        <v>0.38954073080791152</v>
      </c>
      <c r="V2449" s="5" t="s">
        <v>120</v>
      </c>
    </row>
    <row r="2450" spans="1:22" x14ac:dyDescent="0.3">
      <c r="A2450" s="5" t="s">
        <v>2537</v>
      </c>
      <c r="B2450" s="6">
        <v>45556</v>
      </c>
      <c r="C2450" s="5">
        <f t="shared" si="304"/>
        <v>2024</v>
      </c>
      <c r="D2450" s="5">
        <f t="shared" si="305"/>
        <v>9</v>
      </c>
      <c r="E2450" s="5" t="str">
        <f t="shared" si="306"/>
        <v>Sep</v>
      </c>
      <c r="F2450" s="5" t="str">
        <f t="shared" si="307"/>
        <v>Q3</v>
      </c>
      <c r="G2450" s="5" t="s">
        <v>63</v>
      </c>
      <c r="H2450" s="5" t="s">
        <v>86</v>
      </c>
      <c r="I2450" s="5" t="s">
        <v>87</v>
      </c>
      <c r="J2450" s="5" t="s">
        <v>46</v>
      </c>
      <c r="K2450" s="5" t="s">
        <v>89</v>
      </c>
      <c r="L2450" s="5" t="s">
        <v>40</v>
      </c>
      <c r="M2450" s="5" t="s">
        <v>56</v>
      </c>
      <c r="N2450" s="5">
        <v>2</v>
      </c>
      <c r="O2450" s="7">
        <v>2162</v>
      </c>
      <c r="P2450" s="8">
        <v>0.05</v>
      </c>
      <c r="Q2450" s="7">
        <v>1246</v>
      </c>
      <c r="R2450" s="9">
        <f t="shared" si="308"/>
        <v>4107.8</v>
      </c>
      <c r="S2450" s="9">
        <f t="shared" si="309"/>
        <v>2492</v>
      </c>
      <c r="T2450" s="9">
        <f t="shared" si="310"/>
        <v>1615.8000000000002</v>
      </c>
      <c r="U2450" s="10">
        <f t="shared" si="311"/>
        <v>0.39334923803495792</v>
      </c>
      <c r="V2450" s="5" t="s">
        <v>42</v>
      </c>
    </row>
    <row r="2451" spans="1:22" x14ac:dyDescent="0.3">
      <c r="A2451" s="5" t="s">
        <v>2538</v>
      </c>
      <c r="B2451" s="6">
        <v>45556</v>
      </c>
      <c r="C2451" s="5">
        <f t="shared" si="304"/>
        <v>2024</v>
      </c>
      <c r="D2451" s="5">
        <f t="shared" si="305"/>
        <v>9</v>
      </c>
      <c r="E2451" s="5" t="str">
        <f t="shared" si="306"/>
        <v>Sep</v>
      </c>
      <c r="F2451" s="5" t="str">
        <f t="shared" si="307"/>
        <v>Q3</v>
      </c>
      <c r="G2451" s="5" t="s">
        <v>35</v>
      </c>
      <c r="H2451" s="5" t="s">
        <v>91</v>
      </c>
      <c r="I2451" s="5" t="s">
        <v>92</v>
      </c>
      <c r="J2451" s="5" t="s">
        <v>38</v>
      </c>
      <c r="K2451" s="5" t="s">
        <v>118</v>
      </c>
      <c r="L2451" s="5" t="s">
        <v>40</v>
      </c>
      <c r="M2451" s="5" t="s">
        <v>41</v>
      </c>
      <c r="N2451" s="5">
        <v>2</v>
      </c>
      <c r="O2451" s="7">
        <v>19386</v>
      </c>
      <c r="P2451" s="8">
        <v>0.2</v>
      </c>
      <c r="Q2451" s="7">
        <v>14676</v>
      </c>
      <c r="R2451" s="9">
        <f t="shared" si="308"/>
        <v>31017.600000000002</v>
      </c>
      <c r="S2451" s="9">
        <f t="shared" si="309"/>
        <v>29352</v>
      </c>
      <c r="T2451" s="9">
        <f t="shared" si="310"/>
        <v>1665.6000000000022</v>
      </c>
      <c r="U2451" s="10">
        <f t="shared" si="311"/>
        <v>5.369854534199945E-2</v>
      </c>
      <c r="V2451" s="5" t="s">
        <v>42</v>
      </c>
    </row>
    <row r="2452" spans="1:22" x14ac:dyDescent="0.3">
      <c r="A2452" s="5" t="s">
        <v>2539</v>
      </c>
      <c r="B2452" s="6">
        <v>45556</v>
      </c>
      <c r="C2452" s="5">
        <f t="shared" si="304"/>
        <v>2024</v>
      </c>
      <c r="D2452" s="5">
        <f t="shared" si="305"/>
        <v>9</v>
      </c>
      <c r="E2452" s="5" t="str">
        <f t="shared" si="306"/>
        <v>Sep</v>
      </c>
      <c r="F2452" s="5" t="str">
        <f t="shared" si="307"/>
        <v>Q3</v>
      </c>
      <c r="G2452" s="5" t="s">
        <v>58</v>
      </c>
      <c r="H2452" s="5" t="s">
        <v>72</v>
      </c>
      <c r="I2452" s="5" t="s">
        <v>73</v>
      </c>
      <c r="J2452" s="5" t="s">
        <v>46</v>
      </c>
      <c r="K2452" s="5" t="s">
        <v>89</v>
      </c>
      <c r="L2452" s="5" t="s">
        <v>48</v>
      </c>
      <c r="M2452" s="5" t="s">
        <v>56</v>
      </c>
      <c r="N2452" s="5">
        <v>2</v>
      </c>
      <c r="O2452" s="7">
        <v>2009</v>
      </c>
      <c r="P2452" s="8">
        <v>0.1</v>
      </c>
      <c r="Q2452" s="7">
        <v>1187</v>
      </c>
      <c r="R2452" s="9">
        <f t="shared" si="308"/>
        <v>3616.2000000000003</v>
      </c>
      <c r="S2452" s="9">
        <f t="shared" si="309"/>
        <v>2374</v>
      </c>
      <c r="T2452" s="9">
        <f t="shared" si="310"/>
        <v>1242.2000000000003</v>
      </c>
      <c r="U2452" s="10">
        <f t="shared" si="311"/>
        <v>0.34350976162822855</v>
      </c>
      <c r="V2452" s="5" t="s">
        <v>42</v>
      </c>
    </row>
    <row r="2453" spans="1:22" x14ac:dyDescent="0.3">
      <c r="A2453" s="5" t="s">
        <v>2540</v>
      </c>
      <c r="B2453" s="6">
        <v>45556</v>
      </c>
      <c r="C2453" s="5">
        <f t="shared" si="304"/>
        <v>2024</v>
      </c>
      <c r="D2453" s="5">
        <f t="shared" si="305"/>
        <v>9</v>
      </c>
      <c r="E2453" s="5" t="str">
        <f t="shared" si="306"/>
        <v>Sep</v>
      </c>
      <c r="F2453" s="5" t="str">
        <f t="shared" si="307"/>
        <v>Q3</v>
      </c>
      <c r="G2453" s="5" t="s">
        <v>58</v>
      </c>
      <c r="H2453" s="5" t="s">
        <v>68</v>
      </c>
      <c r="I2453" s="5" t="s">
        <v>69</v>
      </c>
      <c r="J2453" s="5" t="s">
        <v>46</v>
      </c>
      <c r="K2453" s="5" t="s">
        <v>47</v>
      </c>
      <c r="L2453" s="5" t="s">
        <v>48</v>
      </c>
      <c r="M2453" s="5" t="s">
        <v>41</v>
      </c>
      <c r="N2453" s="5">
        <v>2</v>
      </c>
      <c r="O2453" s="7">
        <v>476</v>
      </c>
      <c r="P2453" s="8">
        <v>0.2</v>
      </c>
      <c r="Q2453" s="7">
        <v>214</v>
      </c>
      <c r="R2453" s="9">
        <f t="shared" si="308"/>
        <v>761.6</v>
      </c>
      <c r="S2453" s="9">
        <f t="shared" si="309"/>
        <v>428</v>
      </c>
      <c r="T2453" s="9">
        <f t="shared" si="310"/>
        <v>333.6</v>
      </c>
      <c r="U2453" s="10">
        <f t="shared" si="311"/>
        <v>0.43802521008403361</v>
      </c>
      <c r="V2453" s="5" t="s">
        <v>42</v>
      </c>
    </row>
    <row r="2454" spans="1:22" x14ac:dyDescent="0.3">
      <c r="A2454" s="5" t="s">
        <v>2541</v>
      </c>
      <c r="B2454" s="6">
        <v>45557</v>
      </c>
      <c r="C2454" s="5">
        <f t="shared" si="304"/>
        <v>2024</v>
      </c>
      <c r="D2454" s="5">
        <f t="shared" si="305"/>
        <v>9</v>
      </c>
      <c r="E2454" s="5" t="str">
        <f t="shared" si="306"/>
        <v>Sep</v>
      </c>
      <c r="F2454" s="5" t="str">
        <f t="shared" si="307"/>
        <v>Q3</v>
      </c>
      <c r="G2454" s="5" t="s">
        <v>58</v>
      </c>
      <c r="H2454" s="5" t="s">
        <v>68</v>
      </c>
      <c r="I2454" s="5" t="s">
        <v>69</v>
      </c>
      <c r="J2454" s="5" t="s">
        <v>54</v>
      </c>
      <c r="K2454" s="5" t="s">
        <v>99</v>
      </c>
      <c r="L2454" s="5" t="s">
        <v>40</v>
      </c>
      <c r="M2454" s="5" t="s">
        <v>49</v>
      </c>
      <c r="N2454" s="5">
        <v>1</v>
      </c>
      <c r="O2454" s="7">
        <v>1823</v>
      </c>
      <c r="P2454" s="8">
        <v>0</v>
      </c>
      <c r="Q2454" s="7">
        <v>956</v>
      </c>
      <c r="R2454" s="9">
        <f t="shared" si="308"/>
        <v>1823</v>
      </c>
      <c r="S2454" s="9">
        <f t="shared" si="309"/>
        <v>956</v>
      </c>
      <c r="T2454" s="9">
        <f t="shared" si="310"/>
        <v>867</v>
      </c>
      <c r="U2454" s="10">
        <f t="shared" si="311"/>
        <v>0.47558968732857926</v>
      </c>
      <c r="V2454" s="5" t="s">
        <v>42</v>
      </c>
    </row>
    <row r="2455" spans="1:22" x14ac:dyDescent="0.3">
      <c r="A2455" s="5" t="s">
        <v>2542</v>
      </c>
      <c r="B2455" s="6">
        <v>45557</v>
      </c>
      <c r="C2455" s="5">
        <f t="shared" si="304"/>
        <v>2024</v>
      </c>
      <c r="D2455" s="5">
        <f t="shared" si="305"/>
        <v>9</v>
      </c>
      <c r="E2455" s="5" t="str">
        <f t="shared" si="306"/>
        <v>Sep</v>
      </c>
      <c r="F2455" s="5" t="str">
        <f t="shared" si="307"/>
        <v>Q3</v>
      </c>
      <c r="G2455" s="5" t="s">
        <v>35</v>
      </c>
      <c r="H2455" s="5" t="s">
        <v>36</v>
      </c>
      <c r="I2455" s="5" t="s">
        <v>37</v>
      </c>
      <c r="J2455" s="5" t="s">
        <v>81</v>
      </c>
      <c r="K2455" s="5" t="s">
        <v>146</v>
      </c>
      <c r="L2455" s="5" t="s">
        <v>48</v>
      </c>
      <c r="M2455" s="5" t="s">
        <v>41</v>
      </c>
      <c r="N2455" s="5">
        <v>1</v>
      </c>
      <c r="O2455" s="7">
        <v>8134</v>
      </c>
      <c r="P2455" s="8">
        <v>0.15</v>
      </c>
      <c r="Q2455" s="7">
        <v>5073</v>
      </c>
      <c r="R2455" s="9">
        <f t="shared" si="308"/>
        <v>6913.9</v>
      </c>
      <c r="S2455" s="9">
        <f t="shared" si="309"/>
        <v>5073</v>
      </c>
      <c r="T2455" s="9">
        <f t="shared" si="310"/>
        <v>1840.8999999999996</v>
      </c>
      <c r="U2455" s="10">
        <f t="shared" si="311"/>
        <v>0.26626072115593219</v>
      </c>
      <c r="V2455" s="5" t="s">
        <v>42</v>
      </c>
    </row>
    <row r="2456" spans="1:22" x14ac:dyDescent="0.3">
      <c r="A2456" s="5" t="s">
        <v>2543</v>
      </c>
      <c r="B2456" s="6">
        <v>45558</v>
      </c>
      <c r="C2456" s="5">
        <f t="shared" si="304"/>
        <v>2024</v>
      </c>
      <c r="D2456" s="5">
        <f t="shared" si="305"/>
        <v>9</v>
      </c>
      <c r="E2456" s="5" t="str">
        <f t="shared" si="306"/>
        <v>Sep</v>
      </c>
      <c r="F2456" s="5" t="str">
        <f t="shared" si="307"/>
        <v>Q3</v>
      </c>
      <c r="G2456" s="5" t="s">
        <v>35</v>
      </c>
      <c r="H2456" s="5" t="s">
        <v>91</v>
      </c>
      <c r="I2456" s="5" t="s">
        <v>92</v>
      </c>
      <c r="J2456" s="5" t="s">
        <v>38</v>
      </c>
      <c r="K2456" s="5" t="s">
        <v>39</v>
      </c>
      <c r="L2456" s="5" t="s">
        <v>76</v>
      </c>
      <c r="M2456" s="5" t="s">
        <v>49</v>
      </c>
      <c r="N2456" s="5">
        <v>1</v>
      </c>
      <c r="O2456" s="7">
        <v>48900</v>
      </c>
      <c r="P2456" s="8">
        <v>0.1</v>
      </c>
      <c r="Q2456" s="7">
        <v>41532</v>
      </c>
      <c r="R2456" s="9">
        <f t="shared" si="308"/>
        <v>44010</v>
      </c>
      <c r="S2456" s="9">
        <f t="shared" si="309"/>
        <v>41532</v>
      </c>
      <c r="T2456" s="9">
        <f t="shared" si="310"/>
        <v>2478</v>
      </c>
      <c r="U2456" s="10">
        <f t="shared" si="311"/>
        <v>5.6305385139740968E-2</v>
      </c>
      <c r="V2456" s="5" t="s">
        <v>42</v>
      </c>
    </row>
    <row r="2457" spans="1:22" x14ac:dyDescent="0.3">
      <c r="A2457" s="5" t="s">
        <v>2544</v>
      </c>
      <c r="B2457" s="6">
        <v>45558</v>
      </c>
      <c r="C2457" s="5">
        <f t="shared" si="304"/>
        <v>2024</v>
      </c>
      <c r="D2457" s="5">
        <f t="shared" si="305"/>
        <v>9</v>
      </c>
      <c r="E2457" s="5" t="str">
        <f t="shared" si="306"/>
        <v>Sep</v>
      </c>
      <c r="F2457" s="5" t="str">
        <f t="shared" si="307"/>
        <v>Q3</v>
      </c>
      <c r="G2457" s="5" t="s">
        <v>51</v>
      </c>
      <c r="H2457" s="5" t="s">
        <v>79</v>
      </c>
      <c r="I2457" s="5" t="s">
        <v>80</v>
      </c>
      <c r="J2457" s="5" t="s">
        <v>81</v>
      </c>
      <c r="K2457" s="5" t="s">
        <v>146</v>
      </c>
      <c r="L2457" s="5" t="s">
        <v>76</v>
      </c>
      <c r="M2457" s="5" t="s">
        <v>56</v>
      </c>
      <c r="N2457" s="5">
        <v>2</v>
      </c>
      <c r="O2457" s="7">
        <v>8125</v>
      </c>
      <c r="P2457" s="8">
        <v>0.25</v>
      </c>
      <c r="Q2457" s="7">
        <v>4906</v>
      </c>
      <c r="R2457" s="9">
        <f t="shared" si="308"/>
        <v>12187.5</v>
      </c>
      <c r="S2457" s="9">
        <f t="shared" si="309"/>
        <v>9812</v>
      </c>
      <c r="T2457" s="9">
        <f t="shared" si="310"/>
        <v>2375.5</v>
      </c>
      <c r="U2457" s="10">
        <f t="shared" si="311"/>
        <v>0.19491282051282052</v>
      </c>
      <c r="V2457" s="5" t="s">
        <v>120</v>
      </c>
    </row>
    <row r="2458" spans="1:22" x14ac:dyDescent="0.3">
      <c r="A2458" s="5" t="s">
        <v>2545</v>
      </c>
      <c r="B2458" s="6">
        <v>45559</v>
      </c>
      <c r="C2458" s="5">
        <f t="shared" si="304"/>
        <v>2024</v>
      </c>
      <c r="D2458" s="5">
        <f t="shared" si="305"/>
        <v>9</v>
      </c>
      <c r="E2458" s="5" t="str">
        <f t="shared" si="306"/>
        <v>Sep</v>
      </c>
      <c r="F2458" s="5" t="str">
        <f t="shared" si="307"/>
        <v>Q3</v>
      </c>
      <c r="G2458" s="5" t="s">
        <v>58</v>
      </c>
      <c r="H2458" s="5" t="s">
        <v>59</v>
      </c>
      <c r="I2458" s="5" t="s">
        <v>60</v>
      </c>
      <c r="J2458" s="5" t="s">
        <v>46</v>
      </c>
      <c r="K2458" s="5" t="s">
        <v>89</v>
      </c>
      <c r="L2458" s="5" t="s">
        <v>76</v>
      </c>
      <c r="M2458" s="5" t="s">
        <v>41</v>
      </c>
      <c r="N2458" s="5">
        <v>2</v>
      </c>
      <c r="O2458" s="7">
        <v>2260</v>
      </c>
      <c r="P2458" s="8">
        <v>0.1</v>
      </c>
      <c r="Q2458" s="7">
        <v>1286</v>
      </c>
      <c r="R2458" s="9">
        <f t="shared" si="308"/>
        <v>4068</v>
      </c>
      <c r="S2458" s="9">
        <f t="shared" si="309"/>
        <v>2572</v>
      </c>
      <c r="T2458" s="9">
        <f t="shared" si="310"/>
        <v>1496</v>
      </c>
      <c r="U2458" s="10">
        <f t="shared" si="311"/>
        <v>0.36774827925270404</v>
      </c>
      <c r="V2458" s="5" t="s">
        <v>42</v>
      </c>
    </row>
    <row r="2459" spans="1:22" x14ac:dyDescent="0.3">
      <c r="A2459" s="5" t="s">
        <v>2546</v>
      </c>
      <c r="B2459" s="6">
        <v>45560</v>
      </c>
      <c r="C2459" s="5">
        <f t="shared" si="304"/>
        <v>2024</v>
      </c>
      <c r="D2459" s="5">
        <f t="shared" si="305"/>
        <v>9</v>
      </c>
      <c r="E2459" s="5" t="str">
        <f t="shared" si="306"/>
        <v>Sep</v>
      </c>
      <c r="F2459" s="5" t="str">
        <f t="shared" si="307"/>
        <v>Q3</v>
      </c>
      <c r="G2459" s="5" t="s">
        <v>51</v>
      </c>
      <c r="H2459" s="5" t="s">
        <v>79</v>
      </c>
      <c r="I2459" s="5" t="s">
        <v>80</v>
      </c>
      <c r="J2459" s="5" t="s">
        <v>46</v>
      </c>
      <c r="K2459" s="5" t="s">
        <v>47</v>
      </c>
      <c r="L2459" s="5" t="s">
        <v>48</v>
      </c>
      <c r="M2459" s="5" t="s">
        <v>56</v>
      </c>
      <c r="N2459" s="5">
        <v>1</v>
      </c>
      <c r="O2459" s="7">
        <v>470</v>
      </c>
      <c r="P2459" s="8">
        <v>0</v>
      </c>
      <c r="Q2459" s="7">
        <v>218</v>
      </c>
      <c r="R2459" s="9">
        <f t="shared" si="308"/>
        <v>470</v>
      </c>
      <c r="S2459" s="9">
        <f t="shared" si="309"/>
        <v>218</v>
      </c>
      <c r="T2459" s="9">
        <f t="shared" si="310"/>
        <v>252</v>
      </c>
      <c r="U2459" s="10">
        <f t="shared" si="311"/>
        <v>0.53617021276595744</v>
      </c>
      <c r="V2459" s="5" t="s">
        <v>42</v>
      </c>
    </row>
    <row r="2460" spans="1:22" x14ac:dyDescent="0.3">
      <c r="A2460" s="5" t="s">
        <v>2547</v>
      </c>
      <c r="B2460" s="6">
        <v>45560</v>
      </c>
      <c r="C2460" s="5">
        <f t="shared" si="304"/>
        <v>2024</v>
      </c>
      <c r="D2460" s="5">
        <f t="shared" si="305"/>
        <v>9</v>
      </c>
      <c r="E2460" s="5" t="str">
        <f t="shared" si="306"/>
        <v>Sep</v>
      </c>
      <c r="F2460" s="5" t="str">
        <f t="shared" si="307"/>
        <v>Q3</v>
      </c>
      <c r="G2460" s="5" t="s">
        <v>63</v>
      </c>
      <c r="H2460" s="5" t="s">
        <v>86</v>
      </c>
      <c r="I2460" s="5" t="s">
        <v>87</v>
      </c>
      <c r="J2460" s="5" t="s">
        <v>54</v>
      </c>
      <c r="K2460" s="5" t="s">
        <v>99</v>
      </c>
      <c r="L2460" s="5" t="s">
        <v>40</v>
      </c>
      <c r="M2460" s="5" t="s">
        <v>56</v>
      </c>
      <c r="N2460" s="5">
        <v>2</v>
      </c>
      <c r="O2460" s="7">
        <v>1966</v>
      </c>
      <c r="P2460" s="8">
        <v>0</v>
      </c>
      <c r="Q2460" s="7">
        <v>1019</v>
      </c>
      <c r="R2460" s="9">
        <f t="shared" si="308"/>
        <v>3932</v>
      </c>
      <c r="S2460" s="9">
        <f t="shared" si="309"/>
        <v>2038</v>
      </c>
      <c r="T2460" s="9">
        <f t="shared" si="310"/>
        <v>1894</v>
      </c>
      <c r="U2460" s="10">
        <f t="shared" si="311"/>
        <v>0.48168870803662256</v>
      </c>
      <c r="V2460" s="5" t="s">
        <v>42</v>
      </c>
    </row>
    <row r="2461" spans="1:22" x14ac:dyDescent="0.3">
      <c r="A2461" s="5" t="s">
        <v>2548</v>
      </c>
      <c r="B2461" s="6">
        <v>45560</v>
      </c>
      <c r="C2461" s="5">
        <f t="shared" si="304"/>
        <v>2024</v>
      </c>
      <c r="D2461" s="5">
        <f t="shared" si="305"/>
        <v>9</v>
      </c>
      <c r="E2461" s="5" t="str">
        <f t="shared" si="306"/>
        <v>Sep</v>
      </c>
      <c r="F2461" s="5" t="str">
        <f t="shared" si="307"/>
        <v>Q3</v>
      </c>
      <c r="G2461" s="5" t="s">
        <v>58</v>
      </c>
      <c r="H2461" s="5" t="s">
        <v>59</v>
      </c>
      <c r="I2461" s="5" t="s">
        <v>60</v>
      </c>
      <c r="J2461" s="5" t="s">
        <v>38</v>
      </c>
      <c r="K2461" s="5" t="s">
        <v>75</v>
      </c>
      <c r="L2461" s="5" t="s">
        <v>40</v>
      </c>
      <c r="M2461" s="5" t="s">
        <v>49</v>
      </c>
      <c r="N2461" s="5">
        <v>2</v>
      </c>
      <c r="O2461" s="7">
        <v>11728</v>
      </c>
      <c r="P2461" s="8">
        <v>0.15</v>
      </c>
      <c r="Q2461" s="7">
        <v>8657</v>
      </c>
      <c r="R2461" s="9">
        <f t="shared" si="308"/>
        <v>19937.599999999999</v>
      </c>
      <c r="S2461" s="9">
        <f t="shared" si="309"/>
        <v>17314</v>
      </c>
      <c r="T2461" s="9">
        <f t="shared" si="310"/>
        <v>2623.5999999999985</v>
      </c>
      <c r="U2461" s="10">
        <f t="shared" si="311"/>
        <v>0.13159056255517207</v>
      </c>
      <c r="V2461" s="5" t="s">
        <v>42</v>
      </c>
    </row>
    <row r="2462" spans="1:22" x14ac:dyDescent="0.3">
      <c r="A2462" s="5" t="s">
        <v>2549</v>
      </c>
      <c r="B2462" s="6">
        <v>45560</v>
      </c>
      <c r="C2462" s="5">
        <f t="shared" si="304"/>
        <v>2024</v>
      </c>
      <c r="D2462" s="5">
        <f t="shared" si="305"/>
        <v>9</v>
      </c>
      <c r="E2462" s="5" t="str">
        <f t="shared" si="306"/>
        <v>Sep</v>
      </c>
      <c r="F2462" s="5" t="str">
        <f t="shared" si="307"/>
        <v>Q3</v>
      </c>
      <c r="G2462" s="5" t="s">
        <v>58</v>
      </c>
      <c r="H2462" s="5" t="s">
        <v>59</v>
      </c>
      <c r="I2462" s="5" t="s">
        <v>60</v>
      </c>
      <c r="J2462" s="5" t="s">
        <v>46</v>
      </c>
      <c r="K2462" s="5" t="s">
        <v>66</v>
      </c>
      <c r="L2462" s="5" t="s">
        <v>40</v>
      </c>
      <c r="M2462" s="5" t="s">
        <v>49</v>
      </c>
      <c r="N2462" s="5">
        <v>1</v>
      </c>
      <c r="O2462" s="7">
        <v>318</v>
      </c>
      <c r="P2462" s="8">
        <v>0.05</v>
      </c>
      <c r="Q2462" s="7">
        <v>125</v>
      </c>
      <c r="R2462" s="9">
        <f t="shared" si="308"/>
        <v>302.09999999999997</v>
      </c>
      <c r="S2462" s="9">
        <f t="shared" si="309"/>
        <v>125</v>
      </c>
      <c r="T2462" s="9">
        <f t="shared" si="310"/>
        <v>177.09999999999997</v>
      </c>
      <c r="U2462" s="10">
        <f t="shared" si="311"/>
        <v>0.58622972525653749</v>
      </c>
      <c r="V2462" s="5" t="s">
        <v>42</v>
      </c>
    </row>
    <row r="2463" spans="1:22" x14ac:dyDescent="0.3">
      <c r="A2463" s="5" t="s">
        <v>2550</v>
      </c>
      <c r="B2463" s="6">
        <v>45560</v>
      </c>
      <c r="C2463" s="5">
        <f t="shared" si="304"/>
        <v>2024</v>
      </c>
      <c r="D2463" s="5">
        <f t="shared" si="305"/>
        <v>9</v>
      </c>
      <c r="E2463" s="5" t="str">
        <f t="shared" si="306"/>
        <v>Sep</v>
      </c>
      <c r="F2463" s="5" t="str">
        <f t="shared" si="307"/>
        <v>Q3</v>
      </c>
      <c r="G2463" s="5" t="s">
        <v>63</v>
      </c>
      <c r="H2463" s="5" t="s">
        <v>64</v>
      </c>
      <c r="I2463" s="5" t="s">
        <v>65</v>
      </c>
      <c r="J2463" s="5" t="s">
        <v>46</v>
      </c>
      <c r="K2463" s="5" t="s">
        <v>66</v>
      </c>
      <c r="L2463" s="5" t="s">
        <v>40</v>
      </c>
      <c r="M2463" s="5" t="s">
        <v>49</v>
      </c>
      <c r="N2463" s="5">
        <v>1</v>
      </c>
      <c r="O2463" s="7">
        <v>271</v>
      </c>
      <c r="P2463" s="8">
        <v>0</v>
      </c>
      <c r="Q2463" s="7">
        <v>107</v>
      </c>
      <c r="R2463" s="9">
        <f t="shared" si="308"/>
        <v>271</v>
      </c>
      <c r="S2463" s="9">
        <f t="shared" si="309"/>
        <v>107</v>
      </c>
      <c r="T2463" s="9">
        <f t="shared" si="310"/>
        <v>164</v>
      </c>
      <c r="U2463" s="10">
        <f t="shared" si="311"/>
        <v>0.60516605166051662</v>
      </c>
      <c r="V2463" s="5" t="s">
        <v>42</v>
      </c>
    </row>
    <row r="2464" spans="1:22" x14ac:dyDescent="0.3">
      <c r="A2464" s="5" t="s">
        <v>2551</v>
      </c>
      <c r="B2464" s="6">
        <v>45561</v>
      </c>
      <c r="C2464" s="5">
        <f t="shared" si="304"/>
        <v>2024</v>
      </c>
      <c r="D2464" s="5">
        <f t="shared" si="305"/>
        <v>9</v>
      </c>
      <c r="E2464" s="5" t="str">
        <f t="shared" si="306"/>
        <v>Sep</v>
      </c>
      <c r="F2464" s="5" t="str">
        <f t="shared" si="307"/>
        <v>Q3</v>
      </c>
      <c r="G2464" s="5" t="s">
        <v>51</v>
      </c>
      <c r="H2464" s="5" t="s">
        <v>79</v>
      </c>
      <c r="I2464" s="5" t="s">
        <v>80</v>
      </c>
      <c r="J2464" s="5" t="s">
        <v>46</v>
      </c>
      <c r="K2464" s="5" t="s">
        <v>89</v>
      </c>
      <c r="L2464" s="5" t="s">
        <v>40</v>
      </c>
      <c r="M2464" s="5" t="s">
        <v>41</v>
      </c>
      <c r="N2464" s="5">
        <v>5</v>
      </c>
      <c r="O2464" s="7">
        <v>2303</v>
      </c>
      <c r="P2464" s="8">
        <v>0.2</v>
      </c>
      <c r="Q2464" s="7">
        <v>1344</v>
      </c>
      <c r="R2464" s="9">
        <f t="shared" si="308"/>
        <v>9212</v>
      </c>
      <c r="S2464" s="9">
        <f t="shared" si="309"/>
        <v>6720</v>
      </c>
      <c r="T2464" s="9">
        <f t="shared" si="310"/>
        <v>2492</v>
      </c>
      <c r="U2464" s="10">
        <f t="shared" si="311"/>
        <v>0.27051671732522797</v>
      </c>
      <c r="V2464" s="5" t="s">
        <v>42</v>
      </c>
    </row>
    <row r="2465" spans="1:22" x14ac:dyDescent="0.3">
      <c r="A2465" s="5" t="s">
        <v>2552</v>
      </c>
      <c r="B2465" s="6">
        <v>45561</v>
      </c>
      <c r="C2465" s="5">
        <f t="shared" si="304"/>
        <v>2024</v>
      </c>
      <c r="D2465" s="5">
        <f t="shared" si="305"/>
        <v>9</v>
      </c>
      <c r="E2465" s="5" t="str">
        <f t="shared" si="306"/>
        <v>Sep</v>
      </c>
      <c r="F2465" s="5" t="str">
        <f t="shared" si="307"/>
        <v>Q3</v>
      </c>
      <c r="G2465" s="5" t="s">
        <v>35</v>
      </c>
      <c r="H2465" s="5" t="s">
        <v>36</v>
      </c>
      <c r="I2465" s="5" t="s">
        <v>37</v>
      </c>
      <c r="J2465" s="5" t="s">
        <v>46</v>
      </c>
      <c r="K2465" s="5" t="s">
        <v>89</v>
      </c>
      <c r="L2465" s="5" t="s">
        <v>48</v>
      </c>
      <c r="M2465" s="5" t="s">
        <v>49</v>
      </c>
      <c r="N2465" s="5">
        <v>1</v>
      </c>
      <c r="O2465" s="7">
        <v>2034</v>
      </c>
      <c r="P2465" s="8">
        <v>0.05</v>
      </c>
      <c r="Q2465" s="7">
        <v>1211</v>
      </c>
      <c r="R2465" s="9">
        <f t="shared" si="308"/>
        <v>1932.3</v>
      </c>
      <c r="S2465" s="9">
        <f t="shared" si="309"/>
        <v>1211</v>
      </c>
      <c r="T2465" s="9">
        <f t="shared" si="310"/>
        <v>721.3</v>
      </c>
      <c r="U2465" s="10">
        <f t="shared" si="311"/>
        <v>0.37328572167882834</v>
      </c>
      <c r="V2465" s="5" t="s">
        <v>42</v>
      </c>
    </row>
    <row r="2466" spans="1:22" x14ac:dyDescent="0.3">
      <c r="A2466" s="5" t="s">
        <v>2553</v>
      </c>
      <c r="B2466" s="6">
        <v>45561</v>
      </c>
      <c r="C2466" s="5">
        <f t="shared" si="304"/>
        <v>2024</v>
      </c>
      <c r="D2466" s="5">
        <f t="shared" si="305"/>
        <v>9</v>
      </c>
      <c r="E2466" s="5" t="str">
        <f t="shared" si="306"/>
        <v>Sep</v>
      </c>
      <c r="F2466" s="5" t="str">
        <f t="shared" si="307"/>
        <v>Q3</v>
      </c>
      <c r="G2466" s="5" t="s">
        <v>63</v>
      </c>
      <c r="H2466" s="5" t="s">
        <v>109</v>
      </c>
      <c r="I2466" s="5" t="s">
        <v>110</v>
      </c>
      <c r="J2466" s="5" t="s">
        <v>46</v>
      </c>
      <c r="K2466" s="5" t="s">
        <v>89</v>
      </c>
      <c r="L2466" s="5" t="s">
        <v>40</v>
      </c>
      <c r="M2466" s="5" t="s">
        <v>49</v>
      </c>
      <c r="N2466" s="5">
        <v>2</v>
      </c>
      <c r="O2466" s="7">
        <v>2402</v>
      </c>
      <c r="P2466" s="8">
        <v>0.15</v>
      </c>
      <c r="Q2466" s="7">
        <v>1386</v>
      </c>
      <c r="R2466" s="9">
        <f t="shared" si="308"/>
        <v>4083.4</v>
      </c>
      <c r="S2466" s="9">
        <f t="shared" si="309"/>
        <v>2772</v>
      </c>
      <c r="T2466" s="9">
        <f t="shared" si="310"/>
        <v>1311.4</v>
      </c>
      <c r="U2466" s="10">
        <f t="shared" si="311"/>
        <v>0.32115394034383116</v>
      </c>
      <c r="V2466" s="5" t="s">
        <v>42</v>
      </c>
    </row>
    <row r="2467" spans="1:22" x14ac:dyDescent="0.3">
      <c r="A2467" s="5" t="s">
        <v>2554</v>
      </c>
      <c r="B2467" s="6">
        <v>45561</v>
      </c>
      <c r="C2467" s="5">
        <f t="shared" si="304"/>
        <v>2024</v>
      </c>
      <c r="D2467" s="5">
        <f t="shared" si="305"/>
        <v>9</v>
      </c>
      <c r="E2467" s="5" t="str">
        <f t="shared" si="306"/>
        <v>Sep</v>
      </c>
      <c r="F2467" s="5" t="str">
        <f t="shared" si="307"/>
        <v>Q3</v>
      </c>
      <c r="G2467" s="5" t="s">
        <v>63</v>
      </c>
      <c r="H2467" s="5" t="s">
        <v>109</v>
      </c>
      <c r="I2467" s="5" t="s">
        <v>110</v>
      </c>
      <c r="J2467" s="5" t="s">
        <v>46</v>
      </c>
      <c r="K2467" s="5" t="s">
        <v>61</v>
      </c>
      <c r="L2467" s="5" t="s">
        <v>40</v>
      </c>
      <c r="M2467" s="5" t="s">
        <v>49</v>
      </c>
      <c r="N2467" s="5">
        <v>1</v>
      </c>
      <c r="O2467" s="7">
        <v>271</v>
      </c>
      <c r="P2467" s="8">
        <v>0</v>
      </c>
      <c r="Q2467" s="7">
        <v>113</v>
      </c>
      <c r="R2467" s="9">
        <f t="shared" si="308"/>
        <v>271</v>
      </c>
      <c r="S2467" s="9">
        <f t="shared" si="309"/>
        <v>113</v>
      </c>
      <c r="T2467" s="9">
        <f t="shared" si="310"/>
        <v>158</v>
      </c>
      <c r="U2467" s="10">
        <f t="shared" si="311"/>
        <v>0.58302583025830257</v>
      </c>
      <c r="V2467" s="5" t="s">
        <v>42</v>
      </c>
    </row>
    <row r="2468" spans="1:22" x14ac:dyDescent="0.3">
      <c r="A2468" s="5" t="s">
        <v>2555</v>
      </c>
      <c r="B2468" s="6">
        <v>45561</v>
      </c>
      <c r="C2468" s="5">
        <f t="shared" si="304"/>
        <v>2024</v>
      </c>
      <c r="D2468" s="5">
        <f t="shared" si="305"/>
        <v>9</v>
      </c>
      <c r="E2468" s="5" t="str">
        <f t="shared" si="306"/>
        <v>Sep</v>
      </c>
      <c r="F2468" s="5" t="str">
        <f t="shared" si="307"/>
        <v>Q3</v>
      </c>
      <c r="G2468" s="5" t="s">
        <v>51</v>
      </c>
      <c r="H2468" s="5" t="s">
        <v>106</v>
      </c>
      <c r="I2468" s="5" t="s">
        <v>107</v>
      </c>
      <c r="J2468" s="5" t="s">
        <v>46</v>
      </c>
      <c r="K2468" s="5" t="s">
        <v>61</v>
      </c>
      <c r="L2468" s="5" t="s">
        <v>40</v>
      </c>
      <c r="M2468" s="5" t="s">
        <v>41</v>
      </c>
      <c r="N2468" s="5">
        <v>4</v>
      </c>
      <c r="O2468" s="7">
        <v>225</v>
      </c>
      <c r="P2468" s="8">
        <v>0.2</v>
      </c>
      <c r="Q2468" s="7">
        <v>93</v>
      </c>
      <c r="R2468" s="9">
        <f t="shared" si="308"/>
        <v>720</v>
      </c>
      <c r="S2468" s="9">
        <f t="shared" si="309"/>
        <v>372</v>
      </c>
      <c r="T2468" s="9">
        <f t="shared" si="310"/>
        <v>348</v>
      </c>
      <c r="U2468" s="10">
        <f t="shared" si="311"/>
        <v>0.48333333333333334</v>
      </c>
      <c r="V2468" s="5" t="s">
        <v>42</v>
      </c>
    </row>
    <row r="2469" spans="1:22" x14ac:dyDescent="0.3">
      <c r="A2469" s="5" t="s">
        <v>2556</v>
      </c>
      <c r="B2469" s="6">
        <v>45562</v>
      </c>
      <c r="C2469" s="5">
        <f t="shared" si="304"/>
        <v>2024</v>
      </c>
      <c r="D2469" s="5">
        <f t="shared" si="305"/>
        <v>9</v>
      </c>
      <c r="E2469" s="5" t="str">
        <f t="shared" si="306"/>
        <v>Sep</v>
      </c>
      <c r="F2469" s="5" t="str">
        <f t="shared" si="307"/>
        <v>Q3</v>
      </c>
      <c r="G2469" s="5" t="s">
        <v>63</v>
      </c>
      <c r="H2469" s="5" t="s">
        <v>64</v>
      </c>
      <c r="I2469" s="5" t="s">
        <v>65</v>
      </c>
      <c r="J2469" s="5" t="s">
        <v>38</v>
      </c>
      <c r="K2469" s="5" t="s">
        <v>39</v>
      </c>
      <c r="L2469" s="5" t="s">
        <v>40</v>
      </c>
      <c r="M2469" s="5" t="s">
        <v>41</v>
      </c>
      <c r="N2469" s="5">
        <v>2</v>
      </c>
      <c r="O2469" s="7">
        <v>46964</v>
      </c>
      <c r="P2469" s="8">
        <v>0.1</v>
      </c>
      <c r="Q2469" s="7">
        <v>38941</v>
      </c>
      <c r="R2469" s="9">
        <f t="shared" si="308"/>
        <v>84535.2</v>
      </c>
      <c r="S2469" s="9">
        <f t="shared" si="309"/>
        <v>77882</v>
      </c>
      <c r="T2469" s="9">
        <f t="shared" si="310"/>
        <v>6653.1999999999971</v>
      </c>
      <c r="U2469" s="10">
        <f t="shared" si="311"/>
        <v>7.8703309390644335E-2</v>
      </c>
      <c r="V2469" s="5" t="s">
        <v>42</v>
      </c>
    </row>
    <row r="2470" spans="1:22" x14ac:dyDescent="0.3">
      <c r="A2470" s="5" t="s">
        <v>2557</v>
      </c>
      <c r="B2470" s="6">
        <v>45562</v>
      </c>
      <c r="C2470" s="5">
        <f t="shared" si="304"/>
        <v>2024</v>
      </c>
      <c r="D2470" s="5">
        <f t="shared" si="305"/>
        <v>9</v>
      </c>
      <c r="E2470" s="5" t="str">
        <f t="shared" si="306"/>
        <v>Sep</v>
      </c>
      <c r="F2470" s="5" t="str">
        <f t="shared" si="307"/>
        <v>Q3</v>
      </c>
      <c r="G2470" s="5" t="s">
        <v>35</v>
      </c>
      <c r="H2470" s="5" t="s">
        <v>36</v>
      </c>
      <c r="I2470" s="5" t="s">
        <v>37</v>
      </c>
      <c r="J2470" s="5" t="s">
        <v>81</v>
      </c>
      <c r="K2470" s="5" t="s">
        <v>130</v>
      </c>
      <c r="L2470" s="5" t="s">
        <v>40</v>
      </c>
      <c r="M2470" s="5" t="s">
        <v>56</v>
      </c>
      <c r="N2470" s="5">
        <v>5</v>
      </c>
      <c r="O2470" s="7">
        <v>12831</v>
      </c>
      <c r="P2470" s="8">
        <v>0.35</v>
      </c>
      <c r="Q2470" s="7">
        <v>7563</v>
      </c>
      <c r="R2470" s="9">
        <f t="shared" si="308"/>
        <v>41700.75</v>
      </c>
      <c r="S2470" s="9">
        <f t="shared" si="309"/>
        <v>37815</v>
      </c>
      <c r="T2470" s="9">
        <f t="shared" si="310"/>
        <v>3885.75</v>
      </c>
      <c r="U2470" s="10">
        <f t="shared" si="311"/>
        <v>9.318177730616356E-2</v>
      </c>
      <c r="V2470" s="5" t="s">
        <v>42</v>
      </c>
    </row>
    <row r="2471" spans="1:22" x14ac:dyDescent="0.3">
      <c r="A2471" s="5" t="s">
        <v>2558</v>
      </c>
      <c r="B2471" s="6">
        <v>45562</v>
      </c>
      <c r="C2471" s="5">
        <f t="shared" si="304"/>
        <v>2024</v>
      </c>
      <c r="D2471" s="5">
        <f t="shared" si="305"/>
        <v>9</v>
      </c>
      <c r="E2471" s="5" t="str">
        <f t="shared" si="306"/>
        <v>Sep</v>
      </c>
      <c r="F2471" s="5" t="str">
        <f t="shared" si="307"/>
        <v>Q3</v>
      </c>
      <c r="G2471" s="5" t="s">
        <v>51</v>
      </c>
      <c r="H2471" s="5" t="s">
        <v>79</v>
      </c>
      <c r="I2471" s="5" t="s">
        <v>80</v>
      </c>
      <c r="J2471" s="5" t="s">
        <v>38</v>
      </c>
      <c r="K2471" s="5" t="s">
        <v>39</v>
      </c>
      <c r="L2471" s="5" t="s">
        <v>76</v>
      </c>
      <c r="M2471" s="5" t="s">
        <v>49</v>
      </c>
      <c r="N2471" s="5">
        <v>3</v>
      </c>
      <c r="O2471" s="7">
        <v>52116</v>
      </c>
      <c r="P2471" s="8">
        <v>0.05</v>
      </c>
      <c r="Q2471" s="7">
        <v>44734</v>
      </c>
      <c r="R2471" s="9">
        <f t="shared" si="308"/>
        <v>148530.6</v>
      </c>
      <c r="S2471" s="9">
        <f t="shared" si="309"/>
        <v>134202</v>
      </c>
      <c r="T2471" s="9">
        <f t="shared" si="310"/>
        <v>14328.600000000006</v>
      </c>
      <c r="U2471" s="10">
        <f t="shared" si="311"/>
        <v>9.6469010426134455E-2</v>
      </c>
      <c r="V2471" s="5" t="s">
        <v>42</v>
      </c>
    </row>
    <row r="2472" spans="1:22" x14ac:dyDescent="0.3">
      <c r="A2472" s="5" t="s">
        <v>2559</v>
      </c>
      <c r="B2472" s="6">
        <v>45563</v>
      </c>
      <c r="C2472" s="5">
        <f t="shared" si="304"/>
        <v>2024</v>
      </c>
      <c r="D2472" s="5">
        <f t="shared" si="305"/>
        <v>9</v>
      </c>
      <c r="E2472" s="5" t="str">
        <f t="shared" si="306"/>
        <v>Sep</v>
      </c>
      <c r="F2472" s="5" t="str">
        <f t="shared" si="307"/>
        <v>Q3</v>
      </c>
      <c r="G2472" s="5" t="s">
        <v>63</v>
      </c>
      <c r="H2472" s="5" t="s">
        <v>86</v>
      </c>
      <c r="I2472" s="5" t="s">
        <v>87</v>
      </c>
      <c r="J2472" s="5" t="s">
        <v>38</v>
      </c>
      <c r="K2472" s="5" t="s">
        <v>104</v>
      </c>
      <c r="L2472" s="5" t="s">
        <v>76</v>
      </c>
      <c r="M2472" s="5" t="s">
        <v>56</v>
      </c>
      <c r="N2472" s="5">
        <v>4</v>
      </c>
      <c r="O2472" s="7">
        <v>1503</v>
      </c>
      <c r="P2472" s="8">
        <v>0</v>
      </c>
      <c r="Q2472" s="7">
        <v>743</v>
      </c>
      <c r="R2472" s="9">
        <f t="shared" si="308"/>
        <v>6012</v>
      </c>
      <c r="S2472" s="9">
        <f t="shared" si="309"/>
        <v>2972</v>
      </c>
      <c r="T2472" s="9">
        <f t="shared" si="310"/>
        <v>3040</v>
      </c>
      <c r="U2472" s="10">
        <f t="shared" si="311"/>
        <v>0.50565535595475719</v>
      </c>
      <c r="V2472" s="5" t="s">
        <v>120</v>
      </c>
    </row>
    <row r="2473" spans="1:22" x14ac:dyDescent="0.3">
      <c r="A2473" s="5" t="s">
        <v>2560</v>
      </c>
      <c r="B2473" s="6">
        <v>45563</v>
      </c>
      <c r="C2473" s="5">
        <f t="shared" si="304"/>
        <v>2024</v>
      </c>
      <c r="D2473" s="5">
        <f t="shared" si="305"/>
        <v>9</v>
      </c>
      <c r="E2473" s="5" t="str">
        <f t="shared" si="306"/>
        <v>Sep</v>
      </c>
      <c r="F2473" s="5" t="str">
        <f t="shared" si="307"/>
        <v>Q3</v>
      </c>
      <c r="G2473" s="5" t="s">
        <v>51</v>
      </c>
      <c r="H2473" s="5" t="s">
        <v>106</v>
      </c>
      <c r="I2473" s="5" t="s">
        <v>107</v>
      </c>
      <c r="J2473" s="5" t="s">
        <v>38</v>
      </c>
      <c r="K2473" s="5" t="s">
        <v>118</v>
      </c>
      <c r="L2473" s="5" t="s">
        <v>48</v>
      </c>
      <c r="M2473" s="5" t="s">
        <v>49</v>
      </c>
      <c r="N2473" s="5">
        <v>1</v>
      </c>
      <c r="O2473" s="7">
        <v>18106</v>
      </c>
      <c r="P2473" s="8">
        <v>0.15</v>
      </c>
      <c r="Q2473" s="7">
        <v>14322</v>
      </c>
      <c r="R2473" s="9">
        <f t="shared" si="308"/>
        <v>15390.1</v>
      </c>
      <c r="S2473" s="9">
        <f t="shared" si="309"/>
        <v>14322</v>
      </c>
      <c r="T2473" s="9">
        <f t="shared" si="310"/>
        <v>1068.1000000000004</v>
      </c>
      <c r="U2473" s="10">
        <f t="shared" si="311"/>
        <v>6.9401758273175629E-2</v>
      </c>
      <c r="V2473" s="5" t="s">
        <v>42</v>
      </c>
    </row>
    <row r="2474" spans="1:22" x14ac:dyDescent="0.3">
      <c r="A2474" s="5" t="s">
        <v>2561</v>
      </c>
      <c r="B2474" s="6">
        <v>45564</v>
      </c>
      <c r="C2474" s="5">
        <f t="shared" si="304"/>
        <v>2024</v>
      </c>
      <c r="D2474" s="5">
        <f t="shared" si="305"/>
        <v>9</v>
      </c>
      <c r="E2474" s="5" t="str">
        <f t="shared" si="306"/>
        <v>Sep</v>
      </c>
      <c r="F2474" s="5" t="str">
        <f t="shared" si="307"/>
        <v>Q3</v>
      </c>
      <c r="G2474" s="5" t="s">
        <v>51</v>
      </c>
      <c r="H2474" s="5" t="s">
        <v>52</v>
      </c>
      <c r="I2474" s="5" t="s">
        <v>53</v>
      </c>
      <c r="J2474" s="5" t="s">
        <v>54</v>
      </c>
      <c r="K2474" s="5" t="s">
        <v>55</v>
      </c>
      <c r="L2474" s="5" t="s">
        <v>48</v>
      </c>
      <c r="M2474" s="5" t="s">
        <v>56</v>
      </c>
      <c r="N2474" s="5">
        <v>2</v>
      </c>
      <c r="O2474" s="7">
        <v>3038</v>
      </c>
      <c r="P2474" s="8">
        <v>0</v>
      </c>
      <c r="Q2474" s="7">
        <v>1844</v>
      </c>
      <c r="R2474" s="9">
        <f t="shared" si="308"/>
        <v>6076</v>
      </c>
      <c r="S2474" s="9">
        <f t="shared" si="309"/>
        <v>3688</v>
      </c>
      <c r="T2474" s="9">
        <f t="shared" si="310"/>
        <v>2388</v>
      </c>
      <c r="U2474" s="10">
        <f t="shared" si="311"/>
        <v>0.39302172481895986</v>
      </c>
      <c r="V2474" s="5" t="s">
        <v>42</v>
      </c>
    </row>
    <row r="2475" spans="1:22" x14ac:dyDescent="0.3">
      <c r="A2475" s="5" t="s">
        <v>2562</v>
      </c>
      <c r="B2475" s="6">
        <v>45564</v>
      </c>
      <c r="C2475" s="5">
        <f t="shared" si="304"/>
        <v>2024</v>
      </c>
      <c r="D2475" s="5">
        <f t="shared" si="305"/>
        <v>9</v>
      </c>
      <c r="E2475" s="5" t="str">
        <f t="shared" si="306"/>
        <v>Sep</v>
      </c>
      <c r="F2475" s="5" t="str">
        <f t="shared" si="307"/>
        <v>Q3</v>
      </c>
      <c r="G2475" s="5" t="s">
        <v>35</v>
      </c>
      <c r="H2475" s="5" t="s">
        <v>44</v>
      </c>
      <c r="I2475" s="5" t="s">
        <v>45</v>
      </c>
      <c r="J2475" s="5" t="s">
        <v>46</v>
      </c>
      <c r="K2475" s="5" t="s">
        <v>66</v>
      </c>
      <c r="L2475" s="5" t="s">
        <v>76</v>
      </c>
      <c r="M2475" s="5" t="s">
        <v>56</v>
      </c>
      <c r="N2475" s="5">
        <v>1</v>
      </c>
      <c r="O2475" s="7">
        <v>295</v>
      </c>
      <c r="P2475" s="8">
        <v>0.05</v>
      </c>
      <c r="Q2475" s="7">
        <v>117</v>
      </c>
      <c r="R2475" s="9">
        <f t="shared" si="308"/>
        <v>280.25</v>
      </c>
      <c r="S2475" s="9">
        <f t="shared" si="309"/>
        <v>117</v>
      </c>
      <c r="T2475" s="9">
        <f t="shared" si="310"/>
        <v>163.25</v>
      </c>
      <c r="U2475" s="10">
        <f t="shared" si="311"/>
        <v>0.58251561106155214</v>
      </c>
      <c r="V2475" s="5" t="s">
        <v>42</v>
      </c>
    </row>
    <row r="2476" spans="1:22" x14ac:dyDescent="0.3">
      <c r="A2476" s="5" t="s">
        <v>2563</v>
      </c>
      <c r="B2476" s="6">
        <v>45564</v>
      </c>
      <c r="C2476" s="5">
        <f t="shared" si="304"/>
        <v>2024</v>
      </c>
      <c r="D2476" s="5">
        <f t="shared" si="305"/>
        <v>9</v>
      </c>
      <c r="E2476" s="5" t="str">
        <f t="shared" si="306"/>
        <v>Sep</v>
      </c>
      <c r="F2476" s="5" t="str">
        <f t="shared" si="307"/>
        <v>Q3</v>
      </c>
      <c r="G2476" s="5" t="s">
        <v>35</v>
      </c>
      <c r="H2476" s="5" t="s">
        <v>91</v>
      </c>
      <c r="I2476" s="5" t="s">
        <v>92</v>
      </c>
      <c r="J2476" s="5" t="s">
        <v>38</v>
      </c>
      <c r="K2476" s="5" t="s">
        <v>39</v>
      </c>
      <c r="L2476" s="5" t="s">
        <v>40</v>
      </c>
      <c r="M2476" s="5" t="s">
        <v>56</v>
      </c>
      <c r="N2476" s="5">
        <v>3</v>
      </c>
      <c r="O2476" s="7">
        <v>48859</v>
      </c>
      <c r="P2476" s="8">
        <v>0.15</v>
      </c>
      <c r="Q2476" s="7">
        <v>40817</v>
      </c>
      <c r="R2476" s="9">
        <f t="shared" si="308"/>
        <v>124590.45</v>
      </c>
      <c r="S2476" s="9">
        <f t="shared" si="309"/>
        <v>122451</v>
      </c>
      <c r="T2476" s="9">
        <f t="shared" si="310"/>
        <v>2139.4499999999971</v>
      </c>
      <c r="U2476" s="10">
        <f t="shared" si="311"/>
        <v>1.7171861888290774E-2</v>
      </c>
      <c r="V2476" s="5" t="s">
        <v>42</v>
      </c>
    </row>
    <row r="2477" spans="1:22" x14ac:dyDescent="0.3">
      <c r="A2477" s="5" t="s">
        <v>2564</v>
      </c>
      <c r="B2477" s="6">
        <v>45564</v>
      </c>
      <c r="C2477" s="5">
        <f t="shared" si="304"/>
        <v>2024</v>
      </c>
      <c r="D2477" s="5">
        <f t="shared" si="305"/>
        <v>9</v>
      </c>
      <c r="E2477" s="5" t="str">
        <f t="shared" si="306"/>
        <v>Sep</v>
      </c>
      <c r="F2477" s="5" t="str">
        <f t="shared" si="307"/>
        <v>Q3</v>
      </c>
      <c r="G2477" s="5" t="s">
        <v>35</v>
      </c>
      <c r="H2477" s="5" t="s">
        <v>44</v>
      </c>
      <c r="I2477" s="5" t="s">
        <v>45</v>
      </c>
      <c r="J2477" s="5" t="s">
        <v>54</v>
      </c>
      <c r="K2477" s="5" t="s">
        <v>55</v>
      </c>
      <c r="L2477" s="5" t="s">
        <v>76</v>
      </c>
      <c r="M2477" s="5" t="s">
        <v>49</v>
      </c>
      <c r="N2477" s="5">
        <v>1</v>
      </c>
      <c r="O2477" s="7">
        <v>2744</v>
      </c>
      <c r="P2477" s="8">
        <v>0</v>
      </c>
      <c r="Q2477" s="7">
        <v>1683</v>
      </c>
      <c r="R2477" s="9">
        <f t="shared" si="308"/>
        <v>2744</v>
      </c>
      <c r="S2477" s="9">
        <f t="shared" si="309"/>
        <v>1683</v>
      </c>
      <c r="T2477" s="9">
        <f t="shared" si="310"/>
        <v>1061</v>
      </c>
      <c r="U2477" s="10">
        <f t="shared" si="311"/>
        <v>0.38666180758017493</v>
      </c>
      <c r="V2477" s="5" t="s">
        <v>42</v>
      </c>
    </row>
    <row r="2478" spans="1:22" x14ac:dyDescent="0.3">
      <c r="A2478" s="5" t="s">
        <v>2565</v>
      </c>
      <c r="B2478" s="6">
        <v>45564</v>
      </c>
      <c r="C2478" s="5">
        <f t="shared" si="304"/>
        <v>2024</v>
      </c>
      <c r="D2478" s="5">
        <f t="shared" si="305"/>
        <v>9</v>
      </c>
      <c r="E2478" s="5" t="str">
        <f t="shared" si="306"/>
        <v>Sep</v>
      </c>
      <c r="F2478" s="5" t="str">
        <f t="shared" si="307"/>
        <v>Q3</v>
      </c>
      <c r="G2478" s="5" t="s">
        <v>63</v>
      </c>
      <c r="H2478" s="5" t="s">
        <v>109</v>
      </c>
      <c r="I2478" s="5" t="s">
        <v>110</v>
      </c>
      <c r="J2478" s="5" t="s">
        <v>38</v>
      </c>
      <c r="K2478" s="5" t="s">
        <v>104</v>
      </c>
      <c r="L2478" s="5" t="s">
        <v>48</v>
      </c>
      <c r="M2478" s="5" t="s">
        <v>49</v>
      </c>
      <c r="N2478" s="5">
        <v>1</v>
      </c>
      <c r="O2478" s="7">
        <v>1582</v>
      </c>
      <c r="P2478" s="8">
        <v>0</v>
      </c>
      <c r="Q2478" s="7">
        <v>792</v>
      </c>
      <c r="R2478" s="9">
        <f t="shared" si="308"/>
        <v>1582</v>
      </c>
      <c r="S2478" s="9">
        <f t="shared" si="309"/>
        <v>792</v>
      </c>
      <c r="T2478" s="9">
        <f t="shared" si="310"/>
        <v>790</v>
      </c>
      <c r="U2478" s="10">
        <f t="shared" si="311"/>
        <v>0.4993678887484197</v>
      </c>
      <c r="V2478" s="5" t="s">
        <v>42</v>
      </c>
    </row>
    <row r="2479" spans="1:22" x14ac:dyDescent="0.3">
      <c r="A2479" s="5" t="s">
        <v>2566</v>
      </c>
      <c r="B2479" s="6">
        <v>45564</v>
      </c>
      <c r="C2479" s="5">
        <f t="shared" si="304"/>
        <v>2024</v>
      </c>
      <c r="D2479" s="5">
        <f t="shared" si="305"/>
        <v>9</v>
      </c>
      <c r="E2479" s="5" t="str">
        <f t="shared" si="306"/>
        <v>Sep</v>
      </c>
      <c r="F2479" s="5" t="str">
        <f t="shared" si="307"/>
        <v>Q3</v>
      </c>
      <c r="G2479" s="5" t="s">
        <v>51</v>
      </c>
      <c r="H2479" s="5" t="s">
        <v>52</v>
      </c>
      <c r="I2479" s="5" t="s">
        <v>53</v>
      </c>
      <c r="J2479" s="5" t="s">
        <v>46</v>
      </c>
      <c r="K2479" s="5" t="s">
        <v>47</v>
      </c>
      <c r="L2479" s="5" t="s">
        <v>40</v>
      </c>
      <c r="M2479" s="5" t="s">
        <v>49</v>
      </c>
      <c r="N2479" s="5">
        <v>3</v>
      </c>
      <c r="O2479" s="7">
        <v>420</v>
      </c>
      <c r="P2479" s="8">
        <v>0.1</v>
      </c>
      <c r="Q2479" s="7">
        <v>187</v>
      </c>
      <c r="R2479" s="9">
        <f t="shared" si="308"/>
        <v>1134</v>
      </c>
      <c r="S2479" s="9">
        <f t="shared" si="309"/>
        <v>561</v>
      </c>
      <c r="T2479" s="9">
        <f t="shared" si="310"/>
        <v>573</v>
      </c>
      <c r="U2479" s="10">
        <f t="shared" si="311"/>
        <v>0.50529100529100535</v>
      </c>
      <c r="V2479" s="5" t="s">
        <v>42</v>
      </c>
    </row>
    <row r="2480" spans="1:22" x14ac:dyDescent="0.3">
      <c r="A2480" s="5" t="s">
        <v>2567</v>
      </c>
      <c r="B2480" s="6">
        <v>45565</v>
      </c>
      <c r="C2480" s="5">
        <f t="shared" si="304"/>
        <v>2024</v>
      </c>
      <c r="D2480" s="5">
        <f t="shared" si="305"/>
        <v>9</v>
      </c>
      <c r="E2480" s="5" t="str">
        <f t="shared" si="306"/>
        <v>Sep</v>
      </c>
      <c r="F2480" s="5" t="str">
        <f t="shared" si="307"/>
        <v>Q3</v>
      </c>
      <c r="G2480" s="5" t="s">
        <v>51</v>
      </c>
      <c r="H2480" s="5" t="s">
        <v>106</v>
      </c>
      <c r="I2480" s="5" t="s">
        <v>107</v>
      </c>
      <c r="J2480" s="5" t="s">
        <v>81</v>
      </c>
      <c r="K2480" s="5" t="s">
        <v>146</v>
      </c>
      <c r="L2480" s="5" t="s">
        <v>48</v>
      </c>
      <c r="M2480" s="5" t="s">
        <v>56</v>
      </c>
      <c r="N2480" s="5">
        <v>2</v>
      </c>
      <c r="O2480" s="7">
        <v>8280</v>
      </c>
      <c r="P2480" s="8">
        <v>0.2</v>
      </c>
      <c r="Q2480" s="7">
        <v>5176</v>
      </c>
      <c r="R2480" s="9">
        <f t="shared" si="308"/>
        <v>13248</v>
      </c>
      <c r="S2480" s="9">
        <f t="shared" si="309"/>
        <v>10352</v>
      </c>
      <c r="T2480" s="9">
        <f t="shared" si="310"/>
        <v>2896</v>
      </c>
      <c r="U2480" s="10">
        <f t="shared" si="311"/>
        <v>0.21859903381642512</v>
      </c>
      <c r="V2480" s="5" t="s">
        <v>42</v>
      </c>
    </row>
    <row r="2481" spans="1:22" x14ac:dyDescent="0.3">
      <c r="A2481" s="5" t="s">
        <v>2568</v>
      </c>
      <c r="B2481" s="6">
        <v>45565</v>
      </c>
      <c r="C2481" s="5">
        <f t="shared" si="304"/>
        <v>2024</v>
      </c>
      <c r="D2481" s="5">
        <f t="shared" si="305"/>
        <v>9</v>
      </c>
      <c r="E2481" s="5" t="str">
        <f t="shared" si="306"/>
        <v>Sep</v>
      </c>
      <c r="F2481" s="5" t="str">
        <f t="shared" si="307"/>
        <v>Q3</v>
      </c>
      <c r="G2481" s="5" t="s">
        <v>63</v>
      </c>
      <c r="H2481" s="5" t="s">
        <v>64</v>
      </c>
      <c r="I2481" s="5" t="s">
        <v>65</v>
      </c>
      <c r="J2481" s="5" t="s">
        <v>54</v>
      </c>
      <c r="K2481" s="5" t="s">
        <v>99</v>
      </c>
      <c r="L2481" s="5" t="s">
        <v>40</v>
      </c>
      <c r="M2481" s="5" t="s">
        <v>49</v>
      </c>
      <c r="N2481" s="5">
        <v>3</v>
      </c>
      <c r="O2481" s="7">
        <v>1776</v>
      </c>
      <c r="P2481" s="8">
        <v>0.05</v>
      </c>
      <c r="Q2481" s="7">
        <v>898</v>
      </c>
      <c r="R2481" s="9">
        <f t="shared" si="308"/>
        <v>5061.5999999999995</v>
      </c>
      <c r="S2481" s="9">
        <f t="shared" si="309"/>
        <v>2694</v>
      </c>
      <c r="T2481" s="9">
        <f t="shared" si="310"/>
        <v>2367.5999999999995</v>
      </c>
      <c r="U2481" s="10">
        <f t="shared" si="311"/>
        <v>0.46775723091512561</v>
      </c>
      <c r="V2481" s="5" t="s">
        <v>42</v>
      </c>
    </row>
    <row r="2482" spans="1:22" x14ac:dyDescent="0.3">
      <c r="A2482" s="5" t="s">
        <v>2569</v>
      </c>
      <c r="B2482" s="6">
        <v>45565</v>
      </c>
      <c r="C2482" s="5">
        <f t="shared" si="304"/>
        <v>2024</v>
      </c>
      <c r="D2482" s="5">
        <f t="shared" si="305"/>
        <v>9</v>
      </c>
      <c r="E2482" s="5" t="str">
        <f t="shared" si="306"/>
        <v>Sep</v>
      </c>
      <c r="F2482" s="5" t="str">
        <f t="shared" si="307"/>
        <v>Q3</v>
      </c>
      <c r="G2482" s="5" t="s">
        <v>51</v>
      </c>
      <c r="H2482" s="5" t="s">
        <v>79</v>
      </c>
      <c r="I2482" s="5" t="s">
        <v>80</v>
      </c>
      <c r="J2482" s="5" t="s">
        <v>46</v>
      </c>
      <c r="K2482" s="5" t="s">
        <v>89</v>
      </c>
      <c r="L2482" s="5" t="s">
        <v>40</v>
      </c>
      <c r="M2482" s="5" t="s">
        <v>56</v>
      </c>
      <c r="N2482" s="5">
        <v>1</v>
      </c>
      <c r="O2482" s="7">
        <v>2270</v>
      </c>
      <c r="P2482" s="8">
        <v>0</v>
      </c>
      <c r="Q2482" s="7">
        <v>1279</v>
      </c>
      <c r="R2482" s="9">
        <f t="shared" si="308"/>
        <v>2270</v>
      </c>
      <c r="S2482" s="9">
        <f t="shared" si="309"/>
        <v>1279</v>
      </c>
      <c r="T2482" s="9">
        <f t="shared" si="310"/>
        <v>991</v>
      </c>
      <c r="U2482" s="10">
        <f t="shared" si="311"/>
        <v>0.43656387665198237</v>
      </c>
      <c r="V2482" s="5" t="s">
        <v>42</v>
      </c>
    </row>
    <row r="2483" spans="1:22" x14ac:dyDescent="0.3">
      <c r="A2483" s="5" t="s">
        <v>2570</v>
      </c>
      <c r="B2483" s="6">
        <v>45565</v>
      </c>
      <c r="C2483" s="5">
        <f t="shared" si="304"/>
        <v>2024</v>
      </c>
      <c r="D2483" s="5">
        <f t="shared" si="305"/>
        <v>9</v>
      </c>
      <c r="E2483" s="5" t="str">
        <f t="shared" si="306"/>
        <v>Sep</v>
      </c>
      <c r="F2483" s="5" t="str">
        <f t="shared" si="307"/>
        <v>Q3</v>
      </c>
      <c r="G2483" s="5" t="s">
        <v>58</v>
      </c>
      <c r="H2483" s="5" t="s">
        <v>59</v>
      </c>
      <c r="I2483" s="5" t="s">
        <v>60</v>
      </c>
      <c r="J2483" s="5" t="s">
        <v>38</v>
      </c>
      <c r="K2483" s="5" t="s">
        <v>39</v>
      </c>
      <c r="L2483" s="5" t="s">
        <v>40</v>
      </c>
      <c r="M2483" s="5" t="s">
        <v>56</v>
      </c>
      <c r="N2483" s="5">
        <v>1</v>
      </c>
      <c r="O2483" s="7">
        <v>56749</v>
      </c>
      <c r="P2483" s="8">
        <v>0.05</v>
      </c>
      <c r="Q2483" s="7">
        <v>49190</v>
      </c>
      <c r="R2483" s="9">
        <f t="shared" si="308"/>
        <v>53911.549999999996</v>
      </c>
      <c r="S2483" s="9">
        <f t="shared" si="309"/>
        <v>49190</v>
      </c>
      <c r="T2483" s="9">
        <f t="shared" si="310"/>
        <v>4721.5499999999956</v>
      </c>
      <c r="U2483" s="10">
        <f t="shared" si="311"/>
        <v>8.75795631919319E-2</v>
      </c>
      <c r="V2483" s="5" t="s">
        <v>42</v>
      </c>
    </row>
    <row r="2484" spans="1:22" x14ac:dyDescent="0.3">
      <c r="A2484" s="5" t="s">
        <v>2571</v>
      </c>
      <c r="B2484" s="6">
        <v>45565</v>
      </c>
      <c r="C2484" s="5">
        <f t="shared" si="304"/>
        <v>2024</v>
      </c>
      <c r="D2484" s="5">
        <f t="shared" si="305"/>
        <v>9</v>
      </c>
      <c r="E2484" s="5" t="str">
        <f t="shared" si="306"/>
        <v>Sep</v>
      </c>
      <c r="F2484" s="5" t="str">
        <f t="shared" si="307"/>
        <v>Q3</v>
      </c>
      <c r="G2484" s="5" t="s">
        <v>51</v>
      </c>
      <c r="H2484" s="5" t="s">
        <v>106</v>
      </c>
      <c r="I2484" s="5" t="s">
        <v>107</v>
      </c>
      <c r="J2484" s="5" t="s">
        <v>38</v>
      </c>
      <c r="K2484" s="5" t="s">
        <v>75</v>
      </c>
      <c r="L2484" s="5" t="s">
        <v>76</v>
      </c>
      <c r="M2484" s="5" t="s">
        <v>56</v>
      </c>
      <c r="N2484" s="5">
        <v>1</v>
      </c>
      <c r="O2484" s="7">
        <v>10768</v>
      </c>
      <c r="P2484" s="8">
        <v>0</v>
      </c>
      <c r="Q2484" s="7">
        <v>7932</v>
      </c>
      <c r="R2484" s="9">
        <f t="shared" si="308"/>
        <v>10768</v>
      </c>
      <c r="S2484" s="9">
        <f t="shared" si="309"/>
        <v>7932</v>
      </c>
      <c r="T2484" s="9">
        <f t="shared" si="310"/>
        <v>2836</v>
      </c>
      <c r="U2484" s="10">
        <f t="shared" si="311"/>
        <v>0.26337295690936108</v>
      </c>
      <c r="V2484" s="5" t="s">
        <v>42</v>
      </c>
    </row>
    <row r="2485" spans="1:22" x14ac:dyDescent="0.3">
      <c r="A2485" s="5" t="s">
        <v>2572</v>
      </c>
      <c r="B2485" s="6">
        <v>45566</v>
      </c>
      <c r="C2485" s="5">
        <f t="shared" si="304"/>
        <v>2024</v>
      </c>
      <c r="D2485" s="5">
        <f t="shared" si="305"/>
        <v>10</v>
      </c>
      <c r="E2485" s="5" t="str">
        <f t="shared" si="306"/>
        <v>Oct</v>
      </c>
      <c r="F2485" s="5" t="str">
        <f t="shared" si="307"/>
        <v>Q4</v>
      </c>
      <c r="G2485" s="5" t="s">
        <v>51</v>
      </c>
      <c r="H2485" s="5" t="s">
        <v>52</v>
      </c>
      <c r="I2485" s="5" t="s">
        <v>53</v>
      </c>
      <c r="J2485" s="5" t="s">
        <v>38</v>
      </c>
      <c r="K2485" s="5" t="s">
        <v>75</v>
      </c>
      <c r="L2485" s="5" t="s">
        <v>40</v>
      </c>
      <c r="M2485" s="5" t="s">
        <v>49</v>
      </c>
      <c r="N2485" s="5">
        <v>1</v>
      </c>
      <c r="O2485" s="7">
        <v>12059</v>
      </c>
      <c r="P2485" s="8">
        <v>0</v>
      </c>
      <c r="Q2485" s="7">
        <v>9086</v>
      </c>
      <c r="R2485" s="9">
        <f t="shared" si="308"/>
        <v>12059</v>
      </c>
      <c r="S2485" s="9">
        <f t="shared" si="309"/>
        <v>9086</v>
      </c>
      <c r="T2485" s="9">
        <f t="shared" si="310"/>
        <v>2973</v>
      </c>
      <c r="U2485" s="10">
        <f t="shared" si="311"/>
        <v>0.24653785554357741</v>
      </c>
      <c r="V2485" s="5" t="s">
        <v>42</v>
      </c>
    </row>
    <row r="2486" spans="1:22" x14ac:dyDescent="0.3">
      <c r="A2486" s="5" t="s">
        <v>2573</v>
      </c>
      <c r="B2486" s="6">
        <v>45566</v>
      </c>
      <c r="C2486" s="5">
        <f t="shared" si="304"/>
        <v>2024</v>
      </c>
      <c r="D2486" s="5">
        <f t="shared" si="305"/>
        <v>10</v>
      </c>
      <c r="E2486" s="5" t="str">
        <f t="shared" si="306"/>
        <v>Oct</v>
      </c>
      <c r="F2486" s="5" t="str">
        <f t="shared" si="307"/>
        <v>Q4</v>
      </c>
      <c r="G2486" s="5" t="s">
        <v>58</v>
      </c>
      <c r="H2486" s="5" t="s">
        <v>72</v>
      </c>
      <c r="I2486" s="5" t="s">
        <v>73</v>
      </c>
      <c r="J2486" s="5" t="s">
        <v>38</v>
      </c>
      <c r="K2486" s="5" t="s">
        <v>104</v>
      </c>
      <c r="L2486" s="5" t="s">
        <v>40</v>
      </c>
      <c r="M2486" s="5" t="s">
        <v>41</v>
      </c>
      <c r="N2486" s="5">
        <v>3</v>
      </c>
      <c r="O2486" s="7">
        <v>1636</v>
      </c>
      <c r="P2486" s="8">
        <v>0.05</v>
      </c>
      <c r="Q2486" s="7">
        <v>833</v>
      </c>
      <c r="R2486" s="9">
        <f t="shared" si="308"/>
        <v>4662.5999999999995</v>
      </c>
      <c r="S2486" s="9">
        <f t="shared" si="309"/>
        <v>2499</v>
      </c>
      <c r="T2486" s="9">
        <f t="shared" si="310"/>
        <v>2163.5999999999995</v>
      </c>
      <c r="U2486" s="10">
        <f t="shared" si="311"/>
        <v>0.46403294299317971</v>
      </c>
      <c r="V2486" s="5" t="s">
        <v>42</v>
      </c>
    </row>
    <row r="2487" spans="1:22" x14ac:dyDescent="0.3">
      <c r="A2487" s="5" t="s">
        <v>2574</v>
      </c>
      <c r="B2487" s="6">
        <v>45566</v>
      </c>
      <c r="C2487" s="5">
        <f t="shared" si="304"/>
        <v>2024</v>
      </c>
      <c r="D2487" s="5">
        <f t="shared" si="305"/>
        <v>10</v>
      </c>
      <c r="E2487" s="5" t="str">
        <f t="shared" si="306"/>
        <v>Oct</v>
      </c>
      <c r="F2487" s="5" t="str">
        <f t="shared" si="307"/>
        <v>Q4</v>
      </c>
      <c r="G2487" s="5" t="s">
        <v>51</v>
      </c>
      <c r="H2487" s="5" t="s">
        <v>52</v>
      </c>
      <c r="I2487" s="5" t="s">
        <v>53</v>
      </c>
      <c r="J2487" s="5" t="s">
        <v>54</v>
      </c>
      <c r="K2487" s="5" t="s">
        <v>84</v>
      </c>
      <c r="L2487" s="5" t="s">
        <v>76</v>
      </c>
      <c r="M2487" s="5" t="s">
        <v>49</v>
      </c>
      <c r="N2487" s="5">
        <v>1</v>
      </c>
      <c r="O2487" s="7">
        <v>2449</v>
      </c>
      <c r="P2487" s="8">
        <v>0.05</v>
      </c>
      <c r="Q2487" s="7">
        <v>1206</v>
      </c>
      <c r="R2487" s="9">
        <f t="shared" si="308"/>
        <v>2326.5499999999997</v>
      </c>
      <c r="S2487" s="9">
        <f t="shared" si="309"/>
        <v>1206</v>
      </c>
      <c r="T2487" s="9">
        <f t="shared" si="310"/>
        <v>1120.5499999999997</v>
      </c>
      <c r="U2487" s="10">
        <f t="shared" si="311"/>
        <v>0.48163589864821293</v>
      </c>
      <c r="V2487" s="5" t="s">
        <v>42</v>
      </c>
    </row>
    <row r="2488" spans="1:22" x14ac:dyDescent="0.3">
      <c r="A2488" s="5" t="s">
        <v>2575</v>
      </c>
      <c r="B2488" s="6">
        <v>45567</v>
      </c>
      <c r="C2488" s="5">
        <f t="shared" si="304"/>
        <v>2024</v>
      </c>
      <c r="D2488" s="5">
        <f t="shared" si="305"/>
        <v>10</v>
      </c>
      <c r="E2488" s="5" t="str">
        <f t="shared" si="306"/>
        <v>Oct</v>
      </c>
      <c r="F2488" s="5" t="str">
        <f t="shared" si="307"/>
        <v>Q4</v>
      </c>
      <c r="G2488" s="5" t="s">
        <v>51</v>
      </c>
      <c r="H2488" s="5" t="s">
        <v>52</v>
      </c>
      <c r="I2488" s="5" t="s">
        <v>53</v>
      </c>
      <c r="J2488" s="5" t="s">
        <v>81</v>
      </c>
      <c r="K2488" s="5" t="s">
        <v>94</v>
      </c>
      <c r="L2488" s="5" t="s">
        <v>40</v>
      </c>
      <c r="M2488" s="5" t="s">
        <v>49</v>
      </c>
      <c r="N2488" s="5">
        <v>2</v>
      </c>
      <c r="O2488" s="7">
        <v>31473</v>
      </c>
      <c r="P2488" s="8">
        <v>0.25</v>
      </c>
      <c r="Q2488" s="7">
        <v>20818</v>
      </c>
      <c r="R2488" s="9">
        <f t="shared" si="308"/>
        <v>47209.5</v>
      </c>
      <c r="S2488" s="9">
        <f t="shared" si="309"/>
        <v>41636</v>
      </c>
      <c r="T2488" s="9">
        <f t="shared" si="310"/>
        <v>5573.5</v>
      </c>
      <c r="U2488" s="10">
        <f t="shared" si="311"/>
        <v>0.11805886527076118</v>
      </c>
      <c r="V2488" s="5" t="s">
        <v>42</v>
      </c>
    </row>
    <row r="2489" spans="1:22" x14ac:dyDescent="0.3">
      <c r="A2489" s="5" t="s">
        <v>2576</v>
      </c>
      <c r="B2489" s="6">
        <v>45567</v>
      </c>
      <c r="C2489" s="5">
        <f t="shared" si="304"/>
        <v>2024</v>
      </c>
      <c r="D2489" s="5">
        <f t="shared" si="305"/>
        <v>10</v>
      </c>
      <c r="E2489" s="5" t="str">
        <f t="shared" si="306"/>
        <v>Oct</v>
      </c>
      <c r="F2489" s="5" t="str">
        <f t="shared" si="307"/>
        <v>Q4</v>
      </c>
      <c r="G2489" s="5" t="s">
        <v>58</v>
      </c>
      <c r="H2489" s="5" t="s">
        <v>68</v>
      </c>
      <c r="I2489" s="5" t="s">
        <v>69</v>
      </c>
      <c r="J2489" s="5" t="s">
        <v>46</v>
      </c>
      <c r="K2489" s="5" t="s">
        <v>47</v>
      </c>
      <c r="L2489" s="5" t="s">
        <v>40</v>
      </c>
      <c r="M2489" s="5" t="s">
        <v>49</v>
      </c>
      <c r="N2489" s="5">
        <v>3</v>
      </c>
      <c r="O2489" s="7">
        <v>451</v>
      </c>
      <c r="P2489" s="8">
        <v>0.1</v>
      </c>
      <c r="Q2489" s="7">
        <v>197</v>
      </c>
      <c r="R2489" s="9">
        <f t="shared" si="308"/>
        <v>1217.7</v>
      </c>
      <c r="S2489" s="9">
        <f t="shared" si="309"/>
        <v>591</v>
      </c>
      <c r="T2489" s="9">
        <f t="shared" si="310"/>
        <v>626.70000000000005</v>
      </c>
      <c r="U2489" s="10">
        <f t="shared" si="311"/>
        <v>0.51465878295146594</v>
      </c>
      <c r="V2489" s="5" t="s">
        <v>42</v>
      </c>
    </row>
    <row r="2490" spans="1:22" x14ac:dyDescent="0.3">
      <c r="A2490" s="5" t="s">
        <v>2577</v>
      </c>
      <c r="B2490" s="6">
        <v>45567</v>
      </c>
      <c r="C2490" s="5">
        <f t="shared" si="304"/>
        <v>2024</v>
      </c>
      <c r="D2490" s="5">
        <f t="shared" si="305"/>
        <v>10</v>
      </c>
      <c r="E2490" s="5" t="str">
        <f t="shared" si="306"/>
        <v>Oct</v>
      </c>
      <c r="F2490" s="5" t="str">
        <f t="shared" si="307"/>
        <v>Q4</v>
      </c>
      <c r="G2490" s="5" t="s">
        <v>58</v>
      </c>
      <c r="H2490" s="5" t="s">
        <v>68</v>
      </c>
      <c r="I2490" s="5" t="s">
        <v>69</v>
      </c>
      <c r="J2490" s="5" t="s">
        <v>38</v>
      </c>
      <c r="K2490" s="5" t="s">
        <v>39</v>
      </c>
      <c r="L2490" s="5" t="s">
        <v>48</v>
      </c>
      <c r="M2490" s="5" t="s">
        <v>56</v>
      </c>
      <c r="N2490" s="5">
        <v>1</v>
      </c>
      <c r="O2490" s="7">
        <v>54121</v>
      </c>
      <c r="P2490" s="8">
        <v>0</v>
      </c>
      <c r="Q2490" s="7">
        <v>46208</v>
      </c>
      <c r="R2490" s="9">
        <f t="shared" si="308"/>
        <v>54121</v>
      </c>
      <c r="S2490" s="9">
        <f t="shared" si="309"/>
        <v>46208</v>
      </c>
      <c r="T2490" s="9">
        <f t="shared" si="310"/>
        <v>7913</v>
      </c>
      <c r="U2490" s="10">
        <f t="shared" si="311"/>
        <v>0.14620941963378356</v>
      </c>
      <c r="V2490" s="5" t="s">
        <v>42</v>
      </c>
    </row>
    <row r="2491" spans="1:22" x14ac:dyDescent="0.3">
      <c r="A2491" s="5" t="s">
        <v>2578</v>
      </c>
      <c r="B2491" s="6">
        <v>45567</v>
      </c>
      <c r="C2491" s="5">
        <f t="shared" si="304"/>
        <v>2024</v>
      </c>
      <c r="D2491" s="5">
        <f t="shared" si="305"/>
        <v>10</v>
      </c>
      <c r="E2491" s="5" t="str">
        <f t="shared" si="306"/>
        <v>Oct</v>
      </c>
      <c r="F2491" s="5" t="str">
        <f t="shared" si="307"/>
        <v>Q4</v>
      </c>
      <c r="G2491" s="5" t="s">
        <v>51</v>
      </c>
      <c r="H2491" s="5" t="s">
        <v>106</v>
      </c>
      <c r="I2491" s="5" t="s">
        <v>107</v>
      </c>
      <c r="J2491" s="5" t="s">
        <v>46</v>
      </c>
      <c r="K2491" s="5" t="s">
        <v>47</v>
      </c>
      <c r="L2491" s="5" t="s">
        <v>40</v>
      </c>
      <c r="M2491" s="5" t="s">
        <v>56</v>
      </c>
      <c r="N2491" s="5">
        <v>1</v>
      </c>
      <c r="O2491" s="7">
        <v>422</v>
      </c>
      <c r="P2491" s="8">
        <v>0.05</v>
      </c>
      <c r="Q2491" s="7">
        <v>185</v>
      </c>
      <c r="R2491" s="9">
        <f t="shared" si="308"/>
        <v>400.9</v>
      </c>
      <c r="S2491" s="9">
        <f t="shared" si="309"/>
        <v>185</v>
      </c>
      <c r="T2491" s="9">
        <f t="shared" si="310"/>
        <v>215.89999999999998</v>
      </c>
      <c r="U2491" s="10">
        <f t="shared" si="311"/>
        <v>0.53853828885008725</v>
      </c>
      <c r="V2491" s="5" t="s">
        <v>42</v>
      </c>
    </row>
    <row r="2492" spans="1:22" x14ac:dyDescent="0.3">
      <c r="A2492" s="5" t="s">
        <v>2579</v>
      </c>
      <c r="B2492" s="6">
        <v>45567</v>
      </c>
      <c r="C2492" s="5">
        <f t="shared" si="304"/>
        <v>2024</v>
      </c>
      <c r="D2492" s="5">
        <f t="shared" si="305"/>
        <v>10</v>
      </c>
      <c r="E2492" s="5" t="str">
        <f t="shared" si="306"/>
        <v>Oct</v>
      </c>
      <c r="F2492" s="5" t="str">
        <f t="shared" si="307"/>
        <v>Q4</v>
      </c>
      <c r="G2492" s="5" t="s">
        <v>51</v>
      </c>
      <c r="H2492" s="5" t="s">
        <v>79</v>
      </c>
      <c r="I2492" s="5" t="s">
        <v>80</v>
      </c>
      <c r="J2492" s="5" t="s">
        <v>46</v>
      </c>
      <c r="K2492" s="5" t="s">
        <v>61</v>
      </c>
      <c r="L2492" s="5" t="s">
        <v>40</v>
      </c>
      <c r="M2492" s="5" t="s">
        <v>49</v>
      </c>
      <c r="N2492" s="5">
        <v>1</v>
      </c>
      <c r="O2492" s="7">
        <v>241</v>
      </c>
      <c r="P2492" s="8">
        <v>0.05</v>
      </c>
      <c r="Q2492" s="7">
        <v>99</v>
      </c>
      <c r="R2492" s="9">
        <f t="shared" si="308"/>
        <v>228.95</v>
      </c>
      <c r="S2492" s="9">
        <f t="shared" si="309"/>
        <v>99</v>
      </c>
      <c r="T2492" s="9">
        <f t="shared" si="310"/>
        <v>129.94999999999999</v>
      </c>
      <c r="U2492" s="10">
        <f t="shared" si="311"/>
        <v>0.56759117711290674</v>
      </c>
      <c r="V2492" s="5" t="s">
        <v>42</v>
      </c>
    </row>
    <row r="2493" spans="1:22" x14ac:dyDescent="0.3">
      <c r="A2493" s="5" t="s">
        <v>2580</v>
      </c>
      <c r="B2493" s="6">
        <v>45568</v>
      </c>
      <c r="C2493" s="5">
        <f t="shared" si="304"/>
        <v>2024</v>
      </c>
      <c r="D2493" s="5">
        <f t="shared" si="305"/>
        <v>10</v>
      </c>
      <c r="E2493" s="5" t="str">
        <f t="shared" si="306"/>
        <v>Oct</v>
      </c>
      <c r="F2493" s="5" t="str">
        <f t="shared" si="307"/>
        <v>Q4</v>
      </c>
      <c r="G2493" s="5" t="s">
        <v>35</v>
      </c>
      <c r="H2493" s="5" t="s">
        <v>44</v>
      </c>
      <c r="I2493" s="5" t="s">
        <v>45</v>
      </c>
      <c r="J2493" s="5" t="s">
        <v>54</v>
      </c>
      <c r="K2493" s="5" t="s">
        <v>99</v>
      </c>
      <c r="L2493" s="5" t="s">
        <v>40</v>
      </c>
      <c r="M2493" s="5" t="s">
        <v>49</v>
      </c>
      <c r="N2493" s="5">
        <v>1</v>
      </c>
      <c r="O2493" s="7">
        <v>1654</v>
      </c>
      <c r="P2493" s="8">
        <v>0</v>
      </c>
      <c r="Q2493" s="7">
        <v>853</v>
      </c>
      <c r="R2493" s="9">
        <f t="shared" si="308"/>
        <v>1654</v>
      </c>
      <c r="S2493" s="9">
        <f t="shared" si="309"/>
        <v>853</v>
      </c>
      <c r="T2493" s="9">
        <f t="shared" si="310"/>
        <v>801</v>
      </c>
      <c r="U2493" s="10">
        <f t="shared" si="311"/>
        <v>0.48428053204353083</v>
      </c>
      <c r="V2493" s="5" t="s">
        <v>42</v>
      </c>
    </row>
    <row r="2494" spans="1:22" x14ac:dyDescent="0.3">
      <c r="A2494" s="5" t="s">
        <v>2581</v>
      </c>
      <c r="B2494" s="6">
        <v>45568</v>
      </c>
      <c r="C2494" s="5">
        <f t="shared" si="304"/>
        <v>2024</v>
      </c>
      <c r="D2494" s="5">
        <f t="shared" si="305"/>
        <v>10</v>
      </c>
      <c r="E2494" s="5" t="str">
        <f t="shared" si="306"/>
        <v>Oct</v>
      </c>
      <c r="F2494" s="5" t="str">
        <f t="shared" si="307"/>
        <v>Q4</v>
      </c>
      <c r="G2494" s="5" t="s">
        <v>51</v>
      </c>
      <c r="H2494" s="5" t="s">
        <v>79</v>
      </c>
      <c r="I2494" s="5" t="s">
        <v>80</v>
      </c>
      <c r="J2494" s="5" t="s">
        <v>38</v>
      </c>
      <c r="K2494" s="5" t="s">
        <v>118</v>
      </c>
      <c r="L2494" s="5" t="s">
        <v>40</v>
      </c>
      <c r="M2494" s="5" t="s">
        <v>49</v>
      </c>
      <c r="N2494" s="5">
        <v>1</v>
      </c>
      <c r="O2494" s="7">
        <v>19101</v>
      </c>
      <c r="P2494" s="8">
        <v>0</v>
      </c>
      <c r="Q2494" s="7">
        <v>15124</v>
      </c>
      <c r="R2494" s="9">
        <f t="shared" si="308"/>
        <v>19101</v>
      </c>
      <c r="S2494" s="9">
        <f t="shared" si="309"/>
        <v>15124</v>
      </c>
      <c r="T2494" s="9">
        <f t="shared" si="310"/>
        <v>3977</v>
      </c>
      <c r="U2494" s="10">
        <f t="shared" si="311"/>
        <v>0.20820899429349249</v>
      </c>
      <c r="V2494" s="5" t="s">
        <v>120</v>
      </c>
    </row>
    <row r="2495" spans="1:22" x14ac:dyDescent="0.3">
      <c r="A2495" s="5" t="s">
        <v>2582</v>
      </c>
      <c r="B2495" s="6">
        <v>45568</v>
      </c>
      <c r="C2495" s="5">
        <f t="shared" si="304"/>
        <v>2024</v>
      </c>
      <c r="D2495" s="5">
        <f t="shared" si="305"/>
        <v>10</v>
      </c>
      <c r="E2495" s="5" t="str">
        <f t="shared" si="306"/>
        <v>Oct</v>
      </c>
      <c r="F2495" s="5" t="str">
        <f t="shared" si="307"/>
        <v>Q4</v>
      </c>
      <c r="G2495" s="5" t="s">
        <v>35</v>
      </c>
      <c r="H2495" s="5" t="s">
        <v>44</v>
      </c>
      <c r="I2495" s="5" t="s">
        <v>45</v>
      </c>
      <c r="J2495" s="5" t="s">
        <v>54</v>
      </c>
      <c r="K2495" s="5" t="s">
        <v>84</v>
      </c>
      <c r="L2495" s="5" t="s">
        <v>40</v>
      </c>
      <c r="M2495" s="5" t="s">
        <v>49</v>
      </c>
      <c r="N2495" s="5">
        <v>1</v>
      </c>
      <c r="O2495" s="7">
        <v>2190</v>
      </c>
      <c r="P2495" s="8">
        <v>0</v>
      </c>
      <c r="Q2495" s="7">
        <v>1069</v>
      </c>
      <c r="R2495" s="9">
        <f t="shared" si="308"/>
        <v>2190</v>
      </c>
      <c r="S2495" s="9">
        <f t="shared" si="309"/>
        <v>1069</v>
      </c>
      <c r="T2495" s="9">
        <f t="shared" si="310"/>
        <v>1121</v>
      </c>
      <c r="U2495" s="10">
        <f t="shared" si="311"/>
        <v>0.51187214611872145</v>
      </c>
      <c r="V2495" s="5" t="s">
        <v>42</v>
      </c>
    </row>
    <row r="2496" spans="1:22" x14ac:dyDescent="0.3">
      <c r="A2496" s="5" t="s">
        <v>2583</v>
      </c>
      <c r="B2496" s="6">
        <v>45568</v>
      </c>
      <c r="C2496" s="5">
        <f t="shared" si="304"/>
        <v>2024</v>
      </c>
      <c r="D2496" s="5">
        <f t="shared" si="305"/>
        <v>10</v>
      </c>
      <c r="E2496" s="5" t="str">
        <f t="shared" si="306"/>
        <v>Oct</v>
      </c>
      <c r="F2496" s="5" t="str">
        <f t="shared" si="307"/>
        <v>Q4</v>
      </c>
      <c r="G2496" s="5" t="s">
        <v>51</v>
      </c>
      <c r="H2496" s="5" t="s">
        <v>106</v>
      </c>
      <c r="I2496" s="5" t="s">
        <v>107</v>
      </c>
      <c r="J2496" s="5" t="s">
        <v>46</v>
      </c>
      <c r="K2496" s="5" t="s">
        <v>61</v>
      </c>
      <c r="L2496" s="5" t="s">
        <v>76</v>
      </c>
      <c r="M2496" s="5" t="s">
        <v>41</v>
      </c>
      <c r="N2496" s="5">
        <v>2</v>
      </c>
      <c r="O2496" s="7">
        <v>225</v>
      </c>
      <c r="P2496" s="8">
        <v>0.2</v>
      </c>
      <c r="Q2496" s="7">
        <v>96</v>
      </c>
      <c r="R2496" s="9">
        <f t="shared" si="308"/>
        <v>360</v>
      </c>
      <c r="S2496" s="9">
        <f t="shared" si="309"/>
        <v>192</v>
      </c>
      <c r="T2496" s="9">
        <f t="shared" si="310"/>
        <v>168</v>
      </c>
      <c r="U2496" s="10">
        <f t="shared" si="311"/>
        <v>0.46666666666666667</v>
      </c>
      <c r="V2496" s="5" t="s">
        <v>42</v>
      </c>
    </row>
    <row r="2497" spans="1:22" x14ac:dyDescent="0.3">
      <c r="A2497" s="5" t="s">
        <v>2584</v>
      </c>
      <c r="B2497" s="6">
        <v>45568</v>
      </c>
      <c r="C2497" s="5">
        <f t="shared" si="304"/>
        <v>2024</v>
      </c>
      <c r="D2497" s="5">
        <f t="shared" si="305"/>
        <v>10</v>
      </c>
      <c r="E2497" s="5" t="str">
        <f t="shared" si="306"/>
        <v>Oct</v>
      </c>
      <c r="F2497" s="5" t="str">
        <f t="shared" si="307"/>
        <v>Q4</v>
      </c>
      <c r="G2497" s="5" t="s">
        <v>63</v>
      </c>
      <c r="H2497" s="5" t="s">
        <v>64</v>
      </c>
      <c r="I2497" s="5" t="s">
        <v>65</v>
      </c>
      <c r="J2497" s="5" t="s">
        <v>46</v>
      </c>
      <c r="K2497" s="5" t="s">
        <v>66</v>
      </c>
      <c r="L2497" s="5" t="s">
        <v>40</v>
      </c>
      <c r="M2497" s="5" t="s">
        <v>49</v>
      </c>
      <c r="N2497" s="5">
        <v>2</v>
      </c>
      <c r="O2497" s="7">
        <v>287</v>
      </c>
      <c r="P2497" s="8">
        <v>0</v>
      </c>
      <c r="Q2497" s="7">
        <v>115</v>
      </c>
      <c r="R2497" s="9">
        <f t="shared" si="308"/>
        <v>574</v>
      </c>
      <c r="S2497" s="9">
        <f t="shared" si="309"/>
        <v>230</v>
      </c>
      <c r="T2497" s="9">
        <f t="shared" si="310"/>
        <v>344</v>
      </c>
      <c r="U2497" s="10">
        <f t="shared" si="311"/>
        <v>0.5993031358885017</v>
      </c>
      <c r="V2497" s="5" t="s">
        <v>42</v>
      </c>
    </row>
    <row r="2498" spans="1:22" x14ac:dyDescent="0.3">
      <c r="A2498" s="5" t="s">
        <v>2585</v>
      </c>
      <c r="B2498" s="6">
        <v>45569</v>
      </c>
      <c r="C2498" s="5">
        <f t="shared" ref="C2498:C2561" si="312">YEAR(B2498)</f>
        <v>2024</v>
      </c>
      <c r="D2498" s="5">
        <f t="shared" ref="D2498:D2561" si="313">MONTH(B2498)</f>
        <v>10</v>
      </c>
      <c r="E2498" s="5" t="str">
        <f t="shared" ref="E2498:E2561" si="314">TEXT(B2498,"mmm")</f>
        <v>Oct</v>
      </c>
      <c r="F2498" s="5" t="str">
        <f t="shared" ref="F2498:F2561" si="315">"Q"&amp;ROUNDUP(D2498/3,0)</f>
        <v>Q4</v>
      </c>
      <c r="G2498" s="5" t="s">
        <v>58</v>
      </c>
      <c r="H2498" s="5" t="s">
        <v>59</v>
      </c>
      <c r="I2498" s="5" t="s">
        <v>60</v>
      </c>
      <c r="J2498" s="5" t="s">
        <v>46</v>
      </c>
      <c r="K2498" s="5" t="s">
        <v>61</v>
      </c>
      <c r="L2498" s="5" t="s">
        <v>76</v>
      </c>
      <c r="M2498" s="5" t="s">
        <v>56</v>
      </c>
      <c r="N2498" s="5">
        <v>1</v>
      </c>
      <c r="O2498" s="7">
        <v>233</v>
      </c>
      <c r="P2498" s="8">
        <v>0.15</v>
      </c>
      <c r="Q2498" s="7">
        <v>100</v>
      </c>
      <c r="R2498" s="9">
        <f t="shared" ref="R2498:R2561" si="316">N2498*O2498*(1-P2498)</f>
        <v>198.04999999999998</v>
      </c>
      <c r="S2498" s="9">
        <f t="shared" ref="S2498:S2561" si="317">N2498*Q2498</f>
        <v>100</v>
      </c>
      <c r="T2498" s="9">
        <f t="shared" ref="T2498:T2561" si="318">R2498-S2498</f>
        <v>98.049999999999983</v>
      </c>
      <c r="U2498" s="10">
        <f t="shared" ref="U2498:U2561" si="319">IF(R2498=0,0,T2498/R2498)</f>
        <v>0.49507700075738448</v>
      </c>
      <c r="V2498" s="5" t="s">
        <v>42</v>
      </c>
    </row>
    <row r="2499" spans="1:22" x14ac:dyDescent="0.3">
      <c r="A2499" s="5" t="s">
        <v>2586</v>
      </c>
      <c r="B2499" s="6">
        <v>45569</v>
      </c>
      <c r="C2499" s="5">
        <f t="shared" si="312"/>
        <v>2024</v>
      </c>
      <c r="D2499" s="5">
        <f t="shared" si="313"/>
        <v>10</v>
      </c>
      <c r="E2499" s="5" t="str">
        <f t="shared" si="314"/>
        <v>Oct</v>
      </c>
      <c r="F2499" s="5" t="str">
        <f t="shared" si="315"/>
        <v>Q4</v>
      </c>
      <c r="G2499" s="5" t="s">
        <v>51</v>
      </c>
      <c r="H2499" s="5" t="s">
        <v>106</v>
      </c>
      <c r="I2499" s="5" t="s">
        <v>107</v>
      </c>
      <c r="J2499" s="5" t="s">
        <v>38</v>
      </c>
      <c r="K2499" s="5" t="s">
        <v>39</v>
      </c>
      <c r="L2499" s="5" t="s">
        <v>40</v>
      </c>
      <c r="M2499" s="5" t="s">
        <v>56</v>
      </c>
      <c r="N2499" s="5">
        <v>1</v>
      </c>
      <c r="O2499" s="7">
        <v>52109</v>
      </c>
      <c r="P2499" s="8">
        <v>0</v>
      </c>
      <c r="Q2499" s="7">
        <v>45321</v>
      </c>
      <c r="R2499" s="9">
        <f t="shared" si="316"/>
        <v>52109</v>
      </c>
      <c r="S2499" s="9">
        <f t="shared" si="317"/>
        <v>45321</v>
      </c>
      <c r="T2499" s="9">
        <f t="shared" si="318"/>
        <v>6788</v>
      </c>
      <c r="U2499" s="10">
        <f t="shared" si="319"/>
        <v>0.13026540520831334</v>
      </c>
      <c r="V2499" s="5" t="s">
        <v>42</v>
      </c>
    </row>
    <row r="2500" spans="1:22" x14ac:dyDescent="0.3">
      <c r="A2500" s="5" t="s">
        <v>2587</v>
      </c>
      <c r="B2500" s="6">
        <v>45569</v>
      </c>
      <c r="C2500" s="5">
        <f t="shared" si="312"/>
        <v>2024</v>
      </c>
      <c r="D2500" s="5">
        <f t="shared" si="313"/>
        <v>10</v>
      </c>
      <c r="E2500" s="5" t="str">
        <f t="shared" si="314"/>
        <v>Oct</v>
      </c>
      <c r="F2500" s="5" t="str">
        <f t="shared" si="315"/>
        <v>Q4</v>
      </c>
      <c r="G2500" s="5" t="s">
        <v>58</v>
      </c>
      <c r="H2500" s="5" t="s">
        <v>68</v>
      </c>
      <c r="I2500" s="5" t="s">
        <v>69</v>
      </c>
      <c r="J2500" s="5" t="s">
        <v>46</v>
      </c>
      <c r="K2500" s="5" t="s">
        <v>89</v>
      </c>
      <c r="L2500" s="5" t="s">
        <v>76</v>
      </c>
      <c r="M2500" s="5" t="s">
        <v>49</v>
      </c>
      <c r="N2500" s="5">
        <v>3</v>
      </c>
      <c r="O2500" s="7">
        <v>2417</v>
      </c>
      <c r="P2500" s="8">
        <v>0.1</v>
      </c>
      <c r="Q2500" s="7">
        <v>1395</v>
      </c>
      <c r="R2500" s="9">
        <f t="shared" si="316"/>
        <v>6525.9000000000005</v>
      </c>
      <c r="S2500" s="9">
        <f t="shared" si="317"/>
        <v>4185</v>
      </c>
      <c r="T2500" s="9">
        <f t="shared" si="318"/>
        <v>2340.9000000000005</v>
      </c>
      <c r="U2500" s="10">
        <f t="shared" si="319"/>
        <v>0.35870914356640471</v>
      </c>
      <c r="V2500" s="5" t="s">
        <v>42</v>
      </c>
    </row>
    <row r="2501" spans="1:22" x14ac:dyDescent="0.3">
      <c r="A2501" s="5" t="s">
        <v>2588</v>
      </c>
      <c r="B2501" s="6">
        <v>45569</v>
      </c>
      <c r="C2501" s="5">
        <f t="shared" si="312"/>
        <v>2024</v>
      </c>
      <c r="D2501" s="5">
        <f t="shared" si="313"/>
        <v>10</v>
      </c>
      <c r="E2501" s="5" t="str">
        <f t="shared" si="314"/>
        <v>Oct</v>
      </c>
      <c r="F2501" s="5" t="str">
        <f t="shared" si="315"/>
        <v>Q4</v>
      </c>
      <c r="G2501" s="5" t="s">
        <v>35</v>
      </c>
      <c r="H2501" s="5" t="s">
        <v>36</v>
      </c>
      <c r="I2501" s="5" t="s">
        <v>37</v>
      </c>
      <c r="J2501" s="5" t="s">
        <v>54</v>
      </c>
      <c r="K2501" s="5" t="s">
        <v>84</v>
      </c>
      <c r="L2501" s="5" t="s">
        <v>76</v>
      </c>
      <c r="M2501" s="5" t="s">
        <v>56</v>
      </c>
      <c r="N2501" s="5">
        <v>3</v>
      </c>
      <c r="O2501" s="7">
        <v>2613</v>
      </c>
      <c r="P2501" s="8">
        <v>0</v>
      </c>
      <c r="Q2501" s="7">
        <v>1312</v>
      </c>
      <c r="R2501" s="9">
        <f t="shared" si="316"/>
        <v>7839</v>
      </c>
      <c r="S2501" s="9">
        <f t="shared" si="317"/>
        <v>3936</v>
      </c>
      <c r="T2501" s="9">
        <f t="shared" si="318"/>
        <v>3903</v>
      </c>
      <c r="U2501" s="10">
        <f t="shared" si="319"/>
        <v>0.49789513968618448</v>
      </c>
      <c r="V2501" s="5" t="s">
        <v>42</v>
      </c>
    </row>
    <row r="2502" spans="1:22" x14ac:dyDescent="0.3">
      <c r="A2502" s="5" t="s">
        <v>2589</v>
      </c>
      <c r="B2502" s="6">
        <v>45569</v>
      </c>
      <c r="C2502" s="5">
        <f t="shared" si="312"/>
        <v>2024</v>
      </c>
      <c r="D2502" s="5">
        <f t="shared" si="313"/>
        <v>10</v>
      </c>
      <c r="E2502" s="5" t="str">
        <f t="shared" si="314"/>
        <v>Oct</v>
      </c>
      <c r="F2502" s="5" t="str">
        <f t="shared" si="315"/>
        <v>Q4</v>
      </c>
      <c r="G2502" s="5" t="s">
        <v>63</v>
      </c>
      <c r="H2502" s="5" t="s">
        <v>109</v>
      </c>
      <c r="I2502" s="5" t="s">
        <v>110</v>
      </c>
      <c r="J2502" s="5" t="s">
        <v>81</v>
      </c>
      <c r="K2502" s="5" t="s">
        <v>130</v>
      </c>
      <c r="L2502" s="5" t="s">
        <v>40</v>
      </c>
      <c r="M2502" s="5" t="s">
        <v>49</v>
      </c>
      <c r="N2502" s="5">
        <v>2</v>
      </c>
      <c r="O2502" s="7">
        <v>13665</v>
      </c>
      <c r="P2502" s="8">
        <v>0.3</v>
      </c>
      <c r="Q2502" s="7">
        <v>8392</v>
      </c>
      <c r="R2502" s="9">
        <f t="shared" si="316"/>
        <v>19131</v>
      </c>
      <c r="S2502" s="9">
        <f t="shared" si="317"/>
        <v>16784</v>
      </c>
      <c r="T2502" s="9">
        <f t="shared" si="318"/>
        <v>2347</v>
      </c>
      <c r="U2502" s="10">
        <f t="shared" si="319"/>
        <v>0.12268046625895145</v>
      </c>
      <c r="V2502" s="5" t="s">
        <v>42</v>
      </c>
    </row>
    <row r="2503" spans="1:22" x14ac:dyDescent="0.3">
      <c r="A2503" s="5" t="s">
        <v>2590</v>
      </c>
      <c r="B2503" s="6">
        <v>45570</v>
      </c>
      <c r="C2503" s="5">
        <f t="shared" si="312"/>
        <v>2024</v>
      </c>
      <c r="D2503" s="5">
        <f t="shared" si="313"/>
        <v>10</v>
      </c>
      <c r="E2503" s="5" t="str">
        <f t="shared" si="314"/>
        <v>Oct</v>
      </c>
      <c r="F2503" s="5" t="str">
        <f t="shared" si="315"/>
        <v>Q4</v>
      </c>
      <c r="G2503" s="5" t="s">
        <v>58</v>
      </c>
      <c r="H2503" s="5" t="s">
        <v>72</v>
      </c>
      <c r="I2503" s="5" t="s">
        <v>73</v>
      </c>
      <c r="J2503" s="5" t="s">
        <v>38</v>
      </c>
      <c r="K2503" s="5" t="s">
        <v>75</v>
      </c>
      <c r="L2503" s="5" t="s">
        <v>40</v>
      </c>
      <c r="M2503" s="5" t="s">
        <v>41</v>
      </c>
      <c r="N2503" s="5">
        <v>1</v>
      </c>
      <c r="O2503" s="7">
        <v>10771</v>
      </c>
      <c r="P2503" s="8">
        <v>0.1</v>
      </c>
      <c r="Q2503" s="7">
        <v>7750</v>
      </c>
      <c r="R2503" s="9">
        <f t="shared" si="316"/>
        <v>9693.9</v>
      </c>
      <c r="S2503" s="9">
        <f t="shared" si="317"/>
        <v>7750</v>
      </c>
      <c r="T2503" s="9">
        <f t="shared" si="318"/>
        <v>1943.8999999999996</v>
      </c>
      <c r="U2503" s="10">
        <f t="shared" si="319"/>
        <v>0.20052816719792857</v>
      </c>
      <c r="V2503" s="5" t="s">
        <v>42</v>
      </c>
    </row>
    <row r="2504" spans="1:22" x14ac:dyDescent="0.3">
      <c r="A2504" s="5" t="s">
        <v>2591</v>
      </c>
      <c r="B2504" s="6">
        <v>45570</v>
      </c>
      <c r="C2504" s="5">
        <f t="shared" si="312"/>
        <v>2024</v>
      </c>
      <c r="D2504" s="5">
        <f t="shared" si="313"/>
        <v>10</v>
      </c>
      <c r="E2504" s="5" t="str">
        <f t="shared" si="314"/>
        <v>Oct</v>
      </c>
      <c r="F2504" s="5" t="str">
        <f t="shared" si="315"/>
        <v>Q4</v>
      </c>
      <c r="G2504" s="5" t="s">
        <v>51</v>
      </c>
      <c r="H2504" s="5" t="s">
        <v>79</v>
      </c>
      <c r="I2504" s="5" t="s">
        <v>80</v>
      </c>
      <c r="J2504" s="5" t="s">
        <v>38</v>
      </c>
      <c r="K2504" s="5" t="s">
        <v>118</v>
      </c>
      <c r="L2504" s="5" t="s">
        <v>40</v>
      </c>
      <c r="M2504" s="5" t="s">
        <v>41</v>
      </c>
      <c r="N2504" s="5">
        <v>2</v>
      </c>
      <c r="O2504" s="7">
        <v>16466</v>
      </c>
      <c r="P2504" s="8">
        <v>0.1</v>
      </c>
      <c r="Q2504" s="7">
        <v>12853</v>
      </c>
      <c r="R2504" s="9">
        <f t="shared" si="316"/>
        <v>29638.799999999999</v>
      </c>
      <c r="S2504" s="9">
        <f t="shared" si="317"/>
        <v>25706</v>
      </c>
      <c r="T2504" s="9">
        <f t="shared" si="318"/>
        <v>3932.7999999999993</v>
      </c>
      <c r="U2504" s="10">
        <f t="shared" si="319"/>
        <v>0.13269093215649755</v>
      </c>
      <c r="V2504" s="5" t="s">
        <v>42</v>
      </c>
    </row>
    <row r="2505" spans="1:22" x14ac:dyDescent="0.3">
      <c r="A2505" s="5" t="s">
        <v>2592</v>
      </c>
      <c r="B2505" s="6">
        <v>45570</v>
      </c>
      <c r="C2505" s="5">
        <f t="shared" si="312"/>
        <v>2024</v>
      </c>
      <c r="D2505" s="5">
        <f t="shared" si="313"/>
        <v>10</v>
      </c>
      <c r="E2505" s="5" t="str">
        <f t="shared" si="314"/>
        <v>Oct</v>
      </c>
      <c r="F2505" s="5" t="str">
        <f t="shared" si="315"/>
        <v>Q4</v>
      </c>
      <c r="G2505" s="5" t="s">
        <v>63</v>
      </c>
      <c r="H2505" s="5" t="s">
        <v>109</v>
      </c>
      <c r="I2505" s="5" t="s">
        <v>110</v>
      </c>
      <c r="J2505" s="5" t="s">
        <v>46</v>
      </c>
      <c r="K2505" s="5" t="s">
        <v>47</v>
      </c>
      <c r="L2505" s="5" t="s">
        <v>40</v>
      </c>
      <c r="M2505" s="5" t="s">
        <v>49</v>
      </c>
      <c r="N2505" s="5">
        <v>2</v>
      </c>
      <c r="O2505" s="7">
        <v>458</v>
      </c>
      <c r="P2505" s="8">
        <v>0.1</v>
      </c>
      <c r="Q2505" s="7">
        <v>204</v>
      </c>
      <c r="R2505" s="9">
        <f t="shared" si="316"/>
        <v>824.4</v>
      </c>
      <c r="S2505" s="9">
        <f t="shared" si="317"/>
        <v>408</v>
      </c>
      <c r="T2505" s="9">
        <f t="shared" si="318"/>
        <v>416.4</v>
      </c>
      <c r="U2505" s="10">
        <f t="shared" si="319"/>
        <v>0.50509461426491997</v>
      </c>
      <c r="V2505" s="5" t="s">
        <v>42</v>
      </c>
    </row>
    <row r="2506" spans="1:22" x14ac:dyDescent="0.3">
      <c r="A2506" s="5" t="s">
        <v>2593</v>
      </c>
      <c r="B2506" s="6">
        <v>45571</v>
      </c>
      <c r="C2506" s="5">
        <f t="shared" si="312"/>
        <v>2024</v>
      </c>
      <c r="D2506" s="5">
        <f t="shared" si="313"/>
        <v>10</v>
      </c>
      <c r="E2506" s="5" t="str">
        <f t="shared" si="314"/>
        <v>Oct</v>
      </c>
      <c r="F2506" s="5" t="str">
        <f t="shared" si="315"/>
        <v>Q4</v>
      </c>
      <c r="G2506" s="5" t="s">
        <v>63</v>
      </c>
      <c r="H2506" s="5" t="s">
        <v>109</v>
      </c>
      <c r="I2506" s="5" t="s">
        <v>110</v>
      </c>
      <c r="J2506" s="5" t="s">
        <v>81</v>
      </c>
      <c r="K2506" s="5" t="s">
        <v>146</v>
      </c>
      <c r="L2506" s="5" t="s">
        <v>48</v>
      </c>
      <c r="M2506" s="5" t="s">
        <v>41</v>
      </c>
      <c r="N2506" s="5">
        <v>1</v>
      </c>
      <c r="O2506" s="7">
        <v>8339</v>
      </c>
      <c r="P2506" s="8">
        <v>0.2</v>
      </c>
      <c r="Q2506" s="7">
        <v>5160</v>
      </c>
      <c r="R2506" s="9">
        <f t="shared" si="316"/>
        <v>6671.2000000000007</v>
      </c>
      <c r="S2506" s="9">
        <f t="shared" si="317"/>
        <v>5160</v>
      </c>
      <c r="T2506" s="9">
        <f t="shared" si="318"/>
        <v>1511.2000000000007</v>
      </c>
      <c r="U2506" s="10">
        <f t="shared" si="319"/>
        <v>0.22652596234560507</v>
      </c>
      <c r="V2506" s="5" t="s">
        <v>42</v>
      </c>
    </row>
    <row r="2507" spans="1:22" x14ac:dyDescent="0.3">
      <c r="A2507" s="5" t="s">
        <v>2594</v>
      </c>
      <c r="B2507" s="6">
        <v>45571</v>
      </c>
      <c r="C2507" s="5">
        <f t="shared" si="312"/>
        <v>2024</v>
      </c>
      <c r="D2507" s="5">
        <f t="shared" si="313"/>
        <v>10</v>
      </c>
      <c r="E2507" s="5" t="str">
        <f t="shared" si="314"/>
        <v>Oct</v>
      </c>
      <c r="F2507" s="5" t="str">
        <f t="shared" si="315"/>
        <v>Q4</v>
      </c>
      <c r="G2507" s="5" t="s">
        <v>51</v>
      </c>
      <c r="H2507" s="5" t="s">
        <v>106</v>
      </c>
      <c r="I2507" s="5" t="s">
        <v>107</v>
      </c>
      <c r="J2507" s="5" t="s">
        <v>46</v>
      </c>
      <c r="K2507" s="5" t="s">
        <v>47</v>
      </c>
      <c r="L2507" s="5" t="s">
        <v>40</v>
      </c>
      <c r="M2507" s="5" t="s">
        <v>41</v>
      </c>
      <c r="N2507" s="5">
        <v>3</v>
      </c>
      <c r="O2507" s="7">
        <v>475</v>
      </c>
      <c r="P2507" s="8">
        <v>0.2</v>
      </c>
      <c r="Q2507" s="7">
        <v>209</v>
      </c>
      <c r="R2507" s="9">
        <f t="shared" si="316"/>
        <v>1140</v>
      </c>
      <c r="S2507" s="9">
        <f t="shared" si="317"/>
        <v>627</v>
      </c>
      <c r="T2507" s="9">
        <f t="shared" si="318"/>
        <v>513</v>
      </c>
      <c r="U2507" s="10">
        <f t="shared" si="319"/>
        <v>0.45</v>
      </c>
      <c r="V2507" s="5" t="s">
        <v>42</v>
      </c>
    </row>
    <row r="2508" spans="1:22" x14ac:dyDescent="0.3">
      <c r="A2508" s="5" t="s">
        <v>2595</v>
      </c>
      <c r="B2508" s="6">
        <v>45571</v>
      </c>
      <c r="C2508" s="5">
        <f t="shared" si="312"/>
        <v>2024</v>
      </c>
      <c r="D2508" s="5">
        <f t="shared" si="313"/>
        <v>10</v>
      </c>
      <c r="E2508" s="5" t="str">
        <f t="shared" si="314"/>
        <v>Oct</v>
      </c>
      <c r="F2508" s="5" t="str">
        <f t="shared" si="315"/>
        <v>Q4</v>
      </c>
      <c r="G2508" s="5" t="s">
        <v>51</v>
      </c>
      <c r="H2508" s="5" t="s">
        <v>52</v>
      </c>
      <c r="I2508" s="5" t="s">
        <v>53</v>
      </c>
      <c r="J2508" s="5" t="s">
        <v>54</v>
      </c>
      <c r="K2508" s="5" t="s">
        <v>55</v>
      </c>
      <c r="L2508" s="5" t="s">
        <v>40</v>
      </c>
      <c r="M2508" s="5" t="s">
        <v>49</v>
      </c>
      <c r="N2508" s="5">
        <v>1</v>
      </c>
      <c r="O2508" s="7">
        <v>2915</v>
      </c>
      <c r="P2508" s="8">
        <v>0.05</v>
      </c>
      <c r="Q2508" s="7">
        <v>1794</v>
      </c>
      <c r="R2508" s="9">
        <f t="shared" si="316"/>
        <v>2769.25</v>
      </c>
      <c r="S2508" s="9">
        <f t="shared" si="317"/>
        <v>1794</v>
      </c>
      <c r="T2508" s="9">
        <f t="shared" si="318"/>
        <v>975.25</v>
      </c>
      <c r="U2508" s="10">
        <f t="shared" si="319"/>
        <v>0.35217116547801752</v>
      </c>
      <c r="V2508" s="5" t="s">
        <v>42</v>
      </c>
    </row>
    <row r="2509" spans="1:22" x14ac:dyDescent="0.3">
      <c r="A2509" s="5" t="s">
        <v>2596</v>
      </c>
      <c r="B2509" s="6">
        <v>45571</v>
      </c>
      <c r="C2509" s="5">
        <f t="shared" si="312"/>
        <v>2024</v>
      </c>
      <c r="D2509" s="5">
        <f t="shared" si="313"/>
        <v>10</v>
      </c>
      <c r="E2509" s="5" t="str">
        <f t="shared" si="314"/>
        <v>Oct</v>
      </c>
      <c r="F2509" s="5" t="str">
        <f t="shared" si="315"/>
        <v>Q4</v>
      </c>
      <c r="G2509" s="5" t="s">
        <v>63</v>
      </c>
      <c r="H2509" s="5" t="s">
        <v>86</v>
      </c>
      <c r="I2509" s="5" t="s">
        <v>87</v>
      </c>
      <c r="J2509" s="5" t="s">
        <v>54</v>
      </c>
      <c r="K2509" s="5" t="s">
        <v>55</v>
      </c>
      <c r="L2509" s="5" t="s">
        <v>40</v>
      </c>
      <c r="M2509" s="5" t="s">
        <v>41</v>
      </c>
      <c r="N2509" s="5">
        <v>1</v>
      </c>
      <c r="O2509" s="7">
        <v>2692</v>
      </c>
      <c r="P2509" s="8">
        <v>0.05</v>
      </c>
      <c r="Q2509" s="7">
        <v>1629</v>
      </c>
      <c r="R2509" s="9">
        <f t="shared" si="316"/>
        <v>2557.4</v>
      </c>
      <c r="S2509" s="9">
        <f t="shared" si="317"/>
        <v>1629</v>
      </c>
      <c r="T2509" s="9">
        <f t="shared" si="318"/>
        <v>928.40000000000009</v>
      </c>
      <c r="U2509" s="10">
        <f t="shared" si="319"/>
        <v>0.36302494721201223</v>
      </c>
      <c r="V2509" s="5" t="s">
        <v>42</v>
      </c>
    </row>
    <row r="2510" spans="1:22" x14ac:dyDescent="0.3">
      <c r="A2510" s="5" t="s">
        <v>2597</v>
      </c>
      <c r="B2510" s="6">
        <v>45571</v>
      </c>
      <c r="C2510" s="5">
        <f t="shared" si="312"/>
        <v>2024</v>
      </c>
      <c r="D2510" s="5">
        <f t="shared" si="313"/>
        <v>10</v>
      </c>
      <c r="E2510" s="5" t="str">
        <f t="shared" si="314"/>
        <v>Oct</v>
      </c>
      <c r="F2510" s="5" t="str">
        <f t="shared" si="315"/>
        <v>Q4</v>
      </c>
      <c r="G2510" s="5" t="s">
        <v>58</v>
      </c>
      <c r="H2510" s="5" t="s">
        <v>68</v>
      </c>
      <c r="I2510" s="5" t="s">
        <v>69</v>
      </c>
      <c r="J2510" s="5" t="s">
        <v>46</v>
      </c>
      <c r="K2510" s="5" t="s">
        <v>61</v>
      </c>
      <c r="L2510" s="5" t="s">
        <v>40</v>
      </c>
      <c r="M2510" s="5" t="s">
        <v>49</v>
      </c>
      <c r="N2510" s="5">
        <v>1</v>
      </c>
      <c r="O2510" s="7">
        <v>243</v>
      </c>
      <c r="P2510" s="8">
        <v>0</v>
      </c>
      <c r="Q2510" s="7">
        <v>103</v>
      </c>
      <c r="R2510" s="9">
        <f t="shared" si="316"/>
        <v>243</v>
      </c>
      <c r="S2510" s="9">
        <f t="shared" si="317"/>
        <v>103</v>
      </c>
      <c r="T2510" s="9">
        <f t="shared" si="318"/>
        <v>140</v>
      </c>
      <c r="U2510" s="10">
        <f t="shared" si="319"/>
        <v>0.5761316872427984</v>
      </c>
      <c r="V2510" s="5" t="s">
        <v>42</v>
      </c>
    </row>
    <row r="2511" spans="1:22" x14ac:dyDescent="0.3">
      <c r="A2511" s="5" t="s">
        <v>2598</v>
      </c>
      <c r="B2511" s="6">
        <v>45571</v>
      </c>
      <c r="C2511" s="5">
        <f t="shared" si="312"/>
        <v>2024</v>
      </c>
      <c r="D2511" s="5">
        <f t="shared" si="313"/>
        <v>10</v>
      </c>
      <c r="E2511" s="5" t="str">
        <f t="shared" si="314"/>
        <v>Oct</v>
      </c>
      <c r="F2511" s="5" t="str">
        <f t="shared" si="315"/>
        <v>Q4</v>
      </c>
      <c r="G2511" s="5" t="s">
        <v>35</v>
      </c>
      <c r="H2511" s="5" t="s">
        <v>91</v>
      </c>
      <c r="I2511" s="5" t="s">
        <v>92</v>
      </c>
      <c r="J2511" s="5" t="s">
        <v>38</v>
      </c>
      <c r="K2511" s="5" t="s">
        <v>39</v>
      </c>
      <c r="L2511" s="5" t="s">
        <v>48</v>
      </c>
      <c r="M2511" s="5" t="s">
        <v>41</v>
      </c>
      <c r="N2511" s="5">
        <v>1</v>
      </c>
      <c r="O2511" s="7">
        <v>48100</v>
      </c>
      <c r="P2511" s="8">
        <v>0.2</v>
      </c>
      <c r="Q2511" s="7">
        <v>39834</v>
      </c>
      <c r="R2511" s="9">
        <f t="shared" si="316"/>
        <v>38480</v>
      </c>
      <c r="S2511" s="9">
        <f t="shared" si="317"/>
        <v>39834</v>
      </c>
      <c r="T2511" s="9">
        <f t="shared" si="318"/>
        <v>-1354</v>
      </c>
      <c r="U2511" s="10">
        <f t="shared" si="319"/>
        <v>-3.5187110187110189E-2</v>
      </c>
      <c r="V2511" s="5" t="s">
        <v>42</v>
      </c>
    </row>
    <row r="2512" spans="1:22" x14ac:dyDescent="0.3">
      <c r="A2512" s="5" t="s">
        <v>2599</v>
      </c>
      <c r="B2512" s="6">
        <v>45572</v>
      </c>
      <c r="C2512" s="5">
        <f t="shared" si="312"/>
        <v>2024</v>
      </c>
      <c r="D2512" s="5">
        <f t="shared" si="313"/>
        <v>10</v>
      </c>
      <c r="E2512" s="5" t="str">
        <f t="shared" si="314"/>
        <v>Oct</v>
      </c>
      <c r="F2512" s="5" t="str">
        <f t="shared" si="315"/>
        <v>Q4</v>
      </c>
      <c r="G2512" s="5" t="s">
        <v>35</v>
      </c>
      <c r="H2512" s="5" t="s">
        <v>36</v>
      </c>
      <c r="I2512" s="5" t="s">
        <v>37</v>
      </c>
      <c r="J2512" s="5" t="s">
        <v>81</v>
      </c>
      <c r="K2512" s="5" t="s">
        <v>130</v>
      </c>
      <c r="L2512" s="5" t="s">
        <v>76</v>
      </c>
      <c r="M2512" s="5" t="s">
        <v>49</v>
      </c>
      <c r="N2512" s="5">
        <v>3</v>
      </c>
      <c r="O2512" s="7">
        <v>14026</v>
      </c>
      <c r="P2512" s="8">
        <v>0.35</v>
      </c>
      <c r="Q2512" s="7">
        <v>8579</v>
      </c>
      <c r="R2512" s="9">
        <f t="shared" si="316"/>
        <v>27350.7</v>
      </c>
      <c r="S2512" s="9">
        <f t="shared" si="317"/>
        <v>25737</v>
      </c>
      <c r="T2512" s="9">
        <f t="shared" si="318"/>
        <v>1613.7000000000007</v>
      </c>
      <c r="U2512" s="10">
        <f t="shared" si="319"/>
        <v>5.9000318090579061E-2</v>
      </c>
      <c r="V2512" s="5" t="s">
        <v>42</v>
      </c>
    </row>
    <row r="2513" spans="1:22" x14ac:dyDescent="0.3">
      <c r="A2513" s="5" t="s">
        <v>2600</v>
      </c>
      <c r="B2513" s="6">
        <v>45572</v>
      </c>
      <c r="C2513" s="5">
        <f t="shared" si="312"/>
        <v>2024</v>
      </c>
      <c r="D2513" s="5">
        <f t="shared" si="313"/>
        <v>10</v>
      </c>
      <c r="E2513" s="5" t="str">
        <f t="shared" si="314"/>
        <v>Oct</v>
      </c>
      <c r="F2513" s="5" t="str">
        <f t="shared" si="315"/>
        <v>Q4</v>
      </c>
      <c r="G2513" s="5" t="s">
        <v>58</v>
      </c>
      <c r="H2513" s="5" t="s">
        <v>72</v>
      </c>
      <c r="I2513" s="5" t="s">
        <v>73</v>
      </c>
      <c r="J2513" s="5" t="s">
        <v>38</v>
      </c>
      <c r="K2513" s="5" t="s">
        <v>104</v>
      </c>
      <c r="L2513" s="5" t="s">
        <v>76</v>
      </c>
      <c r="M2513" s="5" t="s">
        <v>49</v>
      </c>
      <c r="N2513" s="5">
        <v>1</v>
      </c>
      <c r="O2513" s="7">
        <v>1441</v>
      </c>
      <c r="P2513" s="8">
        <v>0.05</v>
      </c>
      <c r="Q2513" s="7">
        <v>706</v>
      </c>
      <c r="R2513" s="9">
        <f t="shared" si="316"/>
        <v>1368.95</v>
      </c>
      <c r="S2513" s="9">
        <f t="shared" si="317"/>
        <v>706</v>
      </c>
      <c r="T2513" s="9">
        <f t="shared" si="318"/>
        <v>662.95</v>
      </c>
      <c r="U2513" s="10">
        <f t="shared" si="319"/>
        <v>0.48427627013404434</v>
      </c>
      <c r="V2513" s="5" t="s">
        <v>42</v>
      </c>
    </row>
    <row r="2514" spans="1:22" x14ac:dyDescent="0.3">
      <c r="A2514" s="5" t="s">
        <v>2601</v>
      </c>
      <c r="B2514" s="6">
        <v>45572</v>
      </c>
      <c r="C2514" s="5">
        <f t="shared" si="312"/>
        <v>2024</v>
      </c>
      <c r="D2514" s="5">
        <f t="shared" si="313"/>
        <v>10</v>
      </c>
      <c r="E2514" s="5" t="str">
        <f t="shared" si="314"/>
        <v>Oct</v>
      </c>
      <c r="F2514" s="5" t="str">
        <f t="shared" si="315"/>
        <v>Q4</v>
      </c>
      <c r="G2514" s="5" t="s">
        <v>63</v>
      </c>
      <c r="H2514" s="5" t="s">
        <v>109</v>
      </c>
      <c r="I2514" s="5" t="s">
        <v>110</v>
      </c>
      <c r="J2514" s="5" t="s">
        <v>46</v>
      </c>
      <c r="K2514" s="5" t="s">
        <v>66</v>
      </c>
      <c r="L2514" s="5" t="s">
        <v>40</v>
      </c>
      <c r="M2514" s="5" t="s">
        <v>41</v>
      </c>
      <c r="N2514" s="5">
        <v>4</v>
      </c>
      <c r="O2514" s="7">
        <v>289</v>
      </c>
      <c r="P2514" s="8">
        <v>0.15</v>
      </c>
      <c r="Q2514" s="7">
        <v>118</v>
      </c>
      <c r="R2514" s="9">
        <f t="shared" si="316"/>
        <v>982.6</v>
      </c>
      <c r="S2514" s="9">
        <f t="shared" si="317"/>
        <v>472</v>
      </c>
      <c r="T2514" s="9">
        <f t="shared" si="318"/>
        <v>510.6</v>
      </c>
      <c r="U2514" s="10">
        <f t="shared" si="319"/>
        <v>0.51964176674129858</v>
      </c>
      <c r="V2514" s="5" t="s">
        <v>42</v>
      </c>
    </row>
    <row r="2515" spans="1:22" x14ac:dyDescent="0.3">
      <c r="A2515" s="5" t="s">
        <v>2602</v>
      </c>
      <c r="B2515" s="6">
        <v>45572</v>
      </c>
      <c r="C2515" s="5">
        <f t="shared" si="312"/>
        <v>2024</v>
      </c>
      <c r="D2515" s="5">
        <f t="shared" si="313"/>
        <v>10</v>
      </c>
      <c r="E2515" s="5" t="str">
        <f t="shared" si="314"/>
        <v>Oct</v>
      </c>
      <c r="F2515" s="5" t="str">
        <f t="shared" si="315"/>
        <v>Q4</v>
      </c>
      <c r="G2515" s="5" t="s">
        <v>35</v>
      </c>
      <c r="H2515" s="5" t="s">
        <v>44</v>
      </c>
      <c r="I2515" s="5" t="s">
        <v>45</v>
      </c>
      <c r="J2515" s="5" t="s">
        <v>46</v>
      </c>
      <c r="K2515" s="5" t="s">
        <v>89</v>
      </c>
      <c r="L2515" s="5" t="s">
        <v>76</v>
      </c>
      <c r="M2515" s="5" t="s">
        <v>56</v>
      </c>
      <c r="N2515" s="5">
        <v>2</v>
      </c>
      <c r="O2515" s="7">
        <v>2402</v>
      </c>
      <c r="P2515" s="8">
        <v>0</v>
      </c>
      <c r="Q2515" s="7">
        <v>1374</v>
      </c>
      <c r="R2515" s="9">
        <f t="shared" si="316"/>
        <v>4804</v>
      </c>
      <c r="S2515" s="9">
        <f t="shared" si="317"/>
        <v>2748</v>
      </c>
      <c r="T2515" s="9">
        <f t="shared" si="318"/>
        <v>2056</v>
      </c>
      <c r="U2515" s="10">
        <f t="shared" si="319"/>
        <v>0.4279766860949209</v>
      </c>
      <c r="V2515" s="5" t="s">
        <v>42</v>
      </c>
    </row>
    <row r="2516" spans="1:22" x14ac:dyDescent="0.3">
      <c r="A2516" s="5" t="s">
        <v>2603</v>
      </c>
      <c r="B2516" s="6">
        <v>45572</v>
      </c>
      <c r="C2516" s="5">
        <f t="shared" si="312"/>
        <v>2024</v>
      </c>
      <c r="D2516" s="5">
        <f t="shared" si="313"/>
        <v>10</v>
      </c>
      <c r="E2516" s="5" t="str">
        <f t="shared" si="314"/>
        <v>Oct</v>
      </c>
      <c r="F2516" s="5" t="str">
        <f t="shared" si="315"/>
        <v>Q4</v>
      </c>
      <c r="G2516" s="5" t="s">
        <v>63</v>
      </c>
      <c r="H2516" s="5" t="s">
        <v>64</v>
      </c>
      <c r="I2516" s="5" t="s">
        <v>65</v>
      </c>
      <c r="J2516" s="5" t="s">
        <v>54</v>
      </c>
      <c r="K2516" s="5" t="s">
        <v>55</v>
      </c>
      <c r="L2516" s="5" t="s">
        <v>40</v>
      </c>
      <c r="M2516" s="5" t="s">
        <v>56</v>
      </c>
      <c r="N2516" s="5">
        <v>1</v>
      </c>
      <c r="O2516" s="7">
        <v>2570</v>
      </c>
      <c r="P2516" s="8">
        <v>0.15</v>
      </c>
      <c r="Q2516" s="7">
        <v>1571</v>
      </c>
      <c r="R2516" s="9">
        <f t="shared" si="316"/>
        <v>2184.5</v>
      </c>
      <c r="S2516" s="9">
        <f t="shared" si="317"/>
        <v>1571</v>
      </c>
      <c r="T2516" s="9">
        <f t="shared" si="318"/>
        <v>613.5</v>
      </c>
      <c r="U2516" s="10">
        <f t="shared" si="319"/>
        <v>0.28084229800869764</v>
      </c>
      <c r="V2516" s="5" t="s">
        <v>42</v>
      </c>
    </row>
    <row r="2517" spans="1:22" x14ac:dyDescent="0.3">
      <c r="A2517" s="5" t="s">
        <v>2604</v>
      </c>
      <c r="B2517" s="6">
        <v>45572</v>
      </c>
      <c r="C2517" s="5">
        <f t="shared" si="312"/>
        <v>2024</v>
      </c>
      <c r="D2517" s="5">
        <f t="shared" si="313"/>
        <v>10</v>
      </c>
      <c r="E2517" s="5" t="str">
        <f t="shared" si="314"/>
        <v>Oct</v>
      </c>
      <c r="F2517" s="5" t="str">
        <f t="shared" si="315"/>
        <v>Q4</v>
      </c>
      <c r="G2517" s="5" t="s">
        <v>51</v>
      </c>
      <c r="H2517" s="5" t="s">
        <v>106</v>
      </c>
      <c r="I2517" s="5" t="s">
        <v>107</v>
      </c>
      <c r="J2517" s="5" t="s">
        <v>46</v>
      </c>
      <c r="K2517" s="5" t="s">
        <v>47</v>
      </c>
      <c r="L2517" s="5" t="s">
        <v>48</v>
      </c>
      <c r="M2517" s="5" t="s">
        <v>56</v>
      </c>
      <c r="N2517" s="5">
        <v>1</v>
      </c>
      <c r="O2517" s="7">
        <v>425</v>
      </c>
      <c r="P2517" s="8">
        <v>0.15</v>
      </c>
      <c r="Q2517" s="7">
        <v>190</v>
      </c>
      <c r="R2517" s="9">
        <f t="shared" si="316"/>
        <v>361.25</v>
      </c>
      <c r="S2517" s="9">
        <f t="shared" si="317"/>
        <v>190</v>
      </c>
      <c r="T2517" s="9">
        <f t="shared" si="318"/>
        <v>171.25</v>
      </c>
      <c r="U2517" s="10">
        <f t="shared" si="319"/>
        <v>0.47404844290657439</v>
      </c>
      <c r="V2517" s="5" t="s">
        <v>42</v>
      </c>
    </row>
    <row r="2518" spans="1:22" x14ac:dyDescent="0.3">
      <c r="A2518" s="5" t="s">
        <v>2605</v>
      </c>
      <c r="B2518" s="6">
        <v>45572</v>
      </c>
      <c r="C2518" s="5">
        <f t="shared" si="312"/>
        <v>2024</v>
      </c>
      <c r="D2518" s="5">
        <f t="shared" si="313"/>
        <v>10</v>
      </c>
      <c r="E2518" s="5" t="str">
        <f t="shared" si="314"/>
        <v>Oct</v>
      </c>
      <c r="F2518" s="5" t="str">
        <f t="shared" si="315"/>
        <v>Q4</v>
      </c>
      <c r="G2518" s="5" t="s">
        <v>51</v>
      </c>
      <c r="H2518" s="5" t="s">
        <v>106</v>
      </c>
      <c r="I2518" s="5" t="s">
        <v>107</v>
      </c>
      <c r="J2518" s="5" t="s">
        <v>46</v>
      </c>
      <c r="K2518" s="5" t="s">
        <v>66</v>
      </c>
      <c r="L2518" s="5" t="s">
        <v>40</v>
      </c>
      <c r="M2518" s="5" t="s">
        <v>49</v>
      </c>
      <c r="N2518" s="5">
        <v>1</v>
      </c>
      <c r="O2518" s="7">
        <v>292</v>
      </c>
      <c r="P2518" s="8">
        <v>0.1</v>
      </c>
      <c r="Q2518" s="7">
        <v>119</v>
      </c>
      <c r="R2518" s="9">
        <f t="shared" si="316"/>
        <v>262.8</v>
      </c>
      <c r="S2518" s="9">
        <f t="shared" si="317"/>
        <v>119</v>
      </c>
      <c r="T2518" s="9">
        <f t="shared" si="318"/>
        <v>143.80000000000001</v>
      </c>
      <c r="U2518" s="10">
        <f t="shared" si="319"/>
        <v>0.54718417047184176</v>
      </c>
      <c r="V2518" s="5" t="s">
        <v>42</v>
      </c>
    </row>
    <row r="2519" spans="1:22" x14ac:dyDescent="0.3">
      <c r="A2519" s="5" t="s">
        <v>2606</v>
      </c>
      <c r="B2519" s="6">
        <v>45572</v>
      </c>
      <c r="C2519" s="5">
        <f t="shared" si="312"/>
        <v>2024</v>
      </c>
      <c r="D2519" s="5">
        <f t="shared" si="313"/>
        <v>10</v>
      </c>
      <c r="E2519" s="5" t="str">
        <f t="shared" si="314"/>
        <v>Oct</v>
      </c>
      <c r="F2519" s="5" t="str">
        <f t="shared" si="315"/>
        <v>Q4</v>
      </c>
      <c r="G2519" s="5" t="s">
        <v>58</v>
      </c>
      <c r="H2519" s="5" t="s">
        <v>59</v>
      </c>
      <c r="I2519" s="5" t="s">
        <v>60</v>
      </c>
      <c r="J2519" s="5" t="s">
        <v>38</v>
      </c>
      <c r="K2519" s="5" t="s">
        <v>75</v>
      </c>
      <c r="L2519" s="5" t="s">
        <v>40</v>
      </c>
      <c r="M2519" s="5" t="s">
        <v>56</v>
      </c>
      <c r="N2519" s="5">
        <v>4</v>
      </c>
      <c r="O2519" s="7">
        <v>11227</v>
      </c>
      <c r="P2519" s="8">
        <v>0</v>
      </c>
      <c r="Q2519" s="7">
        <v>8248</v>
      </c>
      <c r="R2519" s="9">
        <f t="shared" si="316"/>
        <v>44908</v>
      </c>
      <c r="S2519" s="9">
        <f t="shared" si="317"/>
        <v>32992</v>
      </c>
      <c r="T2519" s="9">
        <f t="shared" si="318"/>
        <v>11916</v>
      </c>
      <c r="U2519" s="10">
        <f t="shared" si="319"/>
        <v>0.2653424779549301</v>
      </c>
      <c r="V2519" s="5" t="s">
        <v>42</v>
      </c>
    </row>
    <row r="2520" spans="1:22" x14ac:dyDescent="0.3">
      <c r="A2520" s="5" t="s">
        <v>2607</v>
      </c>
      <c r="B2520" s="6">
        <v>45572</v>
      </c>
      <c r="C2520" s="5">
        <f t="shared" si="312"/>
        <v>2024</v>
      </c>
      <c r="D2520" s="5">
        <f t="shared" si="313"/>
        <v>10</v>
      </c>
      <c r="E2520" s="5" t="str">
        <f t="shared" si="314"/>
        <v>Oct</v>
      </c>
      <c r="F2520" s="5" t="str">
        <f t="shared" si="315"/>
        <v>Q4</v>
      </c>
      <c r="G2520" s="5" t="s">
        <v>35</v>
      </c>
      <c r="H2520" s="5" t="s">
        <v>91</v>
      </c>
      <c r="I2520" s="5" t="s">
        <v>92</v>
      </c>
      <c r="J2520" s="5" t="s">
        <v>54</v>
      </c>
      <c r="K2520" s="5" t="s">
        <v>55</v>
      </c>
      <c r="L2520" s="5" t="s">
        <v>48</v>
      </c>
      <c r="M2520" s="5" t="s">
        <v>49</v>
      </c>
      <c r="N2520" s="5">
        <v>1</v>
      </c>
      <c r="O2520" s="7">
        <v>2879</v>
      </c>
      <c r="P2520" s="8">
        <v>0.05</v>
      </c>
      <c r="Q2520" s="7">
        <v>1762</v>
      </c>
      <c r="R2520" s="9">
        <f t="shared" si="316"/>
        <v>2735.0499999999997</v>
      </c>
      <c r="S2520" s="9">
        <f t="shared" si="317"/>
        <v>1762</v>
      </c>
      <c r="T2520" s="9">
        <f t="shared" si="318"/>
        <v>973.04999999999973</v>
      </c>
      <c r="U2520" s="10">
        <f t="shared" si="319"/>
        <v>0.35577046123471229</v>
      </c>
      <c r="V2520" s="5" t="s">
        <v>120</v>
      </c>
    </row>
    <row r="2521" spans="1:22" x14ac:dyDescent="0.3">
      <c r="A2521" s="5" t="s">
        <v>2608</v>
      </c>
      <c r="B2521" s="6">
        <v>45573</v>
      </c>
      <c r="C2521" s="5">
        <f t="shared" si="312"/>
        <v>2024</v>
      </c>
      <c r="D2521" s="5">
        <f t="shared" si="313"/>
        <v>10</v>
      </c>
      <c r="E2521" s="5" t="str">
        <f t="shared" si="314"/>
        <v>Oct</v>
      </c>
      <c r="F2521" s="5" t="str">
        <f t="shared" si="315"/>
        <v>Q4</v>
      </c>
      <c r="G2521" s="5" t="s">
        <v>58</v>
      </c>
      <c r="H2521" s="5" t="s">
        <v>72</v>
      </c>
      <c r="I2521" s="5" t="s">
        <v>73</v>
      </c>
      <c r="J2521" s="5" t="s">
        <v>38</v>
      </c>
      <c r="K2521" s="5" t="s">
        <v>118</v>
      </c>
      <c r="L2521" s="5" t="s">
        <v>76</v>
      </c>
      <c r="M2521" s="5" t="s">
        <v>49</v>
      </c>
      <c r="N2521" s="5">
        <v>2</v>
      </c>
      <c r="O2521" s="7">
        <v>17999</v>
      </c>
      <c r="P2521" s="8">
        <v>0</v>
      </c>
      <c r="Q2521" s="7">
        <v>13704</v>
      </c>
      <c r="R2521" s="9">
        <f t="shared" si="316"/>
        <v>35998</v>
      </c>
      <c r="S2521" s="9">
        <f t="shared" si="317"/>
        <v>27408</v>
      </c>
      <c r="T2521" s="9">
        <f t="shared" si="318"/>
        <v>8590</v>
      </c>
      <c r="U2521" s="10">
        <f t="shared" si="319"/>
        <v>0.23862436802044559</v>
      </c>
      <c r="V2521" s="5" t="s">
        <v>42</v>
      </c>
    </row>
    <row r="2522" spans="1:22" x14ac:dyDescent="0.3">
      <c r="A2522" s="5" t="s">
        <v>2609</v>
      </c>
      <c r="B2522" s="6">
        <v>45573</v>
      </c>
      <c r="C2522" s="5">
        <f t="shared" si="312"/>
        <v>2024</v>
      </c>
      <c r="D2522" s="5">
        <f t="shared" si="313"/>
        <v>10</v>
      </c>
      <c r="E2522" s="5" t="str">
        <f t="shared" si="314"/>
        <v>Oct</v>
      </c>
      <c r="F2522" s="5" t="str">
        <f t="shared" si="315"/>
        <v>Q4</v>
      </c>
      <c r="G2522" s="5" t="s">
        <v>58</v>
      </c>
      <c r="H2522" s="5" t="s">
        <v>72</v>
      </c>
      <c r="I2522" s="5" t="s">
        <v>73</v>
      </c>
      <c r="J2522" s="5" t="s">
        <v>46</v>
      </c>
      <c r="K2522" s="5" t="s">
        <v>66</v>
      </c>
      <c r="L2522" s="5" t="s">
        <v>76</v>
      </c>
      <c r="M2522" s="5" t="s">
        <v>41</v>
      </c>
      <c r="N2522" s="5">
        <v>2</v>
      </c>
      <c r="O2522" s="7">
        <v>317</v>
      </c>
      <c r="P2522" s="8">
        <v>0.15</v>
      </c>
      <c r="Q2522" s="7">
        <v>128</v>
      </c>
      <c r="R2522" s="9">
        <f t="shared" si="316"/>
        <v>538.9</v>
      </c>
      <c r="S2522" s="9">
        <f t="shared" si="317"/>
        <v>256</v>
      </c>
      <c r="T2522" s="9">
        <f t="shared" si="318"/>
        <v>282.89999999999998</v>
      </c>
      <c r="U2522" s="10">
        <f t="shared" si="319"/>
        <v>0.52495824828354054</v>
      </c>
      <c r="V2522" s="5" t="s">
        <v>42</v>
      </c>
    </row>
    <row r="2523" spans="1:22" x14ac:dyDescent="0.3">
      <c r="A2523" s="5" t="s">
        <v>2610</v>
      </c>
      <c r="B2523" s="6">
        <v>45573</v>
      </c>
      <c r="C2523" s="5">
        <f t="shared" si="312"/>
        <v>2024</v>
      </c>
      <c r="D2523" s="5">
        <f t="shared" si="313"/>
        <v>10</v>
      </c>
      <c r="E2523" s="5" t="str">
        <f t="shared" si="314"/>
        <v>Oct</v>
      </c>
      <c r="F2523" s="5" t="str">
        <f t="shared" si="315"/>
        <v>Q4</v>
      </c>
      <c r="G2523" s="5" t="s">
        <v>51</v>
      </c>
      <c r="H2523" s="5" t="s">
        <v>52</v>
      </c>
      <c r="I2523" s="5" t="s">
        <v>53</v>
      </c>
      <c r="J2523" s="5" t="s">
        <v>46</v>
      </c>
      <c r="K2523" s="5" t="s">
        <v>89</v>
      </c>
      <c r="L2523" s="5" t="s">
        <v>40</v>
      </c>
      <c r="M2523" s="5" t="s">
        <v>49</v>
      </c>
      <c r="N2523" s="5">
        <v>2</v>
      </c>
      <c r="O2523" s="7">
        <v>2105</v>
      </c>
      <c r="P2523" s="8">
        <v>0.1</v>
      </c>
      <c r="Q2523" s="7">
        <v>1228</v>
      </c>
      <c r="R2523" s="9">
        <f t="shared" si="316"/>
        <v>3789</v>
      </c>
      <c r="S2523" s="9">
        <f t="shared" si="317"/>
        <v>2456</v>
      </c>
      <c r="T2523" s="9">
        <f t="shared" si="318"/>
        <v>1333</v>
      </c>
      <c r="U2523" s="10">
        <f t="shared" si="319"/>
        <v>0.35180786487199789</v>
      </c>
      <c r="V2523" s="5" t="s">
        <v>42</v>
      </c>
    </row>
    <row r="2524" spans="1:22" x14ac:dyDescent="0.3">
      <c r="A2524" s="5" t="s">
        <v>2611</v>
      </c>
      <c r="B2524" s="6">
        <v>45573</v>
      </c>
      <c r="C2524" s="5">
        <f t="shared" si="312"/>
        <v>2024</v>
      </c>
      <c r="D2524" s="5">
        <f t="shared" si="313"/>
        <v>10</v>
      </c>
      <c r="E2524" s="5" t="str">
        <f t="shared" si="314"/>
        <v>Oct</v>
      </c>
      <c r="F2524" s="5" t="str">
        <f t="shared" si="315"/>
        <v>Q4</v>
      </c>
      <c r="G2524" s="5" t="s">
        <v>35</v>
      </c>
      <c r="H2524" s="5" t="s">
        <v>91</v>
      </c>
      <c r="I2524" s="5" t="s">
        <v>92</v>
      </c>
      <c r="J2524" s="5" t="s">
        <v>46</v>
      </c>
      <c r="K2524" s="5" t="s">
        <v>89</v>
      </c>
      <c r="L2524" s="5" t="s">
        <v>48</v>
      </c>
      <c r="M2524" s="5" t="s">
        <v>49</v>
      </c>
      <c r="N2524" s="5">
        <v>2</v>
      </c>
      <c r="O2524" s="7">
        <v>2026</v>
      </c>
      <c r="P2524" s="8">
        <v>0.15</v>
      </c>
      <c r="Q2524" s="7">
        <v>1146</v>
      </c>
      <c r="R2524" s="9">
        <f t="shared" si="316"/>
        <v>3444.2</v>
      </c>
      <c r="S2524" s="9">
        <f t="shared" si="317"/>
        <v>2292</v>
      </c>
      <c r="T2524" s="9">
        <f t="shared" si="318"/>
        <v>1152.1999999999998</v>
      </c>
      <c r="U2524" s="10">
        <f t="shared" si="319"/>
        <v>0.33453341850066776</v>
      </c>
      <c r="V2524" s="5" t="s">
        <v>120</v>
      </c>
    </row>
    <row r="2525" spans="1:22" x14ac:dyDescent="0.3">
      <c r="A2525" s="5" t="s">
        <v>2612</v>
      </c>
      <c r="B2525" s="6">
        <v>45573</v>
      </c>
      <c r="C2525" s="5">
        <f t="shared" si="312"/>
        <v>2024</v>
      </c>
      <c r="D2525" s="5">
        <f t="shared" si="313"/>
        <v>10</v>
      </c>
      <c r="E2525" s="5" t="str">
        <f t="shared" si="314"/>
        <v>Oct</v>
      </c>
      <c r="F2525" s="5" t="str">
        <f t="shared" si="315"/>
        <v>Q4</v>
      </c>
      <c r="G2525" s="5" t="s">
        <v>51</v>
      </c>
      <c r="H2525" s="5" t="s">
        <v>52</v>
      </c>
      <c r="I2525" s="5" t="s">
        <v>53</v>
      </c>
      <c r="J2525" s="5" t="s">
        <v>54</v>
      </c>
      <c r="K2525" s="5" t="s">
        <v>99</v>
      </c>
      <c r="L2525" s="5" t="s">
        <v>40</v>
      </c>
      <c r="M2525" s="5" t="s">
        <v>56</v>
      </c>
      <c r="N2525" s="5">
        <v>2</v>
      </c>
      <c r="O2525" s="7">
        <v>1695</v>
      </c>
      <c r="P2525" s="8">
        <v>0.05</v>
      </c>
      <c r="Q2525" s="7">
        <v>859</v>
      </c>
      <c r="R2525" s="9">
        <f t="shared" si="316"/>
        <v>3220.5</v>
      </c>
      <c r="S2525" s="9">
        <f t="shared" si="317"/>
        <v>1718</v>
      </c>
      <c r="T2525" s="9">
        <f t="shared" si="318"/>
        <v>1502.5</v>
      </c>
      <c r="U2525" s="10">
        <f t="shared" si="319"/>
        <v>0.46654246235056668</v>
      </c>
      <c r="V2525" s="5" t="s">
        <v>42</v>
      </c>
    </row>
    <row r="2526" spans="1:22" x14ac:dyDescent="0.3">
      <c r="A2526" s="5" t="s">
        <v>2613</v>
      </c>
      <c r="B2526" s="6">
        <v>45573</v>
      </c>
      <c r="C2526" s="5">
        <f t="shared" si="312"/>
        <v>2024</v>
      </c>
      <c r="D2526" s="5">
        <f t="shared" si="313"/>
        <v>10</v>
      </c>
      <c r="E2526" s="5" t="str">
        <f t="shared" si="314"/>
        <v>Oct</v>
      </c>
      <c r="F2526" s="5" t="str">
        <f t="shared" si="315"/>
        <v>Q4</v>
      </c>
      <c r="G2526" s="5" t="s">
        <v>58</v>
      </c>
      <c r="H2526" s="5" t="s">
        <v>72</v>
      </c>
      <c r="I2526" s="5" t="s">
        <v>73</v>
      </c>
      <c r="J2526" s="5" t="s">
        <v>38</v>
      </c>
      <c r="K2526" s="5" t="s">
        <v>104</v>
      </c>
      <c r="L2526" s="5" t="s">
        <v>40</v>
      </c>
      <c r="M2526" s="5" t="s">
        <v>49</v>
      </c>
      <c r="N2526" s="5">
        <v>1</v>
      </c>
      <c r="O2526" s="7">
        <v>1509</v>
      </c>
      <c r="P2526" s="8">
        <v>0</v>
      </c>
      <c r="Q2526" s="7">
        <v>745</v>
      </c>
      <c r="R2526" s="9">
        <f t="shared" si="316"/>
        <v>1509</v>
      </c>
      <c r="S2526" s="9">
        <f t="shared" si="317"/>
        <v>745</v>
      </c>
      <c r="T2526" s="9">
        <f t="shared" si="318"/>
        <v>764</v>
      </c>
      <c r="U2526" s="10">
        <f t="shared" si="319"/>
        <v>0.5062955599734924</v>
      </c>
      <c r="V2526" s="5" t="s">
        <v>42</v>
      </c>
    </row>
    <row r="2527" spans="1:22" x14ac:dyDescent="0.3">
      <c r="A2527" s="5" t="s">
        <v>2614</v>
      </c>
      <c r="B2527" s="6">
        <v>45574</v>
      </c>
      <c r="C2527" s="5">
        <f t="shared" si="312"/>
        <v>2024</v>
      </c>
      <c r="D2527" s="5">
        <f t="shared" si="313"/>
        <v>10</v>
      </c>
      <c r="E2527" s="5" t="str">
        <f t="shared" si="314"/>
        <v>Oct</v>
      </c>
      <c r="F2527" s="5" t="str">
        <f t="shared" si="315"/>
        <v>Q4</v>
      </c>
      <c r="G2527" s="5" t="s">
        <v>58</v>
      </c>
      <c r="H2527" s="5" t="s">
        <v>72</v>
      </c>
      <c r="I2527" s="5" t="s">
        <v>73</v>
      </c>
      <c r="J2527" s="5" t="s">
        <v>46</v>
      </c>
      <c r="K2527" s="5" t="s">
        <v>89</v>
      </c>
      <c r="L2527" s="5" t="s">
        <v>40</v>
      </c>
      <c r="M2527" s="5" t="s">
        <v>56</v>
      </c>
      <c r="N2527" s="5">
        <v>2</v>
      </c>
      <c r="O2527" s="7">
        <v>2319</v>
      </c>
      <c r="P2527" s="8">
        <v>0.15</v>
      </c>
      <c r="Q2527" s="7">
        <v>1346</v>
      </c>
      <c r="R2527" s="9">
        <f t="shared" si="316"/>
        <v>3942.2999999999997</v>
      </c>
      <c r="S2527" s="9">
        <f t="shared" si="317"/>
        <v>2692</v>
      </c>
      <c r="T2527" s="9">
        <f t="shared" si="318"/>
        <v>1250.2999999999997</v>
      </c>
      <c r="U2527" s="10">
        <f t="shared" si="319"/>
        <v>0.31714988712173092</v>
      </c>
      <c r="V2527" s="5" t="s">
        <v>42</v>
      </c>
    </row>
    <row r="2528" spans="1:22" x14ac:dyDescent="0.3">
      <c r="A2528" s="5" t="s">
        <v>2615</v>
      </c>
      <c r="B2528" s="6">
        <v>45574</v>
      </c>
      <c r="C2528" s="5">
        <f t="shared" si="312"/>
        <v>2024</v>
      </c>
      <c r="D2528" s="5">
        <f t="shared" si="313"/>
        <v>10</v>
      </c>
      <c r="E2528" s="5" t="str">
        <f t="shared" si="314"/>
        <v>Oct</v>
      </c>
      <c r="F2528" s="5" t="str">
        <f t="shared" si="315"/>
        <v>Q4</v>
      </c>
      <c r="G2528" s="5" t="s">
        <v>58</v>
      </c>
      <c r="H2528" s="5" t="s">
        <v>72</v>
      </c>
      <c r="I2528" s="5" t="s">
        <v>73</v>
      </c>
      <c r="J2528" s="5" t="s">
        <v>38</v>
      </c>
      <c r="K2528" s="5" t="s">
        <v>104</v>
      </c>
      <c r="L2528" s="5" t="s">
        <v>40</v>
      </c>
      <c r="M2528" s="5" t="s">
        <v>56</v>
      </c>
      <c r="N2528" s="5">
        <v>2</v>
      </c>
      <c r="O2528" s="7">
        <v>1564</v>
      </c>
      <c r="P2528" s="8">
        <v>0.1</v>
      </c>
      <c r="Q2528" s="7">
        <v>784</v>
      </c>
      <c r="R2528" s="9">
        <f t="shared" si="316"/>
        <v>2815.2000000000003</v>
      </c>
      <c r="S2528" s="9">
        <f t="shared" si="317"/>
        <v>1568</v>
      </c>
      <c r="T2528" s="9">
        <f t="shared" si="318"/>
        <v>1247.2000000000003</v>
      </c>
      <c r="U2528" s="10">
        <f t="shared" si="319"/>
        <v>0.44302358624609267</v>
      </c>
      <c r="V2528" s="5" t="s">
        <v>42</v>
      </c>
    </row>
    <row r="2529" spans="1:22" x14ac:dyDescent="0.3">
      <c r="A2529" s="5" t="s">
        <v>2616</v>
      </c>
      <c r="B2529" s="6">
        <v>45575</v>
      </c>
      <c r="C2529" s="5">
        <f t="shared" si="312"/>
        <v>2024</v>
      </c>
      <c r="D2529" s="5">
        <f t="shared" si="313"/>
        <v>10</v>
      </c>
      <c r="E2529" s="5" t="str">
        <f t="shared" si="314"/>
        <v>Oct</v>
      </c>
      <c r="F2529" s="5" t="str">
        <f t="shared" si="315"/>
        <v>Q4</v>
      </c>
      <c r="G2529" s="5" t="s">
        <v>35</v>
      </c>
      <c r="H2529" s="5" t="s">
        <v>36</v>
      </c>
      <c r="I2529" s="5" t="s">
        <v>37</v>
      </c>
      <c r="J2529" s="5" t="s">
        <v>38</v>
      </c>
      <c r="K2529" s="5" t="s">
        <v>75</v>
      </c>
      <c r="L2529" s="5" t="s">
        <v>76</v>
      </c>
      <c r="M2529" s="5" t="s">
        <v>49</v>
      </c>
      <c r="N2529" s="5">
        <v>1</v>
      </c>
      <c r="O2529" s="7">
        <v>11175</v>
      </c>
      <c r="P2529" s="8">
        <v>0</v>
      </c>
      <c r="Q2529" s="7">
        <v>8188</v>
      </c>
      <c r="R2529" s="9">
        <f t="shared" si="316"/>
        <v>11175</v>
      </c>
      <c r="S2529" s="9">
        <f t="shared" si="317"/>
        <v>8188</v>
      </c>
      <c r="T2529" s="9">
        <f t="shared" si="318"/>
        <v>2987</v>
      </c>
      <c r="U2529" s="10">
        <f t="shared" si="319"/>
        <v>0.26729306487695748</v>
      </c>
      <c r="V2529" s="5" t="s">
        <v>42</v>
      </c>
    </row>
    <row r="2530" spans="1:22" x14ac:dyDescent="0.3">
      <c r="A2530" s="5" t="s">
        <v>2617</v>
      </c>
      <c r="B2530" s="6">
        <v>45575</v>
      </c>
      <c r="C2530" s="5">
        <f t="shared" si="312"/>
        <v>2024</v>
      </c>
      <c r="D2530" s="5">
        <f t="shared" si="313"/>
        <v>10</v>
      </c>
      <c r="E2530" s="5" t="str">
        <f t="shared" si="314"/>
        <v>Oct</v>
      </c>
      <c r="F2530" s="5" t="str">
        <f t="shared" si="315"/>
        <v>Q4</v>
      </c>
      <c r="G2530" s="5" t="s">
        <v>51</v>
      </c>
      <c r="H2530" s="5" t="s">
        <v>79</v>
      </c>
      <c r="I2530" s="5" t="s">
        <v>80</v>
      </c>
      <c r="J2530" s="5" t="s">
        <v>38</v>
      </c>
      <c r="K2530" s="5" t="s">
        <v>75</v>
      </c>
      <c r="L2530" s="5" t="s">
        <v>40</v>
      </c>
      <c r="M2530" s="5" t="s">
        <v>56</v>
      </c>
      <c r="N2530" s="5">
        <v>1</v>
      </c>
      <c r="O2530" s="7">
        <v>11605</v>
      </c>
      <c r="P2530" s="8">
        <v>0.15</v>
      </c>
      <c r="Q2530" s="7">
        <v>8741</v>
      </c>
      <c r="R2530" s="9">
        <f t="shared" si="316"/>
        <v>9864.25</v>
      </c>
      <c r="S2530" s="9">
        <f t="shared" si="317"/>
        <v>8741</v>
      </c>
      <c r="T2530" s="9">
        <f t="shared" si="318"/>
        <v>1123.25</v>
      </c>
      <c r="U2530" s="10">
        <f t="shared" si="319"/>
        <v>0.11387079605646654</v>
      </c>
      <c r="V2530" s="5" t="s">
        <v>42</v>
      </c>
    </row>
    <row r="2531" spans="1:22" x14ac:dyDescent="0.3">
      <c r="A2531" s="5" t="s">
        <v>2618</v>
      </c>
      <c r="B2531" s="6">
        <v>45575</v>
      </c>
      <c r="C2531" s="5">
        <f t="shared" si="312"/>
        <v>2024</v>
      </c>
      <c r="D2531" s="5">
        <f t="shared" si="313"/>
        <v>10</v>
      </c>
      <c r="E2531" s="5" t="str">
        <f t="shared" si="314"/>
        <v>Oct</v>
      </c>
      <c r="F2531" s="5" t="str">
        <f t="shared" si="315"/>
        <v>Q4</v>
      </c>
      <c r="G2531" s="5" t="s">
        <v>51</v>
      </c>
      <c r="H2531" s="5" t="s">
        <v>52</v>
      </c>
      <c r="I2531" s="5" t="s">
        <v>53</v>
      </c>
      <c r="J2531" s="5" t="s">
        <v>46</v>
      </c>
      <c r="K2531" s="5" t="s">
        <v>89</v>
      </c>
      <c r="L2531" s="5" t="s">
        <v>40</v>
      </c>
      <c r="M2531" s="5" t="s">
        <v>49</v>
      </c>
      <c r="N2531" s="5">
        <v>4</v>
      </c>
      <c r="O2531" s="7">
        <v>2017</v>
      </c>
      <c r="P2531" s="8">
        <v>0</v>
      </c>
      <c r="Q2531" s="7">
        <v>1200</v>
      </c>
      <c r="R2531" s="9">
        <f t="shared" si="316"/>
        <v>8068</v>
      </c>
      <c r="S2531" s="9">
        <f t="shared" si="317"/>
        <v>4800</v>
      </c>
      <c r="T2531" s="9">
        <f t="shared" si="318"/>
        <v>3268</v>
      </c>
      <c r="U2531" s="10">
        <f t="shared" si="319"/>
        <v>0.40505701536936045</v>
      </c>
      <c r="V2531" s="5" t="s">
        <v>42</v>
      </c>
    </row>
    <row r="2532" spans="1:22" x14ac:dyDescent="0.3">
      <c r="A2532" s="5" t="s">
        <v>2619</v>
      </c>
      <c r="B2532" s="6">
        <v>45575</v>
      </c>
      <c r="C2532" s="5">
        <f t="shared" si="312"/>
        <v>2024</v>
      </c>
      <c r="D2532" s="5">
        <f t="shared" si="313"/>
        <v>10</v>
      </c>
      <c r="E2532" s="5" t="str">
        <f t="shared" si="314"/>
        <v>Oct</v>
      </c>
      <c r="F2532" s="5" t="str">
        <f t="shared" si="315"/>
        <v>Q4</v>
      </c>
      <c r="G2532" s="5" t="s">
        <v>63</v>
      </c>
      <c r="H2532" s="5" t="s">
        <v>64</v>
      </c>
      <c r="I2532" s="5" t="s">
        <v>65</v>
      </c>
      <c r="J2532" s="5" t="s">
        <v>81</v>
      </c>
      <c r="K2532" s="5" t="s">
        <v>94</v>
      </c>
      <c r="L2532" s="5" t="s">
        <v>76</v>
      </c>
      <c r="M2532" s="5" t="s">
        <v>41</v>
      </c>
      <c r="N2532" s="5">
        <v>2</v>
      </c>
      <c r="O2532" s="7">
        <v>33482</v>
      </c>
      <c r="P2532" s="8">
        <v>0.2</v>
      </c>
      <c r="Q2532" s="7">
        <v>22942</v>
      </c>
      <c r="R2532" s="9">
        <f t="shared" si="316"/>
        <v>53571.200000000004</v>
      </c>
      <c r="S2532" s="9">
        <f t="shared" si="317"/>
        <v>45884</v>
      </c>
      <c r="T2532" s="9">
        <f t="shared" si="318"/>
        <v>7687.2000000000044</v>
      </c>
      <c r="U2532" s="10">
        <f t="shared" si="319"/>
        <v>0.14349501224538566</v>
      </c>
      <c r="V2532" s="5" t="s">
        <v>42</v>
      </c>
    </row>
    <row r="2533" spans="1:22" x14ac:dyDescent="0.3">
      <c r="A2533" s="5" t="s">
        <v>2620</v>
      </c>
      <c r="B2533" s="6">
        <v>45575</v>
      </c>
      <c r="C2533" s="5">
        <f t="shared" si="312"/>
        <v>2024</v>
      </c>
      <c r="D2533" s="5">
        <f t="shared" si="313"/>
        <v>10</v>
      </c>
      <c r="E2533" s="5" t="str">
        <f t="shared" si="314"/>
        <v>Oct</v>
      </c>
      <c r="F2533" s="5" t="str">
        <f t="shared" si="315"/>
        <v>Q4</v>
      </c>
      <c r="G2533" s="5" t="s">
        <v>51</v>
      </c>
      <c r="H2533" s="5" t="s">
        <v>52</v>
      </c>
      <c r="I2533" s="5" t="s">
        <v>53</v>
      </c>
      <c r="J2533" s="5" t="s">
        <v>54</v>
      </c>
      <c r="K2533" s="5" t="s">
        <v>84</v>
      </c>
      <c r="L2533" s="5" t="s">
        <v>40</v>
      </c>
      <c r="M2533" s="5" t="s">
        <v>49</v>
      </c>
      <c r="N2533" s="5">
        <v>4</v>
      </c>
      <c r="O2533" s="7">
        <v>2171</v>
      </c>
      <c r="P2533" s="8">
        <v>0</v>
      </c>
      <c r="Q2533" s="7">
        <v>1116</v>
      </c>
      <c r="R2533" s="9">
        <f t="shared" si="316"/>
        <v>8684</v>
      </c>
      <c r="S2533" s="9">
        <f t="shared" si="317"/>
        <v>4464</v>
      </c>
      <c r="T2533" s="9">
        <f t="shared" si="318"/>
        <v>4220</v>
      </c>
      <c r="U2533" s="10">
        <f t="shared" si="319"/>
        <v>0.48595117457392906</v>
      </c>
      <c r="V2533" s="5" t="s">
        <v>42</v>
      </c>
    </row>
    <row r="2534" spans="1:22" x14ac:dyDescent="0.3">
      <c r="A2534" s="5" t="s">
        <v>2621</v>
      </c>
      <c r="B2534" s="6">
        <v>45575</v>
      </c>
      <c r="C2534" s="5">
        <f t="shared" si="312"/>
        <v>2024</v>
      </c>
      <c r="D2534" s="5">
        <f t="shared" si="313"/>
        <v>10</v>
      </c>
      <c r="E2534" s="5" t="str">
        <f t="shared" si="314"/>
        <v>Oct</v>
      </c>
      <c r="F2534" s="5" t="str">
        <f t="shared" si="315"/>
        <v>Q4</v>
      </c>
      <c r="G2534" s="5" t="s">
        <v>51</v>
      </c>
      <c r="H2534" s="5" t="s">
        <v>52</v>
      </c>
      <c r="I2534" s="5" t="s">
        <v>53</v>
      </c>
      <c r="J2534" s="5" t="s">
        <v>46</v>
      </c>
      <c r="K2534" s="5" t="s">
        <v>61</v>
      </c>
      <c r="L2534" s="5" t="s">
        <v>40</v>
      </c>
      <c r="M2534" s="5" t="s">
        <v>49</v>
      </c>
      <c r="N2534" s="5">
        <v>1</v>
      </c>
      <c r="O2534" s="7">
        <v>226</v>
      </c>
      <c r="P2534" s="8">
        <v>0.05</v>
      </c>
      <c r="Q2534" s="7">
        <v>92</v>
      </c>
      <c r="R2534" s="9">
        <f t="shared" si="316"/>
        <v>214.7</v>
      </c>
      <c r="S2534" s="9">
        <f t="shared" si="317"/>
        <v>92</v>
      </c>
      <c r="T2534" s="9">
        <f t="shared" si="318"/>
        <v>122.69999999999999</v>
      </c>
      <c r="U2534" s="10">
        <f t="shared" si="319"/>
        <v>0.57149510945505355</v>
      </c>
      <c r="V2534" s="5" t="s">
        <v>42</v>
      </c>
    </row>
    <row r="2535" spans="1:22" x14ac:dyDescent="0.3">
      <c r="A2535" s="5" t="s">
        <v>2622</v>
      </c>
      <c r="B2535" s="6">
        <v>45575</v>
      </c>
      <c r="C2535" s="5">
        <f t="shared" si="312"/>
        <v>2024</v>
      </c>
      <c r="D2535" s="5">
        <f t="shared" si="313"/>
        <v>10</v>
      </c>
      <c r="E2535" s="5" t="str">
        <f t="shared" si="314"/>
        <v>Oct</v>
      </c>
      <c r="F2535" s="5" t="str">
        <f t="shared" si="315"/>
        <v>Q4</v>
      </c>
      <c r="G2535" s="5" t="s">
        <v>51</v>
      </c>
      <c r="H2535" s="5" t="s">
        <v>52</v>
      </c>
      <c r="I2535" s="5" t="s">
        <v>53</v>
      </c>
      <c r="J2535" s="5" t="s">
        <v>46</v>
      </c>
      <c r="K2535" s="5" t="s">
        <v>89</v>
      </c>
      <c r="L2535" s="5" t="s">
        <v>40</v>
      </c>
      <c r="M2535" s="5" t="s">
        <v>49</v>
      </c>
      <c r="N2535" s="5">
        <v>1</v>
      </c>
      <c r="O2535" s="7">
        <v>2374</v>
      </c>
      <c r="P2535" s="8">
        <v>0.15</v>
      </c>
      <c r="Q2535" s="7">
        <v>1397</v>
      </c>
      <c r="R2535" s="9">
        <f t="shared" si="316"/>
        <v>2017.8999999999999</v>
      </c>
      <c r="S2535" s="9">
        <f t="shared" si="317"/>
        <v>1397</v>
      </c>
      <c r="T2535" s="9">
        <f t="shared" si="318"/>
        <v>620.89999999999986</v>
      </c>
      <c r="U2535" s="10">
        <f t="shared" si="319"/>
        <v>0.30769611972843047</v>
      </c>
      <c r="V2535" s="5" t="s">
        <v>42</v>
      </c>
    </row>
    <row r="2536" spans="1:22" x14ac:dyDescent="0.3">
      <c r="A2536" s="5" t="s">
        <v>2623</v>
      </c>
      <c r="B2536" s="6">
        <v>45576</v>
      </c>
      <c r="C2536" s="5">
        <f t="shared" si="312"/>
        <v>2024</v>
      </c>
      <c r="D2536" s="5">
        <f t="shared" si="313"/>
        <v>10</v>
      </c>
      <c r="E2536" s="5" t="str">
        <f t="shared" si="314"/>
        <v>Oct</v>
      </c>
      <c r="F2536" s="5" t="str">
        <f t="shared" si="315"/>
        <v>Q4</v>
      </c>
      <c r="G2536" s="5" t="s">
        <v>35</v>
      </c>
      <c r="H2536" s="5" t="s">
        <v>44</v>
      </c>
      <c r="I2536" s="5" t="s">
        <v>45</v>
      </c>
      <c r="J2536" s="5" t="s">
        <v>46</v>
      </c>
      <c r="K2536" s="5" t="s">
        <v>89</v>
      </c>
      <c r="L2536" s="5" t="s">
        <v>40</v>
      </c>
      <c r="M2536" s="5" t="s">
        <v>56</v>
      </c>
      <c r="N2536" s="5">
        <v>5</v>
      </c>
      <c r="O2536" s="7">
        <v>2413</v>
      </c>
      <c r="P2536" s="8">
        <v>0</v>
      </c>
      <c r="Q2536" s="7">
        <v>1436</v>
      </c>
      <c r="R2536" s="9">
        <f t="shared" si="316"/>
        <v>12065</v>
      </c>
      <c r="S2536" s="9">
        <f t="shared" si="317"/>
        <v>7180</v>
      </c>
      <c r="T2536" s="9">
        <f t="shared" si="318"/>
        <v>4885</v>
      </c>
      <c r="U2536" s="10">
        <f t="shared" si="319"/>
        <v>0.40489017820140905</v>
      </c>
      <c r="V2536" s="5" t="s">
        <v>42</v>
      </c>
    </row>
    <row r="2537" spans="1:22" x14ac:dyDescent="0.3">
      <c r="A2537" s="5" t="s">
        <v>2624</v>
      </c>
      <c r="B2537" s="6">
        <v>45576</v>
      </c>
      <c r="C2537" s="5">
        <f t="shared" si="312"/>
        <v>2024</v>
      </c>
      <c r="D2537" s="5">
        <f t="shared" si="313"/>
        <v>10</v>
      </c>
      <c r="E2537" s="5" t="str">
        <f t="shared" si="314"/>
        <v>Oct</v>
      </c>
      <c r="F2537" s="5" t="str">
        <f t="shared" si="315"/>
        <v>Q4</v>
      </c>
      <c r="G2537" s="5" t="s">
        <v>58</v>
      </c>
      <c r="H2537" s="5" t="s">
        <v>68</v>
      </c>
      <c r="I2537" s="5" t="s">
        <v>69</v>
      </c>
      <c r="J2537" s="5" t="s">
        <v>54</v>
      </c>
      <c r="K2537" s="5" t="s">
        <v>84</v>
      </c>
      <c r="L2537" s="5" t="s">
        <v>40</v>
      </c>
      <c r="M2537" s="5" t="s">
        <v>56</v>
      </c>
      <c r="N2537" s="5">
        <v>3</v>
      </c>
      <c r="O2537" s="7">
        <v>2601</v>
      </c>
      <c r="P2537" s="8">
        <v>0.15</v>
      </c>
      <c r="Q2537" s="7">
        <v>1307</v>
      </c>
      <c r="R2537" s="9">
        <f t="shared" si="316"/>
        <v>6632.55</v>
      </c>
      <c r="S2537" s="9">
        <f t="shared" si="317"/>
        <v>3921</v>
      </c>
      <c r="T2537" s="9">
        <f t="shared" si="318"/>
        <v>2711.55</v>
      </c>
      <c r="U2537" s="10">
        <f t="shared" si="319"/>
        <v>0.40882466019856617</v>
      </c>
      <c r="V2537" s="5" t="s">
        <v>42</v>
      </c>
    </row>
    <row r="2538" spans="1:22" x14ac:dyDescent="0.3">
      <c r="A2538" s="5" t="s">
        <v>2625</v>
      </c>
      <c r="B2538" s="6">
        <v>45576</v>
      </c>
      <c r="C2538" s="5">
        <f t="shared" si="312"/>
        <v>2024</v>
      </c>
      <c r="D2538" s="5">
        <f t="shared" si="313"/>
        <v>10</v>
      </c>
      <c r="E2538" s="5" t="str">
        <f t="shared" si="314"/>
        <v>Oct</v>
      </c>
      <c r="F2538" s="5" t="str">
        <f t="shared" si="315"/>
        <v>Q4</v>
      </c>
      <c r="G2538" s="5" t="s">
        <v>51</v>
      </c>
      <c r="H2538" s="5" t="s">
        <v>79</v>
      </c>
      <c r="I2538" s="5" t="s">
        <v>80</v>
      </c>
      <c r="J2538" s="5" t="s">
        <v>81</v>
      </c>
      <c r="K2538" s="5" t="s">
        <v>82</v>
      </c>
      <c r="L2538" s="5" t="s">
        <v>40</v>
      </c>
      <c r="M2538" s="5" t="s">
        <v>41</v>
      </c>
      <c r="N2538" s="5">
        <v>3</v>
      </c>
      <c r="O2538" s="7">
        <v>5995</v>
      </c>
      <c r="P2538" s="8">
        <v>0.25</v>
      </c>
      <c r="Q2538" s="7">
        <v>3386</v>
      </c>
      <c r="R2538" s="9">
        <f t="shared" si="316"/>
        <v>13488.75</v>
      </c>
      <c r="S2538" s="9">
        <f t="shared" si="317"/>
        <v>10158</v>
      </c>
      <c r="T2538" s="9">
        <f t="shared" si="318"/>
        <v>3330.75</v>
      </c>
      <c r="U2538" s="10">
        <f t="shared" si="319"/>
        <v>0.24692799555184877</v>
      </c>
      <c r="V2538" s="5" t="s">
        <v>42</v>
      </c>
    </row>
    <row r="2539" spans="1:22" x14ac:dyDescent="0.3">
      <c r="A2539" s="5" t="s">
        <v>2626</v>
      </c>
      <c r="B2539" s="6">
        <v>45577</v>
      </c>
      <c r="C2539" s="5">
        <f t="shared" si="312"/>
        <v>2024</v>
      </c>
      <c r="D2539" s="5">
        <f t="shared" si="313"/>
        <v>10</v>
      </c>
      <c r="E2539" s="5" t="str">
        <f t="shared" si="314"/>
        <v>Oct</v>
      </c>
      <c r="F2539" s="5" t="str">
        <f t="shared" si="315"/>
        <v>Q4</v>
      </c>
      <c r="G2539" s="5" t="s">
        <v>51</v>
      </c>
      <c r="H2539" s="5" t="s">
        <v>52</v>
      </c>
      <c r="I2539" s="5" t="s">
        <v>53</v>
      </c>
      <c r="J2539" s="5" t="s">
        <v>38</v>
      </c>
      <c r="K2539" s="5" t="s">
        <v>39</v>
      </c>
      <c r="L2539" s="5" t="s">
        <v>40</v>
      </c>
      <c r="M2539" s="5" t="s">
        <v>41</v>
      </c>
      <c r="N2539" s="5">
        <v>4</v>
      </c>
      <c r="O2539" s="7">
        <v>53184</v>
      </c>
      <c r="P2539" s="8">
        <v>0.15</v>
      </c>
      <c r="Q2539" s="7">
        <v>44230</v>
      </c>
      <c r="R2539" s="9">
        <f t="shared" si="316"/>
        <v>180825.60000000001</v>
      </c>
      <c r="S2539" s="9">
        <f t="shared" si="317"/>
        <v>176920</v>
      </c>
      <c r="T2539" s="9">
        <f t="shared" si="318"/>
        <v>3905.6000000000058</v>
      </c>
      <c r="U2539" s="10">
        <f t="shared" si="319"/>
        <v>2.1598711686840834E-2</v>
      </c>
      <c r="V2539" s="5" t="s">
        <v>42</v>
      </c>
    </row>
    <row r="2540" spans="1:22" x14ac:dyDescent="0.3">
      <c r="A2540" s="5" t="s">
        <v>2627</v>
      </c>
      <c r="B2540" s="6">
        <v>45577</v>
      </c>
      <c r="C2540" s="5">
        <f t="shared" si="312"/>
        <v>2024</v>
      </c>
      <c r="D2540" s="5">
        <f t="shared" si="313"/>
        <v>10</v>
      </c>
      <c r="E2540" s="5" t="str">
        <f t="shared" si="314"/>
        <v>Oct</v>
      </c>
      <c r="F2540" s="5" t="str">
        <f t="shared" si="315"/>
        <v>Q4</v>
      </c>
      <c r="G2540" s="5" t="s">
        <v>58</v>
      </c>
      <c r="H2540" s="5" t="s">
        <v>59</v>
      </c>
      <c r="I2540" s="5" t="s">
        <v>60</v>
      </c>
      <c r="J2540" s="5" t="s">
        <v>38</v>
      </c>
      <c r="K2540" s="5" t="s">
        <v>39</v>
      </c>
      <c r="L2540" s="5" t="s">
        <v>76</v>
      </c>
      <c r="M2540" s="5" t="s">
        <v>56</v>
      </c>
      <c r="N2540" s="5">
        <v>2</v>
      </c>
      <c r="O2540" s="7">
        <v>56093</v>
      </c>
      <c r="P2540" s="8">
        <v>0.05</v>
      </c>
      <c r="Q2540" s="7">
        <v>46982</v>
      </c>
      <c r="R2540" s="9">
        <f t="shared" si="316"/>
        <v>106576.7</v>
      </c>
      <c r="S2540" s="9">
        <f t="shared" si="317"/>
        <v>93964</v>
      </c>
      <c r="T2540" s="9">
        <f t="shared" si="318"/>
        <v>12612.699999999997</v>
      </c>
      <c r="U2540" s="10">
        <f t="shared" si="319"/>
        <v>0.11834387816473955</v>
      </c>
      <c r="V2540" s="5" t="s">
        <v>42</v>
      </c>
    </row>
    <row r="2541" spans="1:22" x14ac:dyDescent="0.3">
      <c r="A2541" s="5" t="s">
        <v>2628</v>
      </c>
      <c r="B2541" s="6">
        <v>45577</v>
      </c>
      <c r="C2541" s="5">
        <f t="shared" si="312"/>
        <v>2024</v>
      </c>
      <c r="D2541" s="5">
        <f t="shared" si="313"/>
        <v>10</v>
      </c>
      <c r="E2541" s="5" t="str">
        <f t="shared" si="314"/>
        <v>Oct</v>
      </c>
      <c r="F2541" s="5" t="str">
        <f t="shared" si="315"/>
        <v>Q4</v>
      </c>
      <c r="G2541" s="5" t="s">
        <v>58</v>
      </c>
      <c r="H2541" s="5" t="s">
        <v>72</v>
      </c>
      <c r="I2541" s="5" t="s">
        <v>73</v>
      </c>
      <c r="J2541" s="5" t="s">
        <v>81</v>
      </c>
      <c r="K2541" s="5" t="s">
        <v>94</v>
      </c>
      <c r="L2541" s="5" t="s">
        <v>40</v>
      </c>
      <c r="M2541" s="5" t="s">
        <v>49</v>
      </c>
      <c r="N2541" s="5">
        <v>4</v>
      </c>
      <c r="O2541" s="7">
        <v>29274</v>
      </c>
      <c r="P2541" s="8">
        <v>0.1</v>
      </c>
      <c r="Q2541" s="7">
        <v>19876</v>
      </c>
      <c r="R2541" s="9">
        <f t="shared" si="316"/>
        <v>105386.40000000001</v>
      </c>
      <c r="S2541" s="9">
        <f t="shared" si="317"/>
        <v>79504</v>
      </c>
      <c r="T2541" s="9">
        <f t="shared" si="318"/>
        <v>25882.400000000009</v>
      </c>
      <c r="U2541" s="10">
        <f t="shared" si="319"/>
        <v>0.24559525707301896</v>
      </c>
      <c r="V2541" s="5" t="s">
        <v>42</v>
      </c>
    </row>
    <row r="2542" spans="1:22" x14ac:dyDescent="0.3">
      <c r="A2542" s="5" t="s">
        <v>2629</v>
      </c>
      <c r="B2542" s="6">
        <v>45577</v>
      </c>
      <c r="C2542" s="5">
        <f t="shared" si="312"/>
        <v>2024</v>
      </c>
      <c r="D2542" s="5">
        <f t="shared" si="313"/>
        <v>10</v>
      </c>
      <c r="E2542" s="5" t="str">
        <f t="shared" si="314"/>
        <v>Oct</v>
      </c>
      <c r="F2542" s="5" t="str">
        <f t="shared" si="315"/>
        <v>Q4</v>
      </c>
      <c r="G2542" s="5" t="s">
        <v>63</v>
      </c>
      <c r="H2542" s="5" t="s">
        <v>64</v>
      </c>
      <c r="I2542" s="5" t="s">
        <v>65</v>
      </c>
      <c r="J2542" s="5" t="s">
        <v>38</v>
      </c>
      <c r="K2542" s="5" t="s">
        <v>75</v>
      </c>
      <c r="L2542" s="5" t="s">
        <v>40</v>
      </c>
      <c r="M2542" s="5" t="s">
        <v>49</v>
      </c>
      <c r="N2542" s="5">
        <v>2</v>
      </c>
      <c r="O2542" s="7">
        <v>11267</v>
      </c>
      <c r="P2542" s="8">
        <v>0.05</v>
      </c>
      <c r="Q2542" s="7">
        <v>8215</v>
      </c>
      <c r="R2542" s="9">
        <f t="shared" si="316"/>
        <v>21407.3</v>
      </c>
      <c r="S2542" s="9">
        <f t="shared" si="317"/>
        <v>16430</v>
      </c>
      <c r="T2542" s="9">
        <f t="shared" si="318"/>
        <v>4977.2999999999993</v>
      </c>
      <c r="U2542" s="10">
        <f t="shared" si="319"/>
        <v>0.23250479976456626</v>
      </c>
      <c r="V2542" s="5" t="s">
        <v>42</v>
      </c>
    </row>
    <row r="2543" spans="1:22" x14ac:dyDescent="0.3">
      <c r="A2543" s="5" t="s">
        <v>2630</v>
      </c>
      <c r="B2543" s="6">
        <v>45578</v>
      </c>
      <c r="C2543" s="5">
        <f t="shared" si="312"/>
        <v>2024</v>
      </c>
      <c r="D2543" s="5">
        <f t="shared" si="313"/>
        <v>10</v>
      </c>
      <c r="E2543" s="5" t="str">
        <f t="shared" si="314"/>
        <v>Oct</v>
      </c>
      <c r="F2543" s="5" t="str">
        <f t="shared" si="315"/>
        <v>Q4</v>
      </c>
      <c r="G2543" s="5" t="s">
        <v>51</v>
      </c>
      <c r="H2543" s="5" t="s">
        <v>79</v>
      </c>
      <c r="I2543" s="5" t="s">
        <v>80</v>
      </c>
      <c r="J2543" s="5" t="s">
        <v>54</v>
      </c>
      <c r="K2543" s="5" t="s">
        <v>99</v>
      </c>
      <c r="L2543" s="5" t="s">
        <v>76</v>
      </c>
      <c r="M2543" s="5" t="s">
        <v>49</v>
      </c>
      <c r="N2543" s="5">
        <v>4</v>
      </c>
      <c r="O2543" s="7">
        <v>1829</v>
      </c>
      <c r="P2543" s="8">
        <v>0</v>
      </c>
      <c r="Q2543" s="7">
        <v>968</v>
      </c>
      <c r="R2543" s="9">
        <f t="shared" si="316"/>
        <v>7316</v>
      </c>
      <c r="S2543" s="9">
        <f t="shared" si="317"/>
        <v>3872</v>
      </c>
      <c r="T2543" s="9">
        <f t="shared" si="318"/>
        <v>3444</v>
      </c>
      <c r="U2543" s="10">
        <f t="shared" si="319"/>
        <v>0.47074904319300165</v>
      </c>
      <c r="V2543" s="5" t="s">
        <v>42</v>
      </c>
    </row>
    <row r="2544" spans="1:22" x14ac:dyDescent="0.3">
      <c r="A2544" s="5" t="s">
        <v>2631</v>
      </c>
      <c r="B2544" s="6">
        <v>45578</v>
      </c>
      <c r="C2544" s="5">
        <f t="shared" si="312"/>
        <v>2024</v>
      </c>
      <c r="D2544" s="5">
        <f t="shared" si="313"/>
        <v>10</v>
      </c>
      <c r="E2544" s="5" t="str">
        <f t="shared" si="314"/>
        <v>Oct</v>
      </c>
      <c r="F2544" s="5" t="str">
        <f t="shared" si="315"/>
        <v>Q4</v>
      </c>
      <c r="G2544" s="5" t="s">
        <v>58</v>
      </c>
      <c r="H2544" s="5" t="s">
        <v>72</v>
      </c>
      <c r="I2544" s="5" t="s">
        <v>73</v>
      </c>
      <c r="J2544" s="5" t="s">
        <v>54</v>
      </c>
      <c r="K2544" s="5" t="s">
        <v>55</v>
      </c>
      <c r="L2544" s="5" t="s">
        <v>40</v>
      </c>
      <c r="M2544" s="5" t="s">
        <v>56</v>
      </c>
      <c r="N2544" s="5">
        <v>1</v>
      </c>
      <c r="O2544" s="7">
        <v>2680</v>
      </c>
      <c r="P2544" s="8">
        <v>0.1</v>
      </c>
      <c r="Q2544" s="7">
        <v>1576</v>
      </c>
      <c r="R2544" s="9">
        <f t="shared" si="316"/>
        <v>2412</v>
      </c>
      <c r="S2544" s="9">
        <f t="shared" si="317"/>
        <v>1576</v>
      </c>
      <c r="T2544" s="9">
        <f t="shared" si="318"/>
        <v>836</v>
      </c>
      <c r="U2544" s="10">
        <f t="shared" si="319"/>
        <v>0.34660033167495852</v>
      </c>
      <c r="V2544" s="5" t="s">
        <v>42</v>
      </c>
    </row>
    <row r="2545" spans="1:22" x14ac:dyDescent="0.3">
      <c r="A2545" s="5" t="s">
        <v>2632</v>
      </c>
      <c r="B2545" s="6">
        <v>45578</v>
      </c>
      <c r="C2545" s="5">
        <f t="shared" si="312"/>
        <v>2024</v>
      </c>
      <c r="D2545" s="5">
        <f t="shared" si="313"/>
        <v>10</v>
      </c>
      <c r="E2545" s="5" t="str">
        <f t="shared" si="314"/>
        <v>Oct</v>
      </c>
      <c r="F2545" s="5" t="str">
        <f t="shared" si="315"/>
        <v>Q4</v>
      </c>
      <c r="G2545" s="5" t="s">
        <v>58</v>
      </c>
      <c r="H2545" s="5" t="s">
        <v>59</v>
      </c>
      <c r="I2545" s="5" t="s">
        <v>60</v>
      </c>
      <c r="J2545" s="5" t="s">
        <v>54</v>
      </c>
      <c r="K2545" s="5" t="s">
        <v>84</v>
      </c>
      <c r="L2545" s="5" t="s">
        <v>76</v>
      </c>
      <c r="M2545" s="5" t="s">
        <v>41</v>
      </c>
      <c r="N2545" s="5">
        <v>1</v>
      </c>
      <c r="O2545" s="7">
        <v>2186</v>
      </c>
      <c r="P2545" s="8">
        <v>0.15</v>
      </c>
      <c r="Q2545" s="7">
        <v>1086</v>
      </c>
      <c r="R2545" s="9">
        <f t="shared" si="316"/>
        <v>1858.1</v>
      </c>
      <c r="S2545" s="9">
        <f t="shared" si="317"/>
        <v>1086</v>
      </c>
      <c r="T2545" s="9">
        <f t="shared" si="318"/>
        <v>772.09999999999991</v>
      </c>
      <c r="U2545" s="10">
        <f t="shared" si="319"/>
        <v>0.41553199504870564</v>
      </c>
      <c r="V2545" s="5" t="s">
        <v>42</v>
      </c>
    </row>
    <row r="2546" spans="1:22" x14ac:dyDescent="0.3">
      <c r="A2546" s="5" t="s">
        <v>2633</v>
      </c>
      <c r="B2546" s="6">
        <v>45579</v>
      </c>
      <c r="C2546" s="5">
        <f t="shared" si="312"/>
        <v>2024</v>
      </c>
      <c r="D2546" s="5">
        <f t="shared" si="313"/>
        <v>10</v>
      </c>
      <c r="E2546" s="5" t="str">
        <f t="shared" si="314"/>
        <v>Oct</v>
      </c>
      <c r="F2546" s="5" t="str">
        <f t="shared" si="315"/>
        <v>Q4</v>
      </c>
      <c r="G2546" s="5" t="s">
        <v>51</v>
      </c>
      <c r="H2546" s="5" t="s">
        <v>79</v>
      </c>
      <c r="I2546" s="5" t="s">
        <v>80</v>
      </c>
      <c r="J2546" s="5" t="s">
        <v>81</v>
      </c>
      <c r="K2546" s="5" t="s">
        <v>82</v>
      </c>
      <c r="L2546" s="5" t="s">
        <v>40</v>
      </c>
      <c r="M2546" s="5" t="s">
        <v>49</v>
      </c>
      <c r="N2546" s="5">
        <v>2</v>
      </c>
      <c r="O2546" s="7">
        <v>6781</v>
      </c>
      <c r="P2546" s="8">
        <v>0.2</v>
      </c>
      <c r="Q2546" s="7">
        <v>3656</v>
      </c>
      <c r="R2546" s="9">
        <f t="shared" si="316"/>
        <v>10849.6</v>
      </c>
      <c r="S2546" s="9">
        <f t="shared" si="317"/>
        <v>7312</v>
      </c>
      <c r="T2546" s="9">
        <f t="shared" si="318"/>
        <v>3537.6000000000004</v>
      </c>
      <c r="U2546" s="10">
        <f t="shared" si="319"/>
        <v>0.32605810352455394</v>
      </c>
      <c r="V2546" s="5" t="s">
        <v>42</v>
      </c>
    </row>
    <row r="2547" spans="1:22" x14ac:dyDescent="0.3">
      <c r="A2547" s="5" t="s">
        <v>2634</v>
      </c>
      <c r="B2547" s="6">
        <v>45579</v>
      </c>
      <c r="C2547" s="5">
        <f t="shared" si="312"/>
        <v>2024</v>
      </c>
      <c r="D2547" s="5">
        <f t="shared" si="313"/>
        <v>10</v>
      </c>
      <c r="E2547" s="5" t="str">
        <f t="shared" si="314"/>
        <v>Oct</v>
      </c>
      <c r="F2547" s="5" t="str">
        <f t="shared" si="315"/>
        <v>Q4</v>
      </c>
      <c r="G2547" s="5" t="s">
        <v>51</v>
      </c>
      <c r="H2547" s="5" t="s">
        <v>52</v>
      </c>
      <c r="I2547" s="5" t="s">
        <v>53</v>
      </c>
      <c r="J2547" s="5" t="s">
        <v>46</v>
      </c>
      <c r="K2547" s="5" t="s">
        <v>66</v>
      </c>
      <c r="L2547" s="5" t="s">
        <v>40</v>
      </c>
      <c r="M2547" s="5" t="s">
        <v>49</v>
      </c>
      <c r="N2547" s="5">
        <v>2</v>
      </c>
      <c r="O2547" s="7">
        <v>329</v>
      </c>
      <c r="P2547" s="8">
        <v>0.05</v>
      </c>
      <c r="Q2547" s="7">
        <v>132</v>
      </c>
      <c r="R2547" s="9">
        <f t="shared" si="316"/>
        <v>625.1</v>
      </c>
      <c r="S2547" s="9">
        <f t="shared" si="317"/>
        <v>264</v>
      </c>
      <c r="T2547" s="9">
        <f t="shared" si="318"/>
        <v>361.1</v>
      </c>
      <c r="U2547" s="10">
        <f t="shared" si="319"/>
        <v>0.57766757318828987</v>
      </c>
      <c r="V2547" s="5" t="s">
        <v>42</v>
      </c>
    </row>
    <row r="2548" spans="1:22" x14ac:dyDescent="0.3">
      <c r="A2548" s="5" t="s">
        <v>2635</v>
      </c>
      <c r="B2548" s="6">
        <v>45579</v>
      </c>
      <c r="C2548" s="5">
        <f t="shared" si="312"/>
        <v>2024</v>
      </c>
      <c r="D2548" s="5">
        <f t="shared" si="313"/>
        <v>10</v>
      </c>
      <c r="E2548" s="5" t="str">
        <f t="shared" si="314"/>
        <v>Oct</v>
      </c>
      <c r="F2548" s="5" t="str">
        <f t="shared" si="315"/>
        <v>Q4</v>
      </c>
      <c r="G2548" s="5" t="s">
        <v>58</v>
      </c>
      <c r="H2548" s="5" t="s">
        <v>68</v>
      </c>
      <c r="I2548" s="5" t="s">
        <v>69</v>
      </c>
      <c r="J2548" s="5" t="s">
        <v>46</v>
      </c>
      <c r="K2548" s="5" t="s">
        <v>47</v>
      </c>
      <c r="L2548" s="5" t="s">
        <v>48</v>
      </c>
      <c r="M2548" s="5" t="s">
        <v>41</v>
      </c>
      <c r="N2548" s="5">
        <v>1</v>
      </c>
      <c r="O2548" s="7">
        <v>475</v>
      </c>
      <c r="P2548" s="8">
        <v>0.1</v>
      </c>
      <c r="Q2548" s="7">
        <v>213</v>
      </c>
      <c r="R2548" s="9">
        <f t="shared" si="316"/>
        <v>427.5</v>
      </c>
      <c r="S2548" s="9">
        <f t="shared" si="317"/>
        <v>213</v>
      </c>
      <c r="T2548" s="9">
        <f t="shared" si="318"/>
        <v>214.5</v>
      </c>
      <c r="U2548" s="10">
        <f t="shared" si="319"/>
        <v>0.50175438596491229</v>
      </c>
      <c r="V2548" s="5" t="s">
        <v>42</v>
      </c>
    </row>
    <row r="2549" spans="1:22" x14ac:dyDescent="0.3">
      <c r="A2549" s="5" t="s">
        <v>2636</v>
      </c>
      <c r="B2549" s="6">
        <v>45579</v>
      </c>
      <c r="C2549" s="5">
        <f t="shared" si="312"/>
        <v>2024</v>
      </c>
      <c r="D2549" s="5">
        <f t="shared" si="313"/>
        <v>10</v>
      </c>
      <c r="E2549" s="5" t="str">
        <f t="shared" si="314"/>
        <v>Oct</v>
      </c>
      <c r="F2549" s="5" t="str">
        <f t="shared" si="315"/>
        <v>Q4</v>
      </c>
      <c r="G2549" s="5" t="s">
        <v>63</v>
      </c>
      <c r="H2549" s="5" t="s">
        <v>86</v>
      </c>
      <c r="I2549" s="5" t="s">
        <v>87</v>
      </c>
      <c r="J2549" s="5" t="s">
        <v>46</v>
      </c>
      <c r="K2549" s="5" t="s">
        <v>47</v>
      </c>
      <c r="L2549" s="5" t="s">
        <v>76</v>
      </c>
      <c r="M2549" s="5" t="s">
        <v>56</v>
      </c>
      <c r="N2549" s="5">
        <v>1</v>
      </c>
      <c r="O2549" s="7">
        <v>434</v>
      </c>
      <c r="P2549" s="8">
        <v>0</v>
      </c>
      <c r="Q2549" s="7">
        <v>200</v>
      </c>
      <c r="R2549" s="9">
        <f t="shared" si="316"/>
        <v>434</v>
      </c>
      <c r="S2549" s="9">
        <f t="shared" si="317"/>
        <v>200</v>
      </c>
      <c r="T2549" s="9">
        <f t="shared" si="318"/>
        <v>234</v>
      </c>
      <c r="U2549" s="10">
        <f t="shared" si="319"/>
        <v>0.53917050691244239</v>
      </c>
      <c r="V2549" s="5" t="s">
        <v>42</v>
      </c>
    </row>
    <row r="2550" spans="1:22" x14ac:dyDescent="0.3">
      <c r="A2550" s="5" t="s">
        <v>2637</v>
      </c>
      <c r="B2550" s="6">
        <v>45580</v>
      </c>
      <c r="C2550" s="5">
        <f t="shared" si="312"/>
        <v>2024</v>
      </c>
      <c r="D2550" s="5">
        <f t="shared" si="313"/>
        <v>10</v>
      </c>
      <c r="E2550" s="5" t="str">
        <f t="shared" si="314"/>
        <v>Oct</v>
      </c>
      <c r="F2550" s="5" t="str">
        <f t="shared" si="315"/>
        <v>Q4</v>
      </c>
      <c r="G2550" s="5" t="s">
        <v>58</v>
      </c>
      <c r="H2550" s="5" t="s">
        <v>59</v>
      </c>
      <c r="I2550" s="5" t="s">
        <v>60</v>
      </c>
      <c r="J2550" s="5" t="s">
        <v>38</v>
      </c>
      <c r="K2550" s="5" t="s">
        <v>118</v>
      </c>
      <c r="L2550" s="5" t="s">
        <v>48</v>
      </c>
      <c r="M2550" s="5" t="s">
        <v>49</v>
      </c>
      <c r="N2550" s="5">
        <v>3</v>
      </c>
      <c r="O2550" s="7">
        <v>19296</v>
      </c>
      <c r="P2550" s="8">
        <v>0.1</v>
      </c>
      <c r="Q2550" s="7">
        <v>15067</v>
      </c>
      <c r="R2550" s="9">
        <f t="shared" si="316"/>
        <v>52099.200000000004</v>
      </c>
      <c r="S2550" s="9">
        <f t="shared" si="317"/>
        <v>45201</v>
      </c>
      <c r="T2550" s="9">
        <f t="shared" si="318"/>
        <v>6898.2000000000044</v>
      </c>
      <c r="U2550" s="10">
        <f t="shared" si="319"/>
        <v>0.13240510410908429</v>
      </c>
      <c r="V2550" s="5" t="s">
        <v>42</v>
      </c>
    </row>
    <row r="2551" spans="1:22" x14ac:dyDescent="0.3">
      <c r="A2551" s="5" t="s">
        <v>2638</v>
      </c>
      <c r="B2551" s="6">
        <v>45581</v>
      </c>
      <c r="C2551" s="5">
        <f t="shared" si="312"/>
        <v>2024</v>
      </c>
      <c r="D2551" s="5">
        <f t="shared" si="313"/>
        <v>10</v>
      </c>
      <c r="E2551" s="5" t="str">
        <f t="shared" si="314"/>
        <v>Oct</v>
      </c>
      <c r="F2551" s="5" t="str">
        <f t="shared" si="315"/>
        <v>Q4</v>
      </c>
      <c r="G2551" s="5" t="s">
        <v>58</v>
      </c>
      <c r="H2551" s="5" t="s">
        <v>68</v>
      </c>
      <c r="I2551" s="5" t="s">
        <v>69</v>
      </c>
      <c r="J2551" s="5" t="s">
        <v>46</v>
      </c>
      <c r="K2551" s="5" t="s">
        <v>47</v>
      </c>
      <c r="L2551" s="5" t="s">
        <v>48</v>
      </c>
      <c r="M2551" s="5" t="s">
        <v>41</v>
      </c>
      <c r="N2551" s="5">
        <v>1</v>
      </c>
      <c r="O2551" s="7">
        <v>418</v>
      </c>
      <c r="P2551" s="8">
        <v>0.05</v>
      </c>
      <c r="Q2551" s="7">
        <v>187</v>
      </c>
      <c r="R2551" s="9">
        <f t="shared" si="316"/>
        <v>397.09999999999997</v>
      </c>
      <c r="S2551" s="9">
        <f t="shared" si="317"/>
        <v>187</v>
      </c>
      <c r="T2551" s="9">
        <f t="shared" si="318"/>
        <v>210.09999999999997</v>
      </c>
      <c r="U2551" s="10">
        <f t="shared" si="319"/>
        <v>0.52908587257617723</v>
      </c>
      <c r="V2551" s="5" t="s">
        <v>42</v>
      </c>
    </row>
    <row r="2552" spans="1:22" x14ac:dyDescent="0.3">
      <c r="A2552" s="5" t="s">
        <v>2639</v>
      </c>
      <c r="B2552" s="6">
        <v>45581</v>
      </c>
      <c r="C2552" s="5">
        <f t="shared" si="312"/>
        <v>2024</v>
      </c>
      <c r="D2552" s="5">
        <f t="shared" si="313"/>
        <v>10</v>
      </c>
      <c r="E2552" s="5" t="str">
        <f t="shared" si="314"/>
        <v>Oct</v>
      </c>
      <c r="F2552" s="5" t="str">
        <f t="shared" si="315"/>
        <v>Q4</v>
      </c>
      <c r="G2552" s="5" t="s">
        <v>63</v>
      </c>
      <c r="H2552" s="5" t="s">
        <v>86</v>
      </c>
      <c r="I2552" s="5" t="s">
        <v>87</v>
      </c>
      <c r="J2552" s="5" t="s">
        <v>38</v>
      </c>
      <c r="K2552" s="5" t="s">
        <v>75</v>
      </c>
      <c r="L2552" s="5" t="s">
        <v>76</v>
      </c>
      <c r="M2552" s="5" t="s">
        <v>41</v>
      </c>
      <c r="N2552" s="5">
        <v>1</v>
      </c>
      <c r="O2552" s="7">
        <v>10294</v>
      </c>
      <c r="P2552" s="8">
        <v>0.1</v>
      </c>
      <c r="Q2552" s="7">
        <v>7542</v>
      </c>
      <c r="R2552" s="9">
        <f t="shared" si="316"/>
        <v>9264.6</v>
      </c>
      <c r="S2552" s="9">
        <f t="shared" si="317"/>
        <v>7542</v>
      </c>
      <c r="T2552" s="9">
        <f t="shared" si="318"/>
        <v>1722.6000000000004</v>
      </c>
      <c r="U2552" s="10">
        <f t="shared" si="319"/>
        <v>0.18593355352632604</v>
      </c>
      <c r="V2552" s="5" t="s">
        <v>42</v>
      </c>
    </row>
    <row r="2553" spans="1:22" x14ac:dyDescent="0.3">
      <c r="A2553" s="5" t="s">
        <v>2640</v>
      </c>
      <c r="B2553" s="6">
        <v>45581</v>
      </c>
      <c r="C2553" s="5">
        <f t="shared" si="312"/>
        <v>2024</v>
      </c>
      <c r="D2553" s="5">
        <f t="shared" si="313"/>
        <v>10</v>
      </c>
      <c r="E2553" s="5" t="str">
        <f t="shared" si="314"/>
        <v>Oct</v>
      </c>
      <c r="F2553" s="5" t="str">
        <f t="shared" si="315"/>
        <v>Q4</v>
      </c>
      <c r="G2553" s="5" t="s">
        <v>58</v>
      </c>
      <c r="H2553" s="5" t="s">
        <v>68</v>
      </c>
      <c r="I2553" s="5" t="s">
        <v>69</v>
      </c>
      <c r="J2553" s="5" t="s">
        <v>54</v>
      </c>
      <c r="K2553" s="5" t="s">
        <v>55</v>
      </c>
      <c r="L2553" s="5" t="s">
        <v>48</v>
      </c>
      <c r="M2553" s="5" t="s">
        <v>41</v>
      </c>
      <c r="N2553" s="5">
        <v>3</v>
      </c>
      <c r="O2553" s="7">
        <v>2988</v>
      </c>
      <c r="P2553" s="8">
        <v>0.05</v>
      </c>
      <c r="Q2553" s="7">
        <v>1832</v>
      </c>
      <c r="R2553" s="9">
        <f t="shared" si="316"/>
        <v>8515.7999999999993</v>
      </c>
      <c r="S2553" s="9">
        <f t="shared" si="317"/>
        <v>5496</v>
      </c>
      <c r="T2553" s="9">
        <f t="shared" si="318"/>
        <v>3019.7999999999993</v>
      </c>
      <c r="U2553" s="10">
        <f t="shared" si="319"/>
        <v>0.35461142816881558</v>
      </c>
      <c r="V2553" s="5" t="s">
        <v>42</v>
      </c>
    </row>
    <row r="2554" spans="1:22" x14ac:dyDescent="0.3">
      <c r="A2554" s="5" t="s">
        <v>2641</v>
      </c>
      <c r="B2554" s="6">
        <v>45581</v>
      </c>
      <c r="C2554" s="5">
        <f t="shared" si="312"/>
        <v>2024</v>
      </c>
      <c r="D2554" s="5">
        <f t="shared" si="313"/>
        <v>10</v>
      </c>
      <c r="E2554" s="5" t="str">
        <f t="shared" si="314"/>
        <v>Oct</v>
      </c>
      <c r="F2554" s="5" t="str">
        <f t="shared" si="315"/>
        <v>Q4</v>
      </c>
      <c r="G2554" s="5" t="s">
        <v>35</v>
      </c>
      <c r="H2554" s="5" t="s">
        <v>36</v>
      </c>
      <c r="I2554" s="5" t="s">
        <v>37</v>
      </c>
      <c r="J2554" s="5" t="s">
        <v>46</v>
      </c>
      <c r="K2554" s="5" t="s">
        <v>89</v>
      </c>
      <c r="L2554" s="5" t="s">
        <v>40</v>
      </c>
      <c r="M2554" s="5" t="s">
        <v>56</v>
      </c>
      <c r="N2554" s="5">
        <v>1</v>
      </c>
      <c r="O2554" s="7">
        <v>2156</v>
      </c>
      <c r="P2554" s="8">
        <v>0</v>
      </c>
      <c r="Q2554" s="7">
        <v>1268</v>
      </c>
      <c r="R2554" s="9">
        <f t="shared" si="316"/>
        <v>2156</v>
      </c>
      <c r="S2554" s="9">
        <f t="shared" si="317"/>
        <v>1268</v>
      </c>
      <c r="T2554" s="9">
        <f t="shared" si="318"/>
        <v>888</v>
      </c>
      <c r="U2554" s="10">
        <f t="shared" si="319"/>
        <v>0.41187384044526903</v>
      </c>
      <c r="V2554" s="5" t="s">
        <v>42</v>
      </c>
    </row>
    <row r="2555" spans="1:22" x14ac:dyDescent="0.3">
      <c r="A2555" s="5" t="s">
        <v>2642</v>
      </c>
      <c r="B2555" s="6">
        <v>45581</v>
      </c>
      <c r="C2555" s="5">
        <f t="shared" si="312"/>
        <v>2024</v>
      </c>
      <c r="D2555" s="5">
        <f t="shared" si="313"/>
        <v>10</v>
      </c>
      <c r="E2555" s="5" t="str">
        <f t="shared" si="314"/>
        <v>Oct</v>
      </c>
      <c r="F2555" s="5" t="str">
        <f t="shared" si="315"/>
        <v>Q4</v>
      </c>
      <c r="G2555" s="5" t="s">
        <v>51</v>
      </c>
      <c r="H2555" s="5" t="s">
        <v>52</v>
      </c>
      <c r="I2555" s="5" t="s">
        <v>53</v>
      </c>
      <c r="J2555" s="5" t="s">
        <v>54</v>
      </c>
      <c r="K2555" s="5" t="s">
        <v>99</v>
      </c>
      <c r="L2555" s="5" t="s">
        <v>76</v>
      </c>
      <c r="M2555" s="5" t="s">
        <v>41</v>
      </c>
      <c r="N2555" s="5">
        <v>1</v>
      </c>
      <c r="O2555" s="7">
        <v>1661</v>
      </c>
      <c r="P2555" s="8">
        <v>0.05</v>
      </c>
      <c r="Q2555" s="7">
        <v>848</v>
      </c>
      <c r="R2555" s="9">
        <f t="shared" si="316"/>
        <v>1577.9499999999998</v>
      </c>
      <c r="S2555" s="9">
        <f t="shared" si="317"/>
        <v>848</v>
      </c>
      <c r="T2555" s="9">
        <f t="shared" si="318"/>
        <v>729.94999999999982</v>
      </c>
      <c r="U2555" s="10">
        <f t="shared" si="319"/>
        <v>0.46259387179568423</v>
      </c>
      <c r="V2555" s="5" t="s">
        <v>42</v>
      </c>
    </row>
    <row r="2556" spans="1:22" x14ac:dyDescent="0.3">
      <c r="A2556" s="5" t="s">
        <v>2643</v>
      </c>
      <c r="B2556" s="6">
        <v>45581</v>
      </c>
      <c r="C2556" s="5">
        <f t="shared" si="312"/>
        <v>2024</v>
      </c>
      <c r="D2556" s="5">
        <f t="shared" si="313"/>
        <v>10</v>
      </c>
      <c r="E2556" s="5" t="str">
        <f t="shared" si="314"/>
        <v>Oct</v>
      </c>
      <c r="F2556" s="5" t="str">
        <f t="shared" si="315"/>
        <v>Q4</v>
      </c>
      <c r="G2556" s="5" t="s">
        <v>63</v>
      </c>
      <c r="H2556" s="5" t="s">
        <v>109</v>
      </c>
      <c r="I2556" s="5" t="s">
        <v>110</v>
      </c>
      <c r="J2556" s="5" t="s">
        <v>46</v>
      </c>
      <c r="K2556" s="5" t="s">
        <v>47</v>
      </c>
      <c r="L2556" s="5" t="s">
        <v>48</v>
      </c>
      <c r="M2556" s="5" t="s">
        <v>41</v>
      </c>
      <c r="N2556" s="5">
        <v>1</v>
      </c>
      <c r="O2556" s="7">
        <v>450</v>
      </c>
      <c r="P2556" s="8">
        <v>0.05</v>
      </c>
      <c r="Q2556" s="7">
        <v>204</v>
      </c>
      <c r="R2556" s="9">
        <f t="shared" si="316"/>
        <v>427.5</v>
      </c>
      <c r="S2556" s="9">
        <f t="shared" si="317"/>
        <v>204</v>
      </c>
      <c r="T2556" s="9">
        <f t="shared" si="318"/>
        <v>223.5</v>
      </c>
      <c r="U2556" s="10">
        <f t="shared" si="319"/>
        <v>0.52280701754385961</v>
      </c>
      <c r="V2556" s="5" t="s">
        <v>42</v>
      </c>
    </row>
    <row r="2557" spans="1:22" x14ac:dyDescent="0.3">
      <c r="A2557" s="5" t="s">
        <v>2644</v>
      </c>
      <c r="B2557" s="6">
        <v>45581</v>
      </c>
      <c r="C2557" s="5">
        <f t="shared" si="312"/>
        <v>2024</v>
      </c>
      <c r="D2557" s="5">
        <f t="shared" si="313"/>
        <v>10</v>
      </c>
      <c r="E2557" s="5" t="str">
        <f t="shared" si="314"/>
        <v>Oct</v>
      </c>
      <c r="F2557" s="5" t="str">
        <f t="shared" si="315"/>
        <v>Q4</v>
      </c>
      <c r="G2557" s="5" t="s">
        <v>51</v>
      </c>
      <c r="H2557" s="5" t="s">
        <v>106</v>
      </c>
      <c r="I2557" s="5" t="s">
        <v>107</v>
      </c>
      <c r="J2557" s="5" t="s">
        <v>38</v>
      </c>
      <c r="K2557" s="5" t="s">
        <v>75</v>
      </c>
      <c r="L2557" s="5" t="s">
        <v>40</v>
      </c>
      <c r="M2557" s="5" t="s">
        <v>56</v>
      </c>
      <c r="N2557" s="5">
        <v>1</v>
      </c>
      <c r="O2557" s="7">
        <v>11783</v>
      </c>
      <c r="P2557" s="8">
        <v>0.05</v>
      </c>
      <c r="Q2557" s="7">
        <v>8665</v>
      </c>
      <c r="R2557" s="9">
        <f t="shared" si="316"/>
        <v>11193.85</v>
      </c>
      <c r="S2557" s="9">
        <f t="shared" si="317"/>
        <v>8665</v>
      </c>
      <c r="T2557" s="9">
        <f t="shared" si="318"/>
        <v>2528.8500000000004</v>
      </c>
      <c r="U2557" s="10">
        <f t="shared" si="319"/>
        <v>0.22591422968862368</v>
      </c>
      <c r="V2557" s="5" t="s">
        <v>42</v>
      </c>
    </row>
    <row r="2558" spans="1:22" x14ac:dyDescent="0.3">
      <c r="A2558" s="5" t="s">
        <v>2645</v>
      </c>
      <c r="B2558" s="6">
        <v>45582</v>
      </c>
      <c r="C2558" s="5">
        <f t="shared" si="312"/>
        <v>2024</v>
      </c>
      <c r="D2558" s="5">
        <f t="shared" si="313"/>
        <v>10</v>
      </c>
      <c r="E2558" s="5" t="str">
        <f t="shared" si="314"/>
        <v>Oct</v>
      </c>
      <c r="F2558" s="5" t="str">
        <f t="shared" si="315"/>
        <v>Q4</v>
      </c>
      <c r="G2558" s="5" t="s">
        <v>63</v>
      </c>
      <c r="H2558" s="5" t="s">
        <v>109</v>
      </c>
      <c r="I2558" s="5" t="s">
        <v>110</v>
      </c>
      <c r="J2558" s="5" t="s">
        <v>54</v>
      </c>
      <c r="K2558" s="5" t="s">
        <v>84</v>
      </c>
      <c r="L2558" s="5" t="s">
        <v>40</v>
      </c>
      <c r="M2558" s="5" t="s">
        <v>56</v>
      </c>
      <c r="N2558" s="5">
        <v>5</v>
      </c>
      <c r="O2558" s="7">
        <v>2275</v>
      </c>
      <c r="P2558" s="8">
        <v>0.1</v>
      </c>
      <c r="Q2558" s="7">
        <v>1168</v>
      </c>
      <c r="R2558" s="9">
        <f t="shared" si="316"/>
        <v>10237.5</v>
      </c>
      <c r="S2558" s="9">
        <f t="shared" si="317"/>
        <v>5840</v>
      </c>
      <c r="T2558" s="9">
        <f t="shared" si="318"/>
        <v>4397.5</v>
      </c>
      <c r="U2558" s="10">
        <f t="shared" si="319"/>
        <v>0.42954822954822952</v>
      </c>
      <c r="V2558" s="5" t="s">
        <v>42</v>
      </c>
    </row>
    <row r="2559" spans="1:22" x14ac:dyDescent="0.3">
      <c r="A2559" s="5" t="s">
        <v>2646</v>
      </c>
      <c r="B2559" s="6">
        <v>45582</v>
      </c>
      <c r="C2559" s="5">
        <f t="shared" si="312"/>
        <v>2024</v>
      </c>
      <c r="D2559" s="5">
        <f t="shared" si="313"/>
        <v>10</v>
      </c>
      <c r="E2559" s="5" t="str">
        <f t="shared" si="314"/>
        <v>Oct</v>
      </c>
      <c r="F2559" s="5" t="str">
        <f t="shared" si="315"/>
        <v>Q4</v>
      </c>
      <c r="G2559" s="5" t="s">
        <v>51</v>
      </c>
      <c r="H2559" s="5" t="s">
        <v>106</v>
      </c>
      <c r="I2559" s="5" t="s">
        <v>107</v>
      </c>
      <c r="J2559" s="5" t="s">
        <v>38</v>
      </c>
      <c r="K2559" s="5" t="s">
        <v>118</v>
      </c>
      <c r="L2559" s="5" t="s">
        <v>40</v>
      </c>
      <c r="M2559" s="5" t="s">
        <v>49</v>
      </c>
      <c r="N2559" s="5">
        <v>3</v>
      </c>
      <c r="O2559" s="7">
        <v>17150</v>
      </c>
      <c r="P2559" s="8">
        <v>0</v>
      </c>
      <c r="Q2559" s="7">
        <v>13187</v>
      </c>
      <c r="R2559" s="9">
        <f t="shared" si="316"/>
        <v>51450</v>
      </c>
      <c r="S2559" s="9">
        <f t="shared" si="317"/>
        <v>39561</v>
      </c>
      <c r="T2559" s="9">
        <f t="shared" si="318"/>
        <v>11889</v>
      </c>
      <c r="U2559" s="10">
        <f t="shared" si="319"/>
        <v>0.23107871720116618</v>
      </c>
      <c r="V2559" s="5" t="s">
        <v>42</v>
      </c>
    </row>
    <row r="2560" spans="1:22" x14ac:dyDescent="0.3">
      <c r="A2560" s="5" t="s">
        <v>2647</v>
      </c>
      <c r="B2560" s="6">
        <v>45582</v>
      </c>
      <c r="C2560" s="5">
        <f t="shared" si="312"/>
        <v>2024</v>
      </c>
      <c r="D2560" s="5">
        <f t="shared" si="313"/>
        <v>10</v>
      </c>
      <c r="E2560" s="5" t="str">
        <f t="shared" si="314"/>
        <v>Oct</v>
      </c>
      <c r="F2560" s="5" t="str">
        <f t="shared" si="315"/>
        <v>Q4</v>
      </c>
      <c r="G2560" s="5" t="s">
        <v>35</v>
      </c>
      <c r="H2560" s="5" t="s">
        <v>91</v>
      </c>
      <c r="I2560" s="5" t="s">
        <v>92</v>
      </c>
      <c r="J2560" s="5" t="s">
        <v>81</v>
      </c>
      <c r="K2560" s="5" t="s">
        <v>130</v>
      </c>
      <c r="L2560" s="5" t="s">
        <v>76</v>
      </c>
      <c r="M2560" s="5" t="s">
        <v>41</v>
      </c>
      <c r="N2560" s="5">
        <v>2</v>
      </c>
      <c r="O2560" s="7">
        <v>14548</v>
      </c>
      <c r="P2560" s="8">
        <v>0.25</v>
      </c>
      <c r="Q2560" s="7">
        <v>8828</v>
      </c>
      <c r="R2560" s="9">
        <f t="shared" si="316"/>
        <v>21822</v>
      </c>
      <c r="S2560" s="9">
        <f t="shared" si="317"/>
        <v>17656</v>
      </c>
      <c r="T2560" s="9">
        <f t="shared" si="318"/>
        <v>4166</v>
      </c>
      <c r="U2560" s="10">
        <f t="shared" si="319"/>
        <v>0.19090825772156539</v>
      </c>
      <c r="V2560" s="5" t="s">
        <v>42</v>
      </c>
    </row>
    <row r="2561" spans="1:22" x14ac:dyDescent="0.3">
      <c r="A2561" s="5" t="s">
        <v>2648</v>
      </c>
      <c r="B2561" s="6">
        <v>45582</v>
      </c>
      <c r="C2561" s="5">
        <f t="shared" si="312"/>
        <v>2024</v>
      </c>
      <c r="D2561" s="5">
        <f t="shared" si="313"/>
        <v>10</v>
      </c>
      <c r="E2561" s="5" t="str">
        <f t="shared" si="314"/>
        <v>Oct</v>
      </c>
      <c r="F2561" s="5" t="str">
        <f t="shared" si="315"/>
        <v>Q4</v>
      </c>
      <c r="G2561" s="5" t="s">
        <v>51</v>
      </c>
      <c r="H2561" s="5" t="s">
        <v>52</v>
      </c>
      <c r="I2561" s="5" t="s">
        <v>53</v>
      </c>
      <c r="J2561" s="5" t="s">
        <v>81</v>
      </c>
      <c r="K2561" s="5" t="s">
        <v>82</v>
      </c>
      <c r="L2561" s="5" t="s">
        <v>40</v>
      </c>
      <c r="M2561" s="5" t="s">
        <v>49</v>
      </c>
      <c r="N2561" s="5">
        <v>3</v>
      </c>
      <c r="O2561" s="7">
        <v>6775</v>
      </c>
      <c r="P2561" s="8">
        <v>0.2</v>
      </c>
      <c r="Q2561" s="7">
        <v>3622</v>
      </c>
      <c r="R2561" s="9">
        <f t="shared" si="316"/>
        <v>16260</v>
      </c>
      <c r="S2561" s="9">
        <f t="shared" si="317"/>
        <v>10866</v>
      </c>
      <c r="T2561" s="9">
        <f t="shared" si="318"/>
        <v>5394</v>
      </c>
      <c r="U2561" s="10">
        <f t="shared" si="319"/>
        <v>0.33173431734317343</v>
      </c>
      <c r="V2561" s="5" t="s">
        <v>42</v>
      </c>
    </row>
    <row r="2562" spans="1:22" x14ac:dyDescent="0.3">
      <c r="A2562" s="5" t="s">
        <v>2649</v>
      </c>
      <c r="B2562" s="6">
        <v>45582</v>
      </c>
      <c r="C2562" s="5">
        <f t="shared" ref="C2562:C2625" si="320">YEAR(B2562)</f>
        <v>2024</v>
      </c>
      <c r="D2562" s="5">
        <f t="shared" ref="D2562:D2625" si="321">MONTH(B2562)</f>
        <v>10</v>
      </c>
      <c r="E2562" s="5" t="str">
        <f t="shared" ref="E2562:E2625" si="322">TEXT(B2562,"mmm")</f>
        <v>Oct</v>
      </c>
      <c r="F2562" s="5" t="str">
        <f t="shared" ref="F2562:F2625" si="323">"Q"&amp;ROUNDUP(D2562/3,0)</f>
        <v>Q4</v>
      </c>
      <c r="G2562" s="5" t="s">
        <v>51</v>
      </c>
      <c r="H2562" s="5" t="s">
        <v>52</v>
      </c>
      <c r="I2562" s="5" t="s">
        <v>53</v>
      </c>
      <c r="J2562" s="5" t="s">
        <v>38</v>
      </c>
      <c r="K2562" s="5" t="s">
        <v>39</v>
      </c>
      <c r="L2562" s="5" t="s">
        <v>40</v>
      </c>
      <c r="M2562" s="5" t="s">
        <v>56</v>
      </c>
      <c r="N2562" s="5">
        <v>4</v>
      </c>
      <c r="O2562" s="7">
        <v>48320</v>
      </c>
      <c r="P2562" s="8">
        <v>0.15</v>
      </c>
      <c r="Q2562" s="7">
        <v>41612</v>
      </c>
      <c r="R2562" s="9">
        <f t="shared" ref="R2562:R2625" si="324">N2562*O2562*(1-P2562)</f>
        <v>164288</v>
      </c>
      <c r="S2562" s="9">
        <f t="shared" ref="S2562:S2625" si="325">N2562*Q2562</f>
        <v>166448</v>
      </c>
      <c r="T2562" s="9">
        <f t="shared" ref="T2562:T2625" si="326">R2562-S2562</f>
        <v>-2160</v>
      </c>
      <c r="U2562" s="10">
        <f t="shared" ref="U2562:U2625" si="327">IF(R2562=0,0,T2562/R2562)</f>
        <v>-1.3147643163225555E-2</v>
      </c>
      <c r="V2562" s="5" t="s">
        <v>42</v>
      </c>
    </row>
    <row r="2563" spans="1:22" x14ac:dyDescent="0.3">
      <c r="A2563" s="5" t="s">
        <v>2650</v>
      </c>
      <c r="B2563" s="6">
        <v>45582</v>
      </c>
      <c r="C2563" s="5">
        <f t="shared" si="320"/>
        <v>2024</v>
      </c>
      <c r="D2563" s="5">
        <f t="shared" si="321"/>
        <v>10</v>
      </c>
      <c r="E2563" s="5" t="str">
        <f t="shared" si="322"/>
        <v>Oct</v>
      </c>
      <c r="F2563" s="5" t="str">
        <f t="shared" si="323"/>
        <v>Q4</v>
      </c>
      <c r="G2563" s="5" t="s">
        <v>58</v>
      </c>
      <c r="H2563" s="5" t="s">
        <v>68</v>
      </c>
      <c r="I2563" s="5" t="s">
        <v>69</v>
      </c>
      <c r="J2563" s="5" t="s">
        <v>38</v>
      </c>
      <c r="K2563" s="5" t="s">
        <v>75</v>
      </c>
      <c r="L2563" s="5" t="s">
        <v>40</v>
      </c>
      <c r="M2563" s="5" t="s">
        <v>49</v>
      </c>
      <c r="N2563" s="5">
        <v>1</v>
      </c>
      <c r="O2563" s="7">
        <v>11335</v>
      </c>
      <c r="P2563" s="8">
        <v>0.05</v>
      </c>
      <c r="Q2563" s="7">
        <v>8286</v>
      </c>
      <c r="R2563" s="9">
        <f t="shared" si="324"/>
        <v>10768.25</v>
      </c>
      <c r="S2563" s="9">
        <f t="shared" si="325"/>
        <v>8286</v>
      </c>
      <c r="T2563" s="9">
        <f t="shared" si="326"/>
        <v>2482.25</v>
      </c>
      <c r="U2563" s="10">
        <f t="shared" si="327"/>
        <v>0.23051563624544377</v>
      </c>
      <c r="V2563" s="5" t="s">
        <v>42</v>
      </c>
    </row>
    <row r="2564" spans="1:22" x14ac:dyDescent="0.3">
      <c r="A2564" s="5" t="s">
        <v>2651</v>
      </c>
      <c r="B2564" s="6">
        <v>45582</v>
      </c>
      <c r="C2564" s="5">
        <f t="shared" si="320"/>
        <v>2024</v>
      </c>
      <c r="D2564" s="5">
        <f t="shared" si="321"/>
        <v>10</v>
      </c>
      <c r="E2564" s="5" t="str">
        <f t="shared" si="322"/>
        <v>Oct</v>
      </c>
      <c r="F2564" s="5" t="str">
        <f t="shared" si="323"/>
        <v>Q4</v>
      </c>
      <c r="G2564" s="5" t="s">
        <v>58</v>
      </c>
      <c r="H2564" s="5" t="s">
        <v>72</v>
      </c>
      <c r="I2564" s="5" t="s">
        <v>73</v>
      </c>
      <c r="J2564" s="5" t="s">
        <v>46</v>
      </c>
      <c r="K2564" s="5" t="s">
        <v>89</v>
      </c>
      <c r="L2564" s="5" t="s">
        <v>76</v>
      </c>
      <c r="M2564" s="5" t="s">
        <v>49</v>
      </c>
      <c r="N2564" s="5">
        <v>3</v>
      </c>
      <c r="O2564" s="7">
        <v>2368</v>
      </c>
      <c r="P2564" s="8">
        <v>0</v>
      </c>
      <c r="Q2564" s="7">
        <v>1356</v>
      </c>
      <c r="R2564" s="9">
        <f t="shared" si="324"/>
        <v>7104</v>
      </c>
      <c r="S2564" s="9">
        <f t="shared" si="325"/>
        <v>4068</v>
      </c>
      <c r="T2564" s="9">
        <f t="shared" si="326"/>
        <v>3036</v>
      </c>
      <c r="U2564" s="10">
        <f t="shared" si="327"/>
        <v>0.42736486486486486</v>
      </c>
      <c r="V2564" s="5" t="s">
        <v>42</v>
      </c>
    </row>
    <row r="2565" spans="1:22" x14ac:dyDescent="0.3">
      <c r="A2565" s="5" t="s">
        <v>2652</v>
      </c>
      <c r="B2565" s="6">
        <v>45583</v>
      </c>
      <c r="C2565" s="5">
        <f t="shared" si="320"/>
        <v>2024</v>
      </c>
      <c r="D2565" s="5">
        <f t="shared" si="321"/>
        <v>10</v>
      </c>
      <c r="E2565" s="5" t="str">
        <f t="shared" si="322"/>
        <v>Oct</v>
      </c>
      <c r="F2565" s="5" t="str">
        <f t="shared" si="323"/>
        <v>Q4</v>
      </c>
      <c r="G2565" s="5" t="s">
        <v>51</v>
      </c>
      <c r="H2565" s="5" t="s">
        <v>79</v>
      </c>
      <c r="I2565" s="5" t="s">
        <v>80</v>
      </c>
      <c r="J2565" s="5" t="s">
        <v>38</v>
      </c>
      <c r="K2565" s="5" t="s">
        <v>104</v>
      </c>
      <c r="L2565" s="5" t="s">
        <v>40</v>
      </c>
      <c r="M2565" s="5" t="s">
        <v>56</v>
      </c>
      <c r="N2565" s="5">
        <v>3</v>
      </c>
      <c r="O2565" s="7">
        <v>1507</v>
      </c>
      <c r="P2565" s="8">
        <v>0</v>
      </c>
      <c r="Q2565" s="7">
        <v>744</v>
      </c>
      <c r="R2565" s="9">
        <f t="shared" si="324"/>
        <v>4521</v>
      </c>
      <c r="S2565" s="9">
        <f t="shared" si="325"/>
        <v>2232</v>
      </c>
      <c r="T2565" s="9">
        <f t="shared" si="326"/>
        <v>2289</v>
      </c>
      <c r="U2565" s="10">
        <f t="shared" si="327"/>
        <v>0.50630391506303918</v>
      </c>
      <c r="V2565" s="5" t="s">
        <v>42</v>
      </c>
    </row>
    <row r="2566" spans="1:22" x14ac:dyDescent="0.3">
      <c r="A2566" s="5" t="s">
        <v>2653</v>
      </c>
      <c r="B2566" s="6">
        <v>45583</v>
      </c>
      <c r="C2566" s="5">
        <f t="shared" si="320"/>
        <v>2024</v>
      </c>
      <c r="D2566" s="5">
        <f t="shared" si="321"/>
        <v>10</v>
      </c>
      <c r="E2566" s="5" t="str">
        <f t="shared" si="322"/>
        <v>Oct</v>
      </c>
      <c r="F2566" s="5" t="str">
        <f t="shared" si="323"/>
        <v>Q4</v>
      </c>
      <c r="G2566" s="5" t="s">
        <v>58</v>
      </c>
      <c r="H2566" s="5" t="s">
        <v>59</v>
      </c>
      <c r="I2566" s="5" t="s">
        <v>60</v>
      </c>
      <c r="J2566" s="5" t="s">
        <v>38</v>
      </c>
      <c r="K2566" s="5" t="s">
        <v>118</v>
      </c>
      <c r="L2566" s="5" t="s">
        <v>40</v>
      </c>
      <c r="M2566" s="5" t="s">
        <v>56</v>
      </c>
      <c r="N2566" s="5">
        <v>5</v>
      </c>
      <c r="O2566" s="7">
        <v>18647</v>
      </c>
      <c r="P2566" s="8">
        <v>0.15</v>
      </c>
      <c r="Q2566" s="7">
        <v>14463</v>
      </c>
      <c r="R2566" s="9">
        <f t="shared" si="324"/>
        <v>79249.75</v>
      </c>
      <c r="S2566" s="9">
        <f t="shared" si="325"/>
        <v>72315</v>
      </c>
      <c r="T2566" s="9">
        <f t="shared" si="326"/>
        <v>6934.75</v>
      </c>
      <c r="U2566" s="10">
        <f t="shared" si="327"/>
        <v>8.7505007902233131E-2</v>
      </c>
      <c r="V2566" s="5" t="s">
        <v>42</v>
      </c>
    </row>
    <row r="2567" spans="1:22" x14ac:dyDescent="0.3">
      <c r="A2567" s="5" t="s">
        <v>2654</v>
      </c>
      <c r="B2567" s="6">
        <v>45583</v>
      </c>
      <c r="C2567" s="5">
        <f t="shared" si="320"/>
        <v>2024</v>
      </c>
      <c r="D2567" s="5">
        <f t="shared" si="321"/>
        <v>10</v>
      </c>
      <c r="E2567" s="5" t="str">
        <f t="shared" si="322"/>
        <v>Oct</v>
      </c>
      <c r="F2567" s="5" t="str">
        <f t="shared" si="323"/>
        <v>Q4</v>
      </c>
      <c r="G2567" s="5" t="s">
        <v>51</v>
      </c>
      <c r="H2567" s="5" t="s">
        <v>52</v>
      </c>
      <c r="I2567" s="5" t="s">
        <v>53</v>
      </c>
      <c r="J2567" s="5" t="s">
        <v>46</v>
      </c>
      <c r="K2567" s="5" t="s">
        <v>47</v>
      </c>
      <c r="L2567" s="5" t="s">
        <v>40</v>
      </c>
      <c r="M2567" s="5" t="s">
        <v>56</v>
      </c>
      <c r="N2567" s="5">
        <v>1</v>
      </c>
      <c r="O2567" s="7">
        <v>423</v>
      </c>
      <c r="P2567" s="8">
        <v>0</v>
      </c>
      <c r="Q2567" s="7">
        <v>192</v>
      </c>
      <c r="R2567" s="9">
        <f t="shared" si="324"/>
        <v>423</v>
      </c>
      <c r="S2567" s="9">
        <f t="shared" si="325"/>
        <v>192</v>
      </c>
      <c r="T2567" s="9">
        <f t="shared" si="326"/>
        <v>231</v>
      </c>
      <c r="U2567" s="10">
        <f t="shared" si="327"/>
        <v>0.54609929078014185</v>
      </c>
      <c r="V2567" s="5" t="s">
        <v>42</v>
      </c>
    </row>
    <row r="2568" spans="1:22" x14ac:dyDescent="0.3">
      <c r="A2568" s="5" t="s">
        <v>2655</v>
      </c>
      <c r="B2568" s="6">
        <v>45583</v>
      </c>
      <c r="C2568" s="5">
        <f t="shared" si="320"/>
        <v>2024</v>
      </c>
      <c r="D2568" s="5">
        <f t="shared" si="321"/>
        <v>10</v>
      </c>
      <c r="E2568" s="5" t="str">
        <f t="shared" si="322"/>
        <v>Oct</v>
      </c>
      <c r="F2568" s="5" t="str">
        <f t="shared" si="323"/>
        <v>Q4</v>
      </c>
      <c r="G2568" s="5" t="s">
        <v>63</v>
      </c>
      <c r="H2568" s="5" t="s">
        <v>64</v>
      </c>
      <c r="I2568" s="5" t="s">
        <v>65</v>
      </c>
      <c r="J2568" s="5" t="s">
        <v>54</v>
      </c>
      <c r="K2568" s="5" t="s">
        <v>55</v>
      </c>
      <c r="L2568" s="5" t="s">
        <v>48</v>
      </c>
      <c r="M2568" s="5" t="s">
        <v>41</v>
      </c>
      <c r="N2568" s="5">
        <v>1</v>
      </c>
      <c r="O2568" s="7">
        <v>2978</v>
      </c>
      <c r="P2568" s="8">
        <v>0.15</v>
      </c>
      <c r="Q2568" s="7">
        <v>1816</v>
      </c>
      <c r="R2568" s="9">
        <f t="shared" si="324"/>
        <v>2531.2999999999997</v>
      </c>
      <c r="S2568" s="9">
        <f t="shared" si="325"/>
        <v>1816</v>
      </c>
      <c r="T2568" s="9">
        <f t="shared" si="326"/>
        <v>715.29999999999973</v>
      </c>
      <c r="U2568" s="10">
        <f t="shared" si="327"/>
        <v>0.28258207245288974</v>
      </c>
      <c r="V2568" s="5" t="s">
        <v>42</v>
      </c>
    </row>
    <row r="2569" spans="1:22" x14ac:dyDescent="0.3">
      <c r="A2569" s="5" t="s">
        <v>2656</v>
      </c>
      <c r="B2569" s="6">
        <v>45583</v>
      </c>
      <c r="C2569" s="5">
        <f t="shared" si="320"/>
        <v>2024</v>
      </c>
      <c r="D2569" s="5">
        <f t="shared" si="321"/>
        <v>10</v>
      </c>
      <c r="E2569" s="5" t="str">
        <f t="shared" si="322"/>
        <v>Oct</v>
      </c>
      <c r="F2569" s="5" t="str">
        <f t="shared" si="323"/>
        <v>Q4</v>
      </c>
      <c r="G2569" s="5" t="s">
        <v>58</v>
      </c>
      <c r="H2569" s="5" t="s">
        <v>68</v>
      </c>
      <c r="I2569" s="5" t="s">
        <v>69</v>
      </c>
      <c r="J2569" s="5" t="s">
        <v>81</v>
      </c>
      <c r="K2569" s="5" t="s">
        <v>82</v>
      </c>
      <c r="L2569" s="5" t="s">
        <v>48</v>
      </c>
      <c r="M2569" s="5" t="s">
        <v>49</v>
      </c>
      <c r="N2569" s="5">
        <v>2</v>
      </c>
      <c r="O2569" s="7">
        <v>6728</v>
      </c>
      <c r="P2569" s="8">
        <v>0.1</v>
      </c>
      <c r="Q2569" s="7">
        <v>3735</v>
      </c>
      <c r="R2569" s="9">
        <f t="shared" si="324"/>
        <v>12110.4</v>
      </c>
      <c r="S2569" s="9">
        <f t="shared" si="325"/>
        <v>7470</v>
      </c>
      <c r="T2569" s="9">
        <f t="shared" si="326"/>
        <v>4640.3999999999996</v>
      </c>
      <c r="U2569" s="10">
        <f t="shared" si="327"/>
        <v>0.38317479191438764</v>
      </c>
      <c r="V2569" s="5" t="s">
        <v>42</v>
      </c>
    </row>
    <row r="2570" spans="1:22" x14ac:dyDescent="0.3">
      <c r="A2570" s="5" t="s">
        <v>2657</v>
      </c>
      <c r="B2570" s="6">
        <v>45583</v>
      </c>
      <c r="C2570" s="5">
        <f t="shared" si="320"/>
        <v>2024</v>
      </c>
      <c r="D2570" s="5">
        <f t="shared" si="321"/>
        <v>10</v>
      </c>
      <c r="E2570" s="5" t="str">
        <f t="shared" si="322"/>
        <v>Oct</v>
      </c>
      <c r="F2570" s="5" t="str">
        <f t="shared" si="323"/>
        <v>Q4</v>
      </c>
      <c r="G2570" s="5" t="s">
        <v>35</v>
      </c>
      <c r="H2570" s="5" t="s">
        <v>36</v>
      </c>
      <c r="I2570" s="5" t="s">
        <v>37</v>
      </c>
      <c r="J2570" s="5" t="s">
        <v>81</v>
      </c>
      <c r="K2570" s="5" t="s">
        <v>130</v>
      </c>
      <c r="L2570" s="5" t="s">
        <v>40</v>
      </c>
      <c r="M2570" s="5" t="s">
        <v>56</v>
      </c>
      <c r="N2570" s="5">
        <v>2</v>
      </c>
      <c r="O2570" s="7">
        <v>13031</v>
      </c>
      <c r="P2570" s="8">
        <v>0.3</v>
      </c>
      <c r="Q2570" s="7">
        <v>7833</v>
      </c>
      <c r="R2570" s="9">
        <f t="shared" si="324"/>
        <v>18243.399999999998</v>
      </c>
      <c r="S2570" s="9">
        <f t="shared" si="325"/>
        <v>15666</v>
      </c>
      <c r="T2570" s="9">
        <f t="shared" si="326"/>
        <v>2577.3999999999978</v>
      </c>
      <c r="U2570" s="10">
        <f t="shared" si="327"/>
        <v>0.14127848975519905</v>
      </c>
      <c r="V2570" s="5" t="s">
        <v>42</v>
      </c>
    </row>
    <row r="2571" spans="1:22" x14ac:dyDescent="0.3">
      <c r="A2571" s="5" t="s">
        <v>2658</v>
      </c>
      <c r="B2571" s="6">
        <v>45583</v>
      </c>
      <c r="C2571" s="5">
        <f t="shared" si="320"/>
        <v>2024</v>
      </c>
      <c r="D2571" s="5">
        <f t="shared" si="321"/>
        <v>10</v>
      </c>
      <c r="E2571" s="5" t="str">
        <f t="shared" si="322"/>
        <v>Oct</v>
      </c>
      <c r="F2571" s="5" t="str">
        <f t="shared" si="323"/>
        <v>Q4</v>
      </c>
      <c r="G2571" s="5" t="s">
        <v>63</v>
      </c>
      <c r="H2571" s="5" t="s">
        <v>86</v>
      </c>
      <c r="I2571" s="5" t="s">
        <v>87</v>
      </c>
      <c r="J2571" s="5" t="s">
        <v>46</v>
      </c>
      <c r="K2571" s="5" t="s">
        <v>89</v>
      </c>
      <c r="L2571" s="5" t="s">
        <v>40</v>
      </c>
      <c r="M2571" s="5" t="s">
        <v>49</v>
      </c>
      <c r="N2571" s="5">
        <v>2</v>
      </c>
      <c r="O2571" s="7">
        <v>2014</v>
      </c>
      <c r="P2571" s="8">
        <v>0.05</v>
      </c>
      <c r="Q2571" s="7">
        <v>1192</v>
      </c>
      <c r="R2571" s="9">
        <f t="shared" si="324"/>
        <v>3826.6</v>
      </c>
      <c r="S2571" s="9">
        <f t="shared" si="325"/>
        <v>2384</v>
      </c>
      <c r="T2571" s="9">
        <f t="shared" si="326"/>
        <v>1442.6</v>
      </c>
      <c r="U2571" s="10">
        <f t="shared" si="327"/>
        <v>0.37699263053363297</v>
      </c>
      <c r="V2571" s="5" t="s">
        <v>42</v>
      </c>
    </row>
    <row r="2572" spans="1:22" x14ac:dyDescent="0.3">
      <c r="A2572" s="5" t="s">
        <v>2659</v>
      </c>
      <c r="B2572" s="6">
        <v>45583</v>
      </c>
      <c r="C2572" s="5">
        <f t="shared" si="320"/>
        <v>2024</v>
      </c>
      <c r="D2572" s="5">
        <f t="shared" si="321"/>
        <v>10</v>
      </c>
      <c r="E2572" s="5" t="str">
        <f t="shared" si="322"/>
        <v>Oct</v>
      </c>
      <c r="F2572" s="5" t="str">
        <f t="shared" si="323"/>
        <v>Q4</v>
      </c>
      <c r="G2572" s="5" t="s">
        <v>35</v>
      </c>
      <c r="H2572" s="5" t="s">
        <v>44</v>
      </c>
      <c r="I2572" s="5" t="s">
        <v>45</v>
      </c>
      <c r="J2572" s="5" t="s">
        <v>38</v>
      </c>
      <c r="K2572" s="5" t="s">
        <v>39</v>
      </c>
      <c r="L2572" s="5" t="s">
        <v>76</v>
      </c>
      <c r="M2572" s="5" t="s">
        <v>56</v>
      </c>
      <c r="N2572" s="5">
        <v>2</v>
      </c>
      <c r="O2572" s="7">
        <v>53011</v>
      </c>
      <c r="P2572" s="8">
        <v>0.15</v>
      </c>
      <c r="Q2572" s="7">
        <v>45594</v>
      </c>
      <c r="R2572" s="9">
        <f t="shared" si="324"/>
        <v>90118.7</v>
      </c>
      <c r="S2572" s="9">
        <f t="shared" si="325"/>
        <v>91188</v>
      </c>
      <c r="T2572" s="9">
        <f t="shared" si="326"/>
        <v>-1069.3000000000029</v>
      </c>
      <c r="U2572" s="10">
        <f t="shared" si="327"/>
        <v>-1.1865461885269128E-2</v>
      </c>
      <c r="V2572" s="5" t="s">
        <v>42</v>
      </c>
    </row>
    <row r="2573" spans="1:22" x14ac:dyDescent="0.3">
      <c r="A2573" s="5" t="s">
        <v>2660</v>
      </c>
      <c r="B2573" s="6">
        <v>45584</v>
      </c>
      <c r="C2573" s="5">
        <f t="shared" si="320"/>
        <v>2024</v>
      </c>
      <c r="D2573" s="5">
        <f t="shared" si="321"/>
        <v>10</v>
      </c>
      <c r="E2573" s="5" t="str">
        <f t="shared" si="322"/>
        <v>Oct</v>
      </c>
      <c r="F2573" s="5" t="str">
        <f t="shared" si="323"/>
        <v>Q4</v>
      </c>
      <c r="G2573" s="5" t="s">
        <v>58</v>
      </c>
      <c r="H2573" s="5" t="s">
        <v>72</v>
      </c>
      <c r="I2573" s="5" t="s">
        <v>73</v>
      </c>
      <c r="J2573" s="5" t="s">
        <v>38</v>
      </c>
      <c r="K2573" s="5" t="s">
        <v>118</v>
      </c>
      <c r="L2573" s="5" t="s">
        <v>40</v>
      </c>
      <c r="M2573" s="5" t="s">
        <v>49</v>
      </c>
      <c r="N2573" s="5">
        <v>1</v>
      </c>
      <c r="O2573" s="7">
        <v>16689</v>
      </c>
      <c r="P2573" s="8">
        <v>0.15</v>
      </c>
      <c r="Q2573" s="7">
        <v>12978</v>
      </c>
      <c r="R2573" s="9">
        <f t="shared" si="324"/>
        <v>14185.65</v>
      </c>
      <c r="S2573" s="9">
        <f t="shared" si="325"/>
        <v>12978</v>
      </c>
      <c r="T2573" s="9">
        <f t="shared" si="326"/>
        <v>1207.6499999999996</v>
      </c>
      <c r="U2573" s="10">
        <f t="shared" si="327"/>
        <v>8.5131805733258584E-2</v>
      </c>
      <c r="V2573" s="5" t="s">
        <v>42</v>
      </c>
    </row>
    <row r="2574" spans="1:22" x14ac:dyDescent="0.3">
      <c r="A2574" s="5" t="s">
        <v>2661</v>
      </c>
      <c r="B2574" s="6">
        <v>45584</v>
      </c>
      <c r="C2574" s="5">
        <f t="shared" si="320"/>
        <v>2024</v>
      </c>
      <c r="D2574" s="5">
        <f t="shared" si="321"/>
        <v>10</v>
      </c>
      <c r="E2574" s="5" t="str">
        <f t="shared" si="322"/>
        <v>Oct</v>
      </c>
      <c r="F2574" s="5" t="str">
        <f t="shared" si="323"/>
        <v>Q4</v>
      </c>
      <c r="G2574" s="5" t="s">
        <v>51</v>
      </c>
      <c r="H2574" s="5" t="s">
        <v>106</v>
      </c>
      <c r="I2574" s="5" t="s">
        <v>107</v>
      </c>
      <c r="J2574" s="5" t="s">
        <v>46</v>
      </c>
      <c r="K2574" s="5" t="s">
        <v>47</v>
      </c>
      <c r="L2574" s="5" t="s">
        <v>76</v>
      </c>
      <c r="M2574" s="5" t="s">
        <v>49</v>
      </c>
      <c r="N2574" s="5">
        <v>1</v>
      </c>
      <c r="O2574" s="7">
        <v>465</v>
      </c>
      <c r="P2574" s="8">
        <v>0</v>
      </c>
      <c r="Q2574" s="7">
        <v>206</v>
      </c>
      <c r="R2574" s="9">
        <f t="shared" si="324"/>
        <v>465</v>
      </c>
      <c r="S2574" s="9">
        <f t="shared" si="325"/>
        <v>206</v>
      </c>
      <c r="T2574" s="9">
        <f t="shared" si="326"/>
        <v>259</v>
      </c>
      <c r="U2574" s="10">
        <f t="shared" si="327"/>
        <v>0.55698924731182797</v>
      </c>
      <c r="V2574" s="5" t="s">
        <v>42</v>
      </c>
    </row>
    <row r="2575" spans="1:22" x14ac:dyDescent="0.3">
      <c r="A2575" s="5" t="s">
        <v>2662</v>
      </c>
      <c r="B2575" s="6">
        <v>45584</v>
      </c>
      <c r="C2575" s="5">
        <f t="shared" si="320"/>
        <v>2024</v>
      </c>
      <c r="D2575" s="5">
        <f t="shared" si="321"/>
        <v>10</v>
      </c>
      <c r="E2575" s="5" t="str">
        <f t="shared" si="322"/>
        <v>Oct</v>
      </c>
      <c r="F2575" s="5" t="str">
        <f t="shared" si="323"/>
        <v>Q4</v>
      </c>
      <c r="G2575" s="5" t="s">
        <v>63</v>
      </c>
      <c r="H2575" s="5" t="s">
        <v>109</v>
      </c>
      <c r="I2575" s="5" t="s">
        <v>110</v>
      </c>
      <c r="J2575" s="5" t="s">
        <v>81</v>
      </c>
      <c r="K2575" s="5" t="s">
        <v>130</v>
      </c>
      <c r="L2575" s="5" t="s">
        <v>40</v>
      </c>
      <c r="M2575" s="5" t="s">
        <v>49</v>
      </c>
      <c r="N2575" s="5">
        <v>1</v>
      </c>
      <c r="O2575" s="7">
        <v>14658</v>
      </c>
      <c r="P2575" s="8">
        <v>0.2</v>
      </c>
      <c r="Q2575" s="7">
        <v>8868</v>
      </c>
      <c r="R2575" s="9">
        <f t="shared" si="324"/>
        <v>11726.400000000001</v>
      </c>
      <c r="S2575" s="9">
        <f t="shared" si="325"/>
        <v>8868</v>
      </c>
      <c r="T2575" s="9">
        <f t="shared" si="326"/>
        <v>2858.4000000000015</v>
      </c>
      <c r="U2575" s="10">
        <f t="shared" si="327"/>
        <v>0.24375767498976678</v>
      </c>
      <c r="V2575" s="5" t="s">
        <v>42</v>
      </c>
    </row>
    <row r="2576" spans="1:22" x14ac:dyDescent="0.3">
      <c r="A2576" s="5" t="s">
        <v>2663</v>
      </c>
      <c r="B2576" s="6">
        <v>45584</v>
      </c>
      <c r="C2576" s="5">
        <f t="shared" si="320"/>
        <v>2024</v>
      </c>
      <c r="D2576" s="5">
        <f t="shared" si="321"/>
        <v>10</v>
      </c>
      <c r="E2576" s="5" t="str">
        <f t="shared" si="322"/>
        <v>Oct</v>
      </c>
      <c r="F2576" s="5" t="str">
        <f t="shared" si="323"/>
        <v>Q4</v>
      </c>
      <c r="G2576" s="5" t="s">
        <v>63</v>
      </c>
      <c r="H2576" s="5" t="s">
        <v>86</v>
      </c>
      <c r="I2576" s="5" t="s">
        <v>87</v>
      </c>
      <c r="J2576" s="5" t="s">
        <v>46</v>
      </c>
      <c r="K2576" s="5" t="s">
        <v>61</v>
      </c>
      <c r="L2576" s="5" t="s">
        <v>76</v>
      </c>
      <c r="M2576" s="5" t="s">
        <v>49</v>
      </c>
      <c r="N2576" s="5">
        <v>1</v>
      </c>
      <c r="O2576" s="7">
        <v>255</v>
      </c>
      <c r="P2576" s="8">
        <v>0.05</v>
      </c>
      <c r="Q2576" s="7">
        <v>109</v>
      </c>
      <c r="R2576" s="9">
        <f t="shared" si="324"/>
        <v>242.25</v>
      </c>
      <c r="S2576" s="9">
        <f t="shared" si="325"/>
        <v>109</v>
      </c>
      <c r="T2576" s="9">
        <f t="shared" si="326"/>
        <v>133.25</v>
      </c>
      <c r="U2576" s="10">
        <f t="shared" si="327"/>
        <v>0.55005159958720329</v>
      </c>
      <c r="V2576" s="5" t="s">
        <v>42</v>
      </c>
    </row>
    <row r="2577" spans="1:22" x14ac:dyDescent="0.3">
      <c r="A2577" s="5" t="s">
        <v>2664</v>
      </c>
      <c r="B2577" s="6">
        <v>45584</v>
      </c>
      <c r="C2577" s="5">
        <f t="shared" si="320"/>
        <v>2024</v>
      </c>
      <c r="D2577" s="5">
        <f t="shared" si="321"/>
        <v>10</v>
      </c>
      <c r="E2577" s="5" t="str">
        <f t="shared" si="322"/>
        <v>Oct</v>
      </c>
      <c r="F2577" s="5" t="str">
        <f t="shared" si="323"/>
        <v>Q4</v>
      </c>
      <c r="G2577" s="5" t="s">
        <v>58</v>
      </c>
      <c r="H2577" s="5" t="s">
        <v>72</v>
      </c>
      <c r="I2577" s="5" t="s">
        <v>73</v>
      </c>
      <c r="J2577" s="5" t="s">
        <v>46</v>
      </c>
      <c r="K2577" s="5" t="s">
        <v>61</v>
      </c>
      <c r="L2577" s="5" t="s">
        <v>76</v>
      </c>
      <c r="M2577" s="5" t="s">
        <v>56</v>
      </c>
      <c r="N2577" s="5">
        <v>2</v>
      </c>
      <c r="O2577" s="7">
        <v>240</v>
      </c>
      <c r="P2577" s="8">
        <v>0.1</v>
      </c>
      <c r="Q2577" s="7">
        <v>99</v>
      </c>
      <c r="R2577" s="9">
        <f t="shared" si="324"/>
        <v>432</v>
      </c>
      <c r="S2577" s="9">
        <f t="shared" si="325"/>
        <v>198</v>
      </c>
      <c r="T2577" s="9">
        <f t="shared" si="326"/>
        <v>234</v>
      </c>
      <c r="U2577" s="10">
        <f t="shared" si="327"/>
        <v>0.54166666666666663</v>
      </c>
      <c r="V2577" s="5" t="s">
        <v>42</v>
      </c>
    </row>
    <row r="2578" spans="1:22" x14ac:dyDescent="0.3">
      <c r="A2578" s="5" t="s">
        <v>2665</v>
      </c>
      <c r="B2578" s="6">
        <v>45585</v>
      </c>
      <c r="C2578" s="5">
        <f t="shared" si="320"/>
        <v>2024</v>
      </c>
      <c r="D2578" s="5">
        <f t="shared" si="321"/>
        <v>10</v>
      </c>
      <c r="E2578" s="5" t="str">
        <f t="shared" si="322"/>
        <v>Oct</v>
      </c>
      <c r="F2578" s="5" t="str">
        <f t="shared" si="323"/>
        <v>Q4</v>
      </c>
      <c r="G2578" s="5" t="s">
        <v>51</v>
      </c>
      <c r="H2578" s="5" t="s">
        <v>52</v>
      </c>
      <c r="I2578" s="5" t="s">
        <v>53</v>
      </c>
      <c r="J2578" s="5" t="s">
        <v>46</v>
      </c>
      <c r="K2578" s="5" t="s">
        <v>47</v>
      </c>
      <c r="L2578" s="5" t="s">
        <v>40</v>
      </c>
      <c r="M2578" s="5" t="s">
        <v>56</v>
      </c>
      <c r="N2578" s="5">
        <v>3</v>
      </c>
      <c r="O2578" s="7">
        <v>479</v>
      </c>
      <c r="P2578" s="8">
        <v>0.15</v>
      </c>
      <c r="Q2578" s="7">
        <v>220</v>
      </c>
      <c r="R2578" s="9">
        <f t="shared" si="324"/>
        <v>1221.45</v>
      </c>
      <c r="S2578" s="9">
        <f t="shared" si="325"/>
        <v>660</v>
      </c>
      <c r="T2578" s="9">
        <f t="shared" si="326"/>
        <v>561.45000000000005</v>
      </c>
      <c r="U2578" s="10">
        <f t="shared" si="327"/>
        <v>0.45965860248065826</v>
      </c>
      <c r="V2578" s="5" t="s">
        <v>42</v>
      </c>
    </row>
    <row r="2579" spans="1:22" x14ac:dyDescent="0.3">
      <c r="A2579" s="5" t="s">
        <v>2666</v>
      </c>
      <c r="B2579" s="6">
        <v>45585</v>
      </c>
      <c r="C2579" s="5">
        <f t="shared" si="320"/>
        <v>2024</v>
      </c>
      <c r="D2579" s="5">
        <f t="shared" si="321"/>
        <v>10</v>
      </c>
      <c r="E2579" s="5" t="str">
        <f t="shared" si="322"/>
        <v>Oct</v>
      </c>
      <c r="F2579" s="5" t="str">
        <f t="shared" si="323"/>
        <v>Q4</v>
      </c>
      <c r="G2579" s="5" t="s">
        <v>51</v>
      </c>
      <c r="H2579" s="5" t="s">
        <v>79</v>
      </c>
      <c r="I2579" s="5" t="s">
        <v>80</v>
      </c>
      <c r="J2579" s="5" t="s">
        <v>81</v>
      </c>
      <c r="K2579" s="5" t="s">
        <v>146</v>
      </c>
      <c r="L2579" s="5" t="s">
        <v>76</v>
      </c>
      <c r="M2579" s="5" t="s">
        <v>56</v>
      </c>
      <c r="N2579" s="5">
        <v>2</v>
      </c>
      <c r="O2579" s="7">
        <v>8215</v>
      </c>
      <c r="P2579" s="8">
        <v>0.3</v>
      </c>
      <c r="Q2579" s="7">
        <v>5118</v>
      </c>
      <c r="R2579" s="9">
        <f t="shared" si="324"/>
        <v>11501</v>
      </c>
      <c r="S2579" s="9">
        <f t="shared" si="325"/>
        <v>10236</v>
      </c>
      <c r="T2579" s="9">
        <f t="shared" si="326"/>
        <v>1265</v>
      </c>
      <c r="U2579" s="10">
        <f t="shared" si="327"/>
        <v>0.1099904356142944</v>
      </c>
      <c r="V2579" s="5" t="s">
        <v>42</v>
      </c>
    </row>
    <row r="2580" spans="1:22" x14ac:dyDescent="0.3">
      <c r="A2580" s="5" t="s">
        <v>2667</v>
      </c>
      <c r="B2580" s="6">
        <v>45585</v>
      </c>
      <c r="C2580" s="5">
        <f t="shared" si="320"/>
        <v>2024</v>
      </c>
      <c r="D2580" s="5">
        <f t="shared" si="321"/>
        <v>10</v>
      </c>
      <c r="E2580" s="5" t="str">
        <f t="shared" si="322"/>
        <v>Oct</v>
      </c>
      <c r="F2580" s="5" t="str">
        <f t="shared" si="323"/>
        <v>Q4</v>
      </c>
      <c r="G2580" s="5" t="s">
        <v>63</v>
      </c>
      <c r="H2580" s="5" t="s">
        <v>64</v>
      </c>
      <c r="I2580" s="5" t="s">
        <v>65</v>
      </c>
      <c r="J2580" s="5" t="s">
        <v>54</v>
      </c>
      <c r="K2580" s="5" t="s">
        <v>55</v>
      </c>
      <c r="L2580" s="5" t="s">
        <v>40</v>
      </c>
      <c r="M2580" s="5" t="s">
        <v>49</v>
      </c>
      <c r="N2580" s="5">
        <v>2</v>
      </c>
      <c r="O2580" s="7">
        <v>2632</v>
      </c>
      <c r="P2580" s="8">
        <v>0.1</v>
      </c>
      <c r="Q2580" s="7">
        <v>1563</v>
      </c>
      <c r="R2580" s="9">
        <f t="shared" si="324"/>
        <v>4737.6000000000004</v>
      </c>
      <c r="S2580" s="9">
        <f t="shared" si="325"/>
        <v>3126</v>
      </c>
      <c r="T2580" s="9">
        <f t="shared" si="326"/>
        <v>1611.6000000000004</v>
      </c>
      <c r="U2580" s="10">
        <f t="shared" si="327"/>
        <v>0.34017223910840938</v>
      </c>
      <c r="V2580" s="5" t="s">
        <v>42</v>
      </c>
    </row>
    <row r="2581" spans="1:22" x14ac:dyDescent="0.3">
      <c r="A2581" s="5" t="s">
        <v>2668</v>
      </c>
      <c r="B2581" s="6">
        <v>45585</v>
      </c>
      <c r="C2581" s="5">
        <f t="shared" si="320"/>
        <v>2024</v>
      </c>
      <c r="D2581" s="5">
        <f t="shared" si="321"/>
        <v>10</v>
      </c>
      <c r="E2581" s="5" t="str">
        <f t="shared" si="322"/>
        <v>Oct</v>
      </c>
      <c r="F2581" s="5" t="str">
        <f t="shared" si="323"/>
        <v>Q4</v>
      </c>
      <c r="G2581" s="5" t="s">
        <v>35</v>
      </c>
      <c r="H2581" s="5" t="s">
        <v>44</v>
      </c>
      <c r="I2581" s="5" t="s">
        <v>45</v>
      </c>
      <c r="J2581" s="5" t="s">
        <v>38</v>
      </c>
      <c r="K2581" s="5" t="s">
        <v>104</v>
      </c>
      <c r="L2581" s="5" t="s">
        <v>40</v>
      </c>
      <c r="M2581" s="5" t="s">
        <v>49</v>
      </c>
      <c r="N2581" s="5">
        <v>2</v>
      </c>
      <c r="O2581" s="7">
        <v>1360</v>
      </c>
      <c r="P2581" s="8">
        <v>0</v>
      </c>
      <c r="Q2581" s="7">
        <v>694</v>
      </c>
      <c r="R2581" s="9">
        <f t="shared" si="324"/>
        <v>2720</v>
      </c>
      <c r="S2581" s="9">
        <f t="shared" si="325"/>
        <v>1388</v>
      </c>
      <c r="T2581" s="9">
        <f t="shared" si="326"/>
        <v>1332</v>
      </c>
      <c r="U2581" s="10">
        <f t="shared" si="327"/>
        <v>0.48970588235294116</v>
      </c>
      <c r="V2581" s="5" t="s">
        <v>42</v>
      </c>
    </row>
    <row r="2582" spans="1:22" x14ac:dyDescent="0.3">
      <c r="A2582" s="5" t="s">
        <v>2669</v>
      </c>
      <c r="B2582" s="6">
        <v>45586</v>
      </c>
      <c r="C2582" s="5">
        <f t="shared" si="320"/>
        <v>2024</v>
      </c>
      <c r="D2582" s="5">
        <f t="shared" si="321"/>
        <v>10</v>
      </c>
      <c r="E2582" s="5" t="str">
        <f t="shared" si="322"/>
        <v>Oct</v>
      </c>
      <c r="F2582" s="5" t="str">
        <f t="shared" si="323"/>
        <v>Q4</v>
      </c>
      <c r="G2582" s="5" t="s">
        <v>63</v>
      </c>
      <c r="H2582" s="5" t="s">
        <v>109</v>
      </c>
      <c r="I2582" s="5" t="s">
        <v>110</v>
      </c>
      <c r="J2582" s="5" t="s">
        <v>46</v>
      </c>
      <c r="K2582" s="5" t="s">
        <v>47</v>
      </c>
      <c r="L2582" s="5" t="s">
        <v>76</v>
      </c>
      <c r="M2582" s="5" t="s">
        <v>49</v>
      </c>
      <c r="N2582" s="5">
        <v>1</v>
      </c>
      <c r="O2582" s="7">
        <v>456</v>
      </c>
      <c r="P2582" s="8">
        <v>0</v>
      </c>
      <c r="Q2582" s="7">
        <v>209</v>
      </c>
      <c r="R2582" s="9">
        <f t="shared" si="324"/>
        <v>456</v>
      </c>
      <c r="S2582" s="9">
        <f t="shared" si="325"/>
        <v>209</v>
      </c>
      <c r="T2582" s="9">
        <f t="shared" si="326"/>
        <v>247</v>
      </c>
      <c r="U2582" s="10">
        <f t="shared" si="327"/>
        <v>0.54166666666666663</v>
      </c>
      <c r="V2582" s="5" t="s">
        <v>42</v>
      </c>
    </row>
    <row r="2583" spans="1:22" x14ac:dyDescent="0.3">
      <c r="A2583" s="5" t="s">
        <v>2670</v>
      </c>
      <c r="B2583" s="6">
        <v>45586</v>
      </c>
      <c r="C2583" s="5">
        <f t="shared" si="320"/>
        <v>2024</v>
      </c>
      <c r="D2583" s="5">
        <f t="shared" si="321"/>
        <v>10</v>
      </c>
      <c r="E2583" s="5" t="str">
        <f t="shared" si="322"/>
        <v>Oct</v>
      </c>
      <c r="F2583" s="5" t="str">
        <f t="shared" si="323"/>
        <v>Q4</v>
      </c>
      <c r="G2583" s="5" t="s">
        <v>35</v>
      </c>
      <c r="H2583" s="5" t="s">
        <v>44</v>
      </c>
      <c r="I2583" s="5" t="s">
        <v>45</v>
      </c>
      <c r="J2583" s="5" t="s">
        <v>46</v>
      </c>
      <c r="K2583" s="5" t="s">
        <v>47</v>
      </c>
      <c r="L2583" s="5" t="s">
        <v>40</v>
      </c>
      <c r="M2583" s="5" t="s">
        <v>49</v>
      </c>
      <c r="N2583" s="5">
        <v>8</v>
      </c>
      <c r="O2583" s="7">
        <v>451</v>
      </c>
      <c r="P2583" s="8">
        <v>0.05</v>
      </c>
      <c r="Q2583" s="7">
        <v>208</v>
      </c>
      <c r="R2583" s="9">
        <f t="shared" si="324"/>
        <v>3427.6</v>
      </c>
      <c r="S2583" s="9">
        <f t="shared" si="325"/>
        <v>1664</v>
      </c>
      <c r="T2583" s="9">
        <f t="shared" si="326"/>
        <v>1763.6</v>
      </c>
      <c r="U2583" s="10">
        <f t="shared" si="327"/>
        <v>0.5145291165830318</v>
      </c>
      <c r="V2583" s="5" t="s">
        <v>120</v>
      </c>
    </row>
    <row r="2584" spans="1:22" x14ac:dyDescent="0.3">
      <c r="A2584" s="5" t="s">
        <v>2671</v>
      </c>
      <c r="B2584" s="6">
        <v>45586</v>
      </c>
      <c r="C2584" s="5">
        <f t="shared" si="320"/>
        <v>2024</v>
      </c>
      <c r="D2584" s="5">
        <f t="shared" si="321"/>
        <v>10</v>
      </c>
      <c r="E2584" s="5" t="str">
        <f t="shared" si="322"/>
        <v>Oct</v>
      </c>
      <c r="F2584" s="5" t="str">
        <f t="shared" si="323"/>
        <v>Q4</v>
      </c>
      <c r="G2584" s="5" t="s">
        <v>35</v>
      </c>
      <c r="H2584" s="5" t="s">
        <v>36</v>
      </c>
      <c r="I2584" s="5" t="s">
        <v>37</v>
      </c>
      <c r="J2584" s="5" t="s">
        <v>81</v>
      </c>
      <c r="K2584" s="5" t="s">
        <v>146</v>
      </c>
      <c r="L2584" s="5" t="s">
        <v>40</v>
      </c>
      <c r="M2584" s="5" t="s">
        <v>41</v>
      </c>
      <c r="N2584" s="5">
        <v>1</v>
      </c>
      <c r="O2584" s="7">
        <v>9803</v>
      </c>
      <c r="P2584" s="8">
        <v>0.1</v>
      </c>
      <c r="Q2584" s="7">
        <v>5927</v>
      </c>
      <c r="R2584" s="9">
        <f t="shared" si="324"/>
        <v>8822.7000000000007</v>
      </c>
      <c r="S2584" s="9">
        <f t="shared" si="325"/>
        <v>5927</v>
      </c>
      <c r="T2584" s="9">
        <f t="shared" si="326"/>
        <v>2895.7000000000007</v>
      </c>
      <c r="U2584" s="10">
        <f t="shared" si="327"/>
        <v>0.32821018509073191</v>
      </c>
      <c r="V2584" s="5" t="s">
        <v>42</v>
      </c>
    </row>
    <row r="2585" spans="1:22" x14ac:dyDescent="0.3">
      <c r="A2585" s="5" t="s">
        <v>2672</v>
      </c>
      <c r="B2585" s="6">
        <v>45586</v>
      </c>
      <c r="C2585" s="5">
        <f t="shared" si="320"/>
        <v>2024</v>
      </c>
      <c r="D2585" s="5">
        <f t="shared" si="321"/>
        <v>10</v>
      </c>
      <c r="E2585" s="5" t="str">
        <f t="shared" si="322"/>
        <v>Oct</v>
      </c>
      <c r="F2585" s="5" t="str">
        <f t="shared" si="323"/>
        <v>Q4</v>
      </c>
      <c r="G2585" s="5" t="s">
        <v>63</v>
      </c>
      <c r="H2585" s="5" t="s">
        <v>109</v>
      </c>
      <c r="I2585" s="5" t="s">
        <v>110</v>
      </c>
      <c r="J2585" s="5" t="s">
        <v>54</v>
      </c>
      <c r="K2585" s="5" t="s">
        <v>84</v>
      </c>
      <c r="L2585" s="5" t="s">
        <v>40</v>
      </c>
      <c r="M2585" s="5" t="s">
        <v>49</v>
      </c>
      <c r="N2585" s="5">
        <v>5</v>
      </c>
      <c r="O2585" s="7">
        <v>2386</v>
      </c>
      <c r="P2585" s="8">
        <v>0.15</v>
      </c>
      <c r="Q2585" s="7">
        <v>1162</v>
      </c>
      <c r="R2585" s="9">
        <f t="shared" si="324"/>
        <v>10140.5</v>
      </c>
      <c r="S2585" s="9">
        <f t="shared" si="325"/>
        <v>5810</v>
      </c>
      <c r="T2585" s="9">
        <f t="shared" si="326"/>
        <v>4330.5</v>
      </c>
      <c r="U2585" s="10">
        <f t="shared" si="327"/>
        <v>0.42704994822740494</v>
      </c>
      <c r="V2585" s="5" t="s">
        <v>42</v>
      </c>
    </row>
    <row r="2586" spans="1:22" x14ac:dyDescent="0.3">
      <c r="A2586" s="5" t="s">
        <v>2673</v>
      </c>
      <c r="B2586" s="6">
        <v>45586</v>
      </c>
      <c r="C2586" s="5">
        <f t="shared" si="320"/>
        <v>2024</v>
      </c>
      <c r="D2586" s="5">
        <f t="shared" si="321"/>
        <v>10</v>
      </c>
      <c r="E2586" s="5" t="str">
        <f t="shared" si="322"/>
        <v>Oct</v>
      </c>
      <c r="F2586" s="5" t="str">
        <f t="shared" si="323"/>
        <v>Q4</v>
      </c>
      <c r="G2586" s="5" t="s">
        <v>51</v>
      </c>
      <c r="H2586" s="5" t="s">
        <v>79</v>
      </c>
      <c r="I2586" s="5" t="s">
        <v>80</v>
      </c>
      <c r="J2586" s="5" t="s">
        <v>81</v>
      </c>
      <c r="K2586" s="5" t="s">
        <v>130</v>
      </c>
      <c r="L2586" s="5" t="s">
        <v>40</v>
      </c>
      <c r="M2586" s="5" t="s">
        <v>49</v>
      </c>
      <c r="N2586" s="5">
        <v>1</v>
      </c>
      <c r="O2586" s="7">
        <v>15088</v>
      </c>
      <c r="P2586" s="8">
        <v>0.35</v>
      </c>
      <c r="Q2586" s="7">
        <v>9006</v>
      </c>
      <c r="R2586" s="9">
        <f t="shared" si="324"/>
        <v>9807.2000000000007</v>
      </c>
      <c r="S2586" s="9">
        <f t="shared" si="325"/>
        <v>9006</v>
      </c>
      <c r="T2586" s="9">
        <f t="shared" si="326"/>
        <v>801.20000000000073</v>
      </c>
      <c r="U2586" s="10">
        <f t="shared" si="327"/>
        <v>8.1695081164858546E-2</v>
      </c>
      <c r="V2586" s="5" t="s">
        <v>42</v>
      </c>
    </row>
    <row r="2587" spans="1:22" x14ac:dyDescent="0.3">
      <c r="A2587" s="5" t="s">
        <v>2674</v>
      </c>
      <c r="B2587" s="6">
        <v>45586</v>
      </c>
      <c r="C2587" s="5">
        <f t="shared" si="320"/>
        <v>2024</v>
      </c>
      <c r="D2587" s="5">
        <f t="shared" si="321"/>
        <v>10</v>
      </c>
      <c r="E2587" s="5" t="str">
        <f t="shared" si="322"/>
        <v>Oct</v>
      </c>
      <c r="F2587" s="5" t="str">
        <f t="shared" si="323"/>
        <v>Q4</v>
      </c>
      <c r="G2587" s="5" t="s">
        <v>51</v>
      </c>
      <c r="H2587" s="5" t="s">
        <v>106</v>
      </c>
      <c r="I2587" s="5" t="s">
        <v>107</v>
      </c>
      <c r="J2587" s="5" t="s">
        <v>46</v>
      </c>
      <c r="K2587" s="5" t="s">
        <v>61</v>
      </c>
      <c r="L2587" s="5" t="s">
        <v>48</v>
      </c>
      <c r="M2587" s="5" t="s">
        <v>41</v>
      </c>
      <c r="N2587" s="5">
        <v>2</v>
      </c>
      <c r="O2587" s="7">
        <v>262</v>
      </c>
      <c r="P2587" s="8">
        <v>0.1</v>
      </c>
      <c r="Q2587" s="7">
        <v>112</v>
      </c>
      <c r="R2587" s="9">
        <f t="shared" si="324"/>
        <v>471.6</v>
      </c>
      <c r="S2587" s="9">
        <f t="shared" si="325"/>
        <v>224</v>
      </c>
      <c r="T2587" s="9">
        <f t="shared" si="326"/>
        <v>247.60000000000002</v>
      </c>
      <c r="U2587" s="10">
        <f t="shared" si="327"/>
        <v>0.52502120441051736</v>
      </c>
      <c r="V2587" s="5" t="s">
        <v>42</v>
      </c>
    </row>
    <row r="2588" spans="1:22" x14ac:dyDescent="0.3">
      <c r="A2588" s="5" t="s">
        <v>2675</v>
      </c>
      <c r="B2588" s="6">
        <v>45586</v>
      </c>
      <c r="C2588" s="5">
        <f t="shared" si="320"/>
        <v>2024</v>
      </c>
      <c r="D2588" s="5">
        <f t="shared" si="321"/>
        <v>10</v>
      </c>
      <c r="E2588" s="5" t="str">
        <f t="shared" si="322"/>
        <v>Oct</v>
      </c>
      <c r="F2588" s="5" t="str">
        <f t="shared" si="323"/>
        <v>Q4</v>
      </c>
      <c r="G2588" s="5" t="s">
        <v>51</v>
      </c>
      <c r="H2588" s="5" t="s">
        <v>79</v>
      </c>
      <c r="I2588" s="5" t="s">
        <v>80</v>
      </c>
      <c r="J2588" s="5" t="s">
        <v>38</v>
      </c>
      <c r="K2588" s="5" t="s">
        <v>118</v>
      </c>
      <c r="L2588" s="5" t="s">
        <v>76</v>
      </c>
      <c r="M2588" s="5" t="s">
        <v>49</v>
      </c>
      <c r="N2588" s="5">
        <v>3</v>
      </c>
      <c r="O2588" s="7">
        <v>17865</v>
      </c>
      <c r="P2588" s="8">
        <v>0.05</v>
      </c>
      <c r="Q2588" s="7">
        <v>13708</v>
      </c>
      <c r="R2588" s="9">
        <f t="shared" si="324"/>
        <v>50915.25</v>
      </c>
      <c r="S2588" s="9">
        <f t="shared" si="325"/>
        <v>41124</v>
      </c>
      <c r="T2588" s="9">
        <f t="shared" si="326"/>
        <v>9791.25</v>
      </c>
      <c r="U2588" s="10">
        <f t="shared" si="327"/>
        <v>0.19230485954601029</v>
      </c>
      <c r="V2588" s="5" t="s">
        <v>42</v>
      </c>
    </row>
    <row r="2589" spans="1:22" x14ac:dyDescent="0.3">
      <c r="A2589" s="5" t="s">
        <v>2676</v>
      </c>
      <c r="B2589" s="6">
        <v>45586</v>
      </c>
      <c r="C2589" s="5">
        <f t="shared" si="320"/>
        <v>2024</v>
      </c>
      <c r="D2589" s="5">
        <f t="shared" si="321"/>
        <v>10</v>
      </c>
      <c r="E2589" s="5" t="str">
        <f t="shared" si="322"/>
        <v>Oct</v>
      </c>
      <c r="F2589" s="5" t="str">
        <f t="shared" si="323"/>
        <v>Q4</v>
      </c>
      <c r="G2589" s="5" t="s">
        <v>63</v>
      </c>
      <c r="H2589" s="5" t="s">
        <v>109</v>
      </c>
      <c r="I2589" s="5" t="s">
        <v>110</v>
      </c>
      <c r="J2589" s="5" t="s">
        <v>46</v>
      </c>
      <c r="K2589" s="5" t="s">
        <v>89</v>
      </c>
      <c r="L2589" s="5" t="s">
        <v>40</v>
      </c>
      <c r="M2589" s="5" t="s">
        <v>41</v>
      </c>
      <c r="N2589" s="5">
        <v>1</v>
      </c>
      <c r="O2589" s="7">
        <v>2299</v>
      </c>
      <c r="P2589" s="8">
        <v>0.05</v>
      </c>
      <c r="Q2589" s="7">
        <v>1357</v>
      </c>
      <c r="R2589" s="9">
        <f t="shared" si="324"/>
        <v>2184.0499999999997</v>
      </c>
      <c r="S2589" s="9">
        <f t="shared" si="325"/>
        <v>1357</v>
      </c>
      <c r="T2589" s="9">
        <f t="shared" si="326"/>
        <v>827.04999999999973</v>
      </c>
      <c r="U2589" s="10">
        <f t="shared" si="327"/>
        <v>0.37867722808543752</v>
      </c>
      <c r="V2589" s="5" t="s">
        <v>42</v>
      </c>
    </row>
    <row r="2590" spans="1:22" x14ac:dyDescent="0.3">
      <c r="A2590" s="5" t="s">
        <v>2677</v>
      </c>
      <c r="B2590" s="6">
        <v>45587</v>
      </c>
      <c r="C2590" s="5">
        <f t="shared" si="320"/>
        <v>2024</v>
      </c>
      <c r="D2590" s="5">
        <f t="shared" si="321"/>
        <v>10</v>
      </c>
      <c r="E2590" s="5" t="str">
        <f t="shared" si="322"/>
        <v>Oct</v>
      </c>
      <c r="F2590" s="5" t="str">
        <f t="shared" si="323"/>
        <v>Q4</v>
      </c>
      <c r="G2590" s="5" t="s">
        <v>51</v>
      </c>
      <c r="H2590" s="5" t="s">
        <v>52</v>
      </c>
      <c r="I2590" s="5" t="s">
        <v>53</v>
      </c>
      <c r="J2590" s="5" t="s">
        <v>46</v>
      </c>
      <c r="K2590" s="5" t="s">
        <v>47</v>
      </c>
      <c r="L2590" s="5" t="s">
        <v>40</v>
      </c>
      <c r="M2590" s="5" t="s">
        <v>49</v>
      </c>
      <c r="N2590" s="5">
        <v>4</v>
      </c>
      <c r="O2590" s="7">
        <v>406</v>
      </c>
      <c r="P2590" s="8">
        <v>0.1</v>
      </c>
      <c r="Q2590" s="7">
        <v>179</v>
      </c>
      <c r="R2590" s="9">
        <f t="shared" si="324"/>
        <v>1461.6000000000001</v>
      </c>
      <c r="S2590" s="9">
        <f t="shared" si="325"/>
        <v>716</v>
      </c>
      <c r="T2590" s="9">
        <f t="shared" si="326"/>
        <v>745.60000000000014</v>
      </c>
      <c r="U2590" s="10">
        <f t="shared" si="327"/>
        <v>0.51012588943623427</v>
      </c>
      <c r="V2590" s="5" t="s">
        <v>42</v>
      </c>
    </row>
    <row r="2591" spans="1:22" x14ac:dyDescent="0.3">
      <c r="A2591" s="5" t="s">
        <v>2678</v>
      </c>
      <c r="B2591" s="6">
        <v>45587</v>
      </c>
      <c r="C2591" s="5">
        <f t="shared" si="320"/>
        <v>2024</v>
      </c>
      <c r="D2591" s="5">
        <f t="shared" si="321"/>
        <v>10</v>
      </c>
      <c r="E2591" s="5" t="str">
        <f t="shared" si="322"/>
        <v>Oct</v>
      </c>
      <c r="F2591" s="5" t="str">
        <f t="shared" si="323"/>
        <v>Q4</v>
      </c>
      <c r="G2591" s="5" t="s">
        <v>51</v>
      </c>
      <c r="H2591" s="5" t="s">
        <v>106</v>
      </c>
      <c r="I2591" s="5" t="s">
        <v>107</v>
      </c>
      <c r="J2591" s="5" t="s">
        <v>38</v>
      </c>
      <c r="K2591" s="5" t="s">
        <v>104</v>
      </c>
      <c r="L2591" s="5" t="s">
        <v>76</v>
      </c>
      <c r="M2591" s="5" t="s">
        <v>49</v>
      </c>
      <c r="N2591" s="5">
        <v>3</v>
      </c>
      <c r="O2591" s="7">
        <v>1374</v>
      </c>
      <c r="P2591" s="8">
        <v>0</v>
      </c>
      <c r="Q2591" s="7">
        <v>687</v>
      </c>
      <c r="R2591" s="9">
        <f t="shared" si="324"/>
        <v>4122</v>
      </c>
      <c r="S2591" s="9">
        <f t="shared" si="325"/>
        <v>2061</v>
      </c>
      <c r="T2591" s="9">
        <f t="shared" si="326"/>
        <v>2061</v>
      </c>
      <c r="U2591" s="10">
        <f t="shared" si="327"/>
        <v>0.5</v>
      </c>
      <c r="V2591" s="5" t="s">
        <v>42</v>
      </c>
    </row>
    <row r="2592" spans="1:22" x14ac:dyDescent="0.3">
      <c r="A2592" s="5" t="s">
        <v>2679</v>
      </c>
      <c r="B2592" s="6">
        <v>45587</v>
      </c>
      <c r="C2592" s="5">
        <f t="shared" si="320"/>
        <v>2024</v>
      </c>
      <c r="D2592" s="5">
        <f t="shared" si="321"/>
        <v>10</v>
      </c>
      <c r="E2592" s="5" t="str">
        <f t="shared" si="322"/>
        <v>Oct</v>
      </c>
      <c r="F2592" s="5" t="str">
        <f t="shared" si="323"/>
        <v>Q4</v>
      </c>
      <c r="G2592" s="5" t="s">
        <v>51</v>
      </c>
      <c r="H2592" s="5" t="s">
        <v>52</v>
      </c>
      <c r="I2592" s="5" t="s">
        <v>53</v>
      </c>
      <c r="J2592" s="5" t="s">
        <v>81</v>
      </c>
      <c r="K2592" s="5" t="s">
        <v>94</v>
      </c>
      <c r="L2592" s="5" t="s">
        <v>40</v>
      </c>
      <c r="M2592" s="5" t="s">
        <v>56</v>
      </c>
      <c r="N2592" s="5">
        <v>5</v>
      </c>
      <c r="O2592" s="7">
        <v>30274</v>
      </c>
      <c r="P2592" s="8">
        <v>0.3</v>
      </c>
      <c r="Q2592" s="7">
        <v>20752</v>
      </c>
      <c r="R2592" s="9">
        <f t="shared" si="324"/>
        <v>105959</v>
      </c>
      <c r="S2592" s="9">
        <f t="shared" si="325"/>
        <v>103760</v>
      </c>
      <c r="T2592" s="9">
        <f t="shared" si="326"/>
        <v>2199</v>
      </c>
      <c r="U2592" s="10">
        <f t="shared" si="327"/>
        <v>2.0753310242641022E-2</v>
      </c>
      <c r="V2592" s="5" t="s">
        <v>42</v>
      </c>
    </row>
    <row r="2593" spans="1:22" x14ac:dyDescent="0.3">
      <c r="A2593" s="5" t="s">
        <v>2680</v>
      </c>
      <c r="B2593" s="6">
        <v>45588</v>
      </c>
      <c r="C2593" s="5">
        <f t="shared" si="320"/>
        <v>2024</v>
      </c>
      <c r="D2593" s="5">
        <f t="shared" si="321"/>
        <v>10</v>
      </c>
      <c r="E2593" s="5" t="str">
        <f t="shared" si="322"/>
        <v>Oct</v>
      </c>
      <c r="F2593" s="5" t="str">
        <f t="shared" si="323"/>
        <v>Q4</v>
      </c>
      <c r="G2593" s="5" t="s">
        <v>51</v>
      </c>
      <c r="H2593" s="5" t="s">
        <v>52</v>
      </c>
      <c r="I2593" s="5" t="s">
        <v>53</v>
      </c>
      <c r="J2593" s="5" t="s">
        <v>46</v>
      </c>
      <c r="K2593" s="5" t="s">
        <v>89</v>
      </c>
      <c r="L2593" s="5" t="s">
        <v>48</v>
      </c>
      <c r="M2593" s="5" t="s">
        <v>56</v>
      </c>
      <c r="N2593" s="5">
        <v>1</v>
      </c>
      <c r="O2593" s="7">
        <v>2065</v>
      </c>
      <c r="P2593" s="8">
        <v>0</v>
      </c>
      <c r="Q2593" s="7">
        <v>1215</v>
      </c>
      <c r="R2593" s="9">
        <f t="shared" si="324"/>
        <v>2065</v>
      </c>
      <c r="S2593" s="9">
        <f t="shared" si="325"/>
        <v>1215</v>
      </c>
      <c r="T2593" s="9">
        <f t="shared" si="326"/>
        <v>850</v>
      </c>
      <c r="U2593" s="10">
        <f t="shared" si="327"/>
        <v>0.41162227602905571</v>
      </c>
      <c r="V2593" s="5" t="s">
        <v>42</v>
      </c>
    </row>
    <row r="2594" spans="1:22" x14ac:dyDescent="0.3">
      <c r="A2594" s="5" t="s">
        <v>2681</v>
      </c>
      <c r="B2594" s="6">
        <v>45588</v>
      </c>
      <c r="C2594" s="5">
        <f t="shared" si="320"/>
        <v>2024</v>
      </c>
      <c r="D2594" s="5">
        <f t="shared" si="321"/>
        <v>10</v>
      </c>
      <c r="E2594" s="5" t="str">
        <f t="shared" si="322"/>
        <v>Oct</v>
      </c>
      <c r="F2594" s="5" t="str">
        <f t="shared" si="323"/>
        <v>Q4</v>
      </c>
      <c r="G2594" s="5" t="s">
        <v>58</v>
      </c>
      <c r="H2594" s="5" t="s">
        <v>59</v>
      </c>
      <c r="I2594" s="5" t="s">
        <v>60</v>
      </c>
      <c r="J2594" s="5" t="s">
        <v>38</v>
      </c>
      <c r="K2594" s="5" t="s">
        <v>104</v>
      </c>
      <c r="L2594" s="5" t="s">
        <v>40</v>
      </c>
      <c r="M2594" s="5" t="s">
        <v>56</v>
      </c>
      <c r="N2594" s="5">
        <v>5</v>
      </c>
      <c r="O2594" s="7">
        <v>1546</v>
      </c>
      <c r="P2594" s="8">
        <v>0</v>
      </c>
      <c r="Q2594" s="7">
        <v>752</v>
      </c>
      <c r="R2594" s="9">
        <f t="shared" si="324"/>
        <v>7730</v>
      </c>
      <c r="S2594" s="9">
        <f t="shared" si="325"/>
        <v>3760</v>
      </c>
      <c r="T2594" s="9">
        <f t="shared" si="326"/>
        <v>3970</v>
      </c>
      <c r="U2594" s="10">
        <f t="shared" si="327"/>
        <v>0.51358344113842169</v>
      </c>
      <c r="V2594" s="5" t="s">
        <v>42</v>
      </c>
    </row>
    <row r="2595" spans="1:22" x14ac:dyDescent="0.3">
      <c r="A2595" s="5" t="s">
        <v>2682</v>
      </c>
      <c r="B2595" s="6">
        <v>45588</v>
      </c>
      <c r="C2595" s="5">
        <f t="shared" si="320"/>
        <v>2024</v>
      </c>
      <c r="D2595" s="5">
        <f t="shared" si="321"/>
        <v>10</v>
      </c>
      <c r="E2595" s="5" t="str">
        <f t="shared" si="322"/>
        <v>Oct</v>
      </c>
      <c r="F2595" s="5" t="str">
        <f t="shared" si="323"/>
        <v>Q4</v>
      </c>
      <c r="G2595" s="5" t="s">
        <v>51</v>
      </c>
      <c r="H2595" s="5" t="s">
        <v>79</v>
      </c>
      <c r="I2595" s="5" t="s">
        <v>80</v>
      </c>
      <c r="J2595" s="5" t="s">
        <v>38</v>
      </c>
      <c r="K2595" s="5" t="s">
        <v>39</v>
      </c>
      <c r="L2595" s="5" t="s">
        <v>76</v>
      </c>
      <c r="M2595" s="5" t="s">
        <v>49</v>
      </c>
      <c r="N2595" s="5">
        <v>1</v>
      </c>
      <c r="O2595" s="7">
        <v>55389</v>
      </c>
      <c r="P2595" s="8">
        <v>0.1</v>
      </c>
      <c r="Q2595" s="7">
        <v>48479</v>
      </c>
      <c r="R2595" s="9">
        <f t="shared" si="324"/>
        <v>49850.1</v>
      </c>
      <c r="S2595" s="9">
        <f t="shared" si="325"/>
        <v>48479</v>
      </c>
      <c r="T2595" s="9">
        <f t="shared" si="326"/>
        <v>1371.0999999999985</v>
      </c>
      <c r="U2595" s="10">
        <f t="shared" si="327"/>
        <v>2.7504458366181785E-2</v>
      </c>
      <c r="V2595" s="5" t="s">
        <v>42</v>
      </c>
    </row>
    <row r="2596" spans="1:22" x14ac:dyDescent="0.3">
      <c r="A2596" s="5" t="s">
        <v>2683</v>
      </c>
      <c r="B2596" s="6">
        <v>45588</v>
      </c>
      <c r="C2596" s="5">
        <f t="shared" si="320"/>
        <v>2024</v>
      </c>
      <c r="D2596" s="5">
        <f t="shared" si="321"/>
        <v>10</v>
      </c>
      <c r="E2596" s="5" t="str">
        <f t="shared" si="322"/>
        <v>Oct</v>
      </c>
      <c r="F2596" s="5" t="str">
        <f t="shared" si="323"/>
        <v>Q4</v>
      </c>
      <c r="G2596" s="5" t="s">
        <v>63</v>
      </c>
      <c r="H2596" s="5" t="s">
        <v>64</v>
      </c>
      <c r="I2596" s="5" t="s">
        <v>65</v>
      </c>
      <c r="J2596" s="5" t="s">
        <v>46</v>
      </c>
      <c r="K2596" s="5" t="s">
        <v>89</v>
      </c>
      <c r="L2596" s="5" t="s">
        <v>40</v>
      </c>
      <c r="M2596" s="5" t="s">
        <v>49</v>
      </c>
      <c r="N2596" s="5">
        <v>1</v>
      </c>
      <c r="O2596" s="7">
        <v>2213</v>
      </c>
      <c r="P2596" s="8">
        <v>0.15</v>
      </c>
      <c r="Q2596" s="7">
        <v>1303</v>
      </c>
      <c r="R2596" s="9">
        <f t="shared" si="324"/>
        <v>1881.05</v>
      </c>
      <c r="S2596" s="9">
        <f t="shared" si="325"/>
        <v>1303</v>
      </c>
      <c r="T2596" s="9">
        <f t="shared" si="326"/>
        <v>578.04999999999995</v>
      </c>
      <c r="U2596" s="10">
        <f t="shared" si="327"/>
        <v>0.307301772945961</v>
      </c>
      <c r="V2596" s="5" t="s">
        <v>42</v>
      </c>
    </row>
    <row r="2597" spans="1:22" x14ac:dyDescent="0.3">
      <c r="A2597" s="5" t="s">
        <v>2684</v>
      </c>
      <c r="B2597" s="6">
        <v>45588</v>
      </c>
      <c r="C2597" s="5">
        <f t="shared" si="320"/>
        <v>2024</v>
      </c>
      <c r="D2597" s="5">
        <f t="shared" si="321"/>
        <v>10</v>
      </c>
      <c r="E2597" s="5" t="str">
        <f t="shared" si="322"/>
        <v>Oct</v>
      </c>
      <c r="F2597" s="5" t="str">
        <f t="shared" si="323"/>
        <v>Q4</v>
      </c>
      <c r="G2597" s="5" t="s">
        <v>58</v>
      </c>
      <c r="H2597" s="5" t="s">
        <v>72</v>
      </c>
      <c r="I2597" s="5" t="s">
        <v>73</v>
      </c>
      <c r="J2597" s="5" t="s">
        <v>54</v>
      </c>
      <c r="K2597" s="5" t="s">
        <v>84</v>
      </c>
      <c r="L2597" s="5" t="s">
        <v>40</v>
      </c>
      <c r="M2597" s="5" t="s">
        <v>56</v>
      </c>
      <c r="N2597" s="5">
        <v>5</v>
      </c>
      <c r="O2597" s="7">
        <v>2194</v>
      </c>
      <c r="P2597" s="8">
        <v>0.15</v>
      </c>
      <c r="Q2597" s="7">
        <v>1092</v>
      </c>
      <c r="R2597" s="9">
        <f t="shared" si="324"/>
        <v>9324.5</v>
      </c>
      <c r="S2597" s="9">
        <f t="shared" si="325"/>
        <v>5460</v>
      </c>
      <c r="T2597" s="9">
        <f t="shared" si="326"/>
        <v>3864.5</v>
      </c>
      <c r="U2597" s="10">
        <f t="shared" si="327"/>
        <v>0.41444581478899672</v>
      </c>
      <c r="V2597" s="5" t="s">
        <v>42</v>
      </c>
    </row>
    <row r="2598" spans="1:22" x14ac:dyDescent="0.3">
      <c r="A2598" s="5" t="s">
        <v>2685</v>
      </c>
      <c r="B2598" s="6">
        <v>45589</v>
      </c>
      <c r="C2598" s="5">
        <f t="shared" si="320"/>
        <v>2024</v>
      </c>
      <c r="D2598" s="5">
        <f t="shared" si="321"/>
        <v>10</v>
      </c>
      <c r="E2598" s="5" t="str">
        <f t="shared" si="322"/>
        <v>Oct</v>
      </c>
      <c r="F2598" s="5" t="str">
        <f t="shared" si="323"/>
        <v>Q4</v>
      </c>
      <c r="G2598" s="5" t="s">
        <v>51</v>
      </c>
      <c r="H2598" s="5" t="s">
        <v>106</v>
      </c>
      <c r="I2598" s="5" t="s">
        <v>107</v>
      </c>
      <c r="J2598" s="5" t="s">
        <v>38</v>
      </c>
      <c r="K2598" s="5" t="s">
        <v>104</v>
      </c>
      <c r="L2598" s="5" t="s">
        <v>40</v>
      </c>
      <c r="M2598" s="5" t="s">
        <v>56</v>
      </c>
      <c r="N2598" s="5">
        <v>3</v>
      </c>
      <c r="O2598" s="7">
        <v>1350</v>
      </c>
      <c r="P2598" s="8">
        <v>0.15</v>
      </c>
      <c r="Q2598" s="7">
        <v>665</v>
      </c>
      <c r="R2598" s="9">
        <f t="shared" si="324"/>
        <v>3442.5</v>
      </c>
      <c r="S2598" s="9">
        <f t="shared" si="325"/>
        <v>1995</v>
      </c>
      <c r="T2598" s="9">
        <f t="shared" si="326"/>
        <v>1447.5</v>
      </c>
      <c r="U2598" s="10">
        <f t="shared" si="327"/>
        <v>0.420479302832244</v>
      </c>
      <c r="V2598" s="5" t="s">
        <v>42</v>
      </c>
    </row>
    <row r="2599" spans="1:22" x14ac:dyDescent="0.3">
      <c r="A2599" s="5" t="s">
        <v>2686</v>
      </c>
      <c r="B2599" s="6">
        <v>45589</v>
      </c>
      <c r="C2599" s="5">
        <f t="shared" si="320"/>
        <v>2024</v>
      </c>
      <c r="D2599" s="5">
        <f t="shared" si="321"/>
        <v>10</v>
      </c>
      <c r="E2599" s="5" t="str">
        <f t="shared" si="322"/>
        <v>Oct</v>
      </c>
      <c r="F2599" s="5" t="str">
        <f t="shared" si="323"/>
        <v>Q4</v>
      </c>
      <c r="G2599" s="5" t="s">
        <v>58</v>
      </c>
      <c r="H2599" s="5" t="s">
        <v>72</v>
      </c>
      <c r="I2599" s="5" t="s">
        <v>73</v>
      </c>
      <c r="J2599" s="5" t="s">
        <v>46</v>
      </c>
      <c r="K2599" s="5" t="s">
        <v>66</v>
      </c>
      <c r="L2599" s="5" t="s">
        <v>76</v>
      </c>
      <c r="M2599" s="5" t="s">
        <v>56</v>
      </c>
      <c r="N2599" s="5">
        <v>1</v>
      </c>
      <c r="O2599" s="7">
        <v>290</v>
      </c>
      <c r="P2599" s="8">
        <v>0.15</v>
      </c>
      <c r="Q2599" s="7">
        <v>115</v>
      </c>
      <c r="R2599" s="9">
        <f t="shared" si="324"/>
        <v>246.5</v>
      </c>
      <c r="S2599" s="9">
        <f t="shared" si="325"/>
        <v>115</v>
      </c>
      <c r="T2599" s="9">
        <f t="shared" si="326"/>
        <v>131.5</v>
      </c>
      <c r="U2599" s="10">
        <f t="shared" si="327"/>
        <v>0.53346855983772823</v>
      </c>
      <c r="V2599" s="5" t="s">
        <v>42</v>
      </c>
    </row>
    <row r="2600" spans="1:22" x14ac:dyDescent="0.3">
      <c r="A2600" s="5" t="s">
        <v>2687</v>
      </c>
      <c r="B2600" s="6">
        <v>45589</v>
      </c>
      <c r="C2600" s="5">
        <f t="shared" si="320"/>
        <v>2024</v>
      </c>
      <c r="D2600" s="5">
        <f t="shared" si="321"/>
        <v>10</v>
      </c>
      <c r="E2600" s="5" t="str">
        <f t="shared" si="322"/>
        <v>Oct</v>
      </c>
      <c r="F2600" s="5" t="str">
        <f t="shared" si="323"/>
        <v>Q4</v>
      </c>
      <c r="G2600" s="5" t="s">
        <v>63</v>
      </c>
      <c r="H2600" s="5" t="s">
        <v>109</v>
      </c>
      <c r="I2600" s="5" t="s">
        <v>110</v>
      </c>
      <c r="J2600" s="5" t="s">
        <v>54</v>
      </c>
      <c r="K2600" s="5" t="s">
        <v>55</v>
      </c>
      <c r="L2600" s="5" t="s">
        <v>76</v>
      </c>
      <c r="M2600" s="5" t="s">
        <v>49</v>
      </c>
      <c r="N2600" s="5">
        <v>1</v>
      </c>
      <c r="O2600" s="7">
        <v>2719</v>
      </c>
      <c r="P2600" s="8">
        <v>0.15</v>
      </c>
      <c r="Q2600" s="7">
        <v>1632</v>
      </c>
      <c r="R2600" s="9">
        <f t="shared" si="324"/>
        <v>2311.15</v>
      </c>
      <c r="S2600" s="9">
        <f t="shared" si="325"/>
        <v>1632</v>
      </c>
      <c r="T2600" s="9">
        <f t="shared" si="326"/>
        <v>679.15000000000009</v>
      </c>
      <c r="U2600" s="10">
        <f t="shared" si="327"/>
        <v>0.29385803604266275</v>
      </c>
      <c r="V2600" s="5" t="s">
        <v>42</v>
      </c>
    </row>
    <row r="2601" spans="1:22" x14ac:dyDescent="0.3">
      <c r="A2601" s="5" t="s">
        <v>2688</v>
      </c>
      <c r="B2601" s="6">
        <v>45589</v>
      </c>
      <c r="C2601" s="5">
        <f t="shared" si="320"/>
        <v>2024</v>
      </c>
      <c r="D2601" s="5">
        <f t="shared" si="321"/>
        <v>10</v>
      </c>
      <c r="E2601" s="5" t="str">
        <f t="shared" si="322"/>
        <v>Oct</v>
      </c>
      <c r="F2601" s="5" t="str">
        <f t="shared" si="323"/>
        <v>Q4</v>
      </c>
      <c r="G2601" s="5" t="s">
        <v>51</v>
      </c>
      <c r="H2601" s="5" t="s">
        <v>106</v>
      </c>
      <c r="I2601" s="5" t="s">
        <v>107</v>
      </c>
      <c r="J2601" s="5" t="s">
        <v>54</v>
      </c>
      <c r="K2601" s="5" t="s">
        <v>55</v>
      </c>
      <c r="L2601" s="5" t="s">
        <v>76</v>
      </c>
      <c r="M2601" s="5" t="s">
        <v>49</v>
      </c>
      <c r="N2601" s="5">
        <v>2</v>
      </c>
      <c r="O2601" s="7">
        <v>2602</v>
      </c>
      <c r="P2601" s="8">
        <v>0.1</v>
      </c>
      <c r="Q2601" s="7">
        <v>1560</v>
      </c>
      <c r="R2601" s="9">
        <f t="shared" si="324"/>
        <v>4683.6000000000004</v>
      </c>
      <c r="S2601" s="9">
        <f t="shared" si="325"/>
        <v>3120</v>
      </c>
      <c r="T2601" s="9">
        <f t="shared" si="326"/>
        <v>1563.6000000000004</v>
      </c>
      <c r="U2601" s="10">
        <f t="shared" si="327"/>
        <v>0.33384575967204722</v>
      </c>
      <c r="V2601" s="5" t="s">
        <v>42</v>
      </c>
    </row>
    <row r="2602" spans="1:22" x14ac:dyDescent="0.3">
      <c r="A2602" s="5" t="s">
        <v>2689</v>
      </c>
      <c r="B2602" s="6">
        <v>45589</v>
      </c>
      <c r="C2602" s="5">
        <f t="shared" si="320"/>
        <v>2024</v>
      </c>
      <c r="D2602" s="5">
        <f t="shared" si="321"/>
        <v>10</v>
      </c>
      <c r="E2602" s="5" t="str">
        <f t="shared" si="322"/>
        <v>Oct</v>
      </c>
      <c r="F2602" s="5" t="str">
        <f t="shared" si="323"/>
        <v>Q4</v>
      </c>
      <c r="G2602" s="5" t="s">
        <v>63</v>
      </c>
      <c r="H2602" s="5" t="s">
        <v>64</v>
      </c>
      <c r="I2602" s="5" t="s">
        <v>65</v>
      </c>
      <c r="J2602" s="5" t="s">
        <v>38</v>
      </c>
      <c r="K2602" s="5" t="s">
        <v>118</v>
      </c>
      <c r="L2602" s="5" t="s">
        <v>40</v>
      </c>
      <c r="M2602" s="5" t="s">
        <v>49</v>
      </c>
      <c r="N2602" s="5">
        <v>1</v>
      </c>
      <c r="O2602" s="7">
        <v>16869</v>
      </c>
      <c r="P2602" s="8">
        <v>0.1</v>
      </c>
      <c r="Q2602" s="7">
        <v>13448</v>
      </c>
      <c r="R2602" s="9">
        <f t="shared" si="324"/>
        <v>15182.1</v>
      </c>
      <c r="S2602" s="9">
        <f t="shared" si="325"/>
        <v>13448</v>
      </c>
      <c r="T2602" s="9">
        <f t="shared" si="326"/>
        <v>1734.1000000000004</v>
      </c>
      <c r="U2602" s="10">
        <f t="shared" si="327"/>
        <v>0.11422003543646797</v>
      </c>
      <c r="V2602" s="5" t="s">
        <v>42</v>
      </c>
    </row>
    <row r="2603" spans="1:22" x14ac:dyDescent="0.3">
      <c r="A2603" s="5" t="s">
        <v>2690</v>
      </c>
      <c r="B2603" s="6">
        <v>45589</v>
      </c>
      <c r="C2603" s="5">
        <f t="shared" si="320"/>
        <v>2024</v>
      </c>
      <c r="D2603" s="5">
        <f t="shared" si="321"/>
        <v>10</v>
      </c>
      <c r="E2603" s="5" t="str">
        <f t="shared" si="322"/>
        <v>Oct</v>
      </c>
      <c r="F2603" s="5" t="str">
        <f t="shared" si="323"/>
        <v>Q4</v>
      </c>
      <c r="G2603" s="5" t="s">
        <v>51</v>
      </c>
      <c r="H2603" s="5" t="s">
        <v>106</v>
      </c>
      <c r="I2603" s="5" t="s">
        <v>107</v>
      </c>
      <c r="J2603" s="5" t="s">
        <v>81</v>
      </c>
      <c r="K2603" s="5" t="s">
        <v>94</v>
      </c>
      <c r="L2603" s="5" t="s">
        <v>40</v>
      </c>
      <c r="M2603" s="5" t="s">
        <v>49</v>
      </c>
      <c r="N2603" s="5">
        <v>3</v>
      </c>
      <c r="O2603" s="7">
        <v>31439</v>
      </c>
      <c r="P2603" s="8">
        <v>0.3</v>
      </c>
      <c r="Q2603" s="7">
        <v>21404</v>
      </c>
      <c r="R2603" s="9">
        <f t="shared" si="324"/>
        <v>66021.899999999994</v>
      </c>
      <c r="S2603" s="9">
        <f t="shared" si="325"/>
        <v>64212</v>
      </c>
      <c r="T2603" s="9">
        <f t="shared" si="326"/>
        <v>1809.8999999999942</v>
      </c>
      <c r="U2603" s="10">
        <f t="shared" si="327"/>
        <v>2.7413630931554443E-2</v>
      </c>
      <c r="V2603" s="5" t="s">
        <v>42</v>
      </c>
    </row>
    <row r="2604" spans="1:22" x14ac:dyDescent="0.3">
      <c r="A2604" s="5" t="s">
        <v>2691</v>
      </c>
      <c r="B2604" s="6">
        <v>45589</v>
      </c>
      <c r="C2604" s="5">
        <f t="shared" si="320"/>
        <v>2024</v>
      </c>
      <c r="D2604" s="5">
        <f t="shared" si="321"/>
        <v>10</v>
      </c>
      <c r="E2604" s="5" t="str">
        <f t="shared" si="322"/>
        <v>Oct</v>
      </c>
      <c r="F2604" s="5" t="str">
        <f t="shared" si="323"/>
        <v>Q4</v>
      </c>
      <c r="G2604" s="5" t="s">
        <v>63</v>
      </c>
      <c r="H2604" s="5" t="s">
        <v>86</v>
      </c>
      <c r="I2604" s="5" t="s">
        <v>87</v>
      </c>
      <c r="J2604" s="5" t="s">
        <v>81</v>
      </c>
      <c r="K2604" s="5" t="s">
        <v>146</v>
      </c>
      <c r="L2604" s="5" t="s">
        <v>48</v>
      </c>
      <c r="M2604" s="5" t="s">
        <v>49</v>
      </c>
      <c r="N2604" s="5">
        <v>1</v>
      </c>
      <c r="O2604" s="7">
        <v>9259</v>
      </c>
      <c r="P2604" s="8">
        <v>0.1</v>
      </c>
      <c r="Q2604" s="7">
        <v>5727</v>
      </c>
      <c r="R2604" s="9">
        <f t="shared" si="324"/>
        <v>8333.1</v>
      </c>
      <c r="S2604" s="9">
        <f t="shared" si="325"/>
        <v>5727</v>
      </c>
      <c r="T2604" s="9">
        <f t="shared" si="326"/>
        <v>2606.1000000000004</v>
      </c>
      <c r="U2604" s="10">
        <f t="shared" si="327"/>
        <v>0.31274075674118879</v>
      </c>
      <c r="V2604" s="5" t="s">
        <v>42</v>
      </c>
    </row>
    <row r="2605" spans="1:22" x14ac:dyDescent="0.3">
      <c r="A2605" s="5" t="s">
        <v>2692</v>
      </c>
      <c r="B2605" s="6">
        <v>45589</v>
      </c>
      <c r="C2605" s="5">
        <f t="shared" si="320"/>
        <v>2024</v>
      </c>
      <c r="D2605" s="5">
        <f t="shared" si="321"/>
        <v>10</v>
      </c>
      <c r="E2605" s="5" t="str">
        <f t="shared" si="322"/>
        <v>Oct</v>
      </c>
      <c r="F2605" s="5" t="str">
        <f t="shared" si="323"/>
        <v>Q4</v>
      </c>
      <c r="G2605" s="5" t="s">
        <v>51</v>
      </c>
      <c r="H2605" s="5" t="s">
        <v>79</v>
      </c>
      <c r="I2605" s="5" t="s">
        <v>80</v>
      </c>
      <c r="J2605" s="5" t="s">
        <v>81</v>
      </c>
      <c r="K2605" s="5" t="s">
        <v>130</v>
      </c>
      <c r="L2605" s="5" t="s">
        <v>40</v>
      </c>
      <c r="M2605" s="5" t="s">
        <v>41</v>
      </c>
      <c r="N2605" s="5">
        <v>3</v>
      </c>
      <c r="O2605" s="7">
        <v>13150</v>
      </c>
      <c r="P2605" s="8">
        <v>0.35</v>
      </c>
      <c r="Q2605" s="7">
        <v>7785</v>
      </c>
      <c r="R2605" s="9">
        <f t="shared" si="324"/>
        <v>25642.5</v>
      </c>
      <c r="S2605" s="9">
        <f t="shared" si="325"/>
        <v>23355</v>
      </c>
      <c r="T2605" s="9">
        <f t="shared" si="326"/>
        <v>2287.5</v>
      </c>
      <c r="U2605" s="10">
        <f t="shared" si="327"/>
        <v>8.9207370576191866E-2</v>
      </c>
      <c r="V2605" s="5" t="s">
        <v>42</v>
      </c>
    </row>
    <row r="2606" spans="1:22" x14ac:dyDescent="0.3">
      <c r="A2606" s="5" t="s">
        <v>2693</v>
      </c>
      <c r="B2606" s="6">
        <v>45589</v>
      </c>
      <c r="C2606" s="5">
        <f t="shared" si="320"/>
        <v>2024</v>
      </c>
      <c r="D2606" s="5">
        <f t="shared" si="321"/>
        <v>10</v>
      </c>
      <c r="E2606" s="5" t="str">
        <f t="shared" si="322"/>
        <v>Oct</v>
      </c>
      <c r="F2606" s="5" t="str">
        <f t="shared" si="323"/>
        <v>Q4</v>
      </c>
      <c r="G2606" s="5" t="s">
        <v>58</v>
      </c>
      <c r="H2606" s="5" t="s">
        <v>68</v>
      </c>
      <c r="I2606" s="5" t="s">
        <v>69</v>
      </c>
      <c r="J2606" s="5" t="s">
        <v>54</v>
      </c>
      <c r="K2606" s="5" t="s">
        <v>55</v>
      </c>
      <c r="L2606" s="5" t="s">
        <v>40</v>
      </c>
      <c r="M2606" s="5" t="s">
        <v>41</v>
      </c>
      <c r="N2606" s="5">
        <v>4</v>
      </c>
      <c r="O2606" s="7">
        <v>2874</v>
      </c>
      <c r="P2606" s="8">
        <v>0.2</v>
      </c>
      <c r="Q2606" s="7">
        <v>1772</v>
      </c>
      <c r="R2606" s="9">
        <f t="shared" si="324"/>
        <v>9196.8000000000011</v>
      </c>
      <c r="S2606" s="9">
        <f t="shared" si="325"/>
        <v>7088</v>
      </c>
      <c r="T2606" s="9">
        <f t="shared" si="326"/>
        <v>2108.8000000000011</v>
      </c>
      <c r="U2606" s="10">
        <f t="shared" si="327"/>
        <v>0.22929714683368138</v>
      </c>
      <c r="V2606" s="5" t="s">
        <v>42</v>
      </c>
    </row>
    <row r="2607" spans="1:22" x14ac:dyDescent="0.3">
      <c r="A2607" s="5" t="s">
        <v>2694</v>
      </c>
      <c r="B2607" s="6">
        <v>45589</v>
      </c>
      <c r="C2607" s="5">
        <f t="shared" si="320"/>
        <v>2024</v>
      </c>
      <c r="D2607" s="5">
        <f t="shared" si="321"/>
        <v>10</v>
      </c>
      <c r="E2607" s="5" t="str">
        <f t="shared" si="322"/>
        <v>Oct</v>
      </c>
      <c r="F2607" s="5" t="str">
        <f t="shared" si="323"/>
        <v>Q4</v>
      </c>
      <c r="G2607" s="5" t="s">
        <v>58</v>
      </c>
      <c r="H2607" s="5" t="s">
        <v>59</v>
      </c>
      <c r="I2607" s="5" t="s">
        <v>60</v>
      </c>
      <c r="J2607" s="5" t="s">
        <v>46</v>
      </c>
      <c r="K2607" s="5" t="s">
        <v>66</v>
      </c>
      <c r="L2607" s="5" t="s">
        <v>40</v>
      </c>
      <c r="M2607" s="5" t="s">
        <v>49</v>
      </c>
      <c r="N2607" s="5">
        <v>2</v>
      </c>
      <c r="O2607" s="7">
        <v>296</v>
      </c>
      <c r="P2607" s="8">
        <v>0.05</v>
      </c>
      <c r="Q2607" s="7">
        <v>118</v>
      </c>
      <c r="R2607" s="9">
        <f t="shared" si="324"/>
        <v>562.4</v>
      </c>
      <c r="S2607" s="9">
        <f t="shared" si="325"/>
        <v>236</v>
      </c>
      <c r="T2607" s="9">
        <f t="shared" si="326"/>
        <v>326.39999999999998</v>
      </c>
      <c r="U2607" s="10">
        <f t="shared" si="327"/>
        <v>0.58036984352773824</v>
      </c>
      <c r="V2607" s="5" t="s">
        <v>120</v>
      </c>
    </row>
    <row r="2608" spans="1:22" x14ac:dyDescent="0.3">
      <c r="A2608" s="5" t="s">
        <v>2695</v>
      </c>
      <c r="B2608" s="6">
        <v>45589</v>
      </c>
      <c r="C2608" s="5">
        <f t="shared" si="320"/>
        <v>2024</v>
      </c>
      <c r="D2608" s="5">
        <f t="shared" si="321"/>
        <v>10</v>
      </c>
      <c r="E2608" s="5" t="str">
        <f t="shared" si="322"/>
        <v>Oct</v>
      </c>
      <c r="F2608" s="5" t="str">
        <f t="shared" si="323"/>
        <v>Q4</v>
      </c>
      <c r="G2608" s="5" t="s">
        <v>35</v>
      </c>
      <c r="H2608" s="5" t="s">
        <v>91</v>
      </c>
      <c r="I2608" s="5" t="s">
        <v>92</v>
      </c>
      <c r="J2608" s="5" t="s">
        <v>46</v>
      </c>
      <c r="K2608" s="5" t="s">
        <v>89</v>
      </c>
      <c r="L2608" s="5" t="s">
        <v>40</v>
      </c>
      <c r="M2608" s="5" t="s">
        <v>41</v>
      </c>
      <c r="N2608" s="5">
        <v>1</v>
      </c>
      <c r="O2608" s="7">
        <v>2034</v>
      </c>
      <c r="P2608" s="8">
        <v>0.2</v>
      </c>
      <c r="Q2608" s="7">
        <v>1215</v>
      </c>
      <c r="R2608" s="9">
        <f t="shared" si="324"/>
        <v>1627.2</v>
      </c>
      <c r="S2608" s="9">
        <f t="shared" si="325"/>
        <v>1215</v>
      </c>
      <c r="T2608" s="9">
        <f t="shared" si="326"/>
        <v>412.20000000000005</v>
      </c>
      <c r="U2608" s="10">
        <f t="shared" si="327"/>
        <v>0.25331858407079649</v>
      </c>
      <c r="V2608" s="5" t="s">
        <v>42</v>
      </c>
    </row>
    <row r="2609" spans="1:22" x14ac:dyDescent="0.3">
      <c r="A2609" s="5" t="s">
        <v>2696</v>
      </c>
      <c r="B2609" s="6">
        <v>45590</v>
      </c>
      <c r="C2609" s="5">
        <f t="shared" si="320"/>
        <v>2024</v>
      </c>
      <c r="D2609" s="5">
        <f t="shared" si="321"/>
        <v>10</v>
      </c>
      <c r="E2609" s="5" t="str">
        <f t="shared" si="322"/>
        <v>Oct</v>
      </c>
      <c r="F2609" s="5" t="str">
        <f t="shared" si="323"/>
        <v>Q4</v>
      </c>
      <c r="G2609" s="5" t="s">
        <v>58</v>
      </c>
      <c r="H2609" s="5" t="s">
        <v>59</v>
      </c>
      <c r="I2609" s="5" t="s">
        <v>60</v>
      </c>
      <c r="J2609" s="5" t="s">
        <v>38</v>
      </c>
      <c r="K2609" s="5" t="s">
        <v>118</v>
      </c>
      <c r="L2609" s="5" t="s">
        <v>40</v>
      </c>
      <c r="M2609" s="5" t="s">
        <v>56</v>
      </c>
      <c r="N2609" s="5">
        <v>1</v>
      </c>
      <c r="O2609" s="7">
        <v>16506</v>
      </c>
      <c r="P2609" s="8">
        <v>0.1</v>
      </c>
      <c r="Q2609" s="7">
        <v>12696</v>
      </c>
      <c r="R2609" s="9">
        <f t="shared" si="324"/>
        <v>14855.4</v>
      </c>
      <c r="S2609" s="9">
        <f t="shared" si="325"/>
        <v>12696</v>
      </c>
      <c r="T2609" s="9">
        <f t="shared" si="326"/>
        <v>2159.3999999999996</v>
      </c>
      <c r="U2609" s="10">
        <f t="shared" si="327"/>
        <v>0.14536128276586291</v>
      </c>
      <c r="V2609" s="5" t="s">
        <v>42</v>
      </c>
    </row>
    <row r="2610" spans="1:22" x14ac:dyDescent="0.3">
      <c r="A2610" s="5" t="s">
        <v>2697</v>
      </c>
      <c r="B2610" s="6">
        <v>45590</v>
      </c>
      <c r="C2610" s="5">
        <f t="shared" si="320"/>
        <v>2024</v>
      </c>
      <c r="D2610" s="5">
        <f t="shared" si="321"/>
        <v>10</v>
      </c>
      <c r="E2610" s="5" t="str">
        <f t="shared" si="322"/>
        <v>Oct</v>
      </c>
      <c r="F2610" s="5" t="str">
        <f t="shared" si="323"/>
        <v>Q4</v>
      </c>
      <c r="G2610" s="5" t="s">
        <v>58</v>
      </c>
      <c r="H2610" s="5" t="s">
        <v>59</v>
      </c>
      <c r="I2610" s="5" t="s">
        <v>60</v>
      </c>
      <c r="J2610" s="5" t="s">
        <v>46</v>
      </c>
      <c r="K2610" s="5" t="s">
        <v>61</v>
      </c>
      <c r="L2610" s="5" t="s">
        <v>48</v>
      </c>
      <c r="M2610" s="5" t="s">
        <v>56</v>
      </c>
      <c r="N2610" s="5">
        <v>2</v>
      </c>
      <c r="O2610" s="7">
        <v>268</v>
      </c>
      <c r="P2610" s="8">
        <v>0.15</v>
      </c>
      <c r="Q2610" s="7">
        <v>113</v>
      </c>
      <c r="R2610" s="9">
        <f t="shared" si="324"/>
        <v>455.59999999999997</v>
      </c>
      <c r="S2610" s="9">
        <f t="shared" si="325"/>
        <v>226</v>
      </c>
      <c r="T2610" s="9">
        <f t="shared" si="326"/>
        <v>229.59999999999997</v>
      </c>
      <c r="U2610" s="10">
        <f t="shared" si="327"/>
        <v>0.50395083406496921</v>
      </c>
      <c r="V2610" s="5" t="s">
        <v>42</v>
      </c>
    </row>
    <row r="2611" spans="1:22" x14ac:dyDescent="0.3">
      <c r="A2611" s="5" t="s">
        <v>2698</v>
      </c>
      <c r="B2611" s="6">
        <v>45590</v>
      </c>
      <c r="C2611" s="5">
        <f t="shared" si="320"/>
        <v>2024</v>
      </c>
      <c r="D2611" s="5">
        <f t="shared" si="321"/>
        <v>10</v>
      </c>
      <c r="E2611" s="5" t="str">
        <f t="shared" si="322"/>
        <v>Oct</v>
      </c>
      <c r="F2611" s="5" t="str">
        <f t="shared" si="323"/>
        <v>Q4</v>
      </c>
      <c r="G2611" s="5" t="s">
        <v>63</v>
      </c>
      <c r="H2611" s="5" t="s">
        <v>109</v>
      </c>
      <c r="I2611" s="5" t="s">
        <v>110</v>
      </c>
      <c r="J2611" s="5" t="s">
        <v>38</v>
      </c>
      <c r="K2611" s="5" t="s">
        <v>118</v>
      </c>
      <c r="L2611" s="5" t="s">
        <v>40</v>
      </c>
      <c r="M2611" s="5" t="s">
        <v>56</v>
      </c>
      <c r="N2611" s="5">
        <v>4</v>
      </c>
      <c r="O2611" s="7">
        <v>18783</v>
      </c>
      <c r="P2611" s="8">
        <v>0.05</v>
      </c>
      <c r="Q2611" s="7">
        <v>14808</v>
      </c>
      <c r="R2611" s="9">
        <f t="shared" si="324"/>
        <v>71375.399999999994</v>
      </c>
      <c r="S2611" s="9">
        <f t="shared" si="325"/>
        <v>59232</v>
      </c>
      <c r="T2611" s="9">
        <f t="shared" si="326"/>
        <v>12143.399999999994</v>
      </c>
      <c r="U2611" s="10">
        <f t="shared" si="327"/>
        <v>0.17013424793416212</v>
      </c>
      <c r="V2611" s="5" t="s">
        <v>42</v>
      </c>
    </row>
    <row r="2612" spans="1:22" x14ac:dyDescent="0.3">
      <c r="A2612" s="5" t="s">
        <v>2699</v>
      </c>
      <c r="B2612" s="6">
        <v>45590</v>
      </c>
      <c r="C2612" s="5">
        <f t="shared" si="320"/>
        <v>2024</v>
      </c>
      <c r="D2612" s="5">
        <f t="shared" si="321"/>
        <v>10</v>
      </c>
      <c r="E2612" s="5" t="str">
        <f t="shared" si="322"/>
        <v>Oct</v>
      </c>
      <c r="F2612" s="5" t="str">
        <f t="shared" si="323"/>
        <v>Q4</v>
      </c>
      <c r="G2612" s="5" t="s">
        <v>58</v>
      </c>
      <c r="H2612" s="5" t="s">
        <v>72</v>
      </c>
      <c r="I2612" s="5" t="s">
        <v>73</v>
      </c>
      <c r="J2612" s="5" t="s">
        <v>81</v>
      </c>
      <c r="K2612" s="5" t="s">
        <v>130</v>
      </c>
      <c r="L2612" s="5" t="s">
        <v>48</v>
      </c>
      <c r="M2612" s="5" t="s">
        <v>49</v>
      </c>
      <c r="N2612" s="5">
        <v>3</v>
      </c>
      <c r="O2612" s="7">
        <v>13697</v>
      </c>
      <c r="P2612" s="8">
        <v>0.3</v>
      </c>
      <c r="Q2612" s="7">
        <v>8325</v>
      </c>
      <c r="R2612" s="9">
        <f t="shared" si="324"/>
        <v>28763.699999999997</v>
      </c>
      <c r="S2612" s="9">
        <f t="shared" si="325"/>
        <v>24975</v>
      </c>
      <c r="T2612" s="9">
        <f t="shared" si="326"/>
        <v>3788.6999999999971</v>
      </c>
      <c r="U2612" s="10">
        <f t="shared" si="327"/>
        <v>0.13171810302568854</v>
      </c>
      <c r="V2612" s="5" t="s">
        <v>42</v>
      </c>
    </row>
    <row r="2613" spans="1:22" x14ac:dyDescent="0.3">
      <c r="A2613" s="5" t="s">
        <v>2700</v>
      </c>
      <c r="B2613" s="6">
        <v>45591</v>
      </c>
      <c r="C2613" s="5">
        <f t="shared" si="320"/>
        <v>2024</v>
      </c>
      <c r="D2613" s="5">
        <f t="shared" si="321"/>
        <v>10</v>
      </c>
      <c r="E2613" s="5" t="str">
        <f t="shared" si="322"/>
        <v>Oct</v>
      </c>
      <c r="F2613" s="5" t="str">
        <f t="shared" si="323"/>
        <v>Q4</v>
      </c>
      <c r="G2613" s="5" t="s">
        <v>63</v>
      </c>
      <c r="H2613" s="5" t="s">
        <v>64</v>
      </c>
      <c r="I2613" s="5" t="s">
        <v>65</v>
      </c>
      <c r="J2613" s="5" t="s">
        <v>46</v>
      </c>
      <c r="K2613" s="5" t="s">
        <v>89</v>
      </c>
      <c r="L2613" s="5" t="s">
        <v>40</v>
      </c>
      <c r="M2613" s="5" t="s">
        <v>49</v>
      </c>
      <c r="N2613" s="5">
        <v>1</v>
      </c>
      <c r="O2613" s="7">
        <v>2416</v>
      </c>
      <c r="P2613" s="8">
        <v>0.05</v>
      </c>
      <c r="Q2613" s="7">
        <v>1409</v>
      </c>
      <c r="R2613" s="9">
        <f t="shared" si="324"/>
        <v>2295.1999999999998</v>
      </c>
      <c r="S2613" s="9">
        <f t="shared" si="325"/>
        <v>1409</v>
      </c>
      <c r="T2613" s="9">
        <f t="shared" si="326"/>
        <v>886.19999999999982</v>
      </c>
      <c r="U2613" s="10">
        <f t="shared" si="327"/>
        <v>0.38611014290693618</v>
      </c>
      <c r="V2613" s="5" t="s">
        <v>42</v>
      </c>
    </row>
    <row r="2614" spans="1:22" x14ac:dyDescent="0.3">
      <c r="A2614" s="5" t="s">
        <v>2701</v>
      </c>
      <c r="B2614" s="6">
        <v>45592</v>
      </c>
      <c r="C2614" s="5">
        <f t="shared" si="320"/>
        <v>2024</v>
      </c>
      <c r="D2614" s="5">
        <f t="shared" si="321"/>
        <v>10</v>
      </c>
      <c r="E2614" s="5" t="str">
        <f t="shared" si="322"/>
        <v>Oct</v>
      </c>
      <c r="F2614" s="5" t="str">
        <f t="shared" si="323"/>
        <v>Q4</v>
      </c>
      <c r="G2614" s="5" t="s">
        <v>58</v>
      </c>
      <c r="H2614" s="5" t="s">
        <v>59</v>
      </c>
      <c r="I2614" s="5" t="s">
        <v>60</v>
      </c>
      <c r="J2614" s="5" t="s">
        <v>38</v>
      </c>
      <c r="K2614" s="5" t="s">
        <v>118</v>
      </c>
      <c r="L2614" s="5" t="s">
        <v>76</v>
      </c>
      <c r="M2614" s="5" t="s">
        <v>56</v>
      </c>
      <c r="N2614" s="5">
        <v>1</v>
      </c>
      <c r="O2614" s="7">
        <v>19718</v>
      </c>
      <c r="P2614" s="8">
        <v>0</v>
      </c>
      <c r="Q2614" s="7">
        <v>15682</v>
      </c>
      <c r="R2614" s="9">
        <f t="shared" si="324"/>
        <v>19718</v>
      </c>
      <c r="S2614" s="9">
        <f t="shared" si="325"/>
        <v>15682</v>
      </c>
      <c r="T2614" s="9">
        <f t="shared" si="326"/>
        <v>4036</v>
      </c>
      <c r="U2614" s="10">
        <f t="shared" si="327"/>
        <v>0.20468607363830002</v>
      </c>
      <c r="V2614" s="5" t="s">
        <v>42</v>
      </c>
    </row>
    <row r="2615" spans="1:22" x14ac:dyDescent="0.3">
      <c r="A2615" s="5" t="s">
        <v>2702</v>
      </c>
      <c r="B2615" s="6">
        <v>45592</v>
      </c>
      <c r="C2615" s="5">
        <f t="shared" si="320"/>
        <v>2024</v>
      </c>
      <c r="D2615" s="5">
        <f t="shared" si="321"/>
        <v>10</v>
      </c>
      <c r="E2615" s="5" t="str">
        <f t="shared" si="322"/>
        <v>Oct</v>
      </c>
      <c r="F2615" s="5" t="str">
        <f t="shared" si="323"/>
        <v>Q4</v>
      </c>
      <c r="G2615" s="5" t="s">
        <v>35</v>
      </c>
      <c r="H2615" s="5" t="s">
        <v>36</v>
      </c>
      <c r="I2615" s="5" t="s">
        <v>37</v>
      </c>
      <c r="J2615" s="5" t="s">
        <v>38</v>
      </c>
      <c r="K2615" s="5" t="s">
        <v>118</v>
      </c>
      <c r="L2615" s="5" t="s">
        <v>76</v>
      </c>
      <c r="M2615" s="5" t="s">
        <v>49</v>
      </c>
      <c r="N2615" s="5">
        <v>1</v>
      </c>
      <c r="O2615" s="7">
        <v>19639</v>
      </c>
      <c r="P2615" s="8">
        <v>0.05</v>
      </c>
      <c r="Q2615" s="7">
        <v>15418</v>
      </c>
      <c r="R2615" s="9">
        <f t="shared" si="324"/>
        <v>18657.05</v>
      </c>
      <c r="S2615" s="9">
        <f t="shared" si="325"/>
        <v>15418</v>
      </c>
      <c r="T2615" s="9">
        <f t="shared" si="326"/>
        <v>3239.0499999999993</v>
      </c>
      <c r="U2615" s="10">
        <f t="shared" si="327"/>
        <v>0.17360997585363169</v>
      </c>
      <c r="V2615" s="5" t="s">
        <v>42</v>
      </c>
    </row>
    <row r="2616" spans="1:22" x14ac:dyDescent="0.3">
      <c r="A2616" s="5" t="s">
        <v>2703</v>
      </c>
      <c r="B2616" s="6">
        <v>45592</v>
      </c>
      <c r="C2616" s="5">
        <f t="shared" si="320"/>
        <v>2024</v>
      </c>
      <c r="D2616" s="5">
        <f t="shared" si="321"/>
        <v>10</v>
      </c>
      <c r="E2616" s="5" t="str">
        <f t="shared" si="322"/>
        <v>Oct</v>
      </c>
      <c r="F2616" s="5" t="str">
        <f t="shared" si="323"/>
        <v>Q4</v>
      </c>
      <c r="G2616" s="5" t="s">
        <v>58</v>
      </c>
      <c r="H2616" s="5" t="s">
        <v>59</v>
      </c>
      <c r="I2616" s="5" t="s">
        <v>60</v>
      </c>
      <c r="J2616" s="5" t="s">
        <v>46</v>
      </c>
      <c r="K2616" s="5" t="s">
        <v>89</v>
      </c>
      <c r="L2616" s="5" t="s">
        <v>40</v>
      </c>
      <c r="M2616" s="5" t="s">
        <v>41</v>
      </c>
      <c r="N2616" s="5">
        <v>2</v>
      </c>
      <c r="O2616" s="7">
        <v>2284</v>
      </c>
      <c r="P2616" s="8">
        <v>0.2</v>
      </c>
      <c r="Q2616" s="7">
        <v>1345</v>
      </c>
      <c r="R2616" s="9">
        <f t="shared" si="324"/>
        <v>3654.4</v>
      </c>
      <c r="S2616" s="9">
        <f t="shared" si="325"/>
        <v>2690</v>
      </c>
      <c r="T2616" s="9">
        <f t="shared" si="326"/>
        <v>964.40000000000009</v>
      </c>
      <c r="U2616" s="10">
        <f t="shared" si="327"/>
        <v>0.26390105078809106</v>
      </c>
      <c r="V2616" s="5" t="s">
        <v>42</v>
      </c>
    </row>
    <row r="2617" spans="1:22" x14ac:dyDescent="0.3">
      <c r="A2617" s="5" t="s">
        <v>2704</v>
      </c>
      <c r="B2617" s="6">
        <v>45592</v>
      </c>
      <c r="C2617" s="5">
        <f t="shared" si="320"/>
        <v>2024</v>
      </c>
      <c r="D2617" s="5">
        <f t="shared" si="321"/>
        <v>10</v>
      </c>
      <c r="E2617" s="5" t="str">
        <f t="shared" si="322"/>
        <v>Oct</v>
      </c>
      <c r="F2617" s="5" t="str">
        <f t="shared" si="323"/>
        <v>Q4</v>
      </c>
      <c r="G2617" s="5" t="s">
        <v>58</v>
      </c>
      <c r="H2617" s="5" t="s">
        <v>68</v>
      </c>
      <c r="I2617" s="5" t="s">
        <v>69</v>
      </c>
      <c r="J2617" s="5" t="s">
        <v>46</v>
      </c>
      <c r="K2617" s="5" t="s">
        <v>47</v>
      </c>
      <c r="L2617" s="5" t="s">
        <v>40</v>
      </c>
      <c r="M2617" s="5" t="s">
        <v>41</v>
      </c>
      <c r="N2617" s="5">
        <v>1</v>
      </c>
      <c r="O2617" s="7">
        <v>485</v>
      </c>
      <c r="P2617" s="8">
        <v>0.1</v>
      </c>
      <c r="Q2617" s="7">
        <v>217</v>
      </c>
      <c r="R2617" s="9">
        <f t="shared" si="324"/>
        <v>436.5</v>
      </c>
      <c r="S2617" s="9">
        <f t="shared" si="325"/>
        <v>217</v>
      </c>
      <c r="T2617" s="9">
        <f t="shared" si="326"/>
        <v>219.5</v>
      </c>
      <c r="U2617" s="10">
        <f t="shared" si="327"/>
        <v>0.50286368843069873</v>
      </c>
      <c r="V2617" s="5" t="s">
        <v>42</v>
      </c>
    </row>
    <row r="2618" spans="1:22" x14ac:dyDescent="0.3">
      <c r="A2618" s="5" t="s">
        <v>2705</v>
      </c>
      <c r="B2618" s="6">
        <v>45593</v>
      </c>
      <c r="C2618" s="5">
        <f t="shared" si="320"/>
        <v>2024</v>
      </c>
      <c r="D2618" s="5">
        <f t="shared" si="321"/>
        <v>10</v>
      </c>
      <c r="E2618" s="5" t="str">
        <f t="shared" si="322"/>
        <v>Oct</v>
      </c>
      <c r="F2618" s="5" t="str">
        <f t="shared" si="323"/>
        <v>Q4</v>
      </c>
      <c r="G2618" s="5" t="s">
        <v>63</v>
      </c>
      <c r="H2618" s="5" t="s">
        <v>64</v>
      </c>
      <c r="I2618" s="5" t="s">
        <v>65</v>
      </c>
      <c r="J2618" s="5" t="s">
        <v>38</v>
      </c>
      <c r="K2618" s="5" t="s">
        <v>75</v>
      </c>
      <c r="L2618" s="5" t="s">
        <v>40</v>
      </c>
      <c r="M2618" s="5" t="s">
        <v>56</v>
      </c>
      <c r="N2618" s="5">
        <v>5</v>
      </c>
      <c r="O2618" s="7">
        <v>11994</v>
      </c>
      <c r="P2618" s="8">
        <v>0.15</v>
      </c>
      <c r="Q2618" s="7">
        <v>8763</v>
      </c>
      <c r="R2618" s="9">
        <f t="shared" si="324"/>
        <v>50974.5</v>
      </c>
      <c r="S2618" s="9">
        <f t="shared" si="325"/>
        <v>43815</v>
      </c>
      <c r="T2618" s="9">
        <f t="shared" si="326"/>
        <v>7159.5</v>
      </c>
      <c r="U2618" s="10">
        <f t="shared" si="327"/>
        <v>0.14045257923079188</v>
      </c>
      <c r="V2618" s="5" t="s">
        <v>42</v>
      </c>
    </row>
    <row r="2619" spans="1:22" x14ac:dyDescent="0.3">
      <c r="A2619" s="5" t="s">
        <v>2706</v>
      </c>
      <c r="B2619" s="6">
        <v>45593</v>
      </c>
      <c r="C2619" s="5">
        <f t="shared" si="320"/>
        <v>2024</v>
      </c>
      <c r="D2619" s="5">
        <f t="shared" si="321"/>
        <v>10</v>
      </c>
      <c r="E2619" s="5" t="str">
        <f t="shared" si="322"/>
        <v>Oct</v>
      </c>
      <c r="F2619" s="5" t="str">
        <f t="shared" si="323"/>
        <v>Q4</v>
      </c>
      <c r="G2619" s="5" t="s">
        <v>58</v>
      </c>
      <c r="H2619" s="5" t="s">
        <v>68</v>
      </c>
      <c r="I2619" s="5" t="s">
        <v>69</v>
      </c>
      <c r="J2619" s="5" t="s">
        <v>81</v>
      </c>
      <c r="K2619" s="5" t="s">
        <v>146</v>
      </c>
      <c r="L2619" s="5" t="s">
        <v>48</v>
      </c>
      <c r="M2619" s="5" t="s">
        <v>41</v>
      </c>
      <c r="N2619" s="5">
        <v>3</v>
      </c>
      <c r="O2619" s="7">
        <v>9555</v>
      </c>
      <c r="P2619" s="8">
        <v>0.2</v>
      </c>
      <c r="Q2619" s="7">
        <v>5982</v>
      </c>
      <c r="R2619" s="9">
        <f t="shared" si="324"/>
        <v>22932</v>
      </c>
      <c r="S2619" s="9">
        <f t="shared" si="325"/>
        <v>17946</v>
      </c>
      <c r="T2619" s="9">
        <f t="shared" si="326"/>
        <v>4986</v>
      </c>
      <c r="U2619" s="10">
        <f t="shared" si="327"/>
        <v>0.21742543171114601</v>
      </c>
      <c r="V2619" s="5" t="s">
        <v>42</v>
      </c>
    </row>
    <row r="2620" spans="1:22" x14ac:dyDescent="0.3">
      <c r="A2620" s="5" t="s">
        <v>2707</v>
      </c>
      <c r="B2620" s="6">
        <v>45593</v>
      </c>
      <c r="C2620" s="5">
        <f t="shared" si="320"/>
        <v>2024</v>
      </c>
      <c r="D2620" s="5">
        <f t="shared" si="321"/>
        <v>10</v>
      </c>
      <c r="E2620" s="5" t="str">
        <f t="shared" si="322"/>
        <v>Oct</v>
      </c>
      <c r="F2620" s="5" t="str">
        <f t="shared" si="323"/>
        <v>Q4</v>
      </c>
      <c r="G2620" s="5" t="s">
        <v>51</v>
      </c>
      <c r="H2620" s="5" t="s">
        <v>79</v>
      </c>
      <c r="I2620" s="5" t="s">
        <v>80</v>
      </c>
      <c r="J2620" s="5" t="s">
        <v>38</v>
      </c>
      <c r="K2620" s="5" t="s">
        <v>118</v>
      </c>
      <c r="L2620" s="5" t="s">
        <v>76</v>
      </c>
      <c r="M2620" s="5" t="s">
        <v>41</v>
      </c>
      <c r="N2620" s="5">
        <v>1</v>
      </c>
      <c r="O2620" s="7">
        <v>19026</v>
      </c>
      <c r="P2620" s="8">
        <v>0.2</v>
      </c>
      <c r="Q2620" s="7">
        <v>14403</v>
      </c>
      <c r="R2620" s="9">
        <f t="shared" si="324"/>
        <v>15220.800000000001</v>
      </c>
      <c r="S2620" s="9">
        <f t="shared" si="325"/>
        <v>14403</v>
      </c>
      <c r="T2620" s="9">
        <f t="shared" si="326"/>
        <v>817.80000000000109</v>
      </c>
      <c r="U2620" s="10">
        <f t="shared" si="327"/>
        <v>5.3729107537054628E-2</v>
      </c>
      <c r="V2620" s="5" t="s">
        <v>120</v>
      </c>
    </row>
    <row r="2621" spans="1:22" x14ac:dyDescent="0.3">
      <c r="A2621" s="5" t="s">
        <v>2708</v>
      </c>
      <c r="B2621" s="6">
        <v>45593</v>
      </c>
      <c r="C2621" s="5">
        <f t="shared" si="320"/>
        <v>2024</v>
      </c>
      <c r="D2621" s="5">
        <f t="shared" si="321"/>
        <v>10</v>
      </c>
      <c r="E2621" s="5" t="str">
        <f t="shared" si="322"/>
        <v>Oct</v>
      </c>
      <c r="F2621" s="5" t="str">
        <f t="shared" si="323"/>
        <v>Q4</v>
      </c>
      <c r="G2621" s="5" t="s">
        <v>35</v>
      </c>
      <c r="H2621" s="5" t="s">
        <v>44</v>
      </c>
      <c r="I2621" s="5" t="s">
        <v>45</v>
      </c>
      <c r="J2621" s="5" t="s">
        <v>81</v>
      </c>
      <c r="K2621" s="5" t="s">
        <v>146</v>
      </c>
      <c r="L2621" s="5" t="s">
        <v>40</v>
      </c>
      <c r="M2621" s="5" t="s">
        <v>49</v>
      </c>
      <c r="N2621" s="5">
        <v>1</v>
      </c>
      <c r="O2621" s="7">
        <v>8598</v>
      </c>
      <c r="P2621" s="8">
        <v>0.05</v>
      </c>
      <c r="Q2621" s="7">
        <v>5402</v>
      </c>
      <c r="R2621" s="9">
        <f t="shared" si="324"/>
        <v>8168.0999999999995</v>
      </c>
      <c r="S2621" s="9">
        <f t="shared" si="325"/>
        <v>5402</v>
      </c>
      <c r="T2621" s="9">
        <f t="shared" si="326"/>
        <v>2766.0999999999995</v>
      </c>
      <c r="U2621" s="10">
        <f t="shared" si="327"/>
        <v>0.33864668649992036</v>
      </c>
      <c r="V2621" s="5" t="s">
        <v>42</v>
      </c>
    </row>
    <row r="2622" spans="1:22" x14ac:dyDescent="0.3">
      <c r="A2622" s="5" t="s">
        <v>2709</v>
      </c>
      <c r="B2622" s="6">
        <v>45593</v>
      </c>
      <c r="C2622" s="5">
        <f t="shared" si="320"/>
        <v>2024</v>
      </c>
      <c r="D2622" s="5">
        <f t="shared" si="321"/>
        <v>10</v>
      </c>
      <c r="E2622" s="5" t="str">
        <f t="shared" si="322"/>
        <v>Oct</v>
      </c>
      <c r="F2622" s="5" t="str">
        <f t="shared" si="323"/>
        <v>Q4</v>
      </c>
      <c r="G2622" s="5" t="s">
        <v>58</v>
      </c>
      <c r="H2622" s="5" t="s">
        <v>72</v>
      </c>
      <c r="I2622" s="5" t="s">
        <v>73</v>
      </c>
      <c r="J2622" s="5" t="s">
        <v>81</v>
      </c>
      <c r="K2622" s="5" t="s">
        <v>146</v>
      </c>
      <c r="L2622" s="5" t="s">
        <v>40</v>
      </c>
      <c r="M2622" s="5" t="s">
        <v>49</v>
      </c>
      <c r="N2622" s="5">
        <v>4</v>
      </c>
      <c r="O2622" s="7">
        <v>8532</v>
      </c>
      <c r="P2622" s="8">
        <v>0.1</v>
      </c>
      <c r="Q2622" s="7">
        <v>5171</v>
      </c>
      <c r="R2622" s="9">
        <f t="shared" si="324"/>
        <v>30715.200000000001</v>
      </c>
      <c r="S2622" s="9">
        <f t="shared" si="325"/>
        <v>20684</v>
      </c>
      <c r="T2622" s="9">
        <f t="shared" si="326"/>
        <v>10031.200000000001</v>
      </c>
      <c r="U2622" s="10">
        <f t="shared" si="327"/>
        <v>0.32658748762827527</v>
      </c>
      <c r="V2622" s="5" t="s">
        <v>42</v>
      </c>
    </row>
    <row r="2623" spans="1:22" x14ac:dyDescent="0.3">
      <c r="A2623" s="5" t="s">
        <v>2710</v>
      </c>
      <c r="B2623" s="6">
        <v>45594</v>
      </c>
      <c r="C2623" s="5">
        <f t="shared" si="320"/>
        <v>2024</v>
      </c>
      <c r="D2623" s="5">
        <f t="shared" si="321"/>
        <v>10</v>
      </c>
      <c r="E2623" s="5" t="str">
        <f t="shared" si="322"/>
        <v>Oct</v>
      </c>
      <c r="F2623" s="5" t="str">
        <f t="shared" si="323"/>
        <v>Q4</v>
      </c>
      <c r="G2623" s="5" t="s">
        <v>58</v>
      </c>
      <c r="H2623" s="5" t="s">
        <v>59</v>
      </c>
      <c r="I2623" s="5" t="s">
        <v>60</v>
      </c>
      <c r="J2623" s="5" t="s">
        <v>54</v>
      </c>
      <c r="K2623" s="5" t="s">
        <v>84</v>
      </c>
      <c r="L2623" s="5" t="s">
        <v>40</v>
      </c>
      <c r="M2623" s="5" t="s">
        <v>49</v>
      </c>
      <c r="N2623" s="5">
        <v>1</v>
      </c>
      <c r="O2623" s="7">
        <v>2460</v>
      </c>
      <c r="P2623" s="8">
        <v>0.1</v>
      </c>
      <c r="Q2623" s="7">
        <v>1203</v>
      </c>
      <c r="R2623" s="9">
        <f t="shared" si="324"/>
        <v>2214</v>
      </c>
      <c r="S2623" s="9">
        <f t="shared" si="325"/>
        <v>1203</v>
      </c>
      <c r="T2623" s="9">
        <f t="shared" si="326"/>
        <v>1011</v>
      </c>
      <c r="U2623" s="10">
        <f t="shared" si="327"/>
        <v>0.45663956639566394</v>
      </c>
      <c r="V2623" s="5" t="s">
        <v>42</v>
      </c>
    </row>
    <row r="2624" spans="1:22" x14ac:dyDescent="0.3">
      <c r="A2624" s="5" t="s">
        <v>2711</v>
      </c>
      <c r="B2624" s="6">
        <v>45594</v>
      </c>
      <c r="C2624" s="5">
        <f t="shared" si="320"/>
        <v>2024</v>
      </c>
      <c r="D2624" s="5">
        <f t="shared" si="321"/>
        <v>10</v>
      </c>
      <c r="E2624" s="5" t="str">
        <f t="shared" si="322"/>
        <v>Oct</v>
      </c>
      <c r="F2624" s="5" t="str">
        <f t="shared" si="323"/>
        <v>Q4</v>
      </c>
      <c r="G2624" s="5" t="s">
        <v>58</v>
      </c>
      <c r="H2624" s="5" t="s">
        <v>59</v>
      </c>
      <c r="I2624" s="5" t="s">
        <v>60</v>
      </c>
      <c r="J2624" s="5" t="s">
        <v>81</v>
      </c>
      <c r="K2624" s="5" t="s">
        <v>146</v>
      </c>
      <c r="L2624" s="5" t="s">
        <v>40</v>
      </c>
      <c r="M2624" s="5" t="s">
        <v>41</v>
      </c>
      <c r="N2624" s="5">
        <v>2</v>
      </c>
      <c r="O2624" s="7">
        <v>9117</v>
      </c>
      <c r="P2624" s="8">
        <v>0.1</v>
      </c>
      <c r="Q2624" s="7">
        <v>5822</v>
      </c>
      <c r="R2624" s="9">
        <f t="shared" si="324"/>
        <v>16410.600000000002</v>
      </c>
      <c r="S2624" s="9">
        <f t="shared" si="325"/>
        <v>11644</v>
      </c>
      <c r="T2624" s="9">
        <f t="shared" si="326"/>
        <v>4766.6000000000022</v>
      </c>
      <c r="U2624" s="10">
        <f t="shared" si="327"/>
        <v>0.29045860602293649</v>
      </c>
      <c r="V2624" s="5" t="s">
        <v>42</v>
      </c>
    </row>
    <row r="2625" spans="1:22" x14ac:dyDescent="0.3">
      <c r="A2625" s="5" t="s">
        <v>2712</v>
      </c>
      <c r="B2625" s="6">
        <v>45594</v>
      </c>
      <c r="C2625" s="5">
        <f t="shared" si="320"/>
        <v>2024</v>
      </c>
      <c r="D2625" s="5">
        <f t="shared" si="321"/>
        <v>10</v>
      </c>
      <c r="E2625" s="5" t="str">
        <f t="shared" si="322"/>
        <v>Oct</v>
      </c>
      <c r="F2625" s="5" t="str">
        <f t="shared" si="323"/>
        <v>Q4</v>
      </c>
      <c r="G2625" s="5" t="s">
        <v>35</v>
      </c>
      <c r="H2625" s="5" t="s">
        <v>36</v>
      </c>
      <c r="I2625" s="5" t="s">
        <v>37</v>
      </c>
      <c r="J2625" s="5" t="s">
        <v>38</v>
      </c>
      <c r="K2625" s="5" t="s">
        <v>75</v>
      </c>
      <c r="L2625" s="5" t="s">
        <v>40</v>
      </c>
      <c r="M2625" s="5" t="s">
        <v>41</v>
      </c>
      <c r="N2625" s="5">
        <v>2</v>
      </c>
      <c r="O2625" s="7">
        <v>10736</v>
      </c>
      <c r="P2625" s="8">
        <v>0.15</v>
      </c>
      <c r="Q2625" s="7">
        <v>7787</v>
      </c>
      <c r="R2625" s="9">
        <f t="shared" si="324"/>
        <v>18251.2</v>
      </c>
      <c r="S2625" s="9">
        <f t="shared" si="325"/>
        <v>15574</v>
      </c>
      <c r="T2625" s="9">
        <f t="shared" si="326"/>
        <v>2677.2000000000007</v>
      </c>
      <c r="U2625" s="10">
        <f t="shared" si="327"/>
        <v>0.1466862452879811</v>
      </c>
      <c r="V2625" s="5" t="s">
        <v>42</v>
      </c>
    </row>
    <row r="2626" spans="1:22" x14ac:dyDescent="0.3">
      <c r="A2626" s="5" t="s">
        <v>2713</v>
      </c>
      <c r="B2626" s="6">
        <v>45594</v>
      </c>
      <c r="C2626" s="5">
        <f t="shared" ref="C2626:C2689" si="328">YEAR(B2626)</f>
        <v>2024</v>
      </c>
      <c r="D2626" s="5">
        <f t="shared" ref="D2626:D2689" si="329">MONTH(B2626)</f>
        <v>10</v>
      </c>
      <c r="E2626" s="5" t="str">
        <f t="shared" ref="E2626:E2689" si="330">TEXT(B2626,"mmm")</f>
        <v>Oct</v>
      </c>
      <c r="F2626" s="5" t="str">
        <f t="shared" ref="F2626:F2689" si="331">"Q"&amp;ROUNDUP(D2626/3,0)</f>
        <v>Q4</v>
      </c>
      <c r="G2626" s="5" t="s">
        <v>58</v>
      </c>
      <c r="H2626" s="5" t="s">
        <v>59</v>
      </c>
      <c r="I2626" s="5" t="s">
        <v>60</v>
      </c>
      <c r="J2626" s="5" t="s">
        <v>38</v>
      </c>
      <c r="K2626" s="5" t="s">
        <v>104</v>
      </c>
      <c r="L2626" s="5" t="s">
        <v>76</v>
      </c>
      <c r="M2626" s="5" t="s">
        <v>49</v>
      </c>
      <c r="N2626" s="5">
        <v>2</v>
      </c>
      <c r="O2626" s="7">
        <v>1595</v>
      </c>
      <c r="P2626" s="8">
        <v>0.05</v>
      </c>
      <c r="Q2626" s="7">
        <v>799</v>
      </c>
      <c r="R2626" s="9">
        <f t="shared" ref="R2626:R2689" si="332">N2626*O2626*(1-P2626)</f>
        <v>3030.5</v>
      </c>
      <c r="S2626" s="9">
        <f t="shared" ref="S2626:S2689" si="333">N2626*Q2626</f>
        <v>1598</v>
      </c>
      <c r="T2626" s="9">
        <f t="shared" ref="T2626:T2689" si="334">R2626-S2626</f>
        <v>1432.5</v>
      </c>
      <c r="U2626" s="10">
        <f t="shared" ref="U2626:U2689" si="335">IF(R2626=0,0,T2626/R2626)</f>
        <v>0.47269427487213334</v>
      </c>
      <c r="V2626" s="5" t="s">
        <v>42</v>
      </c>
    </row>
    <row r="2627" spans="1:22" x14ac:dyDescent="0.3">
      <c r="A2627" s="5" t="s">
        <v>2714</v>
      </c>
      <c r="B2627" s="6">
        <v>45594</v>
      </c>
      <c r="C2627" s="5">
        <f t="shared" si="328"/>
        <v>2024</v>
      </c>
      <c r="D2627" s="5">
        <f t="shared" si="329"/>
        <v>10</v>
      </c>
      <c r="E2627" s="5" t="str">
        <f t="shared" si="330"/>
        <v>Oct</v>
      </c>
      <c r="F2627" s="5" t="str">
        <f t="shared" si="331"/>
        <v>Q4</v>
      </c>
      <c r="G2627" s="5" t="s">
        <v>35</v>
      </c>
      <c r="H2627" s="5" t="s">
        <v>91</v>
      </c>
      <c r="I2627" s="5" t="s">
        <v>92</v>
      </c>
      <c r="J2627" s="5" t="s">
        <v>81</v>
      </c>
      <c r="K2627" s="5" t="s">
        <v>146</v>
      </c>
      <c r="L2627" s="5" t="s">
        <v>48</v>
      </c>
      <c r="M2627" s="5" t="s">
        <v>41</v>
      </c>
      <c r="N2627" s="5">
        <v>1</v>
      </c>
      <c r="O2627" s="7">
        <v>8811</v>
      </c>
      <c r="P2627" s="8">
        <v>0.05</v>
      </c>
      <c r="Q2627" s="7">
        <v>5467</v>
      </c>
      <c r="R2627" s="9">
        <f t="shared" si="332"/>
        <v>8370.4499999999989</v>
      </c>
      <c r="S2627" s="9">
        <f t="shared" si="333"/>
        <v>5467</v>
      </c>
      <c r="T2627" s="9">
        <f t="shared" si="334"/>
        <v>2903.4499999999989</v>
      </c>
      <c r="U2627" s="10">
        <f t="shared" si="335"/>
        <v>0.34686904527235685</v>
      </c>
      <c r="V2627" s="5" t="s">
        <v>42</v>
      </c>
    </row>
    <row r="2628" spans="1:22" x14ac:dyDescent="0.3">
      <c r="A2628" s="5" t="s">
        <v>2715</v>
      </c>
      <c r="B2628" s="6">
        <v>45594</v>
      </c>
      <c r="C2628" s="5">
        <f t="shared" si="328"/>
        <v>2024</v>
      </c>
      <c r="D2628" s="5">
        <f t="shared" si="329"/>
        <v>10</v>
      </c>
      <c r="E2628" s="5" t="str">
        <f t="shared" si="330"/>
        <v>Oct</v>
      </c>
      <c r="F2628" s="5" t="str">
        <f t="shared" si="331"/>
        <v>Q4</v>
      </c>
      <c r="G2628" s="5" t="s">
        <v>51</v>
      </c>
      <c r="H2628" s="5" t="s">
        <v>106</v>
      </c>
      <c r="I2628" s="5" t="s">
        <v>107</v>
      </c>
      <c r="J2628" s="5" t="s">
        <v>54</v>
      </c>
      <c r="K2628" s="5" t="s">
        <v>55</v>
      </c>
      <c r="L2628" s="5" t="s">
        <v>40</v>
      </c>
      <c r="M2628" s="5" t="s">
        <v>56</v>
      </c>
      <c r="N2628" s="5">
        <v>4</v>
      </c>
      <c r="O2628" s="7">
        <v>2648</v>
      </c>
      <c r="P2628" s="8">
        <v>0</v>
      </c>
      <c r="Q2628" s="7">
        <v>1616</v>
      </c>
      <c r="R2628" s="9">
        <f t="shared" si="332"/>
        <v>10592</v>
      </c>
      <c r="S2628" s="9">
        <f t="shared" si="333"/>
        <v>6464</v>
      </c>
      <c r="T2628" s="9">
        <f t="shared" si="334"/>
        <v>4128</v>
      </c>
      <c r="U2628" s="10">
        <f t="shared" si="335"/>
        <v>0.38972809667673713</v>
      </c>
      <c r="V2628" s="5" t="s">
        <v>42</v>
      </c>
    </row>
    <row r="2629" spans="1:22" x14ac:dyDescent="0.3">
      <c r="A2629" s="5" t="s">
        <v>2716</v>
      </c>
      <c r="B2629" s="6">
        <v>45595</v>
      </c>
      <c r="C2629" s="5">
        <f t="shared" si="328"/>
        <v>2024</v>
      </c>
      <c r="D2629" s="5">
        <f t="shared" si="329"/>
        <v>10</v>
      </c>
      <c r="E2629" s="5" t="str">
        <f t="shared" si="330"/>
        <v>Oct</v>
      </c>
      <c r="F2629" s="5" t="str">
        <f t="shared" si="331"/>
        <v>Q4</v>
      </c>
      <c r="G2629" s="5" t="s">
        <v>51</v>
      </c>
      <c r="H2629" s="5" t="s">
        <v>106</v>
      </c>
      <c r="I2629" s="5" t="s">
        <v>107</v>
      </c>
      <c r="J2629" s="5" t="s">
        <v>54</v>
      </c>
      <c r="K2629" s="5" t="s">
        <v>84</v>
      </c>
      <c r="L2629" s="5" t="s">
        <v>48</v>
      </c>
      <c r="M2629" s="5" t="s">
        <v>56</v>
      </c>
      <c r="N2629" s="5">
        <v>4</v>
      </c>
      <c r="O2629" s="7">
        <v>2236</v>
      </c>
      <c r="P2629" s="8">
        <v>0.05</v>
      </c>
      <c r="Q2629" s="7">
        <v>1151</v>
      </c>
      <c r="R2629" s="9">
        <f t="shared" si="332"/>
        <v>8496.7999999999993</v>
      </c>
      <c r="S2629" s="9">
        <f t="shared" si="333"/>
        <v>4604</v>
      </c>
      <c r="T2629" s="9">
        <f t="shared" si="334"/>
        <v>3892.7999999999993</v>
      </c>
      <c r="U2629" s="10">
        <f t="shared" si="335"/>
        <v>0.45814895019301377</v>
      </c>
      <c r="V2629" s="5" t="s">
        <v>42</v>
      </c>
    </row>
    <row r="2630" spans="1:22" x14ac:dyDescent="0.3">
      <c r="A2630" s="5" t="s">
        <v>2717</v>
      </c>
      <c r="B2630" s="6">
        <v>45595</v>
      </c>
      <c r="C2630" s="5">
        <f t="shared" si="328"/>
        <v>2024</v>
      </c>
      <c r="D2630" s="5">
        <f t="shared" si="329"/>
        <v>10</v>
      </c>
      <c r="E2630" s="5" t="str">
        <f t="shared" si="330"/>
        <v>Oct</v>
      </c>
      <c r="F2630" s="5" t="str">
        <f t="shared" si="331"/>
        <v>Q4</v>
      </c>
      <c r="G2630" s="5" t="s">
        <v>35</v>
      </c>
      <c r="H2630" s="5" t="s">
        <v>91</v>
      </c>
      <c r="I2630" s="5" t="s">
        <v>92</v>
      </c>
      <c r="J2630" s="5" t="s">
        <v>81</v>
      </c>
      <c r="K2630" s="5" t="s">
        <v>130</v>
      </c>
      <c r="L2630" s="5" t="s">
        <v>40</v>
      </c>
      <c r="M2630" s="5" t="s">
        <v>41</v>
      </c>
      <c r="N2630" s="5">
        <v>2</v>
      </c>
      <c r="O2630" s="7">
        <v>13635</v>
      </c>
      <c r="P2630" s="8">
        <v>0.35</v>
      </c>
      <c r="Q2630" s="7">
        <v>8083</v>
      </c>
      <c r="R2630" s="9">
        <f t="shared" si="332"/>
        <v>17725.5</v>
      </c>
      <c r="S2630" s="9">
        <f t="shared" si="333"/>
        <v>16166</v>
      </c>
      <c r="T2630" s="9">
        <f t="shared" si="334"/>
        <v>1559.5</v>
      </c>
      <c r="U2630" s="10">
        <f t="shared" si="335"/>
        <v>8.7980592931087981E-2</v>
      </c>
      <c r="V2630" s="5" t="s">
        <v>42</v>
      </c>
    </row>
    <row r="2631" spans="1:22" x14ac:dyDescent="0.3">
      <c r="A2631" s="5" t="s">
        <v>2718</v>
      </c>
      <c r="B2631" s="6">
        <v>45595</v>
      </c>
      <c r="C2631" s="5">
        <f t="shared" si="328"/>
        <v>2024</v>
      </c>
      <c r="D2631" s="5">
        <f t="shared" si="329"/>
        <v>10</v>
      </c>
      <c r="E2631" s="5" t="str">
        <f t="shared" si="330"/>
        <v>Oct</v>
      </c>
      <c r="F2631" s="5" t="str">
        <f t="shared" si="331"/>
        <v>Q4</v>
      </c>
      <c r="G2631" s="5" t="s">
        <v>51</v>
      </c>
      <c r="H2631" s="5" t="s">
        <v>106</v>
      </c>
      <c r="I2631" s="5" t="s">
        <v>107</v>
      </c>
      <c r="J2631" s="5" t="s">
        <v>81</v>
      </c>
      <c r="K2631" s="5" t="s">
        <v>82</v>
      </c>
      <c r="L2631" s="5" t="s">
        <v>40</v>
      </c>
      <c r="M2631" s="5" t="s">
        <v>41</v>
      </c>
      <c r="N2631" s="5">
        <v>1</v>
      </c>
      <c r="O2631" s="7">
        <v>6147</v>
      </c>
      <c r="P2631" s="8">
        <v>0.4</v>
      </c>
      <c r="Q2631" s="7">
        <v>3434</v>
      </c>
      <c r="R2631" s="9">
        <f t="shared" si="332"/>
        <v>3688.2</v>
      </c>
      <c r="S2631" s="9">
        <f t="shared" si="333"/>
        <v>3434</v>
      </c>
      <c r="T2631" s="9">
        <f t="shared" si="334"/>
        <v>254.19999999999982</v>
      </c>
      <c r="U2631" s="10">
        <f t="shared" si="335"/>
        <v>6.8922509625291423E-2</v>
      </c>
      <c r="V2631" s="5" t="s">
        <v>42</v>
      </c>
    </row>
    <row r="2632" spans="1:22" x14ac:dyDescent="0.3">
      <c r="A2632" s="5" t="s">
        <v>2719</v>
      </c>
      <c r="B2632" s="6">
        <v>45595</v>
      </c>
      <c r="C2632" s="5">
        <f t="shared" si="328"/>
        <v>2024</v>
      </c>
      <c r="D2632" s="5">
        <f t="shared" si="329"/>
        <v>10</v>
      </c>
      <c r="E2632" s="5" t="str">
        <f t="shared" si="330"/>
        <v>Oct</v>
      </c>
      <c r="F2632" s="5" t="str">
        <f t="shared" si="331"/>
        <v>Q4</v>
      </c>
      <c r="G2632" s="5" t="s">
        <v>63</v>
      </c>
      <c r="H2632" s="5" t="s">
        <v>64</v>
      </c>
      <c r="I2632" s="5" t="s">
        <v>65</v>
      </c>
      <c r="J2632" s="5" t="s">
        <v>46</v>
      </c>
      <c r="K2632" s="5" t="s">
        <v>66</v>
      </c>
      <c r="L2632" s="5" t="s">
        <v>40</v>
      </c>
      <c r="M2632" s="5" t="s">
        <v>49</v>
      </c>
      <c r="N2632" s="5">
        <v>4</v>
      </c>
      <c r="O2632" s="7">
        <v>272</v>
      </c>
      <c r="P2632" s="8">
        <v>0.15</v>
      </c>
      <c r="Q2632" s="7">
        <v>109</v>
      </c>
      <c r="R2632" s="9">
        <f t="shared" si="332"/>
        <v>924.8</v>
      </c>
      <c r="S2632" s="9">
        <f t="shared" si="333"/>
        <v>436</v>
      </c>
      <c r="T2632" s="9">
        <f t="shared" si="334"/>
        <v>488.79999999999995</v>
      </c>
      <c r="U2632" s="10">
        <f t="shared" si="335"/>
        <v>0.5285467128027681</v>
      </c>
      <c r="V2632" s="5" t="s">
        <v>42</v>
      </c>
    </row>
    <row r="2633" spans="1:22" x14ac:dyDescent="0.3">
      <c r="A2633" s="5" t="s">
        <v>2720</v>
      </c>
      <c r="B2633" s="6">
        <v>45595</v>
      </c>
      <c r="C2633" s="5">
        <f t="shared" si="328"/>
        <v>2024</v>
      </c>
      <c r="D2633" s="5">
        <f t="shared" si="329"/>
        <v>10</v>
      </c>
      <c r="E2633" s="5" t="str">
        <f t="shared" si="330"/>
        <v>Oct</v>
      </c>
      <c r="F2633" s="5" t="str">
        <f t="shared" si="331"/>
        <v>Q4</v>
      </c>
      <c r="G2633" s="5" t="s">
        <v>35</v>
      </c>
      <c r="H2633" s="5" t="s">
        <v>91</v>
      </c>
      <c r="I2633" s="5" t="s">
        <v>92</v>
      </c>
      <c r="J2633" s="5" t="s">
        <v>54</v>
      </c>
      <c r="K2633" s="5" t="s">
        <v>84</v>
      </c>
      <c r="L2633" s="5" t="s">
        <v>40</v>
      </c>
      <c r="M2633" s="5" t="s">
        <v>41</v>
      </c>
      <c r="N2633" s="5">
        <v>2</v>
      </c>
      <c r="O2633" s="7">
        <v>2303</v>
      </c>
      <c r="P2633" s="8">
        <v>0.2</v>
      </c>
      <c r="Q2633" s="7">
        <v>1158</v>
      </c>
      <c r="R2633" s="9">
        <f t="shared" si="332"/>
        <v>3684.8</v>
      </c>
      <c r="S2633" s="9">
        <f t="shared" si="333"/>
        <v>2316</v>
      </c>
      <c r="T2633" s="9">
        <f t="shared" si="334"/>
        <v>1368.8000000000002</v>
      </c>
      <c r="U2633" s="10">
        <f t="shared" si="335"/>
        <v>0.37147199305254019</v>
      </c>
      <c r="V2633" s="5" t="s">
        <v>42</v>
      </c>
    </row>
    <row r="2634" spans="1:22" x14ac:dyDescent="0.3">
      <c r="A2634" s="5" t="s">
        <v>2721</v>
      </c>
      <c r="B2634" s="6">
        <v>45595</v>
      </c>
      <c r="C2634" s="5">
        <f t="shared" si="328"/>
        <v>2024</v>
      </c>
      <c r="D2634" s="5">
        <f t="shared" si="329"/>
        <v>10</v>
      </c>
      <c r="E2634" s="5" t="str">
        <f t="shared" si="330"/>
        <v>Oct</v>
      </c>
      <c r="F2634" s="5" t="str">
        <f t="shared" si="331"/>
        <v>Q4</v>
      </c>
      <c r="G2634" s="5" t="s">
        <v>58</v>
      </c>
      <c r="H2634" s="5" t="s">
        <v>59</v>
      </c>
      <c r="I2634" s="5" t="s">
        <v>60</v>
      </c>
      <c r="J2634" s="5" t="s">
        <v>54</v>
      </c>
      <c r="K2634" s="5" t="s">
        <v>99</v>
      </c>
      <c r="L2634" s="5" t="s">
        <v>76</v>
      </c>
      <c r="M2634" s="5" t="s">
        <v>41</v>
      </c>
      <c r="N2634" s="5">
        <v>1</v>
      </c>
      <c r="O2634" s="7">
        <v>1689</v>
      </c>
      <c r="P2634" s="8">
        <v>0.2</v>
      </c>
      <c r="Q2634" s="7">
        <v>903</v>
      </c>
      <c r="R2634" s="9">
        <f t="shared" si="332"/>
        <v>1351.2</v>
      </c>
      <c r="S2634" s="9">
        <f t="shared" si="333"/>
        <v>903</v>
      </c>
      <c r="T2634" s="9">
        <f t="shared" si="334"/>
        <v>448.20000000000005</v>
      </c>
      <c r="U2634" s="10">
        <f t="shared" si="335"/>
        <v>0.33170515097690945</v>
      </c>
      <c r="V2634" s="5" t="s">
        <v>42</v>
      </c>
    </row>
    <row r="2635" spans="1:22" x14ac:dyDescent="0.3">
      <c r="A2635" s="5" t="s">
        <v>2722</v>
      </c>
      <c r="B2635" s="6">
        <v>45596</v>
      </c>
      <c r="C2635" s="5">
        <f t="shared" si="328"/>
        <v>2024</v>
      </c>
      <c r="D2635" s="5">
        <f t="shared" si="329"/>
        <v>10</v>
      </c>
      <c r="E2635" s="5" t="str">
        <f t="shared" si="330"/>
        <v>Oct</v>
      </c>
      <c r="F2635" s="5" t="str">
        <f t="shared" si="331"/>
        <v>Q4</v>
      </c>
      <c r="G2635" s="5" t="s">
        <v>58</v>
      </c>
      <c r="H2635" s="5" t="s">
        <v>72</v>
      </c>
      <c r="I2635" s="5" t="s">
        <v>73</v>
      </c>
      <c r="J2635" s="5" t="s">
        <v>38</v>
      </c>
      <c r="K2635" s="5" t="s">
        <v>75</v>
      </c>
      <c r="L2635" s="5" t="s">
        <v>40</v>
      </c>
      <c r="M2635" s="5" t="s">
        <v>56</v>
      </c>
      <c r="N2635" s="5">
        <v>3</v>
      </c>
      <c r="O2635" s="7">
        <v>11600</v>
      </c>
      <c r="P2635" s="8">
        <v>0.05</v>
      </c>
      <c r="Q2635" s="7">
        <v>8648</v>
      </c>
      <c r="R2635" s="9">
        <f t="shared" si="332"/>
        <v>33060</v>
      </c>
      <c r="S2635" s="9">
        <f t="shared" si="333"/>
        <v>25944</v>
      </c>
      <c r="T2635" s="9">
        <f t="shared" si="334"/>
        <v>7116</v>
      </c>
      <c r="U2635" s="10">
        <f t="shared" si="335"/>
        <v>0.21524500907441016</v>
      </c>
      <c r="V2635" s="5" t="s">
        <v>42</v>
      </c>
    </row>
    <row r="2636" spans="1:22" x14ac:dyDescent="0.3">
      <c r="A2636" s="5" t="s">
        <v>2723</v>
      </c>
      <c r="B2636" s="6">
        <v>45596</v>
      </c>
      <c r="C2636" s="5">
        <f t="shared" si="328"/>
        <v>2024</v>
      </c>
      <c r="D2636" s="5">
        <f t="shared" si="329"/>
        <v>10</v>
      </c>
      <c r="E2636" s="5" t="str">
        <f t="shared" si="330"/>
        <v>Oct</v>
      </c>
      <c r="F2636" s="5" t="str">
        <f t="shared" si="331"/>
        <v>Q4</v>
      </c>
      <c r="G2636" s="5" t="s">
        <v>51</v>
      </c>
      <c r="H2636" s="5" t="s">
        <v>106</v>
      </c>
      <c r="I2636" s="5" t="s">
        <v>107</v>
      </c>
      <c r="J2636" s="5" t="s">
        <v>38</v>
      </c>
      <c r="K2636" s="5" t="s">
        <v>118</v>
      </c>
      <c r="L2636" s="5" t="s">
        <v>40</v>
      </c>
      <c r="M2636" s="5" t="s">
        <v>49</v>
      </c>
      <c r="N2636" s="5">
        <v>4</v>
      </c>
      <c r="O2636" s="7">
        <v>16314</v>
      </c>
      <c r="P2636" s="8">
        <v>0.05</v>
      </c>
      <c r="Q2636" s="7">
        <v>12546</v>
      </c>
      <c r="R2636" s="9">
        <f t="shared" si="332"/>
        <v>61993.2</v>
      </c>
      <c r="S2636" s="9">
        <f t="shared" si="333"/>
        <v>50184</v>
      </c>
      <c r="T2636" s="9">
        <f t="shared" si="334"/>
        <v>11809.199999999997</v>
      </c>
      <c r="U2636" s="10">
        <f t="shared" si="335"/>
        <v>0.19049186039759194</v>
      </c>
      <c r="V2636" s="5" t="s">
        <v>42</v>
      </c>
    </row>
    <row r="2637" spans="1:22" x14ac:dyDescent="0.3">
      <c r="A2637" s="5" t="s">
        <v>2724</v>
      </c>
      <c r="B2637" s="6">
        <v>45596</v>
      </c>
      <c r="C2637" s="5">
        <f t="shared" si="328"/>
        <v>2024</v>
      </c>
      <c r="D2637" s="5">
        <f t="shared" si="329"/>
        <v>10</v>
      </c>
      <c r="E2637" s="5" t="str">
        <f t="shared" si="330"/>
        <v>Oct</v>
      </c>
      <c r="F2637" s="5" t="str">
        <f t="shared" si="331"/>
        <v>Q4</v>
      </c>
      <c r="G2637" s="5" t="s">
        <v>35</v>
      </c>
      <c r="H2637" s="5" t="s">
        <v>44</v>
      </c>
      <c r="I2637" s="5" t="s">
        <v>45</v>
      </c>
      <c r="J2637" s="5" t="s">
        <v>81</v>
      </c>
      <c r="K2637" s="5" t="s">
        <v>94</v>
      </c>
      <c r="L2637" s="5" t="s">
        <v>40</v>
      </c>
      <c r="M2637" s="5" t="s">
        <v>56</v>
      </c>
      <c r="N2637" s="5">
        <v>5</v>
      </c>
      <c r="O2637" s="7">
        <v>32888</v>
      </c>
      <c r="P2637" s="8">
        <v>0</v>
      </c>
      <c r="Q2637" s="7">
        <v>22731</v>
      </c>
      <c r="R2637" s="9">
        <f t="shared" si="332"/>
        <v>164440</v>
      </c>
      <c r="S2637" s="9">
        <f t="shared" si="333"/>
        <v>113655</v>
      </c>
      <c r="T2637" s="9">
        <f t="shared" si="334"/>
        <v>50785</v>
      </c>
      <c r="U2637" s="10">
        <f t="shared" si="335"/>
        <v>0.30883604962296279</v>
      </c>
      <c r="V2637" s="5" t="s">
        <v>42</v>
      </c>
    </row>
    <row r="2638" spans="1:22" x14ac:dyDescent="0.3">
      <c r="A2638" s="5" t="s">
        <v>2725</v>
      </c>
      <c r="B2638" s="6">
        <v>45596</v>
      </c>
      <c r="C2638" s="5">
        <f t="shared" si="328"/>
        <v>2024</v>
      </c>
      <c r="D2638" s="5">
        <f t="shared" si="329"/>
        <v>10</v>
      </c>
      <c r="E2638" s="5" t="str">
        <f t="shared" si="330"/>
        <v>Oct</v>
      </c>
      <c r="F2638" s="5" t="str">
        <f t="shared" si="331"/>
        <v>Q4</v>
      </c>
      <c r="G2638" s="5" t="s">
        <v>51</v>
      </c>
      <c r="H2638" s="5" t="s">
        <v>106</v>
      </c>
      <c r="I2638" s="5" t="s">
        <v>107</v>
      </c>
      <c r="J2638" s="5" t="s">
        <v>38</v>
      </c>
      <c r="K2638" s="5" t="s">
        <v>39</v>
      </c>
      <c r="L2638" s="5" t="s">
        <v>40</v>
      </c>
      <c r="M2638" s="5" t="s">
        <v>49</v>
      </c>
      <c r="N2638" s="5">
        <v>1</v>
      </c>
      <c r="O2638" s="7">
        <v>48473</v>
      </c>
      <c r="P2638" s="8">
        <v>0.05</v>
      </c>
      <c r="Q2638" s="7">
        <v>41947</v>
      </c>
      <c r="R2638" s="9">
        <f t="shared" si="332"/>
        <v>46049.35</v>
      </c>
      <c r="S2638" s="9">
        <f t="shared" si="333"/>
        <v>41947</v>
      </c>
      <c r="T2638" s="9">
        <f t="shared" si="334"/>
        <v>4102.3499999999985</v>
      </c>
      <c r="U2638" s="10">
        <f t="shared" si="335"/>
        <v>8.9085948010123886E-2</v>
      </c>
      <c r="V2638" s="5" t="s">
        <v>42</v>
      </c>
    </row>
    <row r="2639" spans="1:22" x14ac:dyDescent="0.3">
      <c r="A2639" s="5" t="s">
        <v>2726</v>
      </c>
      <c r="B2639" s="6">
        <v>45596</v>
      </c>
      <c r="C2639" s="5">
        <f t="shared" si="328"/>
        <v>2024</v>
      </c>
      <c r="D2639" s="5">
        <f t="shared" si="329"/>
        <v>10</v>
      </c>
      <c r="E2639" s="5" t="str">
        <f t="shared" si="330"/>
        <v>Oct</v>
      </c>
      <c r="F2639" s="5" t="str">
        <f t="shared" si="331"/>
        <v>Q4</v>
      </c>
      <c r="G2639" s="5" t="s">
        <v>58</v>
      </c>
      <c r="H2639" s="5" t="s">
        <v>59</v>
      </c>
      <c r="I2639" s="5" t="s">
        <v>60</v>
      </c>
      <c r="J2639" s="5" t="s">
        <v>38</v>
      </c>
      <c r="K2639" s="5" t="s">
        <v>104</v>
      </c>
      <c r="L2639" s="5" t="s">
        <v>76</v>
      </c>
      <c r="M2639" s="5" t="s">
        <v>49</v>
      </c>
      <c r="N2639" s="5">
        <v>1</v>
      </c>
      <c r="O2639" s="7">
        <v>1383</v>
      </c>
      <c r="P2639" s="8">
        <v>0</v>
      </c>
      <c r="Q2639" s="7">
        <v>685</v>
      </c>
      <c r="R2639" s="9">
        <f t="shared" si="332"/>
        <v>1383</v>
      </c>
      <c r="S2639" s="9">
        <f t="shared" si="333"/>
        <v>685</v>
      </c>
      <c r="T2639" s="9">
        <f t="shared" si="334"/>
        <v>698</v>
      </c>
      <c r="U2639" s="10">
        <f t="shared" si="335"/>
        <v>0.50469992769342009</v>
      </c>
      <c r="V2639" s="5" t="s">
        <v>42</v>
      </c>
    </row>
    <row r="2640" spans="1:22" x14ac:dyDescent="0.3">
      <c r="A2640" s="5" t="s">
        <v>2727</v>
      </c>
      <c r="B2640" s="6">
        <v>45597</v>
      </c>
      <c r="C2640" s="5">
        <f t="shared" si="328"/>
        <v>2024</v>
      </c>
      <c r="D2640" s="5">
        <f t="shared" si="329"/>
        <v>11</v>
      </c>
      <c r="E2640" s="5" t="str">
        <f t="shared" si="330"/>
        <v>Nov</v>
      </c>
      <c r="F2640" s="5" t="str">
        <f t="shared" si="331"/>
        <v>Q4</v>
      </c>
      <c r="G2640" s="5" t="s">
        <v>58</v>
      </c>
      <c r="H2640" s="5" t="s">
        <v>72</v>
      </c>
      <c r="I2640" s="5" t="s">
        <v>73</v>
      </c>
      <c r="J2640" s="5" t="s">
        <v>81</v>
      </c>
      <c r="K2640" s="5" t="s">
        <v>82</v>
      </c>
      <c r="L2640" s="5" t="s">
        <v>40</v>
      </c>
      <c r="M2640" s="5" t="s">
        <v>41</v>
      </c>
      <c r="N2640" s="5">
        <v>1</v>
      </c>
      <c r="O2640" s="7">
        <v>5930</v>
      </c>
      <c r="P2640" s="8">
        <v>0.1</v>
      </c>
      <c r="Q2640" s="7">
        <v>3342</v>
      </c>
      <c r="R2640" s="9">
        <f t="shared" si="332"/>
        <v>5337</v>
      </c>
      <c r="S2640" s="9">
        <f t="shared" si="333"/>
        <v>3342</v>
      </c>
      <c r="T2640" s="9">
        <f t="shared" si="334"/>
        <v>1995</v>
      </c>
      <c r="U2640" s="10">
        <f t="shared" si="335"/>
        <v>0.37380550871275997</v>
      </c>
      <c r="V2640" s="5" t="s">
        <v>42</v>
      </c>
    </row>
    <row r="2641" spans="1:22" x14ac:dyDescent="0.3">
      <c r="A2641" s="5" t="s">
        <v>2728</v>
      </c>
      <c r="B2641" s="6">
        <v>45597</v>
      </c>
      <c r="C2641" s="5">
        <f t="shared" si="328"/>
        <v>2024</v>
      </c>
      <c r="D2641" s="5">
        <f t="shared" si="329"/>
        <v>11</v>
      </c>
      <c r="E2641" s="5" t="str">
        <f t="shared" si="330"/>
        <v>Nov</v>
      </c>
      <c r="F2641" s="5" t="str">
        <f t="shared" si="331"/>
        <v>Q4</v>
      </c>
      <c r="G2641" s="5" t="s">
        <v>51</v>
      </c>
      <c r="H2641" s="5" t="s">
        <v>52</v>
      </c>
      <c r="I2641" s="5" t="s">
        <v>53</v>
      </c>
      <c r="J2641" s="5" t="s">
        <v>38</v>
      </c>
      <c r="K2641" s="5" t="s">
        <v>118</v>
      </c>
      <c r="L2641" s="5" t="s">
        <v>40</v>
      </c>
      <c r="M2641" s="5" t="s">
        <v>49</v>
      </c>
      <c r="N2641" s="5">
        <v>1</v>
      </c>
      <c r="O2641" s="7">
        <v>19790</v>
      </c>
      <c r="P2641" s="8">
        <v>0</v>
      </c>
      <c r="Q2641" s="7">
        <v>15184</v>
      </c>
      <c r="R2641" s="9">
        <f t="shared" si="332"/>
        <v>19790</v>
      </c>
      <c r="S2641" s="9">
        <f t="shared" si="333"/>
        <v>15184</v>
      </c>
      <c r="T2641" s="9">
        <f t="shared" si="334"/>
        <v>4606</v>
      </c>
      <c r="U2641" s="10">
        <f t="shared" si="335"/>
        <v>0.23274381000505306</v>
      </c>
      <c r="V2641" s="5" t="s">
        <v>42</v>
      </c>
    </row>
    <row r="2642" spans="1:22" x14ac:dyDescent="0.3">
      <c r="A2642" s="5" t="s">
        <v>2729</v>
      </c>
      <c r="B2642" s="6">
        <v>45597</v>
      </c>
      <c r="C2642" s="5">
        <f t="shared" si="328"/>
        <v>2024</v>
      </c>
      <c r="D2642" s="5">
        <f t="shared" si="329"/>
        <v>11</v>
      </c>
      <c r="E2642" s="5" t="str">
        <f t="shared" si="330"/>
        <v>Nov</v>
      </c>
      <c r="F2642" s="5" t="str">
        <f t="shared" si="331"/>
        <v>Q4</v>
      </c>
      <c r="G2642" s="5" t="s">
        <v>63</v>
      </c>
      <c r="H2642" s="5" t="s">
        <v>109</v>
      </c>
      <c r="I2642" s="5" t="s">
        <v>110</v>
      </c>
      <c r="J2642" s="5" t="s">
        <v>38</v>
      </c>
      <c r="K2642" s="5" t="s">
        <v>39</v>
      </c>
      <c r="L2642" s="5" t="s">
        <v>48</v>
      </c>
      <c r="M2642" s="5" t="s">
        <v>41</v>
      </c>
      <c r="N2642" s="5">
        <v>1</v>
      </c>
      <c r="O2642" s="7">
        <v>53446</v>
      </c>
      <c r="P2642" s="8">
        <v>0.05</v>
      </c>
      <c r="Q2642" s="7">
        <v>45222</v>
      </c>
      <c r="R2642" s="9">
        <f t="shared" si="332"/>
        <v>50773.7</v>
      </c>
      <c r="S2642" s="9">
        <f t="shared" si="333"/>
        <v>45222</v>
      </c>
      <c r="T2642" s="9">
        <f t="shared" si="334"/>
        <v>5551.6999999999971</v>
      </c>
      <c r="U2642" s="10">
        <f t="shared" si="335"/>
        <v>0.10934204125364111</v>
      </c>
      <c r="V2642" s="5" t="s">
        <v>42</v>
      </c>
    </row>
    <row r="2643" spans="1:22" x14ac:dyDescent="0.3">
      <c r="A2643" s="5" t="s">
        <v>2730</v>
      </c>
      <c r="B2643" s="6">
        <v>45598</v>
      </c>
      <c r="C2643" s="5">
        <f t="shared" si="328"/>
        <v>2024</v>
      </c>
      <c r="D2643" s="5">
        <f t="shared" si="329"/>
        <v>11</v>
      </c>
      <c r="E2643" s="5" t="str">
        <f t="shared" si="330"/>
        <v>Nov</v>
      </c>
      <c r="F2643" s="5" t="str">
        <f t="shared" si="331"/>
        <v>Q4</v>
      </c>
      <c r="G2643" s="5" t="s">
        <v>35</v>
      </c>
      <c r="H2643" s="5" t="s">
        <v>44</v>
      </c>
      <c r="I2643" s="5" t="s">
        <v>45</v>
      </c>
      <c r="J2643" s="5" t="s">
        <v>81</v>
      </c>
      <c r="K2643" s="5" t="s">
        <v>94</v>
      </c>
      <c r="L2643" s="5" t="s">
        <v>40</v>
      </c>
      <c r="M2643" s="5" t="s">
        <v>56</v>
      </c>
      <c r="N2643" s="5">
        <v>2</v>
      </c>
      <c r="O2643" s="7">
        <v>33187</v>
      </c>
      <c r="P2643" s="8">
        <v>0.1</v>
      </c>
      <c r="Q2643" s="7">
        <v>22119</v>
      </c>
      <c r="R2643" s="9">
        <f t="shared" si="332"/>
        <v>59736.6</v>
      </c>
      <c r="S2643" s="9">
        <f t="shared" si="333"/>
        <v>44238</v>
      </c>
      <c r="T2643" s="9">
        <f t="shared" si="334"/>
        <v>15498.599999999999</v>
      </c>
      <c r="U2643" s="10">
        <f t="shared" si="335"/>
        <v>0.25944898102670721</v>
      </c>
      <c r="V2643" s="5" t="s">
        <v>42</v>
      </c>
    </row>
    <row r="2644" spans="1:22" x14ac:dyDescent="0.3">
      <c r="A2644" s="5" t="s">
        <v>2731</v>
      </c>
      <c r="B2644" s="6">
        <v>45598</v>
      </c>
      <c r="C2644" s="5">
        <f t="shared" si="328"/>
        <v>2024</v>
      </c>
      <c r="D2644" s="5">
        <f t="shared" si="329"/>
        <v>11</v>
      </c>
      <c r="E2644" s="5" t="str">
        <f t="shared" si="330"/>
        <v>Nov</v>
      </c>
      <c r="F2644" s="5" t="str">
        <f t="shared" si="331"/>
        <v>Q4</v>
      </c>
      <c r="G2644" s="5" t="s">
        <v>63</v>
      </c>
      <c r="H2644" s="5" t="s">
        <v>86</v>
      </c>
      <c r="I2644" s="5" t="s">
        <v>87</v>
      </c>
      <c r="J2644" s="5" t="s">
        <v>46</v>
      </c>
      <c r="K2644" s="5" t="s">
        <v>66</v>
      </c>
      <c r="L2644" s="5" t="s">
        <v>40</v>
      </c>
      <c r="M2644" s="5" t="s">
        <v>56</v>
      </c>
      <c r="N2644" s="5">
        <v>3</v>
      </c>
      <c r="O2644" s="7">
        <v>305</v>
      </c>
      <c r="P2644" s="8">
        <v>0.05</v>
      </c>
      <c r="Q2644" s="7">
        <v>123</v>
      </c>
      <c r="R2644" s="9">
        <f t="shared" si="332"/>
        <v>869.25</v>
      </c>
      <c r="S2644" s="9">
        <f t="shared" si="333"/>
        <v>369</v>
      </c>
      <c r="T2644" s="9">
        <f t="shared" si="334"/>
        <v>500.25</v>
      </c>
      <c r="U2644" s="10">
        <f t="shared" si="335"/>
        <v>0.57549611734253669</v>
      </c>
      <c r="V2644" s="5" t="s">
        <v>42</v>
      </c>
    </row>
    <row r="2645" spans="1:22" x14ac:dyDescent="0.3">
      <c r="A2645" s="5" t="s">
        <v>2732</v>
      </c>
      <c r="B2645" s="6">
        <v>45598</v>
      </c>
      <c r="C2645" s="5">
        <f t="shared" si="328"/>
        <v>2024</v>
      </c>
      <c r="D2645" s="5">
        <f t="shared" si="329"/>
        <v>11</v>
      </c>
      <c r="E2645" s="5" t="str">
        <f t="shared" si="330"/>
        <v>Nov</v>
      </c>
      <c r="F2645" s="5" t="str">
        <f t="shared" si="331"/>
        <v>Q4</v>
      </c>
      <c r="G2645" s="5" t="s">
        <v>51</v>
      </c>
      <c r="H2645" s="5" t="s">
        <v>79</v>
      </c>
      <c r="I2645" s="5" t="s">
        <v>80</v>
      </c>
      <c r="J2645" s="5" t="s">
        <v>38</v>
      </c>
      <c r="K2645" s="5" t="s">
        <v>104</v>
      </c>
      <c r="L2645" s="5" t="s">
        <v>40</v>
      </c>
      <c r="M2645" s="5" t="s">
        <v>41</v>
      </c>
      <c r="N2645" s="5">
        <v>2</v>
      </c>
      <c r="O2645" s="7">
        <v>1565</v>
      </c>
      <c r="P2645" s="8">
        <v>0.2</v>
      </c>
      <c r="Q2645" s="7">
        <v>770</v>
      </c>
      <c r="R2645" s="9">
        <f t="shared" si="332"/>
        <v>2504</v>
      </c>
      <c r="S2645" s="9">
        <f t="shared" si="333"/>
        <v>1540</v>
      </c>
      <c r="T2645" s="9">
        <f t="shared" si="334"/>
        <v>964</v>
      </c>
      <c r="U2645" s="10">
        <f t="shared" si="335"/>
        <v>0.38498402555910544</v>
      </c>
      <c r="V2645" s="5" t="s">
        <v>42</v>
      </c>
    </row>
    <row r="2646" spans="1:22" x14ac:dyDescent="0.3">
      <c r="A2646" s="5" t="s">
        <v>2733</v>
      </c>
      <c r="B2646" s="6">
        <v>45598</v>
      </c>
      <c r="C2646" s="5">
        <f t="shared" si="328"/>
        <v>2024</v>
      </c>
      <c r="D2646" s="5">
        <f t="shared" si="329"/>
        <v>11</v>
      </c>
      <c r="E2646" s="5" t="str">
        <f t="shared" si="330"/>
        <v>Nov</v>
      </c>
      <c r="F2646" s="5" t="str">
        <f t="shared" si="331"/>
        <v>Q4</v>
      </c>
      <c r="G2646" s="5" t="s">
        <v>58</v>
      </c>
      <c r="H2646" s="5" t="s">
        <v>59</v>
      </c>
      <c r="I2646" s="5" t="s">
        <v>60</v>
      </c>
      <c r="J2646" s="5" t="s">
        <v>54</v>
      </c>
      <c r="K2646" s="5" t="s">
        <v>84</v>
      </c>
      <c r="L2646" s="5" t="s">
        <v>48</v>
      </c>
      <c r="M2646" s="5" t="s">
        <v>49</v>
      </c>
      <c r="N2646" s="5">
        <v>3</v>
      </c>
      <c r="O2646" s="7">
        <v>2536</v>
      </c>
      <c r="P2646" s="8">
        <v>0.15</v>
      </c>
      <c r="Q2646" s="7">
        <v>1236</v>
      </c>
      <c r="R2646" s="9">
        <f t="shared" si="332"/>
        <v>6466.8</v>
      </c>
      <c r="S2646" s="9">
        <f t="shared" si="333"/>
        <v>3708</v>
      </c>
      <c r="T2646" s="9">
        <f t="shared" si="334"/>
        <v>2758.8</v>
      </c>
      <c r="U2646" s="10">
        <f t="shared" si="335"/>
        <v>0.42660976062349232</v>
      </c>
      <c r="V2646" s="5" t="s">
        <v>42</v>
      </c>
    </row>
    <row r="2647" spans="1:22" x14ac:dyDescent="0.3">
      <c r="A2647" s="5" t="s">
        <v>2734</v>
      </c>
      <c r="B2647" s="6">
        <v>45598</v>
      </c>
      <c r="C2647" s="5">
        <f t="shared" si="328"/>
        <v>2024</v>
      </c>
      <c r="D2647" s="5">
        <f t="shared" si="329"/>
        <v>11</v>
      </c>
      <c r="E2647" s="5" t="str">
        <f t="shared" si="330"/>
        <v>Nov</v>
      </c>
      <c r="F2647" s="5" t="str">
        <f t="shared" si="331"/>
        <v>Q4</v>
      </c>
      <c r="G2647" s="5" t="s">
        <v>58</v>
      </c>
      <c r="H2647" s="5" t="s">
        <v>68</v>
      </c>
      <c r="I2647" s="5" t="s">
        <v>69</v>
      </c>
      <c r="J2647" s="5" t="s">
        <v>46</v>
      </c>
      <c r="K2647" s="5" t="s">
        <v>89</v>
      </c>
      <c r="L2647" s="5" t="s">
        <v>40</v>
      </c>
      <c r="M2647" s="5" t="s">
        <v>56</v>
      </c>
      <c r="N2647" s="5">
        <v>1</v>
      </c>
      <c r="O2647" s="7">
        <v>2108</v>
      </c>
      <c r="P2647" s="8">
        <v>0.15</v>
      </c>
      <c r="Q2647" s="7">
        <v>1199</v>
      </c>
      <c r="R2647" s="9">
        <f t="shared" si="332"/>
        <v>1791.8</v>
      </c>
      <c r="S2647" s="9">
        <f t="shared" si="333"/>
        <v>1199</v>
      </c>
      <c r="T2647" s="9">
        <f t="shared" si="334"/>
        <v>592.79999999999995</v>
      </c>
      <c r="U2647" s="10">
        <f t="shared" si="335"/>
        <v>0.33084049559102574</v>
      </c>
      <c r="V2647" s="5" t="s">
        <v>42</v>
      </c>
    </row>
    <row r="2648" spans="1:22" x14ac:dyDescent="0.3">
      <c r="A2648" s="5" t="s">
        <v>2735</v>
      </c>
      <c r="B2648" s="6">
        <v>45599</v>
      </c>
      <c r="C2648" s="5">
        <f t="shared" si="328"/>
        <v>2024</v>
      </c>
      <c r="D2648" s="5">
        <f t="shared" si="329"/>
        <v>11</v>
      </c>
      <c r="E2648" s="5" t="str">
        <f t="shared" si="330"/>
        <v>Nov</v>
      </c>
      <c r="F2648" s="5" t="str">
        <f t="shared" si="331"/>
        <v>Q4</v>
      </c>
      <c r="G2648" s="5" t="s">
        <v>58</v>
      </c>
      <c r="H2648" s="5" t="s">
        <v>68</v>
      </c>
      <c r="I2648" s="5" t="s">
        <v>69</v>
      </c>
      <c r="J2648" s="5" t="s">
        <v>54</v>
      </c>
      <c r="K2648" s="5" t="s">
        <v>55</v>
      </c>
      <c r="L2648" s="5" t="s">
        <v>76</v>
      </c>
      <c r="M2648" s="5" t="s">
        <v>56</v>
      </c>
      <c r="N2648" s="5">
        <v>3</v>
      </c>
      <c r="O2648" s="7">
        <v>2991</v>
      </c>
      <c r="P2648" s="8">
        <v>0.15</v>
      </c>
      <c r="Q2648" s="7">
        <v>1833</v>
      </c>
      <c r="R2648" s="9">
        <f t="shared" si="332"/>
        <v>7627.05</v>
      </c>
      <c r="S2648" s="9">
        <f t="shared" si="333"/>
        <v>5499</v>
      </c>
      <c r="T2648" s="9">
        <f t="shared" si="334"/>
        <v>2128.0500000000002</v>
      </c>
      <c r="U2648" s="10">
        <f t="shared" si="335"/>
        <v>0.27901351112160011</v>
      </c>
      <c r="V2648" s="5" t="s">
        <v>42</v>
      </c>
    </row>
    <row r="2649" spans="1:22" x14ac:dyDescent="0.3">
      <c r="A2649" s="5" t="s">
        <v>2736</v>
      </c>
      <c r="B2649" s="6">
        <v>45599</v>
      </c>
      <c r="C2649" s="5">
        <f t="shared" si="328"/>
        <v>2024</v>
      </c>
      <c r="D2649" s="5">
        <f t="shared" si="329"/>
        <v>11</v>
      </c>
      <c r="E2649" s="5" t="str">
        <f t="shared" si="330"/>
        <v>Nov</v>
      </c>
      <c r="F2649" s="5" t="str">
        <f t="shared" si="331"/>
        <v>Q4</v>
      </c>
      <c r="G2649" s="5" t="s">
        <v>51</v>
      </c>
      <c r="H2649" s="5" t="s">
        <v>106</v>
      </c>
      <c r="I2649" s="5" t="s">
        <v>107</v>
      </c>
      <c r="J2649" s="5" t="s">
        <v>38</v>
      </c>
      <c r="K2649" s="5" t="s">
        <v>118</v>
      </c>
      <c r="L2649" s="5" t="s">
        <v>40</v>
      </c>
      <c r="M2649" s="5" t="s">
        <v>56</v>
      </c>
      <c r="N2649" s="5">
        <v>1</v>
      </c>
      <c r="O2649" s="7">
        <v>19734</v>
      </c>
      <c r="P2649" s="8">
        <v>0.05</v>
      </c>
      <c r="Q2649" s="7">
        <v>15436</v>
      </c>
      <c r="R2649" s="9">
        <f t="shared" si="332"/>
        <v>18747.3</v>
      </c>
      <c r="S2649" s="9">
        <f t="shared" si="333"/>
        <v>15436</v>
      </c>
      <c r="T2649" s="9">
        <f t="shared" si="334"/>
        <v>3311.2999999999993</v>
      </c>
      <c r="U2649" s="10">
        <f t="shared" si="335"/>
        <v>0.17662810111322694</v>
      </c>
      <c r="V2649" s="5" t="s">
        <v>42</v>
      </c>
    </row>
    <row r="2650" spans="1:22" x14ac:dyDescent="0.3">
      <c r="A2650" s="5" t="s">
        <v>2737</v>
      </c>
      <c r="B2650" s="6">
        <v>45599</v>
      </c>
      <c r="C2650" s="5">
        <f t="shared" si="328"/>
        <v>2024</v>
      </c>
      <c r="D2650" s="5">
        <f t="shared" si="329"/>
        <v>11</v>
      </c>
      <c r="E2650" s="5" t="str">
        <f t="shared" si="330"/>
        <v>Nov</v>
      </c>
      <c r="F2650" s="5" t="str">
        <f t="shared" si="331"/>
        <v>Q4</v>
      </c>
      <c r="G2650" s="5" t="s">
        <v>51</v>
      </c>
      <c r="H2650" s="5" t="s">
        <v>106</v>
      </c>
      <c r="I2650" s="5" t="s">
        <v>107</v>
      </c>
      <c r="J2650" s="5" t="s">
        <v>46</v>
      </c>
      <c r="K2650" s="5" t="s">
        <v>47</v>
      </c>
      <c r="L2650" s="5" t="s">
        <v>40</v>
      </c>
      <c r="M2650" s="5" t="s">
        <v>56</v>
      </c>
      <c r="N2650" s="5">
        <v>5</v>
      </c>
      <c r="O2650" s="7">
        <v>484</v>
      </c>
      <c r="P2650" s="8">
        <v>0.1</v>
      </c>
      <c r="Q2650" s="7">
        <v>218</v>
      </c>
      <c r="R2650" s="9">
        <f t="shared" si="332"/>
        <v>2178</v>
      </c>
      <c r="S2650" s="9">
        <f t="shared" si="333"/>
        <v>1090</v>
      </c>
      <c r="T2650" s="9">
        <f t="shared" si="334"/>
        <v>1088</v>
      </c>
      <c r="U2650" s="10">
        <f t="shared" si="335"/>
        <v>0.49954086317722679</v>
      </c>
      <c r="V2650" s="5" t="s">
        <v>120</v>
      </c>
    </row>
    <row r="2651" spans="1:22" x14ac:dyDescent="0.3">
      <c r="A2651" s="5" t="s">
        <v>2738</v>
      </c>
      <c r="B2651" s="6">
        <v>45599</v>
      </c>
      <c r="C2651" s="5">
        <f t="shared" si="328"/>
        <v>2024</v>
      </c>
      <c r="D2651" s="5">
        <f t="shared" si="329"/>
        <v>11</v>
      </c>
      <c r="E2651" s="5" t="str">
        <f t="shared" si="330"/>
        <v>Nov</v>
      </c>
      <c r="F2651" s="5" t="str">
        <f t="shared" si="331"/>
        <v>Q4</v>
      </c>
      <c r="G2651" s="5" t="s">
        <v>35</v>
      </c>
      <c r="H2651" s="5" t="s">
        <v>36</v>
      </c>
      <c r="I2651" s="5" t="s">
        <v>37</v>
      </c>
      <c r="J2651" s="5" t="s">
        <v>38</v>
      </c>
      <c r="K2651" s="5" t="s">
        <v>118</v>
      </c>
      <c r="L2651" s="5" t="s">
        <v>76</v>
      </c>
      <c r="M2651" s="5" t="s">
        <v>49</v>
      </c>
      <c r="N2651" s="5">
        <v>1</v>
      </c>
      <c r="O2651" s="7">
        <v>18785</v>
      </c>
      <c r="P2651" s="8">
        <v>0.1</v>
      </c>
      <c r="Q2651" s="7">
        <v>14404</v>
      </c>
      <c r="R2651" s="9">
        <f t="shared" si="332"/>
        <v>16906.5</v>
      </c>
      <c r="S2651" s="9">
        <f t="shared" si="333"/>
        <v>14404</v>
      </c>
      <c r="T2651" s="9">
        <f t="shared" si="334"/>
        <v>2502.5</v>
      </c>
      <c r="U2651" s="10">
        <f t="shared" si="335"/>
        <v>0.14801999231064975</v>
      </c>
      <c r="V2651" s="5" t="s">
        <v>42</v>
      </c>
    </row>
    <row r="2652" spans="1:22" x14ac:dyDescent="0.3">
      <c r="A2652" s="5" t="s">
        <v>2739</v>
      </c>
      <c r="B2652" s="6">
        <v>45599</v>
      </c>
      <c r="C2652" s="5">
        <f t="shared" si="328"/>
        <v>2024</v>
      </c>
      <c r="D2652" s="5">
        <f t="shared" si="329"/>
        <v>11</v>
      </c>
      <c r="E2652" s="5" t="str">
        <f t="shared" si="330"/>
        <v>Nov</v>
      </c>
      <c r="F2652" s="5" t="str">
        <f t="shared" si="331"/>
        <v>Q4</v>
      </c>
      <c r="G2652" s="5" t="s">
        <v>51</v>
      </c>
      <c r="H2652" s="5" t="s">
        <v>106</v>
      </c>
      <c r="I2652" s="5" t="s">
        <v>107</v>
      </c>
      <c r="J2652" s="5" t="s">
        <v>46</v>
      </c>
      <c r="K2652" s="5" t="s">
        <v>89</v>
      </c>
      <c r="L2652" s="5" t="s">
        <v>76</v>
      </c>
      <c r="M2652" s="5" t="s">
        <v>41</v>
      </c>
      <c r="N2652" s="5">
        <v>3</v>
      </c>
      <c r="O2652" s="7">
        <v>2035</v>
      </c>
      <c r="P2652" s="8">
        <v>0.05</v>
      </c>
      <c r="Q2652" s="7">
        <v>1197</v>
      </c>
      <c r="R2652" s="9">
        <f t="shared" si="332"/>
        <v>5799.75</v>
      </c>
      <c r="S2652" s="9">
        <f t="shared" si="333"/>
        <v>3591</v>
      </c>
      <c r="T2652" s="9">
        <f t="shared" si="334"/>
        <v>2208.75</v>
      </c>
      <c r="U2652" s="10">
        <f t="shared" si="335"/>
        <v>0.38083538083538082</v>
      </c>
      <c r="V2652" s="5" t="s">
        <v>42</v>
      </c>
    </row>
    <row r="2653" spans="1:22" x14ac:dyDescent="0.3">
      <c r="A2653" s="5" t="s">
        <v>2740</v>
      </c>
      <c r="B2653" s="6">
        <v>45599</v>
      </c>
      <c r="C2653" s="5">
        <f t="shared" si="328"/>
        <v>2024</v>
      </c>
      <c r="D2653" s="5">
        <f t="shared" si="329"/>
        <v>11</v>
      </c>
      <c r="E2653" s="5" t="str">
        <f t="shared" si="330"/>
        <v>Nov</v>
      </c>
      <c r="F2653" s="5" t="str">
        <f t="shared" si="331"/>
        <v>Q4</v>
      </c>
      <c r="G2653" s="5" t="s">
        <v>51</v>
      </c>
      <c r="H2653" s="5" t="s">
        <v>106</v>
      </c>
      <c r="I2653" s="5" t="s">
        <v>107</v>
      </c>
      <c r="J2653" s="5" t="s">
        <v>81</v>
      </c>
      <c r="K2653" s="5" t="s">
        <v>130</v>
      </c>
      <c r="L2653" s="5" t="s">
        <v>40</v>
      </c>
      <c r="M2653" s="5" t="s">
        <v>56</v>
      </c>
      <c r="N2653" s="5">
        <v>1</v>
      </c>
      <c r="O2653" s="7">
        <v>13176</v>
      </c>
      <c r="P2653" s="8">
        <v>0.35</v>
      </c>
      <c r="Q2653" s="7">
        <v>8076</v>
      </c>
      <c r="R2653" s="9">
        <f t="shared" si="332"/>
        <v>8564.4</v>
      </c>
      <c r="S2653" s="9">
        <f t="shared" si="333"/>
        <v>8076</v>
      </c>
      <c r="T2653" s="9">
        <f t="shared" si="334"/>
        <v>488.39999999999964</v>
      </c>
      <c r="U2653" s="10">
        <f t="shared" si="335"/>
        <v>5.7026761944794689E-2</v>
      </c>
      <c r="V2653" s="5" t="s">
        <v>42</v>
      </c>
    </row>
    <row r="2654" spans="1:22" x14ac:dyDescent="0.3">
      <c r="A2654" s="5" t="s">
        <v>2741</v>
      </c>
      <c r="B2654" s="6">
        <v>45600</v>
      </c>
      <c r="C2654" s="5">
        <f t="shared" si="328"/>
        <v>2024</v>
      </c>
      <c r="D2654" s="5">
        <f t="shared" si="329"/>
        <v>11</v>
      </c>
      <c r="E2654" s="5" t="str">
        <f t="shared" si="330"/>
        <v>Nov</v>
      </c>
      <c r="F2654" s="5" t="str">
        <f t="shared" si="331"/>
        <v>Q4</v>
      </c>
      <c r="G2654" s="5" t="s">
        <v>58</v>
      </c>
      <c r="H2654" s="5" t="s">
        <v>59</v>
      </c>
      <c r="I2654" s="5" t="s">
        <v>60</v>
      </c>
      <c r="J2654" s="5" t="s">
        <v>46</v>
      </c>
      <c r="K2654" s="5" t="s">
        <v>47</v>
      </c>
      <c r="L2654" s="5" t="s">
        <v>48</v>
      </c>
      <c r="M2654" s="5" t="s">
        <v>49</v>
      </c>
      <c r="N2654" s="5">
        <v>3</v>
      </c>
      <c r="O2654" s="7">
        <v>473</v>
      </c>
      <c r="P2654" s="8">
        <v>0.05</v>
      </c>
      <c r="Q2654" s="7">
        <v>209</v>
      </c>
      <c r="R2654" s="9">
        <f t="shared" si="332"/>
        <v>1348.05</v>
      </c>
      <c r="S2654" s="9">
        <f t="shared" si="333"/>
        <v>627</v>
      </c>
      <c r="T2654" s="9">
        <f t="shared" si="334"/>
        <v>721.05</v>
      </c>
      <c r="U2654" s="10">
        <f t="shared" si="335"/>
        <v>0.53488372093023251</v>
      </c>
      <c r="V2654" s="5" t="s">
        <v>42</v>
      </c>
    </row>
    <row r="2655" spans="1:22" x14ac:dyDescent="0.3">
      <c r="A2655" s="5" t="s">
        <v>2742</v>
      </c>
      <c r="B2655" s="6">
        <v>45600</v>
      </c>
      <c r="C2655" s="5">
        <f t="shared" si="328"/>
        <v>2024</v>
      </c>
      <c r="D2655" s="5">
        <f t="shared" si="329"/>
        <v>11</v>
      </c>
      <c r="E2655" s="5" t="str">
        <f t="shared" si="330"/>
        <v>Nov</v>
      </c>
      <c r="F2655" s="5" t="str">
        <f t="shared" si="331"/>
        <v>Q4</v>
      </c>
      <c r="G2655" s="5" t="s">
        <v>58</v>
      </c>
      <c r="H2655" s="5" t="s">
        <v>72</v>
      </c>
      <c r="I2655" s="5" t="s">
        <v>73</v>
      </c>
      <c r="J2655" s="5" t="s">
        <v>46</v>
      </c>
      <c r="K2655" s="5" t="s">
        <v>89</v>
      </c>
      <c r="L2655" s="5" t="s">
        <v>76</v>
      </c>
      <c r="M2655" s="5" t="s">
        <v>41</v>
      </c>
      <c r="N2655" s="5">
        <v>4</v>
      </c>
      <c r="O2655" s="7">
        <v>2025</v>
      </c>
      <c r="P2655" s="8">
        <v>0.05</v>
      </c>
      <c r="Q2655" s="7">
        <v>1143</v>
      </c>
      <c r="R2655" s="9">
        <f t="shared" si="332"/>
        <v>7695</v>
      </c>
      <c r="S2655" s="9">
        <f t="shared" si="333"/>
        <v>4572</v>
      </c>
      <c r="T2655" s="9">
        <f t="shared" si="334"/>
        <v>3123</v>
      </c>
      <c r="U2655" s="10">
        <f t="shared" si="335"/>
        <v>0.40584795321637429</v>
      </c>
      <c r="V2655" s="5" t="s">
        <v>42</v>
      </c>
    </row>
    <row r="2656" spans="1:22" x14ac:dyDescent="0.3">
      <c r="A2656" s="5" t="s">
        <v>2743</v>
      </c>
      <c r="B2656" s="6">
        <v>45600</v>
      </c>
      <c r="C2656" s="5">
        <f t="shared" si="328"/>
        <v>2024</v>
      </c>
      <c r="D2656" s="5">
        <f t="shared" si="329"/>
        <v>11</v>
      </c>
      <c r="E2656" s="5" t="str">
        <f t="shared" si="330"/>
        <v>Nov</v>
      </c>
      <c r="F2656" s="5" t="str">
        <f t="shared" si="331"/>
        <v>Q4</v>
      </c>
      <c r="G2656" s="5" t="s">
        <v>51</v>
      </c>
      <c r="H2656" s="5" t="s">
        <v>52</v>
      </c>
      <c r="I2656" s="5" t="s">
        <v>53</v>
      </c>
      <c r="J2656" s="5" t="s">
        <v>38</v>
      </c>
      <c r="K2656" s="5" t="s">
        <v>118</v>
      </c>
      <c r="L2656" s="5" t="s">
        <v>48</v>
      </c>
      <c r="M2656" s="5" t="s">
        <v>49</v>
      </c>
      <c r="N2656" s="5">
        <v>1</v>
      </c>
      <c r="O2656" s="7">
        <v>17062</v>
      </c>
      <c r="P2656" s="8">
        <v>0.1</v>
      </c>
      <c r="Q2656" s="7">
        <v>13181</v>
      </c>
      <c r="R2656" s="9">
        <f t="shared" si="332"/>
        <v>15355.800000000001</v>
      </c>
      <c r="S2656" s="9">
        <f t="shared" si="333"/>
        <v>13181</v>
      </c>
      <c r="T2656" s="9">
        <f t="shared" si="334"/>
        <v>2174.8000000000011</v>
      </c>
      <c r="U2656" s="10">
        <f t="shared" si="335"/>
        <v>0.14162726787272567</v>
      </c>
      <c r="V2656" s="5" t="s">
        <v>42</v>
      </c>
    </row>
    <row r="2657" spans="1:22" x14ac:dyDescent="0.3">
      <c r="A2657" s="5" t="s">
        <v>2744</v>
      </c>
      <c r="B2657" s="6">
        <v>45600</v>
      </c>
      <c r="C2657" s="5">
        <f t="shared" si="328"/>
        <v>2024</v>
      </c>
      <c r="D2657" s="5">
        <f t="shared" si="329"/>
        <v>11</v>
      </c>
      <c r="E2657" s="5" t="str">
        <f t="shared" si="330"/>
        <v>Nov</v>
      </c>
      <c r="F2657" s="5" t="str">
        <f t="shared" si="331"/>
        <v>Q4</v>
      </c>
      <c r="G2657" s="5" t="s">
        <v>35</v>
      </c>
      <c r="H2657" s="5" t="s">
        <v>36</v>
      </c>
      <c r="I2657" s="5" t="s">
        <v>37</v>
      </c>
      <c r="J2657" s="5" t="s">
        <v>46</v>
      </c>
      <c r="K2657" s="5" t="s">
        <v>47</v>
      </c>
      <c r="L2657" s="5" t="s">
        <v>40</v>
      </c>
      <c r="M2657" s="5" t="s">
        <v>56</v>
      </c>
      <c r="N2657" s="5">
        <v>5</v>
      </c>
      <c r="O2657" s="7">
        <v>485</v>
      </c>
      <c r="P2657" s="8">
        <v>0.05</v>
      </c>
      <c r="Q2657" s="7">
        <v>218</v>
      </c>
      <c r="R2657" s="9">
        <f t="shared" si="332"/>
        <v>2303.75</v>
      </c>
      <c r="S2657" s="9">
        <f t="shared" si="333"/>
        <v>1090</v>
      </c>
      <c r="T2657" s="9">
        <f t="shared" si="334"/>
        <v>1213.75</v>
      </c>
      <c r="U2657" s="10">
        <f t="shared" si="335"/>
        <v>0.52685838307107979</v>
      </c>
      <c r="V2657" s="5" t="s">
        <v>42</v>
      </c>
    </row>
    <row r="2658" spans="1:22" x14ac:dyDescent="0.3">
      <c r="A2658" s="5" t="s">
        <v>2745</v>
      </c>
      <c r="B2658" s="6">
        <v>45600</v>
      </c>
      <c r="C2658" s="5">
        <f t="shared" si="328"/>
        <v>2024</v>
      </c>
      <c r="D2658" s="5">
        <f t="shared" si="329"/>
        <v>11</v>
      </c>
      <c r="E2658" s="5" t="str">
        <f t="shared" si="330"/>
        <v>Nov</v>
      </c>
      <c r="F2658" s="5" t="str">
        <f t="shared" si="331"/>
        <v>Q4</v>
      </c>
      <c r="G2658" s="5" t="s">
        <v>58</v>
      </c>
      <c r="H2658" s="5" t="s">
        <v>72</v>
      </c>
      <c r="I2658" s="5" t="s">
        <v>73</v>
      </c>
      <c r="J2658" s="5" t="s">
        <v>46</v>
      </c>
      <c r="K2658" s="5" t="s">
        <v>66</v>
      </c>
      <c r="L2658" s="5" t="s">
        <v>48</v>
      </c>
      <c r="M2658" s="5" t="s">
        <v>56</v>
      </c>
      <c r="N2658" s="5">
        <v>2</v>
      </c>
      <c r="O2658" s="7">
        <v>279</v>
      </c>
      <c r="P2658" s="8">
        <v>0.05</v>
      </c>
      <c r="Q2658" s="7">
        <v>109</v>
      </c>
      <c r="R2658" s="9">
        <f t="shared" si="332"/>
        <v>530.1</v>
      </c>
      <c r="S2658" s="9">
        <f t="shared" si="333"/>
        <v>218</v>
      </c>
      <c r="T2658" s="9">
        <f t="shared" si="334"/>
        <v>312.10000000000002</v>
      </c>
      <c r="U2658" s="10">
        <f t="shared" si="335"/>
        <v>0.58875683833239012</v>
      </c>
      <c r="V2658" s="5" t="s">
        <v>42</v>
      </c>
    </row>
    <row r="2659" spans="1:22" x14ac:dyDescent="0.3">
      <c r="A2659" s="5" t="s">
        <v>2746</v>
      </c>
      <c r="B2659" s="6">
        <v>45600</v>
      </c>
      <c r="C2659" s="5">
        <f t="shared" si="328"/>
        <v>2024</v>
      </c>
      <c r="D2659" s="5">
        <f t="shared" si="329"/>
        <v>11</v>
      </c>
      <c r="E2659" s="5" t="str">
        <f t="shared" si="330"/>
        <v>Nov</v>
      </c>
      <c r="F2659" s="5" t="str">
        <f t="shared" si="331"/>
        <v>Q4</v>
      </c>
      <c r="G2659" s="5" t="s">
        <v>63</v>
      </c>
      <c r="H2659" s="5" t="s">
        <v>86</v>
      </c>
      <c r="I2659" s="5" t="s">
        <v>87</v>
      </c>
      <c r="J2659" s="5" t="s">
        <v>54</v>
      </c>
      <c r="K2659" s="5" t="s">
        <v>84</v>
      </c>
      <c r="L2659" s="5" t="s">
        <v>76</v>
      </c>
      <c r="M2659" s="5" t="s">
        <v>41</v>
      </c>
      <c r="N2659" s="5">
        <v>4</v>
      </c>
      <c r="O2659" s="7">
        <v>2593</v>
      </c>
      <c r="P2659" s="8">
        <v>0.05</v>
      </c>
      <c r="Q2659" s="7">
        <v>1310</v>
      </c>
      <c r="R2659" s="9">
        <f t="shared" si="332"/>
        <v>9853.4</v>
      </c>
      <c r="S2659" s="9">
        <f t="shared" si="333"/>
        <v>5240</v>
      </c>
      <c r="T2659" s="9">
        <f t="shared" si="334"/>
        <v>4613.3999999999996</v>
      </c>
      <c r="U2659" s="10">
        <f t="shared" si="335"/>
        <v>0.46820386871536729</v>
      </c>
      <c r="V2659" s="5" t="s">
        <v>42</v>
      </c>
    </row>
    <row r="2660" spans="1:22" x14ac:dyDescent="0.3">
      <c r="A2660" s="5" t="s">
        <v>2747</v>
      </c>
      <c r="B2660" s="6">
        <v>45600</v>
      </c>
      <c r="C2660" s="5">
        <f t="shared" si="328"/>
        <v>2024</v>
      </c>
      <c r="D2660" s="5">
        <f t="shared" si="329"/>
        <v>11</v>
      </c>
      <c r="E2660" s="5" t="str">
        <f t="shared" si="330"/>
        <v>Nov</v>
      </c>
      <c r="F2660" s="5" t="str">
        <f t="shared" si="331"/>
        <v>Q4</v>
      </c>
      <c r="G2660" s="5" t="s">
        <v>58</v>
      </c>
      <c r="H2660" s="5" t="s">
        <v>59</v>
      </c>
      <c r="I2660" s="5" t="s">
        <v>60</v>
      </c>
      <c r="J2660" s="5" t="s">
        <v>38</v>
      </c>
      <c r="K2660" s="5" t="s">
        <v>104</v>
      </c>
      <c r="L2660" s="5" t="s">
        <v>40</v>
      </c>
      <c r="M2660" s="5" t="s">
        <v>41</v>
      </c>
      <c r="N2660" s="5">
        <v>1</v>
      </c>
      <c r="O2660" s="7">
        <v>1433</v>
      </c>
      <c r="P2660" s="8">
        <v>0.05</v>
      </c>
      <c r="Q2660" s="7">
        <v>718</v>
      </c>
      <c r="R2660" s="9">
        <f t="shared" si="332"/>
        <v>1361.35</v>
      </c>
      <c r="S2660" s="9">
        <f t="shared" si="333"/>
        <v>718</v>
      </c>
      <c r="T2660" s="9">
        <f t="shared" si="334"/>
        <v>643.34999999999991</v>
      </c>
      <c r="U2660" s="10">
        <f t="shared" si="335"/>
        <v>0.4725823630954567</v>
      </c>
      <c r="V2660" s="5" t="s">
        <v>42</v>
      </c>
    </row>
    <row r="2661" spans="1:22" x14ac:dyDescent="0.3">
      <c r="A2661" s="5" t="s">
        <v>2748</v>
      </c>
      <c r="B2661" s="6">
        <v>45600</v>
      </c>
      <c r="C2661" s="5">
        <f t="shared" si="328"/>
        <v>2024</v>
      </c>
      <c r="D2661" s="5">
        <f t="shared" si="329"/>
        <v>11</v>
      </c>
      <c r="E2661" s="5" t="str">
        <f t="shared" si="330"/>
        <v>Nov</v>
      </c>
      <c r="F2661" s="5" t="str">
        <f t="shared" si="331"/>
        <v>Q4</v>
      </c>
      <c r="G2661" s="5" t="s">
        <v>58</v>
      </c>
      <c r="H2661" s="5" t="s">
        <v>72</v>
      </c>
      <c r="I2661" s="5" t="s">
        <v>73</v>
      </c>
      <c r="J2661" s="5" t="s">
        <v>54</v>
      </c>
      <c r="K2661" s="5" t="s">
        <v>55</v>
      </c>
      <c r="L2661" s="5" t="s">
        <v>40</v>
      </c>
      <c r="M2661" s="5" t="s">
        <v>56</v>
      </c>
      <c r="N2661" s="5">
        <v>1</v>
      </c>
      <c r="O2661" s="7">
        <v>2901</v>
      </c>
      <c r="P2661" s="8">
        <v>0.1</v>
      </c>
      <c r="Q2661" s="7">
        <v>1733</v>
      </c>
      <c r="R2661" s="9">
        <f t="shared" si="332"/>
        <v>2610.9</v>
      </c>
      <c r="S2661" s="9">
        <f t="shared" si="333"/>
        <v>1733</v>
      </c>
      <c r="T2661" s="9">
        <f t="shared" si="334"/>
        <v>877.90000000000009</v>
      </c>
      <c r="U2661" s="10">
        <f t="shared" si="335"/>
        <v>0.3362442069784366</v>
      </c>
      <c r="V2661" s="5" t="s">
        <v>42</v>
      </c>
    </row>
    <row r="2662" spans="1:22" x14ac:dyDescent="0.3">
      <c r="A2662" s="5" t="s">
        <v>2749</v>
      </c>
      <c r="B2662" s="6">
        <v>45600</v>
      </c>
      <c r="C2662" s="5">
        <f t="shared" si="328"/>
        <v>2024</v>
      </c>
      <c r="D2662" s="5">
        <f t="shared" si="329"/>
        <v>11</v>
      </c>
      <c r="E2662" s="5" t="str">
        <f t="shared" si="330"/>
        <v>Nov</v>
      </c>
      <c r="F2662" s="5" t="str">
        <f t="shared" si="331"/>
        <v>Q4</v>
      </c>
      <c r="G2662" s="5" t="s">
        <v>58</v>
      </c>
      <c r="H2662" s="5" t="s">
        <v>68</v>
      </c>
      <c r="I2662" s="5" t="s">
        <v>69</v>
      </c>
      <c r="J2662" s="5" t="s">
        <v>38</v>
      </c>
      <c r="K2662" s="5" t="s">
        <v>104</v>
      </c>
      <c r="L2662" s="5" t="s">
        <v>76</v>
      </c>
      <c r="M2662" s="5" t="s">
        <v>49</v>
      </c>
      <c r="N2662" s="5">
        <v>4</v>
      </c>
      <c r="O2662" s="7">
        <v>1589</v>
      </c>
      <c r="P2662" s="8">
        <v>0</v>
      </c>
      <c r="Q2662" s="7">
        <v>772</v>
      </c>
      <c r="R2662" s="9">
        <f t="shared" si="332"/>
        <v>6356</v>
      </c>
      <c r="S2662" s="9">
        <f t="shared" si="333"/>
        <v>3088</v>
      </c>
      <c r="T2662" s="9">
        <f t="shared" si="334"/>
        <v>3268</v>
      </c>
      <c r="U2662" s="10">
        <f t="shared" si="335"/>
        <v>0.51415984896161104</v>
      </c>
      <c r="V2662" s="5" t="s">
        <v>42</v>
      </c>
    </row>
    <row r="2663" spans="1:22" x14ac:dyDescent="0.3">
      <c r="A2663" s="5" t="s">
        <v>2750</v>
      </c>
      <c r="B2663" s="6">
        <v>45600</v>
      </c>
      <c r="C2663" s="5">
        <f t="shared" si="328"/>
        <v>2024</v>
      </c>
      <c r="D2663" s="5">
        <f t="shared" si="329"/>
        <v>11</v>
      </c>
      <c r="E2663" s="5" t="str">
        <f t="shared" si="330"/>
        <v>Nov</v>
      </c>
      <c r="F2663" s="5" t="str">
        <f t="shared" si="331"/>
        <v>Q4</v>
      </c>
      <c r="G2663" s="5" t="s">
        <v>63</v>
      </c>
      <c r="H2663" s="5" t="s">
        <v>64</v>
      </c>
      <c r="I2663" s="5" t="s">
        <v>65</v>
      </c>
      <c r="J2663" s="5" t="s">
        <v>54</v>
      </c>
      <c r="K2663" s="5" t="s">
        <v>55</v>
      </c>
      <c r="L2663" s="5" t="s">
        <v>76</v>
      </c>
      <c r="M2663" s="5" t="s">
        <v>49</v>
      </c>
      <c r="N2663" s="5">
        <v>2</v>
      </c>
      <c r="O2663" s="7">
        <v>2862</v>
      </c>
      <c r="P2663" s="8">
        <v>0.15</v>
      </c>
      <c r="Q2663" s="7">
        <v>1708</v>
      </c>
      <c r="R2663" s="9">
        <f t="shared" si="332"/>
        <v>4865.3999999999996</v>
      </c>
      <c r="S2663" s="9">
        <f t="shared" si="333"/>
        <v>3416</v>
      </c>
      <c r="T2663" s="9">
        <f t="shared" si="334"/>
        <v>1449.3999999999996</v>
      </c>
      <c r="U2663" s="10">
        <f t="shared" si="335"/>
        <v>0.29789945328236112</v>
      </c>
      <c r="V2663" s="5" t="s">
        <v>42</v>
      </c>
    </row>
    <row r="2664" spans="1:22" x14ac:dyDescent="0.3">
      <c r="A2664" s="5" t="s">
        <v>2751</v>
      </c>
      <c r="B2664" s="6">
        <v>45601</v>
      </c>
      <c r="C2664" s="5">
        <f t="shared" si="328"/>
        <v>2024</v>
      </c>
      <c r="D2664" s="5">
        <f t="shared" si="329"/>
        <v>11</v>
      </c>
      <c r="E2664" s="5" t="str">
        <f t="shared" si="330"/>
        <v>Nov</v>
      </c>
      <c r="F2664" s="5" t="str">
        <f t="shared" si="331"/>
        <v>Q4</v>
      </c>
      <c r="G2664" s="5" t="s">
        <v>35</v>
      </c>
      <c r="H2664" s="5" t="s">
        <v>44</v>
      </c>
      <c r="I2664" s="5" t="s">
        <v>45</v>
      </c>
      <c r="J2664" s="5" t="s">
        <v>46</v>
      </c>
      <c r="K2664" s="5" t="s">
        <v>47</v>
      </c>
      <c r="L2664" s="5" t="s">
        <v>76</v>
      </c>
      <c r="M2664" s="5" t="s">
        <v>41</v>
      </c>
      <c r="N2664" s="5">
        <v>2</v>
      </c>
      <c r="O2664" s="7">
        <v>433</v>
      </c>
      <c r="P2664" s="8">
        <v>0.1</v>
      </c>
      <c r="Q2664" s="7">
        <v>190</v>
      </c>
      <c r="R2664" s="9">
        <f t="shared" si="332"/>
        <v>779.4</v>
      </c>
      <c r="S2664" s="9">
        <f t="shared" si="333"/>
        <v>380</v>
      </c>
      <c r="T2664" s="9">
        <f t="shared" si="334"/>
        <v>399.4</v>
      </c>
      <c r="U2664" s="10">
        <f t="shared" si="335"/>
        <v>0.51244547087503212</v>
      </c>
      <c r="V2664" s="5" t="s">
        <v>42</v>
      </c>
    </row>
    <row r="2665" spans="1:22" x14ac:dyDescent="0.3">
      <c r="A2665" s="5" t="s">
        <v>2752</v>
      </c>
      <c r="B2665" s="6">
        <v>45601</v>
      </c>
      <c r="C2665" s="5">
        <f t="shared" si="328"/>
        <v>2024</v>
      </c>
      <c r="D2665" s="5">
        <f t="shared" si="329"/>
        <v>11</v>
      </c>
      <c r="E2665" s="5" t="str">
        <f t="shared" si="330"/>
        <v>Nov</v>
      </c>
      <c r="F2665" s="5" t="str">
        <f t="shared" si="331"/>
        <v>Q4</v>
      </c>
      <c r="G2665" s="5" t="s">
        <v>51</v>
      </c>
      <c r="H2665" s="5" t="s">
        <v>52</v>
      </c>
      <c r="I2665" s="5" t="s">
        <v>53</v>
      </c>
      <c r="J2665" s="5" t="s">
        <v>38</v>
      </c>
      <c r="K2665" s="5" t="s">
        <v>104</v>
      </c>
      <c r="L2665" s="5" t="s">
        <v>40</v>
      </c>
      <c r="M2665" s="5" t="s">
        <v>41</v>
      </c>
      <c r="N2665" s="5">
        <v>3</v>
      </c>
      <c r="O2665" s="7">
        <v>1414</v>
      </c>
      <c r="P2665" s="8">
        <v>0.15</v>
      </c>
      <c r="Q2665" s="7">
        <v>707</v>
      </c>
      <c r="R2665" s="9">
        <f t="shared" si="332"/>
        <v>3605.7</v>
      </c>
      <c r="S2665" s="9">
        <f t="shared" si="333"/>
        <v>2121</v>
      </c>
      <c r="T2665" s="9">
        <f t="shared" si="334"/>
        <v>1484.6999999999998</v>
      </c>
      <c r="U2665" s="10">
        <f t="shared" si="335"/>
        <v>0.41176470588235292</v>
      </c>
      <c r="V2665" s="5" t="s">
        <v>42</v>
      </c>
    </row>
    <row r="2666" spans="1:22" x14ac:dyDescent="0.3">
      <c r="A2666" s="5" t="s">
        <v>2753</v>
      </c>
      <c r="B2666" s="6">
        <v>45601</v>
      </c>
      <c r="C2666" s="5">
        <f t="shared" si="328"/>
        <v>2024</v>
      </c>
      <c r="D2666" s="5">
        <f t="shared" si="329"/>
        <v>11</v>
      </c>
      <c r="E2666" s="5" t="str">
        <f t="shared" si="330"/>
        <v>Nov</v>
      </c>
      <c r="F2666" s="5" t="str">
        <f t="shared" si="331"/>
        <v>Q4</v>
      </c>
      <c r="G2666" s="5" t="s">
        <v>58</v>
      </c>
      <c r="H2666" s="5" t="s">
        <v>59</v>
      </c>
      <c r="I2666" s="5" t="s">
        <v>60</v>
      </c>
      <c r="J2666" s="5" t="s">
        <v>38</v>
      </c>
      <c r="K2666" s="5" t="s">
        <v>39</v>
      </c>
      <c r="L2666" s="5" t="s">
        <v>48</v>
      </c>
      <c r="M2666" s="5" t="s">
        <v>41</v>
      </c>
      <c r="N2666" s="5">
        <v>3</v>
      </c>
      <c r="O2666" s="7">
        <v>49621</v>
      </c>
      <c r="P2666" s="8">
        <v>0.05</v>
      </c>
      <c r="Q2666" s="7">
        <v>41538</v>
      </c>
      <c r="R2666" s="9">
        <f t="shared" si="332"/>
        <v>141419.85</v>
      </c>
      <c r="S2666" s="9">
        <f t="shared" si="333"/>
        <v>124614</v>
      </c>
      <c r="T2666" s="9">
        <f t="shared" si="334"/>
        <v>16805.850000000006</v>
      </c>
      <c r="U2666" s="10">
        <f t="shared" si="335"/>
        <v>0.11883657067943436</v>
      </c>
      <c r="V2666" s="5" t="s">
        <v>42</v>
      </c>
    </row>
    <row r="2667" spans="1:22" x14ac:dyDescent="0.3">
      <c r="A2667" s="5" t="s">
        <v>2754</v>
      </c>
      <c r="B2667" s="6">
        <v>45601</v>
      </c>
      <c r="C2667" s="5">
        <f t="shared" si="328"/>
        <v>2024</v>
      </c>
      <c r="D2667" s="5">
        <f t="shared" si="329"/>
        <v>11</v>
      </c>
      <c r="E2667" s="5" t="str">
        <f t="shared" si="330"/>
        <v>Nov</v>
      </c>
      <c r="F2667" s="5" t="str">
        <f t="shared" si="331"/>
        <v>Q4</v>
      </c>
      <c r="G2667" s="5" t="s">
        <v>51</v>
      </c>
      <c r="H2667" s="5" t="s">
        <v>52</v>
      </c>
      <c r="I2667" s="5" t="s">
        <v>53</v>
      </c>
      <c r="J2667" s="5" t="s">
        <v>38</v>
      </c>
      <c r="K2667" s="5" t="s">
        <v>75</v>
      </c>
      <c r="L2667" s="5" t="s">
        <v>76</v>
      </c>
      <c r="M2667" s="5" t="s">
        <v>41</v>
      </c>
      <c r="N2667" s="5">
        <v>4</v>
      </c>
      <c r="O2667" s="7">
        <v>11163</v>
      </c>
      <c r="P2667" s="8">
        <v>0.15</v>
      </c>
      <c r="Q2667" s="7">
        <v>8134</v>
      </c>
      <c r="R2667" s="9">
        <f t="shared" si="332"/>
        <v>37954.199999999997</v>
      </c>
      <c r="S2667" s="9">
        <f t="shared" si="333"/>
        <v>32536</v>
      </c>
      <c r="T2667" s="9">
        <f t="shared" si="334"/>
        <v>5418.1999999999971</v>
      </c>
      <c r="U2667" s="10">
        <f t="shared" si="335"/>
        <v>0.1427562693983801</v>
      </c>
      <c r="V2667" s="5" t="s">
        <v>42</v>
      </c>
    </row>
    <row r="2668" spans="1:22" x14ac:dyDescent="0.3">
      <c r="A2668" s="5" t="s">
        <v>2755</v>
      </c>
      <c r="B2668" s="6">
        <v>45602</v>
      </c>
      <c r="C2668" s="5">
        <f t="shared" si="328"/>
        <v>2024</v>
      </c>
      <c r="D2668" s="5">
        <f t="shared" si="329"/>
        <v>11</v>
      </c>
      <c r="E2668" s="5" t="str">
        <f t="shared" si="330"/>
        <v>Nov</v>
      </c>
      <c r="F2668" s="5" t="str">
        <f t="shared" si="331"/>
        <v>Q4</v>
      </c>
      <c r="G2668" s="5" t="s">
        <v>58</v>
      </c>
      <c r="H2668" s="5" t="s">
        <v>72</v>
      </c>
      <c r="I2668" s="5" t="s">
        <v>73</v>
      </c>
      <c r="J2668" s="5" t="s">
        <v>46</v>
      </c>
      <c r="K2668" s="5" t="s">
        <v>89</v>
      </c>
      <c r="L2668" s="5" t="s">
        <v>76</v>
      </c>
      <c r="M2668" s="5" t="s">
        <v>49</v>
      </c>
      <c r="N2668" s="5">
        <v>2</v>
      </c>
      <c r="O2668" s="7">
        <v>2111</v>
      </c>
      <c r="P2668" s="8">
        <v>0.15</v>
      </c>
      <c r="Q2668" s="7">
        <v>1244</v>
      </c>
      <c r="R2668" s="9">
        <f t="shared" si="332"/>
        <v>3588.7</v>
      </c>
      <c r="S2668" s="9">
        <f t="shared" si="333"/>
        <v>2488</v>
      </c>
      <c r="T2668" s="9">
        <f t="shared" si="334"/>
        <v>1100.6999999999998</v>
      </c>
      <c r="U2668" s="10">
        <f t="shared" si="335"/>
        <v>0.30671273720288683</v>
      </c>
      <c r="V2668" s="5" t="s">
        <v>42</v>
      </c>
    </row>
    <row r="2669" spans="1:22" x14ac:dyDescent="0.3">
      <c r="A2669" s="5" t="s">
        <v>2756</v>
      </c>
      <c r="B2669" s="6">
        <v>45602</v>
      </c>
      <c r="C2669" s="5">
        <f t="shared" si="328"/>
        <v>2024</v>
      </c>
      <c r="D2669" s="5">
        <f t="shared" si="329"/>
        <v>11</v>
      </c>
      <c r="E2669" s="5" t="str">
        <f t="shared" si="330"/>
        <v>Nov</v>
      </c>
      <c r="F2669" s="5" t="str">
        <f t="shared" si="331"/>
        <v>Q4</v>
      </c>
      <c r="G2669" s="5" t="s">
        <v>35</v>
      </c>
      <c r="H2669" s="5" t="s">
        <v>44</v>
      </c>
      <c r="I2669" s="5" t="s">
        <v>45</v>
      </c>
      <c r="J2669" s="5" t="s">
        <v>54</v>
      </c>
      <c r="K2669" s="5" t="s">
        <v>84</v>
      </c>
      <c r="L2669" s="5" t="s">
        <v>48</v>
      </c>
      <c r="M2669" s="5" t="s">
        <v>49</v>
      </c>
      <c r="N2669" s="5">
        <v>3</v>
      </c>
      <c r="O2669" s="7">
        <v>2552</v>
      </c>
      <c r="P2669" s="8">
        <v>0.05</v>
      </c>
      <c r="Q2669" s="7">
        <v>1285</v>
      </c>
      <c r="R2669" s="9">
        <f t="shared" si="332"/>
        <v>7273.2</v>
      </c>
      <c r="S2669" s="9">
        <f t="shared" si="333"/>
        <v>3855</v>
      </c>
      <c r="T2669" s="9">
        <f t="shared" si="334"/>
        <v>3418.2</v>
      </c>
      <c r="U2669" s="10">
        <f t="shared" si="335"/>
        <v>0.46997195182313151</v>
      </c>
      <c r="V2669" s="5" t="s">
        <v>42</v>
      </c>
    </row>
    <row r="2670" spans="1:22" x14ac:dyDescent="0.3">
      <c r="A2670" s="5" t="s">
        <v>2757</v>
      </c>
      <c r="B2670" s="6">
        <v>45602</v>
      </c>
      <c r="C2670" s="5">
        <f t="shared" si="328"/>
        <v>2024</v>
      </c>
      <c r="D2670" s="5">
        <f t="shared" si="329"/>
        <v>11</v>
      </c>
      <c r="E2670" s="5" t="str">
        <f t="shared" si="330"/>
        <v>Nov</v>
      </c>
      <c r="F2670" s="5" t="str">
        <f t="shared" si="331"/>
        <v>Q4</v>
      </c>
      <c r="G2670" s="5" t="s">
        <v>63</v>
      </c>
      <c r="H2670" s="5" t="s">
        <v>64</v>
      </c>
      <c r="I2670" s="5" t="s">
        <v>65</v>
      </c>
      <c r="J2670" s="5" t="s">
        <v>54</v>
      </c>
      <c r="K2670" s="5" t="s">
        <v>99</v>
      </c>
      <c r="L2670" s="5" t="s">
        <v>40</v>
      </c>
      <c r="M2670" s="5" t="s">
        <v>49</v>
      </c>
      <c r="N2670" s="5">
        <v>1</v>
      </c>
      <c r="O2670" s="7">
        <v>1681</v>
      </c>
      <c r="P2670" s="8">
        <v>0.05</v>
      </c>
      <c r="Q2670" s="7">
        <v>874</v>
      </c>
      <c r="R2670" s="9">
        <f t="shared" si="332"/>
        <v>1596.9499999999998</v>
      </c>
      <c r="S2670" s="9">
        <f t="shared" si="333"/>
        <v>874</v>
      </c>
      <c r="T2670" s="9">
        <f t="shared" si="334"/>
        <v>722.94999999999982</v>
      </c>
      <c r="U2670" s="10">
        <f t="shared" si="335"/>
        <v>0.45270672218917307</v>
      </c>
      <c r="V2670" s="5" t="s">
        <v>42</v>
      </c>
    </row>
    <row r="2671" spans="1:22" x14ac:dyDescent="0.3">
      <c r="A2671" s="5" t="s">
        <v>2758</v>
      </c>
      <c r="B2671" s="6">
        <v>45602</v>
      </c>
      <c r="C2671" s="5">
        <f t="shared" si="328"/>
        <v>2024</v>
      </c>
      <c r="D2671" s="5">
        <f t="shared" si="329"/>
        <v>11</v>
      </c>
      <c r="E2671" s="5" t="str">
        <f t="shared" si="330"/>
        <v>Nov</v>
      </c>
      <c r="F2671" s="5" t="str">
        <f t="shared" si="331"/>
        <v>Q4</v>
      </c>
      <c r="G2671" s="5" t="s">
        <v>51</v>
      </c>
      <c r="H2671" s="5" t="s">
        <v>106</v>
      </c>
      <c r="I2671" s="5" t="s">
        <v>107</v>
      </c>
      <c r="J2671" s="5" t="s">
        <v>81</v>
      </c>
      <c r="K2671" s="5" t="s">
        <v>130</v>
      </c>
      <c r="L2671" s="5" t="s">
        <v>40</v>
      </c>
      <c r="M2671" s="5" t="s">
        <v>41</v>
      </c>
      <c r="N2671" s="5">
        <v>2</v>
      </c>
      <c r="O2671" s="7">
        <v>13924</v>
      </c>
      <c r="P2671" s="8">
        <v>0.3</v>
      </c>
      <c r="Q2671" s="7">
        <v>8576</v>
      </c>
      <c r="R2671" s="9">
        <f t="shared" si="332"/>
        <v>19493.599999999999</v>
      </c>
      <c r="S2671" s="9">
        <f t="shared" si="333"/>
        <v>17152</v>
      </c>
      <c r="T2671" s="9">
        <f t="shared" si="334"/>
        <v>2341.5999999999985</v>
      </c>
      <c r="U2671" s="10">
        <f t="shared" si="335"/>
        <v>0.12012147576640532</v>
      </c>
      <c r="V2671" s="5" t="s">
        <v>42</v>
      </c>
    </row>
    <row r="2672" spans="1:22" x14ac:dyDescent="0.3">
      <c r="A2672" s="5" t="s">
        <v>2759</v>
      </c>
      <c r="B2672" s="6">
        <v>45602</v>
      </c>
      <c r="C2672" s="5">
        <f t="shared" si="328"/>
        <v>2024</v>
      </c>
      <c r="D2672" s="5">
        <f t="shared" si="329"/>
        <v>11</v>
      </c>
      <c r="E2672" s="5" t="str">
        <f t="shared" si="330"/>
        <v>Nov</v>
      </c>
      <c r="F2672" s="5" t="str">
        <f t="shared" si="331"/>
        <v>Q4</v>
      </c>
      <c r="G2672" s="5" t="s">
        <v>63</v>
      </c>
      <c r="H2672" s="5" t="s">
        <v>109</v>
      </c>
      <c r="I2672" s="5" t="s">
        <v>110</v>
      </c>
      <c r="J2672" s="5" t="s">
        <v>46</v>
      </c>
      <c r="K2672" s="5" t="s">
        <v>66</v>
      </c>
      <c r="L2672" s="5" t="s">
        <v>40</v>
      </c>
      <c r="M2672" s="5" t="s">
        <v>41</v>
      </c>
      <c r="N2672" s="5">
        <v>4</v>
      </c>
      <c r="O2672" s="7">
        <v>284</v>
      </c>
      <c r="P2672" s="8">
        <v>0.1</v>
      </c>
      <c r="Q2672" s="7">
        <v>111</v>
      </c>
      <c r="R2672" s="9">
        <f t="shared" si="332"/>
        <v>1022.4</v>
      </c>
      <c r="S2672" s="9">
        <f t="shared" si="333"/>
        <v>444</v>
      </c>
      <c r="T2672" s="9">
        <f t="shared" si="334"/>
        <v>578.4</v>
      </c>
      <c r="U2672" s="10">
        <f t="shared" si="335"/>
        <v>0.56572769953051638</v>
      </c>
      <c r="V2672" s="5" t="s">
        <v>42</v>
      </c>
    </row>
    <row r="2673" spans="1:22" x14ac:dyDescent="0.3">
      <c r="A2673" s="5" t="s">
        <v>2760</v>
      </c>
      <c r="B2673" s="6">
        <v>45602</v>
      </c>
      <c r="C2673" s="5">
        <f t="shared" si="328"/>
        <v>2024</v>
      </c>
      <c r="D2673" s="5">
        <f t="shared" si="329"/>
        <v>11</v>
      </c>
      <c r="E2673" s="5" t="str">
        <f t="shared" si="330"/>
        <v>Nov</v>
      </c>
      <c r="F2673" s="5" t="str">
        <f t="shared" si="331"/>
        <v>Q4</v>
      </c>
      <c r="G2673" s="5" t="s">
        <v>51</v>
      </c>
      <c r="H2673" s="5" t="s">
        <v>106</v>
      </c>
      <c r="I2673" s="5" t="s">
        <v>107</v>
      </c>
      <c r="J2673" s="5" t="s">
        <v>46</v>
      </c>
      <c r="K2673" s="5" t="s">
        <v>61</v>
      </c>
      <c r="L2673" s="5" t="s">
        <v>48</v>
      </c>
      <c r="M2673" s="5" t="s">
        <v>56</v>
      </c>
      <c r="N2673" s="5">
        <v>2</v>
      </c>
      <c r="O2673" s="7">
        <v>244</v>
      </c>
      <c r="P2673" s="8">
        <v>0</v>
      </c>
      <c r="Q2673" s="7">
        <v>103</v>
      </c>
      <c r="R2673" s="9">
        <f t="shared" si="332"/>
        <v>488</v>
      </c>
      <c r="S2673" s="9">
        <f t="shared" si="333"/>
        <v>206</v>
      </c>
      <c r="T2673" s="9">
        <f t="shared" si="334"/>
        <v>282</v>
      </c>
      <c r="U2673" s="10">
        <f t="shared" si="335"/>
        <v>0.57786885245901642</v>
      </c>
      <c r="V2673" s="5" t="s">
        <v>42</v>
      </c>
    </row>
    <row r="2674" spans="1:22" x14ac:dyDescent="0.3">
      <c r="A2674" s="5" t="s">
        <v>2761</v>
      </c>
      <c r="B2674" s="6">
        <v>45603</v>
      </c>
      <c r="C2674" s="5">
        <f t="shared" si="328"/>
        <v>2024</v>
      </c>
      <c r="D2674" s="5">
        <f t="shared" si="329"/>
        <v>11</v>
      </c>
      <c r="E2674" s="5" t="str">
        <f t="shared" si="330"/>
        <v>Nov</v>
      </c>
      <c r="F2674" s="5" t="str">
        <f t="shared" si="331"/>
        <v>Q4</v>
      </c>
      <c r="G2674" s="5" t="s">
        <v>63</v>
      </c>
      <c r="H2674" s="5" t="s">
        <v>109</v>
      </c>
      <c r="I2674" s="5" t="s">
        <v>110</v>
      </c>
      <c r="J2674" s="5" t="s">
        <v>46</v>
      </c>
      <c r="K2674" s="5" t="s">
        <v>66</v>
      </c>
      <c r="L2674" s="5" t="s">
        <v>76</v>
      </c>
      <c r="M2674" s="5" t="s">
        <v>56</v>
      </c>
      <c r="N2674" s="5">
        <v>1</v>
      </c>
      <c r="O2674" s="7">
        <v>272</v>
      </c>
      <c r="P2674" s="8">
        <v>0.05</v>
      </c>
      <c r="Q2674" s="7">
        <v>110</v>
      </c>
      <c r="R2674" s="9">
        <f t="shared" si="332"/>
        <v>258.39999999999998</v>
      </c>
      <c r="S2674" s="9">
        <f t="shared" si="333"/>
        <v>110</v>
      </c>
      <c r="T2674" s="9">
        <f t="shared" si="334"/>
        <v>148.39999999999998</v>
      </c>
      <c r="U2674" s="10">
        <f t="shared" si="335"/>
        <v>0.57430340557275539</v>
      </c>
      <c r="V2674" s="5" t="s">
        <v>42</v>
      </c>
    </row>
    <row r="2675" spans="1:22" x14ac:dyDescent="0.3">
      <c r="A2675" s="5" t="s">
        <v>2762</v>
      </c>
      <c r="B2675" s="6">
        <v>45603</v>
      </c>
      <c r="C2675" s="5">
        <f t="shared" si="328"/>
        <v>2024</v>
      </c>
      <c r="D2675" s="5">
        <f t="shared" si="329"/>
        <v>11</v>
      </c>
      <c r="E2675" s="5" t="str">
        <f t="shared" si="330"/>
        <v>Nov</v>
      </c>
      <c r="F2675" s="5" t="str">
        <f t="shared" si="331"/>
        <v>Q4</v>
      </c>
      <c r="G2675" s="5" t="s">
        <v>63</v>
      </c>
      <c r="H2675" s="5" t="s">
        <v>64</v>
      </c>
      <c r="I2675" s="5" t="s">
        <v>65</v>
      </c>
      <c r="J2675" s="5" t="s">
        <v>54</v>
      </c>
      <c r="K2675" s="5" t="s">
        <v>99</v>
      </c>
      <c r="L2675" s="5" t="s">
        <v>40</v>
      </c>
      <c r="M2675" s="5" t="s">
        <v>56</v>
      </c>
      <c r="N2675" s="5">
        <v>3</v>
      </c>
      <c r="O2675" s="7">
        <v>1703</v>
      </c>
      <c r="P2675" s="8">
        <v>0.1</v>
      </c>
      <c r="Q2675" s="7">
        <v>878</v>
      </c>
      <c r="R2675" s="9">
        <f t="shared" si="332"/>
        <v>4598.1000000000004</v>
      </c>
      <c r="S2675" s="9">
        <f t="shared" si="333"/>
        <v>2634</v>
      </c>
      <c r="T2675" s="9">
        <f t="shared" si="334"/>
        <v>1964.1000000000004</v>
      </c>
      <c r="U2675" s="10">
        <f t="shared" si="335"/>
        <v>0.42715469433026687</v>
      </c>
      <c r="V2675" s="5" t="s">
        <v>42</v>
      </c>
    </row>
    <row r="2676" spans="1:22" x14ac:dyDescent="0.3">
      <c r="A2676" s="5" t="s">
        <v>2763</v>
      </c>
      <c r="B2676" s="6">
        <v>45603</v>
      </c>
      <c r="C2676" s="5">
        <f t="shared" si="328"/>
        <v>2024</v>
      </c>
      <c r="D2676" s="5">
        <f t="shared" si="329"/>
        <v>11</v>
      </c>
      <c r="E2676" s="5" t="str">
        <f t="shared" si="330"/>
        <v>Nov</v>
      </c>
      <c r="F2676" s="5" t="str">
        <f t="shared" si="331"/>
        <v>Q4</v>
      </c>
      <c r="G2676" s="5" t="s">
        <v>35</v>
      </c>
      <c r="H2676" s="5" t="s">
        <v>36</v>
      </c>
      <c r="I2676" s="5" t="s">
        <v>37</v>
      </c>
      <c r="J2676" s="5" t="s">
        <v>38</v>
      </c>
      <c r="K2676" s="5" t="s">
        <v>39</v>
      </c>
      <c r="L2676" s="5" t="s">
        <v>76</v>
      </c>
      <c r="M2676" s="5" t="s">
        <v>49</v>
      </c>
      <c r="N2676" s="5">
        <v>2</v>
      </c>
      <c r="O2676" s="7">
        <v>52054</v>
      </c>
      <c r="P2676" s="8">
        <v>0.05</v>
      </c>
      <c r="Q2676" s="7">
        <v>43860</v>
      </c>
      <c r="R2676" s="9">
        <f t="shared" si="332"/>
        <v>98902.599999999991</v>
      </c>
      <c r="S2676" s="9">
        <f t="shared" si="333"/>
        <v>87720</v>
      </c>
      <c r="T2676" s="9">
        <f t="shared" si="334"/>
        <v>11182.599999999991</v>
      </c>
      <c r="U2676" s="10">
        <f t="shared" si="335"/>
        <v>0.11306679500842234</v>
      </c>
      <c r="V2676" s="5" t="s">
        <v>42</v>
      </c>
    </row>
    <row r="2677" spans="1:22" x14ac:dyDescent="0.3">
      <c r="A2677" s="5" t="s">
        <v>2764</v>
      </c>
      <c r="B2677" s="6">
        <v>45603</v>
      </c>
      <c r="C2677" s="5">
        <f t="shared" si="328"/>
        <v>2024</v>
      </c>
      <c r="D2677" s="5">
        <f t="shared" si="329"/>
        <v>11</v>
      </c>
      <c r="E2677" s="5" t="str">
        <f t="shared" si="330"/>
        <v>Nov</v>
      </c>
      <c r="F2677" s="5" t="str">
        <f t="shared" si="331"/>
        <v>Q4</v>
      </c>
      <c r="G2677" s="5" t="s">
        <v>63</v>
      </c>
      <c r="H2677" s="5" t="s">
        <v>64</v>
      </c>
      <c r="I2677" s="5" t="s">
        <v>65</v>
      </c>
      <c r="J2677" s="5" t="s">
        <v>81</v>
      </c>
      <c r="K2677" s="5" t="s">
        <v>82</v>
      </c>
      <c r="L2677" s="5" t="s">
        <v>40</v>
      </c>
      <c r="M2677" s="5" t="s">
        <v>49</v>
      </c>
      <c r="N2677" s="5">
        <v>2</v>
      </c>
      <c r="O2677" s="7">
        <v>6625</v>
      </c>
      <c r="P2677" s="8">
        <v>0.15</v>
      </c>
      <c r="Q2677" s="7">
        <v>3713</v>
      </c>
      <c r="R2677" s="9">
        <f t="shared" si="332"/>
        <v>11262.5</v>
      </c>
      <c r="S2677" s="9">
        <f t="shared" si="333"/>
        <v>7426</v>
      </c>
      <c r="T2677" s="9">
        <f t="shared" si="334"/>
        <v>3836.5</v>
      </c>
      <c r="U2677" s="10">
        <f t="shared" si="335"/>
        <v>0.34064372918978914</v>
      </c>
      <c r="V2677" s="5" t="s">
        <v>42</v>
      </c>
    </row>
    <row r="2678" spans="1:22" x14ac:dyDescent="0.3">
      <c r="A2678" s="5" t="s">
        <v>2765</v>
      </c>
      <c r="B2678" s="6">
        <v>45603</v>
      </c>
      <c r="C2678" s="5">
        <f t="shared" si="328"/>
        <v>2024</v>
      </c>
      <c r="D2678" s="5">
        <f t="shared" si="329"/>
        <v>11</v>
      </c>
      <c r="E2678" s="5" t="str">
        <f t="shared" si="330"/>
        <v>Nov</v>
      </c>
      <c r="F2678" s="5" t="str">
        <f t="shared" si="331"/>
        <v>Q4</v>
      </c>
      <c r="G2678" s="5" t="s">
        <v>51</v>
      </c>
      <c r="H2678" s="5" t="s">
        <v>79</v>
      </c>
      <c r="I2678" s="5" t="s">
        <v>80</v>
      </c>
      <c r="J2678" s="5" t="s">
        <v>54</v>
      </c>
      <c r="K2678" s="5" t="s">
        <v>55</v>
      </c>
      <c r="L2678" s="5" t="s">
        <v>40</v>
      </c>
      <c r="M2678" s="5" t="s">
        <v>41</v>
      </c>
      <c r="N2678" s="5">
        <v>1</v>
      </c>
      <c r="O2678" s="7">
        <v>2563</v>
      </c>
      <c r="P2678" s="8">
        <v>0.2</v>
      </c>
      <c r="Q2678" s="7">
        <v>1503</v>
      </c>
      <c r="R2678" s="9">
        <f t="shared" si="332"/>
        <v>2050.4</v>
      </c>
      <c r="S2678" s="9">
        <f t="shared" si="333"/>
        <v>1503</v>
      </c>
      <c r="T2678" s="9">
        <f t="shared" si="334"/>
        <v>547.40000000000009</v>
      </c>
      <c r="U2678" s="10">
        <f t="shared" si="335"/>
        <v>0.26697229808817796</v>
      </c>
      <c r="V2678" s="5" t="s">
        <v>42</v>
      </c>
    </row>
    <row r="2679" spans="1:22" x14ac:dyDescent="0.3">
      <c r="A2679" s="5" t="s">
        <v>2766</v>
      </c>
      <c r="B2679" s="6">
        <v>45603</v>
      </c>
      <c r="C2679" s="5">
        <f t="shared" si="328"/>
        <v>2024</v>
      </c>
      <c r="D2679" s="5">
        <f t="shared" si="329"/>
        <v>11</v>
      </c>
      <c r="E2679" s="5" t="str">
        <f t="shared" si="330"/>
        <v>Nov</v>
      </c>
      <c r="F2679" s="5" t="str">
        <f t="shared" si="331"/>
        <v>Q4</v>
      </c>
      <c r="G2679" s="5" t="s">
        <v>51</v>
      </c>
      <c r="H2679" s="5" t="s">
        <v>79</v>
      </c>
      <c r="I2679" s="5" t="s">
        <v>80</v>
      </c>
      <c r="J2679" s="5" t="s">
        <v>54</v>
      </c>
      <c r="K2679" s="5" t="s">
        <v>84</v>
      </c>
      <c r="L2679" s="5" t="s">
        <v>48</v>
      </c>
      <c r="M2679" s="5" t="s">
        <v>56</v>
      </c>
      <c r="N2679" s="5">
        <v>1</v>
      </c>
      <c r="O2679" s="7">
        <v>2406</v>
      </c>
      <c r="P2679" s="8">
        <v>0</v>
      </c>
      <c r="Q2679" s="7">
        <v>1206</v>
      </c>
      <c r="R2679" s="9">
        <f t="shared" si="332"/>
        <v>2406</v>
      </c>
      <c r="S2679" s="9">
        <f t="shared" si="333"/>
        <v>1206</v>
      </c>
      <c r="T2679" s="9">
        <f t="shared" si="334"/>
        <v>1200</v>
      </c>
      <c r="U2679" s="10">
        <f t="shared" si="335"/>
        <v>0.49875311720698257</v>
      </c>
      <c r="V2679" s="5" t="s">
        <v>42</v>
      </c>
    </row>
    <row r="2680" spans="1:22" x14ac:dyDescent="0.3">
      <c r="A2680" s="5" t="s">
        <v>2767</v>
      </c>
      <c r="B2680" s="6">
        <v>45603</v>
      </c>
      <c r="C2680" s="5">
        <f t="shared" si="328"/>
        <v>2024</v>
      </c>
      <c r="D2680" s="5">
        <f t="shared" si="329"/>
        <v>11</v>
      </c>
      <c r="E2680" s="5" t="str">
        <f t="shared" si="330"/>
        <v>Nov</v>
      </c>
      <c r="F2680" s="5" t="str">
        <f t="shared" si="331"/>
        <v>Q4</v>
      </c>
      <c r="G2680" s="5" t="s">
        <v>51</v>
      </c>
      <c r="H2680" s="5" t="s">
        <v>52</v>
      </c>
      <c r="I2680" s="5" t="s">
        <v>53</v>
      </c>
      <c r="J2680" s="5" t="s">
        <v>54</v>
      </c>
      <c r="K2680" s="5" t="s">
        <v>84</v>
      </c>
      <c r="L2680" s="5" t="s">
        <v>40</v>
      </c>
      <c r="M2680" s="5" t="s">
        <v>56</v>
      </c>
      <c r="N2680" s="5">
        <v>1</v>
      </c>
      <c r="O2680" s="7">
        <v>2291</v>
      </c>
      <c r="P2680" s="8">
        <v>0.05</v>
      </c>
      <c r="Q2680" s="7">
        <v>1173</v>
      </c>
      <c r="R2680" s="9">
        <f t="shared" si="332"/>
        <v>2176.4499999999998</v>
      </c>
      <c r="S2680" s="9">
        <f t="shared" si="333"/>
        <v>1173</v>
      </c>
      <c r="T2680" s="9">
        <f t="shared" si="334"/>
        <v>1003.4499999999998</v>
      </c>
      <c r="U2680" s="10">
        <f t="shared" si="335"/>
        <v>0.46104895586850142</v>
      </c>
      <c r="V2680" s="5" t="s">
        <v>42</v>
      </c>
    </row>
    <row r="2681" spans="1:22" x14ac:dyDescent="0.3">
      <c r="A2681" s="5" t="s">
        <v>2768</v>
      </c>
      <c r="B2681" s="6">
        <v>45603</v>
      </c>
      <c r="C2681" s="5">
        <f t="shared" si="328"/>
        <v>2024</v>
      </c>
      <c r="D2681" s="5">
        <f t="shared" si="329"/>
        <v>11</v>
      </c>
      <c r="E2681" s="5" t="str">
        <f t="shared" si="330"/>
        <v>Nov</v>
      </c>
      <c r="F2681" s="5" t="str">
        <f t="shared" si="331"/>
        <v>Q4</v>
      </c>
      <c r="G2681" s="5" t="s">
        <v>51</v>
      </c>
      <c r="H2681" s="5" t="s">
        <v>79</v>
      </c>
      <c r="I2681" s="5" t="s">
        <v>80</v>
      </c>
      <c r="J2681" s="5" t="s">
        <v>46</v>
      </c>
      <c r="K2681" s="5" t="s">
        <v>47</v>
      </c>
      <c r="L2681" s="5" t="s">
        <v>40</v>
      </c>
      <c r="M2681" s="5" t="s">
        <v>56</v>
      </c>
      <c r="N2681" s="5">
        <v>3</v>
      </c>
      <c r="O2681" s="7">
        <v>451</v>
      </c>
      <c r="P2681" s="8">
        <v>0</v>
      </c>
      <c r="Q2681" s="7">
        <v>209</v>
      </c>
      <c r="R2681" s="9">
        <f t="shared" si="332"/>
        <v>1353</v>
      </c>
      <c r="S2681" s="9">
        <f t="shared" si="333"/>
        <v>627</v>
      </c>
      <c r="T2681" s="9">
        <f t="shared" si="334"/>
        <v>726</v>
      </c>
      <c r="U2681" s="10">
        <f t="shared" si="335"/>
        <v>0.53658536585365857</v>
      </c>
      <c r="V2681" s="5" t="s">
        <v>42</v>
      </c>
    </row>
    <row r="2682" spans="1:22" x14ac:dyDescent="0.3">
      <c r="A2682" s="5" t="s">
        <v>2769</v>
      </c>
      <c r="B2682" s="6">
        <v>45603</v>
      </c>
      <c r="C2682" s="5">
        <f t="shared" si="328"/>
        <v>2024</v>
      </c>
      <c r="D2682" s="5">
        <f t="shared" si="329"/>
        <v>11</v>
      </c>
      <c r="E2682" s="5" t="str">
        <f t="shared" si="330"/>
        <v>Nov</v>
      </c>
      <c r="F2682" s="5" t="str">
        <f t="shared" si="331"/>
        <v>Q4</v>
      </c>
      <c r="G2682" s="5" t="s">
        <v>63</v>
      </c>
      <c r="H2682" s="5" t="s">
        <v>64</v>
      </c>
      <c r="I2682" s="5" t="s">
        <v>65</v>
      </c>
      <c r="J2682" s="5" t="s">
        <v>46</v>
      </c>
      <c r="K2682" s="5" t="s">
        <v>61</v>
      </c>
      <c r="L2682" s="5" t="s">
        <v>40</v>
      </c>
      <c r="M2682" s="5" t="s">
        <v>41</v>
      </c>
      <c r="N2682" s="5">
        <v>1</v>
      </c>
      <c r="O2682" s="7">
        <v>244</v>
      </c>
      <c r="P2682" s="8">
        <v>0.2</v>
      </c>
      <c r="Q2682" s="7">
        <v>104</v>
      </c>
      <c r="R2682" s="9">
        <f t="shared" si="332"/>
        <v>195.20000000000002</v>
      </c>
      <c r="S2682" s="9">
        <f t="shared" si="333"/>
        <v>104</v>
      </c>
      <c r="T2682" s="9">
        <f t="shared" si="334"/>
        <v>91.200000000000017</v>
      </c>
      <c r="U2682" s="10">
        <f t="shared" si="335"/>
        <v>0.46721311475409838</v>
      </c>
      <c r="V2682" s="5" t="s">
        <v>42</v>
      </c>
    </row>
    <row r="2683" spans="1:22" x14ac:dyDescent="0.3">
      <c r="A2683" s="5" t="s">
        <v>2770</v>
      </c>
      <c r="B2683" s="6">
        <v>45603</v>
      </c>
      <c r="C2683" s="5">
        <f t="shared" si="328"/>
        <v>2024</v>
      </c>
      <c r="D2683" s="5">
        <f t="shared" si="329"/>
        <v>11</v>
      </c>
      <c r="E2683" s="5" t="str">
        <f t="shared" si="330"/>
        <v>Nov</v>
      </c>
      <c r="F2683" s="5" t="str">
        <f t="shared" si="331"/>
        <v>Q4</v>
      </c>
      <c r="G2683" s="5" t="s">
        <v>51</v>
      </c>
      <c r="H2683" s="5" t="s">
        <v>52</v>
      </c>
      <c r="I2683" s="5" t="s">
        <v>53</v>
      </c>
      <c r="J2683" s="5" t="s">
        <v>46</v>
      </c>
      <c r="K2683" s="5" t="s">
        <v>89</v>
      </c>
      <c r="L2683" s="5" t="s">
        <v>76</v>
      </c>
      <c r="M2683" s="5" t="s">
        <v>49</v>
      </c>
      <c r="N2683" s="5">
        <v>3</v>
      </c>
      <c r="O2683" s="7">
        <v>2399</v>
      </c>
      <c r="P2683" s="8">
        <v>0.1</v>
      </c>
      <c r="Q2683" s="7">
        <v>1397</v>
      </c>
      <c r="R2683" s="9">
        <f t="shared" si="332"/>
        <v>6477.3</v>
      </c>
      <c r="S2683" s="9">
        <f t="shared" si="333"/>
        <v>4191</v>
      </c>
      <c r="T2683" s="9">
        <f t="shared" si="334"/>
        <v>2286.3000000000002</v>
      </c>
      <c r="U2683" s="10">
        <f t="shared" si="335"/>
        <v>0.35297114538465102</v>
      </c>
      <c r="V2683" s="5" t="s">
        <v>42</v>
      </c>
    </row>
    <row r="2684" spans="1:22" x14ac:dyDescent="0.3">
      <c r="A2684" s="5" t="s">
        <v>2771</v>
      </c>
      <c r="B2684" s="6">
        <v>45604</v>
      </c>
      <c r="C2684" s="5">
        <f t="shared" si="328"/>
        <v>2024</v>
      </c>
      <c r="D2684" s="5">
        <f t="shared" si="329"/>
        <v>11</v>
      </c>
      <c r="E2684" s="5" t="str">
        <f t="shared" si="330"/>
        <v>Nov</v>
      </c>
      <c r="F2684" s="5" t="str">
        <f t="shared" si="331"/>
        <v>Q4</v>
      </c>
      <c r="G2684" s="5" t="s">
        <v>51</v>
      </c>
      <c r="H2684" s="5" t="s">
        <v>79</v>
      </c>
      <c r="I2684" s="5" t="s">
        <v>80</v>
      </c>
      <c r="J2684" s="5" t="s">
        <v>46</v>
      </c>
      <c r="K2684" s="5" t="s">
        <v>66</v>
      </c>
      <c r="L2684" s="5" t="s">
        <v>48</v>
      </c>
      <c r="M2684" s="5" t="s">
        <v>49</v>
      </c>
      <c r="N2684" s="5">
        <v>1</v>
      </c>
      <c r="O2684" s="7">
        <v>316</v>
      </c>
      <c r="P2684" s="8">
        <v>0</v>
      </c>
      <c r="Q2684" s="7">
        <v>126</v>
      </c>
      <c r="R2684" s="9">
        <f t="shared" si="332"/>
        <v>316</v>
      </c>
      <c r="S2684" s="9">
        <f t="shared" si="333"/>
        <v>126</v>
      </c>
      <c r="T2684" s="9">
        <f t="shared" si="334"/>
        <v>190</v>
      </c>
      <c r="U2684" s="10">
        <f t="shared" si="335"/>
        <v>0.60126582278481011</v>
      </c>
      <c r="V2684" s="5" t="s">
        <v>42</v>
      </c>
    </row>
    <row r="2685" spans="1:22" x14ac:dyDescent="0.3">
      <c r="A2685" s="5" t="s">
        <v>2772</v>
      </c>
      <c r="B2685" s="6">
        <v>45604</v>
      </c>
      <c r="C2685" s="5">
        <f t="shared" si="328"/>
        <v>2024</v>
      </c>
      <c r="D2685" s="5">
        <f t="shared" si="329"/>
        <v>11</v>
      </c>
      <c r="E2685" s="5" t="str">
        <f t="shared" si="330"/>
        <v>Nov</v>
      </c>
      <c r="F2685" s="5" t="str">
        <f t="shared" si="331"/>
        <v>Q4</v>
      </c>
      <c r="G2685" s="5" t="s">
        <v>51</v>
      </c>
      <c r="H2685" s="5" t="s">
        <v>52</v>
      </c>
      <c r="I2685" s="5" t="s">
        <v>53</v>
      </c>
      <c r="J2685" s="5" t="s">
        <v>38</v>
      </c>
      <c r="K2685" s="5" t="s">
        <v>75</v>
      </c>
      <c r="L2685" s="5" t="s">
        <v>76</v>
      </c>
      <c r="M2685" s="5" t="s">
        <v>56</v>
      </c>
      <c r="N2685" s="5">
        <v>5</v>
      </c>
      <c r="O2685" s="7">
        <v>11525</v>
      </c>
      <c r="P2685" s="8">
        <v>0.1</v>
      </c>
      <c r="Q2685" s="7">
        <v>8754</v>
      </c>
      <c r="R2685" s="9">
        <f t="shared" si="332"/>
        <v>51862.5</v>
      </c>
      <c r="S2685" s="9">
        <f t="shared" si="333"/>
        <v>43770</v>
      </c>
      <c r="T2685" s="9">
        <f t="shared" si="334"/>
        <v>8092.5</v>
      </c>
      <c r="U2685" s="10">
        <f t="shared" si="335"/>
        <v>0.15603759942154735</v>
      </c>
      <c r="V2685" s="5" t="s">
        <v>42</v>
      </c>
    </row>
    <row r="2686" spans="1:22" x14ac:dyDescent="0.3">
      <c r="A2686" s="5" t="s">
        <v>2773</v>
      </c>
      <c r="B2686" s="6">
        <v>45604</v>
      </c>
      <c r="C2686" s="5">
        <f t="shared" si="328"/>
        <v>2024</v>
      </c>
      <c r="D2686" s="5">
        <f t="shared" si="329"/>
        <v>11</v>
      </c>
      <c r="E2686" s="5" t="str">
        <f t="shared" si="330"/>
        <v>Nov</v>
      </c>
      <c r="F2686" s="5" t="str">
        <f t="shared" si="331"/>
        <v>Q4</v>
      </c>
      <c r="G2686" s="5" t="s">
        <v>58</v>
      </c>
      <c r="H2686" s="5" t="s">
        <v>72</v>
      </c>
      <c r="I2686" s="5" t="s">
        <v>73</v>
      </c>
      <c r="J2686" s="5" t="s">
        <v>46</v>
      </c>
      <c r="K2686" s="5" t="s">
        <v>61</v>
      </c>
      <c r="L2686" s="5" t="s">
        <v>76</v>
      </c>
      <c r="M2686" s="5" t="s">
        <v>49</v>
      </c>
      <c r="N2686" s="5">
        <v>1</v>
      </c>
      <c r="O2686" s="7">
        <v>241</v>
      </c>
      <c r="P2686" s="8">
        <v>0.15</v>
      </c>
      <c r="Q2686" s="7">
        <v>103</v>
      </c>
      <c r="R2686" s="9">
        <f t="shared" si="332"/>
        <v>204.85</v>
      </c>
      <c r="S2686" s="9">
        <f t="shared" si="333"/>
        <v>103</v>
      </c>
      <c r="T2686" s="9">
        <f t="shared" si="334"/>
        <v>101.85</v>
      </c>
      <c r="U2686" s="10">
        <f t="shared" si="335"/>
        <v>0.49719306809860875</v>
      </c>
      <c r="V2686" s="5" t="s">
        <v>42</v>
      </c>
    </row>
    <row r="2687" spans="1:22" x14ac:dyDescent="0.3">
      <c r="A2687" s="5" t="s">
        <v>2774</v>
      </c>
      <c r="B2687" s="6">
        <v>45604</v>
      </c>
      <c r="C2687" s="5">
        <f t="shared" si="328"/>
        <v>2024</v>
      </c>
      <c r="D2687" s="5">
        <f t="shared" si="329"/>
        <v>11</v>
      </c>
      <c r="E2687" s="5" t="str">
        <f t="shared" si="330"/>
        <v>Nov</v>
      </c>
      <c r="F2687" s="5" t="str">
        <f t="shared" si="331"/>
        <v>Q4</v>
      </c>
      <c r="G2687" s="5" t="s">
        <v>63</v>
      </c>
      <c r="H2687" s="5" t="s">
        <v>64</v>
      </c>
      <c r="I2687" s="5" t="s">
        <v>65</v>
      </c>
      <c r="J2687" s="5" t="s">
        <v>54</v>
      </c>
      <c r="K2687" s="5" t="s">
        <v>84</v>
      </c>
      <c r="L2687" s="5" t="s">
        <v>76</v>
      </c>
      <c r="M2687" s="5" t="s">
        <v>49</v>
      </c>
      <c r="N2687" s="5">
        <v>2</v>
      </c>
      <c r="O2687" s="7">
        <v>2200</v>
      </c>
      <c r="P2687" s="8">
        <v>0</v>
      </c>
      <c r="Q2687" s="7">
        <v>1113</v>
      </c>
      <c r="R2687" s="9">
        <f t="shared" si="332"/>
        <v>4400</v>
      </c>
      <c r="S2687" s="9">
        <f t="shared" si="333"/>
        <v>2226</v>
      </c>
      <c r="T2687" s="9">
        <f t="shared" si="334"/>
        <v>2174</v>
      </c>
      <c r="U2687" s="10">
        <f t="shared" si="335"/>
        <v>0.49409090909090908</v>
      </c>
      <c r="V2687" s="5" t="s">
        <v>42</v>
      </c>
    </row>
    <row r="2688" spans="1:22" x14ac:dyDescent="0.3">
      <c r="A2688" s="5" t="s">
        <v>2775</v>
      </c>
      <c r="B2688" s="6">
        <v>45604</v>
      </c>
      <c r="C2688" s="5">
        <f t="shared" si="328"/>
        <v>2024</v>
      </c>
      <c r="D2688" s="5">
        <f t="shared" si="329"/>
        <v>11</v>
      </c>
      <c r="E2688" s="5" t="str">
        <f t="shared" si="330"/>
        <v>Nov</v>
      </c>
      <c r="F2688" s="5" t="str">
        <f t="shared" si="331"/>
        <v>Q4</v>
      </c>
      <c r="G2688" s="5" t="s">
        <v>35</v>
      </c>
      <c r="H2688" s="5" t="s">
        <v>36</v>
      </c>
      <c r="I2688" s="5" t="s">
        <v>37</v>
      </c>
      <c r="J2688" s="5" t="s">
        <v>46</v>
      </c>
      <c r="K2688" s="5" t="s">
        <v>61</v>
      </c>
      <c r="L2688" s="5" t="s">
        <v>40</v>
      </c>
      <c r="M2688" s="5" t="s">
        <v>49</v>
      </c>
      <c r="N2688" s="5">
        <v>3</v>
      </c>
      <c r="O2688" s="7">
        <v>241</v>
      </c>
      <c r="P2688" s="8">
        <v>0</v>
      </c>
      <c r="Q2688" s="7">
        <v>100</v>
      </c>
      <c r="R2688" s="9">
        <f t="shared" si="332"/>
        <v>723</v>
      </c>
      <c r="S2688" s="9">
        <f t="shared" si="333"/>
        <v>300</v>
      </c>
      <c r="T2688" s="9">
        <f t="shared" si="334"/>
        <v>423</v>
      </c>
      <c r="U2688" s="10">
        <f t="shared" si="335"/>
        <v>0.58506224066390045</v>
      </c>
      <c r="V2688" s="5" t="s">
        <v>42</v>
      </c>
    </row>
    <row r="2689" spans="1:22" x14ac:dyDescent="0.3">
      <c r="A2689" s="5" t="s">
        <v>2776</v>
      </c>
      <c r="B2689" s="6">
        <v>45604</v>
      </c>
      <c r="C2689" s="5">
        <f t="shared" si="328"/>
        <v>2024</v>
      </c>
      <c r="D2689" s="5">
        <f t="shared" si="329"/>
        <v>11</v>
      </c>
      <c r="E2689" s="5" t="str">
        <f t="shared" si="330"/>
        <v>Nov</v>
      </c>
      <c r="F2689" s="5" t="str">
        <f t="shared" si="331"/>
        <v>Q4</v>
      </c>
      <c r="G2689" s="5" t="s">
        <v>51</v>
      </c>
      <c r="H2689" s="5" t="s">
        <v>52</v>
      </c>
      <c r="I2689" s="5" t="s">
        <v>53</v>
      </c>
      <c r="J2689" s="5" t="s">
        <v>81</v>
      </c>
      <c r="K2689" s="5" t="s">
        <v>82</v>
      </c>
      <c r="L2689" s="5" t="s">
        <v>40</v>
      </c>
      <c r="M2689" s="5" t="s">
        <v>56</v>
      </c>
      <c r="N2689" s="5">
        <v>2</v>
      </c>
      <c r="O2689" s="7">
        <v>6192</v>
      </c>
      <c r="P2689" s="8">
        <v>0.35</v>
      </c>
      <c r="Q2689" s="7">
        <v>3391</v>
      </c>
      <c r="R2689" s="9">
        <f t="shared" si="332"/>
        <v>8049.6</v>
      </c>
      <c r="S2689" s="9">
        <f t="shared" si="333"/>
        <v>6782</v>
      </c>
      <c r="T2689" s="9">
        <f t="shared" si="334"/>
        <v>1267.6000000000004</v>
      </c>
      <c r="U2689" s="10">
        <f t="shared" si="335"/>
        <v>0.15747366328761681</v>
      </c>
      <c r="V2689" s="5" t="s">
        <v>42</v>
      </c>
    </row>
    <row r="2690" spans="1:22" x14ac:dyDescent="0.3">
      <c r="A2690" s="5" t="s">
        <v>2777</v>
      </c>
      <c r="B2690" s="6">
        <v>45605</v>
      </c>
      <c r="C2690" s="5">
        <f t="shared" ref="C2690:C2753" si="336">YEAR(B2690)</f>
        <v>2024</v>
      </c>
      <c r="D2690" s="5">
        <f t="shared" ref="D2690:D2753" si="337">MONTH(B2690)</f>
        <v>11</v>
      </c>
      <c r="E2690" s="5" t="str">
        <f t="shared" ref="E2690:E2753" si="338">TEXT(B2690,"mmm")</f>
        <v>Nov</v>
      </c>
      <c r="F2690" s="5" t="str">
        <f t="shared" ref="F2690:F2753" si="339">"Q"&amp;ROUNDUP(D2690/3,0)</f>
        <v>Q4</v>
      </c>
      <c r="G2690" s="5" t="s">
        <v>63</v>
      </c>
      <c r="H2690" s="5" t="s">
        <v>64</v>
      </c>
      <c r="I2690" s="5" t="s">
        <v>65</v>
      </c>
      <c r="J2690" s="5" t="s">
        <v>38</v>
      </c>
      <c r="K2690" s="5" t="s">
        <v>104</v>
      </c>
      <c r="L2690" s="5" t="s">
        <v>40</v>
      </c>
      <c r="M2690" s="5" t="s">
        <v>56</v>
      </c>
      <c r="N2690" s="5">
        <v>1</v>
      </c>
      <c r="O2690" s="7">
        <v>1361</v>
      </c>
      <c r="P2690" s="8">
        <v>0.15</v>
      </c>
      <c r="Q2690" s="7">
        <v>681</v>
      </c>
      <c r="R2690" s="9">
        <f t="shared" ref="R2690:R2753" si="340">N2690*O2690*(1-P2690)</f>
        <v>1156.8499999999999</v>
      </c>
      <c r="S2690" s="9">
        <f t="shared" ref="S2690:S2753" si="341">N2690*Q2690</f>
        <v>681</v>
      </c>
      <c r="T2690" s="9">
        <f t="shared" ref="T2690:T2753" si="342">R2690-S2690</f>
        <v>475.84999999999991</v>
      </c>
      <c r="U2690" s="10">
        <f t="shared" ref="U2690:U2753" si="343">IF(R2690=0,0,T2690/R2690)</f>
        <v>0.41133249773090713</v>
      </c>
      <c r="V2690" s="5" t="s">
        <v>42</v>
      </c>
    </row>
    <row r="2691" spans="1:22" x14ac:dyDescent="0.3">
      <c r="A2691" s="5" t="s">
        <v>2778</v>
      </c>
      <c r="B2691" s="6">
        <v>45605</v>
      </c>
      <c r="C2691" s="5">
        <f t="shared" si="336"/>
        <v>2024</v>
      </c>
      <c r="D2691" s="5">
        <f t="shared" si="337"/>
        <v>11</v>
      </c>
      <c r="E2691" s="5" t="str">
        <f t="shared" si="338"/>
        <v>Nov</v>
      </c>
      <c r="F2691" s="5" t="str">
        <f t="shared" si="339"/>
        <v>Q4</v>
      </c>
      <c r="G2691" s="5" t="s">
        <v>35</v>
      </c>
      <c r="H2691" s="5" t="s">
        <v>91</v>
      </c>
      <c r="I2691" s="5" t="s">
        <v>92</v>
      </c>
      <c r="J2691" s="5" t="s">
        <v>46</v>
      </c>
      <c r="K2691" s="5" t="s">
        <v>61</v>
      </c>
      <c r="L2691" s="5" t="s">
        <v>40</v>
      </c>
      <c r="M2691" s="5" t="s">
        <v>49</v>
      </c>
      <c r="N2691" s="5">
        <v>2</v>
      </c>
      <c r="O2691" s="7">
        <v>260</v>
      </c>
      <c r="P2691" s="8">
        <v>0.15</v>
      </c>
      <c r="Q2691" s="7">
        <v>108</v>
      </c>
      <c r="R2691" s="9">
        <f t="shared" si="340"/>
        <v>442</v>
      </c>
      <c r="S2691" s="9">
        <f t="shared" si="341"/>
        <v>216</v>
      </c>
      <c r="T2691" s="9">
        <f t="shared" si="342"/>
        <v>226</v>
      </c>
      <c r="U2691" s="10">
        <f t="shared" si="343"/>
        <v>0.5113122171945701</v>
      </c>
      <c r="V2691" s="5" t="s">
        <v>42</v>
      </c>
    </row>
    <row r="2692" spans="1:22" x14ac:dyDescent="0.3">
      <c r="A2692" s="5" t="s">
        <v>2779</v>
      </c>
      <c r="B2692" s="6">
        <v>45605</v>
      </c>
      <c r="C2692" s="5">
        <f t="shared" si="336"/>
        <v>2024</v>
      </c>
      <c r="D2692" s="5">
        <f t="shared" si="337"/>
        <v>11</v>
      </c>
      <c r="E2692" s="5" t="str">
        <f t="shared" si="338"/>
        <v>Nov</v>
      </c>
      <c r="F2692" s="5" t="str">
        <f t="shared" si="339"/>
        <v>Q4</v>
      </c>
      <c r="G2692" s="5" t="s">
        <v>63</v>
      </c>
      <c r="H2692" s="5" t="s">
        <v>64</v>
      </c>
      <c r="I2692" s="5" t="s">
        <v>65</v>
      </c>
      <c r="J2692" s="5" t="s">
        <v>81</v>
      </c>
      <c r="K2692" s="5" t="s">
        <v>94</v>
      </c>
      <c r="L2692" s="5" t="s">
        <v>48</v>
      </c>
      <c r="M2692" s="5" t="s">
        <v>49</v>
      </c>
      <c r="N2692" s="5">
        <v>1</v>
      </c>
      <c r="O2692" s="7">
        <v>31182</v>
      </c>
      <c r="P2692" s="8">
        <v>0</v>
      </c>
      <c r="Q2692" s="7">
        <v>20870</v>
      </c>
      <c r="R2692" s="9">
        <f t="shared" si="340"/>
        <v>31182</v>
      </c>
      <c r="S2692" s="9">
        <f t="shared" si="341"/>
        <v>20870</v>
      </c>
      <c r="T2692" s="9">
        <f t="shared" si="342"/>
        <v>10312</v>
      </c>
      <c r="U2692" s="10">
        <f t="shared" si="343"/>
        <v>0.3307036110576615</v>
      </c>
      <c r="V2692" s="5" t="s">
        <v>42</v>
      </c>
    </row>
    <row r="2693" spans="1:22" x14ac:dyDescent="0.3">
      <c r="A2693" s="5" t="s">
        <v>2780</v>
      </c>
      <c r="B2693" s="6">
        <v>45605</v>
      </c>
      <c r="C2693" s="5">
        <f t="shared" si="336"/>
        <v>2024</v>
      </c>
      <c r="D2693" s="5">
        <f t="shared" si="337"/>
        <v>11</v>
      </c>
      <c r="E2693" s="5" t="str">
        <f t="shared" si="338"/>
        <v>Nov</v>
      </c>
      <c r="F2693" s="5" t="str">
        <f t="shared" si="339"/>
        <v>Q4</v>
      </c>
      <c r="G2693" s="5" t="s">
        <v>35</v>
      </c>
      <c r="H2693" s="5" t="s">
        <v>91</v>
      </c>
      <c r="I2693" s="5" t="s">
        <v>92</v>
      </c>
      <c r="J2693" s="5" t="s">
        <v>54</v>
      </c>
      <c r="K2693" s="5" t="s">
        <v>55</v>
      </c>
      <c r="L2693" s="5" t="s">
        <v>40</v>
      </c>
      <c r="M2693" s="5" t="s">
        <v>41</v>
      </c>
      <c r="N2693" s="5">
        <v>4</v>
      </c>
      <c r="O2693" s="7">
        <v>2799</v>
      </c>
      <c r="P2693" s="8">
        <v>0.2</v>
      </c>
      <c r="Q2693" s="7">
        <v>1705</v>
      </c>
      <c r="R2693" s="9">
        <f t="shared" si="340"/>
        <v>8956.8000000000011</v>
      </c>
      <c r="S2693" s="9">
        <f t="shared" si="341"/>
        <v>6820</v>
      </c>
      <c r="T2693" s="9">
        <f t="shared" si="342"/>
        <v>2136.8000000000011</v>
      </c>
      <c r="U2693" s="10">
        <f t="shared" si="343"/>
        <v>0.23856734548052885</v>
      </c>
      <c r="V2693" s="5" t="s">
        <v>120</v>
      </c>
    </row>
    <row r="2694" spans="1:22" x14ac:dyDescent="0.3">
      <c r="A2694" s="5" t="s">
        <v>2781</v>
      </c>
      <c r="B2694" s="6">
        <v>45605</v>
      </c>
      <c r="C2694" s="5">
        <f t="shared" si="336"/>
        <v>2024</v>
      </c>
      <c r="D2694" s="5">
        <f t="shared" si="337"/>
        <v>11</v>
      </c>
      <c r="E2694" s="5" t="str">
        <f t="shared" si="338"/>
        <v>Nov</v>
      </c>
      <c r="F2694" s="5" t="str">
        <f t="shared" si="339"/>
        <v>Q4</v>
      </c>
      <c r="G2694" s="5" t="s">
        <v>51</v>
      </c>
      <c r="H2694" s="5" t="s">
        <v>79</v>
      </c>
      <c r="I2694" s="5" t="s">
        <v>80</v>
      </c>
      <c r="J2694" s="5" t="s">
        <v>38</v>
      </c>
      <c r="K2694" s="5" t="s">
        <v>104</v>
      </c>
      <c r="L2694" s="5" t="s">
        <v>48</v>
      </c>
      <c r="M2694" s="5" t="s">
        <v>41</v>
      </c>
      <c r="N2694" s="5">
        <v>2</v>
      </c>
      <c r="O2694" s="7">
        <v>1643</v>
      </c>
      <c r="P2694" s="8">
        <v>0.1</v>
      </c>
      <c r="Q2694" s="7">
        <v>800</v>
      </c>
      <c r="R2694" s="9">
        <f t="shared" si="340"/>
        <v>2957.4</v>
      </c>
      <c r="S2694" s="9">
        <f t="shared" si="341"/>
        <v>1600</v>
      </c>
      <c r="T2694" s="9">
        <f t="shared" si="342"/>
        <v>1357.4</v>
      </c>
      <c r="U2694" s="10">
        <f t="shared" si="343"/>
        <v>0.45898424291607492</v>
      </c>
      <c r="V2694" s="5" t="s">
        <v>42</v>
      </c>
    </row>
    <row r="2695" spans="1:22" x14ac:dyDescent="0.3">
      <c r="A2695" s="5" t="s">
        <v>2782</v>
      </c>
      <c r="B2695" s="6">
        <v>45606</v>
      </c>
      <c r="C2695" s="5">
        <f t="shared" si="336"/>
        <v>2024</v>
      </c>
      <c r="D2695" s="5">
        <f t="shared" si="337"/>
        <v>11</v>
      </c>
      <c r="E2695" s="5" t="str">
        <f t="shared" si="338"/>
        <v>Nov</v>
      </c>
      <c r="F2695" s="5" t="str">
        <f t="shared" si="339"/>
        <v>Q4</v>
      </c>
      <c r="G2695" s="5" t="s">
        <v>58</v>
      </c>
      <c r="H2695" s="5" t="s">
        <v>59</v>
      </c>
      <c r="I2695" s="5" t="s">
        <v>60</v>
      </c>
      <c r="J2695" s="5" t="s">
        <v>38</v>
      </c>
      <c r="K2695" s="5" t="s">
        <v>39</v>
      </c>
      <c r="L2695" s="5" t="s">
        <v>76</v>
      </c>
      <c r="M2695" s="5" t="s">
        <v>56</v>
      </c>
      <c r="N2695" s="5">
        <v>1</v>
      </c>
      <c r="O2695" s="7">
        <v>47572</v>
      </c>
      <c r="P2695" s="8">
        <v>0</v>
      </c>
      <c r="Q2695" s="7">
        <v>40271</v>
      </c>
      <c r="R2695" s="9">
        <f t="shared" si="340"/>
        <v>47572</v>
      </c>
      <c r="S2695" s="9">
        <f t="shared" si="341"/>
        <v>40271</v>
      </c>
      <c r="T2695" s="9">
        <f t="shared" si="342"/>
        <v>7301</v>
      </c>
      <c r="U2695" s="10">
        <f t="shared" si="343"/>
        <v>0.15347263095938787</v>
      </c>
      <c r="V2695" s="5" t="s">
        <v>42</v>
      </c>
    </row>
    <row r="2696" spans="1:22" x14ac:dyDescent="0.3">
      <c r="A2696" s="5" t="s">
        <v>2783</v>
      </c>
      <c r="B2696" s="6">
        <v>45606</v>
      </c>
      <c r="C2696" s="5">
        <f t="shared" si="336"/>
        <v>2024</v>
      </c>
      <c r="D2696" s="5">
        <f t="shared" si="337"/>
        <v>11</v>
      </c>
      <c r="E2696" s="5" t="str">
        <f t="shared" si="338"/>
        <v>Nov</v>
      </c>
      <c r="F2696" s="5" t="str">
        <f t="shared" si="339"/>
        <v>Q4</v>
      </c>
      <c r="G2696" s="5" t="s">
        <v>58</v>
      </c>
      <c r="H2696" s="5" t="s">
        <v>59</v>
      </c>
      <c r="I2696" s="5" t="s">
        <v>60</v>
      </c>
      <c r="J2696" s="5" t="s">
        <v>46</v>
      </c>
      <c r="K2696" s="5" t="s">
        <v>47</v>
      </c>
      <c r="L2696" s="5" t="s">
        <v>76</v>
      </c>
      <c r="M2696" s="5" t="s">
        <v>56</v>
      </c>
      <c r="N2696" s="5">
        <v>2</v>
      </c>
      <c r="O2696" s="7">
        <v>430</v>
      </c>
      <c r="P2696" s="8">
        <v>0.1</v>
      </c>
      <c r="Q2696" s="7">
        <v>191</v>
      </c>
      <c r="R2696" s="9">
        <f t="shared" si="340"/>
        <v>774</v>
      </c>
      <c r="S2696" s="9">
        <f t="shared" si="341"/>
        <v>382</v>
      </c>
      <c r="T2696" s="9">
        <f t="shared" si="342"/>
        <v>392</v>
      </c>
      <c r="U2696" s="10">
        <f t="shared" si="343"/>
        <v>0.50645994832041341</v>
      </c>
      <c r="V2696" s="5" t="s">
        <v>42</v>
      </c>
    </row>
    <row r="2697" spans="1:22" x14ac:dyDescent="0.3">
      <c r="A2697" s="5" t="s">
        <v>2784</v>
      </c>
      <c r="B2697" s="6">
        <v>45606</v>
      </c>
      <c r="C2697" s="5">
        <f t="shared" si="336"/>
        <v>2024</v>
      </c>
      <c r="D2697" s="5">
        <f t="shared" si="337"/>
        <v>11</v>
      </c>
      <c r="E2697" s="5" t="str">
        <f t="shared" si="338"/>
        <v>Nov</v>
      </c>
      <c r="F2697" s="5" t="str">
        <f t="shared" si="339"/>
        <v>Q4</v>
      </c>
      <c r="G2697" s="5" t="s">
        <v>51</v>
      </c>
      <c r="H2697" s="5" t="s">
        <v>79</v>
      </c>
      <c r="I2697" s="5" t="s">
        <v>80</v>
      </c>
      <c r="J2697" s="5" t="s">
        <v>46</v>
      </c>
      <c r="K2697" s="5" t="s">
        <v>89</v>
      </c>
      <c r="L2697" s="5" t="s">
        <v>48</v>
      </c>
      <c r="M2697" s="5" t="s">
        <v>41</v>
      </c>
      <c r="N2697" s="5">
        <v>1</v>
      </c>
      <c r="O2697" s="7">
        <v>2341</v>
      </c>
      <c r="P2697" s="8">
        <v>0.1</v>
      </c>
      <c r="Q2697" s="7">
        <v>1392</v>
      </c>
      <c r="R2697" s="9">
        <f t="shared" si="340"/>
        <v>2106.9</v>
      </c>
      <c r="S2697" s="9">
        <f t="shared" si="341"/>
        <v>1392</v>
      </c>
      <c r="T2697" s="9">
        <f t="shared" si="342"/>
        <v>714.90000000000009</v>
      </c>
      <c r="U2697" s="10">
        <f t="shared" si="343"/>
        <v>0.33931368361099246</v>
      </c>
      <c r="V2697" s="5" t="s">
        <v>42</v>
      </c>
    </row>
    <row r="2698" spans="1:22" x14ac:dyDescent="0.3">
      <c r="A2698" s="5" t="s">
        <v>2785</v>
      </c>
      <c r="B2698" s="6">
        <v>45606</v>
      </c>
      <c r="C2698" s="5">
        <f t="shared" si="336"/>
        <v>2024</v>
      </c>
      <c r="D2698" s="5">
        <f t="shared" si="337"/>
        <v>11</v>
      </c>
      <c r="E2698" s="5" t="str">
        <f t="shared" si="338"/>
        <v>Nov</v>
      </c>
      <c r="F2698" s="5" t="str">
        <f t="shared" si="339"/>
        <v>Q4</v>
      </c>
      <c r="G2698" s="5" t="s">
        <v>51</v>
      </c>
      <c r="H2698" s="5" t="s">
        <v>79</v>
      </c>
      <c r="I2698" s="5" t="s">
        <v>80</v>
      </c>
      <c r="J2698" s="5" t="s">
        <v>54</v>
      </c>
      <c r="K2698" s="5" t="s">
        <v>84</v>
      </c>
      <c r="L2698" s="5" t="s">
        <v>48</v>
      </c>
      <c r="M2698" s="5" t="s">
        <v>56</v>
      </c>
      <c r="N2698" s="5">
        <v>5</v>
      </c>
      <c r="O2698" s="7">
        <v>2477</v>
      </c>
      <c r="P2698" s="8">
        <v>0</v>
      </c>
      <c r="Q2698" s="7">
        <v>1231</v>
      </c>
      <c r="R2698" s="9">
        <f t="shared" si="340"/>
        <v>12385</v>
      </c>
      <c r="S2698" s="9">
        <f t="shared" si="341"/>
        <v>6155</v>
      </c>
      <c r="T2698" s="9">
        <f t="shared" si="342"/>
        <v>6230</v>
      </c>
      <c r="U2698" s="10">
        <f t="shared" si="343"/>
        <v>0.50302785627775537</v>
      </c>
      <c r="V2698" s="5" t="s">
        <v>42</v>
      </c>
    </row>
    <row r="2699" spans="1:22" x14ac:dyDescent="0.3">
      <c r="A2699" s="5" t="s">
        <v>2786</v>
      </c>
      <c r="B2699" s="6">
        <v>45606</v>
      </c>
      <c r="C2699" s="5">
        <f t="shared" si="336"/>
        <v>2024</v>
      </c>
      <c r="D2699" s="5">
        <f t="shared" si="337"/>
        <v>11</v>
      </c>
      <c r="E2699" s="5" t="str">
        <f t="shared" si="338"/>
        <v>Nov</v>
      </c>
      <c r="F2699" s="5" t="str">
        <f t="shared" si="339"/>
        <v>Q4</v>
      </c>
      <c r="G2699" s="5" t="s">
        <v>51</v>
      </c>
      <c r="H2699" s="5" t="s">
        <v>52</v>
      </c>
      <c r="I2699" s="5" t="s">
        <v>53</v>
      </c>
      <c r="J2699" s="5" t="s">
        <v>46</v>
      </c>
      <c r="K2699" s="5" t="s">
        <v>66</v>
      </c>
      <c r="L2699" s="5" t="s">
        <v>40</v>
      </c>
      <c r="M2699" s="5" t="s">
        <v>49</v>
      </c>
      <c r="N2699" s="5">
        <v>2</v>
      </c>
      <c r="O2699" s="7">
        <v>318</v>
      </c>
      <c r="P2699" s="8">
        <v>0</v>
      </c>
      <c r="Q2699" s="7">
        <v>127</v>
      </c>
      <c r="R2699" s="9">
        <f t="shared" si="340"/>
        <v>636</v>
      </c>
      <c r="S2699" s="9">
        <f t="shared" si="341"/>
        <v>254</v>
      </c>
      <c r="T2699" s="9">
        <f t="shared" si="342"/>
        <v>382</v>
      </c>
      <c r="U2699" s="10">
        <f t="shared" si="343"/>
        <v>0.60062893081761004</v>
      </c>
      <c r="V2699" s="5" t="s">
        <v>42</v>
      </c>
    </row>
    <row r="2700" spans="1:22" x14ac:dyDescent="0.3">
      <c r="A2700" s="5" t="s">
        <v>2787</v>
      </c>
      <c r="B2700" s="6">
        <v>45607</v>
      </c>
      <c r="C2700" s="5">
        <f t="shared" si="336"/>
        <v>2024</v>
      </c>
      <c r="D2700" s="5">
        <f t="shared" si="337"/>
        <v>11</v>
      </c>
      <c r="E2700" s="5" t="str">
        <f t="shared" si="338"/>
        <v>Nov</v>
      </c>
      <c r="F2700" s="5" t="str">
        <f t="shared" si="339"/>
        <v>Q4</v>
      </c>
      <c r="G2700" s="5" t="s">
        <v>63</v>
      </c>
      <c r="H2700" s="5" t="s">
        <v>86</v>
      </c>
      <c r="I2700" s="5" t="s">
        <v>87</v>
      </c>
      <c r="J2700" s="5" t="s">
        <v>46</v>
      </c>
      <c r="K2700" s="5" t="s">
        <v>89</v>
      </c>
      <c r="L2700" s="5" t="s">
        <v>40</v>
      </c>
      <c r="M2700" s="5" t="s">
        <v>41</v>
      </c>
      <c r="N2700" s="5">
        <v>3</v>
      </c>
      <c r="O2700" s="7">
        <v>1989</v>
      </c>
      <c r="P2700" s="8">
        <v>0.2</v>
      </c>
      <c r="Q2700" s="7">
        <v>1176</v>
      </c>
      <c r="R2700" s="9">
        <f t="shared" si="340"/>
        <v>4773.6000000000004</v>
      </c>
      <c r="S2700" s="9">
        <f t="shared" si="341"/>
        <v>3528</v>
      </c>
      <c r="T2700" s="9">
        <f t="shared" si="342"/>
        <v>1245.6000000000004</v>
      </c>
      <c r="U2700" s="10">
        <f t="shared" si="343"/>
        <v>0.26093514328808454</v>
      </c>
      <c r="V2700" s="5" t="s">
        <v>42</v>
      </c>
    </row>
    <row r="2701" spans="1:22" x14ac:dyDescent="0.3">
      <c r="A2701" s="5" t="s">
        <v>2788</v>
      </c>
      <c r="B2701" s="6">
        <v>45607</v>
      </c>
      <c r="C2701" s="5">
        <f t="shared" si="336"/>
        <v>2024</v>
      </c>
      <c r="D2701" s="5">
        <f t="shared" si="337"/>
        <v>11</v>
      </c>
      <c r="E2701" s="5" t="str">
        <f t="shared" si="338"/>
        <v>Nov</v>
      </c>
      <c r="F2701" s="5" t="str">
        <f t="shared" si="339"/>
        <v>Q4</v>
      </c>
      <c r="G2701" s="5" t="s">
        <v>63</v>
      </c>
      <c r="H2701" s="5" t="s">
        <v>109</v>
      </c>
      <c r="I2701" s="5" t="s">
        <v>110</v>
      </c>
      <c r="J2701" s="5" t="s">
        <v>54</v>
      </c>
      <c r="K2701" s="5" t="s">
        <v>84</v>
      </c>
      <c r="L2701" s="5" t="s">
        <v>76</v>
      </c>
      <c r="M2701" s="5" t="s">
        <v>41</v>
      </c>
      <c r="N2701" s="5">
        <v>3</v>
      </c>
      <c r="O2701" s="7">
        <v>2204</v>
      </c>
      <c r="P2701" s="8">
        <v>0.15</v>
      </c>
      <c r="Q2701" s="7">
        <v>1077</v>
      </c>
      <c r="R2701" s="9">
        <f t="shared" si="340"/>
        <v>5620.2</v>
      </c>
      <c r="S2701" s="9">
        <f t="shared" si="341"/>
        <v>3231</v>
      </c>
      <c r="T2701" s="9">
        <f t="shared" si="342"/>
        <v>2389.1999999999998</v>
      </c>
      <c r="U2701" s="10">
        <f t="shared" si="343"/>
        <v>0.42510942671079321</v>
      </c>
      <c r="V2701" s="5" t="s">
        <v>42</v>
      </c>
    </row>
    <row r="2702" spans="1:22" x14ac:dyDescent="0.3">
      <c r="A2702" s="5" t="s">
        <v>2789</v>
      </c>
      <c r="B2702" s="6">
        <v>45607</v>
      </c>
      <c r="C2702" s="5">
        <f t="shared" si="336"/>
        <v>2024</v>
      </c>
      <c r="D2702" s="5">
        <f t="shared" si="337"/>
        <v>11</v>
      </c>
      <c r="E2702" s="5" t="str">
        <f t="shared" si="338"/>
        <v>Nov</v>
      </c>
      <c r="F2702" s="5" t="str">
        <f t="shared" si="339"/>
        <v>Q4</v>
      </c>
      <c r="G2702" s="5" t="s">
        <v>58</v>
      </c>
      <c r="H2702" s="5" t="s">
        <v>68</v>
      </c>
      <c r="I2702" s="5" t="s">
        <v>69</v>
      </c>
      <c r="J2702" s="5" t="s">
        <v>46</v>
      </c>
      <c r="K2702" s="5" t="s">
        <v>89</v>
      </c>
      <c r="L2702" s="5" t="s">
        <v>40</v>
      </c>
      <c r="M2702" s="5" t="s">
        <v>56</v>
      </c>
      <c r="N2702" s="5">
        <v>1</v>
      </c>
      <c r="O2702" s="7">
        <v>2409</v>
      </c>
      <c r="P2702" s="8">
        <v>0.15</v>
      </c>
      <c r="Q2702" s="7">
        <v>1421</v>
      </c>
      <c r="R2702" s="9">
        <f t="shared" si="340"/>
        <v>2047.6499999999999</v>
      </c>
      <c r="S2702" s="9">
        <f t="shared" si="341"/>
        <v>1421</v>
      </c>
      <c r="T2702" s="9">
        <f t="shared" si="342"/>
        <v>626.64999999999986</v>
      </c>
      <c r="U2702" s="10">
        <f t="shared" si="343"/>
        <v>0.3060337460015139</v>
      </c>
      <c r="V2702" s="5" t="s">
        <v>42</v>
      </c>
    </row>
    <row r="2703" spans="1:22" x14ac:dyDescent="0.3">
      <c r="A2703" s="5" t="s">
        <v>2790</v>
      </c>
      <c r="B2703" s="6">
        <v>45607</v>
      </c>
      <c r="C2703" s="5">
        <f t="shared" si="336"/>
        <v>2024</v>
      </c>
      <c r="D2703" s="5">
        <f t="shared" si="337"/>
        <v>11</v>
      </c>
      <c r="E2703" s="5" t="str">
        <f t="shared" si="338"/>
        <v>Nov</v>
      </c>
      <c r="F2703" s="5" t="str">
        <f t="shared" si="339"/>
        <v>Q4</v>
      </c>
      <c r="G2703" s="5" t="s">
        <v>58</v>
      </c>
      <c r="H2703" s="5" t="s">
        <v>59</v>
      </c>
      <c r="I2703" s="5" t="s">
        <v>60</v>
      </c>
      <c r="J2703" s="5" t="s">
        <v>54</v>
      </c>
      <c r="K2703" s="5" t="s">
        <v>55</v>
      </c>
      <c r="L2703" s="5" t="s">
        <v>48</v>
      </c>
      <c r="M2703" s="5" t="s">
        <v>41</v>
      </c>
      <c r="N2703" s="5">
        <v>1</v>
      </c>
      <c r="O2703" s="7">
        <v>3031</v>
      </c>
      <c r="P2703" s="8">
        <v>0.15</v>
      </c>
      <c r="Q2703" s="7">
        <v>1858</v>
      </c>
      <c r="R2703" s="9">
        <f t="shared" si="340"/>
        <v>2576.35</v>
      </c>
      <c r="S2703" s="9">
        <f t="shared" si="341"/>
        <v>1858</v>
      </c>
      <c r="T2703" s="9">
        <f t="shared" si="342"/>
        <v>718.34999999999991</v>
      </c>
      <c r="U2703" s="10">
        <f t="shared" si="343"/>
        <v>0.27882469384982628</v>
      </c>
      <c r="V2703" s="5" t="s">
        <v>42</v>
      </c>
    </row>
    <row r="2704" spans="1:22" x14ac:dyDescent="0.3">
      <c r="A2704" s="5" t="s">
        <v>2791</v>
      </c>
      <c r="B2704" s="6">
        <v>45607</v>
      </c>
      <c r="C2704" s="5">
        <f t="shared" si="336"/>
        <v>2024</v>
      </c>
      <c r="D2704" s="5">
        <f t="shared" si="337"/>
        <v>11</v>
      </c>
      <c r="E2704" s="5" t="str">
        <f t="shared" si="338"/>
        <v>Nov</v>
      </c>
      <c r="F2704" s="5" t="str">
        <f t="shared" si="339"/>
        <v>Q4</v>
      </c>
      <c r="G2704" s="5" t="s">
        <v>63</v>
      </c>
      <c r="H2704" s="5" t="s">
        <v>109</v>
      </c>
      <c r="I2704" s="5" t="s">
        <v>110</v>
      </c>
      <c r="J2704" s="5" t="s">
        <v>46</v>
      </c>
      <c r="K2704" s="5" t="s">
        <v>89</v>
      </c>
      <c r="L2704" s="5" t="s">
        <v>40</v>
      </c>
      <c r="M2704" s="5" t="s">
        <v>49</v>
      </c>
      <c r="N2704" s="5">
        <v>5</v>
      </c>
      <c r="O2704" s="7">
        <v>2285</v>
      </c>
      <c r="P2704" s="8">
        <v>0.05</v>
      </c>
      <c r="Q2704" s="7">
        <v>1340</v>
      </c>
      <c r="R2704" s="9">
        <f t="shared" si="340"/>
        <v>10853.75</v>
      </c>
      <c r="S2704" s="9">
        <f t="shared" si="341"/>
        <v>6700</v>
      </c>
      <c r="T2704" s="9">
        <f t="shared" si="342"/>
        <v>4153.75</v>
      </c>
      <c r="U2704" s="10">
        <f t="shared" si="343"/>
        <v>0.38270183116434414</v>
      </c>
      <c r="V2704" s="5" t="s">
        <v>42</v>
      </c>
    </row>
    <row r="2705" spans="1:22" x14ac:dyDescent="0.3">
      <c r="A2705" s="5" t="s">
        <v>2792</v>
      </c>
      <c r="B2705" s="6">
        <v>45608</v>
      </c>
      <c r="C2705" s="5">
        <f t="shared" si="336"/>
        <v>2024</v>
      </c>
      <c r="D2705" s="5">
        <f t="shared" si="337"/>
        <v>11</v>
      </c>
      <c r="E2705" s="5" t="str">
        <f t="shared" si="338"/>
        <v>Nov</v>
      </c>
      <c r="F2705" s="5" t="str">
        <f t="shared" si="339"/>
        <v>Q4</v>
      </c>
      <c r="G2705" s="5" t="s">
        <v>58</v>
      </c>
      <c r="H2705" s="5" t="s">
        <v>59</v>
      </c>
      <c r="I2705" s="5" t="s">
        <v>60</v>
      </c>
      <c r="J2705" s="5" t="s">
        <v>46</v>
      </c>
      <c r="K2705" s="5" t="s">
        <v>66</v>
      </c>
      <c r="L2705" s="5" t="s">
        <v>40</v>
      </c>
      <c r="M2705" s="5" t="s">
        <v>49</v>
      </c>
      <c r="N2705" s="5">
        <v>1</v>
      </c>
      <c r="O2705" s="7">
        <v>275</v>
      </c>
      <c r="P2705" s="8">
        <v>0</v>
      </c>
      <c r="Q2705" s="7">
        <v>112</v>
      </c>
      <c r="R2705" s="9">
        <f t="shared" si="340"/>
        <v>275</v>
      </c>
      <c r="S2705" s="9">
        <f t="shared" si="341"/>
        <v>112</v>
      </c>
      <c r="T2705" s="9">
        <f t="shared" si="342"/>
        <v>163</v>
      </c>
      <c r="U2705" s="10">
        <f t="shared" si="343"/>
        <v>0.59272727272727277</v>
      </c>
      <c r="V2705" s="5" t="s">
        <v>42</v>
      </c>
    </row>
    <row r="2706" spans="1:22" x14ac:dyDescent="0.3">
      <c r="A2706" s="5" t="s">
        <v>2793</v>
      </c>
      <c r="B2706" s="6">
        <v>45608</v>
      </c>
      <c r="C2706" s="5">
        <f t="shared" si="336"/>
        <v>2024</v>
      </c>
      <c r="D2706" s="5">
        <f t="shared" si="337"/>
        <v>11</v>
      </c>
      <c r="E2706" s="5" t="str">
        <f t="shared" si="338"/>
        <v>Nov</v>
      </c>
      <c r="F2706" s="5" t="str">
        <f t="shared" si="339"/>
        <v>Q4</v>
      </c>
      <c r="G2706" s="5" t="s">
        <v>51</v>
      </c>
      <c r="H2706" s="5" t="s">
        <v>79</v>
      </c>
      <c r="I2706" s="5" t="s">
        <v>80</v>
      </c>
      <c r="J2706" s="5" t="s">
        <v>46</v>
      </c>
      <c r="K2706" s="5" t="s">
        <v>61</v>
      </c>
      <c r="L2706" s="5" t="s">
        <v>40</v>
      </c>
      <c r="M2706" s="5" t="s">
        <v>41</v>
      </c>
      <c r="N2706" s="5">
        <v>2</v>
      </c>
      <c r="O2706" s="7">
        <v>242</v>
      </c>
      <c r="P2706" s="8">
        <v>0.15</v>
      </c>
      <c r="Q2706" s="7">
        <v>102</v>
      </c>
      <c r="R2706" s="9">
        <f t="shared" si="340"/>
        <v>411.4</v>
      </c>
      <c r="S2706" s="9">
        <f t="shared" si="341"/>
        <v>204</v>
      </c>
      <c r="T2706" s="9">
        <f t="shared" si="342"/>
        <v>207.39999999999998</v>
      </c>
      <c r="U2706" s="10">
        <f t="shared" si="343"/>
        <v>0.50413223140495866</v>
      </c>
      <c r="V2706" s="5" t="s">
        <v>42</v>
      </c>
    </row>
    <row r="2707" spans="1:22" x14ac:dyDescent="0.3">
      <c r="A2707" s="5" t="s">
        <v>2794</v>
      </c>
      <c r="B2707" s="6">
        <v>45608</v>
      </c>
      <c r="C2707" s="5">
        <f t="shared" si="336"/>
        <v>2024</v>
      </c>
      <c r="D2707" s="5">
        <f t="shared" si="337"/>
        <v>11</v>
      </c>
      <c r="E2707" s="5" t="str">
        <f t="shared" si="338"/>
        <v>Nov</v>
      </c>
      <c r="F2707" s="5" t="str">
        <f t="shared" si="339"/>
        <v>Q4</v>
      </c>
      <c r="G2707" s="5" t="s">
        <v>51</v>
      </c>
      <c r="H2707" s="5" t="s">
        <v>52</v>
      </c>
      <c r="I2707" s="5" t="s">
        <v>53</v>
      </c>
      <c r="J2707" s="5" t="s">
        <v>46</v>
      </c>
      <c r="K2707" s="5" t="s">
        <v>89</v>
      </c>
      <c r="L2707" s="5" t="s">
        <v>76</v>
      </c>
      <c r="M2707" s="5" t="s">
        <v>41</v>
      </c>
      <c r="N2707" s="5">
        <v>2</v>
      </c>
      <c r="O2707" s="7">
        <v>2186</v>
      </c>
      <c r="P2707" s="8">
        <v>0.05</v>
      </c>
      <c r="Q2707" s="7">
        <v>1291</v>
      </c>
      <c r="R2707" s="9">
        <f t="shared" si="340"/>
        <v>4153.3999999999996</v>
      </c>
      <c r="S2707" s="9">
        <f t="shared" si="341"/>
        <v>2582</v>
      </c>
      <c r="T2707" s="9">
        <f t="shared" si="342"/>
        <v>1571.3999999999996</v>
      </c>
      <c r="U2707" s="10">
        <f t="shared" si="343"/>
        <v>0.3783406365868926</v>
      </c>
      <c r="V2707" s="5" t="s">
        <v>42</v>
      </c>
    </row>
    <row r="2708" spans="1:22" x14ac:dyDescent="0.3">
      <c r="A2708" s="5" t="s">
        <v>2795</v>
      </c>
      <c r="B2708" s="6">
        <v>45608</v>
      </c>
      <c r="C2708" s="5">
        <f t="shared" si="336"/>
        <v>2024</v>
      </c>
      <c r="D2708" s="5">
        <f t="shared" si="337"/>
        <v>11</v>
      </c>
      <c r="E2708" s="5" t="str">
        <f t="shared" si="338"/>
        <v>Nov</v>
      </c>
      <c r="F2708" s="5" t="str">
        <f t="shared" si="339"/>
        <v>Q4</v>
      </c>
      <c r="G2708" s="5" t="s">
        <v>63</v>
      </c>
      <c r="H2708" s="5" t="s">
        <v>64</v>
      </c>
      <c r="I2708" s="5" t="s">
        <v>65</v>
      </c>
      <c r="J2708" s="5" t="s">
        <v>81</v>
      </c>
      <c r="K2708" s="5" t="s">
        <v>82</v>
      </c>
      <c r="L2708" s="5" t="s">
        <v>48</v>
      </c>
      <c r="M2708" s="5" t="s">
        <v>49</v>
      </c>
      <c r="N2708" s="5">
        <v>2</v>
      </c>
      <c r="O2708" s="7">
        <v>7013</v>
      </c>
      <c r="P2708" s="8">
        <v>0.05</v>
      </c>
      <c r="Q2708" s="7">
        <v>3866</v>
      </c>
      <c r="R2708" s="9">
        <f t="shared" si="340"/>
        <v>13324.699999999999</v>
      </c>
      <c r="S2708" s="9">
        <f t="shared" si="341"/>
        <v>7732</v>
      </c>
      <c r="T2708" s="9">
        <f t="shared" si="342"/>
        <v>5592.6999999999989</v>
      </c>
      <c r="U2708" s="10">
        <f t="shared" si="343"/>
        <v>0.41972427146577407</v>
      </c>
      <c r="V2708" s="5" t="s">
        <v>42</v>
      </c>
    </row>
    <row r="2709" spans="1:22" x14ac:dyDescent="0.3">
      <c r="A2709" s="5" t="s">
        <v>2796</v>
      </c>
      <c r="B2709" s="6">
        <v>45608</v>
      </c>
      <c r="C2709" s="5">
        <f t="shared" si="336"/>
        <v>2024</v>
      </c>
      <c r="D2709" s="5">
        <f t="shared" si="337"/>
        <v>11</v>
      </c>
      <c r="E2709" s="5" t="str">
        <f t="shared" si="338"/>
        <v>Nov</v>
      </c>
      <c r="F2709" s="5" t="str">
        <f t="shared" si="339"/>
        <v>Q4</v>
      </c>
      <c r="G2709" s="5" t="s">
        <v>51</v>
      </c>
      <c r="H2709" s="5" t="s">
        <v>79</v>
      </c>
      <c r="I2709" s="5" t="s">
        <v>80</v>
      </c>
      <c r="J2709" s="5" t="s">
        <v>54</v>
      </c>
      <c r="K2709" s="5" t="s">
        <v>99</v>
      </c>
      <c r="L2709" s="5" t="s">
        <v>40</v>
      </c>
      <c r="M2709" s="5" t="s">
        <v>49</v>
      </c>
      <c r="N2709" s="5">
        <v>2</v>
      </c>
      <c r="O2709" s="7">
        <v>1890</v>
      </c>
      <c r="P2709" s="8">
        <v>0</v>
      </c>
      <c r="Q2709" s="7">
        <v>1007</v>
      </c>
      <c r="R2709" s="9">
        <f t="shared" si="340"/>
        <v>3780</v>
      </c>
      <c r="S2709" s="9">
        <f t="shared" si="341"/>
        <v>2014</v>
      </c>
      <c r="T2709" s="9">
        <f t="shared" si="342"/>
        <v>1766</v>
      </c>
      <c r="U2709" s="10">
        <f t="shared" si="343"/>
        <v>0.46719576719576722</v>
      </c>
      <c r="V2709" s="5" t="s">
        <v>42</v>
      </c>
    </row>
    <row r="2710" spans="1:22" x14ac:dyDescent="0.3">
      <c r="A2710" s="5" t="s">
        <v>2797</v>
      </c>
      <c r="B2710" s="6">
        <v>45608</v>
      </c>
      <c r="C2710" s="5">
        <f t="shared" si="336"/>
        <v>2024</v>
      </c>
      <c r="D2710" s="5">
        <f t="shared" si="337"/>
        <v>11</v>
      </c>
      <c r="E2710" s="5" t="str">
        <f t="shared" si="338"/>
        <v>Nov</v>
      </c>
      <c r="F2710" s="5" t="str">
        <f t="shared" si="339"/>
        <v>Q4</v>
      </c>
      <c r="G2710" s="5" t="s">
        <v>51</v>
      </c>
      <c r="H2710" s="5" t="s">
        <v>106</v>
      </c>
      <c r="I2710" s="5" t="s">
        <v>107</v>
      </c>
      <c r="J2710" s="5" t="s">
        <v>46</v>
      </c>
      <c r="K2710" s="5" t="s">
        <v>89</v>
      </c>
      <c r="L2710" s="5" t="s">
        <v>76</v>
      </c>
      <c r="M2710" s="5" t="s">
        <v>49</v>
      </c>
      <c r="N2710" s="5">
        <v>1</v>
      </c>
      <c r="O2710" s="7">
        <v>2314</v>
      </c>
      <c r="P2710" s="8">
        <v>0</v>
      </c>
      <c r="Q2710" s="7">
        <v>1361</v>
      </c>
      <c r="R2710" s="9">
        <f t="shared" si="340"/>
        <v>2314</v>
      </c>
      <c r="S2710" s="9">
        <f t="shared" si="341"/>
        <v>1361</v>
      </c>
      <c r="T2710" s="9">
        <f t="shared" si="342"/>
        <v>953</v>
      </c>
      <c r="U2710" s="10">
        <f t="shared" si="343"/>
        <v>0.41184096802074333</v>
      </c>
      <c r="V2710" s="5" t="s">
        <v>42</v>
      </c>
    </row>
    <row r="2711" spans="1:22" x14ac:dyDescent="0.3">
      <c r="A2711" s="5" t="s">
        <v>2798</v>
      </c>
      <c r="B2711" s="6">
        <v>45609</v>
      </c>
      <c r="C2711" s="5">
        <f t="shared" si="336"/>
        <v>2024</v>
      </c>
      <c r="D2711" s="5">
        <f t="shared" si="337"/>
        <v>11</v>
      </c>
      <c r="E2711" s="5" t="str">
        <f t="shared" si="338"/>
        <v>Nov</v>
      </c>
      <c r="F2711" s="5" t="str">
        <f t="shared" si="339"/>
        <v>Q4</v>
      </c>
      <c r="G2711" s="5" t="s">
        <v>58</v>
      </c>
      <c r="H2711" s="5" t="s">
        <v>68</v>
      </c>
      <c r="I2711" s="5" t="s">
        <v>69</v>
      </c>
      <c r="J2711" s="5" t="s">
        <v>81</v>
      </c>
      <c r="K2711" s="5" t="s">
        <v>94</v>
      </c>
      <c r="L2711" s="5" t="s">
        <v>76</v>
      </c>
      <c r="M2711" s="5" t="s">
        <v>49</v>
      </c>
      <c r="N2711" s="5">
        <v>4</v>
      </c>
      <c r="O2711" s="7">
        <v>33937</v>
      </c>
      <c r="P2711" s="8">
        <v>0</v>
      </c>
      <c r="Q2711" s="7">
        <v>23326</v>
      </c>
      <c r="R2711" s="9">
        <f t="shared" si="340"/>
        <v>135748</v>
      </c>
      <c r="S2711" s="9">
        <f t="shared" si="341"/>
        <v>93304</v>
      </c>
      <c r="T2711" s="9">
        <f t="shared" si="342"/>
        <v>42444</v>
      </c>
      <c r="U2711" s="10">
        <f t="shared" si="343"/>
        <v>0.31266758994607657</v>
      </c>
      <c r="V2711" s="5" t="s">
        <v>42</v>
      </c>
    </row>
    <row r="2712" spans="1:22" x14ac:dyDescent="0.3">
      <c r="A2712" s="5" t="s">
        <v>2799</v>
      </c>
      <c r="B2712" s="6">
        <v>45609</v>
      </c>
      <c r="C2712" s="5">
        <f t="shared" si="336"/>
        <v>2024</v>
      </c>
      <c r="D2712" s="5">
        <f t="shared" si="337"/>
        <v>11</v>
      </c>
      <c r="E2712" s="5" t="str">
        <f t="shared" si="338"/>
        <v>Nov</v>
      </c>
      <c r="F2712" s="5" t="str">
        <f t="shared" si="339"/>
        <v>Q4</v>
      </c>
      <c r="G2712" s="5" t="s">
        <v>35</v>
      </c>
      <c r="H2712" s="5" t="s">
        <v>44</v>
      </c>
      <c r="I2712" s="5" t="s">
        <v>45</v>
      </c>
      <c r="J2712" s="5" t="s">
        <v>46</v>
      </c>
      <c r="K2712" s="5" t="s">
        <v>66</v>
      </c>
      <c r="L2712" s="5" t="s">
        <v>40</v>
      </c>
      <c r="M2712" s="5" t="s">
        <v>41</v>
      </c>
      <c r="N2712" s="5">
        <v>1</v>
      </c>
      <c r="O2712" s="7">
        <v>300</v>
      </c>
      <c r="P2712" s="8">
        <v>0.05</v>
      </c>
      <c r="Q2712" s="7">
        <v>119</v>
      </c>
      <c r="R2712" s="9">
        <f t="shared" si="340"/>
        <v>285</v>
      </c>
      <c r="S2712" s="9">
        <f t="shared" si="341"/>
        <v>119</v>
      </c>
      <c r="T2712" s="9">
        <f t="shared" si="342"/>
        <v>166</v>
      </c>
      <c r="U2712" s="10">
        <f t="shared" si="343"/>
        <v>0.58245614035087723</v>
      </c>
      <c r="V2712" s="5" t="s">
        <v>42</v>
      </c>
    </row>
    <row r="2713" spans="1:22" x14ac:dyDescent="0.3">
      <c r="A2713" s="5" t="s">
        <v>2800</v>
      </c>
      <c r="B2713" s="6">
        <v>45609</v>
      </c>
      <c r="C2713" s="5">
        <f t="shared" si="336"/>
        <v>2024</v>
      </c>
      <c r="D2713" s="5">
        <f t="shared" si="337"/>
        <v>11</v>
      </c>
      <c r="E2713" s="5" t="str">
        <f t="shared" si="338"/>
        <v>Nov</v>
      </c>
      <c r="F2713" s="5" t="str">
        <f t="shared" si="339"/>
        <v>Q4</v>
      </c>
      <c r="G2713" s="5" t="s">
        <v>58</v>
      </c>
      <c r="H2713" s="5" t="s">
        <v>59</v>
      </c>
      <c r="I2713" s="5" t="s">
        <v>60</v>
      </c>
      <c r="J2713" s="5" t="s">
        <v>46</v>
      </c>
      <c r="K2713" s="5" t="s">
        <v>61</v>
      </c>
      <c r="L2713" s="5" t="s">
        <v>40</v>
      </c>
      <c r="M2713" s="5" t="s">
        <v>49</v>
      </c>
      <c r="N2713" s="5">
        <v>2</v>
      </c>
      <c r="O2713" s="7">
        <v>252</v>
      </c>
      <c r="P2713" s="8">
        <v>0</v>
      </c>
      <c r="Q2713" s="7">
        <v>107</v>
      </c>
      <c r="R2713" s="9">
        <f t="shared" si="340"/>
        <v>504</v>
      </c>
      <c r="S2713" s="9">
        <f t="shared" si="341"/>
        <v>214</v>
      </c>
      <c r="T2713" s="9">
        <f t="shared" si="342"/>
        <v>290</v>
      </c>
      <c r="U2713" s="10">
        <f t="shared" si="343"/>
        <v>0.57539682539682535</v>
      </c>
      <c r="V2713" s="5" t="s">
        <v>42</v>
      </c>
    </row>
    <row r="2714" spans="1:22" x14ac:dyDescent="0.3">
      <c r="A2714" s="5" t="s">
        <v>2801</v>
      </c>
      <c r="B2714" s="6">
        <v>45609</v>
      </c>
      <c r="C2714" s="5">
        <f t="shared" si="336"/>
        <v>2024</v>
      </c>
      <c r="D2714" s="5">
        <f t="shared" si="337"/>
        <v>11</v>
      </c>
      <c r="E2714" s="5" t="str">
        <f t="shared" si="338"/>
        <v>Nov</v>
      </c>
      <c r="F2714" s="5" t="str">
        <f t="shared" si="339"/>
        <v>Q4</v>
      </c>
      <c r="G2714" s="5" t="s">
        <v>51</v>
      </c>
      <c r="H2714" s="5" t="s">
        <v>52</v>
      </c>
      <c r="I2714" s="5" t="s">
        <v>53</v>
      </c>
      <c r="J2714" s="5" t="s">
        <v>46</v>
      </c>
      <c r="K2714" s="5" t="s">
        <v>61</v>
      </c>
      <c r="L2714" s="5" t="s">
        <v>40</v>
      </c>
      <c r="M2714" s="5" t="s">
        <v>49</v>
      </c>
      <c r="N2714" s="5">
        <v>4</v>
      </c>
      <c r="O2714" s="7">
        <v>271</v>
      </c>
      <c r="P2714" s="8">
        <v>0</v>
      </c>
      <c r="Q2714" s="7">
        <v>116</v>
      </c>
      <c r="R2714" s="9">
        <f t="shared" si="340"/>
        <v>1084</v>
      </c>
      <c r="S2714" s="9">
        <f t="shared" si="341"/>
        <v>464</v>
      </c>
      <c r="T2714" s="9">
        <f t="shared" si="342"/>
        <v>620</v>
      </c>
      <c r="U2714" s="10">
        <f t="shared" si="343"/>
        <v>0.5719557195571956</v>
      </c>
      <c r="V2714" s="5" t="s">
        <v>42</v>
      </c>
    </row>
    <row r="2715" spans="1:22" x14ac:dyDescent="0.3">
      <c r="A2715" s="5" t="s">
        <v>2802</v>
      </c>
      <c r="B2715" s="6">
        <v>45609</v>
      </c>
      <c r="C2715" s="5">
        <f t="shared" si="336"/>
        <v>2024</v>
      </c>
      <c r="D2715" s="5">
        <f t="shared" si="337"/>
        <v>11</v>
      </c>
      <c r="E2715" s="5" t="str">
        <f t="shared" si="338"/>
        <v>Nov</v>
      </c>
      <c r="F2715" s="5" t="str">
        <f t="shared" si="339"/>
        <v>Q4</v>
      </c>
      <c r="G2715" s="5" t="s">
        <v>51</v>
      </c>
      <c r="H2715" s="5" t="s">
        <v>106</v>
      </c>
      <c r="I2715" s="5" t="s">
        <v>107</v>
      </c>
      <c r="J2715" s="5" t="s">
        <v>81</v>
      </c>
      <c r="K2715" s="5" t="s">
        <v>130</v>
      </c>
      <c r="L2715" s="5" t="s">
        <v>48</v>
      </c>
      <c r="M2715" s="5" t="s">
        <v>41</v>
      </c>
      <c r="N2715" s="5">
        <v>1</v>
      </c>
      <c r="O2715" s="7">
        <v>13959</v>
      </c>
      <c r="P2715" s="8">
        <v>0.4</v>
      </c>
      <c r="Q2715" s="7">
        <v>8153</v>
      </c>
      <c r="R2715" s="9">
        <f t="shared" si="340"/>
        <v>8375.4</v>
      </c>
      <c r="S2715" s="9">
        <f t="shared" si="341"/>
        <v>8153</v>
      </c>
      <c r="T2715" s="9">
        <f t="shared" si="342"/>
        <v>222.39999999999964</v>
      </c>
      <c r="U2715" s="10">
        <f t="shared" si="343"/>
        <v>2.6553955631969776E-2</v>
      </c>
      <c r="V2715" s="5" t="s">
        <v>42</v>
      </c>
    </row>
    <row r="2716" spans="1:22" x14ac:dyDescent="0.3">
      <c r="A2716" s="5" t="s">
        <v>2803</v>
      </c>
      <c r="B2716" s="6">
        <v>45610</v>
      </c>
      <c r="C2716" s="5">
        <f t="shared" si="336"/>
        <v>2024</v>
      </c>
      <c r="D2716" s="5">
        <f t="shared" si="337"/>
        <v>11</v>
      </c>
      <c r="E2716" s="5" t="str">
        <f t="shared" si="338"/>
        <v>Nov</v>
      </c>
      <c r="F2716" s="5" t="str">
        <f t="shared" si="339"/>
        <v>Q4</v>
      </c>
      <c r="G2716" s="5" t="s">
        <v>35</v>
      </c>
      <c r="H2716" s="5" t="s">
        <v>44</v>
      </c>
      <c r="I2716" s="5" t="s">
        <v>45</v>
      </c>
      <c r="J2716" s="5" t="s">
        <v>54</v>
      </c>
      <c r="K2716" s="5" t="s">
        <v>55</v>
      </c>
      <c r="L2716" s="5" t="s">
        <v>40</v>
      </c>
      <c r="M2716" s="5" t="s">
        <v>56</v>
      </c>
      <c r="N2716" s="5">
        <v>1</v>
      </c>
      <c r="O2716" s="7">
        <v>2607</v>
      </c>
      <c r="P2716" s="8">
        <v>0</v>
      </c>
      <c r="Q2716" s="7">
        <v>1522</v>
      </c>
      <c r="R2716" s="9">
        <f t="shared" si="340"/>
        <v>2607</v>
      </c>
      <c r="S2716" s="9">
        <f t="shared" si="341"/>
        <v>1522</v>
      </c>
      <c r="T2716" s="9">
        <f t="shared" si="342"/>
        <v>1085</v>
      </c>
      <c r="U2716" s="10">
        <f t="shared" si="343"/>
        <v>0.41618718833908708</v>
      </c>
      <c r="V2716" s="5" t="s">
        <v>42</v>
      </c>
    </row>
    <row r="2717" spans="1:22" x14ac:dyDescent="0.3">
      <c r="A2717" s="5" t="s">
        <v>2804</v>
      </c>
      <c r="B2717" s="6">
        <v>45610</v>
      </c>
      <c r="C2717" s="5">
        <f t="shared" si="336"/>
        <v>2024</v>
      </c>
      <c r="D2717" s="5">
        <f t="shared" si="337"/>
        <v>11</v>
      </c>
      <c r="E2717" s="5" t="str">
        <f t="shared" si="338"/>
        <v>Nov</v>
      </c>
      <c r="F2717" s="5" t="str">
        <f t="shared" si="339"/>
        <v>Q4</v>
      </c>
      <c r="G2717" s="5" t="s">
        <v>51</v>
      </c>
      <c r="H2717" s="5" t="s">
        <v>106</v>
      </c>
      <c r="I2717" s="5" t="s">
        <v>107</v>
      </c>
      <c r="J2717" s="5" t="s">
        <v>38</v>
      </c>
      <c r="K2717" s="5" t="s">
        <v>104</v>
      </c>
      <c r="L2717" s="5" t="s">
        <v>48</v>
      </c>
      <c r="M2717" s="5" t="s">
        <v>49</v>
      </c>
      <c r="N2717" s="5">
        <v>1</v>
      </c>
      <c r="O2717" s="7">
        <v>1410</v>
      </c>
      <c r="P2717" s="8">
        <v>0.05</v>
      </c>
      <c r="Q2717" s="7">
        <v>688</v>
      </c>
      <c r="R2717" s="9">
        <f t="shared" si="340"/>
        <v>1339.5</v>
      </c>
      <c r="S2717" s="9">
        <f t="shared" si="341"/>
        <v>688</v>
      </c>
      <c r="T2717" s="9">
        <f t="shared" si="342"/>
        <v>651.5</v>
      </c>
      <c r="U2717" s="10">
        <f t="shared" si="343"/>
        <v>0.48637551325121314</v>
      </c>
      <c r="V2717" s="5" t="s">
        <v>42</v>
      </c>
    </row>
    <row r="2718" spans="1:22" x14ac:dyDescent="0.3">
      <c r="A2718" s="5" t="s">
        <v>2805</v>
      </c>
      <c r="B2718" s="6">
        <v>45610</v>
      </c>
      <c r="C2718" s="5">
        <f t="shared" si="336"/>
        <v>2024</v>
      </c>
      <c r="D2718" s="5">
        <f t="shared" si="337"/>
        <v>11</v>
      </c>
      <c r="E2718" s="5" t="str">
        <f t="shared" si="338"/>
        <v>Nov</v>
      </c>
      <c r="F2718" s="5" t="str">
        <f t="shared" si="339"/>
        <v>Q4</v>
      </c>
      <c r="G2718" s="5" t="s">
        <v>51</v>
      </c>
      <c r="H2718" s="5" t="s">
        <v>52</v>
      </c>
      <c r="I2718" s="5" t="s">
        <v>53</v>
      </c>
      <c r="J2718" s="5" t="s">
        <v>46</v>
      </c>
      <c r="K2718" s="5" t="s">
        <v>61</v>
      </c>
      <c r="L2718" s="5" t="s">
        <v>76</v>
      </c>
      <c r="M2718" s="5" t="s">
        <v>41</v>
      </c>
      <c r="N2718" s="5">
        <v>2</v>
      </c>
      <c r="O2718" s="7">
        <v>248</v>
      </c>
      <c r="P2718" s="8">
        <v>0.05</v>
      </c>
      <c r="Q2718" s="7">
        <v>105</v>
      </c>
      <c r="R2718" s="9">
        <f t="shared" si="340"/>
        <v>471.2</v>
      </c>
      <c r="S2718" s="9">
        <f t="shared" si="341"/>
        <v>210</v>
      </c>
      <c r="T2718" s="9">
        <f t="shared" si="342"/>
        <v>261.2</v>
      </c>
      <c r="U2718" s="10">
        <f t="shared" si="343"/>
        <v>0.55432937181663833</v>
      </c>
      <c r="V2718" s="5" t="s">
        <v>42</v>
      </c>
    </row>
    <row r="2719" spans="1:22" x14ac:dyDescent="0.3">
      <c r="A2719" s="5" t="s">
        <v>2806</v>
      </c>
      <c r="B2719" s="6">
        <v>45610</v>
      </c>
      <c r="C2719" s="5">
        <f t="shared" si="336"/>
        <v>2024</v>
      </c>
      <c r="D2719" s="5">
        <f t="shared" si="337"/>
        <v>11</v>
      </c>
      <c r="E2719" s="5" t="str">
        <f t="shared" si="338"/>
        <v>Nov</v>
      </c>
      <c r="F2719" s="5" t="str">
        <f t="shared" si="339"/>
        <v>Q4</v>
      </c>
      <c r="G2719" s="5" t="s">
        <v>58</v>
      </c>
      <c r="H2719" s="5" t="s">
        <v>59</v>
      </c>
      <c r="I2719" s="5" t="s">
        <v>60</v>
      </c>
      <c r="J2719" s="5" t="s">
        <v>81</v>
      </c>
      <c r="K2719" s="5" t="s">
        <v>94</v>
      </c>
      <c r="L2719" s="5" t="s">
        <v>40</v>
      </c>
      <c r="M2719" s="5" t="s">
        <v>41</v>
      </c>
      <c r="N2719" s="5">
        <v>1</v>
      </c>
      <c r="O2719" s="7">
        <v>34961</v>
      </c>
      <c r="P2719" s="8">
        <v>0.1</v>
      </c>
      <c r="Q2719" s="7">
        <v>23619</v>
      </c>
      <c r="R2719" s="9">
        <f t="shared" si="340"/>
        <v>31464.9</v>
      </c>
      <c r="S2719" s="9">
        <f t="shared" si="341"/>
        <v>23619</v>
      </c>
      <c r="T2719" s="9">
        <f t="shared" si="342"/>
        <v>7845.9000000000015</v>
      </c>
      <c r="U2719" s="10">
        <f t="shared" si="343"/>
        <v>0.2493540421231277</v>
      </c>
      <c r="V2719" s="5" t="s">
        <v>42</v>
      </c>
    </row>
    <row r="2720" spans="1:22" x14ac:dyDescent="0.3">
      <c r="A2720" s="5" t="s">
        <v>2807</v>
      </c>
      <c r="B2720" s="6">
        <v>45610</v>
      </c>
      <c r="C2720" s="5">
        <f t="shared" si="336"/>
        <v>2024</v>
      </c>
      <c r="D2720" s="5">
        <f t="shared" si="337"/>
        <v>11</v>
      </c>
      <c r="E2720" s="5" t="str">
        <f t="shared" si="338"/>
        <v>Nov</v>
      </c>
      <c r="F2720" s="5" t="str">
        <f t="shared" si="339"/>
        <v>Q4</v>
      </c>
      <c r="G2720" s="5" t="s">
        <v>51</v>
      </c>
      <c r="H2720" s="5" t="s">
        <v>106</v>
      </c>
      <c r="I2720" s="5" t="s">
        <v>107</v>
      </c>
      <c r="J2720" s="5" t="s">
        <v>81</v>
      </c>
      <c r="K2720" s="5" t="s">
        <v>130</v>
      </c>
      <c r="L2720" s="5" t="s">
        <v>40</v>
      </c>
      <c r="M2720" s="5" t="s">
        <v>49</v>
      </c>
      <c r="N2720" s="5">
        <v>1</v>
      </c>
      <c r="O2720" s="7">
        <v>14263</v>
      </c>
      <c r="P2720" s="8">
        <v>0.3</v>
      </c>
      <c r="Q2720" s="7">
        <v>8735</v>
      </c>
      <c r="R2720" s="9">
        <f t="shared" si="340"/>
        <v>9984.0999999999985</v>
      </c>
      <c r="S2720" s="9">
        <f t="shared" si="341"/>
        <v>8735</v>
      </c>
      <c r="T2720" s="9">
        <f t="shared" si="342"/>
        <v>1249.0999999999985</v>
      </c>
      <c r="U2720" s="10">
        <f t="shared" si="343"/>
        <v>0.12510892318786859</v>
      </c>
      <c r="V2720" s="5" t="s">
        <v>42</v>
      </c>
    </row>
    <row r="2721" spans="1:22" x14ac:dyDescent="0.3">
      <c r="A2721" s="5" t="s">
        <v>2808</v>
      </c>
      <c r="B2721" s="6">
        <v>45611</v>
      </c>
      <c r="C2721" s="5">
        <f t="shared" si="336"/>
        <v>2024</v>
      </c>
      <c r="D2721" s="5">
        <f t="shared" si="337"/>
        <v>11</v>
      </c>
      <c r="E2721" s="5" t="str">
        <f t="shared" si="338"/>
        <v>Nov</v>
      </c>
      <c r="F2721" s="5" t="str">
        <f t="shared" si="339"/>
        <v>Q4</v>
      </c>
      <c r="G2721" s="5" t="s">
        <v>51</v>
      </c>
      <c r="H2721" s="5" t="s">
        <v>106</v>
      </c>
      <c r="I2721" s="5" t="s">
        <v>107</v>
      </c>
      <c r="J2721" s="5" t="s">
        <v>46</v>
      </c>
      <c r="K2721" s="5" t="s">
        <v>66</v>
      </c>
      <c r="L2721" s="5" t="s">
        <v>40</v>
      </c>
      <c r="M2721" s="5" t="s">
        <v>41</v>
      </c>
      <c r="N2721" s="5">
        <v>1</v>
      </c>
      <c r="O2721" s="7">
        <v>327</v>
      </c>
      <c r="P2721" s="8">
        <v>0.15</v>
      </c>
      <c r="Q2721" s="7">
        <v>131</v>
      </c>
      <c r="R2721" s="9">
        <f t="shared" si="340"/>
        <v>277.95</v>
      </c>
      <c r="S2721" s="9">
        <f t="shared" si="341"/>
        <v>131</v>
      </c>
      <c r="T2721" s="9">
        <f t="shared" si="342"/>
        <v>146.94999999999999</v>
      </c>
      <c r="U2721" s="10">
        <f t="shared" si="343"/>
        <v>0.52869221082928586</v>
      </c>
      <c r="V2721" s="5" t="s">
        <v>42</v>
      </c>
    </row>
    <row r="2722" spans="1:22" x14ac:dyDescent="0.3">
      <c r="A2722" s="5" t="s">
        <v>2809</v>
      </c>
      <c r="B2722" s="6">
        <v>45612</v>
      </c>
      <c r="C2722" s="5">
        <f t="shared" si="336"/>
        <v>2024</v>
      </c>
      <c r="D2722" s="5">
        <f t="shared" si="337"/>
        <v>11</v>
      </c>
      <c r="E2722" s="5" t="str">
        <f t="shared" si="338"/>
        <v>Nov</v>
      </c>
      <c r="F2722" s="5" t="str">
        <f t="shared" si="339"/>
        <v>Q4</v>
      </c>
      <c r="G2722" s="5" t="s">
        <v>63</v>
      </c>
      <c r="H2722" s="5" t="s">
        <v>64</v>
      </c>
      <c r="I2722" s="5" t="s">
        <v>65</v>
      </c>
      <c r="J2722" s="5" t="s">
        <v>81</v>
      </c>
      <c r="K2722" s="5" t="s">
        <v>130</v>
      </c>
      <c r="L2722" s="5" t="s">
        <v>40</v>
      </c>
      <c r="M2722" s="5" t="s">
        <v>49</v>
      </c>
      <c r="N2722" s="5">
        <v>2</v>
      </c>
      <c r="O2722" s="7">
        <v>14056</v>
      </c>
      <c r="P2722" s="8">
        <v>0.35</v>
      </c>
      <c r="Q2722" s="7">
        <v>8644</v>
      </c>
      <c r="R2722" s="9">
        <f t="shared" si="340"/>
        <v>18272.8</v>
      </c>
      <c r="S2722" s="9">
        <f t="shared" si="341"/>
        <v>17288</v>
      </c>
      <c r="T2722" s="9">
        <f t="shared" si="342"/>
        <v>984.79999999999927</v>
      </c>
      <c r="U2722" s="10">
        <f t="shared" si="343"/>
        <v>5.389431285845625E-2</v>
      </c>
      <c r="V2722" s="5" t="s">
        <v>42</v>
      </c>
    </row>
    <row r="2723" spans="1:22" x14ac:dyDescent="0.3">
      <c r="A2723" s="5" t="s">
        <v>2810</v>
      </c>
      <c r="B2723" s="6">
        <v>45612</v>
      </c>
      <c r="C2723" s="5">
        <f t="shared" si="336"/>
        <v>2024</v>
      </c>
      <c r="D2723" s="5">
        <f t="shared" si="337"/>
        <v>11</v>
      </c>
      <c r="E2723" s="5" t="str">
        <f t="shared" si="338"/>
        <v>Nov</v>
      </c>
      <c r="F2723" s="5" t="str">
        <f t="shared" si="339"/>
        <v>Q4</v>
      </c>
      <c r="G2723" s="5" t="s">
        <v>58</v>
      </c>
      <c r="H2723" s="5" t="s">
        <v>68</v>
      </c>
      <c r="I2723" s="5" t="s">
        <v>69</v>
      </c>
      <c r="J2723" s="5" t="s">
        <v>38</v>
      </c>
      <c r="K2723" s="5" t="s">
        <v>118</v>
      </c>
      <c r="L2723" s="5" t="s">
        <v>48</v>
      </c>
      <c r="M2723" s="5" t="s">
        <v>49</v>
      </c>
      <c r="N2723" s="5">
        <v>1</v>
      </c>
      <c r="O2723" s="7">
        <v>17641</v>
      </c>
      <c r="P2723" s="8">
        <v>0</v>
      </c>
      <c r="Q2723" s="7">
        <v>13668</v>
      </c>
      <c r="R2723" s="9">
        <f t="shared" si="340"/>
        <v>17641</v>
      </c>
      <c r="S2723" s="9">
        <f t="shared" si="341"/>
        <v>13668</v>
      </c>
      <c r="T2723" s="9">
        <f t="shared" si="342"/>
        <v>3973</v>
      </c>
      <c r="U2723" s="10">
        <f t="shared" si="343"/>
        <v>0.22521399013661358</v>
      </c>
      <c r="V2723" s="5" t="s">
        <v>42</v>
      </c>
    </row>
    <row r="2724" spans="1:22" x14ac:dyDescent="0.3">
      <c r="A2724" s="5" t="s">
        <v>2811</v>
      </c>
      <c r="B2724" s="6">
        <v>45612</v>
      </c>
      <c r="C2724" s="5">
        <f t="shared" si="336"/>
        <v>2024</v>
      </c>
      <c r="D2724" s="5">
        <f t="shared" si="337"/>
        <v>11</v>
      </c>
      <c r="E2724" s="5" t="str">
        <f t="shared" si="338"/>
        <v>Nov</v>
      </c>
      <c r="F2724" s="5" t="str">
        <f t="shared" si="339"/>
        <v>Q4</v>
      </c>
      <c r="G2724" s="5" t="s">
        <v>58</v>
      </c>
      <c r="H2724" s="5" t="s">
        <v>72</v>
      </c>
      <c r="I2724" s="5" t="s">
        <v>73</v>
      </c>
      <c r="J2724" s="5" t="s">
        <v>54</v>
      </c>
      <c r="K2724" s="5" t="s">
        <v>55</v>
      </c>
      <c r="L2724" s="5" t="s">
        <v>40</v>
      </c>
      <c r="M2724" s="5" t="s">
        <v>56</v>
      </c>
      <c r="N2724" s="5">
        <v>2</v>
      </c>
      <c r="O2724" s="7">
        <v>2571</v>
      </c>
      <c r="P2724" s="8">
        <v>0.1</v>
      </c>
      <c r="Q2724" s="7">
        <v>1589</v>
      </c>
      <c r="R2724" s="9">
        <f t="shared" si="340"/>
        <v>4627.8</v>
      </c>
      <c r="S2724" s="9">
        <f t="shared" si="341"/>
        <v>3178</v>
      </c>
      <c r="T2724" s="9">
        <f t="shared" si="342"/>
        <v>1449.8000000000002</v>
      </c>
      <c r="U2724" s="10">
        <f t="shared" si="343"/>
        <v>0.31328060849647782</v>
      </c>
      <c r="V2724" s="5" t="s">
        <v>42</v>
      </c>
    </row>
    <row r="2725" spans="1:22" x14ac:dyDescent="0.3">
      <c r="A2725" s="5" t="s">
        <v>2812</v>
      </c>
      <c r="B2725" s="6">
        <v>45612</v>
      </c>
      <c r="C2725" s="5">
        <f t="shared" si="336"/>
        <v>2024</v>
      </c>
      <c r="D2725" s="5">
        <f t="shared" si="337"/>
        <v>11</v>
      </c>
      <c r="E2725" s="5" t="str">
        <f t="shared" si="338"/>
        <v>Nov</v>
      </c>
      <c r="F2725" s="5" t="str">
        <f t="shared" si="339"/>
        <v>Q4</v>
      </c>
      <c r="G2725" s="5" t="s">
        <v>63</v>
      </c>
      <c r="H2725" s="5" t="s">
        <v>64</v>
      </c>
      <c r="I2725" s="5" t="s">
        <v>65</v>
      </c>
      <c r="J2725" s="5" t="s">
        <v>46</v>
      </c>
      <c r="K2725" s="5" t="s">
        <v>61</v>
      </c>
      <c r="L2725" s="5" t="s">
        <v>40</v>
      </c>
      <c r="M2725" s="5" t="s">
        <v>49</v>
      </c>
      <c r="N2725" s="5">
        <v>1</v>
      </c>
      <c r="O2725" s="7">
        <v>226</v>
      </c>
      <c r="P2725" s="8">
        <v>0</v>
      </c>
      <c r="Q2725" s="7">
        <v>97</v>
      </c>
      <c r="R2725" s="9">
        <f t="shared" si="340"/>
        <v>226</v>
      </c>
      <c r="S2725" s="9">
        <f t="shared" si="341"/>
        <v>97</v>
      </c>
      <c r="T2725" s="9">
        <f t="shared" si="342"/>
        <v>129</v>
      </c>
      <c r="U2725" s="10">
        <f t="shared" si="343"/>
        <v>0.57079646017699115</v>
      </c>
      <c r="V2725" s="5" t="s">
        <v>42</v>
      </c>
    </row>
    <row r="2726" spans="1:22" x14ac:dyDescent="0.3">
      <c r="A2726" s="5" t="s">
        <v>2813</v>
      </c>
      <c r="B2726" s="6">
        <v>45612</v>
      </c>
      <c r="C2726" s="5">
        <f t="shared" si="336"/>
        <v>2024</v>
      </c>
      <c r="D2726" s="5">
        <f t="shared" si="337"/>
        <v>11</v>
      </c>
      <c r="E2726" s="5" t="str">
        <f t="shared" si="338"/>
        <v>Nov</v>
      </c>
      <c r="F2726" s="5" t="str">
        <f t="shared" si="339"/>
        <v>Q4</v>
      </c>
      <c r="G2726" s="5" t="s">
        <v>35</v>
      </c>
      <c r="H2726" s="5" t="s">
        <v>36</v>
      </c>
      <c r="I2726" s="5" t="s">
        <v>37</v>
      </c>
      <c r="J2726" s="5" t="s">
        <v>38</v>
      </c>
      <c r="K2726" s="5" t="s">
        <v>104</v>
      </c>
      <c r="L2726" s="5" t="s">
        <v>40</v>
      </c>
      <c r="M2726" s="5" t="s">
        <v>56</v>
      </c>
      <c r="N2726" s="5">
        <v>1</v>
      </c>
      <c r="O2726" s="7">
        <v>1527</v>
      </c>
      <c r="P2726" s="8">
        <v>0</v>
      </c>
      <c r="Q2726" s="7">
        <v>750</v>
      </c>
      <c r="R2726" s="9">
        <f t="shared" si="340"/>
        <v>1527</v>
      </c>
      <c r="S2726" s="9">
        <f t="shared" si="341"/>
        <v>750</v>
      </c>
      <c r="T2726" s="9">
        <f t="shared" si="342"/>
        <v>777</v>
      </c>
      <c r="U2726" s="10">
        <f t="shared" si="343"/>
        <v>0.50884086444007859</v>
      </c>
      <c r="V2726" s="5" t="s">
        <v>42</v>
      </c>
    </row>
    <row r="2727" spans="1:22" x14ac:dyDescent="0.3">
      <c r="A2727" s="5" t="s">
        <v>2814</v>
      </c>
      <c r="B2727" s="6">
        <v>45612</v>
      </c>
      <c r="C2727" s="5">
        <f t="shared" si="336"/>
        <v>2024</v>
      </c>
      <c r="D2727" s="5">
        <f t="shared" si="337"/>
        <v>11</v>
      </c>
      <c r="E2727" s="5" t="str">
        <f t="shared" si="338"/>
        <v>Nov</v>
      </c>
      <c r="F2727" s="5" t="str">
        <f t="shared" si="339"/>
        <v>Q4</v>
      </c>
      <c r="G2727" s="5" t="s">
        <v>51</v>
      </c>
      <c r="H2727" s="5" t="s">
        <v>52</v>
      </c>
      <c r="I2727" s="5" t="s">
        <v>53</v>
      </c>
      <c r="J2727" s="5" t="s">
        <v>46</v>
      </c>
      <c r="K2727" s="5" t="s">
        <v>47</v>
      </c>
      <c r="L2727" s="5" t="s">
        <v>40</v>
      </c>
      <c r="M2727" s="5" t="s">
        <v>41</v>
      </c>
      <c r="N2727" s="5">
        <v>1</v>
      </c>
      <c r="O2727" s="7">
        <v>427</v>
      </c>
      <c r="P2727" s="8">
        <v>0.05</v>
      </c>
      <c r="Q2727" s="7">
        <v>195</v>
      </c>
      <c r="R2727" s="9">
        <f t="shared" si="340"/>
        <v>405.65</v>
      </c>
      <c r="S2727" s="9">
        <f t="shared" si="341"/>
        <v>195</v>
      </c>
      <c r="T2727" s="9">
        <f t="shared" si="342"/>
        <v>210.64999999999998</v>
      </c>
      <c r="U2727" s="10">
        <f t="shared" si="343"/>
        <v>0.51929002834956239</v>
      </c>
      <c r="V2727" s="5" t="s">
        <v>42</v>
      </c>
    </row>
    <row r="2728" spans="1:22" x14ac:dyDescent="0.3">
      <c r="A2728" s="5" t="s">
        <v>2815</v>
      </c>
      <c r="B2728" s="6">
        <v>45612</v>
      </c>
      <c r="C2728" s="5">
        <f t="shared" si="336"/>
        <v>2024</v>
      </c>
      <c r="D2728" s="5">
        <f t="shared" si="337"/>
        <v>11</v>
      </c>
      <c r="E2728" s="5" t="str">
        <f t="shared" si="338"/>
        <v>Nov</v>
      </c>
      <c r="F2728" s="5" t="str">
        <f t="shared" si="339"/>
        <v>Q4</v>
      </c>
      <c r="G2728" s="5" t="s">
        <v>58</v>
      </c>
      <c r="H2728" s="5" t="s">
        <v>68</v>
      </c>
      <c r="I2728" s="5" t="s">
        <v>69</v>
      </c>
      <c r="J2728" s="5" t="s">
        <v>46</v>
      </c>
      <c r="K2728" s="5" t="s">
        <v>66</v>
      </c>
      <c r="L2728" s="5" t="s">
        <v>76</v>
      </c>
      <c r="M2728" s="5" t="s">
        <v>49</v>
      </c>
      <c r="N2728" s="5">
        <v>1</v>
      </c>
      <c r="O2728" s="7">
        <v>289</v>
      </c>
      <c r="P2728" s="8">
        <v>0.05</v>
      </c>
      <c r="Q2728" s="7">
        <v>117</v>
      </c>
      <c r="R2728" s="9">
        <f t="shared" si="340"/>
        <v>274.55</v>
      </c>
      <c r="S2728" s="9">
        <f t="shared" si="341"/>
        <v>117</v>
      </c>
      <c r="T2728" s="9">
        <f t="shared" si="342"/>
        <v>157.55000000000001</v>
      </c>
      <c r="U2728" s="10">
        <f t="shared" si="343"/>
        <v>0.57384811509743217</v>
      </c>
      <c r="V2728" s="5" t="s">
        <v>42</v>
      </c>
    </row>
    <row r="2729" spans="1:22" x14ac:dyDescent="0.3">
      <c r="A2729" s="5" t="s">
        <v>2816</v>
      </c>
      <c r="B2729" s="6">
        <v>45612</v>
      </c>
      <c r="C2729" s="5">
        <f t="shared" si="336"/>
        <v>2024</v>
      </c>
      <c r="D2729" s="5">
        <f t="shared" si="337"/>
        <v>11</v>
      </c>
      <c r="E2729" s="5" t="str">
        <f t="shared" si="338"/>
        <v>Nov</v>
      </c>
      <c r="F2729" s="5" t="str">
        <f t="shared" si="339"/>
        <v>Q4</v>
      </c>
      <c r="G2729" s="5" t="s">
        <v>58</v>
      </c>
      <c r="H2729" s="5" t="s">
        <v>68</v>
      </c>
      <c r="I2729" s="5" t="s">
        <v>69</v>
      </c>
      <c r="J2729" s="5" t="s">
        <v>46</v>
      </c>
      <c r="K2729" s="5" t="s">
        <v>61</v>
      </c>
      <c r="L2729" s="5" t="s">
        <v>48</v>
      </c>
      <c r="M2729" s="5" t="s">
        <v>49</v>
      </c>
      <c r="N2729" s="5">
        <v>1</v>
      </c>
      <c r="O2729" s="7">
        <v>273</v>
      </c>
      <c r="P2729" s="8">
        <v>0.15</v>
      </c>
      <c r="Q2729" s="7">
        <v>117</v>
      </c>
      <c r="R2729" s="9">
        <f t="shared" si="340"/>
        <v>232.04999999999998</v>
      </c>
      <c r="S2729" s="9">
        <f t="shared" si="341"/>
        <v>117</v>
      </c>
      <c r="T2729" s="9">
        <f t="shared" si="342"/>
        <v>115.04999999999998</v>
      </c>
      <c r="U2729" s="10">
        <f t="shared" si="343"/>
        <v>0.49579831932773105</v>
      </c>
      <c r="V2729" s="5" t="s">
        <v>42</v>
      </c>
    </row>
    <row r="2730" spans="1:22" x14ac:dyDescent="0.3">
      <c r="A2730" s="5" t="s">
        <v>2817</v>
      </c>
      <c r="B2730" s="6">
        <v>45613</v>
      </c>
      <c r="C2730" s="5">
        <f t="shared" si="336"/>
        <v>2024</v>
      </c>
      <c r="D2730" s="5">
        <f t="shared" si="337"/>
        <v>11</v>
      </c>
      <c r="E2730" s="5" t="str">
        <f t="shared" si="338"/>
        <v>Nov</v>
      </c>
      <c r="F2730" s="5" t="str">
        <f t="shared" si="339"/>
        <v>Q4</v>
      </c>
      <c r="G2730" s="5" t="s">
        <v>63</v>
      </c>
      <c r="H2730" s="5" t="s">
        <v>109</v>
      </c>
      <c r="I2730" s="5" t="s">
        <v>110</v>
      </c>
      <c r="J2730" s="5" t="s">
        <v>54</v>
      </c>
      <c r="K2730" s="5" t="s">
        <v>55</v>
      </c>
      <c r="L2730" s="5" t="s">
        <v>40</v>
      </c>
      <c r="M2730" s="5" t="s">
        <v>41</v>
      </c>
      <c r="N2730" s="5">
        <v>3</v>
      </c>
      <c r="O2730" s="7">
        <v>2538</v>
      </c>
      <c r="P2730" s="8">
        <v>0.05</v>
      </c>
      <c r="Q2730" s="7">
        <v>1518</v>
      </c>
      <c r="R2730" s="9">
        <f t="shared" si="340"/>
        <v>7233.2999999999993</v>
      </c>
      <c r="S2730" s="9">
        <f t="shared" si="341"/>
        <v>4554</v>
      </c>
      <c r="T2730" s="9">
        <f t="shared" si="342"/>
        <v>2679.2999999999993</v>
      </c>
      <c r="U2730" s="10">
        <f t="shared" si="343"/>
        <v>0.3704118452158765</v>
      </c>
      <c r="V2730" s="5" t="s">
        <v>42</v>
      </c>
    </row>
    <row r="2731" spans="1:22" x14ac:dyDescent="0.3">
      <c r="A2731" s="5" t="s">
        <v>2818</v>
      </c>
      <c r="B2731" s="6">
        <v>45613</v>
      </c>
      <c r="C2731" s="5">
        <f t="shared" si="336"/>
        <v>2024</v>
      </c>
      <c r="D2731" s="5">
        <f t="shared" si="337"/>
        <v>11</v>
      </c>
      <c r="E2731" s="5" t="str">
        <f t="shared" si="338"/>
        <v>Nov</v>
      </c>
      <c r="F2731" s="5" t="str">
        <f t="shared" si="339"/>
        <v>Q4</v>
      </c>
      <c r="G2731" s="5" t="s">
        <v>51</v>
      </c>
      <c r="H2731" s="5" t="s">
        <v>79</v>
      </c>
      <c r="I2731" s="5" t="s">
        <v>80</v>
      </c>
      <c r="J2731" s="5" t="s">
        <v>81</v>
      </c>
      <c r="K2731" s="5" t="s">
        <v>146</v>
      </c>
      <c r="L2731" s="5" t="s">
        <v>40</v>
      </c>
      <c r="M2731" s="5" t="s">
        <v>49</v>
      </c>
      <c r="N2731" s="5">
        <v>1</v>
      </c>
      <c r="O2731" s="7">
        <v>8899</v>
      </c>
      <c r="P2731" s="8">
        <v>0.25</v>
      </c>
      <c r="Q2731" s="7">
        <v>5368</v>
      </c>
      <c r="R2731" s="9">
        <f t="shared" si="340"/>
        <v>6674.25</v>
      </c>
      <c r="S2731" s="9">
        <f t="shared" si="341"/>
        <v>5368</v>
      </c>
      <c r="T2731" s="9">
        <f t="shared" si="342"/>
        <v>1306.25</v>
      </c>
      <c r="U2731" s="10">
        <f t="shared" si="343"/>
        <v>0.19571487433044912</v>
      </c>
      <c r="V2731" s="5" t="s">
        <v>42</v>
      </c>
    </row>
    <row r="2732" spans="1:22" x14ac:dyDescent="0.3">
      <c r="A2732" s="5" t="s">
        <v>2819</v>
      </c>
      <c r="B2732" s="6">
        <v>45613</v>
      </c>
      <c r="C2732" s="5">
        <f t="shared" si="336"/>
        <v>2024</v>
      </c>
      <c r="D2732" s="5">
        <f t="shared" si="337"/>
        <v>11</v>
      </c>
      <c r="E2732" s="5" t="str">
        <f t="shared" si="338"/>
        <v>Nov</v>
      </c>
      <c r="F2732" s="5" t="str">
        <f t="shared" si="339"/>
        <v>Q4</v>
      </c>
      <c r="G2732" s="5" t="s">
        <v>58</v>
      </c>
      <c r="H2732" s="5" t="s">
        <v>68</v>
      </c>
      <c r="I2732" s="5" t="s">
        <v>69</v>
      </c>
      <c r="J2732" s="5" t="s">
        <v>46</v>
      </c>
      <c r="K2732" s="5" t="s">
        <v>61</v>
      </c>
      <c r="L2732" s="5" t="s">
        <v>48</v>
      </c>
      <c r="M2732" s="5" t="s">
        <v>49</v>
      </c>
      <c r="N2732" s="5">
        <v>1</v>
      </c>
      <c r="O2732" s="7">
        <v>266</v>
      </c>
      <c r="P2732" s="8">
        <v>0</v>
      </c>
      <c r="Q2732" s="7">
        <v>114</v>
      </c>
      <c r="R2732" s="9">
        <f t="shared" si="340"/>
        <v>266</v>
      </c>
      <c r="S2732" s="9">
        <f t="shared" si="341"/>
        <v>114</v>
      </c>
      <c r="T2732" s="9">
        <f t="shared" si="342"/>
        <v>152</v>
      </c>
      <c r="U2732" s="10">
        <f t="shared" si="343"/>
        <v>0.5714285714285714</v>
      </c>
      <c r="V2732" s="5" t="s">
        <v>42</v>
      </c>
    </row>
    <row r="2733" spans="1:22" x14ac:dyDescent="0.3">
      <c r="A2733" s="5" t="s">
        <v>2820</v>
      </c>
      <c r="B2733" s="6">
        <v>45614</v>
      </c>
      <c r="C2733" s="5">
        <f t="shared" si="336"/>
        <v>2024</v>
      </c>
      <c r="D2733" s="5">
        <f t="shared" si="337"/>
        <v>11</v>
      </c>
      <c r="E2733" s="5" t="str">
        <f t="shared" si="338"/>
        <v>Nov</v>
      </c>
      <c r="F2733" s="5" t="str">
        <f t="shared" si="339"/>
        <v>Q4</v>
      </c>
      <c r="G2733" s="5" t="s">
        <v>51</v>
      </c>
      <c r="H2733" s="5" t="s">
        <v>79</v>
      </c>
      <c r="I2733" s="5" t="s">
        <v>80</v>
      </c>
      <c r="J2733" s="5" t="s">
        <v>81</v>
      </c>
      <c r="K2733" s="5" t="s">
        <v>130</v>
      </c>
      <c r="L2733" s="5" t="s">
        <v>48</v>
      </c>
      <c r="M2733" s="5" t="s">
        <v>49</v>
      </c>
      <c r="N2733" s="5">
        <v>8</v>
      </c>
      <c r="O2733" s="7">
        <v>14279</v>
      </c>
      <c r="P2733" s="8">
        <v>0.35</v>
      </c>
      <c r="Q2733" s="7">
        <v>8601</v>
      </c>
      <c r="R2733" s="9">
        <f t="shared" si="340"/>
        <v>74250.8</v>
      </c>
      <c r="S2733" s="9">
        <f t="shared" si="341"/>
        <v>68808</v>
      </c>
      <c r="T2733" s="9">
        <f t="shared" si="342"/>
        <v>5442.8000000000029</v>
      </c>
      <c r="U2733" s="10">
        <f t="shared" si="343"/>
        <v>7.3302913907998341E-2</v>
      </c>
      <c r="V2733" s="5" t="s">
        <v>42</v>
      </c>
    </row>
    <row r="2734" spans="1:22" x14ac:dyDescent="0.3">
      <c r="A2734" s="5" t="s">
        <v>2821</v>
      </c>
      <c r="B2734" s="6">
        <v>45614</v>
      </c>
      <c r="C2734" s="5">
        <f t="shared" si="336"/>
        <v>2024</v>
      </c>
      <c r="D2734" s="5">
        <f t="shared" si="337"/>
        <v>11</v>
      </c>
      <c r="E2734" s="5" t="str">
        <f t="shared" si="338"/>
        <v>Nov</v>
      </c>
      <c r="F2734" s="5" t="str">
        <f t="shared" si="339"/>
        <v>Q4</v>
      </c>
      <c r="G2734" s="5" t="s">
        <v>58</v>
      </c>
      <c r="H2734" s="5" t="s">
        <v>68</v>
      </c>
      <c r="I2734" s="5" t="s">
        <v>69</v>
      </c>
      <c r="J2734" s="5" t="s">
        <v>46</v>
      </c>
      <c r="K2734" s="5" t="s">
        <v>47</v>
      </c>
      <c r="L2734" s="5" t="s">
        <v>40</v>
      </c>
      <c r="M2734" s="5" t="s">
        <v>41</v>
      </c>
      <c r="N2734" s="5">
        <v>1</v>
      </c>
      <c r="O2734" s="7">
        <v>417</v>
      </c>
      <c r="P2734" s="8">
        <v>0.1</v>
      </c>
      <c r="Q2734" s="7">
        <v>191</v>
      </c>
      <c r="R2734" s="9">
        <f t="shared" si="340"/>
        <v>375.3</v>
      </c>
      <c r="S2734" s="9">
        <f t="shared" si="341"/>
        <v>191</v>
      </c>
      <c r="T2734" s="9">
        <f t="shared" si="342"/>
        <v>184.3</v>
      </c>
      <c r="U2734" s="10">
        <f t="shared" si="343"/>
        <v>0.49107380762057024</v>
      </c>
      <c r="V2734" s="5" t="s">
        <v>42</v>
      </c>
    </row>
    <row r="2735" spans="1:22" x14ac:dyDescent="0.3">
      <c r="A2735" s="5" t="s">
        <v>2822</v>
      </c>
      <c r="B2735" s="6">
        <v>45614</v>
      </c>
      <c r="C2735" s="5">
        <f t="shared" si="336"/>
        <v>2024</v>
      </c>
      <c r="D2735" s="5">
        <f t="shared" si="337"/>
        <v>11</v>
      </c>
      <c r="E2735" s="5" t="str">
        <f t="shared" si="338"/>
        <v>Nov</v>
      </c>
      <c r="F2735" s="5" t="str">
        <f t="shared" si="339"/>
        <v>Q4</v>
      </c>
      <c r="G2735" s="5" t="s">
        <v>58</v>
      </c>
      <c r="H2735" s="5" t="s">
        <v>72</v>
      </c>
      <c r="I2735" s="5" t="s">
        <v>73</v>
      </c>
      <c r="J2735" s="5" t="s">
        <v>81</v>
      </c>
      <c r="K2735" s="5" t="s">
        <v>130</v>
      </c>
      <c r="L2735" s="5" t="s">
        <v>76</v>
      </c>
      <c r="M2735" s="5" t="s">
        <v>49</v>
      </c>
      <c r="N2735" s="5">
        <v>2</v>
      </c>
      <c r="O2735" s="7">
        <v>13019</v>
      </c>
      <c r="P2735" s="8">
        <v>0.35</v>
      </c>
      <c r="Q2735" s="7">
        <v>8021</v>
      </c>
      <c r="R2735" s="9">
        <f t="shared" si="340"/>
        <v>16924.7</v>
      </c>
      <c r="S2735" s="9">
        <f t="shared" si="341"/>
        <v>16042</v>
      </c>
      <c r="T2735" s="9">
        <f t="shared" si="342"/>
        <v>882.70000000000073</v>
      </c>
      <c r="U2735" s="10">
        <f t="shared" si="343"/>
        <v>5.215454335970509E-2</v>
      </c>
      <c r="V2735" s="5" t="s">
        <v>42</v>
      </c>
    </row>
    <row r="2736" spans="1:22" x14ac:dyDescent="0.3">
      <c r="A2736" s="5" t="s">
        <v>2823</v>
      </c>
      <c r="B2736" s="6">
        <v>45614</v>
      </c>
      <c r="C2736" s="5">
        <f t="shared" si="336"/>
        <v>2024</v>
      </c>
      <c r="D2736" s="5">
        <f t="shared" si="337"/>
        <v>11</v>
      </c>
      <c r="E2736" s="5" t="str">
        <f t="shared" si="338"/>
        <v>Nov</v>
      </c>
      <c r="F2736" s="5" t="str">
        <f t="shared" si="339"/>
        <v>Q4</v>
      </c>
      <c r="G2736" s="5" t="s">
        <v>63</v>
      </c>
      <c r="H2736" s="5" t="s">
        <v>109</v>
      </c>
      <c r="I2736" s="5" t="s">
        <v>110</v>
      </c>
      <c r="J2736" s="5" t="s">
        <v>81</v>
      </c>
      <c r="K2736" s="5" t="s">
        <v>82</v>
      </c>
      <c r="L2736" s="5" t="s">
        <v>76</v>
      </c>
      <c r="M2736" s="5" t="s">
        <v>49</v>
      </c>
      <c r="N2736" s="5">
        <v>1</v>
      </c>
      <c r="O2736" s="7">
        <v>6328</v>
      </c>
      <c r="P2736" s="8">
        <v>0</v>
      </c>
      <c r="Q2736" s="7">
        <v>3412</v>
      </c>
      <c r="R2736" s="9">
        <f t="shared" si="340"/>
        <v>6328</v>
      </c>
      <c r="S2736" s="9">
        <f t="shared" si="341"/>
        <v>3412</v>
      </c>
      <c r="T2736" s="9">
        <f t="shared" si="342"/>
        <v>2916</v>
      </c>
      <c r="U2736" s="10">
        <f t="shared" si="343"/>
        <v>0.46080910240202277</v>
      </c>
      <c r="V2736" s="5" t="s">
        <v>120</v>
      </c>
    </row>
    <row r="2737" spans="1:22" x14ac:dyDescent="0.3">
      <c r="A2737" s="5" t="s">
        <v>2824</v>
      </c>
      <c r="B2737" s="6">
        <v>45614</v>
      </c>
      <c r="C2737" s="5">
        <f t="shared" si="336"/>
        <v>2024</v>
      </c>
      <c r="D2737" s="5">
        <f t="shared" si="337"/>
        <v>11</v>
      </c>
      <c r="E2737" s="5" t="str">
        <f t="shared" si="338"/>
        <v>Nov</v>
      </c>
      <c r="F2737" s="5" t="str">
        <f t="shared" si="339"/>
        <v>Q4</v>
      </c>
      <c r="G2737" s="5" t="s">
        <v>63</v>
      </c>
      <c r="H2737" s="5" t="s">
        <v>64</v>
      </c>
      <c r="I2737" s="5" t="s">
        <v>65</v>
      </c>
      <c r="J2737" s="5" t="s">
        <v>81</v>
      </c>
      <c r="K2737" s="5" t="s">
        <v>146</v>
      </c>
      <c r="L2737" s="5" t="s">
        <v>48</v>
      </c>
      <c r="M2737" s="5" t="s">
        <v>41</v>
      </c>
      <c r="N2737" s="5">
        <v>2</v>
      </c>
      <c r="O2737" s="7">
        <v>8154</v>
      </c>
      <c r="P2737" s="8">
        <v>0.05</v>
      </c>
      <c r="Q2737" s="7">
        <v>5060</v>
      </c>
      <c r="R2737" s="9">
        <f t="shared" si="340"/>
        <v>15492.599999999999</v>
      </c>
      <c r="S2737" s="9">
        <f t="shared" si="341"/>
        <v>10120</v>
      </c>
      <c r="T2737" s="9">
        <f t="shared" si="342"/>
        <v>5372.5999999999985</v>
      </c>
      <c r="U2737" s="10">
        <f t="shared" si="343"/>
        <v>0.34678491666989397</v>
      </c>
      <c r="V2737" s="5" t="s">
        <v>42</v>
      </c>
    </row>
    <row r="2738" spans="1:22" x14ac:dyDescent="0.3">
      <c r="A2738" s="5" t="s">
        <v>2825</v>
      </c>
      <c r="B2738" s="6">
        <v>45614</v>
      </c>
      <c r="C2738" s="5">
        <f t="shared" si="336"/>
        <v>2024</v>
      </c>
      <c r="D2738" s="5">
        <f t="shared" si="337"/>
        <v>11</v>
      </c>
      <c r="E2738" s="5" t="str">
        <f t="shared" si="338"/>
        <v>Nov</v>
      </c>
      <c r="F2738" s="5" t="str">
        <f t="shared" si="339"/>
        <v>Q4</v>
      </c>
      <c r="G2738" s="5" t="s">
        <v>51</v>
      </c>
      <c r="H2738" s="5" t="s">
        <v>106</v>
      </c>
      <c r="I2738" s="5" t="s">
        <v>107</v>
      </c>
      <c r="J2738" s="5" t="s">
        <v>46</v>
      </c>
      <c r="K2738" s="5" t="s">
        <v>89</v>
      </c>
      <c r="L2738" s="5" t="s">
        <v>40</v>
      </c>
      <c r="M2738" s="5" t="s">
        <v>56</v>
      </c>
      <c r="N2738" s="5">
        <v>1</v>
      </c>
      <c r="O2738" s="7">
        <v>2418</v>
      </c>
      <c r="P2738" s="8">
        <v>0</v>
      </c>
      <c r="Q2738" s="7">
        <v>1428</v>
      </c>
      <c r="R2738" s="9">
        <f t="shared" si="340"/>
        <v>2418</v>
      </c>
      <c r="S2738" s="9">
        <f t="shared" si="341"/>
        <v>1428</v>
      </c>
      <c r="T2738" s="9">
        <f t="shared" si="342"/>
        <v>990</v>
      </c>
      <c r="U2738" s="10">
        <f t="shared" si="343"/>
        <v>0.40942928039702231</v>
      </c>
      <c r="V2738" s="5" t="s">
        <v>42</v>
      </c>
    </row>
    <row r="2739" spans="1:22" x14ac:dyDescent="0.3">
      <c r="A2739" s="5" t="s">
        <v>2826</v>
      </c>
      <c r="B2739" s="6">
        <v>45614</v>
      </c>
      <c r="C2739" s="5">
        <f t="shared" si="336"/>
        <v>2024</v>
      </c>
      <c r="D2739" s="5">
        <f t="shared" si="337"/>
        <v>11</v>
      </c>
      <c r="E2739" s="5" t="str">
        <f t="shared" si="338"/>
        <v>Nov</v>
      </c>
      <c r="F2739" s="5" t="str">
        <f t="shared" si="339"/>
        <v>Q4</v>
      </c>
      <c r="G2739" s="5" t="s">
        <v>63</v>
      </c>
      <c r="H2739" s="5" t="s">
        <v>64</v>
      </c>
      <c r="I2739" s="5" t="s">
        <v>65</v>
      </c>
      <c r="J2739" s="5" t="s">
        <v>38</v>
      </c>
      <c r="K2739" s="5" t="s">
        <v>39</v>
      </c>
      <c r="L2739" s="5" t="s">
        <v>48</v>
      </c>
      <c r="M2739" s="5" t="s">
        <v>49</v>
      </c>
      <c r="N2739" s="5">
        <v>2</v>
      </c>
      <c r="O2739" s="7">
        <v>55554</v>
      </c>
      <c r="P2739" s="8">
        <v>0.05</v>
      </c>
      <c r="Q2739" s="7">
        <v>48001</v>
      </c>
      <c r="R2739" s="9">
        <f t="shared" si="340"/>
        <v>105552.59999999999</v>
      </c>
      <c r="S2739" s="9">
        <f t="shared" si="341"/>
        <v>96002</v>
      </c>
      <c r="T2739" s="9">
        <f t="shared" si="342"/>
        <v>9550.5999999999913</v>
      </c>
      <c r="U2739" s="10">
        <f t="shared" si="343"/>
        <v>9.0481901914306162E-2</v>
      </c>
      <c r="V2739" s="5" t="s">
        <v>42</v>
      </c>
    </row>
    <row r="2740" spans="1:22" x14ac:dyDescent="0.3">
      <c r="A2740" s="5" t="s">
        <v>2827</v>
      </c>
      <c r="B2740" s="6">
        <v>45614</v>
      </c>
      <c r="C2740" s="5">
        <f t="shared" si="336"/>
        <v>2024</v>
      </c>
      <c r="D2740" s="5">
        <f t="shared" si="337"/>
        <v>11</v>
      </c>
      <c r="E2740" s="5" t="str">
        <f t="shared" si="338"/>
        <v>Nov</v>
      </c>
      <c r="F2740" s="5" t="str">
        <f t="shared" si="339"/>
        <v>Q4</v>
      </c>
      <c r="G2740" s="5" t="s">
        <v>63</v>
      </c>
      <c r="H2740" s="5" t="s">
        <v>109</v>
      </c>
      <c r="I2740" s="5" t="s">
        <v>110</v>
      </c>
      <c r="J2740" s="5" t="s">
        <v>54</v>
      </c>
      <c r="K2740" s="5" t="s">
        <v>84</v>
      </c>
      <c r="L2740" s="5" t="s">
        <v>76</v>
      </c>
      <c r="M2740" s="5" t="s">
        <v>41</v>
      </c>
      <c r="N2740" s="5">
        <v>3</v>
      </c>
      <c r="O2740" s="7">
        <v>2472</v>
      </c>
      <c r="P2740" s="8">
        <v>0.15</v>
      </c>
      <c r="Q2740" s="7">
        <v>1251</v>
      </c>
      <c r="R2740" s="9">
        <f t="shared" si="340"/>
        <v>6303.5999999999995</v>
      </c>
      <c r="S2740" s="9">
        <f t="shared" si="341"/>
        <v>3753</v>
      </c>
      <c r="T2740" s="9">
        <f t="shared" si="342"/>
        <v>2550.5999999999995</v>
      </c>
      <c r="U2740" s="10">
        <f t="shared" si="343"/>
        <v>0.4046259280411193</v>
      </c>
      <c r="V2740" s="5" t="s">
        <v>42</v>
      </c>
    </row>
    <row r="2741" spans="1:22" x14ac:dyDescent="0.3">
      <c r="A2741" s="5" t="s">
        <v>2828</v>
      </c>
      <c r="B2741" s="6">
        <v>45615</v>
      </c>
      <c r="C2741" s="5">
        <f t="shared" si="336"/>
        <v>2024</v>
      </c>
      <c r="D2741" s="5">
        <f t="shared" si="337"/>
        <v>11</v>
      </c>
      <c r="E2741" s="5" t="str">
        <f t="shared" si="338"/>
        <v>Nov</v>
      </c>
      <c r="F2741" s="5" t="str">
        <f t="shared" si="339"/>
        <v>Q4</v>
      </c>
      <c r="G2741" s="5" t="s">
        <v>35</v>
      </c>
      <c r="H2741" s="5" t="s">
        <v>44</v>
      </c>
      <c r="I2741" s="5" t="s">
        <v>45</v>
      </c>
      <c r="J2741" s="5" t="s">
        <v>54</v>
      </c>
      <c r="K2741" s="5" t="s">
        <v>99</v>
      </c>
      <c r="L2741" s="5" t="s">
        <v>76</v>
      </c>
      <c r="M2741" s="5" t="s">
        <v>41</v>
      </c>
      <c r="N2741" s="5">
        <v>1</v>
      </c>
      <c r="O2741" s="7">
        <v>1838</v>
      </c>
      <c r="P2741" s="8">
        <v>0.2</v>
      </c>
      <c r="Q2741" s="7">
        <v>933</v>
      </c>
      <c r="R2741" s="9">
        <f t="shared" si="340"/>
        <v>1470.4</v>
      </c>
      <c r="S2741" s="9">
        <f t="shared" si="341"/>
        <v>933</v>
      </c>
      <c r="T2741" s="9">
        <f t="shared" si="342"/>
        <v>537.40000000000009</v>
      </c>
      <c r="U2741" s="10">
        <f t="shared" si="343"/>
        <v>0.36547878128400441</v>
      </c>
      <c r="V2741" s="5" t="s">
        <v>42</v>
      </c>
    </row>
    <row r="2742" spans="1:22" x14ac:dyDescent="0.3">
      <c r="A2742" s="5" t="s">
        <v>2829</v>
      </c>
      <c r="B2742" s="6">
        <v>45615</v>
      </c>
      <c r="C2742" s="5">
        <f t="shared" si="336"/>
        <v>2024</v>
      </c>
      <c r="D2742" s="5">
        <f t="shared" si="337"/>
        <v>11</v>
      </c>
      <c r="E2742" s="5" t="str">
        <f t="shared" si="338"/>
        <v>Nov</v>
      </c>
      <c r="F2742" s="5" t="str">
        <f t="shared" si="339"/>
        <v>Q4</v>
      </c>
      <c r="G2742" s="5" t="s">
        <v>35</v>
      </c>
      <c r="H2742" s="5" t="s">
        <v>44</v>
      </c>
      <c r="I2742" s="5" t="s">
        <v>45</v>
      </c>
      <c r="J2742" s="5" t="s">
        <v>46</v>
      </c>
      <c r="K2742" s="5" t="s">
        <v>61</v>
      </c>
      <c r="L2742" s="5" t="s">
        <v>40</v>
      </c>
      <c r="M2742" s="5" t="s">
        <v>49</v>
      </c>
      <c r="N2742" s="5">
        <v>2</v>
      </c>
      <c r="O2742" s="7">
        <v>274</v>
      </c>
      <c r="P2742" s="8">
        <v>0</v>
      </c>
      <c r="Q2742" s="7">
        <v>118</v>
      </c>
      <c r="R2742" s="9">
        <f t="shared" si="340"/>
        <v>548</v>
      </c>
      <c r="S2742" s="9">
        <f t="shared" si="341"/>
        <v>236</v>
      </c>
      <c r="T2742" s="9">
        <f t="shared" si="342"/>
        <v>312</v>
      </c>
      <c r="U2742" s="10">
        <f t="shared" si="343"/>
        <v>0.56934306569343063</v>
      </c>
      <c r="V2742" s="5" t="s">
        <v>42</v>
      </c>
    </row>
    <row r="2743" spans="1:22" x14ac:dyDescent="0.3">
      <c r="A2743" s="5" t="s">
        <v>2830</v>
      </c>
      <c r="B2743" s="6">
        <v>45615</v>
      </c>
      <c r="C2743" s="5">
        <f t="shared" si="336"/>
        <v>2024</v>
      </c>
      <c r="D2743" s="5">
        <f t="shared" si="337"/>
        <v>11</v>
      </c>
      <c r="E2743" s="5" t="str">
        <f t="shared" si="338"/>
        <v>Nov</v>
      </c>
      <c r="F2743" s="5" t="str">
        <f t="shared" si="339"/>
        <v>Q4</v>
      </c>
      <c r="G2743" s="5" t="s">
        <v>63</v>
      </c>
      <c r="H2743" s="5" t="s">
        <v>64</v>
      </c>
      <c r="I2743" s="5" t="s">
        <v>65</v>
      </c>
      <c r="J2743" s="5" t="s">
        <v>54</v>
      </c>
      <c r="K2743" s="5" t="s">
        <v>55</v>
      </c>
      <c r="L2743" s="5" t="s">
        <v>40</v>
      </c>
      <c r="M2743" s="5" t="s">
        <v>41</v>
      </c>
      <c r="N2743" s="5">
        <v>2</v>
      </c>
      <c r="O2743" s="7">
        <v>2701</v>
      </c>
      <c r="P2743" s="8">
        <v>0.2</v>
      </c>
      <c r="Q2743" s="7">
        <v>1576</v>
      </c>
      <c r="R2743" s="9">
        <f t="shared" si="340"/>
        <v>4321.6000000000004</v>
      </c>
      <c r="S2743" s="9">
        <f t="shared" si="341"/>
        <v>3152</v>
      </c>
      <c r="T2743" s="9">
        <f t="shared" si="342"/>
        <v>1169.6000000000004</v>
      </c>
      <c r="U2743" s="10">
        <f t="shared" si="343"/>
        <v>0.27064050351721591</v>
      </c>
      <c r="V2743" s="5" t="s">
        <v>42</v>
      </c>
    </row>
    <row r="2744" spans="1:22" x14ac:dyDescent="0.3">
      <c r="A2744" s="5" t="s">
        <v>2831</v>
      </c>
      <c r="B2744" s="6">
        <v>45616</v>
      </c>
      <c r="C2744" s="5">
        <f t="shared" si="336"/>
        <v>2024</v>
      </c>
      <c r="D2744" s="5">
        <f t="shared" si="337"/>
        <v>11</v>
      </c>
      <c r="E2744" s="5" t="str">
        <f t="shared" si="338"/>
        <v>Nov</v>
      </c>
      <c r="F2744" s="5" t="str">
        <f t="shared" si="339"/>
        <v>Q4</v>
      </c>
      <c r="G2744" s="5" t="s">
        <v>35</v>
      </c>
      <c r="H2744" s="5" t="s">
        <v>91</v>
      </c>
      <c r="I2744" s="5" t="s">
        <v>92</v>
      </c>
      <c r="J2744" s="5" t="s">
        <v>46</v>
      </c>
      <c r="K2744" s="5" t="s">
        <v>47</v>
      </c>
      <c r="L2744" s="5" t="s">
        <v>40</v>
      </c>
      <c r="M2744" s="5" t="s">
        <v>56</v>
      </c>
      <c r="N2744" s="5">
        <v>2</v>
      </c>
      <c r="O2744" s="7">
        <v>454</v>
      </c>
      <c r="P2744" s="8">
        <v>0.05</v>
      </c>
      <c r="Q2744" s="7">
        <v>203</v>
      </c>
      <c r="R2744" s="9">
        <f t="shared" si="340"/>
        <v>862.59999999999991</v>
      </c>
      <c r="S2744" s="9">
        <f t="shared" si="341"/>
        <v>406</v>
      </c>
      <c r="T2744" s="9">
        <f t="shared" si="342"/>
        <v>456.59999999999991</v>
      </c>
      <c r="U2744" s="10">
        <f t="shared" si="343"/>
        <v>0.52932993276141893</v>
      </c>
      <c r="V2744" s="5" t="s">
        <v>42</v>
      </c>
    </row>
    <row r="2745" spans="1:22" x14ac:dyDescent="0.3">
      <c r="A2745" s="5" t="s">
        <v>2832</v>
      </c>
      <c r="B2745" s="6">
        <v>45616</v>
      </c>
      <c r="C2745" s="5">
        <f t="shared" si="336"/>
        <v>2024</v>
      </c>
      <c r="D2745" s="5">
        <f t="shared" si="337"/>
        <v>11</v>
      </c>
      <c r="E2745" s="5" t="str">
        <f t="shared" si="338"/>
        <v>Nov</v>
      </c>
      <c r="F2745" s="5" t="str">
        <f t="shared" si="339"/>
        <v>Q4</v>
      </c>
      <c r="G2745" s="5" t="s">
        <v>51</v>
      </c>
      <c r="H2745" s="5" t="s">
        <v>106</v>
      </c>
      <c r="I2745" s="5" t="s">
        <v>107</v>
      </c>
      <c r="J2745" s="5" t="s">
        <v>46</v>
      </c>
      <c r="K2745" s="5" t="s">
        <v>47</v>
      </c>
      <c r="L2745" s="5" t="s">
        <v>48</v>
      </c>
      <c r="M2745" s="5" t="s">
        <v>49</v>
      </c>
      <c r="N2745" s="5">
        <v>2</v>
      </c>
      <c r="O2745" s="7">
        <v>443</v>
      </c>
      <c r="P2745" s="8">
        <v>0.1</v>
      </c>
      <c r="Q2745" s="7">
        <v>202</v>
      </c>
      <c r="R2745" s="9">
        <f t="shared" si="340"/>
        <v>797.4</v>
      </c>
      <c r="S2745" s="9">
        <f t="shared" si="341"/>
        <v>404</v>
      </c>
      <c r="T2745" s="9">
        <f t="shared" si="342"/>
        <v>393.4</v>
      </c>
      <c r="U2745" s="10">
        <f t="shared" si="343"/>
        <v>0.4933533985452721</v>
      </c>
      <c r="V2745" s="5" t="s">
        <v>42</v>
      </c>
    </row>
    <row r="2746" spans="1:22" x14ac:dyDescent="0.3">
      <c r="A2746" s="5" t="s">
        <v>2833</v>
      </c>
      <c r="B2746" s="6">
        <v>45616</v>
      </c>
      <c r="C2746" s="5">
        <f t="shared" si="336"/>
        <v>2024</v>
      </c>
      <c r="D2746" s="5">
        <f t="shared" si="337"/>
        <v>11</v>
      </c>
      <c r="E2746" s="5" t="str">
        <f t="shared" si="338"/>
        <v>Nov</v>
      </c>
      <c r="F2746" s="5" t="str">
        <f t="shared" si="339"/>
        <v>Q4</v>
      </c>
      <c r="G2746" s="5" t="s">
        <v>51</v>
      </c>
      <c r="H2746" s="5" t="s">
        <v>106</v>
      </c>
      <c r="I2746" s="5" t="s">
        <v>107</v>
      </c>
      <c r="J2746" s="5" t="s">
        <v>38</v>
      </c>
      <c r="K2746" s="5" t="s">
        <v>118</v>
      </c>
      <c r="L2746" s="5" t="s">
        <v>48</v>
      </c>
      <c r="M2746" s="5" t="s">
        <v>56</v>
      </c>
      <c r="N2746" s="5">
        <v>2</v>
      </c>
      <c r="O2746" s="7">
        <v>17997</v>
      </c>
      <c r="P2746" s="8">
        <v>0</v>
      </c>
      <c r="Q2746" s="7">
        <v>13673</v>
      </c>
      <c r="R2746" s="9">
        <f t="shared" si="340"/>
        <v>35994</v>
      </c>
      <c r="S2746" s="9">
        <f t="shared" si="341"/>
        <v>27346</v>
      </c>
      <c r="T2746" s="9">
        <f t="shared" si="342"/>
        <v>8648</v>
      </c>
      <c r="U2746" s="10">
        <f t="shared" si="343"/>
        <v>0.24026226593321109</v>
      </c>
      <c r="V2746" s="5" t="s">
        <v>42</v>
      </c>
    </row>
    <row r="2747" spans="1:22" x14ac:dyDescent="0.3">
      <c r="A2747" s="5" t="s">
        <v>2834</v>
      </c>
      <c r="B2747" s="6">
        <v>45616</v>
      </c>
      <c r="C2747" s="5">
        <f t="shared" si="336"/>
        <v>2024</v>
      </c>
      <c r="D2747" s="5">
        <f t="shared" si="337"/>
        <v>11</v>
      </c>
      <c r="E2747" s="5" t="str">
        <f t="shared" si="338"/>
        <v>Nov</v>
      </c>
      <c r="F2747" s="5" t="str">
        <f t="shared" si="339"/>
        <v>Q4</v>
      </c>
      <c r="G2747" s="5" t="s">
        <v>58</v>
      </c>
      <c r="H2747" s="5" t="s">
        <v>68</v>
      </c>
      <c r="I2747" s="5" t="s">
        <v>69</v>
      </c>
      <c r="J2747" s="5" t="s">
        <v>54</v>
      </c>
      <c r="K2747" s="5" t="s">
        <v>99</v>
      </c>
      <c r="L2747" s="5" t="s">
        <v>40</v>
      </c>
      <c r="M2747" s="5" t="s">
        <v>41</v>
      </c>
      <c r="N2747" s="5">
        <v>1</v>
      </c>
      <c r="O2747" s="7">
        <v>1804</v>
      </c>
      <c r="P2747" s="8">
        <v>0.1</v>
      </c>
      <c r="Q2747" s="7">
        <v>925</v>
      </c>
      <c r="R2747" s="9">
        <f t="shared" si="340"/>
        <v>1623.6000000000001</v>
      </c>
      <c r="S2747" s="9">
        <f t="shared" si="341"/>
        <v>925</v>
      </c>
      <c r="T2747" s="9">
        <f t="shared" si="342"/>
        <v>698.60000000000014</v>
      </c>
      <c r="U2747" s="10">
        <f t="shared" si="343"/>
        <v>0.43027839369302789</v>
      </c>
      <c r="V2747" s="5" t="s">
        <v>42</v>
      </c>
    </row>
    <row r="2748" spans="1:22" x14ac:dyDescent="0.3">
      <c r="A2748" s="5" t="s">
        <v>2835</v>
      </c>
      <c r="B2748" s="6">
        <v>45616</v>
      </c>
      <c r="C2748" s="5">
        <f t="shared" si="336"/>
        <v>2024</v>
      </c>
      <c r="D2748" s="5">
        <f t="shared" si="337"/>
        <v>11</v>
      </c>
      <c r="E2748" s="5" t="str">
        <f t="shared" si="338"/>
        <v>Nov</v>
      </c>
      <c r="F2748" s="5" t="str">
        <f t="shared" si="339"/>
        <v>Q4</v>
      </c>
      <c r="G2748" s="5" t="s">
        <v>51</v>
      </c>
      <c r="H2748" s="5" t="s">
        <v>79</v>
      </c>
      <c r="I2748" s="5" t="s">
        <v>80</v>
      </c>
      <c r="J2748" s="5" t="s">
        <v>54</v>
      </c>
      <c r="K2748" s="5" t="s">
        <v>84</v>
      </c>
      <c r="L2748" s="5" t="s">
        <v>40</v>
      </c>
      <c r="M2748" s="5" t="s">
        <v>49</v>
      </c>
      <c r="N2748" s="5">
        <v>2</v>
      </c>
      <c r="O2748" s="7">
        <v>2437</v>
      </c>
      <c r="P2748" s="8">
        <v>0</v>
      </c>
      <c r="Q2748" s="7">
        <v>1254</v>
      </c>
      <c r="R2748" s="9">
        <f t="shared" si="340"/>
        <v>4874</v>
      </c>
      <c r="S2748" s="9">
        <f t="shared" si="341"/>
        <v>2508</v>
      </c>
      <c r="T2748" s="9">
        <f t="shared" si="342"/>
        <v>2366</v>
      </c>
      <c r="U2748" s="10">
        <f t="shared" si="343"/>
        <v>0.48543290931473121</v>
      </c>
      <c r="V2748" s="5" t="s">
        <v>42</v>
      </c>
    </row>
    <row r="2749" spans="1:22" x14ac:dyDescent="0.3">
      <c r="A2749" s="5" t="s">
        <v>2836</v>
      </c>
      <c r="B2749" s="6">
        <v>45617</v>
      </c>
      <c r="C2749" s="5">
        <f t="shared" si="336"/>
        <v>2024</v>
      </c>
      <c r="D2749" s="5">
        <f t="shared" si="337"/>
        <v>11</v>
      </c>
      <c r="E2749" s="5" t="str">
        <f t="shared" si="338"/>
        <v>Nov</v>
      </c>
      <c r="F2749" s="5" t="str">
        <f t="shared" si="339"/>
        <v>Q4</v>
      </c>
      <c r="G2749" s="5" t="s">
        <v>58</v>
      </c>
      <c r="H2749" s="5" t="s">
        <v>68</v>
      </c>
      <c r="I2749" s="5" t="s">
        <v>69</v>
      </c>
      <c r="J2749" s="5" t="s">
        <v>46</v>
      </c>
      <c r="K2749" s="5" t="s">
        <v>66</v>
      </c>
      <c r="L2749" s="5" t="s">
        <v>76</v>
      </c>
      <c r="M2749" s="5" t="s">
        <v>49</v>
      </c>
      <c r="N2749" s="5">
        <v>2</v>
      </c>
      <c r="O2749" s="7">
        <v>307</v>
      </c>
      <c r="P2749" s="8">
        <v>0</v>
      </c>
      <c r="Q2749" s="7">
        <v>124</v>
      </c>
      <c r="R2749" s="9">
        <f t="shared" si="340"/>
        <v>614</v>
      </c>
      <c r="S2749" s="9">
        <f t="shared" si="341"/>
        <v>248</v>
      </c>
      <c r="T2749" s="9">
        <f t="shared" si="342"/>
        <v>366</v>
      </c>
      <c r="U2749" s="10">
        <f t="shared" si="343"/>
        <v>0.59609120521172643</v>
      </c>
      <c r="V2749" s="5" t="s">
        <v>42</v>
      </c>
    </row>
    <row r="2750" spans="1:22" x14ac:dyDescent="0.3">
      <c r="A2750" s="5" t="s">
        <v>2837</v>
      </c>
      <c r="B2750" s="6">
        <v>45617</v>
      </c>
      <c r="C2750" s="5">
        <f t="shared" si="336"/>
        <v>2024</v>
      </c>
      <c r="D2750" s="5">
        <f t="shared" si="337"/>
        <v>11</v>
      </c>
      <c r="E2750" s="5" t="str">
        <f t="shared" si="338"/>
        <v>Nov</v>
      </c>
      <c r="F2750" s="5" t="str">
        <f t="shared" si="339"/>
        <v>Q4</v>
      </c>
      <c r="G2750" s="5" t="s">
        <v>35</v>
      </c>
      <c r="H2750" s="5" t="s">
        <v>44</v>
      </c>
      <c r="I2750" s="5" t="s">
        <v>45</v>
      </c>
      <c r="J2750" s="5" t="s">
        <v>81</v>
      </c>
      <c r="K2750" s="5" t="s">
        <v>94</v>
      </c>
      <c r="L2750" s="5" t="s">
        <v>40</v>
      </c>
      <c r="M2750" s="5" t="s">
        <v>56</v>
      </c>
      <c r="N2750" s="5">
        <v>2</v>
      </c>
      <c r="O2750" s="7">
        <v>30688</v>
      </c>
      <c r="P2750" s="8">
        <v>0.05</v>
      </c>
      <c r="Q2750" s="7">
        <v>21475</v>
      </c>
      <c r="R2750" s="9">
        <f t="shared" si="340"/>
        <v>58307.199999999997</v>
      </c>
      <c r="S2750" s="9">
        <f t="shared" si="341"/>
        <v>42950</v>
      </c>
      <c r="T2750" s="9">
        <f t="shared" si="342"/>
        <v>15357.199999999997</v>
      </c>
      <c r="U2750" s="10">
        <f t="shared" si="343"/>
        <v>0.26338428187256457</v>
      </c>
      <c r="V2750" s="5" t="s">
        <v>42</v>
      </c>
    </row>
    <row r="2751" spans="1:22" x14ac:dyDescent="0.3">
      <c r="A2751" s="5" t="s">
        <v>2838</v>
      </c>
      <c r="B2751" s="6">
        <v>45617</v>
      </c>
      <c r="C2751" s="5">
        <f t="shared" si="336"/>
        <v>2024</v>
      </c>
      <c r="D2751" s="5">
        <f t="shared" si="337"/>
        <v>11</v>
      </c>
      <c r="E2751" s="5" t="str">
        <f t="shared" si="338"/>
        <v>Nov</v>
      </c>
      <c r="F2751" s="5" t="str">
        <f t="shared" si="339"/>
        <v>Q4</v>
      </c>
      <c r="G2751" s="5" t="s">
        <v>51</v>
      </c>
      <c r="H2751" s="5" t="s">
        <v>52</v>
      </c>
      <c r="I2751" s="5" t="s">
        <v>53</v>
      </c>
      <c r="J2751" s="5" t="s">
        <v>38</v>
      </c>
      <c r="K2751" s="5" t="s">
        <v>75</v>
      </c>
      <c r="L2751" s="5" t="s">
        <v>40</v>
      </c>
      <c r="M2751" s="5" t="s">
        <v>56</v>
      </c>
      <c r="N2751" s="5">
        <v>2</v>
      </c>
      <c r="O2751" s="7">
        <v>11655</v>
      </c>
      <c r="P2751" s="8">
        <v>0.1</v>
      </c>
      <c r="Q2751" s="7">
        <v>8638</v>
      </c>
      <c r="R2751" s="9">
        <f t="shared" si="340"/>
        <v>20979</v>
      </c>
      <c r="S2751" s="9">
        <f t="shared" si="341"/>
        <v>17276</v>
      </c>
      <c r="T2751" s="9">
        <f t="shared" si="342"/>
        <v>3703</v>
      </c>
      <c r="U2751" s="10">
        <f t="shared" si="343"/>
        <v>0.17650984317650983</v>
      </c>
      <c r="V2751" s="5" t="s">
        <v>42</v>
      </c>
    </row>
    <row r="2752" spans="1:22" x14ac:dyDescent="0.3">
      <c r="A2752" s="5" t="s">
        <v>2839</v>
      </c>
      <c r="B2752" s="6">
        <v>45618</v>
      </c>
      <c r="C2752" s="5">
        <f t="shared" si="336"/>
        <v>2024</v>
      </c>
      <c r="D2752" s="5">
        <f t="shared" si="337"/>
        <v>11</v>
      </c>
      <c r="E2752" s="5" t="str">
        <f t="shared" si="338"/>
        <v>Nov</v>
      </c>
      <c r="F2752" s="5" t="str">
        <f t="shared" si="339"/>
        <v>Q4</v>
      </c>
      <c r="G2752" s="5" t="s">
        <v>51</v>
      </c>
      <c r="H2752" s="5" t="s">
        <v>52</v>
      </c>
      <c r="I2752" s="5" t="s">
        <v>53</v>
      </c>
      <c r="J2752" s="5" t="s">
        <v>81</v>
      </c>
      <c r="K2752" s="5" t="s">
        <v>146</v>
      </c>
      <c r="L2752" s="5" t="s">
        <v>48</v>
      </c>
      <c r="M2752" s="5" t="s">
        <v>49</v>
      </c>
      <c r="N2752" s="5">
        <v>1</v>
      </c>
      <c r="O2752" s="7">
        <v>9497</v>
      </c>
      <c r="P2752" s="8">
        <v>0.2</v>
      </c>
      <c r="Q2752" s="7">
        <v>5823</v>
      </c>
      <c r="R2752" s="9">
        <f t="shared" si="340"/>
        <v>7597.6</v>
      </c>
      <c r="S2752" s="9">
        <f t="shared" si="341"/>
        <v>5823</v>
      </c>
      <c r="T2752" s="9">
        <f t="shared" si="342"/>
        <v>1774.6000000000004</v>
      </c>
      <c r="U2752" s="10">
        <f t="shared" si="343"/>
        <v>0.23357376013477943</v>
      </c>
      <c r="V2752" s="5" t="s">
        <v>42</v>
      </c>
    </row>
    <row r="2753" spans="1:22" x14ac:dyDescent="0.3">
      <c r="A2753" s="5" t="s">
        <v>2840</v>
      </c>
      <c r="B2753" s="6">
        <v>45618</v>
      </c>
      <c r="C2753" s="5">
        <f t="shared" si="336"/>
        <v>2024</v>
      </c>
      <c r="D2753" s="5">
        <f t="shared" si="337"/>
        <v>11</v>
      </c>
      <c r="E2753" s="5" t="str">
        <f t="shared" si="338"/>
        <v>Nov</v>
      </c>
      <c r="F2753" s="5" t="str">
        <f t="shared" si="339"/>
        <v>Q4</v>
      </c>
      <c r="G2753" s="5" t="s">
        <v>35</v>
      </c>
      <c r="H2753" s="5" t="s">
        <v>91</v>
      </c>
      <c r="I2753" s="5" t="s">
        <v>92</v>
      </c>
      <c r="J2753" s="5" t="s">
        <v>54</v>
      </c>
      <c r="K2753" s="5" t="s">
        <v>84</v>
      </c>
      <c r="L2753" s="5" t="s">
        <v>40</v>
      </c>
      <c r="M2753" s="5" t="s">
        <v>49</v>
      </c>
      <c r="N2753" s="5">
        <v>2</v>
      </c>
      <c r="O2753" s="7">
        <v>2260</v>
      </c>
      <c r="P2753" s="8">
        <v>0.1</v>
      </c>
      <c r="Q2753" s="7">
        <v>1130</v>
      </c>
      <c r="R2753" s="9">
        <f t="shared" si="340"/>
        <v>4068</v>
      </c>
      <c r="S2753" s="9">
        <f t="shared" si="341"/>
        <v>2260</v>
      </c>
      <c r="T2753" s="9">
        <f t="shared" si="342"/>
        <v>1808</v>
      </c>
      <c r="U2753" s="10">
        <f t="shared" si="343"/>
        <v>0.44444444444444442</v>
      </c>
      <c r="V2753" s="5" t="s">
        <v>42</v>
      </c>
    </row>
    <row r="2754" spans="1:22" x14ac:dyDescent="0.3">
      <c r="A2754" s="5" t="s">
        <v>2841</v>
      </c>
      <c r="B2754" s="6">
        <v>45618</v>
      </c>
      <c r="C2754" s="5">
        <f t="shared" ref="C2754:C2817" si="344">YEAR(B2754)</f>
        <v>2024</v>
      </c>
      <c r="D2754" s="5">
        <f t="shared" ref="D2754:D2817" si="345">MONTH(B2754)</f>
        <v>11</v>
      </c>
      <c r="E2754" s="5" t="str">
        <f t="shared" ref="E2754:E2817" si="346">TEXT(B2754,"mmm")</f>
        <v>Nov</v>
      </c>
      <c r="F2754" s="5" t="str">
        <f t="shared" ref="F2754:F2817" si="347">"Q"&amp;ROUNDUP(D2754/3,0)</f>
        <v>Q4</v>
      </c>
      <c r="G2754" s="5" t="s">
        <v>51</v>
      </c>
      <c r="H2754" s="5" t="s">
        <v>52</v>
      </c>
      <c r="I2754" s="5" t="s">
        <v>53</v>
      </c>
      <c r="J2754" s="5" t="s">
        <v>46</v>
      </c>
      <c r="K2754" s="5" t="s">
        <v>47</v>
      </c>
      <c r="L2754" s="5" t="s">
        <v>76</v>
      </c>
      <c r="M2754" s="5" t="s">
        <v>49</v>
      </c>
      <c r="N2754" s="5">
        <v>4</v>
      </c>
      <c r="O2754" s="7">
        <v>487</v>
      </c>
      <c r="P2754" s="8">
        <v>0.1</v>
      </c>
      <c r="Q2754" s="7">
        <v>220</v>
      </c>
      <c r="R2754" s="9">
        <f t="shared" ref="R2754:R2817" si="348">N2754*O2754*(1-P2754)</f>
        <v>1753.2</v>
      </c>
      <c r="S2754" s="9">
        <f t="shared" ref="S2754:S2817" si="349">N2754*Q2754</f>
        <v>880</v>
      </c>
      <c r="T2754" s="9">
        <f t="shared" ref="T2754:T2817" si="350">R2754-S2754</f>
        <v>873.2</v>
      </c>
      <c r="U2754" s="10">
        <f t="shared" ref="U2754:U2817" si="351">IF(R2754=0,0,T2754/R2754)</f>
        <v>0.49806068902578143</v>
      </c>
      <c r="V2754" s="5" t="s">
        <v>42</v>
      </c>
    </row>
    <row r="2755" spans="1:22" x14ac:dyDescent="0.3">
      <c r="A2755" s="5" t="s">
        <v>2842</v>
      </c>
      <c r="B2755" s="6">
        <v>45618</v>
      </c>
      <c r="C2755" s="5">
        <f t="shared" si="344"/>
        <v>2024</v>
      </c>
      <c r="D2755" s="5">
        <f t="shared" si="345"/>
        <v>11</v>
      </c>
      <c r="E2755" s="5" t="str">
        <f t="shared" si="346"/>
        <v>Nov</v>
      </c>
      <c r="F2755" s="5" t="str">
        <f t="shared" si="347"/>
        <v>Q4</v>
      </c>
      <c r="G2755" s="5" t="s">
        <v>51</v>
      </c>
      <c r="H2755" s="5" t="s">
        <v>52</v>
      </c>
      <c r="I2755" s="5" t="s">
        <v>53</v>
      </c>
      <c r="J2755" s="5" t="s">
        <v>46</v>
      </c>
      <c r="K2755" s="5" t="s">
        <v>47</v>
      </c>
      <c r="L2755" s="5" t="s">
        <v>76</v>
      </c>
      <c r="M2755" s="5" t="s">
        <v>41</v>
      </c>
      <c r="N2755" s="5">
        <v>1</v>
      </c>
      <c r="O2755" s="7">
        <v>424</v>
      </c>
      <c r="P2755" s="8">
        <v>0.05</v>
      </c>
      <c r="Q2755" s="7">
        <v>191</v>
      </c>
      <c r="R2755" s="9">
        <f t="shared" si="348"/>
        <v>402.79999999999995</v>
      </c>
      <c r="S2755" s="9">
        <f t="shared" si="349"/>
        <v>191</v>
      </c>
      <c r="T2755" s="9">
        <f t="shared" si="350"/>
        <v>211.79999999999995</v>
      </c>
      <c r="U2755" s="10">
        <f t="shared" si="351"/>
        <v>0.52581926514399202</v>
      </c>
      <c r="V2755" s="5" t="s">
        <v>42</v>
      </c>
    </row>
    <row r="2756" spans="1:22" x14ac:dyDescent="0.3">
      <c r="A2756" s="5" t="s">
        <v>2843</v>
      </c>
      <c r="B2756" s="6">
        <v>45618</v>
      </c>
      <c r="C2756" s="5">
        <f t="shared" si="344"/>
        <v>2024</v>
      </c>
      <c r="D2756" s="5">
        <f t="shared" si="345"/>
        <v>11</v>
      </c>
      <c r="E2756" s="5" t="str">
        <f t="shared" si="346"/>
        <v>Nov</v>
      </c>
      <c r="F2756" s="5" t="str">
        <f t="shared" si="347"/>
        <v>Q4</v>
      </c>
      <c r="G2756" s="5" t="s">
        <v>51</v>
      </c>
      <c r="H2756" s="5" t="s">
        <v>79</v>
      </c>
      <c r="I2756" s="5" t="s">
        <v>80</v>
      </c>
      <c r="J2756" s="5" t="s">
        <v>54</v>
      </c>
      <c r="K2756" s="5" t="s">
        <v>84</v>
      </c>
      <c r="L2756" s="5" t="s">
        <v>40</v>
      </c>
      <c r="M2756" s="5" t="s">
        <v>56</v>
      </c>
      <c r="N2756" s="5">
        <v>2</v>
      </c>
      <c r="O2756" s="7">
        <v>2433</v>
      </c>
      <c r="P2756" s="8">
        <v>0.05</v>
      </c>
      <c r="Q2756" s="7">
        <v>1217</v>
      </c>
      <c r="R2756" s="9">
        <f t="shared" si="348"/>
        <v>4622.7</v>
      </c>
      <c r="S2756" s="9">
        <f t="shared" si="349"/>
        <v>2434</v>
      </c>
      <c r="T2756" s="9">
        <f t="shared" si="350"/>
        <v>2188.6999999999998</v>
      </c>
      <c r="U2756" s="10">
        <f t="shared" si="351"/>
        <v>0.47346788673286172</v>
      </c>
      <c r="V2756" s="5" t="s">
        <v>42</v>
      </c>
    </row>
    <row r="2757" spans="1:22" x14ac:dyDescent="0.3">
      <c r="A2757" s="5" t="s">
        <v>2844</v>
      </c>
      <c r="B2757" s="6">
        <v>45618</v>
      </c>
      <c r="C2757" s="5">
        <f t="shared" si="344"/>
        <v>2024</v>
      </c>
      <c r="D2757" s="5">
        <f t="shared" si="345"/>
        <v>11</v>
      </c>
      <c r="E2757" s="5" t="str">
        <f t="shared" si="346"/>
        <v>Nov</v>
      </c>
      <c r="F2757" s="5" t="str">
        <f t="shared" si="347"/>
        <v>Q4</v>
      </c>
      <c r="G2757" s="5" t="s">
        <v>51</v>
      </c>
      <c r="H2757" s="5" t="s">
        <v>79</v>
      </c>
      <c r="I2757" s="5" t="s">
        <v>80</v>
      </c>
      <c r="J2757" s="5" t="s">
        <v>46</v>
      </c>
      <c r="K2757" s="5" t="s">
        <v>61</v>
      </c>
      <c r="L2757" s="5" t="s">
        <v>48</v>
      </c>
      <c r="M2757" s="5" t="s">
        <v>41</v>
      </c>
      <c r="N2757" s="5">
        <v>3</v>
      </c>
      <c r="O2757" s="7">
        <v>272</v>
      </c>
      <c r="P2757" s="8">
        <v>0.1</v>
      </c>
      <c r="Q2757" s="7">
        <v>116</v>
      </c>
      <c r="R2757" s="9">
        <f t="shared" si="348"/>
        <v>734.4</v>
      </c>
      <c r="S2757" s="9">
        <f t="shared" si="349"/>
        <v>348</v>
      </c>
      <c r="T2757" s="9">
        <f t="shared" si="350"/>
        <v>386.4</v>
      </c>
      <c r="U2757" s="10">
        <f t="shared" si="351"/>
        <v>0.52614379084967322</v>
      </c>
      <c r="V2757" s="5" t="s">
        <v>42</v>
      </c>
    </row>
    <row r="2758" spans="1:22" x14ac:dyDescent="0.3">
      <c r="A2758" s="5" t="s">
        <v>2845</v>
      </c>
      <c r="B2758" s="6">
        <v>45619</v>
      </c>
      <c r="C2758" s="5">
        <f t="shared" si="344"/>
        <v>2024</v>
      </c>
      <c r="D2758" s="5">
        <f t="shared" si="345"/>
        <v>11</v>
      </c>
      <c r="E2758" s="5" t="str">
        <f t="shared" si="346"/>
        <v>Nov</v>
      </c>
      <c r="F2758" s="5" t="str">
        <f t="shared" si="347"/>
        <v>Q4</v>
      </c>
      <c r="G2758" s="5" t="s">
        <v>63</v>
      </c>
      <c r="H2758" s="5" t="s">
        <v>64</v>
      </c>
      <c r="I2758" s="5" t="s">
        <v>65</v>
      </c>
      <c r="J2758" s="5" t="s">
        <v>46</v>
      </c>
      <c r="K2758" s="5" t="s">
        <v>89</v>
      </c>
      <c r="L2758" s="5" t="s">
        <v>40</v>
      </c>
      <c r="M2758" s="5" t="s">
        <v>49</v>
      </c>
      <c r="N2758" s="5">
        <v>1</v>
      </c>
      <c r="O2758" s="7">
        <v>2091</v>
      </c>
      <c r="P2758" s="8">
        <v>0.15</v>
      </c>
      <c r="Q2758" s="7">
        <v>1244</v>
      </c>
      <c r="R2758" s="9">
        <f t="shared" si="348"/>
        <v>1777.35</v>
      </c>
      <c r="S2758" s="9">
        <f t="shared" si="349"/>
        <v>1244</v>
      </c>
      <c r="T2758" s="9">
        <f t="shared" si="350"/>
        <v>533.34999999999991</v>
      </c>
      <c r="U2758" s="10">
        <f t="shared" si="351"/>
        <v>0.30008158213070019</v>
      </c>
      <c r="V2758" s="5" t="s">
        <v>42</v>
      </c>
    </row>
    <row r="2759" spans="1:22" x14ac:dyDescent="0.3">
      <c r="A2759" s="5" t="s">
        <v>2846</v>
      </c>
      <c r="B2759" s="6">
        <v>45619</v>
      </c>
      <c r="C2759" s="5">
        <f t="shared" si="344"/>
        <v>2024</v>
      </c>
      <c r="D2759" s="5">
        <f t="shared" si="345"/>
        <v>11</v>
      </c>
      <c r="E2759" s="5" t="str">
        <f t="shared" si="346"/>
        <v>Nov</v>
      </c>
      <c r="F2759" s="5" t="str">
        <f t="shared" si="347"/>
        <v>Q4</v>
      </c>
      <c r="G2759" s="5" t="s">
        <v>51</v>
      </c>
      <c r="H2759" s="5" t="s">
        <v>52</v>
      </c>
      <c r="I2759" s="5" t="s">
        <v>53</v>
      </c>
      <c r="J2759" s="5" t="s">
        <v>81</v>
      </c>
      <c r="K2759" s="5" t="s">
        <v>82</v>
      </c>
      <c r="L2759" s="5" t="s">
        <v>40</v>
      </c>
      <c r="M2759" s="5" t="s">
        <v>41</v>
      </c>
      <c r="N2759" s="5">
        <v>5</v>
      </c>
      <c r="O2759" s="7">
        <v>6692</v>
      </c>
      <c r="P2759" s="8">
        <v>0.35</v>
      </c>
      <c r="Q2759" s="7">
        <v>3622</v>
      </c>
      <c r="R2759" s="9">
        <f t="shared" si="348"/>
        <v>21749</v>
      </c>
      <c r="S2759" s="9">
        <f t="shared" si="349"/>
        <v>18110</v>
      </c>
      <c r="T2759" s="9">
        <f t="shared" si="350"/>
        <v>3639</v>
      </c>
      <c r="U2759" s="10">
        <f t="shared" si="351"/>
        <v>0.16731803761092465</v>
      </c>
      <c r="V2759" s="5" t="s">
        <v>42</v>
      </c>
    </row>
    <row r="2760" spans="1:22" x14ac:dyDescent="0.3">
      <c r="A2760" s="5" t="s">
        <v>2847</v>
      </c>
      <c r="B2760" s="6">
        <v>45619</v>
      </c>
      <c r="C2760" s="5">
        <f t="shared" si="344"/>
        <v>2024</v>
      </c>
      <c r="D2760" s="5">
        <f t="shared" si="345"/>
        <v>11</v>
      </c>
      <c r="E2760" s="5" t="str">
        <f t="shared" si="346"/>
        <v>Nov</v>
      </c>
      <c r="F2760" s="5" t="str">
        <f t="shared" si="347"/>
        <v>Q4</v>
      </c>
      <c r="G2760" s="5" t="s">
        <v>35</v>
      </c>
      <c r="H2760" s="5" t="s">
        <v>44</v>
      </c>
      <c r="I2760" s="5" t="s">
        <v>45</v>
      </c>
      <c r="J2760" s="5" t="s">
        <v>54</v>
      </c>
      <c r="K2760" s="5" t="s">
        <v>99</v>
      </c>
      <c r="L2760" s="5" t="s">
        <v>40</v>
      </c>
      <c r="M2760" s="5" t="s">
        <v>41</v>
      </c>
      <c r="N2760" s="5">
        <v>3</v>
      </c>
      <c r="O2760" s="7">
        <v>1885</v>
      </c>
      <c r="P2760" s="8">
        <v>0.05</v>
      </c>
      <c r="Q2760" s="7">
        <v>988</v>
      </c>
      <c r="R2760" s="9">
        <f t="shared" si="348"/>
        <v>5372.25</v>
      </c>
      <c r="S2760" s="9">
        <f t="shared" si="349"/>
        <v>2964</v>
      </c>
      <c r="T2760" s="9">
        <f t="shared" si="350"/>
        <v>2408.25</v>
      </c>
      <c r="U2760" s="10">
        <f t="shared" si="351"/>
        <v>0.44827586206896552</v>
      </c>
      <c r="V2760" s="5" t="s">
        <v>42</v>
      </c>
    </row>
    <row r="2761" spans="1:22" x14ac:dyDescent="0.3">
      <c r="A2761" s="5" t="s">
        <v>2848</v>
      </c>
      <c r="B2761" s="6">
        <v>45620</v>
      </c>
      <c r="C2761" s="5">
        <f t="shared" si="344"/>
        <v>2024</v>
      </c>
      <c r="D2761" s="5">
        <f t="shared" si="345"/>
        <v>11</v>
      </c>
      <c r="E2761" s="5" t="str">
        <f t="shared" si="346"/>
        <v>Nov</v>
      </c>
      <c r="F2761" s="5" t="str">
        <f t="shared" si="347"/>
        <v>Q4</v>
      </c>
      <c r="G2761" s="5" t="s">
        <v>51</v>
      </c>
      <c r="H2761" s="5" t="s">
        <v>52</v>
      </c>
      <c r="I2761" s="5" t="s">
        <v>53</v>
      </c>
      <c r="J2761" s="5" t="s">
        <v>46</v>
      </c>
      <c r="K2761" s="5" t="s">
        <v>66</v>
      </c>
      <c r="L2761" s="5" t="s">
        <v>40</v>
      </c>
      <c r="M2761" s="5" t="s">
        <v>56</v>
      </c>
      <c r="N2761" s="5">
        <v>3</v>
      </c>
      <c r="O2761" s="7">
        <v>305</v>
      </c>
      <c r="P2761" s="8">
        <v>0.05</v>
      </c>
      <c r="Q2761" s="7">
        <v>123</v>
      </c>
      <c r="R2761" s="9">
        <f t="shared" si="348"/>
        <v>869.25</v>
      </c>
      <c r="S2761" s="9">
        <f t="shared" si="349"/>
        <v>369</v>
      </c>
      <c r="T2761" s="9">
        <f t="shared" si="350"/>
        <v>500.25</v>
      </c>
      <c r="U2761" s="10">
        <f t="shared" si="351"/>
        <v>0.57549611734253669</v>
      </c>
      <c r="V2761" s="5" t="s">
        <v>42</v>
      </c>
    </row>
    <row r="2762" spans="1:22" x14ac:dyDescent="0.3">
      <c r="A2762" s="5" t="s">
        <v>2849</v>
      </c>
      <c r="B2762" s="6">
        <v>45620</v>
      </c>
      <c r="C2762" s="5">
        <f t="shared" si="344"/>
        <v>2024</v>
      </c>
      <c r="D2762" s="5">
        <f t="shared" si="345"/>
        <v>11</v>
      </c>
      <c r="E2762" s="5" t="str">
        <f t="shared" si="346"/>
        <v>Nov</v>
      </c>
      <c r="F2762" s="5" t="str">
        <f t="shared" si="347"/>
        <v>Q4</v>
      </c>
      <c r="G2762" s="5" t="s">
        <v>58</v>
      </c>
      <c r="H2762" s="5" t="s">
        <v>68</v>
      </c>
      <c r="I2762" s="5" t="s">
        <v>69</v>
      </c>
      <c r="J2762" s="5" t="s">
        <v>38</v>
      </c>
      <c r="K2762" s="5" t="s">
        <v>39</v>
      </c>
      <c r="L2762" s="5" t="s">
        <v>40</v>
      </c>
      <c r="M2762" s="5" t="s">
        <v>41</v>
      </c>
      <c r="N2762" s="5">
        <v>1</v>
      </c>
      <c r="O2762" s="7">
        <v>49117</v>
      </c>
      <c r="P2762" s="8">
        <v>0.05</v>
      </c>
      <c r="Q2762" s="7">
        <v>42283</v>
      </c>
      <c r="R2762" s="9">
        <f t="shared" si="348"/>
        <v>46661.149999999994</v>
      </c>
      <c r="S2762" s="9">
        <f t="shared" si="349"/>
        <v>42283</v>
      </c>
      <c r="T2762" s="9">
        <f t="shared" si="350"/>
        <v>4378.1499999999942</v>
      </c>
      <c r="U2762" s="10">
        <f t="shared" si="351"/>
        <v>9.3828591879968559E-2</v>
      </c>
      <c r="V2762" s="5" t="s">
        <v>42</v>
      </c>
    </row>
    <row r="2763" spans="1:22" x14ac:dyDescent="0.3">
      <c r="A2763" s="5" t="s">
        <v>2850</v>
      </c>
      <c r="B2763" s="6">
        <v>45620</v>
      </c>
      <c r="C2763" s="5">
        <f t="shared" si="344"/>
        <v>2024</v>
      </c>
      <c r="D2763" s="5">
        <f t="shared" si="345"/>
        <v>11</v>
      </c>
      <c r="E2763" s="5" t="str">
        <f t="shared" si="346"/>
        <v>Nov</v>
      </c>
      <c r="F2763" s="5" t="str">
        <f t="shared" si="347"/>
        <v>Q4</v>
      </c>
      <c r="G2763" s="5" t="s">
        <v>63</v>
      </c>
      <c r="H2763" s="5" t="s">
        <v>64</v>
      </c>
      <c r="I2763" s="5" t="s">
        <v>65</v>
      </c>
      <c r="J2763" s="5" t="s">
        <v>38</v>
      </c>
      <c r="K2763" s="5" t="s">
        <v>75</v>
      </c>
      <c r="L2763" s="5" t="s">
        <v>40</v>
      </c>
      <c r="M2763" s="5" t="s">
        <v>41</v>
      </c>
      <c r="N2763" s="5">
        <v>1</v>
      </c>
      <c r="O2763" s="7">
        <v>11493</v>
      </c>
      <c r="P2763" s="8">
        <v>0.2</v>
      </c>
      <c r="Q2763" s="7">
        <v>8592</v>
      </c>
      <c r="R2763" s="9">
        <f t="shared" si="348"/>
        <v>9194.4</v>
      </c>
      <c r="S2763" s="9">
        <f t="shared" si="349"/>
        <v>8592</v>
      </c>
      <c r="T2763" s="9">
        <f t="shared" si="350"/>
        <v>602.39999999999964</v>
      </c>
      <c r="U2763" s="10">
        <f t="shared" si="351"/>
        <v>6.5518141477421007E-2</v>
      </c>
      <c r="V2763" s="5" t="s">
        <v>42</v>
      </c>
    </row>
    <row r="2764" spans="1:22" x14ac:dyDescent="0.3">
      <c r="A2764" s="5" t="s">
        <v>2851</v>
      </c>
      <c r="B2764" s="6">
        <v>45620</v>
      </c>
      <c r="C2764" s="5">
        <f t="shared" si="344"/>
        <v>2024</v>
      </c>
      <c r="D2764" s="5">
        <f t="shared" si="345"/>
        <v>11</v>
      </c>
      <c r="E2764" s="5" t="str">
        <f t="shared" si="346"/>
        <v>Nov</v>
      </c>
      <c r="F2764" s="5" t="str">
        <f t="shared" si="347"/>
        <v>Q4</v>
      </c>
      <c r="G2764" s="5" t="s">
        <v>58</v>
      </c>
      <c r="H2764" s="5" t="s">
        <v>68</v>
      </c>
      <c r="I2764" s="5" t="s">
        <v>69</v>
      </c>
      <c r="J2764" s="5" t="s">
        <v>54</v>
      </c>
      <c r="K2764" s="5" t="s">
        <v>55</v>
      </c>
      <c r="L2764" s="5" t="s">
        <v>76</v>
      </c>
      <c r="M2764" s="5" t="s">
        <v>49</v>
      </c>
      <c r="N2764" s="5">
        <v>1</v>
      </c>
      <c r="O2764" s="7">
        <v>2729</v>
      </c>
      <c r="P2764" s="8">
        <v>0.05</v>
      </c>
      <c r="Q2764" s="7">
        <v>1682</v>
      </c>
      <c r="R2764" s="9">
        <f t="shared" si="348"/>
        <v>2592.5499999999997</v>
      </c>
      <c r="S2764" s="9">
        <f t="shared" si="349"/>
        <v>1682</v>
      </c>
      <c r="T2764" s="9">
        <f t="shared" si="350"/>
        <v>910.54999999999973</v>
      </c>
      <c r="U2764" s="10">
        <f t="shared" si="351"/>
        <v>0.3512179128657113</v>
      </c>
      <c r="V2764" s="5" t="s">
        <v>42</v>
      </c>
    </row>
    <row r="2765" spans="1:22" x14ac:dyDescent="0.3">
      <c r="A2765" s="5" t="s">
        <v>2852</v>
      </c>
      <c r="B2765" s="6">
        <v>45620</v>
      </c>
      <c r="C2765" s="5">
        <f t="shared" si="344"/>
        <v>2024</v>
      </c>
      <c r="D2765" s="5">
        <f t="shared" si="345"/>
        <v>11</v>
      </c>
      <c r="E2765" s="5" t="str">
        <f t="shared" si="346"/>
        <v>Nov</v>
      </c>
      <c r="F2765" s="5" t="str">
        <f t="shared" si="347"/>
        <v>Q4</v>
      </c>
      <c r="G2765" s="5" t="s">
        <v>58</v>
      </c>
      <c r="H2765" s="5" t="s">
        <v>59</v>
      </c>
      <c r="I2765" s="5" t="s">
        <v>60</v>
      </c>
      <c r="J2765" s="5" t="s">
        <v>38</v>
      </c>
      <c r="K2765" s="5" t="s">
        <v>75</v>
      </c>
      <c r="L2765" s="5" t="s">
        <v>40</v>
      </c>
      <c r="M2765" s="5" t="s">
        <v>41</v>
      </c>
      <c r="N2765" s="5">
        <v>4</v>
      </c>
      <c r="O2765" s="7">
        <v>10129</v>
      </c>
      <c r="P2765" s="8">
        <v>0.05</v>
      </c>
      <c r="Q2765" s="7">
        <v>7652</v>
      </c>
      <c r="R2765" s="9">
        <f t="shared" si="348"/>
        <v>38490.199999999997</v>
      </c>
      <c r="S2765" s="9">
        <f t="shared" si="349"/>
        <v>30608</v>
      </c>
      <c r="T2765" s="9">
        <f t="shared" si="350"/>
        <v>7882.1999999999971</v>
      </c>
      <c r="U2765" s="10">
        <f t="shared" si="351"/>
        <v>0.20478459452016351</v>
      </c>
      <c r="V2765" s="5" t="s">
        <v>42</v>
      </c>
    </row>
    <row r="2766" spans="1:22" x14ac:dyDescent="0.3">
      <c r="A2766" s="5" t="s">
        <v>2853</v>
      </c>
      <c r="B2766" s="6">
        <v>45620</v>
      </c>
      <c r="C2766" s="5">
        <f t="shared" si="344"/>
        <v>2024</v>
      </c>
      <c r="D2766" s="5">
        <f t="shared" si="345"/>
        <v>11</v>
      </c>
      <c r="E2766" s="5" t="str">
        <f t="shared" si="346"/>
        <v>Nov</v>
      </c>
      <c r="F2766" s="5" t="str">
        <f t="shared" si="347"/>
        <v>Q4</v>
      </c>
      <c r="G2766" s="5" t="s">
        <v>51</v>
      </c>
      <c r="H2766" s="5" t="s">
        <v>79</v>
      </c>
      <c r="I2766" s="5" t="s">
        <v>80</v>
      </c>
      <c r="J2766" s="5" t="s">
        <v>38</v>
      </c>
      <c r="K2766" s="5" t="s">
        <v>39</v>
      </c>
      <c r="L2766" s="5" t="s">
        <v>76</v>
      </c>
      <c r="M2766" s="5" t="s">
        <v>41</v>
      </c>
      <c r="N2766" s="5">
        <v>1</v>
      </c>
      <c r="O2766" s="7">
        <v>52634</v>
      </c>
      <c r="P2766" s="8">
        <v>0.15</v>
      </c>
      <c r="Q2766" s="7">
        <v>43656</v>
      </c>
      <c r="R2766" s="9">
        <f t="shared" si="348"/>
        <v>44738.9</v>
      </c>
      <c r="S2766" s="9">
        <f t="shared" si="349"/>
        <v>43656</v>
      </c>
      <c r="T2766" s="9">
        <f t="shared" si="350"/>
        <v>1082.9000000000015</v>
      </c>
      <c r="U2766" s="10">
        <f t="shared" si="351"/>
        <v>2.4204886575217573E-2</v>
      </c>
      <c r="V2766" s="5" t="s">
        <v>42</v>
      </c>
    </row>
    <row r="2767" spans="1:22" x14ac:dyDescent="0.3">
      <c r="A2767" s="5" t="s">
        <v>2854</v>
      </c>
      <c r="B2767" s="6">
        <v>45620</v>
      </c>
      <c r="C2767" s="5">
        <f t="shared" si="344"/>
        <v>2024</v>
      </c>
      <c r="D2767" s="5">
        <f t="shared" si="345"/>
        <v>11</v>
      </c>
      <c r="E2767" s="5" t="str">
        <f t="shared" si="346"/>
        <v>Nov</v>
      </c>
      <c r="F2767" s="5" t="str">
        <f t="shared" si="347"/>
        <v>Q4</v>
      </c>
      <c r="G2767" s="5" t="s">
        <v>35</v>
      </c>
      <c r="H2767" s="5" t="s">
        <v>91</v>
      </c>
      <c r="I2767" s="5" t="s">
        <v>92</v>
      </c>
      <c r="J2767" s="5" t="s">
        <v>81</v>
      </c>
      <c r="K2767" s="5" t="s">
        <v>82</v>
      </c>
      <c r="L2767" s="5" t="s">
        <v>76</v>
      </c>
      <c r="M2767" s="5" t="s">
        <v>49</v>
      </c>
      <c r="N2767" s="5">
        <v>2</v>
      </c>
      <c r="O2767" s="7">
        <v>5999</v>
      </c>
      <c r="P2767" s="8">
        <v>0.1</v>
      </c>
      <c r="Q2767" s="7">
        <v>3321</v>
      </c>
      <c r="R2767" s="9">
        <f t="shared" si="348"/>
        <v>10798.2</v>
      </c>
      <c r="S2767" s="9">
        <f t="shared" si="349"/>
        <v>6642</v>
      </c>
      <c r="T2767" s="9">
        <f t="shared" si="350"/>
        <v>4156.2000000000007</v>
      </c>
      <c r="U2767" s="10">
        <f t="shared" si="351"/>
        <v>0.38489748291381903</v>
      </c>
      <c r="V2767" s="5" t="s">
        <v>42</v>
      </c>
    </row>
    <row r="2768" spans="1:22" x14ac:dyDescent="0.3">
      <c r="A2768" s="5" t="s">
        <v>2855</v>
      </c>
      <c r="B2768" s="6">
        <v>45620</v>
      </c>
      <c r="C2768" s="5">
        <f t="shared" si="344"/>
        <v>2024</v>
      </c>
      <c r="D2768" s="5">
        <f t="shared" si="345"/>
        <v>11</v>
      </c>
      <c r="E2768" s="5" t="str">
        <f t="shared" si="346"/>
        <v>Nov</v>
      </c>
      <c r="F2768" s="5" t="str">
        <f t="shared" si="347"/>
        <v>Q4</v>
      </c>
      <c r="G2768" s="5" t="s">
        <v>51</v>
      </c>
      <c r="H2768" s="5" t="s">
        <v>79</v>
      </c>
      <c r="I2768" s="5" t="s">
        <v>80</v>
      </c>
      <c r="J2768" s="5" t="s">
        <v>81</v>
      </c>
      <c r="K2768" s="5" t="s">
        <v>82</v>
      </c>
      <c r="L2768" s="5" t="s">
        <v>76</v>
      </c>
      <c r="M2768" s="5" t="s">
        <v>56</v>
      </c>
      <c r="N2768" s="5">
        <v>3</v>
      </c>
      <c r="O2768" s="7">
        <v>6374</v>
      </c>
      <c r="P2768" s="8">
        <v>0.35</v>
      </c>
      <c r="Q2768" s="7">
        <v>3524</v>
      </c>
      <c r="R2768" s="9">
        <f t="shared" si="348"/>
        <v>12429.300000000001</v>
      </c>
      <c r="S2768" s="9">
        <f t="shared" si="349"/>
        <v>10572</v>
      </c>
      <c r="T2768" s="9">
        <f t="shared" si="350"/>
        <v>1857.3000000000011</v>
      </c>
      <c r="U2768" s="10">
        <f t="shared" si="351"/>
        <v>0.14942917139340114</v>
      </c>
      <c r="V2768" s="5" t="s">
        <v>42</v>
      </c>
    </row>
    <row r="2769" spans="1:22" x14ac:dyDescent="0.3">
      <c r="A2769" s="5" t="s">
        <v>2856</v>
      </c>
      <c r="B2769" s="6">
        <v>45621</v>
      </c>
      <c r="C2769" s="5">
        <f t="shared" si="344"/>
        <v>2024</v>
      </c>
      <c r="D2769" s="5">
        <f t="shared" si="345"/>
        <v>11</v>
      </c>
      <c r="E2769" s="5" t="str">
        <f t="shared" si="346"/>
        <v>Nov</v>
      </c>
      <c r="F2769" s="5" t="str">
        <f t="shared" si="347"/>
        <v>Q4</v>
      </c>
      <c r="G2769" s="5" t="s">
        <v>58</v>
      </c>
      <c r="H2769" s="5" t="s">
        <v>72</v>
      </c>
      <c r="I2769" s="5" t="s">
        <v>73</v>
      </c>
      <c r="J2769" s="5" t="s">
        <v>46</v>
      </c>
      <c r="K2769" s="5" t="s">
        <v>89</v>
      </c>
      <c r="L2769" s="5" t="s">
        <v>48</v>
      </c>
      <c r="M2769" s="5" t="s">
        <v>49</v>
      </c>
      <c r="N2769" s="5">
        <v>2</v>
      </c>
      <c r="O2769" s="7">
        <v>2196</v>
      </c>
      <c r="P2769" s="8">
        <v>0</v>
      </c>
      <c r="Q2769" s="7">
        <v>1248</v>
      </c>
      <c r="R2769" s="9">
        <f t="shared" si="348"/>
        <v>4392</v>
      </c>
      <c r="S2769" s="9">
        <f t="shared" si="349"/>
        <v>2496</v>
      </c>
      <c r="T2769" s="9">
        <f t="shared" si="350"/>
        <v>1896</v>
      </c>
      <c r="U2769" s="10">
        <f t="shared" si="351"/>
        <v>0.43169398907103823</v>
      </c>
      <c r="V2769" s="5" t="s">
        <v>42</v>
      </c>
    </row>
    <row r="2770" spans="1:22" x14ac:dyDescent="0.3">
      <c r="A2770" s="5" t="s">
        <v>2857</v>
      </c>
      <c r="B2770" s="6">
        <v>45621</v>
      </c>
      <c r="C2770" s="5">
        <f t="shared" si="344"/>
        <v>2024</v>
      </c>
      <c r="D2770" s="5">
        <f t="shared" si="345"/>
        <v>11</v>
      </c>
      <c r="E2770" s="5" t="str">
        <f t="shared" si="346"/>
        <v>Nov</v>
      </c>
      <c r="F2770" s="5" t="str">
        <f t="shared" si="347"/>
        <v>Q4</v>
      </c>
      <c r="G2770" s="5" t="s">
        <v>58</v>
      </c>
      <c r="H2770" s="5" t="s">
        <v>72</v>
      </c>
      <c r="I2770" s="5" t="s">
        <v>73</v>
      </c>
      <c r="J2770" s="5" t="s">
        <v>46</v>
      </c>
      <c r="K2770" s="5" t="s">
        <v>89</v>
      </c>
      <c r="L2770" s="5" t="s">
        <v>76</v>
      </c>
      <c r="M2770" s="5" t="s">
        <v>41</v>
      </c>
      <c r="N2770" s="5">
        <v>5</v>
      </c>
      <c r="O2770" s="7">
        <v>2020</v>
      </c>
      <c r="P2770" s="8">
        <v>0.05</v>
      </c>
      <c r="Q2770" s="7">
        <v>1191</v>
      </c>
      <c r="R2770" s="9">
        <f t="shared" si="348"/>
        <v>9595</v>
      </c>
      <c r="S2770" s="9">
        <f t="shared" si="349"/>
        <v>5955</v>
      </c>
      <c r="T2770" s="9">
        <f t="shared" si="350"/>
        <v>3640</v>
      </c>
      <c r="U2770" s="10">
        <f t="shared" si="351"/>
        <v>0.37936425221469516</v>
      </c>
      <c r="V2770" s="5" t="s">
        <v>120</v>
      </c>
    </row>
    <row r="2771" spans="1:22" x14ac:dyDescent="0.3">
      <c r="A2771" s="5" t="s">
        <v>2858</v>
      </c>
      <c r="B2771" s="6">
        <v>45621</v>
      </c>
      <c r="C2771" s="5">
        <f t="shared" si="344"/>
        <v>2024</v>
      </c>
      <c r="D2771" s="5">
        <f t="shared" si="345"/>
        <v>11</v>
      </c>
      <c r="E2771" s="5" t="str">
        <f t="shared" si="346"/>
        <v>Nov</v>
      </c>
      <c r="F2771" s="5" t="str">
        <f t="shared" si="347"/>
        <v>Q4</v>
      </c>
      <c r="G2771" s="5" t="s">
        <v>63</v>
      </c>
      <c r="H2771" s="5" t="s">
        <v>86</v>
      </c>
      <c r="I2771" s="5" t="s">
        <v>87</v>
      </c>
      <c r="J2771" s="5" t="s">
        <v>46</v>
      </c>
      <c r="K2771" s="5" t="s">
        <v>47</v>
      </c>
      <c r="L2771" s="5" t="s">
        <v>48</v>
      </c>
      <c r="M2771" s="5" t="s">
        <v>56</v>
      </c>
      <c r="N2771" s="5">
        <v>2</v>
      </c>
      <c r="O2771" s="7">
        <v>490</v>
      </c>
      <c r="P2771" s="8">
        <v>0</v>
      </c>
      <c r="Q2771" s="7">
        <v>215</v>
      </c>
      <c r="R2771" s="9">
        <f t="shared" si="348"/>
        <v>980</v>
      </c>
      <c r="S2771" s="9">
        <f t="shared" si="349"/>
        <v>430</v>
      </c>
      <c r="T2771" s="9">
        <f t="shared" si="350"/>
        <v>550</v>
      </c>
      <c r="U2771" s="10">
        <f t="shared" si="351"/>
        <v>0.56122448979591832</v>
      </c>
      <c r="V2771" s="5" t="s">
        <v>42</v>
      </c>
    </row>
    <row r="2772" spans="1:22" x14ac:dyDescent="0.3">
      <c r="A2772" s="5" t="s">
        <v>2859</v>
      </c>
      <c r="B2772" s="6">
        <v>45621</v>
      </c>
      <c r="C2772" s="5">
        <f t="shared" si="344"/>
        <v>2024</v>
      </c>
      <c r="D2772" s="5">
        <f t="shared" si="345"/>
        <v>11</v>
      </c>
      <c r="E2772" s="5" t="str">
        <f t="shared" si="346"/>
        <v>Nov</v>
      </c>
      <c r="F2772" s="5" t="str">
        <f t="shared" si="347"/>
        <v>Q4</v>
      </c>
      <c r="G2772" s="5" t="s">
        <v>51</v>
      </c>
      <c r="H2772" s="5" t="s">
        <v>52</v>
      </c>
      <c r="I2772" s="5" t="s">
        <v>53</v>
      </c>
      <c r="J2772" s="5" t="s">
        <v>54</v>
      </c>
      <c r="K2772" s="5" t="s">
        <v>99</v>
      </c>
      <c r="L2772" s="5" t="s">
        <v>40</v>
      </c>
      <c r="M2772" s="5" t="s">
        <v>41</v>
      </c>
      <c r="N2772" s="5">
        <v>4</v>
      </c>
      <c r="O2772" s="7">
        <v>1828</v>
      </c>
      <c r="P2772" s="8">
        <v>0.05</v>
      </c>
      <c r="Q2772" s="7">
        <v>978</v>
      </c>
      <c r="R2772" s="9">
        <f t="shared" si="348"/>
        <v>6946.4</v>
      </c>
      <c r="S2772" s="9">
        <f t="shared" si="349"/>
        <v>3912</v>
      </c>
      <c r="T2772" s="9">
        <f t="shared" si="350"/>
        <v>3034.3999999999996</v>
      </c>
      <c r="U2772" s="10">
        <f t="shared" si="351"/>
        <v>0.4368305885062766</v>
      </c>
      <c r="V2772" s="5" t="s">
        <v>42</v>
      </c>
    </row>
    <row r="2773" spans="1:22" x14ac:dyDescent="0.3">
      <c r="A2773" s="5" t="s">
        <v>2860</v>
      </c>
      <c r="B2773" s="6">
        <v>45621</v>
      </c>
      <c r="C2773" s="5">
        <f t="shared" si="344"/>
        <v>2024</v>
      </c>
      <c r="D2773" s="5">
        <f t="shared" si="345"/>
        <v>11</v>
      </c>
      <c r="E2773" s="5" t="str">
        <f t="shared" si="346"/>
        <v>Nov</v>
      </c>
      <c r="F2773" s="5" t="str">
        <f t="shared" si="347"/>
        <v>Q4</v>
      </c>
      <c r="G2773" s="5" t="s">
        <v>51</v>
      </c>
      <c r="H2773" s="5" t="s">
        <v>79</v>
      </c>
      <c r="I2773" s="5" t="s">
        <v>80</v>
      </c>
      <c r="J2773" s="5" t="s">
        <v>38</v>
      </c>
      <c r="K2773" s="5" t="s">
        <v>118</v>
      </c>
      <c r="L2773" s="5" t="s">
        <v>40</v>
      </c>
      <c r="M2773" s="5" t="s">
        <v>49</v>
      </c>
      <c r="N2773" s="5">
        <v>1</v>
      </c>
      <c r="O2773" s="7">
        <v>17586</v>
      </c>
      <c r="P2773" s="8">
        <v>0</v>
      </c>
      <c r="Q2773" s="7">
        <v>13688</v>
      </c>
      <c r="R2773" s="9">
        <f t="shared" si="348"/>
        <v>17586</v>
      </c>
      <c r="S2773" s="9">
        <f t="shared" si="349"/>
        <v>13688</v>
      </c>
      <c r="T2773" s="9">
        <f t="shared" si="350"/>
        <v>3898</v>
      </c>
      <c r="U2773" s="10">
        <f t="shared" si="351"/>
        <v>0.2216535880814284</v>
      </c>
      <c r="V2773" s="5" t="s">
        <v>42</v>
      </c>
    </row>
    <row r="2774" spans="1:22" x14ac:dyDescent="0.3">
      <c r="A2774" s="5" t="s">
        <v>2861</v>
      </c>
      <c r="B2774" s="6">
        <v>45621</v>
      </c>
      <c r="C2774" s="5">
        <f t="shared" si="344"/>
        <v>2024</v>
      </c>
      <c r="D2774" s="5">
        <f t="shared" si="345"/>
        <v>11</v>
      </c>
      <c r="E2774" s="5" t="str">
        <f t="shared" si="346"/>
        <v>Nov</v>
      </c>
      <c r="F2774" s="5" t="str">
        <f t="shared" si="347"/>
        <v>Q4</v>
      </c>
      <c r="G2774" s="5" t="s">
        <v>51</v>
      </c>
      <c r="H2774" s="5" t="s">
        <v>106</v>
      </c>
      <c r="I2774" s="5" t="s">
        <v>107</v>
      </c>
      <c r="J2774" s="5" t="s">
        <v>46</v>
      </c>
      <c r="K2774" s="5" t="s">
        <v>89</v>
      </c>
      <c r="L2774" s="5" t="s">
        <v>40</v>
      </c>
      <c r="M2774" s="5" t="s">
        <v>56</v>
      </c>
      <c r="N2774" s="5">
        <v>1</v>
      </c>
      <c r="O2774" s="7">
        <v>2138</v>
      </c>
      <c r="P2774" s="8">
        <v>0</v>
      </c>
      <c r="Q2774" s="7">
        <v>1233</v>
      </c>
      <c r="R2774" s="9">
        <f t="shared" si="348"/>
        <v>2138</v>
      </c>
      <c r="S2774" s="9">
        <f t="shared" si="349"/>
        <v>1233</v>
      </c>
      <c r="T2774" s="9">
        <f t="shared" si="350"/>
        <v>905</v>
      </c>
      <c r="U2774" s="10">
        <f t="shared" si="351"/>
        <v>0.42329279700654815</v>
      </c>
      <c r="V2774" s="5" t="s">
        <v>42</v>
      </c>
    </row>
    <row r="2775" spans="1:22" x14ac:dyDescent="0.3">
      <c r="A2775" s="5" t="s">
        <v>2862</v>
      </c>
      <c r="B2775" s="6">
        <v>45622</v>
      </c>
      <c r="C2775" s="5">
        <f t="shared" si="344"/>
        <v>2024</v>
      </c>
      <c r="D2775" s="5">
        <f t="shared" si="345"/>
        <v>11</v>
      </c>
      <c r="E2775" s="5" t="str">
        <f t="shared" si="346"/>
        <v>Nov</v>
      </c>
      <c r="F2775" s="5" t="str">
        <f t="shared" si="347"/>
        <v>Q4</v>
      </c>
      <c r="G2775" s="5" t="s">
        <v>58</v>
      </c>
      <c r="H2775" s="5" t="s">
        <v>59</v>
      </c>
      <c r="I2775" s="5" t="s">
        <v>60</v>
      </c>
      <c r="J2775" s="5" t="s">
        <v>46</v>
      </c>
      <c r="K2775" s="5" t="s">
        <v>66</v>
      </c>
      <c r="L2775" s="5" t="s">
        <v>76</v>
      </c>
      <c r="M2775" s="5" t="s">
        <v>49</v>
      </c>
      <c r="N2775" s="5">
        <v>2</v>
      </c>
      <c r="O2775" s="7">
        <v>290</v>
      </c>
      <c r="P2775" s="8">
        <v>0.1</v>
      </c>
      <c r="Q2775" s="7">
        <v>114</v>
      </c>
      <c r="R2775" s="9">
        <f t="shared" si="348"/>
        <v>522</v>
      </c>
      <c r="S2775" s="9">
        <f t="shared" si="349"/>
        <v>228</v>
      </c>
      <c r="T2775" s="9">
        <f t="shared" si="350"/>
        <v>294</v>
      </c>
      <c r="U2775" s="10">
        <f t="shared" si="351"/>
        <v>0.56321839080459768</v>
      </c>
      <c r="V2775" s="5" t="s">
        <v>42</v>
      </c>
    </row>
    <row r="2776" spans="1:22" x14ac:dyDescent="0.3">
      <c r="A2776" s="5" t="s">
        <v>2863</v>
      </c>
      <c r="B2776" s="6">
        <v>45622</v>
      </c>
      <c r="C2776" s="5">
        <f t="shared" si="344"/>
        <v>2024</v>
      </c>
      <c r="D2776" s="5">
        <f t="shared" si="345"/>
        <v>11</v>
      </c>
      <c r="E2776" s="5" t="str">
        <f t="shared" si="346"/>
        <v>Nov</v>
      </c>
      <c r="F2776" s="5" t="str">
        <f t="shared" si="347"/>
        <v>Q4</v>
      </c>
      <c r="G2776" s="5" t="s">
        <v>51</v>
      </c>
      <c r="H2776" s="5" t="s">
        <v>106</v>
      </c>
      <c r="I2776" s="5" t="s">
        <v>107</v>
      </c>
      <c r="J2776" s="5" t="s">
        <v>46</v>
      </c>
      <c r="K2776" s="5" t="s">
        <v>47</v>
      </c>
      <c r="L2776" s="5" t="s">
        <v>76</v>
      </c>
      <c r="M2776" s="5" t="s">
        <v>41</v>
      </c>
      <c r="N2776" s="5">
        <v>2</v>
      </c>
      <c r="O2776" s="7">
        <v>432</v>
      </c>
      <c r="P2776" s="8">
        <v>0.15</v>
      </c>
      <c r="Q2776" s="7">
        <v>196</v>
      </c>
      <c r="R2776" s="9">
        <f t="shared" si="348"/>
        <v>734.4</v>
      </c>
      <c r="S2776" s="9">
        <f t="shared" si="349"/>
        <v>392</v>
      </c>
      <c r="T2776" s="9">
        <f t="shared" si="350"/>
        <v>342.4</v>
      </c>
      <c r="U2776" s="10">
        <f t="shared" si="351"/>
        <v>0.4662309368191721</v>
      </c>
      <c r="V2776" s="5" t="s">
        <v>42</v>
      </c>
    </row>
    <row r="2777" spans="1:22" x14ac:dyDescent="0.3">
      <c r="A2777" s="5" t="s">
        <v>2864</v>
      </c>
      <c r="B2777" s="6">
        <v>45622</v>
      </c>
      <c r="C2777" s="5">
        <f t="shared" si="344"/>
        <v>2024</v>
      </c>
      <c r="D2777" s="5">
        <f t="shared" si="345"/>
        <v>11</v>
      </c>
      <c r="E2777" s="5" t="str">
        <f t="shared" si="346"/>
        <v>Nov</v>
      </c>
      <c r="F2777" s="5" t="str">
        <f t="shared" si="347"/>
        <v>Q4</v>
      </c>
      <c r="G2777" s="5" t="s">
        <v>35</v>
      </c>
      <c r="H2777" s="5" t="s">
        <v>36</v>
      </c>
      <c r="I2777" s="5" t="s">
        <v>37</v>
      </c>
      <c r="J2777" s="5" t="s">
        <v>81</v>
      </c>
      <c r="K2777" s="5" t="s">
        <v>146</v>
      </c>
      <c r="L2777" s="5" t="s">
        <v>76</v>
      </c>
      <c r="M2777" s="5" t="s">
        <v>41</v>
      </c>
      <c r="N2777" s="5">
        <v>1</v>
      </c>
      <c r="O2777" s="7">
        <v>8234</v>
      </c>
      <c r="P2777" s="8">
        <v>0.05</v>
      </c>
      <c r="Q2777" s="7">
        <v>5037</v>
      </c>
      <c r="R2777" s="9">
        <f t="shared" si="348"/>
        <v>7822.2999999999993</v>
      </c>
      <c r="S2777" s="9">
        <f t="shared" si="349"/>
        <v>5037</v>
      </c>
      <c r="T2777" s="9">
        <f t="shared" si="350"/>
        <v>2785.2999999999993</v>
      </c>
      <c r="U2777" s="10">
        <f t="shared" si="351"/>
        <v>0.35607174360482208</v>
      </c>
      <c r="V2777" s="5" t="s">
        <v>42</v>
      </c>
    </row>
    <row r="2778" spans="1:22" x14ac:dyDescent="0.3">
      <c r="A2778" s="5" t="s">
        <v>2865</v>
      </c>
      <c r="B2778" s="6">
        <v>45622</v>
      </c>
      <c r="C2778" s="5">
        <f t="shared" si="344"/>
        <v>2024</v>
      </c>
      <c r="D2778" s="5">
        <f t="shared" si="345"/>
        <v>11</v>
      </c>
      <c r="E2778" s="5" t="str">
        <f t="shared" si="346"/>
        <v>Nov</v>
      </c>
      <c r="F2778" s="5" t="str">
        <f t="shared" si="347"/>
        <v>Q4</v>
      </c>
      <c r="G2778" s="5" t="s">
        <v>35</v>
      </c>
      <c r="H2778" s="5" t="s">
        <v>36</v>
      </c>
      <c r="I2778" s="5" t="s">
        <v>37</v>
      </c>
      <c r="J2778" s="5" t="s">
        <v>38</v>
      </c>
      <c r="K2778" s="5" t="s">
        <v>39</v>
      </c>
      <c r="L2778" s="5" t="s">
        <v>76</v>
      </c>
      <c r="M2778" s="5" t="s">
        <v>56</v>
      </c>
      <c r="N2778" s="5">
        <v>3</v>
      </c>
      <c r="O2778" s="7">
        <v>57087</v>
      </c>
      <c r="P2778" s="8">
        <v>0</v>
      </c>
      <c r="Q2778" s="7">
        <v>49305</v>
      </c>
      <c r="R2778" s="9">
        <f t="shared" si="348"/>
        <v>171261</v>
      </c>
      <c r="S2778" s="9">
        <f t="shared" si="349"/>
        <v>147915</v>
      </c>
      <c r="T2778" s="9">
        <f t="shared" si="350"/>
        <v>23346</v>
      </c>
      <c r="U2778" s="10">
        <f t="shared" si="351"/>
        <v>0.13631825109044091</v>
      </c>
      <c r="V2778" s="5" t="s">
        <v>42</v>
      </c>
    </row>
    <row r="2779" spans="1:22" x14ac:dyDescent="0.3">
      <c r="A2779" s="5" t="s">
        <v>2866</v>
      </c>
      <c r="B2779" s="6">
        <v>45622</v>
      </c>
      <c r="C2779" s="5">
        <f t="shared" si="344"/>
        <v>2024</v>
      </c>
      <c r="D2779" s="5">
        <f t="shared" si="345"/>
        <v>11</v>
      </c>
      <c r="E2779" s="5" t="str">
        <f t="shared" si="346"/>
        <v>Nov</v>
      </c>
      <c r="F2779" s="5" t="str">
        <f t="shared" si="347"/>
        <v>Q4</v>
      </c>
      <c r="G2779" s="5" t="s">
        <v>51</v>
      </c>
      <c r="H2779" s="5" t="s">
        <v>79</v>
      </c>
      <c r="I2779" s="5" t="s">
        <v>80</v>
      </c>
      <c r="J2779" s="5" t="s">
        <v>81</v>
      </c>
      <c r="K2779" s="5" t="s">
        <v>146</v>
      </c>
      <c r="L2779" s="5" t="s">
        <v>76</v>
      </c>
      <c r="M2779" s="5" t="s">
        <v>49</v>
      </c>
      <c r="N2779" s="5">
        <v>1</v>
      </c>
      <c r="O2779" s="7">
        <v>8248</v>
      </c>
      <c r="P2779" s="8">
        <v>0.25</v>
      </c>
      <c r="Q2779" s="7">
        <v>5049</v>
      </c>
      <c r="R2779" s="9">
        <f t="shared" si="348"/>
        <v>6186</v>
      </c>
      <c r="S2779" s="9">
        <f t="shared" si="349"/>
        <v>5049</v>
      </c>
      <c r="T2779" s="9">
        <f t="shared" si="350"/>
        <v>1137</v>
      </c>
      <c r="U2779" s="10">
        <f t="shared" si="351"/>
        <v>0.18380213385063046</v>
      </c>
      <c r="V2779" s="5" t="s">
        <v>42</v>
      </c>
    </row>
    <row r="2780" spans="1:22" x14ac:dyDescent="0.3">
      <c r="A2780" s="5" t="s">
        <v>2867</v>
      </c>
      <c r="B2780" s="6">
        <v>45622</v>
      </c>
      <c r="C2780" s="5">
        <f t="shared" si="344"/>
        <v>2024</v>
      </c>
      <c r="D2780" s="5">
        <f t="shared" si="345"/>
        <v>11</v>
      </c>
      <c r="E2780" s="5" t="str">
        <f t="shared" si="346"/>
        <v>Nov</v>
      </c>
      <c r="F2780" s="5" t="str">
        <f t="shared" si="347"/>
        <v>Q4</v>
      </c>
      <c r="G2780" s="5" t="s">
        <v>51</v>
      </c>
      <c r="H2780" s="5" t="s">
        <v>79</v>
      </c>
      <c r="I2780" s="5" t="s">
        <v>80</v>
      </c>
      <c r="J2780" s="5" t="s">
        <v>38</v>
      </c>
      <c r="K2780" s="5" t="s">
        <v>118</v>
      </c>
      <c r="L2780" s="5" t="s">
        <v>76</v>
      </c>
      <c r="M2780" s="5" t="s">
        <v>49</v>
      </c>
      <c r="N2780" s="5">
        <v>1</v>
      </c>
      <c r="O2780" s="7">
        <v>17121</v>
      </c>
      <c r="P2780" s="8">
        <v>0</v>
      </c>
      <c r="Q2780" s="7">
        <v>13419</v>
      </c>
      <c r="R2780" s="9">
        <f t="shared" si="348"/>
        <v>17121</v>
      </c>
      <c r="S2780" s="9">
        <f t="shared" si="349"/>
        <v>13419</v>
      </c>
      <c r="T2780" s="9">
        <f t="shared" si="350"/>
        <v>3702</v>
      </c>
      <c r="U2780" s="10">
        <f t="shared" si="351"/>
        <v>0.21622568775188364</v>
      </c>
      <c r="V2780" s="5" t="s">
        <v>42</v>
      </c>
    </row>
    <row r="2781" spans="1:22" x14ac:dyDescent="0.3">
      <c r="A2781" s="5" t="s">
        <v>2868</v>
      </c>
      <c r="B2781" s="6">
        <v>45622</v>
      </c>
      <c r="C2781" s="5">
        <f t="shared" si="344"/>
        <v>2024</v>
      </c>
      <c r="D2781" s="5">
        <f t="shared" si="345"/>
        <v>11</v>
      </c>
      <c r="E2781" s="5" t="str">
        <f t="shared" si="346"/>
        <v>Nov</v>
      </c>
      <c r="F2781" s="5" t="str">
        <f t="shared" si="347"/>
        <v>Q4</v>
      </c>
      <c r="G2781" s="5" t="s">
        <v>51</v>
      </c>
      <c r="H2781" s="5" t="s">
        <v>106</v>
      </c>
      <c r="I2781" s="5" t="s">
        <v>107</v>
      </c>
      <c r="J2781" s="5" t="s">
        <v>38</v>
      </c>
      <c r="K2781" s="5" t="s">
        <v>104</v>
      </c>
      <c r="L2781" s="5" t="s">
        <v>48</v>
      </c>
      <c r="M2781" s="5" t="s">
        <v>41</v>
      </c>
      <c r="N2781" s="5">
        <v>2</v>
      </c>
      <c r="O2781" s="7">
        <v>1379</v>
      </c>
      <c r="P2781" s="8">
        <v>0.05</v>
      </c>
      <c r="Q2781" s="7">
        <v>676</v>
      </c>
      <c r="R2781" s="9">
        <f t="shared" si="348"/>
        <v>2620.1</v>
      </c>
      <c r="S2781" s="9">
        <f t="shared" si="349"/>
        <v>1352</v>
      </c>
      <c r="T2781" s="9">
        <f t="shared" si="350"/>
        <v>1268.0999999999999</v>
      </c>
      <c r="U2781" s="10">
        <f t="shared" si="351"/>
        <v>0.48398916071905651</v>
      </c>
      <c r="V2781" s="5" t="s">
        <v>42</v>
      </c>
    </row>
    <row r="2782" spans="1:22" x14ac:dyDescent="0.3">
      <c r="A2782" s="5" t="s">
        <v>2869</v>
      </c>
      <c r="B2782" s="6">
        <v>45622</v>
      </c>
      <c r="C2782" s="5">
        <f t="shared" si="344"/>
        <v>2024</v>
      </c>
      <c r="D2782" s="5">
        <f t="shared" si="345"/>
        <v>11</v>
      </c>
      <c r="E2782" s="5" t="str">
        <f t="shared" si="346"/>
        <v>Nov</v>
      </c>
      <c r="F2782" s="5" t="str">
        <f t="shared" si="347"/>
        <v>Q4</v>
      </c>
      <c r="G2782" s="5" t="s">
        <v>58</v>
      </c>
      <c r="H2782" s="5" t="s">
        <v>68</v>
      </c>
      <c r="I2782" s="5" t="s">
        <v>69</v>
      </c>
      <c r="J2782" s="5" t="s">
        <v>46</v>
      </c>
      <c r="K2782" s="5" t="s">
        <v>66</v>
      </c>
      <c r="L2782" s="5" t="s">
        <v>48</v>
      </c>
      <c r="M2782" s="5" t="s">
        <v>49</v>
      </c>
      <c r="N2782" s="5">
        <v>2</v>
      </c>
      <c r="O2782" s="7">
        <v>280</v>
      </c>
      <c r="P2782" s="8">
        <v>0.1</v>
      </c>
      <c r="Q2782" s="7">
        <v>110</v>
      </c>
      <c r="R2782" s="9">
        <f t="shared" si="348"/>
        <v>504</v>
      </c>
      <c r="S2782" s="9">
        <f t="shared" si="349"/>
        <v>220</v>
      </c>
      <c r="T2782" s="9">
        <f t="shared" si="350"/>
        <v>284</v>
      </c>
      <c r="U2782" s="10">
        <f t="shared" si="351"/>
        <v>0.56349206349206349</v>
      </c>
      <c r="V2782" s="5" t="s">
        <v>42</v>
      </c>
    </row>
    <row r="2783" spans="1:22" x14ac:dyDescent="0.3">
      <c r="A2783" s="5" t="s">
        <v>2870</v>
      </c>
      <c r="B2783" s="6">
        <v>45623</v>
      </c>
      <c r="C2783" s="5">
        <f t="shared" si="344"/>
        <v>2024</v>
      </c>
      <c r="D2783" s="5">
        <f t="shared" si="345"/>
        <v>11</v>
      </c>
      <c r="E2783" s="5" t="str">
        <f t="shared" si="346"/>
        <v>Nov</v>
      </c>
      <c r="F2783" s="5" t="str">
        <f t="shared" si="347"/>
        <v>Q4</v>
      </c>
      <c r="G2783" s="5" t="s">
        <v>63</v>
      </c>
      <c r="H2783" s="5" t="s">
        <v>64</v>
      </c>
      <c r="I2783" s="5" t="s">
        <v>65</v>
      </c>
      <c r="J2783" s="5" t="s">
        <v>46</v>
      </c>
      <c r="K2783" s="5" t="s">
        <v>47</v>
      </c>
      <c r="L2783" s="5" t="s">
        <v>76</v>
      </c>
      <c r="M2783" s="5" t="s">
        <v>49</v>
      </c>
      <c r="N2783" s="5">
        <v>1</v>
      </c>
      <c r="O2783" s="7">
        <v>413</v>
      </c>
      <c r="P2783" s="8">
        <v>0.1</v>
      </c>
      <c r="Q2783" s="7">
        <v>186</v>
      </c>
      <c r="R2783" s="9">
        <f t="shared" si="348"/>
        <v>371.7</v>
      </c>
      <c r="S2783" s="9">
        <f t="shared" si="349"/>
        <v>186</v>
      </c>
      <c r="T2783" s="9">
        <f t="shared" si="350"/>
        <v>185.7</v>
      </c>
      <c r="U2783" s="10">
        <f t="shared" si="351"/>
        <v>0.49959644874899112</v>
      </c>
      <c r="V2783" s="5" t="s">
        <v>42</v>
      </c>
    </row>
    <row r="2784" spans="1:22" x14ac:dyDescent="0.3">
      <c r="A2784" s="5" t="s">
        <v>2871</v>
      </c>
      <c r="B2784" s="6">
        <v>45623</v>
      </c>
      <c r="C2784" s="5">
        <f t="shared" si="344"/>
        <v>2024</v>
      </c>
      <c r="D2784" s="5">
        <f t="shared" si="345"/>
        <v>11</v>
      </c>
      <c r="E2784" s="5" t="str">
        <f t="shared" si="346"/>
        <v>Nov</v>
      </c>
      <c r="F2784" s="5" t="str">
        <f t="shared" si="347"/>
        <v>Q4</v>
      </c>
      <c r="G2784" s="5" t="s">
        <v>58</v>
      </c>
      <c r="H2784" s="5" t="s">
        <v>59</v>
      </c>
      <c r="I2784" s="5" t="s">
        <v>60</v>
      </c>
      <c r="J2784" s="5" t="s">
        <v>54</v>
      </c>
      <c r="K2784" s="5" t="s">
        <v>84</v>
      </c>
      <c r="L2784" s="5" t="s">
        <v>40</v>
      </c>
      <c r="M2784" s="5" t="s">
        <v>41</v>
      </c>
      <c r="N2784" s="5">
        <v>1</v>
      </c>
      <c r="O2784" s="7">
        <v>2604</v>
      </c>
      <c r="P2784" s="8">
        <v>0.2</v>
      </c>
      <c r="Q2784" s="7">
        <v>1264</v>
      </c>
      <c r="R2784" s="9">
        <f t="shared" si="348"/>
        <v>2083.2000000000003</v>
      </c>
      <c r="S2784" s="9">
        <f t="shared" si="349"/>
        <v>1264</v>
      </c>
      <c r="T2784" s="9">
        <f t="shared" si="350"/>
        <v>819.20000000000027</v>
      </c>
      <c r="U2784" s="10">
        <f t="shared" si="351"/>
        <v>0.39324116743471588</v>
      </c>
      <c r="V2784" s="5" t="s">
        <v>42</v>
      </c>
    </row>
    <row r="2785" spans="1:22" x14ac:dyDescent="0.3">
      <c r="A2785" s="5" t="s">
        <v>2872</v>
      </c>
      <c r="B2785" s="6">
        <v>45623</v>
      </c>
      <c r="C2785" s="5">
        <f t="shared" si="344"/>
        <v>2024</v>
      </c>
      <c r="D2785" s="5">
        <f t="shared" si="345"/>
        <v>11</v>
      </c>
      <c r="E2785" s="5" t="str">
        <f t="shared" si="346"/>
        <v>Nov</v>
      </c>
      <c r="F2785" s="5" t="str">
        <f t="shared" si="347"/>
        <v>Q4</v>
      </c>
      <c r="G2785" s="5" t="s">
        <v>51</v>
      </c>
      <c r="H2785" s="5" t="s">
        <v>79</v>
      </c>
      <c r="I2785" s="5" t="s">
        <v>80</v>
      </c>
      <c r="J2785" s="5" t="s">
        <v>54</v>
      </c>
      <c r="K2785" s="5" t="s">
        <v>84</v>
      </c>
      <c r="L2785" s="5" t="s">
        <v>40</v>
      </c>
      <c r="M2785" s="5" t="s">
        <v>56</v>
      </c>
      <c r="N2785" s="5">
        <v>4</v>
      </c>
      <c r="O2785" s="7">
        <v>2171</v>
      </c>
      <c r="P2785" s="8">
        <v>0</v>
      </c>
      <c r="Q2785" s="7">
        <v>1095</v>
      </c>
      <c r="R2785" s="9">
        <f t="shared" si="348"/>
        <v>8684</v>
      </c>
      <c r="S2785" s="9">
        <f t="shared" si="349"/>
        <v>4380</v>
      </c>
      <c r="T2785" s="9">
        <f t="shared" si="350"/>
        <v>4304</v>
      </c>
      <c r="U2785" s="10">
        <f t="shared" si="351"/>
        <v>0.4956241363426992</v>
      </c>
      <c r="V2785" s="5" t="s">
        <v>42</v>
      </c>
    </row>
    <row r="2786" spans="1:22" x14ac:dyDescent="0.3">
      <c r="A2786" s="5" t="s">
        <v>2873</v>
      </c>
      <c r="B2786" s="6">
        <v>45624</v>
      </c>
      <c r="C2786" s="5">
        <f t="shared" si="344"/>
        <v>2024</v>
      </c>
      <c r="D2786" s="5">
        <f t="shared" si="345"/>
        <v>11</v>
      </c>
      <c r="E2786" s="5" t="str">
        <f t="shared" si="346"/>
        <v>Nov</v>
      </c>
      <c r="F2786" s="5" t="str">
        <f t="shared" si="347"/>
        <v>Q4</v>
      </c>
      <c r="G2786" s="5" t="s">
        <v>35</v>
      </c>
      <c r="H2786" s="5" t="s">
        <v>44</v>
      </c>
      <c r="I2786" s="5" t="s">
        <v>45</v>
      </c>
      <c r="J2786" s="5" t="s">
        <v>46</v>
      </c>
      <c r="K2786" s="5" t="s">
        <v>61</v>
      </c>
      <c r="L2786" s="5" t="s">
        <v>76</v>
      </c>
      <c r="M2786" s="5" t="s">
        <v>49</v>
      </c>
      <c r="N2786" s="5">
        <v>3</v>
      </c>
      <c r="O2786" s="7">
        <v>238</v>
      </c>
      <c r="P2786" s="8">
        <v>0.05</v>
      </c>
      <c r="Q2786" s="7">
        <v>102</v>
      </c>
      <c r="R2786" s="9">
        <f t="shared" si="348"/>
        <v>678.3</v>
      </c>
      <c r="S2786" s="9">
        <f t="shared" si="349"/>
        <v>306</v>
      </c>
      <c r="T2786" s="9">
        <f t="shared" si="350"/>
        <v>372.29999999999995</v>
      </c>
      <c r="U2786" s="10">
        <f t="shared" si="351"/>
        <v>0.54887218045112784</v>
      </c>
      <c r="V2786" s="5" t="s">
        <v>42</v>
      </c>
    </row>
    <row r="2787" spans="1:22" x14ac:dyDescent="0.3">
      <c r="A2787" s="5" t="s">
        <v>2874</v>
      </c>
      <c r="B2787" s="6">
        <v>45624</v>
      </c>
      <c r="C2787" s="5">
        <f t="shared" si="344"/>
        <v>2024</v>
      </c>
      <c r="D2787" s="5">
        <f t="shared" si="345"/>
        <v>11</v>
      </c>
      <c r="E2787" s="5" t="str">
        <f t="shared" si="346"/>
        <v>Nov</v>
      </c>
      <c r="F2787" s="5" t="str">
        <f t="shared" si="347"/>
        <v>Q4</v>
      </c>
      <c r="G2787" s="5" t="s">
        <v>35</v>
      </c>
      <c r="H2787" s="5" t="s">
        <v>44</v>
      </c>
      <c r="I2787" s="5" t="s">
        <v>45</v>
      </c>
      <c r="J2787" s="5" t="s">
        <v>54</v>
      </c>
      <c r="K2787" s="5" t="s">
        <v>55</v>
      </c>
      <c r="L2787" s="5" t="s">
        <v>76</v>
      </c>
      <c r="M2787" s="5" t="s">
        <v>41</v>
      </c>
      <c r="N2787" s="5">
        <v>2</v>
      </c>
      <c r="O2787" s="7">
        <v>2826</v>
      </c>
      <c r="P2787" s="8">
        <v>0.2</v>
      </c>
      <c r="Q2787" s="7">
        <v>1727</v>
      </c>
      <c r="R2787" s="9">
        <f t="shared" si="348"/>
        <v>4521.6000000000004</v>
      </c>
      <c r="S2787" s="9">
        <f t="shared" si="349"/>
        <v>3454</v>
      </c>
      <c r="T2787" s="9">
        <f t="shared" si="350"/>
        <v>1067.6000000000004</v>
      </c>
      <c r="U2787" s="10">
        <f t="shared" si="351"/>
        <v>0.23611111111111116</v>
      </c>
      <c r="V2787" s="5" t="s">
        <v>42</v>
      </c>
    </row>
    <row r="2788" spans="1:22" x14ac:dyDescent="0.3">
      <c r="A2788" s="5" t="s">
        <v>2875</v>
      </c>
      <c r="B2788" s="6">
        <v>45624</v>
      </c>
      <c r="C2788" s="5">
        <f t="shared" si="344"/>
        <v>2024</v>
      </c>
      <c r="D2788" s="5">
        <f t="shared" si="345"/>
        <v>11</v>
      </c>
      <c r="E2788" s="5" t="str">
        <f t="shared" si="346"/>
        <v>Nov</v>
      </c>
      <c r="F2788" s="5" t="str">
        <f t="shared" si="347"/>
        <v>Q4</v>
      </c>
      <c r="G2788" s="5" t="s">
        <v>63</v>
      </c>
      <c r="H2788" s="5" t="s">
        <v>64</v>
      </c>
      <c r="I2788" s="5" t="s">
        <v>65</v>
      </c>
      <c r="J2788" s="5" t="s">
        <v>81</v>
      </c>
      <c r="K2788" s="5" t="s">
        <v>82</v>
      </c>
      <c r="L2788" s="5" t="s">
        <v>40</v>
      </c>
      <c r="M2788" s="5" t="s">
        <v>49</v>
      </c>
      <c r="N2788" s="5">
        <v>4</v>
      </c>
      <c r="O2788" s="7">
        <v>6739</v>
      </c>
      <c r="P2788" s="8">
        <v>0.1</v>
      </c>
      <c r="Q2788" s="7">
        <v>3631</v>
      </c>
      <c r="R2788" s="9">
        <f t="shared" si="348"/>
        <v>24260.400000000001</v>
      </c>
      <c r="S2788" s="9">
        <f t="shared" si="349"/>
        <v>14524</v>
      </c>
      <c r="T2788" s="9">
        <f t="shared" si="350"/>
        <v>9736.4000000000015</v>
      </c>
      <c r="U2788" s="10">
        <f t="shared" si="351"/>
        <v>0.40132891460981684</v>
      </c>
      <c r="V2788" s="5" t="s">
        <v>42</v>
      </c>
    </row>
    <row r="2789" spans="1:22" x14ac:dyDescent="0.3">
      <c r="A2789" s="5" t="s">
        <v>2876</v>
      </c>
      <c r="B2789" s="6">
        <v>45624</v>
      </c>
      <c r="C2789" s="5">
        <f t="shared" si="344"/>
        <v>2024</v>
      </c>
      <c r="D2789" s="5">
        <f t="shared" si="345"/>
        <v>11</v>
      </c>
      <c r="E2789" s="5" t="str">
        <f t="shared" si="346"/>
        <v>Nov</v>
      </c>
      <c r="F2789" s="5" t="str">
        <f t="shared" si="347"/>
        <v>Q4</v>
      </c>
      <c r="G2789" s="5" t="s">
        <v>51</v>
      </c>
      <c r="H2789" s="5" t="s">
        <v>79</v>
      </c>
      <c r="I2789" s="5" t="s">
        <v>80</v>
      </c>
      <c r="J2789" s="5" t="s">
        <v>81</v>
      </c>
      <c r="K2789" s="5" t="s">
        <v>146</v>
      </c>
      <c r="L2789" s="5" t="s">
        <v>40</v>
      </c>
      <c r="M2789" s="5" t="s">
        <v>56</v>
      </c>
      <c r="N2789" s="5">
        <v>1</v>
      </c>
      <c r="O2789" s="7">
        <v>9159</v>
      </c>
      <c r="P2789" s="8">
        <v>0.3</v>
      </c>
      <c r="Q2789" s="7">
        <v>5737</v>
      </c>
      <c r="R2789" s="9">
        <f t="shared" si="348"/>
        <v>6411.2999999999993</v>
      </c>
      <c r="S2789" s="9">
        <f t="shared" si="349"/>
        <v>5737</v>
      </c>
      <c r="T2789" s="9">
        <f t="shared" si="350"/>
        <v>674.29999999999927</v>
      </c>
      <c r="U2789" s="10">
        <f t="shared" si="351"/>
        <v>0.10517367772526623</v>
      </c>
      <c r="V2789" s="5" t="s">
        <v>42</v>
      </c>
    </row>
    <row r="2790" spans="1:22" x14ac:dyDescent="0.3">
      <c r="A2790" s="5" t="s">
        <v>2877</v>
      </c>
      <c r="B2790" s="6">
        <v>45624</v>
      </c>
      <c r="C2790" s="5">
        <f t="shared" si="344"/>
        <v>2024</v>
      </c>
      <c r="D2790" s="5">
        <f t="shared" si="345"/>
        <v>11</v>
      </c>
      <c r="E2790" s="5" t="str">
        <f t="shared" si="346"/>
        <v>Nov</v>
      </c>
      <c r="F2790" s="5" t="str">
        <f t="shared" si="347"/>
        <v>Q4</v>
      </c>
      <c r="G2790" s="5" t="s">
        <v>51</v>
      </c>
      <c r="H2790" s="5" t="s">
        <v>52</v>
      </c>
      <c r="I2790" s="5" t="s">
        <v>53</v>
      </c>
      <c r="J2790" s="5" t="s">
        <v>38</v>
      </c>
      <c r="K2790" s="5" t="s">
        <v>75</v>
      </c>
      <c r="L2790" s="5" t="s">
        <v>48</v>
      </c>
      <c r="M2790" s="5" t="s">
        <v>49</v>
      </c>
      <c r="N2790" s="5">
        <v>3</v>
      </c>
      <c r="O2790" s="7">
        <v>11890</v>
      </c>
      <c r="P2790" s="8">
        <v>0</v>
      </c>
      <c r="Q2790" s="7">
        <v>8915</v>
      </c>
      <c r="R2790" s="9">
        <f t="shared" si="348"/>
        <v>35670</v>
      </c>
      <c r="S2790" s="9">
        <f t="shared" si="349"/>
        <v>26745</v>
      </c>
      <c r="T2790" s="9">
        <f t="shared" si="350"/>
        <v>8925</v>
      </c>
      <c r="U2790" s="10">
        <f t="shared" si="351"/>
        <v>0.25021026072329688</v>
      </c>
      <c r="V2790" s="5" t="s">
        <v>42</v>
      </c>
    </row>
    <row r="2791" spans="1:22" x14ac:dyDescent="0.3">
      <c r="A2791" s="5" t="s">
        <v>2878</v>
      </c>
      <c r="B2791" s="6">
        <v>45625</v>
      </c>
      <c r="C2791" s="5">
        <f t="shared" si="344"/>
        <v>2024</v>
      </c>
      <c r="D2791" s="5">
        <f t="shared" si="345"/>
        <v>11</v>
      </c>
      <c r="E2791" s="5" t="str">
        <f t="shared" si="346"/>
        <v>Nov</v>
      </c>
      <c r="F2791" s="5" t="str">
        <f t="shared" si="347"/>
        <v>Q4</v>
      </c>
      <c r="G2791" s="5" t="s">
        <v>51</v>
      </c>
      <c r="H2791" s="5" t="s">
        <v>52</v>
      </c>
      <c r="I2791" s="5" t="s">
        <v>53</v>
      </c>
      <c r="J2791" s="5" t="s">
        <v>54</v>
      </c>
      <c r="K2791" s="5" t="s">
        <v>84</v>
      </c>
      <c r="L2791" s="5" t="s">
        <v>76</v>
      </c>
      <c r="M2791" s="5" t="s">
        <v>56</v>
      </c>
      <c r="N2791" s="5">
        <v>1</v>
      </c>
      <c r="O2791" s="7">
        <v>2229</v>
      </c>
      <c r="P2791" s="8">
        <v>0.05</v>
      </c>
      <c r="Q2791" s="7">
        <v>1086</v>
      </c>
      <c r="R2791" s="9">
        <f t="shared" si="348"/>
        <v>2117.5499999999997</v>
      </c>
      <c r="S2791" s="9">
        <f t="shared" si="349"/>
        <v>1086</v>
      </c>
      <c r="T2791" s="9">
        <f t="shared" si="350"/>
        <v>1031.5499999999997</v>
      </c>
      <c r="U2791" s="10">
        <f t="shared" si="351"/>
        <v>0.48714316072819996</v>
      </c>
      <c r="V2791" s="5" t="s">
        <v>42</v>
      </c>
    </row>
    <row r="2792" spans="1:22" x14ac:dyDescent="0.3">
      <c r="A2792" s="5" t="s">
        <v>2879</v>
      </c>
      <c r="B2792" s="6">
        <v>45625</v>
      </c>
      <c r="C2792" s="5">
        <f t="shared" si="344"/>
        <v>2024</v>
      </c>
      <c r="D2792" s="5">
        <f t="shared" si="345"/>
        <v>11</v>
      </c>
      <c r="E2792" s="5" t="str">
        <f t="shared" si="346"/>
        <v>Nov</v>
      </c>
      <c r="F2792" s="5" t="str">
        <f t="shared" si="347"/>
        <v>Q4</v>
      </c>
      <c r="G2792" s="5" t="s">
        <v>63</v>
      </c>
      <c r="H2792" s="5" t="s">
        <v>64</v>
      </c>
      <c r="I2792" s="5" t="s">
        <v>65</v>
      </c>
      <c r="J2792" s="5" t="s">
        <v>38</v>
      </c>
      <c r="K2792" s="5" t="s">
        <v>104</v>
      </c>
      <c r="L2792" s="5" t="s">
        <v>48</v>
      </c>
      <c r="M2792" s="5" t="s">
        <v>49</v>
      </c>
      <c r="N2792" s="5">
        <v>1</v>
      </c>
      <c r="O2792" s="7">
        <v>1415</v>
      </c>
      <c r="P2792" s="8">
        <v>0.1</v>
      </c>
      <c r="Q2792" s="7">
        <v>723</v>
      </c>
      <c r="R2792" s="9">
        <f t="shared" si="348"/>
        <v>1273.5</v>
      </c>
      <c r="S2792" s="9">
        <f t="shared" si="349"/>
        <v>723</v>
      </c>
      <c r="T2792" s="9">
        <f t="shared" si="350"/>
        <v>550.5</v>
      </c>
      <c r="U2792" s="10">
        <f t="shared" si="351"/>
        <v>0.43227326266195526</v>
      </c>
      <c r="V2792" s="5" t="s">
        <v>42</v>
      </c>
    </row>
    <row r="2793" spans="1:22" x14ac:dyDescent="0.3">
      <c r="A2793" s="5" t="s">
        <v>2880</v>
      </c>
      <c r="B2793" s="6">
        <v>45625</v>
      </c>
      <c r="C2793" s="5">
        <f t="shared" si="344"/>
        <v>2024</v>
      </c>
      <c r="D2793" s="5">
        <f t="shared" si="345"/>
        <v>11</v>
      </c>
      <c r="E2793" s="5" t="str">
        <f t="shared" si="346"/>
        <v>Nov</v>
      </c>
      <c r="F2793" s="5" t="str">
        <f t="shared" si="347"/>
        <v>Q4</v>
      </c>
      <c r="G2793" s="5" t="s">
        <v>35</v>
      </c>
      <c r="H2793" s="5" t="s">
        <v>44</v>
      </c>
      <c r="I2793" s="5" t="s">
        <v>45</v>
      </c>
      <c r="J2793" s="5" t="s">
        <v>81</v>
      </c>
      <c r="K2793" s="5" t="s">
        <v>94</v>
      </c>
      <c r="L2793" s="5" t="s">
        <v>76</v>
      </c>
      <c r="M2793" s="5" t="s">
        <v>49</v>
      </c>
      <c r="N2793" s="5">
        <v>2</v>
      </c>
      <c r="O2793" s="7">
        <v>30254</v>
      </c>
      <c r="P2793" s="8">
        <v>0</v>
      </c>
      <c r="Q2793" s="7">
        <v>20282</v>
      </c>
      <c r="R2793" s="9">
        <f t="shared" si="348"/>
        <v>60508</v>
      </c>
      <c r="S2793" s="9">
        <f t="shared" si="349"/>
        <v>40564</v>
      </c>
      <c r="T2793" s="9">
        <f t="shared" si="350"/>
        <v>19944</v>
      </c>
      <c r="U2793" s="10">
        <f t="shared" si="351"/>
        <v>0.32960930786011766</v>
      </c>
      <c r="V2793" s="5" t="s">
        <v>42</v>
      </c>
    </row>
    <row r="2794" spans="1:22" x14ac:dyDescent="0.3">
      <c r="A2794" s="5" t="s">
        <v>2881</v>
      </c>
      <c r="B2794" s="6">
        <v>45625</v>
      </c>
      <c r="C2794" s="5">
        <f t="shared" si="344"/>
        <v>2024</v>
      </c>
      <c r="D2794" s="5">
        <f t="shared" si="345"/>
        <v>11</v>
      </c>
      <c r="E2794" s="5" t="str">
        <f t="shared" si="346"/>
        <v>Nov</v>
      </c>
      <c r="F2794" s="5" t="str">
        <f t="shared" si="347"/>
        <v>Q4</v>
      </c>
      <c r="G2794" s="5" t="s">
        <v>51</v>
      </c>
      <c r="H2794" s="5" t="s">
        <v>52</v>
      </c>
      <c r="I2794" s="5" t="s">
        <v>53</v>
      </c>
      <c r="J2794" s="5" t="s">
        <v>46</v>
      </c>
      <c r="K2794" s="5" t="s">
        <v>47</v>
      </c>
      <c r="L2794" s="5" t="s">
        <v>40</v>
      </c>
      <c r="M2794" s="5" t="s">
        <v>56</v>
      </c>
      <c r="N2794" s="5">
        <v>2</v>
      </c>
      <c r="O2794" s="7">
        <v>447</v>
      </c>
      <c r="P2794" s="8">
        <v>0.15</v>
      </c>
      <c r="Q2794" s="7">
        <v>198</v>
      </c>
      <c r="R2794" s="9">
        <f t="shared" si="348"/>
        <v>759.9</v>
      </c>
      <c r="S2794" s="9">
        <f t="shared" si="349"/>
        <v>396</v>
      </c>
      <c r="T2794" s="9">
        <f t="shared" si="350"/>
        <v>363.9</v>
      </c>
      <c r="U2794" s="10">
        <f t="shared" si="351"/>
        <v>0.47887879984208448</v>
      </c>
      <c r="V2794" s="5" t="s">
        <v>42</v>
      </c>
    </row>
    <row r="2795" spans="1:22" x14ac:dyDescent="0.3">
      <c r="A2795" s="5" t="s">
        <v>2882</v>
      </c>
      <c r="B2795" s="6">
        <v>45625</v>
      </c>
      <c r="C2795" s="5">
        <f t="shared" si="344"/>
        <v>2024</v>
      </c>
      <c r="D2795" s="5">
        <f t="shared" si="345"/>
        <v>11</v>
      </c>
      <c r="E2795" s="5" t="str">
        <f t="shared" si="346"/>
        <v>Nov</v>
      </c>
      <c r="F2795" s="5" t="str">
        <f t="shared" si="347"/>
        <v>Q4</v>
      </c>
      <c r="G2795" s="5" t="s">
        <v>63</v>
      </c>
      <c r="H2795" s="5" t="s">
        <v>64</v>
      </c>
      <c r="I2795" s="5" t="s">
        <v>65</v>
      </c>
      <c r="J2795" s="5" t="s">
        <v>81</v>
      </c>
      <c r="K2795" s="5" t="s">
        <v>130</v>
      </c>
      <c r="L2795" s="5" t="s">
        <v>40</v>
      </c>
      <c r="M2795" s="5" t="s">
        <v>56</v>
      </c>
      <c r="N2795" s="5">
        <v>1</v>
      </c>
      <c r="O2795" s="7">
        <v>14479</v>
      </c>
      <c r="P2795" s="8">
        <v>0.3</v>
      </c>
      <c r="Q2795" s="7">
        <v>8555</v>
      </c>
      <c r="R2795" s="9">
        <f t="shared" si="348"/>
        <v>10135.299999999999</v>
      </c>
      <c r="S2795" s="9">
        <f t="shared" si="349"/>
        <v>8555</v>
      </c>
      <c r="T2795" s="9">
        <f t="shared" si="350"/>
        <v>1580.2999999999993</v>
      </c>
      <c r="U2795" s="10">
        <f t="shared" si="351"/>
        <v>0.15592039702820829</v>
      </c>
      <c r="V2795" s="5" t="s">
        <v>42</v>
      </c>
    </row>
    <row r="2796" spans="1:22" x14ac:dyDescent="0.3">
      <c r="A2796" s="5" t="s">
        <v>2883</v>
      </c>
      <c r="B2796" s="6">
        <v>45625</v>
      </c>
      <c r="C2796" s="5">
        <f t="shared" si="344"/>
        <v>2024</v>
      </c>
      <c r="D2796" s="5">
        <f t="shared" si="345"/>
        <v>11</v>
      </c>
      <c r="E2796" s="5" t="str">
        <f t="shared" si="346"/>
        <v>Nov</v>
      </c>
      <c r="F2796" s="5" t="str">
        <f t="shared" si="347"/>
        <v>Q4</v>
      </c>
      <c r="G2796" s="5" t="s">
        <v>51</v>
      </c>
      <c r="H2796" s="5" t="s">
        <v>52</v>
      </c>
      <c r="I2796" s="5" t="s">
        <v>53</v>
      </c>
      <c r="J2796" s="5" t="s">
        <v>54</v>
      </c>
      <c r="K2796" s="5" t="s">
        <v>99</v>
      </c>
      <c r="L2796" s="5" t="s">
        <v>40</v>
      </c>
      <c r="M2796" s="5" t="s">
        <v>49</v>
      </c>
      <c r="N2796" s="5">
        <v>5</v>
      </c>
      <c r="O2796" s="7">
        <v>1787</v>
      </c>
      <c r="P2796" s="8">
        <v>0</v>
      </c>
      <c r="Q2796" s="7">
        <v>926</v>
      </c>
      <c r="R2796" s="9">
        <f t="shared" si="348"/>
        <v>8935</v>
      </c>
      <c r="S2796" s="9">
        <f t="shared" si="349"/>
        <v>4630</v>
      </c>
      <c r="T2796" s="9">
        <f t="shared" si="350"/>
        <v>4305</v>
      </c>
      <c r="U2796" s="10">
        <f t="shared" si="351"/>
        <v>0.48181309457190824</v>
      </c>
      <c r="V2796" s="5" t="s">
        <v>120</v>
      </c>
    </row>
    <row r="2797" spans="1:22" x14ac:dyDescent="0.3">
      <c r="A2797" s="5" t="s">
        <v>2884</v>
      </c>
      <c r="B2797" s="6">
        <v>45625</v>
      </c>
      <c r="C2797" s="5">
        <f t="shared" si="344"/>
        <v>2024</v>
      </c>
      <c r="D2797" s="5">
        <f t="shared" si="345"/>
        <v>11</v>
      </c>
      <c r="E2797" s="5" t="str">
        <f t="shared" si="346"/>
        <v>Nov</v>
      </c>
      <c r="F2797" s="5" t="str">
        <f t="shared" si="347"/>
        <v>Q4</v>
      </c>
      <c r="G2797" s="5" t="s">
        <v>51</v>
      </c>
      <c r="H2797" s="5" t="s">
        <v>79</v>
      </c>
      <c r="I2797" s="5" t="s">
        <v>80</v>
      </c>
      <c r="J2797" s="5" t="s">
        <v>81</v>
      </c>
      <c r="K2797" s="5" t="s">
        <v>130</v>
      </c>
      <c r="L2797" s="5" t="s">
        <v>40</v>
      </c>
      <c r="M2797" s="5" t="s">
        <v>49</v>
      </c>
      <c r="N2797" s="5">
        <v>1</v>
      </c>
      <c r="O2797" s="7">
        <v>12706</v>
      </c>
      <c r="P2797" s="8">
        <v>0.25</v>
      </c>
      <c r="Q2797" s="7">
        <v>7715</v>
      </c>
      <c r="R2797" s="9">
        <f t="shared" si="348"/>
        <v>9529.5</v>
      </c>
      <c r="S2797" s="9">
        <f t="shared" si="349"/>
        <v>7715</v>
      </c>
      <c r="T2797" s="9">
        <f t="shared" si="350"/>
        <v>1814.5</v>
      </c>
      <c r="U2797" s="10">
        <f t="shared" si="351"/>
        <v>0.19040873078335693</v>
      </c>
      <c r="V2797" s="5" t="s">
        <v>42</v>
      </c>
    </row>
    <row r="2798" spans="1:22" x14ac:dyDescent="0.3">
      <c r="A2798" s="5" t="s">
        <v>2885</v>
      </c>
      <c r="B2798" s="6">
        <v>45626</v>
      </c>
      <c r="C2798" s="5">
        <f t="shared" si="344"/>
        <v>2024</v>
      </c>
      <c r="D2798" s="5">
        <f t="shared" si="345"/>
        <v>11</v>
      </c>
      <c r="E2798" s="5" t="str">
        <f t="shared" si="346"/>
        <v>Nov</v>
      </c>
      <c r="F2798" s="5" t="str">
        <f t="shared" si="347"/>
        <v>Q4</v>
      </c>
      <c r="G2798" s="5" t="s">
        <v>58</v>
      </c>
      <c r="H2798" s="5" t="s">
        <v>59</v>
      </c>
      <c r="I2798" s="5" t="s">
        <v>60</v>
      </c>
      <c r="J2798" s="5" t="s">
        <v>81</v>
      </c>
      <c r="K2798" s="5" t="s">
        <v>146</v>
      </c>
      <c r="L2798" s="5" t="s">
        <v>76</v>
      </c>
      <c r="M2798" s="5" t="s">
        <v>56</v>
      </c>
      <c r="N2798" s="5">
        <v>4</v>
      </c>
      <c r="O2798" s="7">
        <v>9081</v>
      </c>
      <c r="P2798" s="8">
        <v>0.1</v>
      </c>
      <c r="Q2798" s="7">
        <v>5733</v>
      </c>
      <c r="R2798" s="9">
        <f t="shared" si="348"/>
        <v>32691.600000000002</v>
      </c>
      <c r="S2798" s="9">
        <f t="shared" si="349"/>
        <v>22932</v>
      </c>
      <c r="T2798" s="9">
        <f t="shared" si="350"/>
        <v>9759.6000000000022</v>
      </c>
      <c r="U2798" s="10">
        <f t="shared" si="351"/>
        <v>0.29853540358991304</v>
      </c>
      <c r="V2798" s="5" t="s">
        <v>42</v>
      </c>
    </row>
    <row r="2799" spans="1:22" x14ac:dyDescent="0.3">
      <c r="A2799" s="5" t="s">
        <v>2886</v>
      </c>
      <c r="B2799" s="6">
        <v>45626</v>
      </c>
      <c r="C2799" s="5">
        <f t="shared" si="344"/>
        <v>2024</v>
      </c>
      <c r="D2799" s="5">
        <f t="shared" si="345"/>
        <v>11</v>
      </c>
      <c r="E2799" s="5" t="str">
        <f t="shared" si="346"/>
        <v>Nov</v>
      </c>
      <c r="F2799" s="5" t="str">
        <f t="shared" si="347"/>
        <v>Q4</v>
      </c>
      <c r="G2799" s="5" t="s">
        <v>58</v>
      </c>
      <c r="H2799" s="5" t="s">
        <v>72</v>
      </c>
      <c r="I2799" s="5" t="s">
        <v>73</v>
      </c>
      <c r="J2799" s="5" t="s">
        <v>38</v>
      </c>
      <c r="K2799" s="5" t="s">
        <v>104</v>
      </c>
      <c r="L2799" s="5" t="s">
        <v>40</v>
      </c>
      <c r="M2799" s="5" t="s">
        <v>56</v>
      </c>
      <c r="N2799" s="5">
        <v>3</v>
      </c>
      <c r="O2799" s="7">
        <v>1564</v>
      </c>
      <c r="P2799" s="8">
        <v>0.1</v>
      </c>
      <c r="Q2799" s="7">
        <v>801</v>
      </c>
      <c r="R2799" s="9">
        <f t="shared" si="348"/>
        <v>4222.8</v>
      </c>
      <c r="S2799" s="9">
        <f t="shared" si="349"/>
        <v>2403</v>
      </c>
      <c r="T2799" s="9">
        <f t="shared" si="350"/>
        <v>1819.8000000000002</v>
      </c>
      <c r="U2799" s="10">
        <f t="shared" si="351"/>
        <v>0.43094629156010233</v>
      </c>
      <c r="V2799" s="5" t="s">
        <v>42</v>
      </c>
    </row>
    <row r="2800" spans="1:22" x14ac:dyDescent="0.3">
      <c r="A2800" s="5" t="s">
        <v>2887</v>
      </c>
      <c r="B2800" s="6">
        <v>45626</v>
      </c>
      <c r="C2800" s="5">
        <f t="shared" si="344"/>
        <v>2024</v>
      </c>
      <c r="D2800" s="5">
        <f t="shared" si="345"/>
        <v>11</v>
      </c>
      <c r="E2800" s="5" t="str">
        <f t="shared" si="346"/>
        <v>Nov</v>
      </c>
      <c r="F2800" s="5" t="str">
        <f t="shared" si="347"/>
        <v>Q4</v>
      </c>
      <c r="G2800" s="5" t="s">
        <v>35</v>
      </c>
      <c r="H2800" s="5" t="s">
        <v>36</v>
      </c>
      <c r="I2800" s="5" t="s">
        <v>37</v>
      </c>
      <c r="J2800" s="5" t="s">
        <v>54</v>
      </c>
      <c r="K2800" s="5" t="s">
        <v>99</v>
      </c>
      <c r="L2800" s="5" t="s">
        <v>40</v>
      </c>
      <c r="M2800" s="5" t="s">
        <v>56</v>
      </c>
      <c r="N2800" s="5">
        <v>1</v>
      </c>
      <c r="O2800" s="7">
        <v>1827</v>
      </c>
      <c r="P2800" s="8">
        <v>0.15</v>
      </c>
      <c r="Q2800" s="7">
        <v>924</v>
      </c>
      <c r="R2800" s="9">
        <f t="shared" si="348"/>
        <v>1552.95</v>
      </c>
      <c r="S2800" s="9">
        <f t="shared" si="349"/>
        <v>924</v>
      </c>
      <c r="T2800" s="9">
        <f t="shared" si="350"/>
        <v>628.95000000000005</v>
      </c>
      <c r="U2800" s="10">
        <f t="shared" si="351"/>
        <v>0.40500338066260988</v>
      </c>
      <c r="V2800" s="5" t="s">
        <v>42</v>
      </c>
    </row>
    <row r="2801" spans="1:22" x14ac:dyDescent="0.3">
      <c r="A2801" s="5" t="s">
        <v>2888</v>
      </c>
      <c r="B2801" s="6">
        <v>45626</v>
      </c>
      <c r="C2801" s="5">
        <f t="shared" si="344"/>
        <v>2024</v>
      </c>
      <c r="D2801" s="5">
        <f t="shared" si="345"/>
        <v>11</v>
      </c>
      <c r="E2801" s="5" t="str">
        <f t="shared" si="346"/>
        <v>Nov</v>
      </c>
      <c r="F2801" s="5" t="str">
        <f t="shared" si="347"/>
        <v>Q4</v>
      </c>
      <c r="G2801" s="5" t="s">
        <v>58</v>
      </c>
      <c r="H2801" s="5" t="s">
        <v>68</v>
      </c>
      <c r="I2801" s="5" t="s">
        <v>69</v>
      </c>
      <c r="J2801" s="5" t="s">
        <v>81</v>
      </c>
      <c r="K2801" s="5" t="s">
        <v>94</v>
      </c>
      <c r="L2801" s="5" t="s">
        <v>40</v>
      </c>
      <c r="M2801" s="5" t="s">
        <v>41</v>
      </c>
      <c r="N2801" s="5">
        <v>1</v>
      </c>
      <c r="O2801" s="7">
        <v>33148</v>
      </c>
      <c r="P2801" s="8">
        <v>0.2</v>
      </c>
      <c r="Q2801" s="7">
        <v>22912</v>
      </c>
      <c r="R2801" s="9">
        <f t="shared" si="348"/>
        <v>26518.400000000001</v>
      </c>
      <c r="S2801" s="9">
        <f t="shared" si="349"/>
        <v>22912</v>
      </c>
      <c r="T2801" s="9">
        <f t="shared" si="350"/>
        <v>3606.4000000000015</v>
      </c>
      <c r="U2801" s="10">
        <f t="shared" si="351"/>
        <v>0.13599613853022813</v>
      </c>
      <c r="V2801" s="5" t="s">
        <v>42</v>
      </c>
    </row>
    <row r="2802" spans="1:22" x14ac:dyDescent="0.3">
      <c r="A2802" s="5" t="s">
        <v>2889</v>
      </c>
      <c r="B2802" s="6">
        <v>45626</v>
      </c>
      <c r="C2802" s="5">
        <f t="shared" si="344"/>
        <v>2024</v>
      </c>
      <c r="D2802" s="5">
        <f t="shared" si="345"/>
        <v>11</v>
      </c>
      <c r="E2802" s="5" t="str">
        <f t="shared" si="346"/>
        <v>Nov</v>
      </c>
      <c r="F2802" s="5" t="str">
        <f t="shared" si="347"/>
        <v>Q4</v>
      </c>
      <c r="G2802" s="5" t="s">
        <v>63</v>
      </c>
      <c r="H2802" s="5" t="s">
        <v>86</v>
      </c>
      <c r="I2802" s="5" t="s">
        <v>87</v>
      </c>
      <c r="J2802" s="5" t="s">
        <v>38</v>
      </c>
      <c r="K2802" s="5" t="s">
        <v>104</v>
      </c>
      <c r="L2802" s="5" t="s">
        <v>40</v>
      </c>
      <c r="M2802" s="5" t="s">
        <v>49</v>
      </c>
      <c r="N2802" s="5">
        <v>5</v>
      </c>
      <c r="O2802" s="7">
        <v>1535</v>
      </c>
      <c r="P2802" s="8">
        <v>0</v>
      </c>
      <c r="Q2802" s="7">
        <v>763</v>
      </c>
      <c r="R2802" s="9">
        <f t="shared" si="348"/>
        <v>7675</v>
      </c>
      <c r="S2802" s="9">
        <f t="shared" si="349"/>
        <v>3815</v>
      </c>
      <c r="T2802" s="9">
        <f t="shared" si="350"/>
        <v>3860</v>
      </c>
      <c r="U2802" s="10">
        <f t="shared" si="351"/>
        <v>0.50293159609120519</v>
      </c>
      <c r="V2802" s="5" t="s">
        <v>42</v>
      </c>
    </row>
    <row r="2803" spans="1:22" x14ac:dyDescent="0.3">
      <c r="A2803" s="5" t="s">
        <v>2890</v>
      </c>
      <c r="B2803" s="6">
        <v>45626</v>
      </c>
      <c r="C2803" s="5">
        <f t="shared" si="344"/>
        <v>2024</v>
      </c>
      <c r="D2803" s="5">
        <f t="shared" si="345"/>
        <v>11</v>
      </c>
      <c r="E2803" s="5" t="str">
        <f t="shared" si="346"/>
        <v>Nov</v>
      </c>
      <c r="F2803" s="5" t="str">
        <f t="shared" si="347"/>
        <v>Q4</v>
      </c>
      <c r="G2803" s="5" t="s">
        <v>51</v>
      </c>
      <c r="H2803" s="5" t="s">
        <v>106</v>
      </c>
      <c r="I2803" s="5" t="s">
        <v>107</v>
      </c>
      <c r="J2803" s="5" t="s">
        <v>38</v>
      </c>
      <c r="K2803" s="5" t="s">
        <v>104</v>
      </c>
      <c r="L2803" s="5" t="s">
        <v>48</v>
      </c>
      <c r="M2803" s="5" t="s">
        <v>49</v>
      </c>
      <c r="N2803" s="5">
        <v>2</v>
      </c>
      <c r="O2803" s="7">
        <v>1583</v>
      </c>
      <c r="P2803" s="8">
        <v>0.05</v>
      </c>
      <c r="Q2803" s="7">
        <v>793</v>
      </c>
      <c r="R2803" s="9">
        <f t="shared" si="348"/>
        <v>3007.7</v>
      </c>
      <c r="S2803" s="9">
        <f t="shared" si="349"/>
        <v>1586</v>
      </c>
      <c r="T2803" s="9">
        <f t="shared" si="350"/>
        <v>1421.6999999999998</v>
      </c>
      <c r="U2803" s="10">
        <f t="shared" si="351"/>
        <v>0.47268677062206998</v>
      </c>
      <c r="V2803" s="5" t="s">
        <v>42</v>
      </c>
    </row>
    <row r="2804" spans="1:22" x14ac:dyDescent="0.3">
      <c r="A2804" s="5" t="s">
        <v>2891</v>
      </c>
      <c r="B2804" s="6">
        <v>45626</v>
      </c>
      <c r="C2804" s="5">
        <f t="shared" si="344"/>
        <v>2024</v>
      </c>
      <c r="D2804" s="5">
        <f t="shared" si="345"/>
        <v>11</v>
      </c>
      <c r="E2804" s="5" t="str">
        <f t="shared" si="346"/>
        <v>Nov</v>
      </c>
      <c r="F2804" s="5" t="str">
        <f t="shared" si="347"/>
        <v>Q4</v>
      </c>
      <c r="G2804" s="5" t="s">
        <v>51</v>
      </c>
      <c r="H2804" s="5" t="s">
        <v>106</v>
      </c>
      <c r="I2804" s="5" t="s">
        <v>107</v>
      </c>
      <c r="J2804" s="5" t="s">
        <v>46</v>
      </c>
      <c r="K2804" s="5" t="s">
        <v>66</v>
      </c>
      <c r="L2804" s="5" t="s">
        <v>40</v>
      </c>
      <c r="M2804" s="5" t="s">
        <v>49</v>
      </c>
      <c r="N2804" s="5">
        <v>1</v>
      </c>
      <c r="O2804" s="7">
        <v>282</v>
      </c>
      <c r="P2804" s="8">
        <v>0</v>
      </c>
      <c r="Q2804" s="7">
        <v>114</v>
      </c>
      <c r="R2804" s="9">
        <f t="shared" si="348"/>
        <v>282</v>
      </c>
      <c r="S2804" s="9">
        <f t="shared" si="349"/>
        <v>114</v>
      </c>
      <c r="T2804" s="9">
        <f t="shared" si="350"/>
        <v>168</v>
      </c>
      <c r="U2804" s="10">
        <f t="shared" si="351"/>
        <v>0.5957446808510638</v>
      </c>
      <c r="V2804" s="5" t="s">
        <v>42</v>
      </c>
    </row>
    <row r="2805" spans="1:22" x14ac:dyDescent="0.3">
      <c r="A2805" s="5" t="s">
        <v>2892</v>
      </c>
      <c r="B2805" s="6">
        <v>45626</v>
      </c>
      <c r="C2805" s="5">
        <f t="shared" si="344"/>
        <v>2024</v>
      </c>
      <c r="D2805" s="5">
        <f t="shared" si="345"/>
        <v>11</v>
      </c>
      <c r="E2805" s="5" t="str">
        <f t="shared" si="346"/>
        <v>Nov</v>
      </c>
      <c r="F2805" s="5" t="str">
        <f t="shared" si="347"/>
        <v>Q4</v>
      </c>
      <c r="G2805" s="5" t="s">
        <v>51</v>
      </c>
      <c r="H2805" s="5" t="s">
        <v>106</v>
      </c>
      <c r="I2805" s="5" t="s">
        <v>107</v>
      </c>
      <c r="J2805" s="5" t="s">
        <v>46</v>
      </c>
      <c r="K2805" s="5" t="s">
        <v>66</v>
      </c>
      <c r="L2805" s="5" t="s">
        <v>48</v>
      </c>
      <c r="M2805" s="5" t="s">
        <v>41</v>
      </c>
      <c r="N2805" s="5">
        <v>1</v>
      </c>
      <c r="O2805" s="7">
        <v>288</v>
      </c>
      <c r="P2805" s="8">
        <v>0.2</v>
      </c>
      <c r="Q2805" s="7">
        <v>117</v>
      </c>
      <c r="R2805" s="9">
        <f t="shared" si="348"/>
        <v>230.4</v>
      </c>
      <c r="S2805" s="9">
        <f t="shared" si="349"/>
        <v>117</v>
      </c>
      <c r="T2805" s="9">
        <f t="shared" si="350"/>
        <v>113.4</v>
      </c>
      <c r="U2805" s="10">
        <f t="shared" si="351"/>
        <v>0.4921875</v>
      </c>
      <c r="V2805" s="5" t="s">
        <v>42</v>
      </c>
    </row>
    <row r="2806" spans="1:22" x14ac:dyDescent="0.3">
      <c r="A2806" s="5" t="s">
        <v>2893</v>
      </c>
      <c r="B2806" s="6">
        <v>45627</v>
      </c>
      <c r="C2806" s="5">
        <f t="shared" si="344"/>
        <v>2024</v>
      </c>
      <c r="D2806" s="5">
        <f t="shared" si="345"/>
        <v>12</v>
      </c>
      <c r="E2806" s="5" t="str">
        <f t="shared" si="346"/>
        <v>Dec</v>
      </c>
      <c r="F2806" s="5" t="str">
        <f t="shared" si="347"/>
        <v>Q4</v>
      </c>
      <c r="G2806" s="5" t="s">
        <v>51</v>
      </c>
      <c r="H2806" s="5" t="s">
        <v>106</v>
      </c>
      <c r="I2806" s="5" t="s">
        <v>107</v>
      </c>
      <c r="J2806" s="5" t="s">
        <v>38</v>
      </c>
      <c r="K2806" s="5" t="s">
        <v>118</v>
      </c>
      <c r="L2806" s="5" t="s">
        <v>76</v>
      </c>
      <c r="M2806" s="5" t="s">
        <v>56</v>
      </c>
      <c r="N2806" s="5">
        <v>3</v>
      </c>
      <c r="O2806" s="7">
        <v>17530</v>
      </c>
      <c r="P2806" s="8">
        <v>0.05</v>
      </c>
      <c r="Q2806" s="7">
        <v>13587</v>
      </c>
      <c r="R2806" s="9">
        <f t="shared" si="348"/>
        <v>49960.5</v>
      </c>
      <c r="S2806" s="9">
        <f t="shared" si="349"/>
        <v>40761</v>
      </c>
      <c r="T2806" s="9">
        <f t="shared" si="350"/>
        <v>9199.5</v>
      </c>
      <c r="U2806" s="10">
        <f t="shared" si="351"/>
        <v>0.18413546701894495</v>
      </c>
      <c r="V2806" s="5" t="s">
        <v>42</v>
      </c>
    </row>
    <row r="2807" spans="1:22" x14ac:dyDescent="0.3">
      <c r="A2807" s="5" t="s">
        <v>2894</v>
      </c>
      <c r="B2807" s="6">
        <v>45627</v>
      </c>
      <c r="C2807" s="5">
        <f t="shared" si="344"/>
        <v>2024</v>
      </c>
      <c r="D2807" s="5">
        <f t="shared" si="345"/>
        <v>12</v>
      </c>
      <c r="E2807" s="5" t="str">
        <f t="shared" si="346"/>
        <v>Dec</v>
      </c>
      <c r="F2807" s="5" t="str">
        <f t="shared" si="347"/>
        <v>Q4</v>
      </c>
      <c r="G2807" s="5" t="s">
        <v>58</v>
      </c>
      <c r="H2807" s="5" t="s">
        <v>68</v>
      </c>
      <c r="I2807" s="5" t="s">
        <v>69</v>
      </c>
      <c r="J2807" s="5" t="s">
        <v>46</v>
      </c>
      <c r="K2807" s="5" t="s">
        <v>47</v>
      </c>
      <c r="L2807" s="5" t="s">
        <v>48</v>
      </c>
      <c r="M2807" s="5" t="s">
        <v>41</v>
      </c>
      <c r="N2807" s="5">
        <v>2</v>
      </c>
      <c r="O2807" s="7">
        <v>426</v>
      </c>
      <c r="P2807" s="8">
        <v>0.05</v>
      </c>
      <c r="Q2807" s="7">
        <v>188</v>
      </c>
      <c r="R2807" s="9">
        <f t="shared" si="348"/>
        <v>809.4</v>
      </c>
      <c r="S2807" s="9">
        <f t="shared" si="349"/>
        <v>376</v>
      </c>
      <c r="T2807" s="9">
        <f t="shared" si="350"/>
        <v>433.4</v>
      </c>
      <c r="U2807" s="10">
        <f t="shared" si="351"/>
        <v>0.53545836422041015</v>
      </c>
      <c r="V2807" s="5" t="s">
        <v>42</v>
      </c>
    </row>
    <row r="2808" spans="1:22" x14ac:dyDescent="0.3">
      <c r="A2808" s="5" t="s">
        <v>2895</v>
      </c>
      <c r="B2808" s="6">
        <v>45627</v>
      </c>
      <c r="C2808" s="5">
        <f t="shared" si="344"/>
        <v>2024</v>
      </c>
      <c r="D2808" s="5">
        <f t="shared" si="345"/>
        <v>12</v>
      </c>
      <c r="E2808" s="5" t="str">
        <f t="shared" si="346"/>
        <v>Dec</v>
      </c>
      <c r="F2808" s="5" t="str">
        <f t="shared" si="347"/>
        <v>Q4</v>
      </c>
      <c r="G2808" s="5" t="s">
        <v>63</v>
      </c>
      <c r="H2808" s="5" t="s">
        <v>86</v>
      </c>
      <c r="I2808" s="5" t="s">
        <v>87</v>
      </c>
      <c r="J2808" s="5" t="s">
        <v>81</v>
      </c>
      <c r="K2808" s="5" t="s">
        <v>146</v>
      </c>
      <c r="L2808" s="5" t="s">
        <v>40</v>
      </c>
      <c r="M2808" s="5" t="s">
        <v>49</v>
      </c>
      <c r="N2808" s="5">
        <v>3</v>
      </c>
      <c r="O2808" s="7">
        <v>8719</v>
      </c>
      <c r="P2808" s="8">
        <v>0</v>
      </c>
      <c r="Q2808" s="7">
        <v>5362</v>
      </c>
      <c r="R2808" s="9">
        <f t="shared" si="348"/>
        <v>26157</v>
      </c>
      <c r="S2808" s="9">
        <f t="shared" si="349"/>
        <v>16086</v>
      </c>
      <c r="T2808" s="9">
        <f t="shared" si="350"/>
        <v>10071</v>
      </c>
      <c r="U2808" s="10">
        <f t="shared" si="351"/>
        <v>0.38502121802959055</v>
      </c>
      <c r="V2808" s="5" t="s">
        <v>42</v>
      </c>
    </row>
    <row r="2809" spans="1:22" x14ac:dyDescent="0.3">
      <c r="A2809" s="5" t="s">
        <v>2896</v>
      </c>
      <c r="B2809" s="6">
        <v>45627</v>
      </c>
      <c r="C2809" s="5">
        <f t="shared" si="344"/>
        <v>2024</v>
      </c>
      <c r="D2809" s="5">
        <f t="shared" si="345"/>
        <v>12</v>
      </c>
      <c r="E2809" s="5" t="str">
        <f t="shared" si="346"/>
        <v>Dec</v>
      </c>
      <c r="F2809" s="5" t="str">
        <f t="shared" si="347"/>
        <v>Q4</v>
      </c>
      <c r="G2809" s="5" t="s">
        <v>63</v>
      </c>
      <c r="H2809" s="5" t="s">
        <v>86</v>
      </c>
      <c r="I2809" s="5" t="s">
        <v>87</v>
      </c>
      <c r="J2809" s="5" t="s">
        <v>46</v>
      </c>
      <c r="K2809" s="5" t="s">
        <v>61</v>
      </c>
      <c r="L2809" s="5" t="s">
        <v>40</v>
      </c>
      <c r="M2809" s="5" t="s">
        <v>56</v>
      </c>
      <c r="N2809" s="5">
        <v>3</v>
      </c>
      <c r="O2809" s="7">
        <v>232</v>
      </c>
      <c r="P2809" s="8">
        <v>0.05</v>
      </c>
      <c r="Q2809" s="7">
        <v>99</v>
      </c>
      <c r="R2809" s="9">
        <f t="shared" si="348"/>
        <v>661.19999999999993</v>
      </c>
      <c r="S2809" s="9">
        <f t="shared" si="349"/>
        <v>297</v>
      </c>
      <c r="T2809" s="9">
        <f t="shared" si="350"/>
        <v>364.19999999999993</v>
      </c>
      <c r="U2809" s="10">
        <f t="shared" si="351"/>
        <v>0.55081669691470048</v>
      </c>
      <c r="V2809" s="5" t="s">
        <v>120</v>
      </c>
    </row>
    <row r="2810" spans="1:22" x14ac:dyDescent="0.3">
      <c r="A2810" s="5" t="s">
        <v>2897</v>
      </c>
      <c r="B2810" s="6">
        <v>45627</v>
      </c>
      <c r="C2810" s="5">
        <f t="shared" si="344"/>
        <v>2024</v>
      </c>
      <c r="D2810" s="5">
        <f t="shared" si="345"/>
        <v>12</v>
      </c>
      <c r="E2810" s="5" t="str">
        <f t="shared" si="346"/>
        <v>Dec</v>
      </c>
      <c r="F2810" s="5" t="str">
        <f t="shared" si="347"/>
        <v>Q4</v>
      </c>
      <c r="G2810" s="5" t="s">
        <v>51</v>
      </c>
      <c r="H2810" s="5" t="s">
        <v>52</v>
      </c>
      <c r="I2810" s="5" t="s">
        <v>53</v>
      </c>
      <c r="J2810" s="5" t="s">
        <v>81</v>
      </c>
      <c r="K2810" s="5" t="s">
        <v>94</v>
      </c>
      <c r="L2810" s="5" t="s">
        <v>40</v>
      </c>
      <c r="M2810" s="5" t="s">
        <v>41</v>
      </c>
      <c r="N2810" s="5">
        <v>1</v>
      </c>
      <c r="O2810" s="7">
        <v>33628</v>
      </c>
      <c r="P2810" s="8">
        <v>0.4</v>
      </c>
      <c r="Q2810" s="7">
        <v>22776</v>
      </c>
      <c r="R2810" s="9">
        <f t="shared" si="348"/>
        <v>20176.8</v>
      </c>
      <c r="S2810" s="9">
        <f t="shared" si="349"/>
        <v>22776</v>
      </c>
      <c r="T2810" s="9">
        <f t="shared" si="350"/>
        <v>-2599.2000000000007</v>
      </c>
      <c r="U2810" s="10">
        <f t="shared" si="351"/>
        <v>-0.12882122041156183</v>
      </c>
      <c r="V2810" s="5" t="s">
        <v>42</v>
      </c>
    </row>
    <row r="2811" spans="1:22" x14ac:dyDescent="0.3">
      <c r="A2811" s="5" t="s">
        <v>2898</v>
      </c>
      <c r="B2811" s="6">
        <v>45627</v>
      </c>
      <c r="C2811" s="5">
        <f t="shared" si="344"/>
        <v>2024</v>
      </c>
      <c r="D2811" s="5">
        <f t="shared" si="345"/>
        <v>12</v>
      </c>
      <c r="E2811" s="5" t="str">
        <f t="shared" si="346"/>
        <v>Dec</v>
      </c>
      <c r="F2811" s="5" t="str">
        <f t="shared" si="347"/>
        <v>Q4</v>
      </c>
      <c r="G2811" s="5" t="s">
        <v>58</v>
      </c>
      <c r="H2811" s="5" t="s">
        <v>68</v>
      </c>
      <c r="I2811" s="5" t="s">
        <v>69</v>
      </c>
      <c r="J2811" s="5" t="s">
        <v>38</v>
      </c>
      <c r="K2811" s="5" t="s">
        <v>75</v>
      </c>
      <c r="L2811" s="5" t="s">
        <v>76</v>
      </c>
      <c r="M2811" s="5" t="s">
        <v>49</v>
      </c>
      <c r="N2811" s="5">
        <v>3</v>
      </c>
      <c r="O2811" s="7">
        <v>11892</v>
      </c>
      <c r="P2811" s="8">
        <v>0</v>
      </c>
      <c r="Q2811" s="7">
        <v>8687</v>
      </c>
      <c r="R2811" s="9">
        <f t="shared" si="348"/>
        <v>35676</v>
      </c>
      <c r="S2811" s="9">
        <f t="shared" si="349"/>
        <v>26061</v>
      </c>
      <c r="T2811" s="9">
        <f t="shared" si="350"/>
        <v>9615</v>
      </c>
      <c r="U2811" s="10">
        <f t="shared" si="351"/>
        <v>0.2695089135553313</v>
      </c>
      <c r="V2811" s="5" t="s">
        <v>120</v>
      </c>
    </row>
    <row r="2812" spans="1:22" x14ac:dyDescent="0.3">
      <c r="A2812" s="5" t="s">
        <v>2899</v>
      </c>
      <c r="B2812" s="6">
        <v>45627</v>
      </c>
      <c r="C2812" s="5">
        <f t="shared" si="344"/>
        <v>2024</v>
      </c>
      <c r="D2812" s="5">
        <f t="shared" si="345"/>
        <v>12</v>
      </c>
      <c r="E2812" s="5" t="str">
        <f t="shared" si="346"/>
        <v>Dec</v>
      </c>
      <c r="F2812" s="5" t="str">
        <f t="shared" si="347"/>
        <v>Q4</v>
      </c>
      <c r="G2812" s="5" t="s">
        <v>63</v>
      </c>
      <c r="H2812" s="5" t="s">
        <v>109</v>
      </c>
      <c r="I2812" s="5" t="s">
        <v>110</v>
      </c>
      <c r="J2812" s="5" t="s">
        <v>81</v>
      </c>
      <c r="K2812" s="5" t="s">
        <v>82</v>
      </c>
      <c r="L2812" s="5" t="s">
        <v>76</v>
      </c>
      <c r="M2812" s="5" t="s">
        <v>56</v>
      </c>
      <c r="N2812" s="5">
        <v>3</v>
      </c>
      <c r="O2812" s="7">
        <v>6497</v>
      </c>
      <c r="P2812" s="8">
        <v>0</v>
      </c>
      <c r="Q2812" s="7">
        <v>3499</v>
      </c>
      <c r="R2812" s="9">
        <f t="shared" si="348"/>
        <v>19491</v>
      </c>
      <c r="S2812" s="9">
        <f t="shared" si="349"/>
        <v>10497</v>
      </c>
      <c r="T2812" s="9">
        <f t="shared" si="350"/>
        <v>8994</v>
      </c>
      <c r="U2812" s="10">
        <f t="shared" si="351"/>
        <v>0.46144374326612281</v>
      </c>
      <c r="V2812" s="5" t="s">
        <v>42</v>
      </c>
    </row>
    <row r="2813" spans="1:22" x14ac:dyDescent="0.3">
      <c r="A2813" s="5" t="s">
        <v>2900</v>
      </c>
      <c r="B2813" s="6">
        <v>45627</v>
      </c>
      <c r="C2813" s="5">
        <f t="shared" si="344"/>
        <v>2024</v>
      </c>
      <c r="D2813" s="5">
        <f t="shared" si="345"/>
        <v>12</v>
      </c>
      <c r="E2813" s="5" t="str">
        <f t="shared" si="346"/>
        <v>Dec</v>
      </c>
      <c r="F2813" s="5" t="str">
        <f t="shared" si="347"/>
        <v>Q4</v>
      </c>
      <c r="G2813" s="5" t="s">
        <v>58</v>
      </c>
      <c r="H2813" s="5" t="s">
        <v>59</v>
      </c>
      <c r="I2813" s="5" t="s">
        <v>60</v>
      </c>
      <c r="J2813" s="5" t="s">
        <v>46</v>
      </c>
      <c r="K2813" s="5" t="s">
        <v>47</v>
      </c>
      <c r="L2813" s="5" t="s">
        <v>76</v>
      </c>
      <c r="M2813" s="5" t="s">
        <v>49</v>
      </c>
      <c r="N2813" s="5">
        <v>1</v>
      </c>
      <c r="O2813" s="7">
        <v>471</v>
      </c>
      <c r="P2813" s="8">
        <v>0</v>
      </c>
      <c r="Q2813" s="7">
        <v>206</v>
      </c>
      <c r="R2813" s="9">
        <f t="shared" si="348"/>
        <v>471</v>
      </c>
      <c r="S2813" s="9">
        <f t="shared" si="349"/>
        <v>206</v>
      </c>
      <c r="T2813" s="9">
        <f t="shared" si="350"/>
        <v>265</v>
      </c>
      <c r="U2813" s="10">
        <f t="shared" si="351"/>
        <v>0.56263269639065816</v>
      </c>
      <c r="V2813" s="5" t="s">
        <v>42</v>
      </c>
    </row>
    <row r="2814" spans="1:22" x14ac:dyDescent="0.3">
      <c r="A2814" s="5" t="s">
        <v>2901</v>
      </c>
      <c r="B2814" s="6">
        <v>45628</v>
      </c>
      <c r="C2814" s="5">
        <f t="shared" si="344"/>
        <v>2024</v>
      </c>
      <c r="D2814" s="5">
        <f t="shared" si="345"/>
        <v>12</v>
      </c>
      <c r="E2814" s="5" t="str">
        <f t="shared" si="346"/>
        <v>Dec</v>
      </c>
      <c r="F2814" s="5" t="str">
        <f t="shared" si="347"/>
        <v>Q4</v>
      </c>
      <c r="G2814" s="5" t="s">
        <v>58</v>
      </c>
      <c r="H2814" s="5" t="s">
        <v>68</v>
      </c>
      <c r="I2814" s="5" t="s">
        <v>69</v>
      </c>
      <c r="J2814" s="5" t="s">
        <v>81</v>
      </c>
      <c r="K2814" s="5" t="s">
        <v>82</v>
      </c>
      <c r="L2814" s="5" t="s">
        <v>48</v>
      </c>
      <c r="M2814" s="5" t="s">
        <v>49</v>
      </c>
      <c r="N2814" s="5">
        <v>5</v>
      </c>
      <c r="O2814" s="7">
        <v>6117</v>
      </c>
      <c r="P2814" s="8">
        <v>0.15</v>
      </c>
      <c r="Q2814" s="7">
        <v>3416</v>
      </c>
      <c r="R2814" s="9">
        <f t="shared" si="348"/>
        <v>25997.25</v>
      </c>
      <c r="S2814" s="9">
        <f t="shared" si="349"/>
        <v>17080</v>
      </c>
      <c r="T2814" s="9">
        <f t="shared" si="350"/>
        <v>8917.25</v>
      </c>
      <c r="U2814" s="10">
        <f t="shared" si="351"/>
        <v>0.34300743347854101</v>
      </c>
      <c r="V2814" s="5" t="s">
        <v>42</v>
      </c>
    </row>
    <row r="2815" spans="1:22" x14ac:dyDescent="0.3">
      <c r="A2815" s="5" t="s">
        <v>2902</v>
      </c>
      <c r="B2815" s="6">
        <v>45628</v>
      </c>
      <c r="C2815" s="5">
        <f t="shared" si="344"/>
        <v>2024</v>
      </c>
      <c r="D2815" s="5">
        <f t="shared" si="345"/>
        <v>12</v>
      </c>
      <c r="E2815" s="5" t="str">
        <f t="shared" si="346"/>
        <v>Dec</v>
      </c>
      <c r="F2815" s="5" t="str">
        <f t="shared" si="347"/>
        <v>Q4</v>
      </c>
      <c r="G2815" s="5" t="s">
        <v>35</v>
      </c>
      <c r="H2815" s="5" t="s">
        <v>91</v>
      </c>
      <c r="I2815" s="5" t="s">
        <v>92</v>
      </c>
      <c r="J2815" s="5" t="s">
        <v>54</v>
      </c>
      <c r="K2815" s="5" t="s">
        <v>55</v>
      </c>
      <c r="L2815" s="5" t="s">
        <v>48</v>
      </c>
      <c r="M2815" s="5" t="s">
        <v>49</v>
      </c>
      <c r="N2815" s="5">
        <v>3</v>
      </c>
      <c r="O2815" s="7">
        <v>2586</v>
      </c>
      <c r="P2815" s="8">
        <v>0</v>
      </c>
      <c r="Q2815" s="7">
        <v>1514</v>
      </c>
      <c r="R2815" s="9">
        <f t="shared" si="348"/>
        <v>7758</v>
      </c>
      <c r="S2815" s="9">
        <f t="shared" si="349"/>
        <v>4542</v>
      </c>
      <c r="T2815" s="9">
        <f t="shared" si="350"/>
        <v>3216</v>
      </c>
      <c r="U2815" s="10">
        <f t="shared" si="351"/>
        <v>0.41453982985305493</v>
      </c>
      <c r="V2815" s="5" t="s">
        <v>120</v>
      </c>
    </row>
    <row r="2816" spans="1:22" x14ac:dyDescent="0.3">
      <c r="A2816" s="5" t="s">
        <v>2903</v>
      </c>
      <c r="B2816" s="6">
        <v>45628</v>
      </c>
      <c r="C2816" s="5">
        <f t="shared" si="344"/>
        <v>2024</v>
      </c>
      <c r="D2816" s="5">
        <f t="shared" si="345"/>
        <v>12</v>
      </c>
      <c r="E2816" s="5" t="str">
        <f t="shared" si="346"/>
        <v>Dec</v>
      </c>
      <c r="F2816" s="5" t="str">
        <f t="shared" si="347"/>
        <v>Q4</v>
      </c>
      <c r="G2816" s="5" t="s">
        <v>35</v>
      </c>
      <c r="H2816" s="5" t="s">
        <v>36</v>
      </c>
      <c r="I2816" s="5" t="s">
        <v>37</v>
      </c>
      <c r="J2816" s="5" t="s">
        <v>46</v>
      </c>
      <c r="K2816" s="5" t="s">
        <v>47</v>
      </c>
      <c r="L2816" s="5" t="s">
        <v>48</v>
      </c>
      <c r="M2816" s="5" t="s">
        <v>41</v>
      </c>
      <c r="N2816" s="5">
        <v>1</v>
      </c>
      <c r="O2816" s="7">
        <v>495</v>
      </c>
      <c r="P2816" s="8">
        <v>0.05</v>
      </c>
      <c r="Q2816" s="7">
        <v>223</v>
      </c>
      <c r="R2816" s="9">
        <f t="shared" si="348"/>
        <v>470.25</v>
      </c>
      <c r="S2816" s="9">
        <f t="shared" si="349"/>
        <v>223</v>
      </c>
      <c r="T2816" s="9">
        <f t="shared" si="350"/>
        <v>247.25</v>
      </c>
      <c r="U2816" s="10">
        <f t="shared" si="351"/>
        <v>0.52578415736310469</v>
      </c>
      <c r="V2816" s="5" t="s">
        <v>42</v>
      </c>
    </row>
    <row r="2817" spans="1:22" x14ac:dyDescent="0.3">
      <c r="A2817" s="5" t="s">
        <v>2904</v>
      </c>
      <c r="B2817" s="6">
        <v>45628</v>
      </c>
      <c r="C2817" s="5">
        <f t="shared" si="344"/>
        <v>2024</v>
      </c>
      <c r="D2817" s="5">
        <f t="shared" si="345"/>
        <v>12</v>
      </c>
      <c r="E2817" s="5" t="str">
        <f t="shared" si="346"/>
        <v>Dec</v>
      </c>
      <c r="F2817" s="5" t="str">
        <f t="shared" si="347"/>
        <v>Q4</v>
      </c>
      <c r="G2817" s="5" t="s">
        <v>51</v>
      </c>
      <c r="H2817" s="5" t="s">
        <v>52</v>
      </c>
      <c r="I2817" s="5" t="s">
        <v>53</v>
      </c>
      <c r="J2817" s="5" t="s">
        <v>46</v>
      </c>
      <c r="K2817" s="5" t="s">
        <v>66</v>
      </c>
      <c r="L2817" s="5" t="s">
        <v>48</v>
      </c>
      <c r="M2817" s="5" t="s">
        <v>56</v>
      </c>
      <c r="N2817" s="5">
        <v>2</v>
      </c>
      <c r="O2817" s="7">
        <v>300</v>
      </c>
      <c r="P2817" s="8">
        <v>0.05</v>
      </c>
      <c r="Q2817" s="7">
        <v>123</v>
      </c>
      <c r="R2817" s="9">
        <f t="shared" si="348"/>
        <v>570</v>
      </c>
      <c r="S2817" s="9">
        <f t="shared" si="349"/>
        <v>246</v>
      </c>
      <c r="T2817" s="9">
        <f t="shared" si="350"/>
        <v>324</v>
      </c>
      <c r="U2817" s="10">
        <f t="shared" si="351"/>
        <v>0.56842105263157894</v>
      </c>
      <c r="V2817" s="5" t="s">
        <v>42</v>
      </c>
    </row>
    <row r="2818" spans="1:22" x14ac:dyDescent="0.3">
      <c r="A2818" s="5" t="s">
        <v>2905</v>
      </c>
      <c r="B2818" s="6">
        <v>45628</v>
      </c>
      <c r="C2818" s="5">
        <f t="shared" ref="C2818:C2881" si="352">YEAR(B2818)</f>
        <v>2024</v>
      </c>
      <c r="D2818" s="5">
        <f t="shared" ref="D2818:D2881" si="353">MONTH(B2818)</f>
        <v>12</v>
      </c>
      <c r="E2818" s="5" t="str">
        <f t="shared" ref="E2818:E2881" si="354">TEXT(B2818,"mmm")</f>
        <v>Dec</v>
      </c>
      <c r="F2818" s="5" t="str">
        <f t="shared" ref="F2818:F2881" si="355">"Q"&amp;ROUNDUP(D2818/3,0)</f>
        <v>Q4</v>
      </c>
      <c r="G2818" s="5" t="s">
        <v>35</v>
      </c>
      <c r="H2818" s="5" t="s">
        <v>91</v>
      </c>
      <c r="I2818" s="5" t="s">
        <v>92</v>
      </c>
      <c r="J2818" s="5" t="s">
        <v>81</v>
      </c>
      <c r="K2818" s="5" t="s">
        <v>130</v>
      </c>
      <c r="L2818" s="5" t="s">
        <v>76</v>
      </c>
      <c r="M2818" s="5" t="s">
        <v>41</v>
      </c>
      <c r="N2818" s="5">
        <v>1</v>
      </c>
      <c r="O2818" s="7">
        <v>12728</v>
      </c>
      <c r="P2818" s="8">
        <v>0.25</v>
      </c>
      <c r="Q2818" s="7">
        <v>7591</v>
      </c>
      <c r="R2818" s="9">
        <f t="shared" ref="R2818:R2881" si="356">N2818*O2818*(1-P2818)</f>
        <v>9546</v>
      </c>
      <c r="S2818" s="9">
        <f t="shared" ref="S2818:S2881" si="357">N2818*Q2818</f>
        <v>7591</v>
      </c>
      <c r="T2818" s="9">
        <f t="shared" ref="T2818:T2881" si="358">R2818-S2818</f>
        <v>1955</v>
      </c>
      <c r="U2818" s="10">
        <f t="shared" ref="U2818:U2881" si="359">IF(R2818=0,0,T2818/R2818)</f>
        <v>0.20479782107689085</v>
      </c>
      <c r="V2818" s="5" t="s">
        <v>42</v>
      </c>
    </row>
    <row r="2819" spans="1:22" x14ac:dyDescent="0.3">
      <c r="A2819" s="5" t="s">
        <v>2906</v>
      </c>
      <c r="B2819" s="6">
        <v>45628</v>
      </c>
      <c r="C2819" s="5">
        <f t="shared" si="352"/>
        <v>2024</v>
      </c>
      <c r="D2819" s="5">
        <f t="shared" si="353"/>
        <v>12</v>
      </c>
      <c r="E2819" s="5" t="str">
        <f t="shared" si="354"/>
        <v>Dec</v>
      </c>
      <c r="F2819" s="5" t="str">
        <f t="shared" si="355"/>
        <v>Q4</v>
      </c>
      <c r="G2819" s="5" t="s">
        <v>58</v>
      </c>
      <c r="H2819" s="5" t="s">
        <v>59</v>
      </c>
      <c r="I2819" s="5" t="s">
        <v>60</v>
      </c>
      <c r="J2819" s="5" t="s">
        <v>46</v>
      </c>
      <c r="K2819" s="5" t="s">
        <v>61</v>
      </c>
      <c r="L2819" s="5" t="s">
        <v>48</v>
      </c>
      <c r="M2819" s="5" t="s">
        <v>56</v>
      </c>
      <c r="N2819" s="5">
        <v>1</v>
      </c>
      <c r="O2819" s="7">
        <v>251</v>
      </c>
      <c r="P2819" s="8">
        <v>0</v>
      </c>
      <c r="Q2819" s="7">
        <v>108</v>
      </c>
      <c r="R2819" s="9">
        <f t="shared" si="356"/>
        <v>251</v>
      </c>
      <c r="S2819" s="9">
        <f t="shared" si="357"/>
        <v>108</v>
      </c>
      <c r="T2819" s="9">
        <f t="shared" si="358"/>
        <v>143</v>
      </c>
      <c r="U2819" s="10">
        <f t="shared" si="359"/>
        <v>0.56972111553784865</v>
      </c>
      <c r="V2819" s="5" t="s">
        <v>42</v>
      </c>
    </row>
    <row r="2820" spans="1:22" x14ac:dyDescent="0.3">
      <c r="A2820" s="5" t="s">
        <v>2907</v>
      </c>
      <c r="B2820" s="6">
        <v>45628</v>
      </c>
      <c r="C2820" s="5">
        <f t="shared" si="352"/>
        <v>2024</v>
      </c>
      <c r="D2820" s="5">
        <f t="shared" si="353"/>
        <v>12</v>
      </c>
      <c r="E2820" s="5" t="str">
        <f t="shared" si="354"/>
        <v>Dec</v>
      </c>
      <c r="F2820" s="5" t="str">
        <f t="shared" si="355"/>
        <v>Q4</v>
      </c>
      <c r="G2820" s="5" t="s">
        <v>63</v>
      </c>
      <c r="H2820" s="5" t="s">
        <v>109</v>
      </c>
      <c r="I2820" s="5" t="s">
        <v>110</v>
      </c>
      <c r="J2820" s="5" t="s">
        <v>38</v>
      </c>
      <c r="K2820" s="5" t="s">
        <v>75</v>
      </c>
      <c r="L2820" s="5" t="s">
        <v>40</v>
      </c>
      <c r="M2820" s="5" t="s">
        <v>49</v>
      </c>
      <c r="N2820" s="5">
        <v>1</v>
      </c>
      <c r="O2820" s="7">
        <v>10167</v>
      </c>
      <c r="P2820" s="8">
        <v>0</v>
      </c>
      <c r="Q2820" s="7">
        <v>7607</v>
      </c>
      <c r="R2820" s="9">
        <f t="shared" si="356"/>
        <v>10167</v>
      </c>
      <c r="S2820" s="9">
        <f t="shared" si="357"/>
        <v>7607</v>
      </c>
      <c r="T2820" s="9">
        <f t="shared" si="358"/>
        <v>2560</v>
      </c>
      <c r="U2820" s="10">
        <f t="shared" si="359"/>
        <v>0.25179502311399626</v>
      </c>
      <c r="V2820" s="5" t="s">
        <v>42</v>
      </c>
    </row>
    <row r="2821" spans="1:22" x14ac:dyDescent="0.3">
      <c r="A2821" s="5" t="s">
        <v>2908</v>
      </c>
      <c r="B2821" s="6">
        <v>45629</v>
      </c>
      <c r="C2821" s="5">
        <f t="shared" si="352"/>
        <v>2024</v>
      </c>
      <c r="D2821" s="5">
        <f t="shared" si="353"/>
        <v>12</v>
      </c>
      <c r="E2821" s="5" t="str">
        <f t="shared" si="354"/>
        <v>Dec</v>
      </c>
      <c r="F2821" s="5" t="str">
        <f t="shared" si="355"/>
        <v>Q4</v>
      </c>
      <c r="G2821" s="5" t="s">
        <v>51</v>
      </c>
      <c r="H2821" s="5" t="s">
        <v>52</v>
      </c>
      <c r="I2821" s="5" t="s">
        <v>53</v>
      </c>
      <c r="J2821" s="5" t="s">
        <v>46</v>
      </c>
      <c r="K2821" s="5" t="s">
        <v>61</v>
      </c>
      <c r="L2821" s="5" t="s">
        <v>76</v>
      </c>
      <c r="M2821" s="5" t="s">
        <v>56</v>
      </c>
      <c r="N2821" s="5">
        <v>2</v>
      </c>
      <c r="O2821" s="7">
        <v>268</v>
      </c>
      <c r="P2821" s="8">
        <v>0</v>
      </c>
      <c r="Q2821" s="7">
        <v>112</v>
      </c>
      <c r="R2821" s="9">
        <f t="shared" si="356"/>
        <v>536</v>
      </c>
      <c r="S2821" s="9">
        <f t="shared" si="357"/>
        <v>224</v>
      </c>
      <c r="T2821" s="9">
        <f t="shared" si="358"/>
        <v>312</v>
      </c>
      <c r="U2821" s="10">
        <f t="shared" si="359"/>
        <v>0.58208955223880599</v>
      </c>
      <c r="V2821" s="5" t="s">
        <v>42</v>
      </c>
    </row>
    <row r="2822" spans="1:22" x14ac:dyDescent="0.3">
      <c r="A2822" s="5" t="s">
        <v>2909</v>
      </c>
      <c r="B2822" s="6">
        <v>45629</v>
      </c>
      <c r="C2822" s="5">
        <f t="shared" si="352"/>
        <v>2024</v>
      </c>
      <c r="D2822" s="5">
        <f t="shared" si="353"/>
        <v>12</v>
      </c>
      <c r="E2822" s="5" t="str">
        <f t="shared" si="354"/>
        <v>Dec</v>
      </c>
      <c r="F2822" s="5" t="str">
        <f t="shared" si="355"/>
        <v>Q4</v>
      </c>
      <c r="G2822" s="5" t="s">
        <v>51</v>
      </c>
      <c r="H2822" s="5" t="s">
        <v>52</v>
      </c>
      <c r="I2822" s="5" t="s">
        <v>53</v>
      </c>
      <c r="J2822" s="5" t="s">
        <v>46</v>
      </c>
      <c r="K2822" s="5" t="s">
        <v>66</v>
      </c>
      <c r="L2822" s="5" t="s">
        <v>48</v>
      </c>
      <c r="M2822" s="5" t="s">
        <v>49</v>
      </c>
      <c r="N2822" s="5">
        <v>2</v>
      </c>
      <c r="O2822" s="7">
        <v>299</v>
      </c>
      <c r="P2822" s="8">
        <v>0.05</v>
      </c>
      <c r="Q2822" s="7">
        <v>118</v>
      </c>
      <c r="R2822" s="9">
        <f t="shared" si="356"/>
        <v>568.1</v>
      </c>
      <c r="S2822" s="9">
        <f t="shared" si="357"/>
        <v>236</v>
      </c>
      <c r="T2822" s="9">
        <f t="shared" si="358"/>
        <v>332.1</v>
      </c>
      <c r="U2822" s="10">
        <f t="shared" si="359"/>
        <v>0.58458017954585462</v>
      </c>
      <c r="V2822" s="5" t="s">
        <v>120</v>
      </c>
    </row>
    <row r="2823" spans="1:22" x14ac:dyDescent="0.3">
      <c r="A2823" s="5" t="s">
        <v>2910</v>
      </c>
      <c r="B2823" s="6">
        <v>45629</v>
      </c>
      <c r="C2823" s="5">
        <f t="shared" si="352"/>
        <v>2024</v>
      </c>
      <c r="D2823" s="5">
        <f t="shared" si="353"/>
        <v>12</v>
      </c>
      <c r="E2823" s="5" t="str">
        <f t="shared" si="354"/>
        <v>Dec</v>
      </c>
      <c r="F2823" s="5" t="str">
        <f t="shared" si="355"/>
        <v>Q4</v>
      </c>
      <c r="G2823" s="5" t="s">
        <v>51</v>
      </c>
      <c r="H2823" s="5" t="s">
        <v>106</v>
      </c>
      <c r="I2823" s="5" t="s">
        <v>107</v>
      </c>
      <c r="J2823" s="5" t="s">
        <v>46</v>
      </c>
      <c r="K2823" s="5" t="s">
        <v>89</v>
      </c>
      <c r="L2823" s="5" t="s">
        <v>48</v>
      </c>
      <c r="M2823" s="5" t="s">
        <v>56</v>
      </c>
      <c r="N2823" s="5">
        <v>5</v>
      </c>
      <c r="O2823" s="7">
        <v>2363</v>
      </c>
      <c r="P2823" s="8">
        <v>0.15</v>
      </c>
      <c r="Q2823" s="7">
        <v>1382</v>
      </c>
      <c r="R2823" s="9">
        <f t="shared" si="356"/>
        <v>10042.75</v>
      </c>
      <c r="S2823" s="9">
        <f t="shared" si="357"/>
        <v>6910</v>
      </c>
      <c r="T2823" s="9">
        <f t="shared" si="358"/>
        <v>3132.75</v>
      </c>
      <c r="U2823" s="10">
        <f t="shared" si="359"/>
        <v>0.31194145029996762</v>
      </c>
      <c r="V2823" s="5" t="s">
        <v>42</v>
      </c>
    </row>
    <row r="2824" spans="1:22" x14ac:dyDescent="0.3">
      <c r="A2824" s="5" t="s">
        <v>2911</v>
      </c>
      <c r="B2824" s="6">
        <v>45629</v>
      </c>
      <c r="C2824" s="5">
        <f t="shared" si="352"/>
        <v>2024</v>
      </c>
      <c r="D2824" s="5">
        <f t="shared" si="353"/>
        <v>12</v>
      </c>
      <c r="E2824" s="5" t="str">
        <f t="shared" si="354"/>
        <v>Dec</v>
      </c>
      <c r="F2824" s="5" t="str">
        <f t="shared" si="355"/>
        <v>Q4</v>
      </c>
      <c r="G2824" s="5" t="s">
        <v>35</v>
      </c>
      <c r="H2824" s="5" t="s">
        <v>91</v>
      </c>
      <c r="I2824" s="5" t="s">
        <v>92</v>
      </c>
      <c r="J2824" s="5" t="s">
        <v>81</v>
      </c>
      <c r="K2824" s="5" t="s">
        <v>82</v>
      </c>
      <c r="L2824" s="5" t="s">
        <v>76</v>
      </c>
      <c r="M2824" s="5" t="s">
        <v>41</v>
      </c>
      <c r="N2824" s="5">
        <v>1</v>
      </c>
      <c r="O2824" s="7">
        <v>6417</v>
      </c>
      <c r="P2824" s="8">
        <v>0.2</v>
      </c>
      <c r="Q2824" s="7">
        <v>3602</v>
      </c>
      <c r="R2824" s="9">
        <f t="shared" si="356"/>
        <v>5133.6000000000004</v>
      </c>
      <c r="S2824" s="9">
        <f t="shared" si="357"/>
        <v>3602</v>
      </c>
      <c r="T2824" s="9">
        <f t="shared" si="358"/>
        <v>1531.6000000000004</v>
      </c>
      <c r="U2824" s="10">
        <f t="shared" si="359"/>
        <v>0.29834813775907748</v>
      </c>
      <c r="V2824" s="5" t="s">
        <v>42</v>
      </c>
    </row>
    <row r="2825" spans="1:22" x14ac:dyDescent="0.3">
      <c r="A2825" s="5" t="s">
        <v>2912</v>
      </c>
      <c r="B2825" s="6">
        <v>45629</v>
      </c>
      <c r="C2825" s="5">
        <f t="shared" si="352"/>
        <v>2024</v>
      </c>
      <c r="D2825" s="5">
        <f t="shared" si="353"/>
        <v>12</v>
      </c>
      <c r="E2825" s="5" t="str">
        <f t="shared" si="354"/>
        <v>Dec</v>
      </c>
      <c r="F2825" s="5" t="str">
        <f t="shared" si="355"/>
        <v>Q4</v>
      </c>
      <c r="G2825" s="5" t="s">
        <v>63</v>
      </c>
      <c r="H2825" s="5" t="s">
        <v>86</v>
      </c>
      <c r="I2825" s="5" t="s">
        <v>87</v>
      </c>
      <c r="J2825" s="5" t="s">
        <v>46</v>
      </c>
      <c r="K2825" s="5" t="s">
        <v>61</v>
      </c>
      <c r="L2825" s="5" t="s">
        <v>76</v>
      </c>
      <c r="M2825" s="5" t="s">
        <v>41</v>
      </c>
      <c r="N2825" s="5">
        <v>4</v>
      </c>
      <c r="O2825" s="7">
        <v>251</v>
      </c>
      <c r="P2825" s="8">
        <v>0.05</v>
      </c>
      <c r="Q2825" s="7">
        <v>105</v>
      </c>
      <c r="R2825" s="9">
        <f t="shared" si="356"/>
        <v>953.8</v>
      </c>
      <c r="S2825" s="9">
        <f t="shared" si="357"/>
        <v>420</v>
      </c>
      <c r="T2825" s="9">
        <f t="shared" si="358"/>
        <v>533.79999999999995</v>
      </c>
      <c r="U2825" s="10">
        <f t="shared" si="359"/>
        <v>0.5596561123925351</v>
      </c>
      <c r="V2825" s="5" t="s">
        <v>42</v>
      </c>
    </row>
    <row r="2826" spans="1:22" x14ac:dyDescent="0.3">
      <c r="A2826" s="5" t="s">
        <v>2913</v>
      </c>
      <c r="B2826" s="6">
        <v>45629</v>
      </c>
      <c r="C2826" s="5">
        <f t="shared" si="352"/>
        <v>2024</v>
      </c>
      <c r="D2826" s="5">
        <f t="shared" si="353"/>
        <v>12</v>
      </c>
      <c r="E2826" s="5" t="str">
        <f t="shared" si="354"/>
        <v>Dec</v>
      </c>
      <c r="F2826" s="5" t="str">
        <f t="shared" si="355"/>
        <v>Q4</v>
      </c>
      <c r="G2826" s="5" t="s">
        <v>58</v>
      </c>
      <c r="H2826" s="5" t="s">
        <v>72</v>
      </c>
      <c r="I2826" s="5" t="s">
        <v>73</v>
      </c>
      <c r="J2826" s="5" t="s">
        <v>46</v>
      </c>
      <c r="K2826" s="5" t="s">
        <v>66</v>
      </c>
      <c r="L2826" s="5" t="s">
        <v>76</v>
      </c>
      <c r="M2826" s="5" t="s">
        <v>56</v>
      </c>
      <c r="N2826" s="5">
        <v>5</v>
      </c>
      <c r="O2826" s="7">
        <v>329</v>
      </c>
      <c r="P2826" s="8">
        <v>0.05</v>
      </c>
      <c r="Q2826" s="7">
        <v>129</v>
      </c>
      <c r="R2826" s="9">
        <f t="shared" si="356"/>
        <v>1562.75</v>
      </c>
      <c r="S2826" s="9">
        <f t="shared" si="357"/>
        <v>645</v>
      </c>
      <c r="T2826" s="9">
        <f t="shared" si="358"/>
        <v>917.75</v>
      </c>
      <c r="U2826" s="10">
        <f t="shared" si="359"/>
        <v>0.58726603743401051</v>
      </c>
      <c r="V2826" s="5" t="s">
        <v>42</v>
      </c>
    </row>
    <row r="2827" spans="1:22" x14ac:dyDescent="0.3">
      <c r="A2827" s="5" t="s">
        <v>2914</v>
      </c>
      <c r="B2827" s="6">
        <v>45629</v>
      </c>
      <c r="C2827" s="5">
        <f t="shared" si="352"/>
        <v>2024</v>
      </c>
      <c r="D2827" s="5">
        <f t="shared" si="353"/>
        <v>12</v>
      </c>
      <c r="E2827" s="5" t="str">
        <f t="shared" si="354"/>
        <v>Dec</v>
      </c>
      <c r="F2827" s="5" t="str">
        <f t="shared" si="355"/>
        <v>Q4</v>
      </c>
      <c r="G2827" s="5" t="s">
        <v>51</v>
      </c>
      <c r="H2827" s="5" t="s">
        <v>106</v>
      </c>
      <c r="I2827" s="5" t="s">
        <v>107</v>
      </c>
      <c r="J2827" s="5" t="s">
        <v>81</v>
      </c>
      <c r="K2827" s="5" t="s">
        <v>146</v>
      </c>
      <c r="L2827" s="5" t="s">
        <v>76</v>
      </c>
      <c r="M2827" s="5" t="s">
        <v>41</v>
      </c>
      <c r="N2827" s="5">
        <v>2</v>
      </c>
      <c r="O2827" s="7">
        <v>8421</v>
      </c>
      <c r="P2827" s="8">
        <v>0.35</v>
      </c>
      <c r="Q2827" s="7">
        <v>5222</v>
      </c>
      <c r="R2827" s="9">
        <f t="shared" si="356"/>
        <v>10947.300000000001</v>
      </c>
      <c r="S2827" s="9">
        <f t="shared" si="357"/>
        <v>10444</v>
      </c>
      <c r="T2827" s="9">
        <f t="shared" si="358"/>
        <v>503.30000000000109</v>
      </c>
      <c r="U2827" s="10">
        <f t="shared" si="359"/>
        <v>4.5974806573310406E-2</v>
      </c>
      <c r="V2827" s="5" t="s">
        <v>42</v>
      </c>
    </row>
    <row r="2828" spans="1:22" x14ac:dyDescent="0.3">
      <c r="A2828" s="5" t="s">
        <v>2915</v>
      </c>
      <c r="B2828" s="6">
        <v>45629</v>
      </c>
      <c r="C2828" s="5">
        <f t="shared" si="352"/>
        <v>2024</v>
      </c>
      <c r="D2828" s="5">
        <f t="shared" si="353"/>
        <v>12</v>
      </c>
      <c r="E2828" s="5" t="str">
        <f t="shared" si="354"/>
        <v>Dec</v>
      </c>
      <c r="F2828" s="5" t="str">
        <f t="shared" si="355"/>
        <v>Q4</v>
      </c>
      <c r="G2828" s="5" t="s">
        <v>63</v>
      </c>
      <c r="H2828" s="5" t="s">
        <v>86</v>
      </c>
      <c r="I2828" s="5" t="s">
        <v>87</v>
      </c>
      <c r="J2828" s="5" t="s">
        <v>54</v>
      </c>
      <c r="K2828" s="5" t="s">
        <v>84</v>
      </c>
      <c r="L2828" s="5" t="s">
        <v>76</v>
      </c>
      <c r="M2828" s="5" t="s">
        <v>49</v>
      </c>
      <c r="N2828" s="5">
        <v>1</v>
      </c>
      <c r="O2828" s="7">
        <v>2619</v>
      </c>
      <c r="P2828" s="8">
        <v>0.1</v>
      </c>
      <c r="Q2828" s="7">
        <v>1323</v>
      </c>
      <c r="R2828" s="9">
        <f t="shared" si="356"/>
        <v>2357.1</v>
      </c>
      <c r="S2828" s="9">
        <f t="shared" si="357"/>
        <v>1323</v>
      </c>
      <c r="T2828" s="9">
        <f t="shared" si="358"/>
        <v>1034.0999999999999</v>
      </c>
      <c r="U2828" s="10">
        <f t="shared" si="359"/>
        <v>0.43871706758304696</v>
      </c>
      <c r="V2828" s="5" t="s">
        <v>42</v>
      </c>
    </row>
    <row r="2829" spans="1:22" x14ac:dyDescent="0.3">
      <c r="A2829" s="5" t="s">
        <v>2916</v>
      </c>
      <c r="B2829" s="6">
        <v>45629</v>
      </c>
      <c r="C2829" s="5">
        <f t="shared" si="352"/>
        <v>2024</v>
      </c>
      <c r="D2829" s="5">
        <f t="shared" si="353"/>
        <v>12</v>
      </c>
      <c r="E2829" s="5" t="str">
        <f t="shared" si="354"/>
        <v>Dec</v>
      </c>
      <c r="F2829" s="5" t="str">
        <f t="shared" si="355"/>
        <v>Q4</v>
      </c>
      <c r="G2829" s="5" t="s">
        <v>58</v>
      </c>
      <c r="H2829" s="5" t="s">
        <v>68</v>
      </c>
      <c r="I2829" s="5" t="s">
        <v>69</v>
      </c>
      <c r="J2829" s="5" t="s">
        <v>46</v>
      </c>
      <c r="K2829" s="5" t="s">
        <v>61</v>
      </c>
      <c r="L2829" s="5" t="s">
        <v>48</v>
      </c>
      <c r="M2829" s="5" t="s">
        <v>56</v>
      </c>
      <c r="N2829" s="5">
        <v>1</v>
      </c>
      <c r="O2829" s="7">
        <v>230</v>
      </c>
      <c r="P2829" s="8">
        <v>0</v>
      </c>
      <c r="Q2829" s="7">
        <v>95</v>
      </c>
      <c r="R2829" s="9">
        <f t="shared" si="356"/>
        <v>230</v>
      </c>
      <c r="S2829" s="9">
        <f t="shared" si="357"/>
        <v>95</v>
      </c>
      <c r="T2829" s="9">
        <f t="shared" si="358"/>
        <v>135</v>
      </c>
      <c r="U2829" s="10">
        <f t="shared" si="359"/>
        <v>0.58695652173913049</v>
      </c>
      <c r="V2829" s="5" t="s">
        <v>42</v>
      </c>
    </row>
    <row r="2830" spans="1:22" x14ac:dyDescent="0.3">
      <c r="A2830" s="5" t="s">
        <v>2917</v>
      </c>
      <c r="B2830" s="6">
        <v>45630</v>
      </c>
      <c r="C2830" s="5">
        <f t="shared" si="352"/>
        <v>2024</v>
      </c>
      <c r="D2830" s="5">
        <f t="shared" si="353"/>
        <v>12</v>
      </c>
      <c r="E2830" s="5" t="str">
        <f t="shared" si="354"/>
        <v>Dec</v>
      </c>
      <c r="F2830" s="5" t="str">
        <f t="shared" si="355"/>
        <v>Q4</v>
      </c>
      <c r="G2830" s="5" t="s">
        <v>58</v>
      </c>
      <c r="H2830" s="5" t="s">
        <v>59</v>
      </c>
      <c r="I2830" s="5" t="s">
        <v>60</v>
      </c>
      <c r="J2830" s="5" t="s">
        <v>46</v>
      </c>
      <c r="K2830" s="5" t="s">
        <v>66</v>
      </c>
      <c r="L2830" s="5" t="s">
        <v>76</v>
      </c>
      <c r="M2830" s="5" t="s">
        <v>56</v>
      </c>
      <c r="N2830" s="5">
        <v>4</v>
      </c>
      <c r="O2830" s="7">
        <v>327</v>
      </c>
      <c r="P2830" s="8">
        <v>0</v>
      </c>
      <c r="Q2830" s="7">
        <v>128</v>
      </c>
      <c r="R2830" s="9">
        <f t="shared" si="356"/>
        <v>1308</v>
      </c>
      <c r="S2830" s="9">
        <f t="shared" si="357"/>
        <v>512</v>
      </c>
      <c r="T2830" s="9">
        <f t="shared" si="358"/>
        <v>796</v>
      </c>
      <c r="U2830" s="10">
        <f t="shared" si="359"/>
        <v>0.60856269113149852</v>
      </c>
      <c r="V2830" s="5" t="s">
        <v>42</v>
      </c>
    </row>
    <row r="2831" spans="1:22" x14ac:dyDescent="0.3">
      <c r="A2831" s="5" t="s">
        <v>2918</v>
      </c>
      <c r="B2831" s="6">
        <v>45630</v>
      </c>
      <c r="C2831" s="5">
        <f t="shared" si="352"/>
        <v>2024</v>
      </c>
      <c r="D2831" s="5">
        <f t="shared" si="353"/>
        <v>12</v>
      </c>
      <c r="E2831" s="5" t="str">
        <f t="shared" si="354"/>
        <v>Dec</v>
      </c>
      <c r="F2831" s="5" t="str">
        <f t="shared" si="355"/>
        <v>Q4</v>
      </c>
      <c r="G2831" s="5" t="s">
        <v>35</v>
      </c>
      <c r="H2831" s="5" t="s">
        <v>91</v>
      </c>
      <c r="I2831" s="5" t="s">
        <v>92</v>
      </c>
      <c r="J2831" s="5" t="s">
        <v>54</v>
      </c>
      <c r="K2831" s="5" t="s">
        <v>84</v>
      </c>
      <c r="L2831" s="5" t="s">
        <v>40</v>
      </c>
      <c r="M2831" s="5" t="s">
        <v>56</v>
      </c>
      <c r="N2831" s="5">
        <v>2</v>
      </c>
      <c r="O2831" s="7">
        <v>2596</v>
      </c>
      <c r="P2831" s="8">
        <v>0</v>
      </c>
      <c r="Q2831" s="7">
        <v>1328</v>
      </c>
      <c r="R2831" s="9">
        <f t="shared" si="356"/>
        <v>5192</v>
      </c>
      <c r="S2831" s="9">
        <f t="shared" si="357"/>
        <v>2656</v>
      </c>
      <c r="T2831" s="9">
        <f t="shared" si="358"/>
        <v>2536</v>
      </c>
      <c r="U2831" s="10">
        <f t="shared" si="359"/>
        <v>0.48844375963020031</v>
      </c>
      <c r="V2831" s="5" t="s">
        <v>42</v>
      </c>
    </row>
    <row r="2832" spans="1:22" x14ac:dyDescent="0.3">
      <c r="A2832" s="5" t="s">
        <v>2919</v>
      </c>
      <c r="B2832" s="6">
        <v>45630</v>
      </c>
      <c r="C2832" s="5">
        <f t="shared" si="352"/>
        <v>2024</v>
      </c>
      <c r="D2832" s="5">
        <f t="shared" si="353"/>
        <v>12</v>
      </c>
      <c r="E2832" s="5" t="str">
        <f t="shared" si="354"/>
        <v>Dec</v>
      </c>
      <c r="F2832" s="5" t="str">
        <f t="shared" si="355"/>
        <v>Q4</v>
      </c>
      <c r="G2832" s="5" t="s">
        <v>51</v>
      </c>
      <c r="H2832" s="5" t="s">
        <v>106</v>
      </c>
      <c r="I2832" s="5" t="s">
        <v>107</v>
      </c>
      <c r="J2832" s="5" t="s">
        <v>54</v>
      </c>
      <c r="K2832" s="5" t="s">
        <v>84</v>
      </c>
      <c r="L2832" s="5" t="s">
        <v>76</v>
      </c>
      <c r="M2832" s="5" t="s">
        <v>56</v>
      </c>
      <c r="N2832" s="5">
        <v>1</v>
      </c>
      <c r="O2832" s="7">
        <v>2587</v>
      </c>
      <c r="P2832" s="8">
        <v>0.1</v>
      </c>
      <c r="Q2832" s="7">
        <v>1326</v>
      </c>
      <c r="R2832" s="9">
        <f t="shared" si="356"/>
        <v>2328.3000000000002</v>
      </c>
      <c r="S2832" s="9">
        <f t="shared" si="357"/>
        <v>1326</v>
      </c>
      <c r="T2832" s="9">
        <f t="shared" si="358"/>
        <v>1002.3000000000002</v>
      </c>
      <c r="U2832" s="10">
        <f t="shared" si="359"/>
        <v>0.43048576214405365</v>
      </c>
      <c r="V2832" s="5" t="s">
        <v>42</v>
      </c>
    </row>
    <row r="2833" spans="1:22" x14ac:dyDescent="0.3">
      <c r="A2833" s="5" t="s">
        <v>2920</v>
      </c>
      <c r="B2833" s="6">
        <v>45630</v>
      </c>
      <c r="C2833" s="5">
        <f t="shared" si="352"/>
        <v>2024</v>
      </c>
      <c r="D2833" s="5">
        <f t="shared" si="353"/>
        <v>12</v>
      </c>
      <c r="E2833" s="5" t="str">
        <f t="shared" si="354"/>
        <v>Dec</v>
      </c>
      <c r="F2833" s="5" t="str">
        <f t="shared" si="355"/>
        <v>Q4</v>
      </c>
      <c r="G2833" s="5" t="s">
        <v>63</v>
      </c>
      <c r="H2833" s="5" t="s">
        <v>64</v>
      </c>
      <c r="I2833" s="5" t="s">
        <v>65</v>
      </c>
      <c r="J2833" s="5" t="s">
        <v>46</v>
      </c>
      <c r="K2833" s="5" t="s">
        <v>89</v>
      </c>
      <c r="L2833" s="5" t="s">
        <v>40</v>
      </c>
      <c r="M2833" s="5" t="s">
        <v>49</v>
      </c>
      <c r="N2833" s="5">
        <v>2</v>
      </c>
      <c r="O2833" s="7">
        <v>2017</v>
      </c>
      <c r="P2833" s="8">
        <v>0.05</v>
      </c>
      <c r="Q2833" s="7">
        <v>1170</v>
      </c>
      <c r="R2833" s="9">
        <f t="shared" si="356"/>
        <v>3832.2999999999997</v>
      </c>
      <c r="S2833" s="9">
        <f t="shared" si="357"/>
        <v>2340</v>
      </c>
      <c r="T2833" s="9">
        <f t="shared" si="358"/>
        <v>1492.2999999999997</v>
      </c>
      <c r="U2833" s="10">
        <f t="shared" si="359"/>
        <v>0.38940062103697515</v>
      </c>
      <c r="V2833" s="5" t="s">
        <v>42</v>
      </c>
    </row>
    <row r="2834" spans="1:22" x14ac:dyDescent="0.3">
      <c r="A2834" s="5" t="s">
        <v>2921</v>
      </c>
      <c r="B2834" s="6">
        <v>45630</v>
      </c>
      <c r="C2834" s="5">
        <f t="shared" si="352"/>
        <v>2024</v>
      </c>
      <c r="D2834" s="5">
        <f t="shared" si="353"/>
        <v>12</v>
      </c>
      <c r="E2834" s="5" t="str">
        <f t="shared" si="354"/>
        <v>Dec</v>
      </c>
      <c r="F2834" s="5" t="str">
        <f t="shared" si="355"/>
        <v>Q4</v>
      </c>
      <c r="G2834" s="5" t="s">
        <v>63</v>
      </c>
      <c r="H2834" s="5" t="s">
        <v>64</v>
      </c>
      <c r="I2834" s="5" t="s">
        <v>65</v>
      </c>
      <c r="J2834" s="5" t="s">
        <v>38</v>
      </c>
      <c r="K2834" s="5" t="s">
        <v>39</v>
      </c>
      <c r="L2834" s="5" t="s">
        <v>48</v>
      </c>
      <c r="M2834" s="5" t="s">
        <v>49</v>
      </c>
      <c r="N2834" s="5">
        <v>1</v>
      </c>
      <c r="O2834" s="7">
        <v>52105</v>
      </c>
      <c r="P2834" s="8">
        <v>0.15</v>
      </c>
      <c r="Q2834" s="7">
        <v>42992</v>
      </c>
      <c r="R2834" s="9">
        <f t="shared" si="356"/>
        <v>44289.25</v>
      </c>
      <c r="S2834" s="9">
        <f t="shared" si="357"/>
        <v>42992</v>
      </c>
      <c r="T2834" s="9">
        <f t="shared" si="358"/>
        <v>1297.25</v>
      </c>
      <c r="U2834" s="10">
        <f t="shared" si="359"/>
        <v>2.929040342746829E-2</v>
      </c>
      <c r="V2834" s="5" t="s">
        <v>42</v>
      </c>
    </row>
    <row r="2835" spans="1:22" x14ac:dyDescent="0.3">
      <c r="A2835" s="5" t="s">
        <v>2922</v>
      </c>
      <c r="B2835" s="6">
        <v>45630</v>
      </c>
      <c r="C2835" s="5">
        <f t="shared" si="352"/>
        <v>2024</v>
      </c>
      <c r="D2835" s="5">
        <f t="shared" si="353"/>
        <v>12</v>
      </c>
      <c r="E2835" s="5" t="str">
        <f t="shared" si="354"/>
        <v>Dec</v>
      </c>
      <c r="F2835" s="5" t="str">
        <f t="shared" si="355"/>
        <v>Q4</v>
      </c>
      <c r="G2835" s="5" t="s">
        <v>51</v>
      </c>
      <c r="H2835" s="5" t="s">
        <v>106</v>
      </c>
      <c r="I2835" s="5" t="s">
        <v>107</v>
      </c>
      <c r="J2835" s="5" t="s">
        <v>46</v>
      </c>
      <c r="K2835" s="5" t="s">
        <v>61</v>
      </c>
      <c r="L2835" s="5" t="s">
        <v>40</v>
      </c>
      <c r="M2835" s="5" t="s">
        <v>49</v>
      </c>
      <c r="N2835" s="5">
        <v>3</v>
      </c>
      <c r="O2835" s="7">
        <v>252</v>
      </c>
      <c r="P2835" s="8">
        <v>0</v>
      </c>
      <c r="Q2835" s="7">
        <v>105</v>
      </c>
      <c r="R2835" s="9">
        <f t="shared" si="356"/>
        <v>756</v>
      </c>
      <c r="S2835" s="9">
        <f t="shared" si="357"/>
        <v>315</v>
      </c>
      <c r="T2835" s="9">
        <f t="shared" si="358"/>
        <v>441</v>
      </c>
      <c r="U2835" s="10">
        <f t="shared" si="359"/>
        <v>0.58333333333333337</v>
      </c>
      <c r="V2835" s="5" t="s">
        <v>42</v>
      </c>
    </row>
    <row r="2836" spans="1:22" x14ac:dyDescent="0.3">
      <c r="A2836" s="5" t="s">
        <v>2923</v>
      </c>
      <c r="B2836" s="6">
        <v>45630</v>
      </c>
      <c r="C2836" s="5">
        <f t="shared" si="352"/>
        <v>2024</v>
      </c>
      <c r="D2836" s="5">
        <f t="shared" si="353"/>
        <v>12</v>
      </c>
      <c r="E2836" s="5" t="str">
        <f t="shared" si="354"/>
        <v>Dec</v>
      </c>
      <c r="F2836" s="5" t="str">
        <f t="shared" si="355"/>
        <v>Q4</v>
      </c>
      <c r="G2836" s="5" t="s">
        <v>58</v>
      </c>
      <c r="H2836" s="5" t="s">
        <v>59</v>
      </c>
      <c r="I2836" s="5" t="s">
        <v>60</v>
      </c>
      <c r="J2836" s="5" t="s">
        <v>46</v>
      </c>
      <c r="K2836" s="5" t="s">
        <v>89</v>
      </c>
      <c r="L2836" s="5" t="s">
        <v>48</v>
      </c>
      <c r="M2836" s="5" t="s">
        <v>49</v>
      </c>
      <c r="N2836" s="5">
        <v>1</v>
      </c>
      <c r="O2836" s="7">
        <v>2157</v>
      </c>
      <c r="P2836" s="8">
        <v>0.15</v>
      </c>
      <c r="Q2836" s="7">
        <v>1263</v>
      </c>
      <c r="R2836" s="9">
        <f t="shared" si="356"/>
        <v>1833.45</v>
      </c>
      <c r="S2836" s="9">
        <f t="shared" si="357"/>
        <v>1263</v>
      </c>
      <c r="T2836" s="9">
        <f t="shared" si="358"/>
        <v>570.45000000000005</v>
      </c>
      <c r="U2836" s="10">
        <f t="shared" si="359"/>
        <v>0.31113474597071095</v>
      </c>
      <c r="V2836" s="5" t="s">
        <v>42</v>
      </c>
    </row>
    <row r="2837" spans="1:22" x14ac:dyDescent="0.3">
      <c r="A2837" s="5" t="s">
        <v>2924</v>
      </c>
      <c r="B2837" s="6">
        <v>45631</v>
      </c>
      <c r="C2837" s="5">
        <f t="shared" si="352"/>
        <v>2024</v>
      </c>
      <c r="D2837" s="5">
        <f t="shared" si="353"/>
        <v>12</v>
      </c>
      <c r="E2837" s="5" t="str">
        <f t="shared" si="354"/>
        <v>Dec</v>
      </c>
      <c r="F2837" s="5" t="str">
        <f t="shared" si="355"/>
        <v>Q4</v>
      </c>
      <c r="G2837" s="5" t="s">
        <v>51</v>
      </c>
      <c r="H2837" s="5" t="s">
        <v>106</v>
      </c>
      <c r="I2837" s="5" t="s">
        <v>107</v>
      </c>
      <c r="J2837" s="5" t="s">
        <v>46</v>
      </c>
      <c r="K2837" s="5" t="s">
        <v>66</v>
      </c>
      <c r="L2837" s="5" t="s">
        <v>40</v>
      </c>
      <c r="M2837" s="5" t="s">
        <v>41</v>
      </c>
      <c r="N2837" s="5">
        <v>5</v>
      </c>
      <c r="O2837" s="7">
        <v>303</v>
      </c>
      <c r="P2837" s="8">
        <v>0.05</v>
      </c>
      <c r="Q2837" s="7">
        <v>125</v>
      </c>
      <c r="R2837" s="9">
        <f t="shared" si="356"/>
        <v>1439.25</v>
      </c>
      <c r="S2837" s="9">
        <f t="shared" si="357"/>
        <v>625</v>
      </c>
      <c r="T2837" s="9">
        <f t="shared" si="358"/>
        <v>814.25</v>
      </c>
      <c r="U2837" s="10">
        <f t="shared" si="359"/>
        <v>0.5657460482890394</v>
      </c>
      <c r="V2837" s="5" t="s">
        <v>42</v>
      </c>
    </row>
    <row r="2838" spans="1:22" x14ac:dyDescent="0.3">
      <c r="A2838" s="5" t="s">
        <v>2925</v>
      </c>
      <c r="B2838" s="6">
        <v>45631</v>
      </c>
      <c r="C2838" s="5">
        <f t="shared" si="352"/>
        <v>2024</v>
      </c>
      <c r="D2838" s="5">
        <f t="shared" si="353"/>
        <v>12</v>
      </c>
      <c r="E2838" s="5" t="str">
        <f t="shared" si="354"/>
        <v>Dec</v>
      </c>
      <c r="F2838" s="5" t="str">
        <f t="shared" si="355"/>
        <v>Q4</v>
      </c>
      <c r="G2838" s="5" t="s">
        <v>51</v>
      </c>
      <c r="H2838" s="5" t="s">
        <v>106</v>
      </c>
      <c r="I2838" s="5" t="s">
        <v>107</v>
      </c>
      <c r="J2838" s="5" t="s">
        <v>38</v>
      </c>
      <c r="K2838" s="5" t="s">
        <v>104</v>
      </c>
      <c r="L2838" s="5" t="s">
        <v>76</v>
      </c>
      <c r="M2838" s="5" t="s">
        <v>49</v>
      </c>
      <c r="N2838" s="5">
        <v>3</v>
      </c>
      <c r="O2838" s="7">
        <v>1478</v>
      </c>
      <c r="P2838" s="8">
        <v>0</v>
      </c>
      <c r="Q2838" s="7">
        <v>725</v>
      </c>
      <c r="R2838" s="9">
        <f t="shared" si="356"/>
        <v>4434</v>
      </c>
      <c r="S2838" s="9">
        <f t="shared" si="357"/>
        <v>2175</v>
      </c>
      <c r="T2838" s="9">
        <f t="shared" si="358"/>
        <v>2259</v>
      </c>
      <c r="U2838" s="10">
        <f t="shared" si="359"/>
        <v>0.50947225981055477</v>
      </c>
      <c r="V2838" s="5" t="s">
        <v>42</v>
      </c>
    </row>
    <row r="2839" spans="1:22" x14ac:dyDescent="0.3">
      <c r="A2839" s="5" t="s">
        <v>2926</v>
      </c>
      <c r="B2839" s="6">
        <v>45631</v>
      </c>
      <c r="C2839" s="5">
        <f t="shared" si="352"/>
        <v>2024</v>
      </c>
      <c r="D2839" s="5">
        <f t="shared" si="353"/>
        <v>12</v>
      </c>
      <c r="E2839" s="5" t="str">
        <f t="shared" si="354"/>
        <v>Dec</v>
      </c>
      <c r="F2839" s="5" t="str">
        <f t="shared" si="355"/>
        <v>Q4</v>
      </c>
      <c r="G2839" s="5" t="s">
        <v>58</v>
      </c>
      <c r="H2839" s="5" t="s">
        <v>59</v>
      </c>
      <c r="I2839" s="5" t="s">
        <v>60</v>
      </c>
      <c r="J2839" s="5" t="s">
        <v>46</v>
      </c>
      <c r="K2839" s="5" t="s">
        <v>66</v>
      </c>
      <c r="L2839" s="5" t="s">
        <v>40</v>
      </c>
      <c r="M2839" s="5" t="s">
        <v>49</v>
      </c>
      <c r="N2839" s="5">
        <v>2</v>
      </c>
      <c r="O2839" s="7">
        <v>325</v>
      </c>
      <c r="P2839" s="8">
        <v>0.15</v>
      </c>
      <c r="Q2839" s="7">
        <v>127</v>
      </c>
      <c r="R2839" s="9">
        <f t="shared" si="356"/>
        <v>552.5</v>
      </c>
      <c r="S2839" s="9">
        <f t="shared" si="357"/>
        <v>254</v>
      </c>
      <c r="T2839" s="9">
        <f t="shared" si="358"/>
        <v>298.5</v>
      </c>
      <c r="U2839" s="10">
        <f t="shared" si="359"/>
        <v>0.54027149321266965</v>
      </c>
      <c r="V2839" s="5" t="s">
        <v>42</v>
      </c>
    </row>
    <row r="2840" spans="1:22" x14ac:dyDescent="0.3">
      <c r="A2840" s="5" t="s">
        <v>2927</v>
      </c>
      <c r="B2840" s="6">
        <v>45631</v>
      </c>
      <c r="C2840" s="5">
        <f t="shared" si="352"/>
        <v>2024</v>
      </c>
      <c r="D2840" s="5">
        <f t="shared" si="353"/>
        <v>12</v>
      </c>
      <c r="E2840" s="5" t="str">
        <f t="shared" si="354"/>
        <v>Dec</v>
      </c>
      <c r="F2840" s="5" t="str">
        <f t="shared" si="355"/>
        <v>Q4</v>
      </c>
      <c r="G2840" s="5" t="s">
        <v>58</v>
      </c>
      <c r="H2840" s="5" t="s">
        <v>68</v>
      </c>
      <c r="I2840" s="5" t="s">
        <v>69</v>
      </c>
      <c r="J2840" s="5" t="s">
        <v>38</v>
      </c>
      <c r="K2840" s="5" t="s">
        <v>118</v>
      </c>
      <c r="L2840" s="5" t="s">
        <v>76</v>
      </c>
      <c r="M2840" s="5" t="s">
        <v>49</v>
      </c>
      <c r="N2840" s="5">
        <v>5</v>
      </c>
      <c r="O2840" s="7">
        <v>16994</v>
      </c>
      <c r="P2840" s="8">
        <v>0.1</v>
      </c>
      <c r="Q2840" s="7">
        <v>13018</v>
      </c>
      <c r="R2840" s="9">
        <f t="shared" si="356"/>
        <v>76473</v>
      </c>
      <c r="S2840" s="9">
        <f t="shared" si="357"/>
        <v>65090</v>
      </c>
      <c r="T2840" s="9">
        <f t="shared" si="358"/>
        <v>11383</v>
      </c>
      <c r="U2840" s="10">
        <f t="shared" si="359"/>
        <v>0.14884992088711049</v>
      </c>
      <c r="V2840" s="5" t="s">
        <v>42</v>
      </c>
    </row>
    <row r="2841" spans="1:22" x14ac:dyDescent="0.3">
      <c r="A2841" s="5" t="s">
        <v>2928</v>
      </c>
      <c r="B2841" s="6">
        <v>45631</v>
      </c>
      <c r="C2841" s="5">
        <f t="shared" si="352"/>
        <v>2024</v>
      </c>
      <c r="D2841" s="5">
        <f t="shared" si="353"/>
        <v>12</v>
      </c>
      <c r="E2841" s="5" t="str">
        <f t="shared" si="354"/>
        <v>Dec</v>
      </c>
      <c r="F2841" s="5" t="str">
        <f t="shared" si="355"/>
        <v>Q4</v>
      </c>
      <c r="G2841" s="5" t="s">
        <v>58</v>
      </c>
      <c r="H2841" s="5" t="s">
        <v>72</v>
      </c>
      <c r="I2841" s="5" t="s">
        <v>73</v>
      </c>
      <c r="J2841" s="5" t="s">
        <v>38</v>
      </c>
      <c r="K2841" s="5" t="s">
        <v>39</v>
      </c>
      <c r="L2841" s="5" t="s">
        <v>48</v>
      </c>
      <c r="M2841" s="5" t="s">
        <v>49</v>
      </c>
      <c r="N2841" s="5">
        <v>2</v>
      </c>
      <c r="O2841" s="7">
        <v>50658</v>
      </c>
      <c r="P2841" s="8">
        <v>0</v>
      </c>
      <c r="Q2841" s="7">
        <v>42761</v>
      </c>
      <c r="R2841" s="9">
        <f t="shared" si="356"/>
        <v>101316</v>
      </c>
      <c r="S2841" s="9">
        <f t="shared" si="357"/>
        <v>85522</v>
      </c>
      <c r="T2841" s="9">
        <f t="shared" si="358"/>
        <v>15794</v>
      </c>
      <c r="U2841" s="10">
        <f t="shared" si="359"/>
        <v>0.15588850724466027</v>
      </c>
      <c r="V2841" s="5" t="s">
        <v>42</v>
      </c>
    </row>
    <row r="2842" spans="1:22" x14ac:dyDescent="0.3">
      <c r="A2842" s="5" t="s">
        <v>2929</v>
      </c>
      <c r="B2842" s="6">
        <v>45631</v>
      </c>
      <c r="C2842" s="5">
        <f t="shared" si="352"/>
        <v>2024</v>
      </c>
      <c r="D2842" s="5">
        <f t="shared" si="353"/>
        <v>12</v>
      </c>
      <c r="E2842" s="5" t="str">
        <f t="shared" si="354"/>
        <v>Dec</v>
      </c>
      <c r="F2842" s="5" t="str">
        <f t="shared" si="355"/>
        <v>Q4</v>
      </c>
      <c r="G2842" s="5" t="s">
        <v>51</v>
      </c>
      <c r="H2842" s="5" t="s">
        <v>52</v>
      </c>
      <c r="I2842" s="5" t="s">
        <v>53</v>
      </c>
      <c r="J2842" s="5" t="s">
        <v>81</v>
      </c>
      <c r="K2842" s="5" t="s">
        <v>130</v>
      </c>
      <c r="L2842" s="5" t="s">
        <v>40</v>
      </c>
      <c r="M2842" s="5" t="s">
        <v>49</v>
      </c>
      <c r="N2842" s="5">
        <v>1</v>
      </c>
      <c r="O2842" s="7">
        <v>14750</v>
      </c>
      <c r="P2842" s="8">
        <v>0.35</v>
      </c>
      <c r="Q2842" s="7">
        <v>8750</v>
      </c>
      <c r="R2842" s="9">
        <f t="shared" si="356"/>
        <v>9587.5</v>
      </c>
      <c r="S2842" s="9">
        <f t="shared" si="357"/>
        <v>8750</v>
      </c>
      <c r="T2842" s="9">
        <f t="shared" si="358"/>
        <v>837.5</v>
      </c>
      <c r="U2842" s="10">
        <f t="shared" si="359"/>
        <v>8.7353324641460228E-2</v>
      </c>
      <c r="V2842" s="5" t="s">
        <v>42</v>
      </c>
    </row>
    <row r="2843" spans="1:22" x14ac:dyDescent="0.3">
      <c r="A2843" s="5" t="s">
        <v>2930</v>
      </c>
      <c r="B2843" s="6">
        <v>45631</v>
      </c>
      <c r="C2843" s="5">
        <f t="shared" si="352"/>
        <v>2024</v>
      </c>
      <c r="D2843" s="5">
        <f t="shared" si="353"/>
        <v>12</v>
      </c>
      <c r="E2843" s="5" t="str">
        <f t="shared" si="354"/>
        <v>Dec</v>
      </c>
      <c r="F2843" s="5" t="str">
        <f t="shared" si="355"/>
        <v>Q4</v>
      </c>
      <c r="G2843" s="5" t="s">
        <v>63</v>
      </c>
      <c r="H2843" s="5" t="s">
        <v>64</v>
      </c>
      <c r="I2843" s="5" t="s">
        <v>65</v>
      </c>
      <c r="J2843" s="5" t="s">
        <v>46</v>
      </c>
      <c r="K2843" s="5" t="s">
        <v>61</v>
      </c>
      <c r="L2843" s="5" t="s">
        <v>76</v>
      </c>
      <c r="M2843" s="5" t="s">
        <v>49</v>
      </c>
      <c r="N2843" s="5">
        <v>2</v>
      </c>
      <c r="O2843" s="7">
        <v>263</v>
      </c>
      <c r="P2843" s="8">
        <v>0.1</v>
      </c>
      <c r="Q2843" s="7">
        <v>109</v>
      </c>
      <c r="R2843" s="9">
        <f t="shared" si="356"/>
        <v>473.40000000000003</v>
      </c>
      <c r="S2843" s="9">
        <f t="shared" si="357"/>
        <v>218</v>
      </c>
      <c r="T2843" s="9">
        <f t="shared" si="358"/>
        <v>255.40000000000003</v>
      </c>
      <c r="U2843" s="10">
        <f t="shared" si="359"/>
        <v>0.53950147866497677</v>
      </c>
      <c r="V2843" s="5" t="s">
        <v>42</v>
      </c>
    </row>
    <row r="2844" spans="1:22" x14ac:dyDescent="0.3">
      <c r="A2844" s="5" t="s">
        <v>2931</v>
      </c>
      <c r="B2844" s="6">
        <v>45632</v>
      </c>
      <c r="C2844" s="5">
        <f t="shared" si="352"/>
        <v>2024</v>
      </c>
      <c r="D2844" s="5">
        <f t="shared" si="353"/>
        <v>12</v>
      </c>
      <c r="E2844" s="5" t="str">
        <f t="shared" si="354"/>
        <v>Dec</v>
      </c>
      <c r="F2844" s="5" t="str">
        <f t="shared" si="355"/>
        <v>Q4</v>
      </c>
      <c r="G2844" s="5" t="s">
        <v>63</v>
      </c>
      <c r="H2844" s="5" t="s">
        <v>109</v>
      </c>
      <c r="I2844" s="5" t="s">
        <v>110</v>
      </c>
      <c r="J2844" s="5" t="s">
        <v>81</v>
      </c>
      <c r="K2844" s="5" t="s">
        <v>146</v>
      </c>
      <c r="L2844" s="5" t="s">
        <v>40</v>
      </c>
      <c r="M2844" s="5" t="s">
        <v>49</v>
      </c>
      <c r="N2844" s="5">
        <v>1</v>
      </c>
      <c r="O2844" s="7">
        <v>8730</v>
      </c>
      <c r="P2844" s="8">
        <v>0.05</v>
      </c>
      <c r="Q2844" s="7">
        <v>5506</v>
      </c>
      <c r="R2844" s="9">
        <f t="shared" si="356"/>
        <v>8293.5</v>
      </c>
      <c r="S2844" s="9">
        <f t="shared" si="357"/>
        <v>5506</v>
      </c>
      <c r="T2844" s="9">
        <f t="shared" si="358"/>
        <v>2787.5</v>
      </c>
      <c r="U2844" s="10">
        <f t="shared" si="359"/>
        <v>0.33610658949779948</v>
      </c>
      <c r="V2844" s="5" t="s">
        <v>42</v>
      </c>
    </row>
    <row r="2845" spans="1:22" x14ac:dyDescent="0.3">
      <c r="A2845" s="5" t="s">
        <v>2932</v>
      </c>
      <c r="B2845" s="6">
        <v>45632</v>
      </c>
      <c r="C2845" s="5">
        <f t="shared" si="352"/>
        <v>2024</v>
      </c>
      <c r="D2845" s="5">
        <f t="shared" si="353"/>
        <v>12</v>
      </c>
      <c r="E2845" s="5" t="str">
        <f t="shared" si="354"/>
        <v>Dec</v>
      </c>
      <c r="F2845" s="5" t="str">
        <f t="shared" si="355"/>
        <v>Q4</v>
      </c>
      <c r="G2845" s="5" t="s">
        <v>51</v>
      </c>
      <c r="H2845" s="5" t="s">
        <v>52</v>
      </c>
      <c r="I2845" s="5" t="s">
        <v>53</v>
      </c>
      <c r="J2845" s="5" t="s">
        <v>81</v>
      </c>
      <c r="K2845" s="5" t="s">
        <v>130</v>
      </c>
      <c r="L2845" s="5" t="s">
        <v>40</v>
      </c>
      <c r="M2845" s="5" t="s">
        <v>49</v>
      </c>
      <c r="N2845" s="5">
        <v>2</v>
      </c>
      <c r="O2845" s="7">
        <v>14418</v>
      </c>
      <c r="P2845" s="8">
        <v>0.25</v>
      </c>
      <c r="Q2845" s="7">
        <v>8725</v>
      </c>
      <c r="R2845" s="9">
        <f t="shared" si="356"/>
        <v>21627</v>
      </c>
      <c r="S2845" s="9">
        <f t="shared" si="357"/>
        <v>17450</v>
      </c>
      <c r="T2845" s="9">
        <f t="shared" si="358"/>
        <v>4177</v>
      </c>
      <c r="U2845" s="10">
        <f t="shared" si="359"/>
        <v>0.19313820687104083</v>
      </c>
      <c r="V2845" s="5" t="s">
        <v>42</v>
      </c>
    </row>
    <row r="2846" spans="1:22" x14ac:dyDescent="0.3">
      <c r="A2846" s="5" t="s">
        <v>2933</v>
      </c>
      <c r="B2846" s="6">
        <v>45632</v>
      </c>
      <c r="C2846" s="5">
        <f t="shared" si="352"/>
        <v>2024</v>
      </c>
      <c r="D2846" s="5">
        <f t="shared" si="353"/>
        <v>12</v>
      </c>
      <c r="E2846" s="5" t="str">
        <f t="shared" si="354"/>
        <v>Dec</v>
      </c>
      <c r="F2846" s="5" t="str">
        <f t="shared" si="355"/>
        <v>Q4</v>
      </c>
      <c r="G2846" s="5" t="s">
        <v>35</v>
      </c>
      <c r="H2846" s="5" t="s">
        <v>44</v>
      </c>
      <c r="I2846" s="5" t="s">
        <v>45</v>
      </c>
      <c r="J2846" s="5" t="s">
        <v>54</v>
      </c>
      <c r="K2846" s="5" t="s">
        <v>55</v>
      </c>
      <c r="L2846" s="5" t="s">
        <v>40</v>
      </c>
      <c r="M2846" s="5" t="s">
        <v>41</v>
      </c>
      <c r="N2846" s="5">
        <v>2</v>
      </c>
      <c r="O2846" s="7">
        <v>2719</v>
      </c>
      <c r="P2846" s="8">
        <v>0.05</v>
      </c>
      <c r="Q2846" s="7">
        <v>1589</v>
      </c>
      <c r="R2846" s="9">
        <f t="shared" si="356"/>
        <v>5166.0999999999995</v>
      </c>
      <c r="S2846" s="9">
        <f t="shared" si="357"/>
        <v>3178</v>
      </c>
      <c r="T2846" s="9">
        <f t="shared" si="358"/>
        <v>1988.0999999999995</v>
      </c>
      <c r="U2846" s="10">
        <f t="shared" si="359"/>
        <v>0.38483575617970994</v>
      </c>
      <c r="V2846" s="5" t="s">
        <v>42</v>
      </c>
    </row>
    <row r="2847" spans="1:22" x14ac:dyDescent="0.3">
      <c r="A2847" s="5" t="s">
        <v>2934</v>
      </c>
      <c r="B2847" s="6">
        <v>45632</v>
      </c>
      <c r="C2847" s="5">
        <f t="shared" si="352"/>
        <v>2024</v>
      </c>
      <c r="D2847" s="5">
        <f t="shared" si="353"/>
        <v>12</v>
      </c>
      <c r="E2847" s="5" t="str">
        <f t="shared" si="354"/>
        <v>Dec</v>
      </c>
      <c r="F2847" s="5" t="str">
        <f t="shared" si="355"/>
        <v>Q4</v>
      </c>
      <c r="G2847" s="5" t="s">
        <v>63</v>
      </c>
      <c r="H2847" s="5" t="s">
        <v>86</v>
      </c>
      <c r="I2847" s="5" t="s">
        <v>87</v>
      </c>
      <c r="J2847" s="5" t="s">
        <v>38</v>
      </c>
      <c r="K2847" s="5" t="s">
        <v>118</v>
      </c>
      <c r="L2847" s="5" t="s">
        <v>48</v>
      </c>
      <c r="M2847" s="5" t="s">
        <v>49</v>
      </c>
      <c r="N2847" s="5">
        <v>2</v>
      </c>
      <c r="O2847" s="7">
        <v>19758</v>
      </c>
      <c r="P2847" s="8">
        <v>0</v>
      </c>
      <c r="Q2847" s="7">
        <v>15004</v>
      </c>
      <c r="R2847" s="9">
        <f t="shared" si="356"/>
        <v>39516</v>
      </c>
      <c r="S2847" s="9">
        <f t="shared" si="357"/>
        <v>30008</v>
      </c>
      <c r="T2847" s="9">
        <f t="shared" si="358"/>
        <v>9508</v>
      </c>
      <c r="U2847" s="10">
        <f t="shared" si="359"/>
        <v>0.24061139791476871</v>
      </c>
      <c r="V2847" s="5" t="s">
        <v>42</v>
      </c>
    </row>
    <row r="2848" spans="1:22" x14ac:dyDescent="0.3">
      <c r="A2848" s="5" t="s">
        <v>2935</v>
      </c>
      <c r="B2848" s="6">
        <v>45632</v>
      </c>
      <c r="C2848" s="5">
        <f t="shared" si="352"/>
        <v>2024</v>
      </c>
      <c r="D2848" s="5">
        <f t="shared" si="353"/>
        <v>12</v>
      </c>
      <c r="E2848" s="5" t="str">
        <f t="shared" si="354"/>
        <v>Dec</v>
      </c>
      <c r="F2848" s="5" t="str">
        <f t="shared" si="355"/>
        <v>Q4</v>
      </c>
      <c r="G2848" s="5" t="s">
        <v>35</v>
      </c>
      <c r="H2848" s="5" t="s">
        <v>91</v>
      </c>
      <c r="I2848" s="5" t="s">
        <v>92</v>
      </c>
      <c r="J2848" s="5" t="s">
        <v>54</v>
      </c>
      <c r="K2848" s="5" t="s">
        <v>99</v>
      </c>
      <c r="L2848" s="5" t="s">
        <v>48</v>
      </c>
      <c r="M2848" s="5" t="s">
        <v>56</v>
      </c>
      <c r="N2848" s="5">
        <v>5</v>
      </c>
      <c r="O2848" s="7">
        <v>1772</v>
      </c>
      <c r="P2848" s="8">
        <v>0.05</v>
      </c>
      <c r="Q2848" s="7">
        <v>908</v>
      </c>
      <c r="R2848" s="9">
        <f t="shared" si="356"/>
        <v>8417</v>
      </c>
      <c r="S2848" s="9">
        <f t="shared" si="357"/>
        <v>4540</v>
      </c>
      <c r="T2848" s="9">
        <f t="shared" si="358"/>
        <v>3877</v>
      </c>
      <c r="U2848" s="10">
        <f t="shared" si="359"/>
        <v>0.46061542117143878</v>
      </c>
      <c r="V2848" s="5" t="s">
        <v>42</v>
      </c>
    </row>
    <row r="2849" spans="1:22" x14ac:dyDescent="0.3">
      <c r="A2849" s="5" t="s">
        <v>2936</v>
      </c>
      <c r="B2849" s="6">
        <v>45632</v>
      </c>
      <c r="C2849" s="5">
        <f t="shared" si="352"/>
        <v>2024</v>
      </c>
      <c r="D2849" s="5">
        <f t="shared" si="353"/>
        <v>12</v>
      </c>
      <c r="E2849" s="5" t="str">
        <f t="shared" si="354"/>
        <v>Dec</v>
      </c>
      <c r="F2849" s="5" t="str">
        <f t="shared" si="355"/>
        <v>Q4</v>
      </c>
      <c r="G2849" s="5" t="s">
        <v>63</v>
      </c>
      <c r="H2849" s="5" t="s">
        <v>64</v>
      </c>
      <c r="I2849" s="5" t="s">
        <v>65</v>
      </c>
      <c r="J2849" s="5" t="s">
        <v>46</v>
      </c>
      <c r="K2849" s="5" t="s">
        <v>89</v>
      </c>
      <c r="L2849" s="5" t="s">
        <v>76</v>
      </c>
      <c r="M2849" s="5" t="s">
        <v>49</v>
      </c>
      <c r="N2849" s="5">
        <v>1</v>
      </c>
      <c r="O2849" s="7">
        <v>1994</v>
      </c>
      <c r="P2849" s="8">
        <v>0</v>
      </c>
      <c r="Q2849" s="7">
        <v>1159</v>
      </c>
      <c r="R2849" s="9">
        <f t="shared" si="356"/>
        <v>1994</v>
      </c>
      <c r="S2849" s="9">
        <f t="shared" si="357"/>
        <v>1159</v>
      </c>
      <c r="T2849" s="9">
        <f t="shared" si="358"/>
        <v>835</v>
      </c>
      <c r="U2849" s="10">
        <f t="shared" si="359"/>
        <v>0.41875626880641925</v>
      </c>
      <c r="V2849" s="5" t="s">
        <v>42</v>
      </c>
    </row>
    <row r="2850" spans="1:22" x14ac:dyDescent="0.3">
      <c r="A2850" s="5" t="s">
        <v>2937</v>
      </c>
      <c r="B2850" s="6">
        <v>45632</v>
      </c>
      <c r="C2850" s="5">
        <f t="shared" si="352"/>
        <v>2024</v>
      </c>
      <c r="D2850" s="5">
        <f t="shared" si="353"/>
        <v>12</v>
      </c>
      <c r="E2850" s="5" t="str">
        <f t="shared" si="354"/>
        <v>Dec</v>
      </c>
      <c r="F2850" s="5" t="str">
        <f t="shared" si="355"/>
        <v>Q4</v>
      </c>
      <c r="G2850" s="5" t="s">
        <v>51</v>
      </c>
      <c r="H2850" s="5" t="s">
        <v>79</v>
      </c>
      <c r="I2850" s="5" t="s">
        <v>80</v>
      </c>
      <c r="J2850" s="5" t="s">
        <v>46</v>
      </c>
      <c r="K2850" s="5" t="s">
        <v>47</v>
      </c>
      <c r="L2850" s="5" t="s">
        <v>48</v>
      </c>
      <c r="M2850" s="5" t="s">
        <v>41</v>
      </c>
      <c r="N2850" s="5">
        <v>4</v>
      </c>
      <c r="O2850" s="7">
        <v>474</v>
      </c>
      <c r="P2850" s="8">
        <v>0.05</v>
      </c>
      <c r="Q2850" s="7">
        <v>218</v>
      </c>
      <c r="R2850" s="9">
        <f t="shared" si="356"/>
        <v>1801.1999999999998</v>
      </c>
      <c r="S2850" s="9">
        <f t="shared" si="357"/>
        <v>872</v>
      </c>
      <c r="T2850" s="9">
        <f t="shared" si="358"/>
        <v>929.19999999999982</v>
      </c>
      <c r="U2850" s="10">
        <f t="shared" si="359"/>
        <v>0.51587830335331997</v>
      </c>
      <c r="V2850" s="5" t="s">
        <v>42</v>
      </c>
    </row>
    <row r="2851" spans="1:22" x14ac:dyDescent="0.3">
      <c r="A2851" s="5" t="s">
        <v>2938</v>
      </c>
      <c r="B2851" s="6">
        <v>45633</v>
      </c>
      <c r="C2851" s="5">
        <f t="shared" si="352"/>
        <v>2024</v>
      </c>
      <c r="D2851" s="5">
        <f t="shared" si="353"/>
        <v>12</v>
      </c>
      <c r="E2851" s="5" t="str">
        <f t="shared" si="354"/>
        <v>Dec</v>
      </c>
      <c r="F2851" s="5" t="str">
        <f t="shared" si="355"/>
        <v>Q4</v>
      </c>
      <c r="G2851" s="5" t="s">
        <v>63</v>
      </c>
      <c r="H2851" s="5" t="s">
        <v>64</v>
      </c>
      <c r="I2851" s="5" t="s">
        <v>65</v>
      </c>
      <c r="J2851" s="5" t="s">
        <v>38</v>
      </c>
      <c r="K2851" s="5" t="s">
        <v>118</v>
      </c>
      <c r="L2851" s="5" t="s">
        <v>40</v>
      </c>
      <c r="M2851" s="5" t="s">
        <v>49</v>
      </c>
      <c r="N2851" s="5">
        <v>4</v>
      </c>
      <c r="O2851" s="7">
        <v>18561</v>
      </c>
      <c r="P2851" s="8">
        <v>0</v>
      </c>
      <c r="Q2851" s="7">
        <v>14205</v>
      </c>
      <c r="R2851" s="9">
        <f t="shared" si="356"/>
        <v>74244</v>
      </c>
      <c r="S2851" s="9">
        <f t="shared" si="357"/>
        <v>56820</v>
      </c>
      <c r="T2851" s="9">
        <f t="shared" si="358"/>
        <v>17424</v>
      </c>
      <c r="U2851" s="10">
        <f t="shared" si="359"/>
        <v>0.23468563116211411</v>
      </c>
      <c r="V2851" s="5" t="s">
        <v>42</v>
      </c>
    </row>
    <row r="2852" spans="1:22" x14ac:dyDescent="0.3">
      <c r="A2852" s="5" t="s">
        <v>2939</v>
      </c>
      <c r="B2852" s="6">
        <v>45633</v>
      </c>
      <c r="C2852" s="5">
        <f t="shared" si="352"/>
        <v>2024</v>
      </c>
      <c r="D2852" s="5">
        <f t="shared" si="353"/>
        <v>12</v>
      </c>
      <c r="E2852" s="5" t="str">
        <f t="shared" si="354"/>
        <v>Dec</v>
      </c>
      <c r="F2852" s="5" t="str">
        <f t="shared" si="355"/>
        <v>Q4</v>
      </c>
      <c r="G2852" s="5" t="s">
        <v>35</v>
      </c>
      <c r="H2852" s="5" t="s">
        <v>36</v>
      </c>
      <c r="I2852" s="5" t="s">
        <v>37</v>
      </c>
      <c r="J2852" s="5" t="s">
        <v>46</v>
      </c>
      <c r="K2852" s="5" t="s">
        <v>61</v>
      </c>
      <c r="L2852" s="5" t="s">
        <v>40</v>
      </c>
      <c r="M2852" s="5" t="s">
        <v>49</v>
      </c>
      <c r="N2852" s="5">
        <v>3</v>
      </c>
      <c r="O2852" s="7">
        <v>237</v>
      </c>
      <c r="P2852" s="8">
        <v>0.1</v>
      </c>
      <c r="Q2852" s="7">
        <v>97</v>
      </c>
      <c r="R2852" s="9">
        <f t="shared" si="356"/>
        <v>639.9</v>
      </c>
      <c r="S2852" s="9">
        <f t="shared" si="357"/>
        <v>291</v>
      </c>
      <c r="T2852" s="9">
        <f t="shared" si="358"/>
        <v>348.9</v>
      </c>
      <c r="U2852" s="10">
        <f t="shared" si="359"/>
        <v>0.54524144397562113</v>
      </c>
      <c r="V2852" s="5" t="s">
        <v>42</v>
      </c>
    </row>
    <row r="2853" spans="1:22" x14ac:dyDescent="0.3">
      <c r="A2853" s="5" t="s">
        <v>2940</v>
      </c>
      <c r="B2853" s="6">
        <v>45633</v>
      </c>
      <c r="C2853" s="5">
        <f t="shared" si="352"/>
        <v>2024</v>
      </c>
      <c r="D2853" s="5">
        <f t="shared" si="353"/>
        <v>12</v>
      </c>
      <c r="E2853" s="5" t="str">
        <f t="shared" si="354"/>
        <v>Dec</v>
      </c>
      <c r="F2853" s="5" t="str">
        <f t="shared" si="355"/>
        <v>Q4</v>
      </c>
      <c r="G2853" s="5" t="s">
        <v>35</v>
      </c>
      <c r="H2853" s="5" t="s">
        <v>44</v>
      </c>
      <c r="I2853" s="5" t="s">
        <v>45</v>
      </c>
      <c r="J2853" s="5" t="s">
        <v>38</v>
      </c>
      <c r="K2853" s="5" t="s">
        <v>75</v>
      </c>
      <c r="L2853" s="5" t="s">
        <v>76</v>
      </c>
      <c r="M2853" s="5" t="s">
        <v>49</v>
      </c>
      <c r="N2853" s="5">
        <v>1</v>
      </c>
      <c r="O2853" s="7">
        <v>11050</v>
      </c>
      <c r="P2853" s="8">
        <v>0.1</v>
      </c>
      <c r="Q2853" s="7">
        <v>8206</v>
      </c>
      <c r="R2853" s="9">
        <f t="shared" si="356"/>
        <v>9945</v>
      </c>
      <c r="S2853" s="9">
        <f t="shared" si="357"/>
        <v>8206</v>
      </c>
      <c r="T2853" s="9">
        <f t="shared" si="358"/>
        <v>1739</v>
      </c>
      <c r="U2853" s="10">
        <f t="shared" si="359"/>
        <v>0.17486173956762191</v>
      </c>
      <c r="V2853" s="5" t="s">
        <v>42</v>
      </c>
    </row>
    <row r="2854" spans="1:22" x14ac:dyDescent="0.3">
      <c r="A2854" s="5" t="s">
        <v>2941</v>
      </c>
      <c r="B2854" s="6">
        <v>45633</v>
      </c>
      <c r="C2854" s="5">
        <f t="shared" si="352"/>
        <v>2024</v>
      </c>
      <c r="D2854" s="5">
        <f t="shared" si="353"/>
        <v>12</v>
      </c>
      <c r="E2854" s="5" t="str">
        <f t="shared" si="354"/>
        <v>Dec</v>
      </c>
      <c r="F2854" s="5" t="str">
        <f t="shared" si="355"/>
        <v>Q4</v>
      </c>
      <c r="G2854" s="5" t="s">
        <v>58</v>
      </c>
      <c r="H2854" s="5" t="s">
        <v>59</v>
      </c>
      <c r="I2854" s="5" t="s">
        <v>60</v>
      </c>
      <c r="J2854" s="5" t="s">
        <v>38</v>
      </c>
      <c r="K2854" s="5" t="s">
        <v>118</v>
      </c>
      <c r="L2854" s="5" t="s">
        <v>76</v>
      </c>
      <c r="M2854" s="5" t="s">
        <v>56</v>
      </c>
      <c r="N2854" s="5">
        <v>2</v>
      </c>
      <c r="O2854" s="7">
        <v>17788</v>
      </c>
      <c r="P2854" s="8">
        <v>0</v>
      </c>
      <c r="Q2854" s="7">
        <v>13896</v>
      </c>
      <c r="R2854" s="9">
        <f t="shared" si="356"/>
        <v>35576</v>
      </c>
      <c r="S2854" s="9">
        <f t="shared" si="357"/>
        <v>27792</v>
      </c>
      <c r="T2854" s="9">
        <f t="shared" si="358"/>
        <v>7784</v>
      </c>
      <c r="U2854" s="10">
        <f t="shared" si="359"/>
        <v>0.21879919046548235</v>
      </c>
      <c r="V2854" s="5" t="s">
        <v>42</v>
      </c>
    </row>
    <row r="2855" spans="1:22" x14ac:dyDescent="0.3">
      <c r="A2855" s="5" t="s">
        <v>2942</v>
      </c>
      <c r="B2855" s="6">
        <v>45633</v>
      </c>
      <c r="C2855" s="5">
        <f t="shared" si="352"/>
        <v>2024</v>
      </c>
      <c r="D2855" s="5">
        <f t="shared" si="353"/>
        <v>12</v>
      </c>
      <c r="E2855" s="5" t="str">
        <f t="shared" si="354"/>
        <v>Dec</v>
      </c>
      <c r="F2855" s="5" t="str">
        <f t="shared" si="355"/>
        <v>Q4</v>
      </c>
      <c r="G2855" s="5" t="s">
        <v>63</v>
      </c>
      <c r="H2855" s="5" t="s">
        <v>86</v>
      </c>
      <c r="I2855" s="5" t="s">
        <v>87</v>
      </c>
      <c r="J2855" s="5" t="s">
        <v>46</v>
      </c>
      <c r="K2855" s="5" t="s">
        <v>66</v>
      </c>
      <c r="L2855" s="5" t="s">
        <v>76</v>
      </c>
      <c r="M2855" s="5" t="s">
        <v>49</v>
      </c>
      <c r="N2855" s="5">
        <v>1</v>
      </c>
      <c r="O2855" s="7">
        <v>328</v>
      </c>
      <c r="P2855" s="8">
        <v>0.15</v>
      </c>
      <c r="Q2855" s="7">
        <v>133</v>
      </c>
      <c r="R2855" s="9">
        <f t="shared" si="356"/>
        <v>278.8</v>
      </c>
      <c r="S2855" s="9">
        <f t="shared" si="357"/>
        <v>133</v>
      </c>
      <c r="T2855" s="9">
        <f t="shared" si="358"/>
        <v>145.80000000000001</v>
      </c>
      <c r="U2855" s="10">
        <f t="shared" si="359"/>
        <v>0.52295552367288378</v>
      </c>
      <c r="V2855" s="5" t="s">
        <v>42</v>
      </c>
    </row>
    <row r="2856" spans="1:22" x14ac:dyDescent="0.3">
      <c r="A2856" s="5" t="s">
        <v>2943</v>
      </c>
      <c r="B2856" s="6">
        <v>45633</v>
      </c>
      <c r="C2856" s="5">
        <f t="shared" si="352"/>
        <v>2024</v>
      </c>
      <c r="D2856" s="5">
        <f t="shared" si="353"/>
        <v>12</v>
      </c>
      <c r="E2856" s="5" t="str">
        <f t="shared" si="354"/>
        <v>Dec</v>
      </c>
      <c r="F2856" s="5" t="str">
        <f t="shared" si="355"/>
        <v>Q4</v>
      </c>
      <c r="G2856" s="5" t="s">
        <v>51</v>
      </c>
      <c r="H2856" s="5" t="s">
        <v>79</v>
      </c>
      <c r="I2856" s="5" t="s">
        <v>80</v>
      </c>
      <c r="J2856" s="5" t="s">
        <v>46</v>
      </c>
      <c r="K2856" s="5" t="s">
        <v>47</v>
      </c>
      <c r="L2856" s="5" t="s">
        <v>76</v>
      </c>
      <c r="M2856" s="5" t="s">
        <v>41</v>
      </c>
      <c r="N2856" s="5">
        <v>1</v>
      </c>
      <c r="O2856" s="7">
        <v>412</v>
      </c>
      <c r="P2856" s="8">
        <v>0.2</v>
      </c>
      <c r="Q2856" s="7">
        <v>183</v>
      </c>
      <c r="R2856" s="9">
        <f t="shared" si="356"/>
        <v>329.6</v>
      </c>
      <c r="S2856" s="9">
        <f t="shared" si="357"/>
        <v>183</v>
      </c>
      <c r="T2856" s="9">
        <f t="shared" si="358"/>
        <v>146.60000000000002</v>
      </c>
      <c r="U2856" s="10">
        <f t="shared" si="359"/>
        <v>0.4447815533980583</v>
      </c>
      <c r="V2856" s="5" t="s">
        <v>42</v>
      </c>
    </row>
    <row r="2857" spans="1:22" x14ac:dyDescent="0.3">
      <c r="A2857" s="5" t="s">
        <v>2944</v>
      </c>
      <c r="B2857" s="6">
        <v>45634</v>
      </c>
      <c r="C2857" s="5">
        <f t="shared" si="352"/>
        <v>2024</v>
      </c>
      <c r="D2857" s="5">
        <f t="shared" si="353"/>
        <v>12</v>
      </c>
      <c r="E2857" s="5" t="str">
        <f t="shared" si="354"/>
        <v>Dec</v>
      </c>
      <c r="F2857" s="5" t="str">
        <f t="shared" si="355"/>
        <v>Q4</v>
      </c>
      <c r="G2857" s="5" t="s">
        <v>63</v>
      </c>
      <c r="H2857" s="5" t="s">
        <v>64</v>
      </c>
      <c r="I2857" s="5" t="s">
        <v>65</v>
      </c>
      <c r="J2857" s="5" t="s">
        <v>38</v>
      </c>
      <c r="K2857" s="5" t="s">
        <v>104</v>
      </c>
      <c r="L2857" s="5" t="s">
        <v>48</v>
      </c>
      <c r="M2857" s="5" t="s">
        <v>49</v>
      </c>
      <c r="N2857" s="5">
        <v>1</v>
      </c>
      <c r="O2857" s="7">
        <v>1443</v>
      </c>
      <c r="P2857" s="8">
        <v>0</v>
      </c>
      <c r="Q2857" s="7">
        <v>727</v>
      </c>
      <c r="R2857" s="9">
        <f t="shared" si="356"/>
        <v>1443</v>
      </c>
      <c r="S2857" s="9">
        <f t="shared" si="357"/>
        <v>727</v>
      </c>
      <c r="T2857" s="9">
        <f t="shared" si="358"/>
        <v>716</v>
      </c>
      <c r="U2857" s="10">
        <f t="shared" si="359"/>
        <v>0.4961884961884962</v>
      </c>
      <c r="V2857" s="5" t="s">
        <v>42</v>
      </c>
    </row>
    <row r="2858" spans="1:22" x14ac:dyDescent="0.3">
      <c r="A2858" s="5" t="s">
        <v>2945</v>
      </c>
      <c r="B2858" s="6">
        <v>45634</v>
      </c>
      <c r="C2858" s="5">
        <f t="shared" si="352"/>
        <v>2024</v>
      </c>
      <c r="D2858" s="5">
        <f t="shared" si="353"/>
        <v>12</v>
      </c>
      <c r="E2858" s="5" t="str">
        <f t="shared" si="354"/>
        <v>Dec</v>
      </c>
      <c r="F2858" s="5" t="str">
        <f t="shared" si="355"/>
        <v>Q4</v>
      </c>
      <c r="G2858" s="5" t="s">
        <v>51</v>
      </c>
      <c r="H2858" s="5" t="s">
        <v>79</v>
      </c>
      <c r="I2858" s="5" t="s">
        <v>80</v>
      </c>
      <c r="J2858" s="5" t="s">
        <v>46</v>
      </c>
      <c r="K2858" s="5" t="s">
        <v>89</v>
      </c>
      <c r="L2858" s="5" t="s">
        <v>40</v>
      </c>
      <c r="M2858" s="5" t="s">
        <v>56</v>
      </c>
      <c r="N2858" s="5">
        <v>5</v>
      </c>
      <c r="O2858" s="7">
        <v>2300</v>
      </c>
      <c r="P2858" s="8">
        <v>0</v>
      </c>
      <c r="Q2858" s="7">
        <v>1298</v>
      </c>
      <c r="R2858" s="9">
        <f t="shared" si="356"/>
        <v>11500</v>
      </c>
      <c r="S2858" s="9">
        <f t="shared" si="357"/>
        <v>6490</v>
      </c>
      <c r="T2858" s="9">
        <f t="shared" si="358"/>
        <v>5010</v>
      </c>
      <c r="U2858" s="10">
        <f t="shared" si="359"/>
        <v>0.43565217391304351</v>
      </c>
      <c r="V2858" s="5" t="s">
        <v>42</v>
      </c>
    </row>
    <row r="2859" spans="1:22" x14ac:dyDescent="0.3">
      <c r="A2859" s="5" t="s">
        <v>2946</v>
      </c>
      <c r="B2859" s="6">
        <v>45634</v>
      </c>
      <c r="C2859" s="5">
        <f t="shared" si="352"/>
        <v>2024</v>
      </c>
      <c r="D2859" s="5">
        <f t="shared" si="353"/>
        <v>12</v>
      </c>
      <c r="E2859" s="5" t="str">
        <f t="shared" si="354"/>
        <v>Dec</v>
      </c>
      <c r="F2859" s="5" t="str">
        <f t="shared" si="355"/>
        <v>Q4</v>
      </c>
      <c r="G2859" s="5" t="s">
        <v>35</v>
      </c>
      <c r="H2859" s="5" t="s">
        <v>36</v>
      </c>
      <c r="I2859" s="5" t="s">
        <v>37</v>
      </c>
      <c r="J2859" s="5" t="s">
        <v>38</v>
      </c>
      <c r="K2859" s="5" t="s">
        <v>75</v>
      </c>
      <c r="L2859" s="5" t="s">
        <v>76</v>
      </c>
      <c r="M2859" s="5" t="s">
        <v>49</v>
      </c>
      <c r="N2859" s="5">
        <v>4</v>
      </c>
      <c r="O2859" s="7">
        <v>11316</v>
      </c>
      <c r="P2859" s="8">
        <v>0</v>
      </c>
      <c r="Q2859" s="7">
        <v>8202</v>
      </c>
      <c r="R2859" s="9">
        <f t="shared" si="356"/>
        <v>45264</v>
      </c>
      <c r="S2859" s="9">
        <f t="shared" si="357"/>
        <v>32808</v>
      </c>
      <c r="T2859" s="9">
        <f t="shared" si="358"/>
        <v>12456</v>
      </c>
      <c r="U2859" s="10">
        <f t="shared" si="359"/>
        <v>0.27518557794273596</v>
      </c>
      <c r="V2859" s="5" t="s">
        <v>42</v>
      </c>
    </row>
    <row r="2860" spans="1:22" x14ac:dyDescent="0.3">
      <c r="A2860" s="5" t="s">
        <v>2947</v>
      </c>
      <c r="B2860" s="6">
        <v>45634</v>
      </c>
      <c r="C2860" s="5">
        <f t="shared" si="352"/>
        <v>2024</v>
      </c>
      <c r="D2860" s="5">
        <f t="shared" si="353"/>
        <v>12</v>
      </c>
      <c r="E2860" s="5" t="str">
        <f t="shared" si="354"/>
        <v>Dec</v>
      </c>
      <c r="F2860" s="5" t="str">
        <f t="shared" si="355"/>
        <v>Q4</v>
      </c>
      <c r="G2860" s="5" t="s">
        <v>51</v>
      </c>
      <c r="H2860" s="5" t="s">
        <v>79</v>
      </c>
      <c r="I2860" s="5" t="s">
        <v>80</v>
      </c>
      <c r="J2860" s="5" t="s">
        <v>54</v>
      </c>
      <c r="K2860" s="5" t="s">
        <v>55</v>
      </c>
      <c r="L2860" s="5" t="s">
        <v>40</v>
      </c>
      <c r="M2860" s="5" t="s">
        <v>49</v>
      </c>
      <c r="N2860" s="5">
        <v>1</v>
      </c>
      <c r="O2860" s="7">
        <v>2857</v>
      </c>
      <c r="P2860" s="8">
        <v>0.05</v>
      </c>
      <c r="Q2860" s="7">
        <v>1735</v>
      </c>
      <c r="R2860" s="9">
        <f t="shared" si="356"/>
        <v>2714.15</v>
      </c>
      <c r="S2860" s="9">
        <f t="shared" si="357"/>
        <v>1735</v>
      </c>
      <c r="T2860" s="9">
        <f t="shared" si="358"/>
        <v>979.15000000000009</v>
      </c>
      <c r="U2860" s="10">
        <f t="shared" si="359"/>
        <v>0.36075751155978852</v>
      </c>
      <c r="V2860" s="5" t="s">
        <v>42</v>
      </c>
    </row>
    <row r="2861" spans="1:22" x14ac:dyDescent="0.3">
      <c r="A2861" s="5" t="s">
        <v>2948</v>
      </c>
      <c r="B2861" s="6">
        <v>45634</v>
      </c>
      <c r="C2861" s="5">
        <f t="shared" si="352"/>
        <v>2024</v>
      </c>
      <c r="D2861" s="5">
        <f t="shared" si="353"/>
        <v>12</v>
      </c>
      <c r="E2861" s="5" t="str">
        <f t="shared" si="354"/>
        <v>Dec</v>
      </c>
      <c r="F2861" s="5" t="str">
        <f t="shared" si="355"/>
        <v>Q4</v>
      </c>
      <c r="G2861" s="5" t="s">
        <v>58</v>
      </c>
      <c r="H2861" s="5" t="s">
        <v>59</v>
      </c>
      <c r="I2861" s="5" t="s">
        <v>60</v>
      </c>
      <c r="J2861" s="5" t="s">
        <v>54</v>
      </c>
      <c r="K2861" s="5" t="s">
        <v>55</v>
      </c>
      <c r="L2861" s="5" t="s">
        <v>76</v>
      </c>
      <c r="M2861" s="5" t="s">
        <v>49</v>
      </c>
      <c r="N2861" s="5">
        <v>1</v>
      </c>
      <c r="O2861" s="7">
        <v>2996</v>
      </c>
      <c r="P2861" s="8">
        <v>0.15</v>
      </c>
      <c r="Q2861" s="7">
        <v>1821</v>
      </c>
      <c r="R2861" s="9">
        <f t="shared" si="356"/>
        <v>2546.6</v>
      </c>
      <c r="S2861" s="9">
        <f t="shared" si="357"/>
        <v>1821</v>
      </c>
      <c r="T2861" s="9">
        <f t="shared" si="358"/>
        <v>725.59999999999991</v>
      </c>
      <c r="U2861" s="10">
        <f t="shared" si="359"/>
        <v>0.28492892484096438</v>
      </c>
      <c r="V2861" s="5" t="s">
        <v>42</v>
      </c>
    </row>
    <row r="2862" spans="1:22" x14ac:dyDescent="0.3">
      <c r="A2862" s="5" t="s">
        <v>2949</v>
      </c>
      <c r="B2862" s="6">
        <v>45634</v>
      </c>
      <c r="C2862" s="5">
        <f t="shared" si="352"/>
        <v>2024</v>
      </c>
      <c r="D2862" s="5">
        <f t="shared" si="353"/>
        <v>12</v>
      </c>
      <c r="E2862" s="5" t="str">
        <f t="shared" si="354"/>
        <v>Dec</v>
      </c>
      <c r="F2862" s="5" t="str">
        <f t="shared" si="355"/>
        <v>Q4</v>
      </c>
      <c r="G2862" s="5" t="s">
        <v>51</v>
      </c>
      <c r="H2862" s="5" t="s">
        <v>52</v>
      </c>
      <c r="I2862" s="5" t="s">
        <v>53</v>
      </c>
      <c r="J2862" s="5" t="s">
        <v>54</v>
      </c>
      <c r="K2862" s="5" t="s">
        <v>99</v>
      </c>
      <c r="L2862" s="5" t="s">
        <v>48</v>
      </c>
      <c r="M2862" s="5" t="s">
        <v>56</v>
      </c>
      <c r="N2862" s="5">
        <v>2</v>
      </c>
      <c r="O2862" s="7">
        <v>1740</v>
      </c>
      <c r="P2862" s="8">
        <v>0</v>
      </c>
      <c r="Q2862" s="7">
        <v>903</v>
      </c>
      <c r="R2862" s="9">
        <f t="shared" si="356"/>
        <v>3480</v>
      </c>
      <c r="S2862" s="9">
        <f t="shared" si="357"/>
        <v>1806</v>
      </c>
      <c r="T2862" s="9">
        <f t="shared" si="358"/>
        <v>1674</v>
      </c>
      <c r="U2862" s="10">
        <f t="shared" si="359"/>
        <v>0.48103448275862071</v>
      </c>
      <c r="V2862" s="5" t="s">
        <v>120</v>
      </c>
    </row>
    <row r="2863" spans="1:22" x14ac:dyDescent="0.3">
      <c r="A2863" s="5" t="s">
        <v>2950</v>
      </c>
      <c r="B2863" s="6">
        <v>45634</v>
      </c>
      <c r="C2863" s="5">
        <f t="shared" si="352"/>
        <v>2024</v>
      </c>
      <c r="D2863" s="5">
        <f t="shared" si="353"/>
        <v>12</v>
      </c>
      <c r="E2863" s="5" t="str">
        <f t="shared" si="354"/>
        <v>Dec</v>
      </c>
      <c r="F2863" s="5" t="str">
        <f t="shared" si="355"/>
        <v>Q4</v>
      </c>
      <c r="G2863" s="5" t="s">
        <v>51</v>
      </c>
      <c r="H2863" s="5" t="s">
        <v>79</v>
      </c>
      <c r="I2863" s="5" t="s">
        <v>80</v>
      </c>
      <c r="J2863" s="5" t="s">
        <v>46</v>
      </c>
      <c r="K2863" s="5" t="s">
        <v>61</v>
      </c>
      <c r="L2863" s="5" t="s">
        <v>40</v>
      </c>
      <c r="M2863" s="5" t="s">
        <v>56</v>
      </c>
      <c r="N2863" s="5">
        <v>1</v>
      </c>
      <c r="O2863" s="7">
        <v>240</v>
      </c>
      <c r="P2863" s="8">
        <v>0.05</v>
      </c>
      <c r="Q2863" s="7">
        <v>100</v>
      </c>
      <c r="R2863" s="9">
        <f t="shared" si="356"/>
        <v>228</v>
      </c>
      <c r="S2863" s="9">
        <f t="shared" si="357"/>
        <v>100</v>
      </c>
      <c r="T2863" s="9">
        <f t="shared" si="358"/>
        <v>128</v>
      </c>
      <c r="U2863" s="10">
        <f t="shared" si="359"/>
        <v>0.56140350877192979</v>
      </c>
      <c r="V2863" s="5" t="s">
        <v>42</v>
      </c>
    </row>
    <row r="2864" spans="1:22" x14ac:dyDescent="0.3">
      <c r="A2864" s="5" t="s">
        <v>2951</v>
      </c>
      <c r="B2864" s="6">
        <v>45635</v>
      </c>
      <c r="C2864" s="5">
        <f t="shared" si="352"/>
        <v>2024</v>
      </c>
      <c r="D2864" s="5">
        <f t="shared" si="353"/>
        <v>12</v>
      </c>
      <c r="E2864" s="5" t="str">
        <f t="shared" si="354"/>
        <v>Dec</v>
      </c>
      <c r="F2864" s="5" t="str">
        <f t="shared" si="355"/>
        <v>Q4</v>
      </c>
      <c r="G2864" s="5" t="s">
        <v>63</v>
      </c>
      <c r="H2864" s="5" t="s">
        <v>64</v>
      </c>
      <c r="I2864" s="5" t="s">
        <v>65</v>
      </c>
      <c r="J2864" s="5" t="s">
        <v>38</v>
      </c>
      <c r="K2864" s="5" t="s">
        <v>39</v>
      </c>
      <c r="L2864" s="5" t="s">
        <v>76</v>
      </c>
      <c r="M2864" s="5" t="s">
        <v>56</v>
      </c>
      <c r="N2864" s="5">
        <v>3</v>
      </c>
      <c r="O2864" s="7">
        <v>51393</v>
      </c>
      <c r="P2864" s="8">
        <v>0</v>
      </c>
      <c r="Q2864" s="7">
        <v>42826</v>
      </c>
      <c r="R2864" s="9">
        <f t="shared" si="356"/>
        <v>154179</v>
      </c>
      <c r="S2864" s="9">
        <f t="shared" si="357"/>
        <v>128478</v>
      </c>
      <c r="T2864" s="9">
        <f t="shared" si="358"/>
        <v>25701</v>
      </c>
      <c r="U2864" s="10">
        <f t="shared" si="359"/>
        <v>0.16669585352090752</v>
      </c>
      <c r="V2864" s="5" t="s">
        <v>42</v>
      </c>
    </row>
    <row r="2865" spans="1:22" x14ac:dyDescent="0.3">
      <c r="A2865" s="5" t="s">
        <v>2952</v>
      </c>
      <c r="B2865" s="6">
        <v>45635</v>
      </c>
      <c r="C2865" s="5">
        <f t="shared" si="352"/>
        <v>2024</v>
      </c>
      <c r="D2865" s="5">
        <f t="shared" si="353"/>
        <v>12</v>
      </c>
      <c r="E2865" s="5" t="str">
        <f t="shared" si="354"/>
        <v>Dec</v>
      </c>
      <c r="F2865" s="5" t="str">
        <f t="shared" si="355"/>
        <v>Q4</v>
      </c>
      <c r="G2865" s="5" t="s">
        <v>51</v>
      </c>
      <c r="H2865" s="5" t="s">
        <v>79</v>
      </c>
      <c r="I2865" s="5" t="s">
        <v>80</v>
      </c>
      <c r="J2865" s="5" t="s">
        <v>38</v>
      </c>
      <c r="K2865" s="5" t="s">
        <v>118</v>
      </c>
      <c r="L2865" s="5" t="s">
        <v>48</v>
      </c>
      <c r="M2865" s="5" t="s">
        <v>41</v>
      </c>
      <c r="N2865" s="5">
        <v>1</v>
      </c>
      <c r="O2865" s="7">
        <v>18490</v>
      </c>
      <c r="P2865" s="8">
        <v>0.15</v>
      </c>
      <c r="Q2865" s="7">
        <v>14042</v>
      </c>
      <c r="R2865" s="9">
        <f t="shared" si="356"/>
        <v>15716.5</v>
      </c>
      <c r="S2865" s="9">
        <f t="shared" si="357"/>
        <v>14042</v>
      </c>
      <c r="T2865" s="9">
        <f t="shared" si="358"/>
        <v>1674.5</v>
      </c>
      <c r="U2865" s="10">
        <f t="shared" si="359"/>
        <v>0.1065440778799351</v>
      </c>
      <c r="V2865" s="5" t="s">
        <v>42</v>
      </c>
    </row>
    <row r="2866" spans="1:22" x14ac:dyDescent="0.3">
      <c r="A2866" s="5" t="s">
        <v>2953</v>
      </c>
      <c r="B2866" s="6">
        <v>45635</v>
      </c>
      <c r="C2866" s="5">
        <f t="shared" si="352"/>
        <v>2024</v>
      </c>
      <c r="D2866" s="5">
        <f t="shared" si="353"/>
        <v>12</v>
      </c>
      <c r="E2866" s="5" t="str">
        <f t="shared" si="354"/>
        <v>Dec</v>
      </c>
      <c r="F2866" s="5" t="str">
        <f t="shared" si="355"/>
        <v>Q4</v>
      </c>
      <c r="G2866" s="5" t="s">
        <v>63</v>
      </c>
      <c r="H2866" s="5" t="s">
        <v>64</v>
      </c>
      <c r="I2866" s="5" t="s">
        <v>65</v>
      </c>
      <c r="J2866" s="5" t="s">
        <v>54</v>
      </c>
      <c r="K2866" s="5" t="s">
        <v>99</v>
      </c>
      <c r="L2866" s="5" t="s">
        <v>76</v>
      </c>
      <c r="M2866" s="5" t="s">
        <v>56</v>
      </c>
      <c r="N2866" s="5">
        <v>1</v>
      </c>
      <c r="O2866" s="7">
        <v>1847</v>
      </c>
      <c r="P2866" s="8">
        <v>0</v>
      </c>
      <c r="Q2866" s="7">
        <v>939</v>
      </c>
      <c r="R2866" s="9">
        <f t="shared" si="356"/>
        <v>1847</v>
      </c>
      <c r="S2866" s="9">
        <f t="shared" si="357"/>
        <v>939</v>
      </c>
      <c r="T2866" s="9">
        <f t="shared" si="358"/>
        <v>908</v>
      </c>
      <c r="U2866" s="10">
        <f t="shared" si="359"/>
        <v>0.49160801299404439</v>
      </c>
      <c r="V2866" s="5" t="s">
        <v>42</v>
      </c>
    </row>
    <row r="2867" spans="1:22" x14ac:dyDescent="0.3">
      <c r="A2867" s="5" t="s">
        <v>2954</v>
      </c>
      <c r="B2867" s="6">
        <v>45636</v>
      </c>
      <c r="C2867" s="5">
        <f t="shared" si="352"/>
        <v>2024</v>
      </c>
      <c r="D2867" s="5">
        <f t="shared" si="353"/>
        <v>12</v>
      </c>
      <c r="E2867" s="5" t="str">
        <f t="shared" si="354"/>
        <v>Dec</v>
      </c>
      <c r="F2867" s="5" t="str">
        <f t="shared" si="355"/>
        <v>Q4</v>
      </c>
      <c r="G2867" s="5" t="s">
        <v>58</v>
      </c>
      <c r="H2867" s="5" t="s">
        <v>59</v>
      </c>
      <c r="I2867" s="5" t="s">
        <v>60</v>
      </c>
      <c r="J2867" s="5" t="s">
        <v>54</v>
      </c>
      <c r="K2867" s="5" t="s">
        <v>84</v>
      </c>
      <c r="L2867" s="5" t="s">
        <v>76</v>
      </c>
      <c r="M2867" s="5" t="s">
        <v>41</v>
      </c>
      <c r="N2867" s="5">
        <v>2</v>
      </c>
      <c r="O2867" s="7">
        <v>2490</v>
      </c>
      <c r="P2867" s="8">
        <v>0.05</v>
      </c>
      <c r="Q2867" s="7">
        <v>1269</v>
      </c>
      <c r="R2867" s="9">
        <f t="shared" si="356"/>
        <v>4731</v>
      </c>
      <c r="S2867" s="9">
        <f t="shared" si="357"/>
        <v>2538</v>
      </c>
      <c r="T2867" s="9">
        <f t="shared" si="358"/>
        <v>2193</v>
      </c>
      <c r="U2867" s="10">
        <f t="shared" si="359"/>
        <v>0.46353836398224479</v>
      </c>
      <c r="V2867" s="5" t="s">
        <v>42</v>
      </c>
    </row>
    <row r="2868" spans="1:22" x14ac:dyDescent="0.3">
      <c r="A2868" s="5" t="s">
        <v>2955</v>
      </c>
      <c r="B2868" s="6">
        <v>45636</v>
      </c>
      <c r="C2868" s="5">
        <f t="shared" si="352"/>
        <v>2024</v>
      </c>
      <c r="D2868" s="5">
        <f t="shared" si="353"/>
        <v>12</v>
      </c>
      <c r="E2868" s="5" t="str">
        <f t="shared" si="354"/>
        <v>Dec</v>
      </c>
      <c r="F2868" s="5" t="str">
        <f t="shared" si="355"/>
        <v>Q4</v>
      </c>
      <c r="G2868" s="5" t="s">
        <v>51</v>
      </c>
      <c r="H2868" s="5" t="s">
        <v>79</v>
      </c>
      <c r="I2868" s="5" t="s">
        <v>80</v>
      </c>
      <c r="J2868" s="5" t="s">
        <v>38</v>
      </c>
      <c r="K2868" s="5" t="s">
        <v>118</v>
      </c>
      <c r="L2868" s="5" t="s">
        <v>48</v>
      </c>
      <c r="M2868" s="5" t="s">
        <v>41</v>
      </c>
      <c r="N2868" s="5">
        <v>3</v>
      </c>
      <c r="O2868" s="7">
        <v>17048</v>
      </c>
      <c r="P2868" s="8">
        <v>0.2</v>
      </c>
      <c r="Q2868" s="7">
        <v>13403</v>
      </c>
      <c r="R2868" s="9">
        <f t="shared" si="356"/>
        <v>40915.200000000004</v>
      </c>
      <c r="S2868" s="9">
        <f t="shared" si="357"/>
        <v>40209</v>
      </c>
      <c r="T2868" s="9">
        <f t="shared" si="358"/>
        <v>706.20000000000437</v>
      </c>
      <c r="U2868" s="10">
        <f t="shared" si="359"/>
        <v>1.7260089160018876E-2</v>
      </c>
      <c r="V2868" s="5" t="s">
        <v>42</v>
      </c>
    </row>
    <row r="2869" spans="1:22" x14ac:dyDescent="0.3">
      <c r="A2869" s="5" t="s">
        <v>2956</v>
      </c>
      <c r="B2869" s="6">
        <v>45636</v>
      </c>
      <c r="C2869" s="5">
        <f t="shared" si="352"/>
        <v>2024</v>
      </c>
      <c r="D2869" s="5">
        <f t="shared" si="353"/>
        <v>12</v>
      </c>
      <c r="E2869" s="5" t="str">
        <f t="shared" si="354"/>
        <v>Dec</v>
      </c>
      <c r="F2869" s="5" t="str">
        <f t="shared" si="355"/>
        <v>Q4</v>
      </c>
      <c r="G2869" s="5" t="s">
        <v>51</v>
      </c>
      <c r="H2869" s="5" t="s">
        <v>106</v>
      </c>
      <c r="I2869" s="5" t="s">
        <v>107</v>
      </c>
      <c r="J2869" s="5" t="s">
        <v>38</v>
      </c>
      <c r="K2869" s="5" t="s">
        <v>118</v>
      </c>
      <c r="L2869" s="5" t="s">
        <v>40</v>
      </c>
      <c r="M2869" s="5" t="s">
        <v>41</v>
      </c>
      <c r="N2869" s="5">
        <v>2</v>
      </c>
      <c r="O2869" s="7">
        <v>16928</v>
      </c>
      <c r="P2869" s="8">
        <v>0.2</v>
      </c>
      <c r="Q2869" s="7">
        <v>12968</v>
      </c>
      <c r="R2869" s="9">
        <f t="shared" si="356"/>
        <v>27084.800000000003</v>
      </c>
      <c r="S2869" s="9">
        <f t="shared" si="357"/>
        <v>25936</v>
      </c>
      <c r="T2869" s="9">
        <f t="shared" si="358"/>
        <v>1148.8000000000029</v>
      </c>
      <c r="U2869" s="10">
        <f t="shared" si="359"/>
        <v>4.2414933837429211E-2</v>
      </c>
      <c r="V2869" s="5" t="s">
        <v>42</v>
      </c>
    </row>
    <row r="2870" spans="1:22" x14ac:dyDescent="0.3">
      <c r="A2870" s="5" t="s">
        <v>2957</v>
      </c>
      <c r="B2870" s="6">
        <v>45636</v>
      </c>
      <c r="C2870" s="5">
        <f t="shared" si="352"/>
        <v>2024</v>
      </c>
      <c r="D2870" s="5">
        <f t="shared" si="353"/>
        <v>12</v>
      </c>
      <c r="E2870" s="5" t="str">
        <f t="shared" si="354"/>
        <v>Dec</v>
      </c>
      <c r="F2870" s="5" t="str">
        <f t="shared" si="355"/>
        <v>Q4</v>
      </c>
      <c r="G2870" s="5" t="s">
        <v>63</v>
      </c>
      <c r="H2870" s="5" t="s">
        <v>86</v>
      </c>
      <c r="I2870" s="5" t="s">
        <v>87</v>
      </c>
      <c r="J2870" s="5" t="s">
        <v>46</v>
      </c>
      <c r="K2870" s="5" t="s">
        <v>66</v>
      </c>
      <c r="L2870" s="5" t="s">
        <v>40</v>
      </c>
      <c r="M2870" s="5" t="s">
        <v>41</v>
      </c>
      <c r="N2870" s="5">
        <v>3</v>
      </c>
      <c r="O2870" s="7">
        <v>306</v>
      </c>
      <c r="P2870" s="8">
        <v>0.2</v>
      </c>
      <c r="Q2870" s="7">
        <v>121</v>
      </c>
      <c r="R2870" s="9">
        <f t="shared" si="356"/>
        <v>734.40000000000009</v>
      </c>
      <c r="S2870" s="9">
        <f t="shared" si="357"/>
        <v>363</v>
      </c>
      <c r="T2870" s="9">
        <f t="shared" si="358"/>
        <v>371.40000000000009</v>
      </c>
      <c r="U2870" s="10">
        <f t="shared" si="359"/>
        <v>0.5057189542483661</v>
      </c>
      <c r="V2870" s="5" t="s">
        <v>42</v>
      </c>
    </row>
    <row r="2871" spans="1:22" x14ac:dyDescent="0.3">
      <c r="A2871" s="5" t="s">
        <v>2958</v>
      </c>
      <c r="B2871" s="6">
        <v>45636</v>
      </c>
      <c r="C2871" s="5">
        <f t="shared" si="352"/>
        <v>2024</v>
      </c>
      <c r="D2871" s="5">
        <f t="shared" si="353"/>
        <v>12</v>
      </c>
      <c r="E2871" s="5" t="str">
        <f t="shared" si="354"/>
        <v>Dec</v>
      </c>
      <c r="F2871" s="5" t="str">
        <f t="shared" si="355"/>
        <v>Q4</v>
      </c>
      <c r="G2871" s="5" t="s">
        <v>51</v>
      </c>
      <c r="H2871" s="5" t="s">
        <v>52</v>
      </c>
      <c r="I2871" s="5" t="s">
        <v>53</v>
      </c>
      <c r="J2871" s="5" t="s">
        <v>38</v>
      </c>
      <c r="K2871" s="5" t="s">
        <v>39</v>
      </c>
      <c r="L2871" s="5" t="s">
        <v>40</v>
      </c>
      <c r="M2871" s="5" t="s">
        <v>49</v>
      </c>
      <c r="N2871" s="5">
        <v>1</v>
      </c>
      <c r="O2871" s="7">
        <v>56156</v>
      </c>
      <c r="P2871" s="8">
        <v>0</v>
      </c>
      <c r="Q2871" s="7">
        <v>47792</v>
      </c>
      <c r="R2871" s="9">
        <f t="shared" si="356"/>
        <v>56156</v>
      </c>
      <c r="S2871" s="9">
        <f t="shared" si="357"/>
        <v>47792</v>
      </c>
      <c r="T2871" s="9">
        <f t="shared" si="358"/>
        <v>8364</v>
      </c>
      <c r="U2871" s="10">
        <f t="shared" si="359"/>
        <v>0.14894223235273168</v>
      </c>
      <c r="V2871" s="5" t="s">
        <v>42</v>
      </c>
    </row>
    <row r="2872" spans="1:22" x14ac:dyDescent="0.3">
      <c r="A2872" s="5" t="s">
        <v>2959</v>
      </c>
      <c r="B2872" s="6">
        <v>45636</v>
      </c>
      <c r="C2872" s="5">
        <f t="shared" si="352"/>
        <v>2024</v>
      </c>
      <c r="D2872" s="5">
        <f t="shared" si="353"/>
        <v>12</v>
      </c>
      <c r="E2872" s="5" t="str">
        <f t="shared" si="354"/>
        <v>Dec</v>
      </c>
      <c r="F2872" s="5" t="str">
        <f t="shared" si="355"/>
        <v>Q4</v>
      </c>
      <c r="G2872" s="5" t="s">
        <v>58</v>
      </c>
      <c r="H2872" s="5" t="s">
        <v>59</v>
      </c>
      <c r="I2872" s="5" t="s">
        <v>60</v>
      </c>
      <c r="J2872" s="5" t="s">
        <v>46</v>
      </c>
      <c r="K2872" s="5" t="s">
        <v>89</v>
      </c>
      <c r="L2872" s="5" t="s">
        <v>40</v>
      </c>
      <c r="M2872" s="5" t="s">
        <v>41</v>
      </c>
      <c r="N2872" s="5">
        <v>1</v>
      </c>
      <c r="O2872" s="7">
        <v>2247</v>
      </c>
      <c r="P2872" s="8">
        <v>0.1</v>
      </c>
      <c r="Q2872" s="7">
        <v>1340</v>
      </c>
      <c r="R2872" s="9">
        <f t="shared" si="356"/>
        <v>2022.3</v>
      </c>
      <c r="S2872" s="9">
        <f t="shared" si="357"/>
        <v>1340</v>
      </c>
      <c r="T2872" s="9">
        <f t="shared" si="358"/>
        <v>682.3</v>
      </c>
      <c r="U2872" s="10">
        <f t="shared" si="359"/>
        <v>0.33738812243485139</v>
      </c>
      <c r="V2872" s="5" t="s">
        <v>42</v>
      </c>
    </row>
    <row r="2873" spans="1:22" x14ac:dyDescent="0.3">
      <c r="A2873" s="5" t="s">
        <v>2960</v>
      </c>
      <c r="B2873" s="6">
        <v>45636</v>
      </c>
      <c r="C2873" s="5">
        <f t="shared" si="352"/>
        <v>2024</v>
      </c>
      <c r="D2873" s="5">
        <f t="shared" si="353"/>
        <v>12</v>
      </c>
      <c r="E2873" s="5" t="str">
        <f t="shared" si="354"/>
        <v>Dec</v>
      </c>
      <c r="F2873" s="5" t="str">
        <f t="shared" si="355"/>
        <v>Q4</v>
      </c>
      <c r="G2873" s="5" t="s">
        <v>51</v>
      </c>
      <c r="H2873" s="5" t="s">
        <v>52</v>
      </c>
      <c r="I2873" s="5" t="s">
        <v>53</v>
      </c>
      <c r="J2873" s="5" t="s">
        <v>54</v>
      </c>
      <c r="K2873" s="5" t="s">
        <v>55</v>
      </c>
      <c r="L2873" s="5" t="s">
        <v>76</v>
      </c>
      <c r="M2873" s="5" t="s">
        <v>49</v>
      </c>
      <c r="N2873" s="5">
        <v>5</v>
      </c>
      <c r="O2873" s="7">
        <v>2629</v>
      </c>
      <c r="P2873" s="8">
        <v>0.05</v>
      </c>
      <c r="Q2873" s="7">
        <v>1579</v>
      </c>
      <c r="R2873" s="9">
        <f t="shared" si="356"/>
        <v>12487.75</v>
      </c>
      <c r="S2873" s="9">
        <f t="shared" si="357"/>
        <v>7895</v>
      </c>
      <c r="T2873" s="9">
        <f t="shared" si="358"/>
        <v>4592.75</v>
      </c>
      <c r="U2873" s="10">
        <f t="shared" si="359"/>
        <v>0.36778042481632001</v>
      </c>
      <c r="V2873" s="5" t="s">
        <v>42</v>
      </c>
    </row>
    <row r="2874" spans="1:22" x14ac:dyDescent="0.3">
      <c r="A2874" s="5" t="s">
        <v>2961</v>
      </c>
      <c r="B2874" s="6">
        <v>45636</v>
      </c>
      <c r="C2874" s="5">
        <f t="shared" si="352"/>
        <v>2024</v>
      </c>
      <c r="D2874" s="5">
        <f t="shared" si="353"/>
        <v>12</v>
      </c>
      <c r="E2874" s="5" t="str">
        <f t="shared" si="354"/>
        <v>Dec</v>
      </c>
      <c r="F2874" s="5" t="str">
        <f t="shared" si="355"/>
        <v>Q4</v>
      </c>
      <c r="G2874" s="5" t="s">
        <v>35</v>
      </c>
      <c r="H2874" s="5" t="s">
        <v>44</v>
      </c>
      <c r="I2874" s="5" t="s">
        <v>45</v>
      </c>
      <c r="J2874" s="5" t="s">
        <v>38</v>
      </c>
      <c r="K2874" s="5" t="s">
        <v>75</v>
      </c>
      <c r="L2874" s="5" t="s">
        <v>76</v>
      </c>
      <c r="M2874" s="5" t="s">
        <v>49</v>
      </c>
      <c r="N2874" s="5">
        <v>1</v>
      </c>
      <c r="O2874" s="7">
        <v>10537</v>
      </c>
      <c r="P2874" s="8">
        <v>0</v>
      </c>
      <c r="Q2874" s="7">
        <v>7824</v>
      </c>
      <c r="R2874" s="9">
        <f t="shared" si="356"/>
        <v>10537</v>
      </c>
      <c r="S2874" s="9">
        <f t="shared" si="357"/>
        <v>7824</v>
      </c>
      <c r="T2874" s="9">
        <f t="shared" si="358"/>
        <v>2713</v>
      </c>
      <c r="U2874" s="10">
        <f t="shared" si="359"/>
        <v>0.25747366423080575</v>
      </c>
      <c r="V2874" s="5" t="s">
        <v>42</v>
      </c>
    </row>
    <row r="2875" spans="1:22" x14ac:dyDescent="0.3">
      <c r="A2875" s="5" t="s">
        <v>2962</v>
      </c>
      <c r="B2875" s="6">
        <v>45636</v>
      </c>
      <c r="C2875" s="5">
        <f t="shared" si="352"/>
        <v>2024</v>
      </c>
      <c r="D2875" s="5">
        <f t="shared" si="353"/>
        <v>12</v>
      </c>
      <c r="E2875" s="5" t="str">
        <f t="shared" si="354"/>
        <v>Dec</v>
      </c>
      <c r="F2875" s="5" t="str">
        <f t="shared" si="355"/>
        <v>Q4</v>
      </c>
      <c r="G2875" s="5" t="s">
        <v>63</v>
      </c>
      <c r="H2875" s="5" t="s">
        <v>109</v>
      </c>
      <c r="I2875" s="5" t="s">
        <v>110</v>
      </c>
      <c r="J2875" s="5" t="s">
        <v>46</v>
      </c>
      <c r="K2875" s="5" t="s">
        <v>66</v>
      </c>
      <c r="L2875" s="5" t="s">
        <v>40</v>
      </c>
      <c r="M2875" s="5" t="s">
        <v>49</v>
      </c>
      <c r="N2875" s="5">
        <v>5</v>
      </c>
      <c r="O2875" s="7">
        <v>284</v>
      </c>
      <c r="P2875" s="8">
        <v>0.05</v>
      </c>
      <c r="Q2875" s="7">
        <v>110</v>
      </c>
      <c r="R2875" s="9">
        <f t="shared" si="356"/>
        <v>1349</v>
      </c>
      <c r="S2875" s="9">
        <f t="shared" si="357"/>
        <v>550</v>
      </c>
      <c r="T2875" s="9">
        <f t="shared" si="358"/>
        <v>799</v>
      </c>
      <c r="U2875" s="10">
        <f t="shared" si="359"/>
        <v>0.59229058561897707</v>
      </c>
      <c r="V2875" s="5" t="s">
        <v>120</v>
      </c>
    </row>
    <row r="2876" spans="1:22" x14ac:dyDescent="0.3">
      <c r="A2876" s="5" t="s">
        <v>2963</v>
      </c>
      <c r="B2876" s="6">
        <v>45636</v>
      </c>
      <c r="C2876" s="5">
        <f t="shared" si="352"/>
        <v>2024</v>
      </c>
      <c r="D2876" s="5">
        <f t="shared" si="353"/>
        <v>12</v>
      </c>
      <c r="E2876" s="5" t="str">
        <f t="shared" si="354"/>
        <v>Dec</v>
      </c>
      <c r="F2876" s="5" t="str">
        <f t="shared" si="355"/>
        <v>Q4</v>
      </c>
      <c r="G2876" s="5" t="s">
        <v>51</v>
      </c>
      <c r="H2876" s="5" t="s">
        <v>52</v>
      </c>
      <c r="I2876" s="5" t="s">
        <v>53</v>
      </c>
      <c r="J2876" s="5" t="s">
        <v>54</v>
      </c>
      <c r="K2876" s="5" t="s">
        <v>55</v>
      </c>
      <c r="L2876" s="5" t="s">
        <v>40</v>
      </c>
      <c r="M2876" s="5" t="s">
        <v>49</v>
      </c>
      <c r="N2876" s="5">
        <v>4</v>
      </c>
      <c r="O2876" s="7">
        <v>2719</v>
      </c>
      <c r="P2876" s="8">
        <v>0.15</v>
      </c>
      <c r="Q2876" s="7">
        <v>1663</v>
      </c>
      <c r="R2876" s="9">
        <f t="shared" si="356"/>
        <v>9244.6</v>
      </c>
      <c r="S2876" s="9">
        <f t="shared" si="357"/>
        <v>6652</v>
      </c>
      <c r="T2876" s="9">
        <f t="shared" si="358"/>
        <v>2592.6000000000004</v>
      </c>
      <c r="U2876" s="10">
        <f t="shared" si="359"/>
        <v>0.28044480020768886</v>
      </c>
      <c r="V2876" s="5" t="s">
        <v>42</v>
      </c>
    </row>
    <row r="2877" spans="1:22" x14ac:dyDescent="0.3">
      <c r="A2877" s="5" t="s">
        <v>2964</v>
      </c>
      <c r="B2877" s="6">
        <v>45636</v>
      </c>
      <c r="C2877" s="5">
        <f t="shared" si="352"/>
        <v>2024</v>
      </c>
      <c r="D2877" s="5">
        <f t="shared" si="353"/>
        <v>12</v>
      </c>
      <c r="E2877" s="5" t="str">
        <f t="shared" si="354"/>
        <v>Dec</v>
      </c>
      <c r="F2877" s="5" t="str">
        <f t="shared" si="355"/>
        <v>Q4</v>
      </c>
      <c r="G2877" s="5" t="s">
        <v>51</v>
      </c>
      <c r="H2877" s="5" t="s">
        <v>52</v>
      </c>
      <c r="I2877" s="5" t="s">
        <v>53</v>
      </c>
      <c r="J2877" s="5" t="s">
        <v>46</v>
      </c>
      <c r="K2877" s="5" t="s">
        <v>66</v>
      </c>
      <c r="L2877" s="5" t="s">
        <v>40</v>
      </c>
      <c r="M2877" s="5" t="s">
        <v>41</v>
      </c>
      <c r="N2877" s="5">
        <v>2</v>
      </c>
      <c r="O2877" s="7">
        <v>306</v>
      </c>
      <c r="P2877" s="8">
        <v>0.05</v>
      </c>
      <c r="Q2877" s="7">
        <v>123</v>
      </c>
      <c r="R2877" s="9">
        <f t="shared" si="356"/>
        <v>581.4</v>
      </c>
      <c r="S2877" s="9">
        <f t="shared" si="357"/>
        <v>246</v>
      </c>
      <c r="T2877" s="9">
        <f t="shared" si="358"/>
        <v>335.4</v>
      </c>
      <c r="U2877" s="10">
        <f t="shared" si="359"/>
        <v>0.57688338493292057</v>
      </c>
      <c r="V2877" s="5" t="s">
        <v>42</v>
      </c>
    </row>
    <row r="2878" spans="1:22" x14ac:dyDescent="0.3">
      <c r="A2878" s="5" t="s">
        <v>2965</v>
      </c>
      <c r="B2878" s="6">
        <v>45636</v>
      </c>
      <c r="C2878" s="5">
        <f t="shared" si="352"/>
        <v>2024</v>
      </c>
      <c r="D2878" s="5">
        <f t="shared" si="353"/>
        <v>12</v>
      </c>
      <c r="E2878" s="5" t="str">
        <f t="shared" si="354"/>
        <v>Dec</v>
      </c>
      <c r="F2878" s="5" t="str">
        <f t="shared" si="355"/>
        <v>Q4</v>
      </c>
      <c r="G2878" s="5" t="s">
        <v>35</v>
      </c>
      <c r="H2878" s="5" t="s">
        <v>36</v>
      </c>
      <c r="I2878" s="5" t="s">
        <v>37</v>
      </c>
      <c r="J2878" s="5" t="s">
        <v>38</v>
      </c>
      <c r="K2878" s="5" t="s">
        <v>104</v>
      </c>
      <c r="L2878" s="5" t="s">
        <v>76</v>
      </c>
      <c r="M2878" s="5" t="s">
        <v>56</v>
      </c>
      <c r="N2878" s="5">
        <v>2</v>
      </c>
      <c r="O2878" s="7">
        <v>1547</v>
      </c>
      <c r="P2878" s="8">
        <v>0</v>
      </c>
      <c r="Q2878" s="7">
        <v>767</v>
      </c>
      <c r="R2878" s="9">
        <f t="shared" si="356"/>
        <v>3094</v>
      </c>
      <c r="S2878" s="9">
        <f t="shared" si="357"/>
        <v>1534</v>
      </c>
      <c r="T2878" s="9">
        <f t="shared" si="358"/>
        <v>1560</v>
      </c>
      <c r="U2878" s="10">
        <f t="shared" si="359"/>
        <v>0.50420168067226889</v>
      </c>
      <c r="V2878" s="5" t="s">
        <v>42</v>
      </c>
    </row>
    <row r="2879" spans="1:22" x14ac:dyDescent="0.3">
      <c r="A2879" s="5" t="s">
        <v>2966</v>
      </c>
      <c r="B2879" s="6">
        <v>45637</v>
      </c>
      <c r="C2879" s="5">
        <f t="shared" si="352"/>
        <v>2024</v>
      </c>
      <c r="D2879" s="5">
        <f t="shared" si="353"/>
        <v>12</v>
      </c>
      <c r="E2879" s="5" t="str">
        <f t="shared" si="354"/>
        <v>Dec</v>
      </c>
      <c r="F2879" s="5" t="str">
        <f t="shared" si="355"/>
        <v>Q4</v>
      </c>
      <c r="G2879" s="5" t="s">
        <v>63</v>
      </c>
      <c r="H2879" s="5" t="s">
        <v>109</v>
      </c>
      <c r="I2879" s="5" t="s">
        <v>110</v>
      </c>
      <c r="J2879" s="5" t="s">
        <v>38</v>
      </c>
      <c r="K2879" s="5" t="s">
        <v>75</v>
      </c>
      <c r="L2879" s="5" t="s">
        <v>48</v>
      </c>
      <c r="M2879" s="5" t="s">
        <v>49</v>
      </c>
      <c r="N2879" s="5">
        <v>2</v>
      </c>
      <c r="O2879" s="7">
        <v>10573</v>
      </c>
      <c r="P2879" s="8">
        <v>0.15</v>
      </c>
      <c r="Q2879" s="7">
        <v>7994</v>
      </c>
      <c r="R2879" s="9">
        <f t="shared" si="356"/>
        <v>17974.099999999999</v>
      </c>
      <c r="S2879" s="9">
        <f t="shared" si="357"/>
        <v>15988</v>
      </c>
      <c r="T2879" s="9">
        <f t="shared" si="358"/>
        <v>1986.0999999999985</v>
      </c>
      <c r="U2879" s="10">
        <f t="shared" si="359"/>
        <v>0.11049788306507689</v>
      </c>
      <c r="V2879" s="5" t="s">
        <v>42</v>
      </c>
    </row>
    <row r="2880" spans="1:22" x14ac:dyDescent="0.3">
      <c r="A2880" s="5" t="s">
        <v>2967</v>
      </c>
      <c r="B2880" s="6">
        <v>45638</v>
      </c>
      <c r="C2880" s="5">
        <f t="shared" si="352"/>
        <v>2024</v>
      </c>
      <c r="D2880" s="5">
        <f t="shared" si="353"/>
        <v>12</v>
      </c>
      <c r="E2880" s="5" t="str">
        <f t="shared" si="354"/>
        <v>Dec</v>
      </c>
      <c r="F2880" s="5" t="str">
        <f t="shared" si="355"/>
        <v>Q4</v>
      </c>
      <c r="G2880" s="5" t="s">
        <v>51</v>
      </c>
      <c r="H2880" s="5" t="s">
        <v>106</v>
      </c>
      <c r="I2880" s="5" t="s">
        <v>107</v>
      </c>
      <c r="J2880" s="5" t="s">
        <v>81</v>
      </c>
      <c r="K2880" s="5" t="s">
        <v>94</v>
      </c>
      <c r="L2880" s="5" t="s">
        <v>40</v>
      </c>
      <c r="M2880" s="5" t="s">
        <v>41</v>
      </c>
      <c r="N2880" s="5">
        <v>1</v>
      </c>
      <c r="O2880" s="7">
        <v>34625</v>
      </c>
      <c r="P2880" s="8">
        <v>0.3</v>
      </c>
      <c r="Q2880" s="7">
        <v>24013</v>
      </c>
      <c r="R2880" s="9">
        <f t="shared" si="356"/>
        <v>24237.5</v>
      </c>
      <c r="S2880" s="9">
        <f t="shared" si="357"/>
        <v>24013</v>
      </c>
      <c r="T2880" s="9">
        <f t="shared" si="358"/>
        <v>224.5</v>
      </c>
      <c r="U2880" s="10">
        <f t="shared" si="359"/>
        <v>9.2625064466219705E-3</v>
      </c>
      <c r="V2880" s="5" t="s">
        <v>42</v>
      </c>
    </row>
    <row r="2881" spans="1:22" x14ac:dyDescent="0.3">
      <c r="A2881" s="5" t="s">
        <v>2968</v>
      </c>
      <c r="B2881" s="6">
        <v>45638</v>
      </c>
      <c r="C2881" s="5">
        <f t="shared" si="352"/>
        <v>2024</v>
      </c>
      <c r="D2881" s="5">
        <f t="shared" si="353"/>
        <v>12</v>
      </c>
      <c r="E2881" s="5" t="str">
        <f t="shared" si="354"/>
        <v>Dec</v>
      </c>
      <c r="F2881" s="5" t="str">
        <f t="shared" si="355"/>
        <v>Q4</v>
      </c>
      <c r="G2881" s="5" t="s">
        <v>63</v>
      </c>
      <c r="H2881" s="5" t="s">
        <v>64</v>
      </c>
      <c r="I2881" s="5" t="s">
        <v>65</v>
      </c>
      <c r="J2881" s="5" t="s">
        <v>46</v>
      </c>
      <c r="K2881" s="5" t="s">
        <v>61</v>
      </c>
      <c r="L2881" s="5" t="s">
        <v>76</v>
      </c>
      <c r="M2881" s="5" t="s">
        <v>41</v>
      </c>
      <c r="N2881" s="5">
        <v>1</v>
      </c>
      <c r="O2881" s="7">
        <v>248</v>
      </c>
      <c r="P2881" s="8">
        <v>0.15</v>
      </c>
      <c r="Q2881" s="7">
        <v>104</v>
      </c>
      <c r="R2881" s="9">
        <f t="shared" si="356"/>
        <v>210.79999999999998</v>
      </c>
      <c r="S2881" s="9">
        <f t="shared" si="357"/>
        <v>104</v>
      </c>
      <c r="T2881" s="9">
        <f t="shared" si="358"/>
        <v>106.79999999999998</v>
      </c>
      <c r="U2881" s="10">
        <f t="shared" si="359"/>
        <v>0.50664136622390887</v>
      </c>
      <c r="V2881" s="5" t="s">
        <v>120</v>
      </c>
    </row>
    <row r="2882" spans="1:22" x14ac:dyDescent="0.3">
      <c r="A2882" s="5" t="s">
        <v>2969</v>
      </c>
      <c r="B2882" s="6">
        <v>45638</v>
      </c>
      <c r="C2882" s="5">
        <f t="shared" ref="C2882:C2945" si="360">YEAR(B2882)</f>
        <v>2024</v>
      </c>
      <c r="D2882" s="5">
        <f t="shared" ref="D2882:D2945" si="361">MONTH(B2882)</f>
        <v>12</v>
      </c>
      <c r="E2882" s="5" t="str">
        <f t="shared" ref="E2882:E2945" si="362">TEXT(B2882,"mmm")</f>
        <v>Dec</v>
      </c>
      <c r="F2882" s="5" t="str">
        <f t="shared" ref="F2882:F2945" si="363">"Q"&amp;ROUNDUP(D2882/3,0)</f>
        <v>Q4</v>
      </c>
      <c r="G2882" s="5" t="s">
        <v>35</v>
      </c>
      <c r="H2882" s="5" t="s">
        <v>36</v>
      </c>
      <c r="I2882" s="5" t="s">
        <v>37</v>
      </c>
      <c r="J2882" s="5" t="s">
        <v>46</v>
      </c>
      <c r="K2882" s="5" t="s">
        <v>47</v>
      </c>
      <c r="L2882" s="5" t="s">
        <v>40</v>
      </c>
      <c r="M2882" s="5" t="s">
        <v>49</v>
      </c>
      <c r="N2882" s="5">
        <v>3</v>
      </c>
      <c r="O2882" s="7">
        <v>415</v>
      </c>
      <c r="P2882" s="8">
        <v>0.1</v>
      </c>
      <c r="Q2882" s="7">
        <v>182</v>
      </c>
      <c r="R2882" s="9">
        <f t="shared" ref="R2882:R2945" si="364">N2882*O2882*(1-P2882)</f>
        <v>1120.5</v>
      </c>
      <c r="S2882" s="9">
        <f t="shared" ref="S2882:S2945" si="365">N2882*Q2882</f>
        <v>546</v>
      </c>
      <c r="T2882" s="9">
        <f t="shared" ref="T2882:T2945" si="366">R2882-S2882</f>
        <v>574.5</v>
      </c>
      <c r="U2882" s="10">
        <f t="shared" ref="U2882:U2945" si="367">IF(R2882=0,0,T2882/R2882)</f>
        <v>0.5127175368139224</v>
      </c>
      <c r="V2882" s="5" t="s">
        <v>42</v>
      </c>
    </row>
    <row r="2883" spans="1:22" x14ac:dyDescent="0.3">
      <c r="A2883" s="5" t="s">
        <v>2970</v>
      </c>
      <c r="B2883" s="6">
        <v>45638</v>
      </c>
      <c r="C2883" s="5">
        <f t="shared" si="360"/>
        <v>2024</v>
      </c>
      <c r="D2883" s="5">
        <f t="shared" si="361"/>
        <v>12</v>
      </c>
      <c r="E2883" s="5" t="str">
        <f t="shared" si="362"/>
        <v>Dec</v>
      </c>
      <c r="F2883" s="5" t="str">
        <f t="shared" si="363"/>
        <v>Q4</v>
      </c>
      <c r="G2883" s="5" t="s">
        <v>51</v>
      </c>
      <c r="H2883" s="5" t="s">
        <v>106</v>
      </c>
      <c r="I2883" s="5" t="s">
        <v>107</v>
      </c>
      <c r="J2883" s="5" t="s">
        <v>81</v>
      </c>
      <c r="K2883" s="5" t="s">
        <v>146</v>
      </c>
      <c r="L2883" s="5" t="s">
        <v>40</v>
      </c>
      <c r="M2883" s="5" t="s">
        <v>49</v>
      </c>
      <c r="N2883" s="5">
        <v>8</v>
      </c>
      <c r="O2883" s="7">
        <v>8975</v>
      </c>
      <c r="P2883" s="8">
        <v>0.35</v>
      </c>
      <c r="Q2883" s="7">
        <v>5522</v>
      </c>
      <c r="R2883" s="9">
        <f t="shared" si="364"/>
        <v>46670</v>
      </c>
      <c r="S2883" s="9">
        <f t="shared" si="365"/>
        <v>44176</v>
      </c>
      <c r="T2883" s="9">
        <f t="shared" si="366"/>
        <v>2494</v>
      </c>
      <c r="U2883" s="10">
        <f t="shared" si="367"/>
        <v>5.3439040068566528E-2</v>
      </c>
      <c r="V2883" s="5" t="s">
        <v>42</v>
      </c>
    </row>
    <row r="2884" spans="1:22" x14ac:dyDescent="0.3">
      <c r="A2884" s="5" t="s">
        <v>2971</v>
      </c>
      <c r="B2884" s="6">
        <v>45638</v>
      </c>
      <c r="C2884" s="5">
        <f t="shared" si="360"/>
        <v>2024</v>
      </c>
      <c r="D2884" s="5">
        <f t="shared" si="361"/>
        <v>12</v>
      </c>
      <c r="E2884" s="5" t="str">
        <f t="shared" si="362"/>
        <v>Dec</v>
      </c>
      <c r="F2884" s="5" t="str">
        <f t="shared" si="363"/>
        <v>Q4</v>
      </c>
      <c r="G2884" s="5" t="s">
        <v>35</v>
      </c>
      <c r="H2884" s="5" t="s">
        <v>91</v>
      </c>
      <c r="I2884" s="5" t="s">
        <v>92</v>
      </c>
      <c r="J2884" s="5" t="s">
        <v>54</v>
      </c>
      <c r="K2884" s="5" t="s">
        <v>55</v>
      </c>
      <c r="L2884" s="5" t="s">
        <v>40</v>
      </c>
      <c r="M2884" s="5" t="s">
        <v>41</v>
      </c>
      <c r="N2884" s="5">
        <v>2</v>
      </c>
      <c r="O2884" s="7">
        <v>2895</v>
      </c>
      <c r="P2884" s="8">
        <v>0.2</v>
      </c>
      <c r="Q2884" s="7">
        <v>1740</v>
      </c>
      <c r="R2884" s="9">
        <f t="shared" si="364"/>
        <v>4632</v>
      </c>
      <c r="S2884" s="9">
        <f t="shared" si="365"/>
        <v>3480</v>
      </c>
      <c r="T2884" s="9">
        <f t="shared" si="366"/>
        <v>1152</v>
      </c>
      <c r="U2884" s="10">
        <f t="shared" si="367"/>
        <v>0.24870466321243523</v>
      </c>
      <c r="V2884" s="5" t="s">
        <v>42</v>
      </c>
    </row>
    <row r="2885" spans="1:22" x14ac:dyDescent="0.3">
      <c r="A2885" s="5" t="s">
        <v>2972</v>
      </c>
      <c r="B2885" s="6">
        <v>45639</v>
      </c>
      <c r="C2885" s="5">
        <f t="shared" si="360"/>
        <v>2024</v>
      </c>
      <c r="D2885" s="5">
        <f t="shared" si="361"/>
        <v>12</v>
      </c>
      <c r="E2885" s="5" t="str">
        <f t="shared" si="362"/>
        <v>Dec</v>
      </c>
      <c r="F2885" s="5" t="str">
        <f t="shared" si="363"/>
        <v>Q4</v>
      </c>
      <c r="G2885" s="5" t="s">
        <v>63</v>
      </c>
      <c r="H2885" s="5" t="s">
        <v>109</v>
      </c>
      <c r="I2885" s="5" t="s">
        <v>110</v>
      </c>
      <c r="J2885" s="5" t="s">
        <v>54</v>
      </c>
      <c r="K2885" s="5" t="s">
        <v>84</v>
      </c>
      <c r="L2885" s="5" t="s">
        <v>40</v>
      </c>
      <c r="M2885" s="5" t="s">
        <v>49</v>
      </c>
      <c r="N2885" s="5">
        <v>2</v>
      </c>
      <c r="O2885" s="7">
        <v>2513</v>
      </c>
      <c r="P2885" s="8">
        <v>0</v>
      </c>
      <c r="Q2885" s="7">
        <v>1269</v>
      </c>
      <c r="R2885" s="9">
        <f t="shared" si="364"/>
        <v>5026</v>
      </c>
      <c r="S2885" s="9">
        <f t="shared" si="365"/>
        <v>2538</v>
      </c>
      <c r="T2885" s="9">
        <f t="shared" si="366"/>
        <v>2488</v>
      </c>
      <c r="U2885" s="10">
        <f t="shared" si="367"/>
        <v>0.49502586549940308</v>
      </c>
      <c r="V2885" s="5" t="s">
        <v>42</v>
      </c>
    </row>
    <row r="2886" spans="1:22" x14ac:dyDescent="0.3">
      <c r="A2886" s="5" t="s">
        <v>2973</v>
      </c>
      <c r="B2886" s="6">
        <v>45639</v>
      </c>
      <c r="C2886" s="5">
        <f t="shared" si="360"/>
        <v>2024</v>
      </c>
      <c r="D2886" s="5">
        <f t="shared" si="361"/>
        <v>12</v>
      </c>
      <c r="E2886" s="5" t="str">
        <f t="shared" si="362"/>
        <v>Dec</v>
      </c>
      <c r="F2886" s="5" t="str">
        <f t="shared" si="363"/>
        <v>Q4</v>
      </c>
      <c r="G2886" s="5" t="s">
        <v>58</v>
      </c>
      <c r="H2886" s="5" t="s">
        <v>59</v>
      </c>
      <c r="I2886" s="5" t="s">
        <v>60</v>
      </c>
      <c r="J2886" s="5" t="s">
        <v>54</v>
      </c>
      <c r="K2886" s="5" t="s">
        <v>99</v>
      </c>
      <c r="L2886" s="5" t="s">
        <v>76</v>
      </c>
      <c r="M2886" s="5" t="s">
        <v>56</v>
      </c>
      <c r="N2886" s="5">
        <v>1</v>
      </c>
      <c r="O2886" s="7">
        <v>1954</v>
      </c>
      <c r="P2886" s="8">
        <v>0.15</v>
      </c>
      <c r="Q2886" s="7">
        <v>1008</v>
      </c>
      <c r="R2886" s="9">
        <f t="shared" si="364"/>
        <v>1660.8999999999999</v>
      </c>
      <c r="S2886" s="9">
        <f t="shared" si="365"/>
        <v>1008</v>
      </c>
      <c r="T2886" s="9">
        <f t="shared" si="366"/>
        <v>652.89999999999986</v>
      </c>
      <c r="U2886" s="10">
        <f t="shared" si="367"/>
        <v>0.39310012643747361</v>
      </c>
      <c r="V2886" s="5" t="s">
        <v>42</v>
      </c>
    </row>
    <row r="2887" spans="1:22" x14ac:dyDescent="0.3">
      <c r="A2887" s="5" t="s">
        <v>2974</v>
      </c>
      <c r="B2887" s="6">
        <v>45639</v>
      </c>
      <c r="C2887" s="5">
        <f t="shared" si="360"/>
        <v>2024</v>
      </c>
      <c r="D2887" s="5">
        <f t="shared" si="361"/>
        <v>12</v>
      </c>
      <c r="E2887" s="5" t="str">
        <f t="shared" si="362"/>
        <v>Dec</v>
      </c>
      <c r="F2887" s="5" t="str">
        <f t="shared" si="363"/>
        <v>Q4</v>
      </c>
      <c r="G2887" s="5" t="s">
        <v>51</v>
      </c>
      <c r="H2887" s="5" t="s">
        <v>79</v>
      </c>
      <c r="I2887" s="5" t="s">
        <v>80</v>
      </c>
      <c r="J2887" s="5" t="s">
        <v>81</v>
      </c>
      <c r="K2887" s="5" t="s">
        <v>94</v>
      </c>
      <c r="L2887" s="5" t="s">
        <v>40</v>
      </c>
      <c r="M2887" s="5" t="s">
        <v>56</v>
      </c>
      <c r="N2887" s="5">
        <v>1</v>
      </c>
      <c r="O2887" s="7">
        <v>30238</v>
      </c>
      <c r="P2887" s="8">
        <v>0.35</v>
      </c>
      <c r="Q2887" s="7">
        <v>20412</v>
      </c>
      <c r="R2887" s="9">
        <f t="shared" si="364"/>
        <v>19654.7</v>
      </c>
      <c r="S2887" s="9">
        <f t="shared" si="365"/>
        <v>20412</v>
      </c>
      <c r="T2887" s="9">
        <f t="shared" si="366"/>
        <v>-757.29999999999927</v>
      </c>
      <c r="U2887" s="10">
        <f t="shared" si="367"/>
        <v>-3.8530224322935444E-2</v>
      </c>
      <c r="V2887" s="5" t="s">
        <v>42</v>
      </c>
    </row>
    <row r="2888" spans="1:22" x14ac:dyDescent="0.3">
      <c r="A2888" s="5" t="s">
        <v>2975</v>
      </c>
      <c r="B2888" s="6">
        <v>45640</v>
      </c>
      <c r="C2888" s="5">
        <f t="shared" si="360"/>
        <v>2024</v>
      </c>
      <c r="D2888" s="5">
        <f t="shared" si="361"/>
        <v>12</v>
      </c>
      <c r="E2888" s="5" t="str">
        <f t="shared" si="362"/>
        <v>Dec</v>
      </c>
      <c r="F2888" s="5" t="str">
        <f t="shared" si="363"/>
        <v>Q4</v>
      </c>
      <c r="G2888" s="5" t="s">
        <v>51</v>
      </c>
      <c r="H2888" s="5" t="s">
        <v>106</v>
      </c>
      <c r="I2888" s="5" t="s">
        <v>107</v>
      </c>
      <c r="J2888" s="5" t="s">
        <v>81</v>
      </c>
      <c r="K2888" s="5" t="s">
        <v>146</v>
      </c>
      <c r="L2888" s="5" t="s">
        <v>40</v>
      </c>
      <c r="M2888" s="5" t="s">
        <v>56</v>
      </c>
      <c r="N2888" s="5">
        <v>1</v>
      </c>
      <c r="O2888" s="7">
        <v>8357</v>
      </c>
      <c r="P2888" s="8">
        <v>0.35</v>
      </c>
      <c r="Q2888" s="7">
        <v>5106</v>
      </c>
      <c r="R2888" s="9">
        <f t="shared" si="364"/>
        <v>5432.05</v>
      </c>
      <c r="S2888" s="9">
        <f t="shared" si="365"/>
        <v>5106</v>
      </c>
      <c r="T2888" s="9">
        <f t="shared" si="366"/>
        <v>326.05000000000018</v>
      </c>
      <c r="U2888" s="10">
        <f t="shared" si="367"/>
        <v>6.0023379755341014E-2</v>
      </c>
      <c r="V2888" s="5" t="s">
        <v>42</v>
      </c>
    </row>
    <row r="2889" spans="1:22" x14ac:dyDescent="0.3">
      <c r="A2889" s="5" t="s">
        <v>2976</v>
      </c>
      <c r="B2889" s="6">
        <v>45640</v>
      </c>
      <c r="C2889" s="5">
        <f t="shared" si="360"/>
        <v>2024</v>
      </c>
      <c r="D2889" s="5">
        <f t="shared" si="361"/>
        <v>12</v>
      </c>
      <c r="E2889" s="5" t="str">
        <f t="shared" si="362"/>
        <v>Dec</v>
      </c>
      <c r="F2889" s="5" t="str">
        <f t="shared" si="363"/>
        <v>Q4</v>
      </c>
      <c r="G2889" s="5" t="s">
        <v>63</v>
      </c>
      <c r="H2889" s="5" t="s">
        <v>109</v>
      </c>
      <c r="I2889" s="5" t="s">
        <v>110</v>
      </c>
      <c r="J2889" s="5" t="s">
        <v>46</v>
      </c>
      <c r="K2889" s="5" t="s">
        <v>89</v>
      </c>
      <c r="L2889" s="5" t="s">
        <v>40</v>
      </c>
      <c r="M2889" s="5" t="s">
        <v>49</v>
      </c>
      <c r="N2889" s="5">
        <v>1</v>
      </c>
      <c r="O2889" s="7">
        <v>2064</v>
      </c>
      <c r="P2889" s="8">
        <v>0</v>
      </c>
      <c r="Q2889" s="7">
        <v>1169</v>
      </c>
      <c r="R2889" s="9">
        <f t="shared" si="364"/>
        <v>2064</v>
      </c>
      <c r="S2889" s="9">
        <f t="shared" si="365"/>
        <v>1169</v>
      </c>
      <c r="T2889" s="9">
        <f t="shared" si="366"/>
        <v>895</v>
      </c>
      <c r="U2889" s="10">
        <f t="shared" si="367"/>
        <v>0.43362403100775193</v>
      </c>
      <c r="V2889" s="5" t="s">
        <v>42</v>
      </c>
    </row>
    <row r="2890" spans="1:22" x14ac:dyDescent="0.3">
      <c r="A2890" s="5" t="s">
        <v>2977</v>
      </c>
      <c r="B2890" s="6">
        <v>45640</v>
      </c>
      <c r="C2890" s="5">
        <f t="shared" si="360"/>
        <v>2024</v>
      </c>
      <c r="D2890" s="5">
        <f t="shared" si="361"/>
        <v>12</v>
      </c>
      <c r="E2890" s="5" t="str">
        <f t="shared" si="362"/>
        <v>Dec</v>
      </c>
      <c r="F2890" s="5" t="str">
        <f t="shared" si="363"/>
        <v>Q4</v>
      </c>
      <c r="G2890" s="5" t="s">
        <v>51</v>
      </c>
      <c r="H2890" s="5" t="s">
        <v>52</v>
      </c>
      <c r="I2890" s="5" t="s">
        <v>53</v>
      </c>
      <c r="J2890" s="5" t="s">
        <v>81</v>
      </c>
      <c r="K2890" s="5" t="s">
        <v>82</v>
      </c>
      <c r="L2890" s="5" t="s">
        <v>48</v>
      </c>
      <c r="M2890" s="5" t="s">
        <v>49</v>
      </c>
      <c r="N2890" s="5">
        <v>8</v>
      </c>
      <c r="O2890" s="7">
        <v>6183</v>
      </c>
      <c r="P2890" s="8">
        <v>0.25</v>
      </c>
      <c r="Q2890" s="7">
        <v>3422</v>
      </c>
      <c r="R2890" s="9">
        <f t="shared" si="364"/>
        <v>37098</v>
      </c>
      <c r="S2890" s="9">
        <f t="shared" si="365"/>
        <v>27376</v>
      </c>
      <c r="T2890" s="9">
        <f t="shared" si="366"/>
        <v>9722</v>
      </c>
      <c r="U2890" s="10">
        <f t="shared" si="367"/>
        <v>0.26206264488651682</v>
      </c>
      <c r="V2890" s="5" t="s">
        <v>42</v>
      </c>
    </row>
    <row r="2891" spans="1:22" x14ac:dyDescent="0.3">
      <c r="A2891" s="5" t="s">
        <v>2978</v>
      </c>
      <c r="B2891" s="6">
        <v>45641</v>
      </c>
      <c r="C2891" s="5">
        <f t="shared" si="360"/>
        <v>2024</v>
      </c>
      <c r="D2891" s="5">
        <f t="shared" si="361"/>
        <v>12</v>
      </c>
      <c r="E2891" s="5" t="str">
        <f t="shared" si="362"/>
        <v>Dec</v>
      </c>
      <c r="F2891" s="5" t="str">
        <f t="shared" si="363"/>
        <v>Q4</v>
      </c>
      <c r="G2891" s="5" t="s">
        <v>63</v>
      </c>
      <c r="H2891" s="5" t="s">
        <v>109</v>
      </c>
      <c r="I2891" s="5" t="s">
        <v>110</v>
      </c>
      <c r="J2891" s="5" t="s">
        <v>38</v>
      </c>
      <c r="K2891" s="5" t="s">
        <v>39</v>
      </c>
      <c r="L2891" s="5" t="s">
        <v>48</v>
      </c>
      <c r="M2891" s="5" t="s">
        <v>49</v>
      </c>
      <c r="N2891" s="5">
        <v>1</v>
      </c>
      <c r="O2891" s="7">
        <v>53585</v>
      </c>
      <c r="P2891" s="8">
        <v>0.1</v>
      </c>
      <c r="Q2891" s="7">
        <v>46824</v>
      </c>
      <c r="R2891" s="9">
        <f t="shared" si="364"/>
        <v>48226.5</v>
      </c>
      <c r="S2891" s="9">
        <f t="shared" si="365"/>
        <v>46824</v>
      </c>
      <c r="T2891" s="9">
        <f t="shared" si="366"/>
        <v>1402.5</v>
      </c>
      <c r="U2891" s="10">
        <f t="shared" si="367"/>
        <v>2.9081521570091133E-2</v>
      </c>
      <c r="V2891" s="5" t="s">
        <v>42</v>
      </c>
    </row>
    <row r="2892" spans="1:22" x14ac:dyDescent="0.3">
      <c r="A2892" s="5" t="s">
        <v>2979</v>
      </c>
      <c r="B2892" s="6">
        <v>45641</v>
      </c>
      <c r="C2892" s="5">
        <f t="shared" si="360"/>
        <v>2024</v>
      </c>
      <c r="D2892" s="5">
        <f t="shared" si="361"/>
        <v>12</v>
      </c>
      <c r="E2892" s="5" t="str">
        <f t="shared" si="362"/>
        <v>Dec</v>
      </c>
      <c r="F2892" s="5" t="str">
        <f t="shared" si="363"/>
        <v>Q4</v>
      </c>
      <c r="G2892" s="5" t="s">
        <v>51</v>
      </c>
      <c r="H2892" s="5" t="s">
        <v>79</v>
      </c>
      <c r="I2892" s="5" t="s">
        <v>80</v>
      </c>
      <c r="J2892" s="5" t="s">
        <v>46</v>
      </c>
      <c r="K2892" s="5" t="s">
        <v>89</v>
      </c>
      <c r="L2892" s="5" t="s">
        <v>40</v>
      </c>
      <c r="M2892" s="5" t="s">
        <v>56</v>
      </c>
      <c r="N2892" s="5">
        <v>3</v>
      </c>
      <c r="O2892" s="7">
        <v>2167</v>
      </c>
      <c r="P2892" s="8">
        <v>0.15</v>
      </c>
      <c r="Q2892" s="7">
        <v>1222</v>
      </c>
      <c r="R2892" s="9">
        <f t="shared" si="364"/>
        <v>5525.8499999999995</v>
      </c>
      <c r="S2892" s="9">
        <f t="shared" si="365"/>
        <v>3666</v>
      </c>
      <c r="T2892" s="9">
        <f t="shared" si="366"/>
        <v>1859.8499999999995</v>
      </c>
      <c r="U2892" s="10">
        <f t="shared" si="367"/>
        <v>0.33657265398083547</v>
      </c>
      <c r="V2892" s="5" t="s">
        <v>42</v>
      </c>
    </row>
    <row r="2893" spans="1:22" x14ac:dyDescent="0.3">
      <c r="A2893" s="5" t="s">
        <v>2980</v>
      </c>
      <c r="B2893" s="6">
        <v>45641</v>
      </c>
      <c r="C2893" s="5">
        <f t="shared" si="360"/>
        <v>2024</v>
      </c>
      <c r="D2893" s="5">
        <f t="shared" si="361"/>
        <v>12</v>
      </c>
      <c r="E2893" s="5" t="str">
        <f t="shared" si="362"/>
        <v>Dec</v>
      </c>
      <c r="F2893" s="5" t="str">
        <f t="shared" si="363"/>
        <v>Q4</v>
      </c>
      <c r="G2893" s="5" t="s">
        <v>63</v>
      </c>
      <c r="H2893" s="5" t="s">
        <v>64</v>
      </c>
      <c r="I2893" s="5" t="s">
        <v>65</v>
      </c>
      <c r="J2893" s="5" t="s">
        <v>54</v>
      </c>
      <c r="K2893" s="5" t="s">
        <v>84</v>
      </c>
      <c r="L2893" s="5" t="s">
        <v>40</v>
      </c>
      <c r="M2893" s="5" t="s">
        <v>41</v>
      </c>
      <c r="N2893" s="5">
        <v>1</v>
      </c>
      <c r="O2893" s="7">
        <v>2554</v>
      </c>
      <c r="P2893" s="8">
        <v>0.05</v>
      </c>
      <c r="Q2893" s="7">
        <v>1251</v>
      </c>
      <c r="R2893" s="9">
        <f t="shared" si="364"/>
        <v>2426.2999999999997</v>
      </c>
      <c r="S2893" s="9">
        <f t="shared" si="365"/>
        <v>1251</v>
      </c>
      <c r="T2893" s="9">
        <f t="shared" si="366"/>
        <v>1175.2999999999997</v>
      </c>
      <c r="U2893" s="10">
        <f t="shared" si="367"/>
        <v>0.48440011540205247</v>
      </c>
      <c r="V2893" s="5" t="s">
        <v>42</v>
      </c>
    </row>
    <row r="2894" spans="1:22" x14ac:dyDescent="0.3">
      <c r="A2894" s="5" t="s">
        <v>2981</v>
      </c>
      <c r="B2894" s="6">
        <v>45641</v>
      </c>
      <c r="C2894" s="5">
        <f t="shared" si="360"/>
        <v>2024</v>
      </c>
      <c r="D2894" s="5">
        <f t="shared" si="361"/>
        <v>12</v>
      </c>
      <c r="E2894" s="5" t="str">
        <f t="shared" si="362"/>
        <v>Dec</v>
      </c>
      <c r="F2894" s="5" t="str">
        <f t="shared" si="363"/>
        <v>Q4</v>
      </c>
      <c r="G2894" s="5" t="s">
        <v>35</v>
      </c>
      <c r="H2894" s="5" t="s">
        <v>36</v>
      </c>
      <c r="I2894" s="5" t="s">
        <v>37</v>
      </c>
      <c r="J2894" s="5" t="s">
        <v>46</v>
      </c>
      <c r="K2894" s="5" t="s">
        <v>66</v>
      </c>
      <c r="L2894" s="5" t="s">
        <v>76</v>
      </c>
      <c r="M2894" s="5" t="s">
        <v>41</v>
      </c>
      <c r="N2894" s="5">
        <v>2</v>
      </c>
      <c r="O2894" s="7">
        <v>321</v>
      </c>
      <c r="P2894" s="8">
        <v>0.05</v>
      </c>
      <c r="Q2894" s="7">
        <v>131</v>
      </c>
      <c r="R2894" s="9">
        <f t="shared" si="364"/>
        <v>609.9</v>
      </c>
      <c r="S2894" s="9">
        <f t="shared" si="365"/>
        <v>262</v>
      </c>
      <c r="T2894" s="9">
        <f t="shared" si="366"/>
        <v>347.9</v>
      </c>
      <c r="U2894" s="10">
        <f t="shared" si="367"/>
        <v>0.57042138055418923</v>
      </c>
      <c r="V2894" s="5" t="s">
        <v>42</v>
      </c>
    </row>
    <row r="2895" spans="1:22" x14ac:dyDescent="0.3">
      <c r="A2895" s="5" t="s">
        <v>2982</v>
      </c>
      <c r="B2895" s="6">
        <v>45641</v>
      </c>
      <c r="C2895" s="5">
        <f t="shared" si="360"/>
        <v>2024</v>
      </c>
      <c r="D2895" s="5">
        <f t="shared" si="361"/>
        <v>12</v>
      </c>
      <c r="E2895" s="5" t="str">
        <f t="shared" si="362"/>
        <v>Dec</v>
      </c>
      <c r="F2895" s="5" t="str">
        <f t="shared" si="363"/>
        <v>Q4</v>
      </c>
      <c r="G2895" s="5" t="s">
        <v>35</v>
      </c>
      <c r="H2895" s="5" t="s">
        <v>36</v>
      </c>
      <c r="I2895" s="5" t="s">
        <v>37</v>
      </c>
      <c r="J2895" s="5" t="s">
        <v>54</v>
      </c>
      <c r="K2895" s="5" t="s">
        <v>84</v>
      </c>
      <c r="L2895" s="5" t="s">
        <v>40</v>
      </c>
      <c r="M2895" s="5" t="s">
        <v>49</v>
      </c>
      <c r="N2895" s="5">
        <v>1</v>
      </c>
      <c r="O2895" s="7">
        <v>2397</v>
      </c>
      <c r="P2895" s="8">
        <v>0.1</v>
      </c>
      <c r="Q2895" s="7">
        <v>1204</v>
      </c>
      <c r="R2895" s="9">
        <f t="shared" si="364"/>
        <v>2157.3000000000002</v>
      </c>
      <c r="S2895" s="9">
        <f t="shared" si="365"/>
        <v>1204</v>
      </c>
      <c r="T2895" s="9">
        <f t="shared" si="366"/>
        <v>953.30000000000018</v>
      </c>
      <c r="U2895" s="10">
        <f t="shared" si="367"/>
        <v>0.44189496129421041</v>
      </c>
      <c r="V2895" s="5" t="s">
        <v>42</v>
      </c>
    </row>
    <row r="2896" spans="1:22" x14ac:dyDescent="0.3">
      <c r="A2896" s="5" t="s">
        <v>2983</v>
      </c>
      <c r="B2896" s="6">
        <v>45641</v>
      </c>
      <c r="C2896" s="5">
        <f t="shared" si="360"/>
        <v>2024</v>
      </c>
      <c r="D2896" s="5">
        <f t="shared" si="361"/>
        <v>12</v>
      </c>
      <c r="E2896" s="5" t="str">
        <f t="shared" si="362"/>
        <v>Dec</v>
      </c>
      <c r="F2896" s="5" t="str">
        <f t="shared" si="363"/>
        <v>Q4</v>
      </c>
      <c r="G2896" s="5" t="s">
        <v>35</v>
      </c>
      <c r="H2896" s="5" t="s">
        <v>44</v>
      </c>
      <c r="I2896" s="5" t="s">
        <v>45</v>
      </c>
      <c r="J2896" s="5" t="s">
        <v>38</v>
      </c>
      <c r="K2896" s="5" t="s">
        <v>104</v>
      </c>
      <c r="L2896" s="5" t="s">
        <v>76</v>
      </c>
      <c r="M2896" s="5" t="s">
        <v>49</v>
      </c>
      <c r="N2896" s="5">
        <v>1</v>
      </c>
      <c r="O2896" s="7">
        <v>1388</v>
      </c>
      <c r="P2896" s="8">
        <v>0.05</v>
      </c>
      <c r="Q2896" s="7">
        <v>694</v>
      </c>
      <c r="R2896" s="9">
        <f t="shared" si="364"/>
        <v>1318.6</v>
      </c>
      <c r="S2896" s="9">
        <f t="shared" si="365"/>
        <v>694</v>
      </c>
      <c r="T2896" s="9">
        <f t="shared" si="366"/>
        <v>624.59999999999991</v>
      </c>
      <c r="U2896" s="10">
        <f t="shared" si="367"/>
        <v>0.47368421052631576</v>
      </c>
      <c r="V2896" s="5" t="s">
        <v>42</v>
      </c>
    </row>
    <row r="2897" spans="1:22" x14ac:dyDescent="0.3">
      <c r="A2897" s="5" t="s">
        <v>2984</v>
      </c>
      <c r="B2897" s="6">
        <v>45642</v>
      </c>
      <c r="C2897" s="5">
        <f t="shared" si="360"/>
        <v>2024</v>
      </c>
      <c r="D2897" s="5">
        <f t="shared" si="361"/>
        <v>12</v>
      </c>
      <c r="E2897" s="5" t="str">
        <f t="shared" si="362"/>
        <v>Dec</v>
      </c>
      <c r="F2897" s="5" t="str">
        <f t="shared" si="363"/>
        <v>Q4</v>
      </c>
      <c r="G2897" s="5" t="s">
        <v>51</v>
      </c>
      <c r="H2897" s="5" t="s">
        <v>106</v>
      </c>
      <c r="I2897" s="5" t="s">
        <v>107</v>
      </c>
      <c r="J2897" s="5" t="s">
        <v>46</v>
      </c>
      <c r="K2897" s="5" t="s">
        <v>61</v>
      </c>
      <c r="L2897" s="5" t="s">
        <v>48</v>
      </c>
      <c r="M2897" s="5" t="s">
        <v>41</v>
      </c>
      <c r="N2897" s="5">
        <v>3</v>
      </c>
      <c r="O2897" s="7">
        <v>232</v>
      </c>
      <c r="P2897" s="8">
        <v>0.05</v>
      </c>
      <c r="Q2897" s="7">
        <v>99</v>
      </c>
      <c r="R2897" s="9">
        <f t="shared" si="364"/>
        <v>661.19999999999993</v>
      </c>
      <c r="S2897" s="9">
        <f t="shared" si="365"/>
        <v>297</v>
      </c>
      <c r="T2897" s="9">
        <f t="shared" si="366"/>
        <v>364.19999999999993</v>
      </c>
      <c r="U2897" s="10">
        <f t="shared" si="367"/>
        <v>0.55081669691470048</v>
      </c>
      <c r="V2897" s="5" t="s">
        <v>42</v>
      </c>
    </row>
    <row r="2898" spans="1:22" x14ac:dyDescent="0.3">
      <c r="A2898" s="5" t="s">
        <v>2985</v>
      </c>
      <c r="B2898" s="6">
        <v>45642</v>
      </c>
      <c r="C2898" s="5">
        <f t="shared" si="360"/>
        <v>2024</v>
      </c>
      <c r="D2898" s="5">
        <f t="shared" si="361"/>
        <v>12</v>
      </c>
      <c r="E2898" s="5" t="str">
        <f t="shared" si="362"/>
        <v>Dec</v>
      </c>
      <c r="F2898" s="5" t="str">
        <f t="shared" si="363"/>
        <v>Q4</v>
      </c>
      <c r="G2898" s="5" t="s">
        <v>51</v>
      </c>
      <c r="H2898" s="5" t="s">
        <v>52</v>
      </c>
      <c r="I2898" s="5" t="s">
        <v>53</v>
      </c>
      <c r="J2898" s="5" t="s">
        <v>38</v>
      </c>
      <c r="K2898" s="5" t="s">
        <v>118</v>
      </c>
      <c r="L2898" s="5" t="s">
        <v>40</v>
      </c>
      <c r="M2898" s="5" t="s">
        <v>49</v>
      </c>
      <c r="N2898" s="5">
        <v>2</v>
      </c>
      <c r="O2898" s="7">
        <v>17191</v>
      </c>
      <c r="P2898" s="8">
        <v>0.15</v>
      </c>
      <c r="Q2898" s="7">
        <v>13578</v>
      </c>
      <c r="R2898" s="9">
        <f t="shared" si="364"/>
        <v>29224.7</v>
      </c>
      <c r="S2898" s="9">
        <f t="shared" si="365"/>
        <v>27156</v>
      </c>
      <c r="T2898" s="9">
        <f t="shared" si="366"/>
        <v>2068.7000000000007</v>
      </c>
      <c r="U2898" s="10">
        <f t="shared" si="367"/>
        <v>7.0786013201162054E-2</v>
      </c>
      <c r="V2898" s="5" t="s">
        <v>120</v>
      </c>
    </row>
    <row r="2899" spans="1:22" x14ac:dyDescent="0.3">
      <c r="A2899" s="5" t="s">
        <v>2986</v>
      </c>
      <c r="B2899" s="6">
        <v>45642</v>
      </c>
      <c r="C2899" s="5">
        <f t="shared" si="360"/>
        <v>2024</v>
      </c>
      <c r="D2899" s="5">
        <f t="shared" si="361"/>
        <v>12</v>
      </c>
      <c r="E2899" s="5" t="str">
        <f t="shared" si="362"/>
        <v>Dec</v>
      </c>
      <c r="F2899" s="5" t="str">
        <f t="shared" si="363"/>
        <v>Q4</v>
      </c>
      <c r="G2899" s="5" t="s">
        <v>63</v>
      </c>
      <c r="H2899" s="5" t="s">
        <v>109</v>
      </c>
      <c r="I2899" s="5" t="s">
        <v>110</v>
      </c>
      <c r="J2899" s="5" t="s">
        <v>38</v>
      </c>
      <c r="K2899" s="5" t="s">
        <v>75</v>
      </c>
      <c r="L2899" s="5" t="s">
        <v>40</v>
      </c>
      <c r="M2899" s="5" t="s">
        <v>41</v>
      </c>
      <c r="N2899" s="5">
        <v>2</v>
      </c>
      <c r="O2899" s="7">
        <v>11281</v>
      </c>
      <c r="P2899" s="8">
        <v>0.1</v>
      </c>
      <c r="Q2899" s="7">
        <v>8407</v>
      </c>
      <c r="R2899" s="9">
        <f t="shared" si="364"/>
        <v>20305.8</v>
      </c>
      <c r="S2899" s="9">
        <f t="shared" si="365"/>
        <v>16814</v>
      </c>
      <c r="T2899" s="9">
        <f t="shared" si="366"/>
        <v>3491.7999999999993</v>
      </c>
      <c r="U2899" s="10">
        <f t="shared" si="367"/>
        <v>0.17196072058229667</v>
      </c>
      <c r="V2899" s="5" t="s">
        <v>42</v>
      </c>
    </row>
    <row r="2900" spans="1:22" x14ac:dyDescent="0.3">
      <c r="A2900" s="5" t="s">
        <v>2987</v>
      </c>
      <c r="B2900" s="6">
        <v>45642</v>
      </c>
      <c r="C2900" s="5">
        <f t="shared" si="360"/>
        <v>2024</v>
      </c>
      <c r="D2900" s="5">
        <f t="shared" si="361"/>
        <v>12</v>
      </c>
      <c r="E2900" s="5" t="str">
        <f t="shared" si="362"/>
        <v>Dec</v>
      </c>
      <c r="F2900" s="5" t="str">
        <f t="shared" si="363"/>
        <v>Q4</v>
      </c>
      <c r="G2900" s="5" t="s">
        <v>35</v>
      </c>
      <c r="H2900" s="5" t="s">
        <v>36</v>
      </c>
      <c r="I2900" s="5" t="s">
        <v>37</v>
      </c>
      <c r="J2900" s="5" t="s">
        <v>81</v>
      </c>
      <c r="K2900" s="5" t="s">
        <v>82</v>
      </c>
      <c r="L2900" s="5" t="s">
        <v>40</v>
      </c>
      <c r="M2900" s="5" t="s">
        <v>49</v>
      </c>
      <c r="N2900" s="5">
        <v>8</v>
      </c>
      <c r="O2900" s="7">
        <v>6591</v>
      </c>
      <c r="P2900" s="8">
        <v>0.05</v>
      </c>
      <c r="Q2900" s="7">
        <v>3596</v>
      </c>
      <c r="R2900" s="9">
        <f t="shared" si="364"/>
        <v>50091.6</v>
      </c>
      <c r="S2900" s="9">
        <f t="shared" si="365"/>
        <v>28768</v>
      </c>
      <c r="T2900" s="9">
        <f t="shared" si="366"/>
        <v>21323.599999999999</v>
      </c>
      <c r="U2900" s="10">
        <f t="shared" si="367"/>
        <v>0.42569213201415007</v>
      </c>
      <c r="V2900" s="5" t="s">
        <v>42</v>
      </c>
    </row>
    <row r="2901" spans="1:22" x14ac:dyDescent="0.3">
      <c r="A2901" s="5" t="s">
        <v>2988</v>
      </c>
      <c r="B2901" s="6">
        <v>45643</v>
      </c>
      <c r="C2901" s="5">
        <f t="shared" si="360"/>
        <v>2024</v>
      </c>
      <c r="D2901" s="5">
        <f t="shared" si="361"/>
        <v>12</v>
      </c>
      <c r="E2901" s="5" t="str">
        <f t="shared" si="362"/>
        <v>Dec</v>
      </c>
      <c r="F2901" s="5" t="str">
        <f t="shared" si="363"/>
        <v>Q4</v>
      </c>
      <c r="G2901" s="5" t="s">
        <v>58</v>
      </c>
      <c r="H2901" s="5" t="s">
        <v>68</v>
      </c>
      <c r="I2901" s="5" t="s">
        <v>69</v>
      </c>
      <c r="J2901" s="5" t="s">
        <v>38</v>
      </c>
      <c r="K2901" s="5" t="s">
        <v>104</v>
      </c>
      <c r="L2901" s="5" t="s">
        <v>76</v>
      </c>
      <c r="M2901" s="5" t="s">
        <v>41</v>
      </c>
      <c r="N2901" s="5">
        <v>1</v>
      </c>
      <c r="O2901" s="7">
        <v>1352</v>
      </c>
      <c r="P2901" s="8">
        <v>0.05</v>
      </c>
      <c r="Q2901" s="7">
        <v>683</v>
      </c>
      <c r="R2901" s="9">
        <f t="shared" si="364"/>
        <v>1284.3999999999999</v>
      </c>
      <c r="S2901" s="9">
        <f t="shared" si="365"/>
        <v>683</v>
      </c>
      <c r="T2901" s="9">
        <f t="shared" si="366"/>
        <v>601.39999999999986</v>
      </c>
      <c r="U2901" s="10">
        <f t="shared" si="367"/>
        <v>0.4682341949548427</v>
      </c>
      <c r="V2901" s="5" t="s">
        <v>42</v>
      </c>
    </row>
    <row r="2902" spans="1:22" x14ac:dyDescent="0.3">
      <c r="A2902" s="5" t="s">
        <v>2989</v>
      </c>
      <c r="B2902" s="6">
        <v>45643</v>
      </c>
      <c r="C2902" s="5">
        <f t="shared" si="360"/>
        <v>2024</v>
      </c>
      <c r="D2902" s="5">
        <f t="shared" si="361"/>
        <v>12</v>
      </c>
      <c r="E2902" s="5" t="str">
        <f t="shared" si="362"/>
        <v>Dec</v>
      </c>
      <c r="F2902" s="5" t="str">
        <f t="shared" si="363"/>
        <v>Q4</v>
      </c>
      <c r="G2902" s="5" t="s">
        <v>51</v>
      </c>
      <c r="H2902" s="5" t="s">
        <v>79</v>
      </c>
      <c r="I2902" s="5" t="s">
        <v>80</v>
      </c>
      <c r="J2902" s="5" t="s">
        <v>46</v>
      </c>
      <c r="K2902" s="5" t="s">
        <v>47</v>
      </c>
      <c r="L2902" s="5" t="s">
        <v>76</v>
      </c>
      <c r="M2902" s="5" t="s">
        <v>49</v>
      </c>
      <c r="N2902" s="5">
        <v>5</v>
      </c>
      <c r="O2902" s="7">
        <v>479</v>
      </c>
      <c r="P2902" s="8">
        <v>0.15</v>
      </c>
      <c r="Q2902" s="7">
        <v>221</v>
      </c>
      <c r="R2902" s="9">
        <f t="shared" si="364"/>
        <v>2035.75</v>
      </c>
      <c r="S2902" s="9">
        <f t="shared" si="365"/>
        <v>1105</v>
      </c>
      <c r="T2902" s="9">
        <f t="shared" si="366"/>
        <v>930.75</v>
      </c>
      <c r="U2902" s="10">
        <f t="shared" si="367"/>
        <v>0.45720250521920669</v>
      </c>
      <c r="V2902" s="5" t="s">
        <v>42</v>
      </c>
    </row>
    <row r="2903" spans="1:22" x14ac:dyDescent="0.3">
      <c r="A2903" s="5" t="s">
        <v>2990</v>
      </c>
      <c r="B2903" s="6">
        <v>45643</v>
      </c>
      <c r="C2903" s="5">
        <f t="shared" si="360"/>
        <v>2024</v>
      </c>
      <c r="D2903" s="5">
        <f t="shared" si="361"/>
        <v>12</v>
      </c>
      <c r="E2903" s="5" t="str">
        <f t="shared" si="362"/>
        <v>Dec</v>
      </c>
      <c r="F2903" s="5" t="str">
        <f t="shared" si="363"/>
        <v>Q4</v>
      </c>
      <c r="G2903" s="5" t="s">
        <v>51</v>
      </c>
      <c r="H2903" s="5" t="s">
        <v>106</v>
      </c>
      <c r="I2903" s="5" t="s">
        <v>107</v>
      </c>
      <c r="J2903" s="5" t="s">
        <v>46</v>
      </c>
      <c r="K2903" s="5" t="s">
        <v>61</v>
      </c>
      <c r="L2903" s="5" t="s">
        <v>40</v>
      </c>
      <c r="M2903" s="5" t="s">
        <v>49</v>
      </c>
      <c r="N2903" s="5">
        <v>2</v>
      </c>
      <c r="O2903" s="7">
        <v>267</v>
      </c>
      <c r="P2903" s="8">
        <v>0.15</v>
      </c>
      <c r="Q2903" s="7">
        <v>114</v>
      </c>
      <c r="R2903" s="9">
        <f t="shared" si="364"/>
        <v>453.9</v>
      </c>
      <c r="S2903" s="9">
        <f t="shared" si="365"/>
        <v>228</v>
      </c>
      <c r="T2903" s="9">
        <f t="shared" si="366"/>
        <v>225.89999999999998</v>
      </c>
      <c r="U2903" s="10">
        <f t="shared" si="367"/>
        <v>0.4976867151354924</v>
      </c>
      <c r="V2903" s="5" t="s">
        <v>42</v>
      </c>
    </row>
    <row r="2904" spans="1:22" x14ac:dyDescent="0.3">
      <c r="A2904" s="5" t="s">
        <v>2991</v>
      </c>
      <c r="B2904" s="6">
        <v>45643</v>
      </c>
      <c r="C2904" s="5">
        <f t="shared" si="360"/>
        <v>2024</v>
      </c>
      <c r="D2904" s="5">
        <f t="shared" si="361"/>
        <v>12</v>
      </c>
      <c r="E2904" s="5" t="str">
        <f t="shared" si="362"/>
        <v>Dec</v>
      </c>
      <c r="F2904" s="5" t="str">
        <f t="shared" si="363"/>
        <v>Q4</v>
      </c>
      <c r="G2904" s="5" t="s">
        <v>51</v>
      </c>
      <c r="H2904" s="5" t="s">
        <v>106</v>
      </c>
      <c r="I2904" s="5" t="s">
        <v>107</v>
      </c>
      <c r="J2904" s="5" t="s">
        <v>54</v>
      </c>
      <c r="K2904" s="5" t="s">
        <v>55</v>
      </c>
      <c r="L2904" s="5" t="s">
        <v>40</v>
      </c>
      <c r="M2904" s="5" t="s">
        <v>56</v>
      </c>
      <c r="N2904" s="5">
        <v>4</v>
      </c>
      <c r="O2904" s="7">
        <v>2997</v>
      </c>
      <c r="P2904" s="8">
        <v>0.15</v>
      </c>
      <c r="Q2904" s="7">
        <v>1765</v>
      </c>
      <c r="R2904" s="9">
        <f t="shared" si="364"/>
        <v>10189.799999999999</v>
      </c>
      <c r="S2904" s="9">
        <f t="shared" si="365"/>
        <v>7060</v>
      </c>
      <c r="T2904" s="9">
        <f t="shared" si="366"/>
        <v>3129.7999999999993</v>
      </c>
      <c r="U2904" s="10">
        <f t="shared" si="367"/>
        <v>0.30715028754244433</v>
      </c>
      <c r="V2904" s="5" t="s">
        <v>42</v>
      </c>
    </row>
    <row r="2905" spans="1:22" x14ac:dyDescent="0.3">
      <c r="A2905" s="5" t="s">
        <v>2992</v>
      </c>
      <c r="B2905" s="6">
        <v>45643</v>
      </c>
      <c r="C2905" s="5">
        <f t="shared" si="360"/>
        <v>2024</v>
      </c>
      <c r="D2905" s="5">
        <f t="shared" si="361"/>
        <v>12</v>
      </c>
      <c r="E2905" s="5" t="str">
        <f t="shared" si="362"/>
        <v>Dec</v>
      </c>
      <c r="F2905" s="5" t="str">
        <f t="shared" si="363"/>
        <v>Q4</v>
      </c>
      <c r="G2905" s="5" t="s">
        <v>51</v>
      </c>
      <c r="H2905" s="5" t="s">
        <v>79</v>
      </c>
      <c r="I2905" s="5" t="s">
        <v>80</v>
      </c>
      <c r="J2905" s="5" t="s">
        <v>38</v>
      </c>
      <c r="K2905" s="5" t="s">
        <v>118</v>
      </c>
      <c r="L2905" s="5" t="s">
        <v>48</v>
      </c>
      <c r="M2905" s="5" t="s">
        <v>56</v>
      </c>
      <c r="N2905" s="5">
        <v>2</v>
      </c>
      <c r="O2905" s="7">
        <v>18179</v>
      </c>
      <c r="P2905" s="8">
        <v>0</v>
      </c>
      <c r="Q2905" s="7">
        <v>14598</v>
      </c>
      <c r="R2905" s="9">
        <f t="shared" si="364"/>
        <v>36358</v>
      </c>
      <c r="S2905" s="9">
        <f t="shared" si="365"/>
        <v>29196</v>
      </c>
      <c r="T2905" s="9">
        <f t="shared" si="366"/>
        <v>7162</v>
      </c>
      <c r="U2905" s="10">
        <f t="shared" si="367"/>
        <v>0.19698553275757744</v>
      </c>
      <c r="V2905" s="5" t="s">
        <v>120</v>
      </c>
    </row>
    <row r="2906" spans="1:22" x14ac:dyDescent="0.3">
      <c r="A2906" s="5" t="s">
        <v>2993</v>
      </c>
      <c r="B2906" s="6">
        <v>45643</v>
      </c>
      <c r="C2906" s="5">
        <f t="shared" si="360"/>
        <v>2024</v>
      </c>
      <c r="D2906" s="5">
        <f t="shared" si="361"/>
        <v>12</v>
      </c>
      <c r="E2906" s="5" t="str">
        <f t="shared" si="362"/>
        <v>Dec</v>
      </c>
      <c r="F2906" s="5" t="str">
        <f t="shared" si="363"/>
        <v>Q4</v>
      </c>
      <c r="G2906" s="5" t="s">
        <v>51</v>
      </c>
      <c r="H2906" s="5" t="s">
        <v>106</v>
      </c>
      <c r="I2906" s="5" t="s">
        <v>107</v>
      </c>
      <c r="J2906" s="5" t="s">
        <v>46</v>
      </c>
      <c r="K2906" s="5" t="s">
        <v>61</v>
      </c>
      <c r="L2906" s="5" t="s">
        <v>76</v>
      </c>
      <c r="M2906" s="5" t="s">
        <v>41</v>
      </c>
      <c r="N2906" s="5">
        <v>5</v>
      </c>
      <c r="O2906" s="7">
        <v>226</v>
      </c>
      <c r="P2906" s="8">
        <v>0.1</v>
      </c>
      <c r="Q2906" s="7">
        <v>94</v>
      </c>
      <c r="R2906" s="9">
        <f t="shared" si="364"/>
        <v>1017</v>
      </c>
      <c r="S2906" s="9">
        <f t="shared" si="365"/>
        <v>470</v>
      </c>
      <c r="T2906" s="9">
        <f t="shared" si="366"/>
        <v>547</v>
      </c>
      <c r="U2906" s="10">
        <f t="shared" si="367"/>
        <v>0.53785644051130777</v>
      </c>
      <c r="V2906" s="5" t="s">
        <v>42</v>
      </c>
    </row>
    <row r="2907" spans="1:22" x14ac:dyDescent="0.3">
      <c r="A2907" s="5" t="s">
        <v>2994</v>
      </c>
      <c r="B2907" s="6">
        <v>45643</v>
      </c>
      <c r="C2907" s="5">
        <f t="shared" si="360"/>
        <v>2024</v>
      </c>
      <c r="D2907" s="5">
        <f t="shared" si="361"/>
        <v>12</v>
      </c>
      <c r="E2907" s="5" t="str">
        <f t="shared" si="362"/>
        <v>Dec</v>
      </c>
      <c r="F2907" s="5" t="str">
        <f t="shared" si="363"/>
        <v>Q4</v>
      </c>
      <c r="G2907" s="5" t="s">
        <v>63</v>
      </c>
      <c r="H2907" s="5" t="s">
        <v>64</v>
      </c>
      <c r="I2907" s="5" t="s">
        <v>65</v>
      </c>
      <c r="J2907" s="5" t="s">
        <v>54</v>
      </c>
      <c r="K2907" s="5" t="s">
        <v>84</v>
      </c>
      <c r="L2907" s="5" t="s">
        <v>40</v>
      </c>
      <c r="M2907" s="5" t="s">
        <v>49</v>
      </c>
      <c r="N2907" s="5">
        <v>3</v>
      </c>
      <c r="O2907" s="7">
        <v>2420</v>
      </c>
      <c r="P2907" s="8">
        <v>0.15</v>
      </c>
      <c r="Q2907" s="7">
        <v>1239</v>
      </c>
      <c r="R2907" s="9">
        <f t="shared" si="364"/>
        <v>6171</v>
      </c>
      <c r="S2907" s="9">
        <f t="shared" si="365"/>
        <v>3717</v>
      </c>
      <c r="T2907" s="9">
        <f t="shared" si="366"/>
        <v>2454</v>
      </c>
      <c r="U2907" s="10">
        <f t="shared" si="367"/>
        <v>0.39766650461837627</v>
      </c>
      <c r="V2907" s="5" t="s">
        <v>42</v>
      </c>
    </row>
    <row r="2908" spans="1:22" x14ac:dyDescent="0.3">
      <c r="A2908" s="5" t="s">
        <v>2995</v>
      </c>
      <c r="B2908" s="6">
        <v>45644</v>
      </c>
      <c r="C2908" s="5">
        <f t="shared" si="360"/>
        <v>2024</v>
      </c>
      <c r="D2908" s="5">
        <f t="shared" si="361"/>
        <v>12</v>
      </c>
      <c r="E2908" s="5" t="str">
        <f t="shared" si="362"/>
        <v>Dec</v>
      </c>
      <c r="F2908" s="5" t="str">
        <f t="shared" si="363"/>
        <v>Q4</v>
      </c>
      <c r="G2908" s="5" t="s">
        <v>51</v>
      </c>
      <c r="H2908" s="5" t="s">
        <v>79</v>
      </c>
      <c r="I2908" s="5" t="s">
        <v>80</v>
      </c>
      <c r="J2908" s="5" t="s">
        <v>38</v>
      </c>
      <c r="K2908" s="5" t="s">
        <v>118</v>
      </c>
      <c r="L2908" s="5" t="s">
        <v>40</v>
      </c>
      <c r="M2908" s="5" t="s">
        <v>49</v>
      </c>
      <c r="N2908" s="5">
        <v>1</v>
      </c>
      <c r="O2908" s="7">
        <v>17920</v>
      </c>
      <c r="P2908" s="8">
        <v>0.05</v>
      </c>
      <c r="Q2908" s="7">
        <v>14049</v>
      </c>
      <c r="R2908" s="9">
        <f t="shared" si="364"/>
        <v>17024</v>
      </c>
      <c r="S2908" s="9">
        <f t="shared" si="365"/>
        <v>14049</v>
      </c>
      <c r="T2908" s="9">
        <f t="shared" si="366"/>
        <v>2975</v>
      </c>
      <c r="U2908" s="10">
        <f t="shared" si="367"/>
        <v>0.17475328947368421</v>
      </c>
      <c r="V2908" s="5" t="s">
        <v>42</v>
      </c>
    </row>
    <row r="2909" spans="1:22" x14ac:dyDescent="0.3">
      <c r="A2909" s="5" t="s">
        <v>2996</v>
      </c>
      <c r="B2909" s="6">
        <v>45644</v>
      </c>
      <c r="C2909" s="5">
        <f t="shared" si="360"/>
        <v>2024</v>
      </c>
      <c r="D2909" s="5">
        <f t="shared" si="361"/>
        <v>12</v>
      </c>
      <c r="E2909" s="5" t="str">
        <f t="shared" si="362"/>
        <v>Dec</v>
      </c>
      <c r="F2909" s="5" t="str">
        <f t="shared" si="363"/>
        <v>Q4</v>
      </c>
      <c r="G2909" s="5" t="s">
        <v>35</v>
      </c>
      <c r="H2909" s="5" t="s">
        <v>44</v>
      </c>
      <c r="I2909" s="5" t="s">
        <v>45</v>
      </c>
      <c r="J2909" s="5" t="s">
        <v>54</v>
      </c>
      <c r="K2909" s="5" t="s">
        <v>84</v>
      </c>
      <c r="L2909" s="5" t="s">
        <v>40</v>
      </c>
      <c r="M2909" s="5" t="s">
        <v>49</v>
      </c>
      <c r="N2909" s="5">
        <v>8</v>
      </c>
      <c r="O2909" s="7">
        <v>2164</v>
      </c>
      <c r="P2909" s="8">
        <v>0.15</v>
      </c>
      <c r="Q2909" s="7">
        <v>1057</v>
      </c>
      <c r="R2909" s="9">
        <f t="shared" si="364"/>
        <v>14715.199999999999</v>
      </c>
      <c r="S2909" s="9">
        <f t="shared" si="365"/>
        <v>8456</v>
      </c>
      <c r="T2909" s="9">
        <f t="shared" si="366"/>
        <v>6259.1999999999989</v>
      </c>
      <c r="U2909" s="10">
        <f t="shared" si="367"/>
        <v>0.42535609437860167</v>
      </c>
      <c r="V2909" s="5" t="s">
        <v>120</v>
      </c>
    </row>
    <row r="2910" spans="1:22" x14ac:dyDescent="0.3">
      <c r="A2910" s="5" t="s">
        <v>2997</v>
      </c>
      <c r="B2910" s="6">
        <v>45644</v>
      </c>
      <c r="C2910" s="5">
        <f t="shared" si="360"/>
        <v>2024</v>
      </c>
      <c r="D2910" s="5">
        <f t="shared" si="361"/>
        <v>12</v>
      </c>
      <c r="E2910" s="5" t="str">
        <f t="shared" si="362"/>
        <v>Dec</v>
      </c>
      <c r="F2910" s="5" t="str">
        <f t="shared" si="363"/>
        <v>Q4</v>
      </c>
      <c r="G2910" s="5" t="s">
        <v>35</v>
      </c>
      <c r="H2910" s="5" t="s">
        <v>44</v>
      </c>
      <c r="I2910" s="5" t="s">
        <v>45</v>
      </c>
      <c r="J2910" s="5" t="s">
        <v>46</v>
      </c>
      <c r="K2910" s="5" t="s">
        <v>89</v>
      </c>
      <c r="L2910" s="5" t="s">
        <v>76</v>
      </c>
      <c r="M2910" s="5" t="s">
        <v>56</v>
      </c>
      <c r="N2910" s="5">
        <v>1</v>
      </c>
      <c r="O2910" s="7">
        <v>2304</v>
      </c>
      <c r="P2910" s="8">
        <v>0.1</v>
      </c>
      <c r="Q2910" s="7">
        <v>1335</v>
      </c>
      <c r="R2910" s="9">
        <f t="shared" si="364"/>
        <v>2073.6</v>
      </c>
      <c r="S2910" s="9">
        <f t="shared" si="365"/>
        <v>1335</v>
      </c>
      <c r="T2910" s="9">
        <f t="shared" si="366"/>
        <v>738.59999999999991</v>
      </c>
      <c r="U2910" s="10">
        <f t="shared" si="367"/>
        <v>0.35619212962962959</v>
      </c>
      <c r="V2910" s="5" t="s">
        <v>42</v>
      </c>
    </row>
    <row r="2911" spans="1:22" x14ac:dyDescent="0.3">
      <c r="A2911" s="5" t="s">
        <v>2998</v>
      </c>
      <c r="B2911" s="6">
        <v>45644</v>
      </c>
      <c r="C2911" s="5">
        <f t="shared" si="360"/>
        <v>2024</v>
      </c>
      <c r="D2911" s="5">
        <f t="shared" si="361"/>
        <v>12</v>
      </c>
      <c r="E2911" s="5" t="str">
        <f t="shared" si="362"/>
        <v>Dec</v>
      </c>
      <c r="F2911" s="5" t="str">
        <f t="shared" si="363"/>
        <v>Q4</v>
      </c>
      <c r="G2911" s="5" t="s">
        <v>63</v>
      </c>
      <c r="H2911" s="5" t="s">
        <v>64</v>
      </c>
      <c r="I2911" s="5" t="s">
        <v>65</v>
      </c>
      <c r="J2911" s="5" t="s">
        <v>38</v>
      </c>
      <c r="K2911" s="5" t="s">
        <v>39</v>
      </c>
      <c r="L2911" s="5" t="s">
        <v>76</v>
      </c>
      <c r="M2911" s="5" t="s">
        <v>56</v>
      </c>
      <c r="N2911" s="5">
        <v>3</v>
      </c>
      <c r="O2911" s="7">
        <v>50747</v>
      </c>
      <c r="P2911" s="8">
        <v>0.05</v>
      </c>
      <c r="Q2911" s="7">
        <v>43785</v>
      </c>
      <c r="R2911" s="9">
        <f t="shared" si="364"/>
        <v>144628.94999999998</v>
      </c>
      <c r="S2911" s="9">
        <f t="shared" si="365"/>
        <v>131355</v>
      </c>
      <c r="T2911" s="9">
        <f t="shared" si="366"/>
        <v>13273.949999999983</v>
      </c>
      <c r="U2911" s="10">
        <f t="shared" si="367"/>
        <v>9.1779342932379618E-2</v>
      </c>
      <c r="V2911" s="5" t="s">
        <v>42</v>
      </c>
    </row>
    <row r="2912" spans="1:22" x14ac:dyDescent="0.3">
      <c r="A2912" s="5" t="s">
        <v>2999</v>
      </c>
      <c r="B2912" s="6">
        <v>45644</v>
      </c>
      <c r="C2912" s="5">
        <f t="shared" si="360"/>
        <v>2024</v>
      </c>
      <c r="D2912" s="5">
        <f t="shared" si="361"/>
        <v>12</v>
      </c>
      <c r="E2912" s="5" t="str">
        <f t="shared" si="362"/>
        <v>Dec</v>
      </c>
      <c r="F2912" s="5" t="str">
        <f t="shared" si="363"/>
        <v>Q4</v>
      </c>
      <c r="G2912" s="5" t="s">
        <v>58</v>
      </c>
      <c r="H2912" s="5" t="s">
        <v>68</v>
      </c>
      <c r="I2912" s="5" t="s">
        <v>69</v>
      </c>
      <c r="J2912" s="5" t="s">
        <v>46</v>
      </c>
      <c r="K2912" s="5" t="s">
        <v>61</v>
      </c>
      <c r="L2912" s="5" t="s">
        <v>40</v>
      </c>
      <c r="M2912" s="5" t="s">
        <v>49</v>
      </c>
      <c r="N2912" s="5">
        <v>1</v>
      </c>
      <c r="O2912" s="7">
        <v>231</v>
      </c>
      <c r="P2912" s="8">
        <v>0.15</v>
      </c>
      <c r="Q2912" s="7">
        <v>99</v>
      </c>
      <c r="R2912" s="9">
        <f t="shared" si="364"/>
        <v>196.35</v>
      </c>
      <c r="S2912" s="9">
        <f t="shared" si="365"/>
        <v>99</v>
      </c>
      <c r="T2912" s="9">
        <f t="shared" si="366"/>
        <v>97.35</v>
      </c>
      <c r="U2912" s="10">
        <f t="shared" si="367"/>
        <v>0.49579831932773105</v>
      </c>
      <c r="V2912" s="5" t="s">
        <v>42</v>
      </c>
    </row>
    <row r="2913" spans="1:22" x14ac:dyDescent="0.3">
      <c r="A2913" s="5" t="s">
        <v>3000</v>
      </c>
      <c r="B2913" s="6">
        <v>45644</v>
      </c>
      <c r="C2913" s="5">
        <f t="shared" si="360"/>
        <v>2024</v>
      </c>
      <c r="D2913" s="5">
        <f t="shared" si="361"/>
        <v>12</v>
      </c>
      <c r="E2913" s="5" t="str">
        <f t="shared" si="362"/>
        <v>Dec</v>
      </c>
      <c r="F2913" s="5" t="str">
        <f t="shared" si="363"/>
        <v>Q4</v>
      </c>
      <c r="G2913" s="5" t="s">
        <v>51</v>
      </c>
      <c r="H2913" s="5" t="s">
        <v>79</v>
      </c>
      <c r="I2913" s="5" t="s">
        <v>80</v>
      </c>
      <c r="J2913" s="5" t="s">
        <v>38</v>
      </c>
      <c r="K2913" s="5" t="s">
        <v>118</v>
      </c>
      <c r="L2913" s="5" t="s">
        <v>40</v>
      </c>
      <c r="M2913" s="5" t="s">
        <v>56</v>
      </c>
      <c r="N2913" s="5">
        <v>1</v>
      </c>
      <c r="O2913" s="7">
        <v>17846</v>
      </c>
      <c r="P2913" s="8">
        <v>0</v>
      </c>
      <c r="Q2913" s="7">
        <v>13555</v>
      </c>
      <c r="R2913" s="9">
        <f t="shared" si="364"/>
        <v>17846</v>
      </c>
      <c r="S2913" s="9">
        <f t="shared" si="365"/>
        <v>13555</v>
      </c>
      <c r="T2913" s="9">
        <f t="shared" si="366"/>
        <v>4291</v>
      </c>
      <c r="U2913" s="10">
        <f t="shared" si="367"/>
        <v>0.24044603832791661</v>
      </c>
      <c r="V2913" s="5" t="s">
        <v>42</v>
      </c>
    </row>
    <row r="2914" spans="1:22" x14ac:dyDescent="0.3">
      <c r="A2914" s="5" t="s">
        <v>3001</v>
      </c>
      <c r="B2914" s="6">
        <v>45644</v>
      </c>
      <c r="C2914" s="5">
        <f t="shared" si="360"/>
        <v>2024</v>
      </c>
      <c r="D2914" s="5">
        <f t="shared" si="361"/>
        <v>12</v>
      </c>
      <c r="E2914" s="5" t="str">
        <f t="shared" si="362"/>
        <v>Dec</v>
      </c>
      <c r="F2914" s="5" t="str">
        <f t="shared" si="363"/>
        <v>Q4</v>
      </c>
      <c r="G2914" s="5" t="s">
        <v>63</v>
      </c>
      <c r="H2914" s="5" t="s">
        <v>109</v>
      </c>
      <c r="I2914" s="5" t="s">
        <v>110</v>
      </c>
      <c r="J2914" s="5" t="s">
        <v>54</v>
      </c>
      <c r="K2914" s="5" t="s">
        <v>84</v>
      </c>
      <c r="L2914" s="5" t="s">
        <v>40</v>
      </c>
      <c r="M2914" s="5" t="s">
        <v>56</v>
      </c>
      <c r="N2914" s="5">
        <v>2</v>
      </c>
      <c r="O2914" s="7">
        <v>2208</v>
      </c>
      <c r="P2914" s="8">
        <v>0</v>
      </c>
      <c r="Q2914" s="7">
        <v>1129</v>
      </c>
      <c r="R2914" s="9">
        <f t="shared" si="364"/>
        <v>4416</v>
      </c>
      <c r="S2914" s="9">
        <f t="shared" si="365"/>
        <v>2258</v>
      </c>
      <c r="T2914" s="9">
        <f t="shared" si="366"/>
        <v>2158</v>
      </c>
      <c r="U2914" s="10">
        <f t="shared" si="367"/>
        <v>0.48867753623188404</v>
      </c>
      <c r="V2914" s="5" t="s">
        <v>42</v>
      </c>
    </row>
    <row r="2915" spans="1:22" x14ac:dyDescent="0.3">
      <c r="A2915" s="5" t="s">
        <v>3002</v>
      </c>
      <c r="B2915" s="6">
        <v>45645</v>
      </c>
      <c r="C2915" s="5">
        <f t="shared" si="360"/>
        <v>2024</v>
      </c>
      <c r="D2915" s="5">
        <f t="shared" si="361"/>
        <v>12</v>
      </c>
      <c r="E2915" s="5" t="str">
        <f t="shared" si="362"/>
        <v>Dec</v>
      </c>
      <c r="F2915" s="5" t="str">
        <f t="shared" si="363"/>
        <v>Q4</v>
      </c>
      <c r="G2915" s="5" t="s">
        <v>51</v>
      </c>
      <c r="H2915" s="5" t="s">
        <v>52</v>
      </c>
      <c r="I2915" s="5" t="s">
        <v>53</v>
      </c>
      <c r="J2915" s="5" t="s">
        <v>54</v>
      </c>
      <c r="K2915" s="5" t="s">
        <v>99</v>
      </c>
      <c r="L2915" s="5" t="s">
        <v>40</v>
      </c>
      <c r="M2915" s="5" t="s">
        <v>56</v>
      </c>
      <c r="N2915" s="5">
        <v>8</v>
      </c>
      <c r="O2915" s="7">
        <v>1652</v>
      </c>
      <c r="P2915" s="8">
        <v>0</v>
      </c>
      <c r="Q2915" s="7">
        <v>856</v>
      </c>
      <c r="R2915" s="9">
        <f t="shared" si="364"/>
        <v>13216</v>
      </c>
      <c r="S2915" s="9">
        <f t="shared" si="365"/>
        <v>6848</v>
      </c>
      <c r="T2915" s="9">
        <f t="shared" si="366"/>
        <v>6368</v>
      </c>
      <c r="U2915" s="10">
        <f t="shared" si="367"/>
        <v>0.48184019370460046</v>
      </c>
      <c r="V2915" s="5" t="s">
        <v>42</v>
      </c>
    </row>
    <row r="2916" spans="1:22" x14ac:dyDescent="0.3">
      <c r="A2916" s="5" t="s">
        <v>3003</v>
      </c>
      <c r="B2916" s="6">
        <v>45645</v>
      </c>
      <c r="C2916" s="5">
        <f t="shared" si="360"/>
        <v>2024</v>
      </c>
      <c r="D2916" s="5">
        <f t="shared" si="361"/>
        <v>12</v>
      </c>
      <c r="E2916" s="5" t="str">
        <f t="shared" si="362"/>
        <v>Dec</v>
      </c>
      <c r="F2916" s="5" t="str">
        <f t="shared" si="363"/>
        <v>Q4</v>
      </c>
      <c r="G2916" s="5" t="s">
        <v>58</v>
      </c>
      <c r="H2916" s="5" t="s">
        <v>68</v>
      </c>
      <c r="I2916" s="5" t="s">
        <v>69</v>
      </c>
      <c r="J2916" s="5" t="s">
        <v>46</v>
      </c>
      <c r="K2916" s="5" t="s">
        <v>61</v>
      </c>
      <c r="L2916" s="5" t="s">
        <v>48</v>
      </c>
      <c r="M2916" s="5" t="s">
        <v>41</v>
      </c>
      <c r="N2916" s="5">
        <v>2</v>
      </c>
      <c r="O2916" s="7">
        <v>237</v>
      </c>
      <c r="P2916" s="8">
        <v>0.05</v>
      </c>
      <c r="Q2916" s="7">
        <v>102</v>
      </c>
      <c r="R2916" s="9">
        <f t="shared" si="364"/>
        <v>450.29999999999995</v>
      </c>
      <c r="S2916" s="9">
        <f t="shared" si="365"/>
        <v>204</v>
      </c>
      <c r="T2916" s="9">
        <f t="shared" si="366"/>
        <v>246.29999999999995</v>
      </c>
      <c r="U2916" s="10">
        <f t="shared" si="367"/>
        <v>0.54696868754163885</v>
      </c>
      <c r="V2916" s="5" t="s">
        <v>42</v>
      </c>
    </row>
    <row r="2917" spans="1:22" x14ac:dyDescent="0.3">
      <c r="A2917" s="5" t="s">
        <v>3004</v>
      </c>
      <c r="B2917" s="6">
        <v>45645</v>
      </c>
      <c r="C2917" s="5">
        <f t="shared" si="360"/>
        <v>2024</v>
      </c>
      <c r="D2917" s="5">
        <f t="shared" si="361"/>
        <v>12</v>
      </c>
      <c r="E2917" s="5" t="str">
        <f t="shared" si="362"/>
        <v>Dec</v>
      </c>
      <c r="F2917" s="5" t="str">
        <f t="shared" si="363"/>
        <v>Q4</v>
      </c>
      <c r="G2917" s="5" t="s">
        <v>58</v>
      </c>
      <c r="H2917" s="5" t="s">
        <v>72</v>
      </c>
      <c r="I2917" s="5" t="s">
        <v>73</v>
      </c>
      <c r="J2917" s="5" t="s">
        <v>54</v>
      </c>
      <c r="K2917" s="5" t="s">
        <v>99</v>
      </c>
      <c r="L2917" s="5" t="s">
        <v>40</v>
      </c>
      <c r="M2917" s="5" t="s">
        <v>49</v>
      </c>
      <c r="N2917" s="5">
        <v>2</v>
      </c>
      <c r="O2917" s="7">
        <v>1843</v>
      </c>
      <c r="P2917" s="8">
        <v>0.05</v>
      </c>
      <c r="Q2917" s="7">
        <v>970</v>
      </c>
      <c r="R2917" s="9">
        <f t="shared" si="364"/>
        <v>3501.7</v>
      </c>
      <c r="S2917" s="9">
        <f t="shared" si="365"/>
        <v>1940</v>
      </c>
      <c r="T2917" s="9">
        <f t="shared" si="366"/>
        <v>1561.6999999999998</v>
      </c>
      <c r="U2917" s="10">
        <f t="shared" si="367"/>
        <v>0.445983379501385</v>
      </c>
      <c r="V2917" s="5" t="s">
        <v>42</v>
      </c>
    </row>
    <row r="2918" spans="1:22" x14ac:dyDescent="0.3">
      <c r="A2918" s="5" t="s">
        <v>3005</v>
      </c>
      <c r="B2918" s="6">
        <v>45645</v>
      </c>
      <c r="C2918" s="5">
        <f t="shared" si="360"/>
        <v>2024</v>
      </c>
      <c r="D2918" s="5">
        <f t="shared" si="361"/>
        <v>12</v>
      </c>
      <c r="E2918" s="5" t="str">
        <f t="shared" si="362"/>
        <v>Dec</v>
      </c>
      <c r="F2918" s="5" t="str">
        <f t="shared" si="363"/>
        <v>Q4</v>
      </c>
      <c r="G2918" s="5" t="s">
        <v>63</v>
      </c>
      <c r="H2918" s="5" t="s">
        <v>64</v>
      </c>
      <c r="I2918" s="5" t="s">
        <v>65</v>
      </c>
      <c r="J2918" s="5" t="s">
        <v>46</v>
      </c>
      <c r="K2918" s="5" t="s">
        <v>66</v>
      </c>
      <c r="L2918" s="5" t="s">
        <v>48</v>
      </c>
      <c r="M2918" s="5" t="s">
        <v>49</v>
      </c>
      <c r="N2918" s="5">
        <v>1</v>
      </c>
      <c r="O2918" s="7">
        <v>288</v>
      </c>
      <c r="P2918" s="8">
        <v>0.15</v>
      </c>
      <c r="Q2918" s="7">
        <v>118</v>
      </c>
      <c r="R2918" s="9">
        <f t="shared" si="364"/>
        <v>244.79999999999998</v>
      </c>
      <c r="S2918" s="9">
        <f t="shared" si="365"/>
        <v>118</v>
      </c>
      <c r="T2918" s="9">
        <f t="shared" si="366"/>
        <v>126.79999999999998</v>
      </c>
      <c r="U2918" s="10">
        <f t="shared" si="367"/>
        <v>0.51797385620915026</v>
      </c>
      <c r="V2918" s="5" t="s">
        <v>42</v>
      </c>
    </row>
    <row r="2919" spans="1:22" x14ac:dyDescent="0.3">
      <c r="A2919" s="5" t="s">
        <v>3006</v>
      </c>
      <c r="B2919" s="6">
        <v>45645</v>
      </c>
      <c r="C2919" s="5">
        <f t="shared" si="360"/>
        <v>2024</v>
      </c>
      <c r="D2919" s="5">
        <f t="shared" si="361"/>
        <v>12</v>
      </c>
      <c r="E2919" s="5" t="str">
        <f t="shared" si="362"/>
        <v>Dec</v>
      </c>
      <c r="F2919" s="5" t="str">
        <f t="shared" si="363"/>
        <v>Q4</v>
      </c>
      <c r="G2919" s="5" t="s">
        <v>63</v>
      </c>
      <c r="H2919" s="5" t="s">
        <v>109</v>
      </c>
      <c r="I2919" s="5" t="s">
        <v>110</v>
      </c>
      <c r="J2919" s="5" t="s">
        <v>38</v>
      </c>
      <c r="K2919" s="5" t="s">
        <v>104</v>
      </c>
      <c r="L2919" s="5" t="s">
        <v>76</v>
      </c>
      <c r="M2919" s="5" t="s">
        <v>49</v>
      </c>
      <c r="N2919" s="5">
        <v>1</v>
      </c>
      <c r="O2919" s="7">
        <v>1556</v>
      </c>
      <c r="P2919" s="8">
        <v>0.05</v>
      </c>
      <c r="Q2919" s="7">
        <v>769</v>
      </c>
      <c r="R2919" s="9">
        <f t="shared" si="364"/>
        <v>1478.1999999999998</v>
      </c>
      <c r="S2919" s="9">
        <f t="shared" si="365"/>
        <v>769</v>
      </c>
      <c r="T2919" s="9">
        <f t="shared" si="366"/>
        <v>709.19999999999982</v>
      </c>
      <c r="U2919" s="10">
        <f t="shared" si="367"/>
        <v>0.47977269652279791</v>
      </c>
      <c r="V2919" s="5" t="s">
        <v>42</v>
      </c>
    </row>
    <row r="2920" spans="1:22" x14ac:dyDescent="0.3">
      <c r="A2920" s="5" t="s">
        <v>3007</v>
      </c>
      <c r="B2920" s="6">
        <v>45645</v>
      </c>
      <c r="C2920" s="5">
        <f t="shared" si="360"/>
        <v>2024</v>
      </c>
      <c r="D2920" s="5">
        <f t="shared" si="361"/>
        <v>12</v>
      </c>
      <c r="E2920" s="5" t="str">
        <f t="shared" si="362"/>
        <v>Dec</v>
      </c>
      <c r="F2920" s="5" t="str">
        <f t="shared" si="363"/>
        <v>Q4</v>
      </c>
      <c r="G2920" s="5" t="s">
        <v>35</v>
      </c>
      <c r="H2920" s="5" t="s">
        <v>91</v>
      </c>
      <c r="I2920" s="5" t="s">
        <v>92</v>
      </c>
      <c r="J2920" s="5" t="s">
        <v>46</v>
      </c>
      <c r="K2920" s="5" t="s">
        <v>47</v>
      </c>
      <c r="L2920" s="5" t="s">
        <v>40</v>
      </c>
      <c r="M2920" s="5" t="s">
        <v>56</v>
      </c>
      <c r="N2920" s="5">
        <v>4</v>
      </c>
      <c r="O2920" s="7">
        <v>479</v>
      </c>
      <c r="P2920" s="8">
        <v>0.15</v>
      </c>
      <c r="Q2920" s="7">
        <v>217</v>
      </c>
      <c r="R2920" s="9">
        <f t="shared" si="364"/>
        <v>1628.6</v>
      </c>
      <c r="S2920" s="9">
        <f t="shared" si="365"/>
        <v>868</v>
      </c>
      <c r="T2920" s="9">
        <f t="shared" si="366"/>
        <v>760.59999999999991</v>
      </c>
      <c r="U2920" s="10">
        <f t="shared" si="367"/>
        <v>0.46702689426501287</v>
      </c>
      <c r="V2920" s="5" t="s">
        <v>42</v>
      </c>
    </row>
    <row r="2921" spans="1:22" x14ac:dyDescent="0.3">
      <c r="A2921" s="5" t="s">
        <v>3008</v>
      </c>
      <c r="B2921" s="6">
        <v>45645</v>
      </c>
      <c r="C2921" s="5">
        <f t="shared" si="360"/>
        <v>2024</v>
      </c>
      <c r="D2921" s="5">
        <f t="shared" si="361"/>
        <v>12</v>
      </c>
      <c r="E2921" s="5" t="str">
        <f t="shared" si="362"/>
        <v>Dec</v>
      </c>
      <c r="F2921" s="5" t="str">
        <f t="shared" si="363"/>
        <v>Q4</v>
      </c>
      <c r="G2921" s="5" t="s">
        <v>35</v>
      </c>
      <c r="H2921" s="5" t="s">
        <v>36</v>
      </c>
      <c r="I2921" s="5" t="s">
        <v>37</v>
      </c>
      <c r="J2921" s="5" t="s">
        <v>46</v>
      </c>
      <c r="K2921" s="5" t="s">
        <v>89</v>
      </c>
      <c r="L2921" s="5" t="s">
        <v>48</v>
      </c>
      <c r="M2921" s="5" t="s">
        <v>41</v>
      </c>
      <c r="N2921" s="5">
        <v>2</v>
      </c>
      <c r="O2921" s="7">
        <v>2310</v>
      </c>
      <c r="P2921" s="8">
        <v>0.05</v>
      </c>
      <c r="Q2921" s="7">
        <v>1305</v>
      </c>
      <c r="R2921" s="9">
        <f t="shared" si="364"/>
        <v>4389</v>
      </c>
      <c r="S2921" s="9">
        <f t="shared" si="365"/>
        <v>2610</v>
      </c>
      <c r="T2921" s="9">
        <f t="shared" si="366"/>
        <v>1779</v>
      </c>
      <c r="U2921" s="10">
        <f t="shared" si="367"/>
        <v>0.40533151059466849</v>
      </c>
      <c r="V2921" s="5" t="s">
        <v>42</v>
      </c>
    </row>
    <row r="2922" spans="1:22" x14ac:dyDescent="0.3">
      <c r="A2922" s="5" t="s">
        <v>3009</v>
      </c>
      <c r="B2922" s="6">
        <v>45645</v>
      </c>
      <c r="C2922" s="5">
        <f t="shared" si="360"/>
        <v>2024</v>
      </c>
      <c r="D2922" s="5">
        <f t="shared" si="361"/>
        <v>12</v>
      </c>
      <c r="E2922" s="5" t="str">
        <f t="shared" si="362"/>
        <v>Dec</v>
      </c>
      <c r="F2922" s="5" t="str">
        <f t="shared" si="363"/>
        <v>Q4</v>
      </c>
      <c r="G2922" s="5" t="s">
        <v>58</v>
      </c>
      <c r="H2922" s="5" t="s">
        <v>59</v>
      </c>
      <c r="I2922" s="5" t="s">
        <v>60</v>
      </c>
      <c r="J2922" s="5" t="s">
        <v>46</v>
      </c>
      <c r="K2922" s="5" t="s">
        <v>61</v>
      </c>
      <c r="L2922" s="5" t="s">
        <v>40</v>
      </c>
      <c r="M2922" s="5" t="s">
        <v>49</v>
      </c>
      <c r="N2922" s="5">
        <v>3</v>
      </c>
      <c r="O2922" s="7">
        <v>238</v>
      </c>
      <c r="P2922" s="8">
        <v>0</v>
      </c>
      <c r="Q2922" s="7">
        <v>102</v>
      </c>
      <c r="R2922" s="9">
        <f t="shared" si="364"/>
        <v>714</v>
      </c>
      <c r="S2922" s="9">
        <f t="shared" si="365"/>
        <v>306</v>
      </c>
      <c r="T2922" s="9">
        <f t="shared" si="366"/>
        <v>408</v>
      </c>
      <c r="U2922" s="10">
        <f t="shared" si="367"/>
        <v>0.5714285714285714</v>
      </c>
      <c r="V2922" s="5" t="s">
        <v>120</v>
      </c>
    </row>
    <row r="2923" spans="1:22" x14ac:dyDescent="0.3">
      <c r="A2923" s="5" t="s">
        <v>3010</v>
      </c>
      <c r="B2923" s="6">
        <v>45646</v>
      </c>
      <c r="C2923" s="5">
        <f t="shared" si="360"/>
        <v>2024</v>
      </c>
      <c r="D2923" s="5">
        <f t="shared" si="361"/>
        <v>12</v>
      </c>
      <c r="E2923" s="5" t="str">
        <f t="shared" si="362"/>
        <v>Dec</v>
      </c>
      <c r="F2923" s="5" t="str">
        <f t="shared" si="363"/>
        <v>Q4</v>
      </c>
      <c r="G2923" s="5" t="s">
        <v>58</v>
      </c>
      <c r="H2923" s="5" t="s">
        <v>72</v>
      </c>
      <c r="I2923" s="5" t="s">
        <v>73</v>
      </c>
      <c r="J2923" s="5" t="s">
        <v>46</v>
      </c>
      <c r="K2923" s="5" t="s">
        <v>89</v>
      </c>
      <c r="L2923" s="5" t="s">
        <v>48</v>
      </c>
      <c r="M2923" s="5" t="s">
        <v>41</v>
      </c>
      <c r="N2923" s="5">
        <v>1</v>
      </c>
      <c r="O2923" s="7">
        <v>2060</v>
      </c>
      <c r="P2923" s="8">
        <v>0.05</v>
      </c>
      <c r="Q2923" s="7">
        <v>1197</v>
      </c>
      <c r="R2923" s="9">
        <f t="shared" si="364"/>
        <v>1957</v>
      </c>
      <c r="S2923" s="9">
        <f t="shared" si="365"/>
        <v>1197</v>
      </c>
      <c r="T2923" s="9">
        <f t="shared" si="366"/>
        <v>760</v>
      </c>
      <c r="U2923" s="10">
        <f t="shared" si="367"/>
        <v>0.38834951456310679</v>
      </c>
      <c r="V2923" s="5" t="s">
        <v>42</v>
      </c>
    </row>
    <row r="2924" spans="1:22" x14ac:dyDescent="0.3">
      <c r="A2924" s="5" t="s">
        <v>3011</v>
      </c>
      <c r="B2924" s="6">
        <v>45646</v>
      </c>
      <c r="C2924" s="5">
        <f t="shared" si="360"/>
        <v>2024</v>
      </c>
      <c r="D2924" s="5">
        <f t="shared" si="361"/>
        <v>12</v>
      </c>
      <c r="E2924" s="5" t="str">
        <f t="shared" si="362"/>
        <v>Dec</v>
      </c>
      <c r="F2924" s="5" t="str">
        <f t="shared" si="363"/>
        <v>Q4</v>
      </c>
      <c r="G2924" s="5" t="s">
        <v>51</v>
      </c>
      <c r="H2924" s="5" t="s">
        <v>106</v>
      </c>
      <c r="I2924" s="5" t="s">
        <v>107</v>
      </c>
      <c r="J2924" s="5" t="s">
        <v>54</v>
      </c>
      <c r="K2924" s="5" t="s">
        <v>99</v>
      </c>
      <c r="L2924" s="5" t="s">
        <v>40</v>
      </c>
      <c r="M2924" s="5" t="s">
        <v>49</v>
      </c>
      <c r="N2924" s="5">
        <v>1</v>
      </c>
      <c r="O2924" s="7">
        <v>1806</v>
      </c>
      <c r="P2924" s="8">
        <v>0.1</v>
      </c>
      <c r="Q2924" s="7">
        <v>951</v>
      </c>
      <c r="R2924" s="9">
        <f t="shared" si="364"/>
        <v>1625.4</v>
      </c>
      <c r="S2924" s="9">
        <f t="shared" si="365"/>
        <v>951</v>
      </c>
      <c r="T2924" s="9">
        <f t="shared" si="366"/>
        <v>674.40000000000009</v>
      </c>
      <c r="U2924" s="10">
        <f t="shared" si="367"/>
        <v>0.41491325212255448</v>
      </c>
      <c r="V2924" s="5" t="s">
        <v>42</v>
      </c>
    </row>
    <row r="2925" spans="1:22" x14ac:dyDescent="0.3">
      <c r="A2925" s="5" t="s">
        <v>3012</v>
      </c>
      <c r="B2925" s="6">
        <v>45646</v>
      </c>
      <c r="C2925" s="5">
        <f t="shared" si="360"/>
        <v>2024</v>
      </c>
      <c r="D2925" s="5">
        <f t="shared" si="361"/>
        <v>12</v>
      </c>
      <c r="E2925" s="5" t="str">
        <f t="shared" si="362"/>
        <v>Dec</v>
      </c>
      <c r="F2925" s="5" t="str">
        <f t="shared" si="363"/>
        <v>Q4</v>
      </c>
      <c r="G2925" s="5" t="s">
        <v>63</v>
      </c>
      <c r="H2925" s="5" t="s">
        <v>109</v>
      </c>
      <c r="I2925" s="5" t="s">
        <v>110</v>
      </c>
      <c r="J2925" s="5" t="s">
        <v>81</v>
      </c>
      <c r="K2925" s="5" t="s">
        <v>82</v>
      </c>
      <c r="L2925" s="5" t="s">
        <v>40</v>
      </c>
      <c r="M2925" s="5" t="s">
        <v>41</v>
      </c>
      <c r="N2925" s="5">
        <v>2</v>
      </c>
      <c r="O2925" s="7">
        <v>6808</v>
      </c>
      <c r="P2925" s="8">
        <v>0.2</v>
      </c>
      <c r="Q2925" s="7">
        <v>3729</v>
      </c>
      <c r="R2925" s="9">
        <f t="shared" si="364"/>
        <v>10892.800000000001</v>
      </c>
      <c r="S2925" s="9">
        <f t="shared" si="365"/>
        <v>7458</v>
      </c>
      <c r="T2925" s="9">
        <f t="shared" si="366"/>
        <v>3434.8000000000011</v>
      </c>
      <c r="U2925" s="10">
        <f t="shared" si="367"/>
        <v>0.31532755581668631</v>
      </c>
      <c r="V2925" s="5" t="s">
        <v>42</v>
      </c>
    </row>
    <row r="2926" spans="1:22" x14ac:dyDescent="0.3">
      <c r="A2926" s="5" t="s">
        <v>3013</v>
      </c>
      <c r="B2926" s="6">
        <v>45646</v>
      </c>
      <c r="C2926" s="5">
        <f t="shared" si="360"/>
        <v>2024</v>
      </c>
      <c r="D2926" s="5">
        <f t="shared" si="361"/>
        <v>12</v>
      </c>
      <c r="E2926" s="5" t="str">
        <f t="shared" si="362"/>
        <v>Dec</v>
      </c>
      <c r="F2926" s="5" t="str">
        <f t="shared" si="363"/>
        <v>Q4</v>
      </c>
      <c r="G2926" s="5" t="s">
        <v>58</v>
      </c>
      <c r="H2926" s="5" t="s">
        <v>68</v>
      </c>
      <c r="I2926" s="5" t="s">
        <v>69</v>
      </c>
      <c r="J2926" s="5" t="s">
        <v>81</v>
      </c>
      <c r="K2926" s="5" t="s">
        <v>94</v>
      </c>
      <c r="L2926" s="5" t="s">
        <v>40</v>
      </c>
      <c r="M2926" s="5" t="s">
        <v>49</v>
      </c>
      <c r="N2926" s="5">
        <v>3</v>
      </c>
      <c r="O2926" s="7">
        <v>34377</v>
      </c>
      <c r="P2926" s="8">
        <v>0.15</v>
      </c>
      <c r="Q2926" s="7">
        <v>22919</v>
      </c>
      <c r="R2926" s="9">
        <f t="shared" si="364"/>
        <v>87661.349999999991</v>
      </c>
      <c r="S2926" s="9">
        <f t="shared" si="365"/>
        <v>68757</v>
      </c>
      <c r="T2926" s="9">
        <f t="shared" si="366"/>
        <v>18904.349999999991</v>
      </c>
      <c r="U2926" s="10">
        <f t="shared" si="367"/>
        <v>0.2156520519020069</v>
      </c>
      <c r="V2926" s="5" t="s">
        <v>42</v>
      </c>
    </row>
    <row r="2927" spans="1:22" x14ac:dyDescent="0.3">
      <c r="A2927" s="5" t="s">
        <v>3014</v>
      </c>
      <c r="B2927" s="6">
        <v>45646</v>
      </c>
      <c r="C2927" s="5">
        <f t="shared" si="360"/>
        <v>2024</v>
      </c>
      <c r="D2927" s="5">
        <f t="shared" si="361"/>
        <v>12</v>
      </c>
      <c r="E2927" s="5" t="str">
        <f t="shared" si="362"/>
        <v>Dec</v>
      </c>
      <c r="F2927" s="5" t="str">
        <f t="shared" si="363"/>
        <v>Q4</v>
      </c>
      <c r="G2927" s="5" t="s">
        <v>58</v>
      </c>
      <c r="H2927" s="5" t="s">
        <v>68</v>
      </c>
      <c r="I2927" s="5" t="s">
        <v>69</v>
      </c>
      <c r="J2927" s="5" t="s">
        <v>38</v>
      </c>
      <c r="K2927" s="5" t="s">
        <v>118</v>
      </c>
      <c r="L2927" s="5" t="s">
        <v>40</v>
      </c>
      <c r="M2927" s="5" t="s">
        <v>49</v>
      </c>
      <c r="N2927" s="5">
        <v>2</v>
      </c>
      <c r="O2927" s="7">
        <v>19738</v>
      </c>
      <c r="P2927" s="8">
        <v>0.1</v>
      </c>
      <c r="Q2927" s="7">
        <v>15687</v>
      </c>
      <c r="R2927" s="9">
        <f t="shared" si="364"/>
        <v>35528.400000000001</v>
      </c>
      <c r="S2927" s="9">
        <f t="shared" si="365"/>
        <v>31374</v>
      </c>
      <c r="T2927" s="9">
        <f t="shared" si="366"/>
        <v>4154.4000000000015</v>
      </c>
      <c r="U2927" s="10">
        <f t="shared" si="367"/>
        <v>0.11693180666734222</v>
      </c>
      <c r="V2927" s="5" t="s">
        <v>42</v>
      </c>
    </row>
    <row r="2928" spans="1:22" x14ac:dyDescent="0.3">
      <c r="A2928" s="5" t="s">
        <v>3015</v>
      </c>
      <c r="B2928" s="6">
        <v>45646</v>
      </c>
      <c r="C2928" s="5">
        <f t="shared" si="360"/>
        <v>2024</v>
      </c>
      <c r="D2928" s="5">
        <f t="shared" si="361"/>
        <v>12</v>
      </c>
      <c r="E2928" s="5" t="str">
        <f t="shared" si="362"/>
        <v>Dec</v>
      </c>
      <c r="F2928" s="5" t="str">
        <f t="shared" si="363"/>
        <v>Q4</v>
      </c>
      <c r="G2928" s="5" t="s">
        <v>51</v>
      </c>
      <c r="H2928" s="5" t="s">
        <v>106</v>
      </c>
      <c r="I2928" s="5" t="s">
        <v>107</v>
      </c>
      <c r="J2928" s="5" t="s">
        <v>38</v>
      </c>
      <c r="K2928" s="5" t="s">
        <v>39</v>
      </c>
      <c r="L2928" s="5" t="s">
        <v>76</v>
      </c>
      <c r="M2928" s="5" t="s">
        <v>41</v>
      </c>
      <c r="N2928" s="5">
        <v>2</v>
      </c>
      <c r="O2928" s="7">
        <v>50707</v>
      </c>
      <c r="P2928" s="8">
        <v>0.1</v>
      </c>
      <c r="Q2928" s="7">
        <v>42227</v>
      </c>
      <c r="R2928" s="9">
        <f t="shared" si="364"/>
        <v>91272.6</v>
      </c>
      <c r="S2928" s="9">
        <f t="shared" si="365"/>
        <v>84454</v>
      </c>
      <c r="T2928" s="9">
        <f t="shared" si="366"/>
        <v>6818.6000000000058</v>
      </c>
      <c r="U2928" s="10">
        <f t="shared" si="367"/>
        <v>7.4705881063977644E-2</v>
      </c>
      <c r="V2928" s="5" t="s">
        <v>42</v>
      </c>
    </row>
    <row r="2929" spans="1:22" x14ac:dyDescent="0.3">
      <c r="A2929" s="5" t="s">
        <v>3016</v>
      </c>
      <c r="B2929" s="6">
        <v>45647</v>
      </c>
      <c r="C2929" s="5">
        <f t="shared" si="360"/>
        <v>2024</v>
      </c>
      <c r="D2929" s="5">
        <f t="shared" si="361"/>
        <v>12</v>
      </c>
      <c r="E2929" s="5" t="str">
        <f t="shared" si="362"/>
        <v>Dec</v>
      </c>
      <c r="F2929" s="5" t="str">
        <f t="shared" si="363"/>
        <v>Q4</v>
      </c>
      <c r="G2929" s="5" t="s">
        <v>63</v>
      </c>
      <c r="H2929" s="5" t="s">
        <v>64</v>
      </c>
      <c r="I2929" s="5" t="s">
        <v>65</v>
      </c>
      <c r="J2929" s="5" t="s">
        <v>38</v>
      </c>
      <c r="K2929" s="5" t="s">
        <v>104</v>
      </c>
      <c r="L2929" s="5" t="s">
        <v>76</v>
      </c>
      <c r="M2929" s="5" t="s">
        <v>49</v>
      </c>
      <c r="N2929" s="5">
        <v>3</v>
      </c>
      <c r="O2929" s="7">
        <v>1603</v>
      </c>
      <c r="P2929" s="8">
        <v>0</v>
      </c>
      <c r="Q2929" s="7">
        <v>799</v>
      </c>
      <c r="R2929" s="9">
        <f t="shared" si="364"/>
        <v>4809</v>
      </c>
      <c r="S2929" s="9">
        <f t="shared" si="365"/>
        <v>2397</v>
      </c>
      <c r="T2929" s="9">
        <f t="shared" si="366"/>
        <v>2412</v>
      </c>
      <c r="U2929" s="10">
        <f t="shared" si="367"/>
        <v>0.50155957579538368</v>
      </c>
      <c r="V2929" s="5" t="s">
        <v>42</v>
      </c>
    </row>
    <row r="2930" spans="1:22" x14ac:dyDescent="0.3">
      <c r="A2930" s="5" t="s">
        <v>3017</v>
      </c>
      <c r="B2930" s="6">
        <v>45647</v>
      </c>
      <c r="C2930" s="5">
        <f t="shared" si="360"/>
        <v>2024</v>
      </c>
      <c r="D2930" s="5">
        <f t="shared" si="361"/>
        <v>12</v>
      </c>
      <c r="E2930" s="5" t="str">
        <f t="shared" si="362"/>
        <v>Dec</v>
      </c>
      <c r="F2930" s="5" t="str">
        <f t="shared" si="363"/>
        <v>Q4</v>
      </c>
      <c r="G2930" s="5" t="s">
        <v>51</v>
      </c>
      <c r="H2930" s="5" t="s">
        <v>106</v>
      </c>
      <c r="I2930" s="5" t="s">
        <v>107</v>
      </c>
      <c r="J2930" s="5" t="s">
        <v>46</v>
      </c>
      <c r="K2930" s="5" t="s">
        <v>89</v>
      </c>
      <c r="L2930" s="5" t="s">
        <v>48</v>
      </c>
      <c r="M2930" s="5" t="s">
        <v>49</v>
      </c>
      <c r="N2930" s="5">
        <v>1</v>
      </c>
      <c r="O2930" s="7">
        <v>2146</v>
      </c>
      <c r="P2930" s="8">
        <v>0</v>
      </c>
      <c r="Q2930" s="7">
        <v>1221</v>
      </c>
      <c r="R2930" s="9">
        <f t="shared" si="364"/>
        <v>2146</v>
      </c>
      <c r="S2930" s="9">
        <f t="shared" si="365"/>
        <v>1221</v>
      </c>
      <c r="T2930" s="9">
        <f t="shared" si="366"/>
        <v>925</v>
      </c>
      <c r="U2930" s="10">
        <f t="shared" si="367"/>
        <v>0.43103448275862066</v>
      </c>
      <c r="V2930" s="5" t="s">
        <v>42</v>
      </c>
    </row>
    <row r="2931" spans="1:22" x14ac:dyDescent="0.3">
      <c r="A2931" s="5" t="s">
        <v>3018</v>
      </c>
      <c r="B2931" s="6">
        <v>45647</v>
      </c>
      <c r="C2931" s="5">
        <f t="shared" si="360"/>
        <v>2024</v>
      </c>
      <c r="D2931" s="5">
        <f t="shared" si="361"/>
        <v>12</v>
      </c>
      <c r="E2931" s="5" t="str">
        <f t="shared" si="362"/>
        <v>Dec</v>
      </c>
      <c r="F2931" s="5" t="str">
        <f t="shared" si="363"/>
        <v>Q4</v>
      </c>
      <c r="G2931" s="5" t="s">
        <v>51</v>
      </c>
      <c r="H2931" s="5" t="s">
        <v>79</v>
      </c>
      <c r="I2931" s="5" t="s">
        <v>80</v>
      </c>
      <c r="J2931" s="5" t="s">
        <v>81</v>
      </c>
      <c r="K2931" s="5" t="s">
        <v>146</v>
      </c>
      <c r="L2931" s="5" t="s">
        <v>48</v>
      </c>
      <c r="M2931" s="5" t="s">
        <v>49</v>
      </c>
      <c r="N2931" s="5">
        <v>2</v>
      </c>
      <c r="O2931" s="7">
        <v>8279</v>
      </c>
      <c r="P2931" s="8">
        <v>0.35</v>
      </c>
      <c r="Q2931" s="7">
        <v>5170</v>
      </c>
      <c r="R2931" s="9">
        <f t="shared" si="364"/>
        <v>10762.7</v>
      </c>
      <c r="S2931" s="9">
        <f t="shared" si="365"/>
        <v>10340</v>
      </c>
      <c r="T2931" s="9">
        <f t="shared" si="366"/>
        <v>422.70000000000073</v>
      </c>
      <c r="U2931" s="10">
        <f t="shared" si="367"/>
        <v>3.927453148373556E-2</v>
      </c>
      <c r="V2931" s="5" t="s">
        <v>42</v>
      </c>
    </row>
    <row r="2932" spans="1:22" x14ac:dyDescent="0.3">
      <c r="A2932" s="5" t="s">
        <v>3019</v>
      </c>
      <c r="B2932" s="6">
        <v>45648</v>
      </c>
      <c r="C2932" s="5">
        <f t="shared" si="360"/>
        <v>2024</v>
      </c>
      <c r="D2932" s="5">
        <f t="shared" si="361"/>
        <v>12</v>
      </c>
      <c r="E2932" s="5" t="str">
        <f t="shared" si="362"/>
        <v>Dec</v>
      </c>
      <c r="F2932" s="5" t="str">
        <f t="shared" si="363"/>
        <v>Q4</v>
      </c>
      <c r="G2932" s="5" t="s">
        <v>63</v>
      </c>
      <c r="H2932" s="5" t="s">
        <v>109</v>
      </c>
      <c r="I2932" s="5" t="s">
        <v>110</v>
      </c>
      <c r="J2932" s="5" t="s">
        <v>46</v>
      </c>
      <c r="K2932" s="5" t="s">
        <v>66</v>
      </c>
      <c r="L2932" s="5" t="s">
        <v>48</v>
      </c>
      <c r="M2932" s="5" t="s">
        <v>56</v>
      </c>
      <c r="N2932" s="5">
        <v>1</v>
      </c>
      <c r="O2932" s="7">
        <v>330</v>
      </c>
      <c r="P2932" s="8">
        <v>0</v>
      </c>
      <c r="Q2932" s="7">
        <v>134</v>
      </c>
      <c r="R2932" s="9">
        <f t="shared" si="364"/>
        <v>330</v>
      </c>
      <c r="S2932" s="9">
        <f t="shared" si="365"/>
        <v>134</v>
      </c>
      <c r="T2932" s="9">
        <f t="shared" si="366"/>
        <v>196</v>
      </c>
      <c r="U2932" s="10">
        <f t="shared" si="367"/>
        <v>0.59393939393939399</v>
      </c>
      <c r="V2932" s="5" t="s">
        <v>42</v>
      </c>
    </row>
    <row r="2933" spans="1:22" x14ac:dyDescent="0.3">
      <c r="A2933" s="5" t="s">
        <v>3020</v>
      </c>
      <c r="B2933" s="6">
        <v>45648</v>
      </c>
      <c r="C2933" s="5">
        <f t="shared" si="360"/>
        <v>2024</v>
      </c>
      <c r="D2933" s="5">
        <f t="shared" si="361"/>
        <v>12</v>
      </c>
      <c r="E2933" s="5" t="str">
        <f t="shared" si="362"/>
        <v>Dec</v>
      </c>
      <c r="F2933" s="5" t="str">
        <f t="shared" si="363"/>
        <v>Q4</v>
      </c>
      <c r="G2933" s="5" t="s">
        <v>51</v>
      </c>
      <c r="H2933" s="5" t="s">
        <v>52</v>
      </c>
      <c r="I2933" s="5" t="s">
        <v>53</v>
      </c>
      <c r="J2933" s="5" t="s">
        <v>38</v>
      </c>
      <c r="K2933" s="5" t="s">
        <v>104</v>
      </c>
      <c r="L2933" s="5" t="s">
        <v>40</v>
      </c>
      <c r="M2933" s="5" t="s">
        <v>49</v>
      </c>
      <c r="N2933" s="5">
        <v>2</v>
      </c>
      <c r="O2933" s="7">
        <v>1617</v>
      </c>
      <c r="P2933" s="8">
        <v>0.05</v>
      </c>
      <c r="Q2933" s="7">
        <v>790</v>
      </c>
      <c r="R2933" s="9">
        <f t="shared" si="364"/>
        <v>3072.2999999999997</v>
      </c>
      <c r="S2933" s="9">
        <f t="shared" si="365"/>
        <v>1580</v>
      </c>
      <c r="T2933" s="9">
        <f t="shared" si="366"/>
        <v>1492.2999999999997</v>
      </c>
      <c r="U2933" s="10">
        <f t="shared" si="367"/>
        <v>0.48572730527617741</v>
      </c>
      <c r="V2933" s="5" t="s">
        <v>42</v>
      </c>
    </row>
    <row r="2934" spans="1:22" x14ac:dyDescent="0.3">
      <c r="A2934" s="5" t="s">
        <v>3021</v>
      </c>
      <c r="B2934" s="6">
        <v>45648</v>
      </c>
      <c r="C2934" s="5">
        <f t="shared" si="360"/>
        <v>2024</v>
      </c>
      <c r="D2934" s="5">
        <f t="shared" si="361"/>
        <v>12</v>
      </c>
      <c r="E2934" s="5" t="str">
        <f t="shared" si="362"/>
        <v>Dec</v>
      </c>
      <c r="F2934" s="5" t="str">
        <f t="shared" si="363"/>
        <v>Q4</v>
      </c>
      <c r="G2934" s="5" t="s">
        <v>58</v>
      </c>
      <c r="H2934" s="5" t="s">
        <v>59</v>
      </c>
      <c r="I2934" s="5" t="s">
        <v>60</v>
      </c>
      <c r="J2934" s="5" t="s">
        <v>54</v>
      </c>
      <c r="K2934" s="5" t="s">
        <v>55</v>
      </c>
      <c r="L2934" s="5" t="s">
        <v>40</v>
      </c>
      <c r="M2934" s="5" t="s">
        <v>56</v>
      </c>
      <c r="N2934" s="5">
        <v>2</v>
      </c>
      <c r="O2934" s="7">
        <v>2723</v>
      </c>
      <c r="P2934" s="8">
        <v>0</v>
      </c>
      <c r="Q2934" s="7">
        <v>1670</v>
      </c>
      <c r="R2934" s="9">
        <f t="shared" si="364"/>
        <v>5446</v>
      </c>
      <c r="S2934" s="9">
        <f t="shared" si="365"/>
        <v>3340</v>
      </c>
      <c r="T2934" s="9">
        <f t="shared" si="366"/>
        <v>2106</v>
      </c>
      <c r="U2934" s="10">
        <f t="shared" si="367"/>
        <v>0.38670583914799855</v>
      </c>
      <c r="V2934" s="5" t="s">
        <v>42</v>
      </c>
    </row>
    <row r="2935" spans="1:22" x14ac:dyDescent="0.3">
      <c r="A2935" s="5" t="s">
        <v>3022</v>
      </c>
      <c r="B2935" s="6">
        <v>45648</v>
      </c>
      <c r="C2935" s="5">
        <f t="shared" si="360"/>
        <v>2024</v>
      </c>
      <c r="D2935" s="5">
        <f t="shared" si="361"/>
        <v>12</v>
      </c>
      <c r="E2935" s="5" t="str">
        <f t="shared" si="362"/>
        <v>Dec</v>
      </c>
      <c r="F2935" s="5" t="str">
        <f t="shared" si="363"/>
        <v>Q4</v>
      </c>
      <c r="G2935" s="5" t="s">
        <v>58</v>
      </c>
      <c r="H2935" s="5" t="s">
        <v>72</v>
      </c>
      <c r="I2935" s="5" t="s">
        <v>73</v>
      </c>
      <c r="J2935" s="5" t="s">
        <v>46</v>
      </c>
      <c r="K2935" s="5" t="s">
        <v>47</v>
      </c>
      <c r="L2935" s="5" t="s">
        <v>48</v>
      </c>
      <c r="M2935" s="5" t="s">
        <v>49</v>
      </c>
      <c r="N2935" s="5">
        <v>1</v>
      </c>
      <c r="O2935" s="7">
        <v>454</v>
      </c>
      <c r="P2935" s="8">
        <v>0.1</v>
      </c>
      <c r="Q2935" s="7">
        <v>210</v>
      </c>
      <c r="R2935" s="9">
        <f t="shared" si="364"/>
        <v>408.6</v>
      </c>
      <c r="S2935" s="9">
        <f t="shared" si="365"/>
        <v>210</v>
      </c>
      <c r="T2935" s="9">
        <f t="shared" si="366"/>
        <v>198.60000000000002</v>
      </c>
      <c r="U2935" s="10">
        <f t="shared" si="367"/>
        <v>0.48604992657856094</v>
      </c>
      <c r="V2935" s="5" t="s">
        <v>42</v>
      </c>
    </row>
    <row r="2936" spans="1:22" x14ac:dyDescent="0.3">
      <c r="A2936" s="5" t="s">
        <v>3023</v>
      </c>
      <c r="B2936" s="6">
        <v>45648</v>
      </c>
      <c r="C2936" s="5">
        <f t="shared" si="360"/>
        <v>2024</v>
      </c>
      <c r="D2936" s="5">
        <f t="shared" si="361"/>
        <v>12</v>
      </c>
      <c r="E2936" s="5" t="str">
        <f t="shared" si="362"/>
        <v>Dec</v>
      </c>
      <c r="F2936" s="5" t="str">
        <f t="shared" si="363"/>
        <v>Q4</v>
      </c>
      <c r="G2936" s="5" t="s">
        <v>63</v>
      </c>
      <c r="H2936" s="5" t="s">
        <v>109</v>
      </c>
      <c r="I2936" s="5" t="s">
        <v>110</v>
      </c>
      <c r="J2936" s="5" t="s">
        <v>38</v>
      </c>
      <c r="K2936" s="5" t="s">
        <v>104</v>
      </c>
      <c r="L2936" s="5" t="s">
        <v>48</v>
      </c>
      <c r="M2936" s="5" t="s">
        <v>41</v>
      </c>
      <c r="N2936" s="5">
        <v>1</v>
      </c>
      <c r="O2936" s="7">
        <v>1410</v>
      </c>
      <c r="P2936" s="8">
        <v>0.05</v>
      </c>
      <c r="Q2936" s="7">
        <v>686</v>
      </c>
      <c r="R2936" s="9">
        <f t="shared" si="364"/>
        <v>1339.5</v>
      </c>
      <c r="S2936" s="9">
        <f t="shared" si="365"/>
        <v>686</v>
      </c>
      <c r="T2936" s="9">
        <f t="shared" si="366"/>
        <v>653.5</v>
      </c>
      <c r="U2936" s="10">
        <f t="shared" si="367"/>
        <v>0.48786860768943635</v>
      </c>
      <c r="V2936" s="5" t="s">
        <v>42</v>
      </c>
    </row>
    <row r="2937" spans="1:22" x14ac:dyDescent="0.3">
      <c r="A2937" s="5" t="s">
        <v>3024</v>
      </c>
      <c r="B2937" s="6">
        <v>45649</v>
      </c>
      <c r="C2937" s="5">
        <f t="shared" si="360"/>
        <v>2024</v>
      </c>
      <c r="D2937" s="5">
        <f t="shared" si="361"/>
        <v>12</v>
      </c>
      <c r="E2937" s="5" t="str">
        <f t="shared" si="362"/>
        <v>Dec</v>
      </c>
      <c r="F2937" s="5" t="str">
        <f t="shared" si="363"/>
        <v>Q4</v>
      </c>
      <c r="G2937" s="5" t="s">
        <v>51</v>
      </c>
      <c r="H2937" s="5" t="s">
        <v>106</v>
      </c>
      <c r="I2937" s="5" t="s">
        <v>107</v>
      </c>
      <c r="J2937" s="5" t="s">
        <v>46</v>
      </c>
      <c r="K2937" s="5" t="s">
        <v>61</v>
      </c>
      <c r="L2937" s="5" t="s">
        <v>48</v>
      </c>
      <c r="M2937" s="5" t="s">
        <v>49</v>
      </c>
      <c r="N2937" s="5">
        <v>3</v>
      </c>
      <c r="O2937" s="7">
        <v>238</v>
      </c>
      <c r="P2937" s="8">
        <v>0</v>
      </c>
      <c r="Q2937" s="7">
        <v>98</v>
      </c>
      <c r="R2937" s="9">
        <f t="shared" si="364"/>
        <v>714</v>
      </c>
      <c r="S2937" s="9">
        <f t="shared" si="365"/>
        <v>294</v>
      </c>
      <c r="T2937" s="9">
        <f t="shared" si="366"/>
        <v>420</v>
      </c>
      <c r="U2937" s="10">
        <f t="shared" si="367"/>
        <v>0.58823529411764708</v>
      </c>
      <c r="V2937" s="5" t="s">
        <v>42</v>
      </c>
    </row>
    <row r="2938" spans="1:22" x14ac:dyDescent="0.3">
      <c r="A2938" s="5" t="s">
        <v>3025</v>
      </c>
      <c r="B2938" s="6">
        <v>45649</v>
      </c>
      <c r="C2938" s="5">
        <f t="shared" si="360"/>
        <v>2024</v>
      </c>
      <c r="D2938" s="5">
        <f t="shared" si="361"/>
        <v>12</v>
      </c>
      <c r="E2938" s="5" t="str">
        <f t="shared" si="362"/>
        <v>Dec</v>
      </c>
      <c r="F2938" s="5" t="str">
        <f t="shared" si="363"/>
        <v>Q4</v>
      </c>
      <c r="G2938" s="5" t="s">
        <v>58</v>
      </c>
      <c r="H2938" s="5" t="s">
        <v>68</v>
      </c>
      <c r="I2938" s="5" t="s">
        <v>69</v>
      </c>
      <c r="J2938" s="5" t="s">
        <v>54</v>
      </c>
      <c r="K2938" s="5" t="s">
        <v>99</v>
      </c>
      <c r="L2938" s="5" t="s">
        <v>40</v>
      </c>
      <c r="M2938" s="5" t="s">
        <v>49</v>
      </c>
      <c r="N2938" s="5">
        <v>3</v>
      </c>
      <c r="O2938" s="7">
        <v>1727</v>
      </c>
      <c r="P2938" s="8">
        <v>0.1</v>
      </c>
      <c r="Q2938" s="7">
        <v>922</v>
      </c>
      <c r="R2938" s="9">
        <f t="shared" si="364"/>
        <v>4662.9000000000005</v>
      </c>
      <c r="S2938" s="9">
        <f t="shared" si="365"/>
        <v>2766</v>
      </c>
      <c r="T2938" s="9">
        <f t="shared" si="366"/>
        <v>1896.9000000000005</v>
      </c>
      <c r="U2938" s="10">
        <f t="shared" si="367"/>
        <v>0.40680692273048968</v>
      </c>
      <c r="V2938" s="5" t="s">
        <v>42</v>
      </c>
    </row>
    <row r="2939" spans="1:22" x14ac:dyDescent="0.3">
      <c r="A2939" s="5" t="s">
        <v>3026</v>
      </c>
      <c r="B2939" s="6">
        <v>45649</v>
      </c>
      <c r="C2939" s="5">
        <f t="shared" si="360"/>
        <v>2024</v>
      </c>
      <c r="D2939" s="5">
        <f t="shared" si="361"/>
        <v>12</v>
      </c>
      <c r="E2939" s="5" t="str">
        <f t="shared" si="362"/>
        <v>Dec</v>
      </c>
      <c r="F2939" s="5" t="str">
        <f t="shared" si="363"/>
        <v>Q4</v>
      </c>
      <c r="G2939" s="5" t="s">
        <v>51</v>
      </c>
      <c r="H2939" s="5" t="s">
        <v>79</v>
      </c>
      <c r="I2939" s="5" t="s">
        <v>80</v>
      </c>
      <c r="J2939" s="5" t="s">
        <v>81</v>
      </c>
      <c r="K2939" s="5" t="s">
        <v>130</v>
      </c>
      <c r="L2939" s="5" t="s">
        <v>40</v>
      </c>
      <c r="M2939" s="5" t="s">
        <v>49</v>
      </c>
      <c r="N2939" s="5">
        <v>1</v>
      </c>
      <c r="O2939" s="7">
        <v>14456</v>
      </c>
      <c r="P2939" s="8">
        <v>0.3</v>
      </c>
      <c r="Q2939" s="7">
        <v>8469</v>
      </c>
      <c r="R2939" s="9">
        <f t="shared" si="364"/>
        <v>10119.199999999999</v>
      </c>
      <c r="S2939" s="9">
        <f t="shared" si="365"/>
        <v>8469</v>
      </c>
      <c r="T2939" s="9">
        <f t="shared" si="366"/>
        <v>1650.1999999999989</v>
      </c>
      <c r="U2939" s="10">
        <f t="shared" si="367"/>
        <v>0.16307613250059283</v>
      </c>
      <c r="V2939" s="5" t="s">
        <v>42</v>
      </c>
    </row>
    <row r="2940" spans="1:22" x14ac:dyDescent="0.3">
      <c r="A2940" s="5" t="s">
        <v>3027</v>
      </c>
      <c r="B2940" s="6">
        <v>45649</v>
      </c>
      <c r="C2940" s="5">
        <f t="shared" si="360"/>
        <v>2024</v>
      </c>
      <c r="D2940" s="5">
        <f t="shared" si="361"/>
        <v>12</v>
      </c>
      <c r="E2940" s="5" t="str">
        <f t="shared" si="362"/>
        <v>Dec</v>
      </c>
      <c r="F2940" s="5" t="str">
        <f t="shared" si="363"/>
        <v>Q4</v>
      </c>
      <c r="G2940" s="5" t="s">
        <v>51</v>
      </c>
      <c r="H2940" s="5" t="s">
        <v>79</v>
      </c>
      <c r="I2940" s="5" t="s">
        <v>80</v>
      </c>
      <c r="J2940" s="5" t="s">
        <v>81</v>
      </c>
      <c r="K2940" s="5" t="s">
        <v>82</v>
      </c>
      <c r="L2940" s="5" t="s">
        <v>40</v>
      </c>
      <c r="M2940" s="5" t="s">
        <v>41</v>
      </c>
      <c r="N2940" s="5">
        <v>2</v>
      </c>
      <c r="O2940" s="7">
        <v>6843</v>
      </c>
      <c r="P2940" s="8">
        <v>0.4</v>
      </c>
      <c r="Q2940" s="7">
        <v>3688</v>
      </c>
      <c r="R2940" s="9">
        <f t="shared" si="364"/>
        <v>8211.6</v>
      </c>
      <c r="S2940" s="9">
        <f t="shared" si="365"/>
        <v>7376</v>
      </c>
      <c r="T2940" s="9">
        <f t="shared" si="366"/>
        <v>835.60000000000036</v>
      </c>
      <c r="U2940" s="10">
        <f t="shared" si="367"/>
        <v>0.10175848799259588</v>
      </c>
      <c r="V2940" s="5" t="s">
        <v>42</v>
      </c>
    </row>
    <row r="2941" spans="1:22" x14ac:dyDescent="0.3">
      <c r="A2941" s="5" t="s">
        <v>3028</v>
      </c>
      <c r="B2941" s="6">
        <v>45649</v>
      </c>
      <c r="C2941" s="5">
        <f t="shared" si="360"/>
        <v>2024</v>
      </c>
      <c r="D2941" s="5">
        <f t="shared" si="361"/>
        <v>12</v>
      </c>
      <c r="E2941" s="5" t="str">
        <f t="shared" si="362"/>
        <v>Dec</v>
      </c>
      <c r="F2941" s="5" t="str">
        <f t="shared" si="363"/>
        <v>Q4</v>
      </c>
      <c r="G2941" s="5" t="s">
        <v>51</v>
      </c>
      <c r="H2941" s="5" t="s">
        <v>52</v>
      </c>
      <c r="I2941" s="5" t="s">
        <v>53</v>
      </c>
      <c r="J2941" s="5" t="s">
        <v>38</v>
      </c>
      <c r="K2941" s="5" t="s">
        <v>75</v>
      </c>
      <c r="L2941" s="5" t="s">
        <v>76</v>
      </c>
      <c r="M2941" s="5" t="s">
        <v>49</v>
      </c>
      <c r="N2941" s="5">
        <v>1</v>
      </c>
      <c r="O2941" s="7">
        <v>11644</v>
      </c>
      <c r="P2941" s="8">
        <v>0.05</v>
      </c>
      <c r="Q2941" s="7">
        <v>8784</v>
      </c>
      <c r="R2941" s="9">
        <f t="shared" si="364"/>
        <v>11061.8</v>
      </c>
      <c r="S2941" s="9">
        <f t="shared" si="365"/>
        <v>8784</v>
      </c>
      <c r="T2941" s="9">
        <f t="shared" si="366"/>
        <v>2277.7999999999993</v>
      </c>
      <c r="U2941" s="10">
        <f t="shared" si="367"/>
        <v>0.20591585456254854</v>
      </c>
      <c r="V2941" s="5" t="s">
        <v>42</v>
      </c>
    </row>
    <row r="2942" spans="1:22" x14ac:dyDescent="0.3">
      <c r="A2942" s="5" t="s">
        <v>3029</v>
      </c>
      <c r="B2942" s="6">
        <v>45649</v>
      </c>
      <c r="C2942" s="5">
        <f t="shared" si="360"/>
        <v>2024</v>
      </c>
      <c r="D2942" s="5">
        <f t="shared" si="361"/>
        <v>12</v>
      </c>
      <c r="E2942" s="5" t="str">
        <f t="shared" si="362"/>
        <v>Dec</v>
      </c>
      <c r="F2942" s="5" t="str">
        <f t="shared" si="363"/>
        <v>Q4</v>
      </c>
      <c r="G2942" s="5" t="s">
        <v>51</v>
      </c>
      <c r="H2942" s="5" t="s">
        <v>106</v>
      </c>
      <c r="I2942" s="5" t="s">
        <v>107</v>
      </c>
      <c r="J2942" s="5" t="s">
        <v>54</v>
      </c>
      <c r="K2942" s="5" t="s">
        <v>99</v>
      </c>
      <c r="L2942" s="5" t="s">
        <v>48</v>
      </c>
      <c r="M2942" s="5" t="s">
        <v>49</v>
      </c>
      <c r="N2942" s="5">
        <v>4</v>
      </c>
      <c r="O2942" s="7">
        <v>1948</v>
      </c>
      <c r="P2942" s="8">
        <v>0</v>
      </c>
      <c r="Q2942" s="7">
        <v>1036</v>
      </c>
      <c r="R2942" s="9">
        <f t="shared" si="364"/>
        <v>7792</v>
      </c>
      <c r="S2942" s="9">
        <f t="shared" si="365"/>
        <v>4144</v>
      </c>
      <c r="T2942" s="9">
        <f t="shared" si="366"/>
        <v>3648</v>
      </c>
      <c r="U2942" s="10">
        <f t="shared" si="367"/>
        <v>0.46817248459958932</v>
      </c>
      <c r="V2942" s="5" t="s">
        <v>42</v>
      </c>
    </row>
    <row r="2943" spans="1:22" x14ac:dyDescent="0.3">
      <c r="A2943" s="5" t="s">
        <v>3030</v>
      </c>
      <c r="B2943" s="6">
        <v>45649</v>
      </c>
      <c r="C2943" s="5">
        <f t="shared" si="360"/>
        <v>2024</v>
      </c>
      <c r="D2943" s="5">
        <f t="shared" si="361"/>
        <v>12</v>
      </c>
      <c r="E2943" s="5" t="str">
        <f t="shared" si="362"/>
        <v>Dec</v>
      </c>
      <c r="F2943" s="5" t="str">
        <f t="shared" si="363"/>
        <v>Q4</v>
      </c>
      <c r="G2943" s="5" t="s">
        <v>35</v>
      </c>
      <c r="H2943" s="5" t="s">
        <v>44</v>
      </c>
      <c r="I2943" s="5" t="s">
        <v>45</v>
      </c>
      <c r="J2943" s="5" t="s">
        <v>46</v>
      </c>
      <c r="K2943" s="5" t="s">
        <v>61</v>
      </c>
      <c r="L2943" s="5" t="s">
        <v>48</v>
      </c>
      <c r="M2943" s="5" t="s">
        <v>41</v>
      </c>
      <c r="N2943" s="5">
        <v>1</v>
      </c>
      <c r="O2943" s="7">
        <v>258</v>
      </c>
      <c r="P2943" s="8">
        <v>0.2</v>
      </c>
      <c r="Q2943" s="7">
        <v>107</v>
      </c>
      <c r="R2943" s="9">
        <f t="shared" si="364"/>
        <v>206.4</v>
      </c>
      <c r="S2943" s="9">
        <f t="shared" si="365"/>
        <v>107</v>
      </c>
      <c r="T2943" s="9">
        <f t="shared" si="366"/>
        <v>99.4</v>
      </c>
      <c r="U2943" s="10">
        <f t="shared" si="367"/>
        <v>0.48158914728682173</v>
      </c>
      <c r="V2943" s="5" t="s">
        <v>42</v>
      </c>
    </row>
    <row r="2944" spans="1:22" x14ac:dyDescent="0.3">
      <c r="A2944" s="5" t="s">
        <v>3031</v>
      </c>
      <c r="B2944" s="6">
        <v>45649</v>
      </c>
      <c r="C2944" s="5">
        <f t="shared" si="360"/>
        <v>2024</v>
      </c>
      <c r="D2944" s="5">
        <f t="shared" si="361"/>
        <v>12</v>
      </c>
      <c r="E2944" s="5" t="str">
        <f t="shared" si="362"/>
        <v>Dec</v>
      </c>
      <c r="F2944" s="5" t="str">
        <f t="shared" si="363"/>
        <v>Q4</v>
      </c>
      <c r="G2944" s="5" t="s">
        <v>58</v>
      </c>
      <c r="H2944" s="5" t="s">
        <v>59</v>
      </c>
      <c r="I2944" s="5" t="s">
        <v>60</v>
      </c>
      <c r="J2944" s="5" t="s">
        <v>38</v>
      </c>
      <c r="K2944" s="5" t="s">
        <v>104</v>
      </c>
      <c r="L2944" s="5" t="s">
        <v>40</v>
      </c>
      <c r="M2944" s="5" t="s">
        <v>41</v>
      </c>
      <c r="N2944" s="5">
        <v>1</v>
      </c>
      <c r="O2944" s="7">
        <v>1595</v>
      </c>
      <c r="P2944" s="8">
        <v>0.15</v>
      </c>
      <c r="Q2944" s="7">
        <v>810</v>
      </c>
      <c r="R2944" s="9">
        <f t="shared" si="364"/>
        <v>1355.75</v>
      </c>
      <c r="S2944" s="9">
        <f t="shared" si="365"/>
        <v>810</v>
      </c>
      <c r="T2944" s="9">
        <f t="shared" si="366"/>
        <v>545.75</v>
      </c>
      <c r="U2944" s="10">
        <f t="shared" si="367"/>
        <v>0.40254471694633964</v>
      </c>
      <c r="V2944" s="5" t="s">
        <v>120</v>
      </c>
    </row>
    <row r="2945" spans="1:22" x14ac:dyDescent="0.3">
      <c r="A2945" s="5" t="s">
        <v>3032</v>
      </c>
      <c r="B2945" s="6">
        <v>45649</v>
      </c>
      <c r="C2945" s="5">
        <f t="shared" si="360"/>
        <v>2024</v>
      </c>
      <c r="D2945" s="5">
        <f t="shared" si="361"/>
        <v>12</v>
      </c>
      <c r="E2945" s="5" t="str">
        <f t="shared" si="362"/>
        <v>Dec</v>
      </c>
      <c r="F2945" s="5" t="str">
        <f t="shared" si="363"/>
        <v>Q4</v>
      </c>
      <c r="G2945" s="5" t="s">
        <v>35</v>
      </c>
      <c r="H2945" s="5" t="s">
        <v>36</v>
      </c>
      <c r="I2945" s="5" t="s">
        <v>37</v>
      </c>
      <c r="J2945" s="5" t="s">
        <v>81</v>
      </c>
      <c r="K2945" s="5" t="s">
        <v>94</v>
      </c>
      <c r="L2945" s="5" t="s">
        <v>48</v>
      </c>
      <c r="M2945" s="5" t="s">
        <v>41</v>
      </c>
      <c r="N2945" s="5">
        <v>1</v>
      </c>
      <c r="O2945" s="7">
        <v>30740</v>
      </c>
      <c r="P2945" s="8">
        <v>0.05</v>
      </c>
      <c r="Q2945" s="7">
        <v>21408</v>
      </c>
      <c r="R2945" s="9">
        <f t="shared" si="364"/>
        <v>29203</v>
      </c>
      <c r="S2945" s="9">
        <f t="shared" si="365"/>
        <v>21408</v>
      </c>
      <c r="T2945" s="9">
        <f t="shared" si="366"/>
        <v>7795</v>
      </c>
      <c r="U2945" s="10">
        <f t="shared" si="367"/>
        <v>0.26692463103105846</v>
      </c>
      <c r="V2945" s="5" t="s">
        <v>42</v>
      </c>
    </row>
    <row r="2946" spans="1:22" x14ac:dyDescent="0.3">
      <c r="A2946" s="5" t="s">
        <v>3033</v>
      </c>
      <c r="B2946" s="6">
        <v>45650</v>
      </c>
      <c r="C2946" s="5">
        <f t="shared" ref="C2946:C3009" si="368">YEAR(B2946)</f>
        <v>2024</v>
      </c>
      <c r="D2946" s="5">
        <f t="shared" ref="D2946:D3009" si="369">MONTH(B2946)</f>
        <v>12</v>
      </c>
      <c r="E2946" s="5" t="str">
        <f t="shared" ref="E2946:E3009" si="370">TEXT(B2946,"mmm")</f>
        <v>Dec</v>
      </c>
      <c r="F2946" s="5" t="str">
        <f t="shared" ref="F2946:F3009" si="371">"Q"&amp;ROUNDUP(D2946/3,0)</f>
        <v>Q4</v>
      </c>
      <c r="G2946" s="5" t="s">
        <v>35</v>
      </c>
      <c r="H2946" s="5" t="s">
        <v>36</v>
      </c>
      <c r="I2946" s="5" t="s">
        <v>37</v>
      </c>
      <c r="J2946" s="5" t="s">
        <v>81</v>
      </c>
      <c r="K2946" s="5" t="s">
        <v>146</v>
      </c>
      <c r="L2946" s="5" t="s">
        <v>48</v>
      </c>
      <c r="M2946" s="5" t="s">
        <v>49</v>
      </c>
      <c r="N2946" s="5">
        <v>2</v>
      </c>
      <c r="O2946" s="7">
        <v>9542</v>
      </c>
      <c r="P2946" s="8">
        <v>0.05</v>
      </c>
      <c r="Q2946" s="7">
        <v>6056</v>
      </c>
      <c r="R2946" s="9">
        <f t="shared" ref="R2946:R3009" si="372">N2946*O2946*(1-P2946)</f>
        <v>18129.8</v>
      </c>
      <c r="S2946" s="9">
        <f t="shared" ref="S2946:S3009" si="373">N2946*Q2946</f>
        <v>12112</v>
      </c>
      <c r="T2946" s="9">
        <f t="shared" ref="T2946:T3009" si="374">R2946-S2946</f>
        <v>6017.7999999999993</v>
      </c>
      <c r="U2946" s="10">
        <f t="shared" ref="U2946:U3009" si="375">IF(R2946=0,0,T2946/R2946)</f>
        <v>0.33192864786153181</v>
      </c>
      <c r="V2946" s="5" t="s">
        <v>42</v>
      </c>
    </row>
    <row r="2947" spans="1:22" x14ac:dyDescent="0.3">
      <c r="A2947" s="5" t="s">
        <v>3034</v>
      </c>
      <c r="B2947" s="6">
        <v>45650</v>
      </c>
      <c r="C2947" s="5">
        <f t="shared" si="368"/>
        <v>2024</v>
      </c>
      <c r="D2947" s="5">
        <f t="shared" si="369"/>
        <v>12</v>
      </c>
      <c r="E2947" s="5" t="str">
        <f t="shared" si="370"/>
        <v>Dec</v>
      </c>
      <c r="F2947" s="5" t="str">
        <f t="shared" si="371"/>
        <v>Q4</v>
      </c>
      <c r="G2947" s="5" t="s">
        <v>35</v>
      </c>
      <c r="H2947" s="5" t="s">
        <v>36</v>
      </c>
      <c r="I2947" s="5" t="s">
        <v>37</v>
      </c>
      <c r="J2947" s="5" t="s">
        <v>38</v>
      </c>
      <c r="K2947" s="5" t="s">
        <v>75</v>
      </c>
      <c r="L2947" s="5" t="s">
        <v>76</v>
      </c>
      <c r="M2947" s="5" t="s">
        <v>49</v>
      </c>
      <c r="N2947" s="5">
        <v>3</v>
      </c>
      <c r="O2947" s="7">
        <v>10639</v>
      </c>
      <c r="P2947" s="8">
        <v>0.1</v>
      </c>
      <c r="Q2947" s="7">
        <v>7806</v>
      </c>
      <c r="R2947" s="9">
        <f t="shared" si="372"/>
        <v>28725.3</v>
      </c>
      <c r="S2947" s="9">
        <f t="shared" si="373"/>
        <v>23418</v>
      </c>
      <c r="T2947" s="9">
        <f t="shared" si="374"/>
        <v>5307.2999999999993</v>
      </c>
      <c r="U2947" s="10">
        <f t="shared" si="375"/>
        <v>0.18476047247548327</v>
      </c>
      <c r="V2947" s="5" t="s">
        <v>42</v>
      </c>
    </row>
    <row r="2948" spans="1:22" x14ac:dyDescent="0.3">
      <c r="A2948" s="5" t="s">
        <v>3035</v>
      </c>
      <c r="B2948" s="6">
        <v>45651</v>
      </c>
      <c r="C2948" s="5">
        <f t="shared" si="368"/>
        <v>2024</v>
      </c>
      <c r="D2948" s="5">
        <f t="shared" si="369"/>
        <v>12</v>
      </c>
      <c r="E2948" s="5" t="str">
        <f t="shared" si="370"/>
        <v>Dec</v>
      </c>
      <c r="F2948" s="5" t="str">
        <f t="shared" si="371"/>
        <v>Q4</v>
      </c>
      <c r="G2948" s="5" t="s">
        <v>58</v>
      </c>
      <c r="H2948" s="5" t="s">
        <v>68</v>
      </c>
      <c r="I2948" s="5" t="s">
        <v>69</v>
      </c>
      <c r="J2948" s="5" t="s">
        <v>38</v>
      </c>
      <c r="K2948" s="5" t="s">
        <v>75</v>
      </c>
      <c r="L2948" s="5" t="s">
        <v>76</v>
      </c>
      <c r="M2948" s="5" t="s">
        <v>41</v>
      </c>
      <c r="N2948" s="5">
        <v>2</v>
      </c>
      <c r="O2948" s="7">
        <v>12033</v>
      </c>
      <c r="P2948" s="8">
        <v>0.2</v>
      </c>
      <c r="Q2948" s="7">
        <v>8804</v>
      </c>
      <c r="R2948" s="9">
        <f t="shared" si="372"/>
        <v>19252.8</v>
      </c>
      <c r="S2948" s="9">
        <f t="shared" si="373"/>
        <v>17608</v>
      </c>
      <c r="T2948" s="9">
        <f t="shared" si="374"/>
        <v>1644.7999999999993</v>
      </c>
      <c r="U2948" s="10">
        <f t="shared" si="375"/>
        <v>8.5431729410786972E-2</v>
      </c>
      <c r="V2948" s="5" t="s">
        <v>42</v>
      </c>
    </row>
    <row r="2949" spans="1:22" x14ac:dyDescent="0.3">
      <c r="A2949" s="5" t="s">
        <v>3036</v>
      </c>
      <c r="B2949" s="6">
        <v>45651</v>
      </c>
      <c r="C2949" s="5">
        <f t="shared" si="368"/>
        <v>2024</v>
      </c>
      <c r="D2949" s="5">
        <f t="shared" si="369"/>
        <v>12</v>
      </c>
      <c r="E2949" s="5" t="str">
        <f t="shared" si="370"/>
        <v>Dec</v>
      </c>
      <c r="F2949" s="5" t="str">
        <f t="shared" si="371"/>
        <v>Q4</v>
      </c>
      <c r="G2949" s="5" t="s">
        <v>35</v>
      </c>
      <c r="H2949" s="5" t="s">
        <v>44</v>
      </c>
      <c r="I2949" s="5" t="s">
        <v>45</v>
      </c>
      <c r="J2949" s="5" t="s">
        <v>46</v>
      </c>
      <c r="K2949" s="5" t="s">
        <v>61</v>
      </c>
      <c r="L2949" s="5" t="s">
        <v>40</v>
      </c>
      <c r="M2949" s="5" t="s">
        <v>41</v>
      </c>
      <c r="N2949" s="5">
        <v>2</v>
      </c>
      <c r="O2949" s="7">
        <v>240</v>
      </c>
      <c r="P2949" s="8">
        <v>0.15</v>
      </c>
      <c r="Q2949" s="7">
        <v>99</v>
      </c>
      <c r="R2949" s="9">
        <f t="shared" si="372"/>
        <v>408</v>
      </c>
      <c r="S2949" s="9">
        <f t="shared" si="373"/>
        <v>198</v>
      </c>
      <c r="T2949" s="9">
        <f t="shared" si="374"/>
        <v>210</v>
      </c>
      <c r="U2949" s="10">
        <f t="shared" si="375"/>
        <v>0.51470588235294112</v>
      </c>
      <c r="V2949" s="5" t="s">
        <v>42</v>
      </c>
    </row>
    <row r="2950" spans="1:22" x14ac:dyDescent="0.3">
      <c r="A2950" s="5" t="s">
        <v>3037</v>
      </c>
      <c r="B2950" s="6">
        <v>45651</v>
      </c>
      <c r="C2950" s="5">
        <f t="shared" si="368"/>
        <v>2024</v>
      </c>
      <c r="D2950" s="5">
        <f t="shared" si="369"/>
        <v>12</v>
      </c>
      <c r="E2950" s="5" t="str">
        <f t="shared" si="370"/>
        <v>Dec</v>
      </c>
      <c r="F2950" s="5" t="str">
        <f t="shared" si="371"/>
        <v>Q4</v>
      </c>
      <c r="G2950" s="5" t="s">
        <v>51</v>
      </c>
      <c r="H2950" s="5" t="s">
        <v>52</v>
      </c>
      <c r="I2950" s="5" t="s">
        <v>53</v>
      </c>
      <c r="J2950" s="5" t="s">
        <v>46</v>
      </c>
      <c r="K2950" s="5" t="s">
        <v>61</v>
      </c>
      <c r="L2950" s="5" t="s">
        <v>40</v>
      </c>
      <c r="M2950" s="5" t="s">
        <v>49</v>
      </c>
      <c r="N2950" s="5">
        <v>1</v>
      </c>
      <c r="O2950" s="7">
        <v>260</v>
      </c>
      <c r="P2950" s="8">
        <v>0.05</v>
      </c>
      <c r="Q2950" s="7">
        <v>109</v>
      </c>
      <c r="R2950" s="9">
        <f t="shared" si="372"/>
        <v>247</v>
      </c>
      <c r="S2950" s="9">
        <f t="shared" si="373"/>
        <v>109</v>
      </c>
      <c r="T2950" s="9">
        <f t="shared" si="374"/>
        <v>138</v>
      </c>
      <c r="U2950" s="10">
        <f t="shared" si="375"/>
        <v>0.5587044534412956</v>
      </c>
      <c r="V2950" s="5" t="s">
        <v>42</v>
      </c>
    </row>
    <row r="2951" spans="1:22" x14ac:dyDescent="0.3">
      <c r="A2951" s="5" t="s">
        <v>3038</v>
      </c>
      <c r="B2951" s="6">
        <v>45651</v>
      </c>
      <c r="C2951" s="5">
        <f t="shared" si="368"/>
        <v>2024</v>
      </c>
      <c r="D2951" s="5">
        <f t="shared" si="369"/>
        <v>12</v>
      </c>
      <c r="E2951" s="5" t="str">
        <f t="shared" si="370"/>
        <v>Dec</v>
      </c>
      <c r="F2951" s="5" t="str">
        <f t="shared" si="371"/>
        <v>Q4</v>
      </c>
      <c r="G2951" s="5" t="s">
        <v>63</v>
      </c>
      <c r="H2951" s="5" t="s">
        <v>109</v>
      </c>
      <c r="I2951" s="5" t="s">
        <v>110</v>
      </c>
      <c r="J2951" s="5" t="s">
        <v>46</v>
      </c>
      <c r="K2951" s="5" t="s">
        <v>66</v>
      </c>
      <c r="L2951" s="5" t="s">
        <v>48</v>
      </c>
      <c r="M2951" s="5" t="s">
        <v>56</v>
      </c>
      <c r="N2951" s="5">
        <v>2</v>
      </c>
      <c r="O2951" s="7">
        <v>310</v>
      </c>
      <c r="P2951" s="8">
        <v>0</v>
      </c>
      <c r="Q2951" s="7">
        <v>121</v>
      </c>
      <c r="R2951" s="9">
        <f t="shared" si="372"/>
        <v>620</v>
      </c>
      <c r="S2951" s="9">
        <f t="shared" si="373"/>
        <v>242</v>
      </c>
      <c r="T2951" s="9">
        <f t="shared" si="374"/>
        <v>378</v>
      </c>
      <c r="U2951" s="10">
        <f t="shared" si="375"/>
        <v>0.60967741935483866</v>
      </c>
      <c r="V2951" s="5" t="s">
        <v>42</v>
      </c>
    </row>
    <row r="2952" spans="1:22" x14ac:dyDescent="0.3">
      <c r="A2952" s="5" t="s">
        <v>3039</v>
      </c>
      <c r="B2952" s="6">
        <v>45651</v>
      </c>
      <c r="C2952" s="5">
        <f t="shared" si="368"/>
        <v>2024</v>
      </c>
      <c r="D2952" s="5">
        <f t="shared" si="369"/>
        <v>12</v>
      </c>
      <c r="E2952" s="5" t="str">
        <f t="shared" si="370"/>
        <v>Dec</v>
      </c>
      <c r="F2952" s="5" t="str">
        <f t="shared" si="371"/>
        <v>Q4</v>
      </c>
      <c r="G2952" s="5" t="s">
        <v>58</v>
      </c>
      <c r="H2952" s="5" t="s">
        <v>59</v>
      </c>
      <c r="I2952" s="5" t="s">
        <v>60</v>
      </c>
      <c r="J2952" s="5" t="s">
        <v>46</v>
      </c>
      <c r="K2952" s="5" t="s">
        <v>89</v>
      </c>
      <c r="L2952" s="5" t="s">
        <v>76</v>
      </c>
      <c r="M2952" s="5" t="s">
        <v>56</v>
      </c>
      <c r="N2952" s="5">
        <v>2</v>
      </c>
      <c r="O2952" s="7">
        <v>2151</v>
      </c>
      <c r="P2952" s="8">
        <v>0.15</v>
      </c>
      <c r="Q2952" s="7">
        <v>1230</v>
      </c>
      <c r="R2952" s="9">
        <f t="shared" si="372"/>
        <v>3656.7</v>
      </c>
      <c r="S2952" s="9">
        <f t="shared" si="373"/>
        <v>2460</v>
      </c>
      <c r="T2952" s="9">
        <f t="shared" si="374"/>
        <v>1196.6999999999998</v>
      </c>
      <c r="U2952" s="10">
        <f t="shared" si="375"/>
        <v>0.32726228566740501</v>
      </c>
      <c r="V2952" s="5" t="s">
        <v>42</v>
      </c>
    </row>
    <row r="2953" spans="1:22" x14ac:dyDescent="0.3">
      <c r="A2953" s="5" t="s">
        <v>3040</v>
      </c>
      <c r="B2953" s="6">
        <v>45651</v>
      </c>
      <c r="C2953" s="5">
        <f t="shared" si="368"/>
        <v>2024</v>
      </c>
      <c r="D2953" s="5">
        <f t="shared" si="369"/>
        <v>12</v>
      </c>
      <c r="E2953" s="5" t="str">
        <f t="shared" si="370"/>
        <v>Dec</v>
      </c>
      <c r="F2953" s="5" t="str">
        <f t="shared" si="371"/>
        <v>Q4</v>
      </c>
      <c r="G2953" s="5" t="s">
        <v>51</v>
      </c>
      <c r="H2953" s="5" t="s">
        <v>79</v>
      </c>
      <c r="I2953" s="5" t="s">
        <v>80</v>
      </c>
      <c r="J2953" s="5" t="s">
        <v>81</v>
      </c>
      <c r="K2953" s="5" t="s">
        <v>94</v>
      </c>
      <c r="L2953" s="5" t="s">
        <v>40</v>
      </c>
      <c r="M2953" s="5" t="s">
        <v>49</v>
      </c>
      <c r="N2953" s="5">
        <v>3</v>
      </c>
      <c r="O2953" s="7">
        <v>33817</v>
      </c>
      <c r="P2953" s="8">
        <v>0.3</v>
      </c>
      <c r="Q2953" s="7">
        <v>22581</v>
      </c>
      <c r="R2953" s="9">
        <f t="shared" si="372"/>
        <v>71015.7</v>
      </c>
      <c r="S2953" s="9">
        <f t="shared" si="373"/>
        <v>67743</v>
      </c>
      <c r="T2953" s="9">
        <f t="shared" si="374"/>
        <v>3272.6999999999971</v>
      </c>
      <c r="U2953" s="10">
        <f t="shared" si="375"/>
        <v>4.6084175752685634E-2</v>
      </c>
      <c r="V2953" s="5" t="s">
        <v>42</v>
      </c>
    </row>
    <row r="2954" spans="1:22" x14ac:dyDescent="0.3">
      <c r="A2954" s="5" t="s">
        <v>3041</v>
      </c>
      <c r="B2954" s="6">
        <v>45651</v>
      </c>
      <c r="C2954" s="5">
        <f t="shared" si="368"/>
        <v>2024</v>
      </c>
      <c r="D2954" s="5">
        <f t="shared" si="369"/>
        <v>12</v>
      </c>
      <c r="E2954" s="5" t="str">
        <f t="shared" si="370"/>
        <v>Dec</v>
      </c>
      <c r="F2954" s="5" t="str">
        <f t="shared" si="371"/>
        <v>Q4</v>
      </c>
      <c r="G2954" s="5" t="s">
        <v>58</v>
      </c>
      <c r="H2954" s="5" t="s">
        <v>68</v>
      </c>
      <c r="I2954" s="5" t="s">
        <v>69</v>
      </c>
      <c r="J2954" s="5" t="s">
        <v>46</v>
      </c>
      <c r="K2954" s="5" t="s">
        <v>66</v>
      </c>
      <c r="L2954" s="5" t="s">
        <v>40</v>
      </c>
      <c r="M2954" s="5" t="s">
        <v>41</v>
      </c>
      <c r="N2954" s="5">
        <v>4</v>
      </c>
      <c r="O2954" s="7">
        <v>329</v>
      </c>
      <c r="P2954" s="8">
        <v>0.15</v>
      </c>
      <c r="Q2954" s="7">
        <v>133</v>
      </c>
      <c r="R2954" s="9">
        <f t="shared" si="372"/>
        <v>1118.5999999999999</v>
      </c>
      <c r="S2954" s="9">
        <f t="shared" si="373"/>
        <v>532</v>
      </c>
      <c r="T2954" s="9">
        <f t="shared" si="374"/>
        <v>586.59999999999991</v>
      </c>
      <c r="U2954" s="10">
        <f t="shared" si="375"/>
        <v>0.52440550688360443</v>
      </c>
      <c r="V2954" s="5" t="s">
        <v>42</v>
      </c>
    </row>
    <row r="2955" spans="1:22" x14ac:dyDescent="0.3">
      <c r="A2955" s="5" t="s">
        <v>3042</v>
      </c>
      <c r="B2955" s="6">
        <v>45652</v>
      </c>
      <c r="C2955" s="5">
        <f t="shared" si="368"/>
        <v>2024</v>
      </c>
      <c r="D2955" s="5">
        <f t="shared" si="369"/>
        <v>12</v>
      </c>
      <c r="E2955" s="5" t="str">
        <f t="shared" si="370"/>
        <v>Dec</v>
      </c>
      <c r="F2955" s="5" t="str">
        <f t="shared" si="371"/>
        <v>Q4</v>
      </c>
      <c r="G2955" s="5" t="s">
        <v>51</v>
      </c>
      <c r="H2955" s="5" t="s">
        <v>79</v>
      </c>
      <c r="I2955" s="5" t="s">
        <v>80</v>
      </c>
      <c r="J2955" s="5" t="s">
        <v>38</v>
      </c>
      <c r="K2955" s="5" t="s">
        <v>75</v>
      </c>
      <c r="L2955" s="5" t="s">
        <v>40</v>
      </c>
      <c r="M2955" s="5" t="s">
        <v>56</v>
      </c>
      <c r="N2955" s="5">
        <v>5</v>
      </c>
      <c r="O2955" s="7">
        <v>11263</v>
      </c>
      <c r="P2955" s="8">
        <v>0</v>
      </c>
      <c r="Q2955" s="7">
        <v>8157</v>
      </c>
      <c r="R2955" s="9">
        <f t="shared" si="372"/>
        <v>56315</v>
      </c>
      <c r="S2955" s="9">
        <f t="shared" si="373"/>
        <v>40785</v>
      </c>
      <c r="T2955" s="9">
        <f t="shared" si="374"/>
        <v>15530</v>
      </c>
      <c r="U2955" s="10">
        <f t="shared" si="375"/>
        <v>0.27577022107786558</v>
      </c>
      <c r="V2955" s="5" t="s">
        <v>42</v>
      </c>
    </row>
    <row r="2956" spans="1:22" x14ac:dyDescent="0.3">
      <c r="A2956" s="5" t="s">
        <v>3043</v>
      </c>
      <c r="B2956" s="6">
        <v>45652</v>
      </c>
      <c r="C2956" s="5">
        <f t="shared" si="368"/>
        <v>2024</v>
      </c>
      <c r="D2956" s="5">
        <f t="shared" si="369"/>
        <v>12</v>
      </c>
      <c r="E2956" s="5" t="str">
        <f t="shared" si="370"/>
        <v>Dec</v>
      </c>
      <c r="F2956" s="5" t="str">
        <f t="shared" si="371"/>
        <v>Q4</v>
      </c>
      <c r="G2956" s="5" t="s">
        <v>51</v>
      </c>
      <c r="H2956" s="5" t="s">
        <v>79</v>
      </c>
      <c r="I2956" s="5" t="s">
        <v>80</v>
      </c>
      <c r="J2956" s="5" t="s">
        <v>38</v>
      </c>
      <c r="K2956" s="5" t="s">
        <v>104</v>
      </c>
      <c r="L2956" s="5" t="s">
        <v>40</v>
      </c>
      <c r="M2956" s="5" t="s">
        <v>41</v>
      </c>
      <c r="N2956" s="5">
        <v>2</v>
      </c>
      <c r="O2956" s="7">
        <v>1478</v>
      </c>
      <c r="P2956" s="8">
        <v>0.05</v>
      </c>
      <c r="Q2956" s="7">
        <v>745</v>
      </c>
      <c r="R2956" s="9">
        <f t="shared" si="372"/>
        <v>2808.2</v>
      </c>
      <c r="S2956" s="9">
        <f t="shared" si="373"/>
        <v>1490</v>
      </c>
      <c r="T2956" s="9">
        <f t="shared" si="374"/>
        <v>1318.1999999999998</v>
      </c>
      <c r="U2956" s="10">
        <f t="shared" si="375"/>
        <v>0.46941101061177976</v>
      </c>
      <c r="V2956" s="5" t="s">
        <v>42</v>
      </c>
    </row>
    <row r="2957" spans="1:22" x14ac:dyDescent="0.3">
      <c r="A2957" s="5" t="s">
        <v>3044</v>
      </c>
      <c r="B2957" s="6">
        <v>45652</v>
      </c>
      <c r="C2957" s="5">
        <f t="shared" si="368"/>
        <v>2024</v>
      </c>
      <c r="D2957" s="5">
        <f t="shared" si="369"/>
        <v>12</v>
      </c>
      <c r="E2957" s="5" t="str">
        <f t="shared" si="370"/>
        <v>Dec</v>
      </c>
      <c r="F2957" s="5" t="str">
        <f t="shared" si="371"/>
        <v>Q4</v>
      </c>
      <c r="G2957" s="5" t="s">
        <v>51</v>
      </c>
      <c r="H2957" s="5" t="s">
        <v>79</v>
      </c>
      <c r="I2957" s="5" t="s">
        <v>80</v>
      </c>
      <c r="J2957" s="5" t="s">
        <v>46</v>
      </c>
      <c r="K2957" s="5" t="s">
        <v>61</v>
      </c>
      <c r="L2957" s="5" t="s">
        <v>48</v>
      </c>
      <c r="M2957" s="5" t="s">
        <v>41</v>
      </c>
      <c r="N2957" s="5">
        <v>1</v>
      </c>
      <c r="O2957" s="7">
        <v>259</v>
      </c>
      <c r="P2957" s="8">
        <v>0.2</v>
      </c>
      <c r="Q2957" s="7">
        <v>106</v>
      </c>
      <c r="R2957" s="9">
        <f t="shared" si="372"/>
        <v>207.20000000000002</v>
      </c>
      <c r="S2957" s="9">
        <f t="shared" si="373"/>
        <v>106</v>
      </c>
      <c r="T2957" s="9">
        <f t="shared" si="374"/>
        <v>101.20000000000002</v>
      </c>
      <c r="U2957" s="10">
        <f t="shared" si="375"/>
        <v>0.48841698841698844</v>
      </c>
      <c r="V2957" s="5" t="s">
        <v>42</v>
      </c>
    </row>
    <row r="2958" spans="1:22" x14ac:dyDescent="0.3">
      <c r="A2958" s="5" t="s">
        <v>3045</v>
      </c>
      <c r="B2958" s="6">
        <v>45652</v>
      </c>
      <c r="C2958" s="5">
        <f t="shared" si="368"/>
        <v>2024</v>
      </c>
      <c r="D2958" s="5">
        <f t="shared" si="369"/>
        <v>12</v>
      </c>
      <c r="E2958" s="5" t="str">
        <f t="shared" si="370"/>
        <v>Dec</v>
      </c>
      <c r="F2958" s="5" t="str">
        <f t="shared" si="371"/>
        <v>Q4</v>
      </c>
      <c r="G2958" s="5" t="s">
        <v>35</v>
      </c>
      <c r="H2958" s="5" t="s">
        <v>91</v>
      </c>
      <c r="I2958" s="5" t="s">
        <v>92</v>
      </c>
      <c r="J2958" s="5" t="s">
        <v>54</v>
      </c>
      <c r="K2958" s="5" t="s">
        <v>55</v>
      </c>
      <c r="L2958" s="5" t="s">
        <v>76</v>
      </c>
      <c r="M2958" s="5" t="s">
        <v>41</v>
      </c>
      <c r="N2958" s="5">
        <v>3</v>
      </c>
      <c r="O2958" s="7">
        <v>2824</v>
      </c>
      <c r="P2958" s="8">
        <v>0.05</v>
      </c>
      <c r="Q2958" s="7">
        <v>1731</v>
      </c>
      <c r="R2958" s="9">
        <f t="shared" si="372"/>
        <v>8048.4</v>
      </c>
      <c r="S2958" s="9">
        <f t="shared" si="373"/>
        <v>5193</v>
      </c>
      <c r="T2958" s="9">
        <f t="shared" si="374"/>
        <v>2855.3999999999996</v>
      </c>
      <c r="U2958" s="10">
        <f t="shared" si="375"/>
        <v>0.35477858953332336</v>
      </c>
      <c r="V2958" s="5" t="s">
        <v>42</v>
      </c>
    </row>
    <row r="2959" spans="1:22" x14ac:dyDescent="0.3">
      <c r="A2959" s="5" t="s">
        <v>3046</v>
      </c>
      <c r="B2959" s="6">
        <v>45652</v>
      </c>
      <c r="C2959" s="5">
        <f t="shared" si="368"/>
        <v>2024</v>
      </c>
      <c r="D2959" s="5">
        <f t="shared" si="369"/>
        <v>12</v>
      </c>
      <c r="E2959" s="5" t="str">
        <f t="shared" si="370"/>
        <v>Dec</v>
      </c>
      <c r="F2959" s="5" t="str">
        <f t="shared" si="371"/>
        <v>Q4</v>
      </c>
      <c r="G2959" s="5" t="s">
        <v>58</v>
      </c>
      <c r="H2959" s="5" t="s">
        <v>68</v>
      </c>
      <c r="I2959" s="5" t="s">
        <v>69</v>
      </c>
      <c r="J2959" s="5" t="s">
        <v>38</v>
      </c>
      <c r="K2959" s="5" t="s">
        <v>75</v>
      </c>
      <c r="L2959" s="5" t="s">
        <v>48</v>
      </c>
      <c r="M2959" s="5" t="s">
        <v>56</v>
      </c>
      <c r="N2959" s="5">
        <v>1</v>
      </c>
      <c r="O2959" s="7">
        <v>10611</v>
      </c>
      <c r="P2959" s="8">
        <v>0</v>
      </c>
      <c r="Q2959" s="7">
        <v>7746</v>
      </c>
      <c r="R2959" s="9">
        <f t="shared" si="372"/>
        <v>10611</v>
      </c>
      <c r="S2959" s="9">
        <f t="shared" si="373"/>
        <v>7746</v>
      </c>
      <c r="T2959" s="9">
        <f t="shared" si="374"/>
        <v>2865</v>
      </c>
      <c r="U2959" s="10">
        <f t="shared" si="375"/>
        <v>0.27000282725473568</v>
      </c>
      <c r="V2959" s="5" t="s">
        <v>42</v>
      </c>
    </row>
    <row r="2960" spans="1:22" x14ac:dyDescent="0.3">
      <c r="A2960" s="5" t="s">
        <v>3047</v>
      </c>
      <c r="B2960" s="6">
        <v>45652</v>
      </c>
      <c r="C2960" s="5">
        <f t="shared" si="368"/>
        <v>2024</v>
      </c>
      <c r="D2960" s="5">
        <f t="shared" si="369"/>
        <v>12</v>
      </c>
      <c r="E2960" s="5" t="str">
        <f t="shared" si="370"/>
        <v>Dec</v>
      </c>
      <c r="F2960" s="5" t="str">
        <f t="shared" si="371"/>
        <v>Q4</v>
      </c>
      <c r="G2960" s="5" t="s">
        <v>35</v>
      </c>
      <c r="H2960" s="5" t="s">
        <v>91</v>
      </c>
      <c r="I2960" s="5" t="s">
        <v>92</v>
      </c>
      <c r="J2960" s="5" t="s">
        <v>46</v>
      </c>
      <c r="K2960" s="5" t="s">
        <v>89</v>
      </c>
      <c r="L2960" s="5" t="s">
        <v>40</v>
      </c>
      <c r="M2960" s="5" t="s">
        <v>41</v>
      </c>
      <c r="N2960" s="5">
        <v>2</v>
      </c>
      <c r="O2960" s="7">
        <v>1982</v>
      </c>
      <c r="P2960" s="8">
        <v>0.15</v>
      </c>
      <c r="Q2960" s="7">
        <v>1172</v>
      </c>
      <c r="R2960" s="9">
        <f t="shared" si="372"/>
        <v>3369.4</v>
      </c>
      <c r="S2960" s="9">
        <f t="shared" si="373"/>
        <v>2344</v>
      </c>
      <c r="T2960" s="9">
        <f t="shared" si="374"/>
        <v>1025.4000000000001</v>
      </c>
      <c r="U2960" s="10">
        <f t="shared" si="375"/>
        <v>0.30432717991333769</v>
      </c>
      <c r="V2960" s="5" t="s">
        <v>42</v>
      </c>
    </row>
    <row r="2961" spans="1:22" x14ac:dyDescent="0.3">
      <c r="A2961" s="5" t="s">
        <v>3048</v>
      </c>
      <c r="B2961" s="6">
        <v>45653</v>
      </c>
      <c r="C2961" s="5">
        <f t="shared" si="368"/>
        <v>2024</v>
      </c>
      <c r="D2961" s="5">
        <f t="shared" si="369"/>
        <v>12</v>
      </c>
      <c r="E2961" s="5" t="str">
        <f t="shared" si="370"/>
        <v>Dec</v>
      </c>
      <c r="F2961" s="5" t="str">
        <f t="shared" si="371"/>
        <v>Q4</v>
      </c>
      <c r="G2961" s="5" t="s">
        <v>35</v>
      </c>
      <c r="H2961" s="5" t="s">
        <v>44</v>
      </c>
      <c r="I2961" s="5" t="s">
        <v>45</v>
      </c>
      <c r="J2961" s="5" t="s">
        <v>38</v>
      </c>
      <c r="K2961" s="5" t="s">
        <v>39</v>
      </c>
      <c r="L2961" s="5" t="s">
        <v>40</v>
      </c>
      <c r="M2961" s="5" t="s">
        <v>56</v>
      </c>
      <c r="N2961" s="5">
        <v>1</v>
      </c>
      <c r="O2961" s="7">
        <v>52927</v>
      </c>
      <c r="P2961" s="8">
        <v>0.1</v>
      </c>
      <c r="Q2961" s="7">
        <v>43676</v>
      </c>
      <c r="R2961" s="9">
        <f t="shared" si="372"/>
        <v>47634.3</v>
      </c>
      <c r="S2961" s="9">
        <f t="shared" si="373"/>
        <v>43676</v>
      </c>
      <c r="T2961" s="9">
        <f t="shared" si="374"/>
        <v>3958.3000000000029</v>
      </c>
      <c r="U2961" s="10">
        <f t="shared" si="375"/>
        <v>8.3097683811875114E-2</v>
      </c>
      <c r="V2961" s="5" t="s">
        <v>42</v>
      </c>
    </row>
    <row r="2962" spans="1:22" x14ac:dyDescent="0.3">
      <c r="A2962" s="5" t="s">
        <v>3049</v>
      </c>
      <c r="B2962" s="6">
        <v>45653</v>
      </c>
      <c r="C2962" s="5">
        <f t="shared" si="368"/>
        <v>2024</v>
      </c>
      <c r="D2962" s="5">
        <f t="shared" si="369"/>
        <v>12</v>
      </c>
      <c r="E2962" s="5" t="str">
        <f t="shared" si="370"/>
        <v>Dec</v>
      </c>
      <c r="F2962" s="5" t="str">
        <f t="shared" si="371"/>
        <v>Q4</v>
      </c>
      <c r="G2962" s="5" t="s">
        <v>51</v>
      </c>
      <c r="H2962" s="5" t="s">
        <v>106</v>
      </c>
      <c r="I2962" s="5" t="s">
        <v>107</v>
      </c>
      <c r="J2962" s="5" t="s">
        <v>54</v>
      </c>
      <c r="K2962" s="5" t="s">
        <v>55</v>
      </c>
      <c r="L2962" s="5" t="s">
        <v>48</v>
      </c>
      <c r="M2962" s="5" t="s">
        <v>49</v>
      </c>
      <c r="N2962" s="5">
        <v>2</v>
      </c>
      <c r="O2962" s="7">
        <v>2901</v>
      </c>
      <c r="P2962" s="8">
        <v>0.05</v>
      </c>
      <c r="Q2962" s="7">
        <v>1743</v>
      </c>
      <c r="R2962" s="9">
        <f t="shared" si="372"/>
        <v>5511.9</v>
      </c>
      <c r="S2962" s="9">
        <f t="shared" si="373"/>
        <v>3486</v>
      </c>
      <c r="T2962" s="9">
        <f t="shared" si="374"/>
        <v>2025.8999999999996</v>
      </c>
      <c r="U2962" s="10">
        <f t="shared" si="375"/>
        <v>0.36755020954661727</v>
      </c>
      <c r="V2962" s="5" t="s">
        <v>42</v>
      </c>
    </row>
    <row r="2963" spans="1:22" x14ac:dyDescent="0.3">
      <c r="A2963" s="5" t="s">
        <v>3050</v>
      </c>
      <c r="B2963" s="6">
        <v>45653</v>
      </c>
      <c r="C2963" s="5">
        <f t="shared" si="368"/>
        <v>2024</v>
      </c>
      <c r="D2963" s="5">
        <f t="shared" si="369"/>
        <v>12</v>
      </c>
      <c r="E2963" s="5" t="str">
        <f t="shared" si="370"/>
        <v>Dec</v>
      </c>
      <c r="F2963" s="5" t="str">
        <f t="shared" si="371"/>
        <v>Q4</v>
      </c>
      <c r="G2963" s="5" t="s">
        <v>63</v>
      </c>
      <c r="H2963" s="5" t="s">
        <v>64</v>
      </c>
      <c r="I2963" s="5" t="s">
        <v>65</v>
      </c>
      <c r="J2963" s="5" t="s">
        <v>46</v>
      </c>
      <c r="K2963" s="5" t="s">
        <v>61</v>
      </c>
      <c r="L2963" s="5" t="s">
        <v>48</v>
      </c>
      <c r="M2963" s="5" t="s">
        <v>56</v>
      </c>
      <c r="N2963" s="5">
        <v>1</v>
      </c>
      <c r="O2963" s="7">
        <v>270</v>
      </c>
      <c r="P2963" s="8">
        <v>0</v>
      </c>
      <c r="Q2963" s="7">
        <v>116</v>
      </c>
      <c r="R2963" s="9">
        <f t="shared" si="372"/>
        <v>270</v>
      </c>
      <c r="S2963" s="9">
        <f t="shared" si="373"/>
        <v>116</v>
      </c>
      <c r="T2963" s="9">
        <f t="shared" si="374"/>
        <v>154</v>
      </c>
      <c r="U2963" s="10">
        <f t="shared" si="375"/>
        <v>0.57037037037037042</v>
      </c>
      <c r="V2963" s="5" t="s">
        <v>42</v>
      </c>
    </row>
    <row r="2964" spans="1:22" x14ac:dyDescent="0.3">
      <c r="A2964" s="5" t="s">
        <v>3051</v>
      </c>
      <c r="B2964" s="6">
        <v>45653</v>
      </c>
      <c r="C2964" s="5">
        <f t="shared" si="368"/>
        <v>2024</v>
      </c>
      <c r="D2964" s="5">
        <f t="shared" si="369"/>
        <v>12</v>
      </c>
      <c r="E2964" s="5" t="str">
        <f t="shared" si="370"/>
        <v>Dec</v>
      </c>
      <c r="F2964" s="5" t="str">
        <f t="shared" si="371"/>
        <v>Q4</v>
      </c>
      <c r="G2964" s="5" t="s">
        <v>58</v>
      </c>
      <c r="H2964" s="5" t="s">
        <v>72</v>
      </c>
      <c r="I2964" s="5" t="s">
        <v>73</v>
      </c>
      <c r="J2964" s="5" t="s">
        <v>54</v>
      </c>
      <c r="K2964" s="5" t="s">
        <v>55</v>
      </c>
      <c r="L2964" s="5" t="s">
        <v>40</v>
      </c>
      <c r="M2964" s="5" t="s">
        <v>56</v>
      </c>
      <c r="N2964" s="5">
        <v>1</v>
      </c>
      <c r="O2964" s="7">
        <v>2913</v>
      </c>
      <c r="P2964" s="8">
        <v>0</v>
      </c>
      <c r="Q2964" s="7">
        <v>1781</v>
      </c>
      <c r="R2964" s="9">
        <f t="shared" si="372"/>
        <v>2913</v>
      </c>
      <c r="S2964" s="9">
        <f t="shared" si="373"/>
        <v>1781</v>
      </c>
      <c r="T2964" s="9">
        <f t="shared" si="374"/>
        <v>1132</v>
      </c>
      <c r="U2964" s="10">
        <f t="shared" si="375"/>
        <v>0.38860281496738758</v>
      </c>
      <c r="V2964" s="5" t="s">
        <v>42</v>
      </c>
    </row>
    <row r="2965" spans="1:22" x14ac:dyDescent="0.3">
      <c r="A2965" s="5" t="s">
        <v>3052</v>
      </c>
      <c r="B2965" s="6">
        <v>45653</v>
      </c>
      <c r="C2965" s="5">
        <f t="shared" si="368"/>
        <v>2024</v>
      </c>
      <c r="D2965" s="5">
        <f t="shared" si="369"/>
        <v>12</v>
      </c>
      <c r="E2965" s="5" t="str">
        <f t="shared" si="370"/>
        <v>Dec</v>
      </c>
      <c r="F2965" s="5" t="str">
        <f t="shared" si="371"/>
        <v>Q4</v>
      </c>
      <c r="G2965" s="5" t="s">
        <v>51</v>
      </c>
      <c r="H2965" s="5" t="s">
        <v>79</v>
      </c>
      <c r="I2965" s="5" t="s">
        <v>80</v>
      </c>
      <c r="J2965" s="5" t="s">
        <v>38</v>
      </c>
      <c r="K2965" s="5" t="s">
        <v>39</v>
      </c>
      <c r="L2965" s="5" t="s">
        <v>40</v>
      </c>
      <c r="M2965" s="5" t="s">
        <v>49</v>
      </c>
      <c r="N2965" s="5">
        <v>1</v>
      </c>
      <c r="O2965" s="7">
        <v>47565</v>
      </c>
      <c r="P2965" s="8">
        <v>0.05</v>
      </c>
      <c r="Q2965" s="7">
        <v>40315</v>
      </c>
      <c r="R2965" s="9">
        <f t="shared" si="372"/>
        <v>45186.75</v>
      </c>
      <c r="S2965" s="9">
        <f t="shared" si="373"/>
        <v>40315</v>
      </c>
      <c r="T2965" s="9">
        <f t="shared" si="374"/>
        <v>4871.75</v>
      </c>
      <c r="U2965" s="10">
        <f t="shared" si="375"/>
        <v>0.10781368432117822</v>
      </c>
      <c r="V2965" s="5" t="s">
        <v>42</v>
      </c>
    </row>
    <row r="2966" spans="1:22" x14ac:dyDescent="0.3">
      <c r="A2966" s="5" t="s">
        <v>3053</v>
      </c>
      <c r="B2966" s="6">
        <v>45653</v>
      </c>
      <c r="C2966" s="5">
        <f t="shared" si="368"/>
        <v>2024</v>
      </c>
      <c r="D2966" s="5">
        <f t="shared" si="369"/>
        <v>12</v>
      </c>
      <c r="E2966" s="5" t="str">
        <f t="shared" si="370"/>
        <v>Dec</v>
      </c>
      <c r="F2966" s="5" t="str">
        <f t="shared" si="371"/>
        <v>Q4</v>
      </c>
      <c r="G2966" s="5" t="s">
        <v>63</v>
      </c>
      <c r="H2966" s="5" t="s">
        <v>109</v>
      </c>
      <c r="I2966" s="5" t="s">
        <v>110</v>
      </c>
      <c r="J2966" s="5" t="s">
        <v>46</v>
      </c>
      <c r="K2966" s="5" t="s">
        <v>89</v>
      </c>
      <c r="L2966" s="5" t="s">
        <v>76</v>
      </c>
      <c r="M2966" s="5" t="s">
        <v>49</v>
      </c>
      <c r="N2966" s="5">
        <v>2</v>
      </c>
      <c r="O2966" s="7">
        <v>2404</v>
      </c>
      <c r="P2966" s="8">
        <v>0.05</v>
      </c>
      <c r="Q2966" s="7">
        <v>1385</v>
      </c>
      <c r="R2966" s="9">
        <f t="shared" si="372"/>
        <v>4567.5999999999995</v>
      </c>
      <c r="S2966" s="9">
        <f t="shared" si="373"/>
        <v>2770</v>
      </c>
      <c r="T2966" s="9">
        <f t="shared" si="374"/>
        <v>1797.5999999999995</v>
      </c>
      <c r="U2966" s="10">
        <f t="shared" si="375"/>
        <v>0.39355460197915748</v>
      </c>
      <c r="V2966" s="5" t="s">
        <v>42</v>
      </c>
    </row>
    <row r="2967" spans="1:22" x14ac:dyDescent="0.3">
      <c r="A2967" s="5" t="s">
        <v>3054</v>
      </c>
      <c r="B2967" s="6">
        <v>45653</v>
      </c>
      <c r="C2967" s="5">
        <f t="shared" si="368"/>
        <v>2024</v>
      </c>
      <c r="D2967" s="5">
        <f t="shared" si="369"/>
        <v>12</v>
      </c>
      <c r="E2967" s="5" t="str">
        <f t="shared" si="370"/>
        <v>Dec</v>
      </c>
      <c r="F2967" s="5" t="str">
        <f t="shared" si="371"/>
        <v>Q4</v>
      </c>
      <c r="G2967" s="5" t="s">
        <v>63</v>
      </c>
      <c r="H2967" s="5" t="s">
        <v>64</v>
      </c>
      <c r="I2967" s="5" t="s">
        <v>65</v>
      </c>
      <c r="J2967" s="5" t="s">
        <v>46</v>
      </c>
      <c r="K2967" s="5" t="s">
        <v>61</v>
      </c>
      <c r="L2967" s="5" t="s">
        <v>40</v>
      </c>
      <c r="M2967" s="5" t="s">
        <v>41</v>
      </c>
      <c r="N2967" s="5">
        <v>1</v>
      </c>
      <c r="O2967" s="7">
        <v>235</v>
      </c>
      <c r="P2967" s="8">
        <v>0.2</v>
      </c>
      <c r="Q2967" s="7">
        <v>99</v>
      </c>
      <c r="R2967" s="9">
        <f t="shared" si="372"/>
        <v>188</v>
      </c>
      <c r="S2967" s="9">
        <f t="shared" si="373"/>
        <v>99</v>
      </c>
      <c r="T2967" s="9">
        <f t="shared" si="374"/>
        <v>89</v>
      </c>
      <c r="U2967" s="10">
        <f t="shared" si="375"/>
        <v>0.47340425531914893</v>
      </c>
      <c r="V2967" s="5" t="s">
        <v>42</v>
      </c>
    </row>
    <row r="2968" spans="1:22" x14ac:dyDescent="0.3">
      <c r="A2968" s="5" t="s">
        <v>3055</v>
      </c>
      <c r="B2968" s="6">
        <v>45653</v>
      </c>
      <c r="C2968" s="5">
        <f t="shared" si="368"/>
        <v>2024</v>
      </c>
      <c r="D2968" s="5">
        <f t="shared" si="369"/>
        <v>12</v>
      </c>
      <c r="E2968" s="5" t="str">
        <f t="shared" si="370"/>
        <v>Dec</v>
      </c>
      <c r="F2968" s="5" t="str">
        <f t="shared" si="371"/>
        <v>Q4</v>
      </c>
      <c r="G2968" s="5" t="s">
        <v>58</v>
      </c>
      <c r="H2968" s="5" t="s">
        <v>59</v>
      </c>
      <c r="I2968" s="5" t="s">
        <v>60</v>
      </c>
      <c r="J2968" s="5" t="s">
        <v>81</v>
      </c>
      <c r="K2968" s="5" t="s">
        <v>146</v>
      </c>
      <c r="L2968" s="5" t="s">
        <v>76</v>
      </c>
      <c r="M2968" s="5" t="s">
        <v>41</v>
      </c>
      <c r="N2968" s="5">
        <v>1</v>
      </c>
      <c r="O2968" s="7">
        <v>9133</v>
      </c>
      <c r="P2968" s="8">
        <v>0.05</v>
      </c>
      <c r="Q2968" s="7">
        <v>5830</v>
      </c>
      <c r="R2968" s="9">
        <f t="shared" si="372"/>
        <v>8676.35</v>
      </c>
      <c r="S2968" s="9">
        <f t="shared" si="373"/>
        <v>5830</v>
      </c>
      <c r="T2968" s="9">
        <f t="shared" si="374"/>
        <v>2846.3500000000004</v>
      </c>
      <c r="U2968" s="10">
        <f t="shared" si="375"/>
        <v>0.32805845776161635</v>
      </c>
      <c r="V2968" s="5" t="s">
        <v>42</v>
      </c>
    </row>
    <row r="2969" spans="1:22" x14ac:dyDescent="0.3">
      <c r="A2969" s="5" t="s">
        <v>3056</v>
      </c>
      <c r="B2969" s="6">
        <v>45653</v>
      </c>
      <c r="C2969" s="5">
        <f t="shared" si="368"/>
        <v>2024</v>
      </c>
      <c r="D2969" s="5">
        <f t="shared" si="369"/>
        <v>12</v>
      </c>
      <c r="E2969" s="5" t="str">
        <f t="shared" si="370"/>
        <v>Dec</v>
      </c>
      <c r="F2969" s="5" t="str">
        <f t="shared" si="371"/>
        <v>Q4</v>
      </c>
      <c r="G2969" s="5" t="s">
        <v>63</v>
      </c>
      <c r="H2969" s="5" t="s">
        <v>109</v>
      </c>
      <c r="I2969" s="5" t="s">
        <v>110</v>
      </c>
      <c r="J2969" s="5" t="s">
        <v>46</v>
      </c>
      <c r="K2969" s="5" t="s">
        <v>47</v>
      </c>
      <c r="L2969" s="5" t="s">
        <v>76</v>
      </c>
      <c r="M2969" s="5" t="s">
        <v>49</v>
      </c>
      <c r="N2969" s="5">
        <v>8</v>
      </c>
      <c r="O2969" s="7">
        <v>486</v>
      </c>
      <c r="P2969" s="8">
        <v>0</v>
      </c>
      <c r="Q2969" s="7">
        <v>225</v>
      </c>
      <c r="R2969" s="9">
        <f t="shared" si="372"/>
        <v>3888</v>
      </c>
      <c r="S2969" s="9">
        <f t="shared" si="373"/>
        <v>1800</v>
      </c>
      <c r="T2969" s="9">
        <f t="shared" si="374"/>
        <v>2088</v>
      </c>
      <c r="U2969" s="10">
        <f t="shared" si="375"/>
        <v>0.53703703703703709</v>
      </c>
      <c r="V2969" s="5" t="s">
        <v>42</v>
      </c>
    </row>
    <row r="2970" spans="1:22" x14ac:dyDescent="0.3">
      <c r="A2970" s="5" t="s">
        <v>3057</v>
      </c>
      <c r="B2970" s="6">
        <v>45653</v>
      </c>
      <c r="C2970" s="5">
        <f t="shared" si="368"/>
        <v>2024</v>
      </c>
      <c r="D2970" s="5">
        <f t="shared" si="369"/>
        <v>12</v>
      </c>
      <c r="E2970" s="5" t="str">
        <f t="shared" si="370"/>
        <v>Dec</v>
      </c>
      <c r="F2970" s="5" t="str">
        <f t="shared" si="371"/>
        <v>Q4</v>
      </c>
      <c r="G2970" s="5" t="s">
        <v>58</v>
      </c>
      <c r="H2970" s="5" t="s">
        <v>68</v>
      </c>
      <c r="I2970" s="5" t="s">
        <v>69</v>
      </c>
      <c r="J2970" s="5" t="s">
        <v>46</v>
      </c>
      <c r="K2970" s="5" t="s">
        <v>66</v>
      </c>
      <c r="L2970" s="5" t="s">
        <v>76</v>
      </c>
      <c r="M2970" s="5" t="s">
        <v>56</v>
      </c>
      <c r="N2970" s="5">
        <v>3</v>
      </c>
      <c r="O2970" s="7">
        <v>270</v>
      </c>
      <c r="P2970" s="8">
        <v>0.1</v>
      </c>
      <c r="Q2970" s="7">
        <v>106</v>
      </c>
      <c r="R2970" s="9">
        <f t="shared" si="372"/>
        <v>729</v>
      </c>
      <c r="S2970" s="9">
        <f t="shared" si="373"/>
        <v>318</v>
      </c>
      <c r="T2970" s="9">
        <f t="shared" si="374"/>
        <v>411</v>
      </c>
      <c r="U2970" s="10">
        <f t="shared" si="375"/>
        <v>0.56378600823045266</v>
      </c>
      <c r="V2970" s="5" t="s">
        <v>42</v>
      </c>
    </row>
    <row r="2971" spans="1:22" x14ac:dyDescent="0.3">
      <c r="A2971" s="5" t="s">
        <v>3058</v>
      </c>
      <c r="B2971" s="6">
        <v>45653</v>
      </c>
      <c r="C2971" s="5">
        <f t="shared" si="368"/>
        <v>2024</v>
      </c>
      <c r="D2971" s="5">
        <f t="shared" si="369"/>
        <v>12</v>
      </c>
      <c r="E2971" s="5" t="str">
        <f t="shared" si="370"/>
        <v>Dec</v>
      </c>
      <c r="F2971" s="5" t="str">
        <f t="shared" si="371"/>
        <v>Q4</v>
      </c>
      <c r="G2971" s="5" t="s">
        <v>51</v>
      </c>
      <c r="H2971" s="5" t="s">
        <v>106</v>
      </c>
      <c r="I2971" s="5" t="s">
        <v>107</v>
      </c>
      <c r="J2971" s="5" t="s">
        <v>46</v>
      </c>
      <c r="K2971" s="5" t="s">
        <v>47</v>
      </c>
      <c r="L2971" s="5" t="s">
        <v>48</v>
      </c>
      <c r="M2971" s="5" t="s">
        <v>41</v>
      </c>
      <c r="N2971" s="5">
        <v>1</v>
      </c>
      <c r="O2971" s="7">
        <v>447</v>
      </c>
      <c r="P2971" s="8">
        <v>0.1</v>
      </c>
      <c r="Q2971" s="7">
        <v>196</v>
      </c>
      <c r="R2971" s="9">
        <f t="shared" si="372"/>
        <v>402.3</v>
      </c>
      <c r="S2971" s="9">
        <f t="shared" si="373"/>
        <v>196</v>
      </c>
      <c r="T2971" s="9">
        <f t="shared" si="374"/>
        <v>206.3</v>
      </c>
      <c r="U2971" s="10">
        <f t="shared" si="375"/>
        <v>0.51280139199602293</v>
      </c>
      <c r="V2971" s="5" t="s">
        <v>42</v>
      </c>
    </row>
    <row r="2972" spans="1:22" x14ac:dyDescent="0.3">
      <c r="A2972" s="5" t="s">
        <v>3059</v>
      </c>
      <c r="B2972" s="6">
        <v>45654</v>
      </c>
      <c r="C2972" s="5">
        <f t="shared" si="368"/>
        <v>2024</v>
      </c>
      <c r="D2972" s="5">
        <f t="shared" si="369"/>
        <v>12</v>
      </c>
      <c r="E2972" s="5" t="str">
        <f t="shared" si="370"/>
        <v>Dec</v>
      </c>
      <c r="F2972" s="5" t="str">
        <f t="shared" si="371"/>
        <v>Q4</v>
      </c>
      <c r="G2972" s="5" t="s">
        <v>51</v>
      </c>
      <c r="H2972" s="5" t="s">
        <v>106</v>
      </c>
      <c r="I2972" s="5" t="s">
        <v>107</v>
      </c>
      <c r="J2972" s="5" t="s">
        <v>38</v>
      </c>
      <c r="K2972" s="5" t="s">
        <v>104</v>
      </c>
      <c r="L2972" s="5" t="s">
        <v>40</v>
      </c>
      <c r="M2972" s="5" t="s">
        <v>56</v>
      </c>
      <c r="N2972" s="5">
        <v>4</v>
      </c>
      <c r="O2972" s="7">
        <v>1367</v>
      </c>
      <c r="P2972" s="8">
        <v>0</v>
      </c>
      <c r="Q2972" s="7">
        <v>682</v>
      </c>
      <c r="R2972" s="9">
        <f t="shared" si="372"/>
        <v>5468</v>
      </c>
      <c r="S2972" s="9">
        <f t="shared" si="373"/>
        <v>2728</v>
      </c>
      <c r="T2972" s="9">
        <f t="shared" si="374"/>
        <v>2740</v>
      </c>
      <c r="U2972" s="10">
        <f t="shared" si="375"/>
        <v>0.50109729334308706</v>
      </c>
      <c r="V2972" s="5" t="s">
        <v>120</v>
      </c>
    </row>
    <row r="2973" spans="1:22" x14ac:dyDescent="0.3">
      <c r="A2973" s="5" t="s">
        <v>3060</v>
      </c>
      <c r="B2973" s="6">
        <v>45654</v>
      </c>
      <c r="C2973" s="5">
        <f t="shared" si="368"/>
        <v>2024</v>
      </c>
      <c r="D2973" s="5">
        <f t="shared" si="369"/>
        <v>12</v>
      </c>
      <c r="E2973" s="5" t="str">
        <f t="shared" si="370"/>
        <v>Dec</v>
      </c>
      <c r="F2973" s="5" t="str">
        <f t="shared" si="371"/>
        <v>Q4</v>
      </c>
      <c r="G2973" s="5" t="s">
        <v>58</v>
      </c>
      <c r="H2973" s="5" t="s">
        <v>72</v>
      </c>
      <c r="I2973" s="5" t="s">
        <v>73</v>
      </c>
      <c r="J2973" s="5" t="s">
        <v>81</v>
      </c>
      <c r="K2973" s="5" t="s">
        <v>82</v>
      </c>
      <c r="L2973" s="5" t="s">
        <v>76</v>
      </c>
      <c r="M2973" s="5" t="s">
        <v>49</v>
      </c>
      <c r="N2973" s="5">
        <v>1</v>
      </c>
      <c r="O2973" s="7">
        <v>6987</v>
      </c>
      <c r="P2973" s="8">
        <v>0.05</v>
      </c>
      <c r="Q2973" s="7">
        <v>3778</v>
      </c>
      <c r="R2973" s="9">
        <f t="shared" si="372"/>
        <v>6637.65</v>
      </c>
      <c r="S2973" s="9">
        <f t="shared" si="373"/>
        <v>3778</v>
      </c>
      <c r="T2973" s="9">
        <f t="shared" si="374"/>
        <v>2859.6499999999996</v>
      </c>
      <c r="U2973" s="10">
        <f t="shared" si="375"/>
        <v>0.43082265560853611</v>
      </c>
      <c r="V2973" s="5" t="s">
        <v>42</v>
      </c>
    </row>
    <row r="2974" spans="1:22" x14ac:dyDescent="0.3">
      <c r="A2974" s="5" t="s">
        <v>3061</v>
      </c>
      <c r="B2974" s="6">
        <v>45654</v>
      </c>
      <c r="C2974" s="5">
        <f t="shared" si="368"/>
        <v>2024</v>
      </c>
      <c r="D2974" s="5">
        <f t="shared" si="369"/>
        <v>12</v>
      </c>
      <c r="E2974" s="5" t="str">
        <f t="shared" si="370"/>
        <v>Dec</v>
      </c>
      <c r="F2974" s="5" t="str">
        <f t="shared" si="371"/>
        <v>Q4</v>
      </c>
      <c r="G2974" s="5" t="s">
        <v>58</v>
      </c>
      <c r="H2974" s="5" t="s">
        <v>72</v>
      </c>
      <c r="I2974" s="5" t="s">
        <v>73</v>
      </c>
      <c r="J2974" s="5" t="s">
        <v>38</v>
      </c>
      <c r="K2974" s="5" t="s">
        <v>75</v>
      </c>
      <c r="L2974" s="5" t="s">
        <v>40</v>
      </c>
      <c r="M2974" s="5" t="s">
        <v>49</v>
      </c>
      <c r="N2974" s="5">
        <v>1</v>
      </c>
      <c r="O2974" s="7">
        <v>11623</v>
      </c>
      <c r="P2974" s="8">
        <v>0.1</v>
      </c>
      <c r="Q2974" s="7">
        <v>8412</v>
      </c>
      <c r="R2974" s="9">
        <f t="shared" si="372"/>
        <v>10460.700000000001</v>
      </c>
      <c r="S2974" s="9">
        <f t="shared" si="373"/>
        <v>8412</v>
      </c>
      <c r="T2974" s="9">
        <f t="shared" si="374"/>
        <v>2048.7000000000007</v>
      </c>
      <c r="U2974" s="10">
        <f t="shared" si="375"/>
        <v>0.19584731423327317</v>
      </c>
      <c r="V2974" s="5" t="s">
        <v>42</v>
      </c>
    </row>
    <row r="2975" spans="1:22" x14ac:dyDescent="0.3">
      <c r="A2975" s="5" t="s">
        <v>3062</v>
      </c>
      <c r="B2975" s="6">
        <v>45654</v>
      </c>
      <c r="C2975" s="5">
        <f t="shared" si="368"/>
        <v>2024</v>
      </c>
      <c r="D2975" s="5">
        <f t="shared" si="369"/>
        <v>12</v>
      </c>
      <c r="E2975" s="5" t="str">
        <f t="shared" si="370"/>
        <v>Dec</v>
      </c>
      <c r="F2975" s="5" t="str">
        <f t="shared" si="371"/>
        <v>Q4</v>
      </c>
      <c r="G2975" s="5" t="s">
        <v>51</v>
      </c>
      <c r="H2975" s="5" t="s">
        <v>106</v>
      </c>
      <c r="I2975" s="5" t="s">
        <v>107</v>
      </c>
      <c r="J2975" s="5" t="s">
        <v>54</v>
      </c>
      <c r="K2975" s="5" t="s">
        <v>99</v>
      </c>
      <c r="L2975" s="5" t="s">
        <v>48</v>
      </c>
      <c r="M2975" s="5" t="s">
        <v>49</v>
      </c>
      <c r="N2975" s="5">
        <v>5</v>
      </c>
      <c r="O2975" s="7">
        <v>1882</v>
      </c>
      <c r="P2975" s="8">
        <v>0.15</v>
      </c>
      <c r="Q2975" s="7">
        <v>963</v>
      </c>
      <c r="R2975" s="9">
        <f t="shared" si="372"/>
        <v>7998.5</v>
      </c>
      <c r="S2975" s="9">
        <f t="shared" si="373"/>
        <v>4815</v>
      </c>
      <c r="T2975" s="9">
        <f t="shared" si="374"/>
        <v>3183.5</v>
      </c>
      <c r="U2975" s="10">
        <f t="shared" si="375"/>
        <v>0.39801212727386387</v>
      </c>
      <c r="V2975" s="5" t="s">
        <v>42</v>
      </c>
    </row>
    <row r="2976" spans="1:22" x14ac:dyDescent="0.3">
      <c r="A2976" s="5" t="s">
        <v>3063</v>
      </c>
      <c r="B2976" s="6">
        <v>45654</v>
      </c>
      <c r="C2976" s="5">
        <f t="shared" si="368"/>
        <v>2024</v>
      </c>
      <c r="D2976" s="5">
        <f t="shared" si="369"/>
        <v>12</v>
      </c>
      <c r="E2976" s="5" t="str">
        <f t="shared" si="370"/>
        <v>Dec</v>
      </c>
      <c r="F2976" s="5" t="str">
        <f t="shared" si="371"/>
        <v>Q4</v>
      </c>
      <c r="G2976" s="5" t="s">
        <v>51</v>
      </c>
      <c r="H2976" s="5" t="s">
        <v>79</v>
      </c>
      <c r="I2976" s="5" t="s">
        <v>80</v>
      </c>
      <c r="J2976" s="5" t="s">
        <v>46</v>
      </c>
      <c r="K2976" s="5" t="s">
        <v>89</v>
      </c>
      <c r="L2976" s="5" t="s">
        <v>40</v>
      </c>
      <c r="M2976" s="5" t="s">
        <v>49</v>
      </c>
      <c r="N2976" s="5">
        <v>3</v>
      </c>
      <c r="O2976" s="7">
        <v>2052</v>
      </c>
      <c r="P2976" s="8">
        <v>0</v>
      </c>
      <c r="Q2976" s="7">
        <v>1207</v>
      </c>
      <c r="R2976" s="9">
        <f t="shared" si="372"/>
        <v>6156</v>
      </c>
      <c r="S2976" s="9">
        <f t="shared" si="373"/>
        <v>3621</v>
      </c>
      <c r="T2976" s="9">
        <f t="shared" si="374"/>
        <v>2535</v>
      </c>
      <c r="U2976" s="10">
        <f t="shared" si="375"/>
        <v>0.4117933723196881</v>
      </c>
      <c r="V2976" s="5" t="s">
        <v>42</v>
      </c>
    </row>
    <row r="2977" spans="1:22" x14ac:dyDescent="0.3">
      <c r="A2977" s="5" t="s">
        <v>3064</v>
      </c>
      <c r="B2977" s="6">
        <v>45654</v>
      </c>
      <c r="C2977" s="5">
        <f t="shared" si="368"/>
        <v>2024</v>
      </c>
      <c r="D2977" s="5">
        <f t="shared" si="369"/>
        <v>12</v>
      </c>
      <c r="E2977" s="5" t="str">
        <f t="shared" si="370"/>
        <v>Dec</v>
      </c>
      <c r="F2977" s="5" t="str">
        <f t="shared" si="371"/>
        <v>Q4</v>
      </c>
      <c r="G2977" s="5" t="s">
        <v>51</v>
      </c>
      <c r="H2977" s="5" t="s">
        <v>52</v>
      </c>
      <c r="I2977" s="5" t="s">
        <v>53</v>
      </c>
      <c r="J2977" s="5" t="s">
        <v>38</v>
      </c>
      <c r="K2977" s="5" t="s">
        <v>104</v>
      </c>
      <c r="L2977" s="5" t="s">
        <v>76</v>
      </c>
      <c r="M2977" s="5" t="s">
        <v>56</v>
      </c>
      <c r="N2977" s="5">
        <v>2</v>
      </c>
      <c r="O2977" s="7">
        <v>1539</v>
      </c>
      <c r="P2977" s="8">
        <v>0.05</v>
      </c>
      <c r="Q2977" s="7">
        <v>749</v>
      </c>
      <c r="R2977" s="9">
        <f t="shared" si="372"/>
        <v>2924.1</v>
      </c>
      <c r="S2977" s="9">
        <f t="shared" si="373"/>
        <v>1498</v>
      </c>
      <c r="T2977" s="9">
        <f t="shared" si="374"/>
        <v>1426.1</v>
      </c>
      <c r="U2977" s="10">
        <f t="shared" si="375"/>
        <v>0.48770561882288566</v>
      </c>
      <c r="V2977" s="5" t="s">
        <v>42</v>
      </c>
    </row>
    <row r="2978" spans="1:22" x14ac:dyDescent="0.3">
      <c r="A2978" s="5" t="s">
        <v>3065</v>
      </c>
      <c r="B2978" s="6">
        <v>45654</v>
      </c>
      <c r="C2978" s="5">
        <f t="shared" si="368"/>
        <v>2024</v>
      </c>
      <c r="D2978" s="5">
        <f t="shared" si="369"/>
        <v>12</v>
      </c>
      <c r="E2978" s="5" t="str">
        <f t="shared" si="370"/>
        <v>Dec</v>
      </c>
      <c r="F2978" s="5" t="str">
        <f t="shared" si="371"/>
        <v>Q4</v>
      </c>
      <c r="G2978" s="5" t="s">
        <v>35</v>
      </c>
      <c r="H2978" s="5" t="s">
        <v>91</v>
      </c>
      <c r="I2978" s="5" t="s">
        <v>92</v>
      </c>
      <c r="J2978" s="5" t="s">
        <v>54</v>
      </c>
      <c r="K2978" s="5" t="s">
        <v>84</v>
      </c>
      <c r="L2978" s="5" t="s">
        <v>40</v>
      </c>
      <c r="M2978" s="5" t="s">
        <v>41</v>
      </c>
      <c r="N2978" s="5">
        <v>2</v>
      </c>
      <c r="O2978" s="7">
        <v>2294</v>
      </c>
      <c r="P2978" s="8">
        <v>0.1</v>
      </c>
      <c r="Q2978" s="7">
        <v>1140</v>
      </c>
      <c r="R2978" s="9">
        <f t="shared" si="372"/>
        <v>4129.2</v>
      </c>
      <c r="S2978" s="9">
        <f t="shared" si="373"/>
        <v>2280</v>
      </c>
      <c r="T2978" s="9">
        <f t="shared" si="374"/>
        <v>1849.1999999999998</v>
      </c>
      <c r="U2978" s="10">
        <f t="shared" si="375"/>
        <v>0.44783493170589944</v>
      </c>
      <c r="V2978" s="5" t="s">
        <v>42</v>
      </c>
    </row>
    <row r="2979" spans="1:22" x14ac:dyDescent="0.3">
      <c r="A2979" s="5" t="s">
        <v>3066</v>
      </c>
      <c r="B2979" s="6">
        <v>45654</v>
      </c>
      <c r="C2979" s="5">
        <f t="shared" si="368"/>
        <v>2024</v>
      </c>
      <c r="D2979" s="5">
        <f t="shared" si="369"/>
        <v>12</v>
      </c>
      <c r="E2979" s="5" t="str">
        <f t="shared" si="370"/>
        <v>Dec</v>
      </c>
      <c r="F2979" s="5" t="str">
        <f t="shared" si="371"/>
        <v>Q4</v>
      </c>
      <c r="G2979" s="5" t="s">
        <v>58</v>
      </c>
      <c r="H2979" s="5" t="s">
        <v>72</v>
      </c>
      <c r="I2979" s="5" t="s">
        <v>73</v>
      </c>
      <c r="J2979" s="5" t="s">
        <v>38</v>
      </c>
      <c r="K2979" s="5" t="s">
        <v>118</v>
      </c>
      <c r="L2979" s="5" t="s">
        <v>76</v>
      </c>
      <c r="M2979" s="5" t="s">
        <v>49</v>
      </c>
      <c r="N2979" s="5">
        <v>1</v>
      </c>
      <c r="O2979" s="7">
        <v>16432</v>
      </c>
      <c r="P2979" s="8">
        <v>0.1</v>
      </c>
      <c r="Q2979" s="7">
        <v>12595</v>
      </c>
      <c r="R2979" s="9">
        <f t="shared" si="372"/>
        <v>14788.800000000001</v>
      </c>
      <c r="S2979" s="9">
        <f t="shared" si="373"/>
        <v>12595</v>
      </c>
      <c r="T2979" s="9">
        <f t="shared" si="374"/>
        <v>2193.8000000000011</v>
      </c>
      <c r="U2979" s="10">
        <f t="shared" si="375"/>
        <v>0.14834198853186201</v>
      </c>
      <c r="V2979" s="5" t="s">
        <v>42</v>
      </c>
    </row>
    <row r="2980" spans="1:22" x14ac:dyDescent="0.3">
      <c r="A2980" s="5" t="s">
        <v>3067</v>
      </c>
      <c r="B2980" s="6">
        <v>45654</v>
      </c>
      <c r="C2980" s="5">
        <f t="shared" si="368"/>
        <v>2024</v>
      </c>
      <c r="D2980" s="5">
        <f t="shared" si="369"/>
        <v>12</v>
      </c>
      <c r="E2980" s="5" t="str">
        <f t="shared" si="370"/>
        <v>Dec</v>
      </c>
      <c r="F2980" s="5" t="str">
        <f t="shared" si="371"/>
        <v>Q4</v>
      </c>
      <c r="G2980" s="5" t="s">
        <v>51</v>
      </c>
      <c r="H2980" s="5" t="s">
        <v>79</v>
      </c>
      <c r="I2980" s="5" t="s">
        <v>80</v>
      </c>
      <c r="J2980" s="5" t="s">
        <v>54</v>
      </c>
      <c r="K2980" s="5" t="s">
        <v>55</v>
      </c>
      <c r="L2980" s="5" t="s">
        <v>40</v>
      </c>
      <c r="M2980" s="5" t="s">
        <v>49</v>
      </c>
      <c r="N2980" s="5">
        <v>5</v>
      </c>
      <c r="O2980" s="7">
        <v>2562</v>
      </c>
      <c r="P2980" s="8">
        <v>0</v>
      </c>
      <c r="Q2980" s="7">
        <v>1505</v>
      </c>
      <c r="R2980" s="9">
        <f t="shared" si="372"/>
        <v>12810</v>
      </c>
      <c r="S2980" s="9">
        <f t="shared" si="373"/>
        <v>7525</v>
      </c>
      <c r="T2980" s="9">
        <f t="shared" si="374"/>
        <v>5285</v>
      </c>
      <c r="U2980" s="10">
        <f t="shared" si="375"/>
        <v>0.41256830601092898</v>
      </c>
      <c r="V2980" s="5" t="s">
        <v>42</v>
      </c>
    </row>
    <row r="2981" spans="1:22" x14ac:dyDescent="0.3">
      <c r="A2981" s="5" t="s">
        <v>3068</v>
      </c>
      <c r="B2981" s="6">
        <v>45655</v>
      </c>
      <c r="C2981" s="5">
        <f t="shared" si="368"/>
        <v>2024</v>
      </c>
      <c r="D2981" s="5">
        <f t="shared" si="369"/>
        <v>12</v>
      </c>
      <c r="E2981" s="5" t="str">
        <f t="shared" si="370"/>
        <v>Dec</v>
      </c>
      <c r="F2981" s="5" t="str">
        <f t="shared" si="371"/>
        <v>Q4</v>
      </c>
      <c r="G2981" s="5" t="s">
        <v>63</v>
      </c>
      <c r="H2981" s="5" t="s">
        <v>109</v>
      </c>
      <c r="I2981" s="5" t="s">
        <v>110</v>
      </c>
      <c r="J2981" s="5" t="s">
        <v>46</v>
      </c>
      <c r="K2981" s="5" t="s">
        <v>89</v>
      </c>
      <c r="L2981" s="5" t="s">
        <v>48</v>
      </c>
      <c r="M2981" s="5" t="s">
        <v>56</v>
      </c>
      <c r="N2981" s="5">
        <v>2</v>
      </c>
      <c r="O2981" s="7">
        <v>2140</v>
      </c>
      <c r="P2981" s="8">
        <v>0.15</v>
      </c>
      <c r="Q2981" s="7">
        <v>1213</v>
      </c>
      <c r="R2981" s="9">
        <f t="shared" si="372"/>
        <v>3638</v>
      </c>
      <c r="S2981" s="9">
        <f t="shared" si="373"/>
        <v>2426</v>
      </c>
      <c r="T2981" s="9">
        <f t="shared" si="374"/>
        <v>1212</v>
      </c>
      <c r="U2981" s="10">
        <f t="shared" si="375"/>
        <v>0.33315008246289168</v>
      </c>
      <c r="V2981" s="5" t="s">
        <v>42</v>
      </c>
    </row>
    <row r="2982" spans="1:22" x14ac:dyDescent="0.3">
      <c r="A2982" s="5" t="s">
        <v>3069</v>
      </c>
      <c r="B2982" s="6">
        <v>45655</v>
      </c>
      <c r="C2982" s="5">
        <f t="shared" si="368"/>
        <v>2024</v>
      </c>
      <c r="D2982" s="5">
        <f t="shared" si="369"/>
        <v>12</v>
      </c>
      <c r="E2982" s="5" t="str">
        <f t="shared" si="370"/>
        <v>Dec</v>
      </c>
      <c r="F2982" s="5" t="str">
        <f t="shared" si="371"/>
        <v>Q4</v>
      </c>
      <c r="G2982" s="5" t="s">
        <v>35</v>
      </c>
      <c r="H2982" s="5" t="s">
        <v>36</v>
      </c>
      <c r="I2982" s="5" t="s">
        <v>37</v>
      </c>
      <c r="J2982" s="5" t="s">
        <v>81</v>
      </c>
      <c r="K2982" s="5" t="s">
        <v>130</v>
      </c>
      <c r="L2982" s="5" t="s">
        <v>40</v>
      </c>
      <c r="M2982" s="5" t="s">
        <v>56</v>
      </c>
      <c r="N2982" s="5">
        <v>4</v>
      </c>
      <c r="O2982" s="7">
        <v>12819</v>
      </c>
      <c r="P2982" s="8">
        <v>0.2</v>
      </c>
      <c r="Q2982" s="7">
        <v>7830</v>
      </c>
      <c r="R2982" s="9">
        <f t="shared" si="372"/>
        <v>41020.800000000003</v>
      </c>
      <c r="S2982" s="9">
        <f t="shared" si="373"/>
        <v>31320</v>
      </c>
      <c r="T2982" s="9">
        <f t="shared" si="374"/>
        <v>9700.8000000000029</v>
      </c>
      <c r="U2982" s="10">
        <f t="shared" si="375"/>
        <v>0.23648490521881588</v>
      </c>
      <c r="V2982" s="5" t="s">
        <v>42</v>
      </c>
    </row>
    <row r="2983" spans="1:22" x14ac:dyDescent="0.3">
      <c r="A2983" s="5" t="s">
        <v>3070</v>
      </c>
      <c r="B2983" s="6">
        <v>45655</v>
      </c>
      <c r="C2983" s="5">
        <f t="shared" si="368"/>
        <v>2024</v>
      </c>
      <c r="D2983" s="5">
        <f t="shared" si="369"/>
        <v>12</v>
      </c>
      <c r="E2983" s="5" t="str">
        <f t="shared" si="370"/>
        <v>Dec</v>
      </c>
      <c r="F2983" s="5" t="str">
        <f t="shared" si="371"/>
        <v>Q4</v>
      </c>
      <c r="G2983" s="5" t="s">
        <v>63</v>
      </c>
      <c r="H2983" s="5" t="s">
        <v>109</v>
      </c>
      <c r="I2983" s="5" t="s">
        <v>110</v>
      </c>
      <c r="J2983" s="5" t="s">
        <v>38</v>
      </c>
      <c r="K2983" s="5" t="s">
        <v>118</v>
      </c>
      <c r="L2983" s="5" t="s">
        <v>40</v>
      </c>
      <c r="M2983" s="5" t="s">
        <v>56</v>
      </c>
      <c r="N2983" s="5">
        <v>5</v>
      </c>
      <c r="O2983" s="7">
        <v>18017</v>
      </c>
      <c r="P2983" s="8">
        <v>0.05</v>
      </c>
      <c r="Q2983" s="7">
        <v>13784</v>
      </c>
      <c r="R2983" s="9">
        <f t="shared" si="372"/>
        <v>85580.75</v>
      </c>
      <c r="S2983" s="9">
        <f t="shared" si="373"/>
        <v>68920</v>
      </c>
      <c r="T2983" s="9">
        <f t="shared" si="374"/>
        <v>16660.75</v>
      </c>
      <c r="U2983" s="10">
        <f t="shared" si="375"/>
        <v>0.19467870987342364</v>
      </c>
      <c r="V2983" s="5" t="s">
        <v>42</v>
      </c>
    </row>
    <row r="2984" spans="1:22" x14ac:dyDescent="0.3">
      <c r="A2984" s="5" t="s">
        <v>3071</v>
      </c>
      <c r="B2984" s="6">
        <v>45655</v>
      </c>
      <c r="C2984" s="5">
        <f t="shared" si="368"/>
        <v>2024</v>
      </c>
      <c r="D2984" s="5">
        <f t="shared" si="369"/>
        <v>12</v>
      </c>
      <c r="E2984" s="5" t="str">
        <f t="shared" si="370"/>
        <v>Dec</v>
      </c>
      <c r="F2984" s="5" t="str">
        <f t="shared" si="371"/>
        <v>Q4</v>
      </c>
      <c r="G2984" s="5" t="s">
        <v>35</v>
      </c>
      <c r="H2984" s="5" t="s">
        <v>36</v>
      </c>
      <c r="I2984" s="5" t="s">
        <v>37</v>
      </c>
      <c r="J2984" s="5" t="s">
        <v>46</v>
      </c>
      <c r="K2984" s="5" t="s">
        <v>89</v>
      </c>
      <c r="L2984" s="5" t="s">
        <v>40</v>
      </c>
      <c r="M2984" s="5" t="s">
        <v>56</v>
      </c>
      <c r="N2984" s="5">
        <v>2</v>
      </c>
      <c r="O2984" s="7">
        <v>2259</v>
      </c>
      <c r="P2984" s="8">
        <v>0.15</v>
      </c>
      <c r="Q2984" s="7">
        <v>1332</v>
      </c>
      <c r="R2984" s="9">
        <f t="shared" si="372"/>
        <v>3840.2999999999997</v>
      </c>
      <c r="S2984" s="9">
        <f t="shared" si="373"/>
        <v>2664</v>
      </c>
      <c r="T2984" s="9">
        <f t="shared" si="374"/>
        <v>1176.2999999999997</v>
      </c>
      <c r="U2984" s="10">
        <f t="shared" si="375"/>
        <v>0.30630419498476674</v>
      </c>
      <c r="V2984" s="5" t="s">
        <v>42</v>
      </c>
    </row>
    <row r="2985" spans="1:22" x14ac:dyDescent="0.3">
      <c r="A2985" s="5" t="s">
        <v>3072</v>
      </c>
      <c r="B2985" s="6">
        <v>45655</v>
      </c>
      <c r="C2985" s="5">
        <f t="shared" si="368"/>
        <v>2024</v>
      </c>
      <c r="D2985" s="5">
        <f t="shared" si="369"/>
        <v>12</v>
      </c>
      <c r="E2985" s="5" t="str">
        <f t="shared" si="370"/>
        <v>Dec</v>
      </c>
      <c r="F2985" s="5" t="str">
        <f t="shared" si="371"/>
        <v>Q4</v>
      </c>
      <c r="G2985" s="5" t="s">
        <v>51</v>
      </c>
      <c r="H2985" s="5" t="s">
        <v>52</v>
      </c>
      <c r="I2985" s="5" t="s">
        <v>53</v>
      </c>
      <c r="J2985" s="5" t="s">
        <v>46</v>
      </c>
      <c r="K2985" s="5" t="s">
        <v>66</v>
      </c>
      <c r="L2985" s="5" t="s">
        <v>76</v>
      </c>
      <c r="M2985" s="5" t="s">
        <v>41</v>
      </c>
      <c r="N2985" s="5">
        <v>1</v>
      </c>
      <c r="O2985" s="7">
        <v>285</v>
      </c>
      <c r="P2985" s="8">
        <v>0.15</v>
      </c>
      <c r="Q2985" s="7">
        <v>113</v>
      </c>
      <c r="R2985" s="9">
        <f t="shared" si="372"/>
        <v>242.25</v>
      </c>
      <c r="S2985" s="9">
        <f t="shared" si="373"/>
        <v>113</v>
      </c>
      <c r="T2985" s="9">
        <f t="shared" si="374"/>
        <v>129.25</v>
      </c>
      <c r="U2985" s="10">
        <f t="shared" si="375"/>
        <v>0.53353973168214652</v>
      </c>
      <c r="V2985" s="5" t="s">
        <v>42</v>
      </c>
    </row>
    <row r="2986" spans="1:22" x14ac:dyDescent="0.3">
      <c r="A2986" s="5" t="s">
        <v>3073</v>
      </c>
      <c r="B2986" s="6">
        <v>45655</v>
      </c>
      <c r="C2986" s="5">
        <f t="shared" si="368"/>
        <v>2024</v>
      </c>
      <c r="D2986" s="5">
        <f t="shared" si="369"/>
        <v>12</v>
      </c>
      <c r="E2986" s="5" t="str">
        <f t="shared" si="370"/>
        <v>Dec</v>
      </c>
      <c r="F2986" s="5" t="str">
        <f t="shared" si="371"/>
        <v>Q4</v>
      </c>
      <c r="G2986" s="5" t="s">
        <v>58</v>
      </c>
      <c r="H2986" s="5" t="s">
        <v>59</v>
      </c>
      <c r="I2986" s="5" t="s">
        <v>60</v>
      </c>
      <c r="J2986" s="5" t="s">
        <v>81</v>
      </c>
      <c r="K2986" s="5" t="s">
        <v>146</v>
      </c>
      <c r="L2986" s="5" t="s">
        <v>40</v>
      </c>
      <c r="M2986" s="5" t="s">
        <v>56</v>
      </c>
      <c r="N2986" s="5">
        <v>1</v>
      </c>
      <c r="O2986" s="7">
        <v>9792</v>
      </c>
      <c r="P2986" s="8">
        <v>0</v>
      </c>
      <c r="Q2986" s="7">
        <v>5948</v>
      </c>
      <c r="R2986" s="9">
        <f t="shared" si="372"/>
        <v>9792</v>
      </c>
      <c r="S2986" s="9">
        <f t="shared" si="373"/>
        <v>5948</v>
      </c>
      <c r="T2986" s="9">
        <f t="shared" si="374"/>
        <v>3844</v>
      </c>
      <c r="U2986" s="10">
        <f t="shared" si="375"/>
        <v>0.39256535947712418</v>
      </c>
      <c r="V2986" s="5" t="s">
        <v>42</v>
      </c>
    </row>
    <row r="2987" spans="1:22" x14ac:dyDescent="0.3">
      <c r="A2987" s="5" t="s">
        <v>3074</v>
      </c>
      <c r="B2987" s="6">
        <v>45655</v>
      </c>
      <c r="C2987" s="5">
        <f t="shared" si="368"/>
        <v>2024</v>
      </c>
      <c r="D2987" s="5">
        <f t="shared" si="369"/>
        <v>12</v>
      </c>
      <c r="E2987" s="5" t="str">
        <f t="shared" si="370"/>
        <v>Dec</v>
      </c>
      <c r="F2987" s="5" t="str">
        <f t="shared" si="371"/>
        <v>Q4</v>
      </c>
      <c r="G2987" s="5" t="s">
        <v>51</v>
      </c>
      <c r="H2987" s="5" t="s">
        <v>79</v>
      </c>
      <c r="I2987" s="5" t="s">
        <v>80</v>
      </c>
      <c r="J2987" s="5" t="s">
        <v>46</v>
      </c>
      <c r="K2987" s="5" t="s">
        <v>47</v>
      </c>
      <c r="L2987" s="5" t="s">
        <v>76</v>
      </c>
      <c r="M2987" s="5" t="s">
        <v>56</v>
      </c>
      <c r="N2987" s="5">
        <v>5</v>
      </c>
      <c r="O2987" s="7">
        <v>408</v>
      </c>
      <c r="P2987" s="8">
        <v>0</v>
      </c>
      <c r="Q2987" s="7">
        <v>188</v>
      </c>
      <c r="R2987" s="9">
        <f t="shared" si="372"/>
        <v>2040</v>
      </c>
      <c r="S2987" s="9">
        <f t="shared" si="373"/>
        <v>940</v>
      </c>
      <c r="T2987" s="9">
        <f t="shared" si="374"/>
        <v>1100</v>
      </c>
      <c r="U2987" s="10">
        <f t="shared" si="375"/>
        <v>0.53921568627450978</v>
      </c>
      <c r="V2987" s="5" t="s">
        <v>42</v>
      </c>
    </row>
    <row r="2988" spans="1:22" x14ac:dyDescent="0.3">
      <c r="A2988" s="5" t="s">
        <v>3075</v>
      </c>
      <c r="B2988" s="6">
        <v>45656</v>
      </c>
      <c r="C2988" s="5">
        <f t="shared" si="368"/>
        <v>2024</v>
      </c>
      <c r="D2988" s="5">
        <f t="shared" si="369"/>
        <v>12</v>
      </c>
      <c r="E2988" s="5" t="str">
        <f t="shared" si="370"/>
        <v>Dec</v>
      </c>
      <c r="F2988" s="5" t="str">
        <f t="shared" si="371"/>
        <v>Q4</v>
      </c>
      <c r="G2988" s="5" t="s">
        <v>63</v>
      </c>
      <c r="H2988" s="5" t="s">
        <v>109</v>
      </c>
      <c r="I2988" s="5" t="s">
        <v>110</v>
      </c>
      <c r="J2988" s="5" t="s">
        <v>54</v>
      </c>
      <c r="K2988" s="5" t="s">
        <v>99</v>
      </c>
      <c r="L2988" s="5" t="s">
        <v>76</v>
      </c>
      <c r="M2988" s="5" t="s">
        <v>56</v>
      </c>
      <c r="N2988" s="5">
        <v>1</v>
      </c>
      <c r="O2988" s="7">
        <v>1725</v>
      </c>
      <c r="P2988" s="8">
        <v>0.05</v>
      </c>
      <c r="Q2988" s="7">
        <v>897</v>
      </c>
      <c r="R2988" s="9">
        <f t="shared" si="372"/>
        <v>1638.75</v>
      </c>
      <c r="S2988" s="9">
        <f t="shared" si="373"/>
        <v>897</v>
      </c>
      <c r="T2988" s="9">
        <f t="shared" si="374"/>
        <v>741.75</v>
      </c>
      <c r="U2988" s="10">
        <f t="shared" si="375"/>
        <v>0.45263157894736844</v>
      </c>
      <c r="V2988" s="5" t="s">
        <v>42</v>
      </c>
    </row>
    <row r="2989" spans="1:22" x14ac:dyDescent="0.3">
      <c r="A2989" s="5" t="s">
        <v>3076</v>
      </c>
      <c r="B2989" s="6">
        <v>45656</v>
      </c>
      <c r="C2989" s="5">
        <f t="shared" si="368"/>
        <v>2024</v>
      </c>
      <c r="D2989" s="5">
        <f t="shared" si="369"/>
        <v>12</v>
      </c>
      <c r="E2989" s="5" t="str">
        <f t="shared" si="370"/>
        <v>Dec</v>
      </c>
      <c r="F2989" s="5" t="str">
        <f t="shared" si="371"/>
        <v>Q4</v>
      </c>
      <c r="G2989" s="5" t="s">
        <v>58</v>
      </c>
      <c r="H2989" s="5" t="s">
        <v>72</v>
      </c>
      <c r="I2989" s="5" t="s">
        <v>73</v>
      </c>
      <c r="J2989" s="5" t="s">
        <v>46</v>
      </c>
      <c r="K2989" s="5" t="s">
        <v>89</v>
      </c>
      <c r="L2989" s="5" t="s">
        <v>76</v>
      </c>
      <c r="M2989" s="5" t="s">
        <v>49</v>
      </c>
      <c r="N2989" s="5">
        <v>2</v>
      </c>
      <c r="O2989" s="7">
        <v>2128</v>
      </c>
      <c r="P2989" s="8">
        <v>0.15</v>
      </c>
      <c r="Q2989" s="7">
        <v>1204</v>
      </c>
      <c r="R2989" s="9">
        <f t="shared" si="372"/>
        <v>3617.6</v>
      </c>
      <c r="S2989" s="9">
        <f t="shared" si="373"/>
        <v>2408</v>
      </c>
      <c r="T2989" s="9">
        <f t="shared" si="374"/>
        <v>1209.5999999999999</v>
      </c>
      <c r="U2989" s="10">
        <f t="shared" si="375"/>
        <v>0.33436532507739936</v>
      </c>
      <c r="V2989" s="5" t="s">
        <v>42</v>
      </c>
    </row>
    <row r="2990" spans="1:22" x14ac:dyDescent="0.3">
      <c r="A2990" s="5" t="s">
        <v>3077</v>
      </c>
      <c r="B2990" s="6">
        <v>45656</v>
      </c>
      <c r="C2990" s="5">
        <f t="shared" si="368"/>
        <v>2024</v>
      </c>
      <c r="D2990" s="5">
        <f t="shared" si="369"/>
        <v>12</v>
      </c>
      <c r="E2990" s="5" t="str">
        <f t="shared" si="370"/>
        <v>Dec</v>
      </c>
      <c r="F2990" s="5" t="str">
        <f t="shared" si="371"/>
        <v>Q4</v>
      </c>
      <c r="G2990" s="5" t="s">
        <v>51</v>
      </c>
      <c r="H2990" s="5" t="s">
        <v>79</v>
      </c>
      <c r="I2990" s="5" t="s">
        <v>80</v>
      </c>
      <c r="J2990" s="5" t="s">
        <v>54</v>
      </c>
      <c r="K2990" s="5" t="s">
        <v>55</v>
      </c>
      <c r="L2990" s="5" t="s">
        <v>76</v>
      </c>
      <c r="M2990" s="5" t="s">
        <v>41</v>
      </c>
      <c r="N2990" s="5">
        <v>2</v>
      </c>
      <c r="O2990" s="7">
        <v>2875</v>
      </c>
      <c r="P2990" s="8">
        <v>0.2</v>
      </c>
      <c r="Q2990" s="7">
        <v>1680</v>
      </c>
      <c r="R2990" s="9">
        <f t="shared" si="372"/>
        <v>4600</v>
      </c>
      <c r="S2990" s="9">
        <f t="shared" si="373"/>
        <v>3360</v>
      </c>
      <c r="T2990" s="9">
        <f t="shared" si="374"/>
        <v>1240</v>
      </c>
      <c r="U2990" s="10">
        <f t="shared" si="375"/>
        <v>0.26956521739130435</v>
      </c>
      <c r="V2990" s="5" t="s">
        <v>42</v>
      </c>
    </row>
    <row r="2991" spans="1:22" x14ac:dyDescent="0.3">
      <c r="A2991" s="5" t="s">
        <v>3078</v>
      </c>
      <c r="B2991" s="6">
        <v>45656</v>
      </c>
      <c r="C2991" s="5">
        <f t="shared" si="368"/>
        <v>2024</v>
      </c>
      <c r="D2991" s="5">
        <f t="shared" si="369"/>
        <v>12</v>
      </c>
      <c r="E2991" s="5" t="str">
        <f t="shared" si="370"/>
        <v>Dec</v>
      </c>
      <c r="F2991" s="5" t="str">
        <f t="shared" si="371"/>
        <v>Q4</v>
      </c>
      <c r="G2991" s="5" t="s">
        <v>63</v>
      </c>
      <c r="H2991" s="5" t="s">
        <v>86</v>
      </c>
      <c r="I2991" s="5" t="s">
        <v>87</v>
      </c>
      <c r="J2991" s="5" t="s">
        <v>46</v>
      </c>
      <c r="K2991" s="5" t="s">
        <v>89</v>
      </c>
      <c r="L2991" s="5" t="s">
        <v>76</v>
      </c>
      <c r="M2991" s="5" t="s">
        <v>56</v>
      </c>
      <c r="N2991" s="5">
        <v>5</v>
      </c>
      <c r="O2991" s="7">
        <v>2070</v>
      </c>
      <c r="P2991" s="8">
        <v>0.1</v>
      </c>
      <c r="Q2991" s="7">
        <v>1218</v>
      </c>
      <c r="R2991" s="9">
        <f t="shared" si="372"/>
        <v>9315</v>
      </c>
      <c r="S2991" s="9">
        <f t="shared" si="373"/>
        <v>6090</v>
      </c>
      <c r="T2991" s="9">
        <f t="shared" si="374"/>
        <v>3225</v>
      </c>
      <c r="U2991" s="10">
        <f t="shared" si="375"/>
        <v>0.34621578099838968</v>
      </c>
      <c r="V2991" s="5" t="s">
        <v>42</v>
      </c>
    </row>
    <row r="2992" spans="1:22" x14ac:dyDescent="0.3">
      <c r="A2992" s="5" t="s">
        <v>3079</v>
      </c>
      <c r="B2992" s="6">
        <v>45656</v>
      </c>
      <c r="C2992" s="5">
        <f t="shared" si="368"/>
        <v>2024</v>
      </c>
      <c r="D2992" s="5">
        <f t="shared" si="369"/>
        <v>12</v>
      </c>
      <c r="E2992" s="5" t="str">
        <f t="shared" si="370"/>
        <v>Dec</v>
      </c>
      <c r="F2992" s="5" t="str">
        <f t="shared" si="371"/>
        <v>Q4</v>
      </c>
      <c r="G2992" s="5" t="s">
        <v>35</v>
      </c>
      <c r="H2992" s="5" t="s">
        <v>44</v>
      </c>
      <c r="I2992" s="5" t="s">
        <v>45</v>
      </c>
      <c r="J2992" s="5" t="s">
        <v>54</v>
      </c>
      <c r="K2992" s="5" t="s">
        <v>84</v>
      </c>
      <c r="L2992" s="5" t="s">
        <v>40</v>
      </c>
      <c r="M2992" s="5" t="s">
        <v>49</v>
      </c>
      <c r="N2992" s="5">
        <v>1</v>
      </c>
      <c r="O2992" s="7">
        <v>2489</v>
      </c>
      <c r="P2992" s="8">
        <v>0</v>
      </c>
      <c r="Q2992" s="7">
        <v>1276</v>
      </c>
      <c r="R2992" s="9">
        <f t="shared" si="372"/>
        <v>2489</v>
      </c>
      <c r="S2992" s="9">
        <f t="shared" si="373"/>
        <v>1276</v>
      </c>
      <c r="T2992" s="9">
        <f t="shared" si="374"/>
        <v>1213</v>
      </c>
      <c r="U2992" s="10">
        <f t="shared" si="375"/>
        <v>0.48734431498593811</v>
      </c>
      <c r="V2992" s="5" t="s">
        <v>120</v>
      </c>
    </row>
    <row r="2993" spans="1:22" x14ac:dyDescent="0.3">
      <c r="A2993" s="5" t="s">
        <v>3080</v>
      </c>
      <c r="B2993" s="6">
        <v>45657</v>
      </c>
      <c r="C2993" s="5">
        <f t="shared" si="368"/>
        <v>2024</v>
      </c>
      <c r="D2993" s="5">
        <f t="shared" si="369"/>
        <v>12</v>
      </c>
      <c r="E2993" s="5" t="str">
        <f t="shared" si="370"/>
        <v>Dec</v>
      </c>
      <c r="F2993" s="5" t="str">
        <f t="shared" si="371"/>
        <v>Q4</v>
      </c>
      <c r="G2993" s="5" t="s">
        <v>51</v>
      </c>
      <c r="H2993" s="5" t="s">
        <v>52</v>
      </c>
      <c r="I2993" s="5" t="s">
        <v>53</v>
      </c>
      <c r="J2993" s="5" t="s">
        <v>38</v>
      </c>
      <c r="K2993" s="5" t="s">
        <v>75</v>
      </c>
      <c r="L2993" s="5" t="s">
        <v>40</v>
      </c>
      <c r="M2993" s="5" t="s">
        <v>49</v>
      </c>
      <c r="N2993" s="5">
        <v>1</v>
      </c>
      <c r="O2993" s="7">
        <v>10869</v>
      </c>
      <c r="P2993" s="8">
        <v>0.15</v>
      </c>
      <c r="Q2993" s="7">
        <v>8265</v>
      </c>
      <c r="R2993" s="9">
        <f t="shared" si="372"/>
        <v>9238.65</v>
      </c>
      <c r="S2993" s="9">
        <f t="shared" si="373"/>
        <v>8265</v>
      </c>
      <c r="T2993" s="9">
        <f t="shared" si="374"/>
        <v>973.64999999999964</v>
      </c>
      <c r="U2993" s="10">
        <f t="shared" si="375"/>
        <v>0.10538877433391239</v>
      </c>
      <c r="V2993" s="5" t="s">
        <v>42</v>
      </c>
    </row>
    <row r="2994" spans="1:22" x14ac:dyDescent="0.3">
      <c r="A2994" s="5" t="s">
        <v>3081</v>
      </c>
      <c r="B2994" s="6">
        <v>45657</v>
      </c>
      <c r="C2994" s="5">
        <f t="shared" si="368"/>
        <v>2024</v>
      </c>
      <c r="D2994" s="5">
        <f t="shared" si="369"/>
        <v>12</v>
      </c>
      <c r="E2994" s="5" t="str">
        <f t="shared" si="370"/>
        <v>Dec</v>
      </c>
      <c r="F2994" s="5" t="str">
        <f t="shared" si="371"/>
        <v>Q4</v>
      </c>
      <c r="G2994" s="5" t="s">
        <v>35</v>
      </c>
      <c r="H2994" s="5" t="s">
        <v>44</v>
      </c>
      <c r="I2994" s="5" t="s">
        <v>45</v>
      </c>
      <c r="J2994" s="5" t="s">
        <v>46</v>
      </c>
      <c r="K2994" s="5" t="s">
        <v>89</v>
      </c>
      <c r="L2994" s="5" t="s">
        <v>40</v>
      </c>
      <c r="M2994" s="5" t="s">
        <v>41</v>
      </c>
      <c r="N2994" s="5">
        <v>1</v>
      </c>
      <c r="O2994" s="7">
        <v>2115</v>
      </c>
      <c r="P2994" s="8">
        <v>0.1</v>
      </c>
      <c r="Q2994" s="7">
        <v>1206</v>
      </c>
      <c r="R2994" s="9">
        <f t="shared" si="372"/>
        <v>1903.5</v>
      </c>
      <c r="S2994" s="9">
        <f t="shared" si="373"/>
        <v>1206</v>
      </c>
      <c r="T2994" s="9">
        <f t="shared" si="374"/>
        <v>697.5</v>
      </c>
      <c r="U2994" s="10">
        <f t="shared" si="375"/>
        <v>0.3664302600472813</v>
      </c>
      <c r="V2994" s="5" t="s">
        <v>42</v>
      </c>
    </row>
    <row r="2995" spans="1:22" x14ac:dyDescent="0.3">
      <c r="A2995" s="5" t="s">
        <v>3082</v>
      </c>
      <c r="B2995" s="6">
        <v>45657</v>
      </c>
      <c r="C2995" s="5">
        <f t="shared" si="368"/>
        <v>2024</v>
      </c>
      <c r="D2995" s="5">
        <f t="shared" si="369"/>
        <v>12</v>
      </c>
      <c r="E2995" s="5" t="str">
        <f t="shared" si="370"/>
        <v>Dec</v>
      </c>
      <c r="F2995" s="5" t="str">
        <f t="shared" si="371"/>
        <v>Q4</v>
      </c>
      <c r="G2995" s="5" t="s">
        <v>58</v>
      </c>
      <c r="H2995" s="5" t="s">
        <v>59</v>
      </c>
      <c r="I2995" s="5" t="s">
        <v>60</v>
      </c>
      <c r="J2995" s="5" t="s">
        <v>46</v>
      </c>
      <c r="K2995" s="5" t="s">
        <v>66</v>
      </c>
      <c r="L2995" s="5" t="s">
        <v>40</v>
      </c>
      <c r="M2995" s="5" t="s">
        <v>49</v>
      </c>
      <c r="N2995" s="5">
        <v>8</v>
      </c>
      <c r="O2995" s="7">
        <v>294</v>
      </c>
      <c r="P2995" s="8">
        <v>0</v>
      </c>
      <c r="Q2995" s="7">
        <v>118</v>
      </c>
      <c r="R2995" s="9">
        <f t="shared" si="372"/>
        <v>2352</v>
      </c>
      <c r="S2995" s="9">
        <f t="shared" si="373"/>
        <v>944</v>
      </c>
      <c r="T2995" s="9">
        <f t="shared" si="374"/>
        <v>1408</v>
      </c>
      <c r="U2995" s="10">
        <f t="shared" si="375"/>
        <v>0.59863945578231292</v>
      </c>
      <c r="V2995" s="5" t="s">
        <v>42</v>
      </c>
    </row>
    <row r="2996" spans="1:22" x14ac:dyDescent="0.3">
      <c r="A2996" s="5" t="s">
        <v>3083</v>
      </c>
      <c r="B2996" s="6">
        <v>45658</v>
      </c>
      <c r="C2996" s="5">
        <f t="shared" si="368"/>
        <v>2025</v>
      </c>
      <c r="D2996" s="5">
        <f t="shared" si="369"/>
        <v>1</v>
      </c>
      <c r="E2996" s="5" t="str">
        <f t="shared" si="370"/>
        <v>Jan</v>
      </c>
      <c r="F2996" s="5" t="str">
        <f t="shared" si="371"/>
        <v>Q1</v>
      </c>
      <c r="G2996" s="5" t="s">
        <v>63</v>
      </c>
      <c r="H2996" s="5" t="s">
        <v>64</v>
      </c>
      <c r="I2996" s="5" t="s">
        <v>65</v>
      </c>
      <c r="J2996" s="5" t="s">
        <v>38</v>
      </c>
      <c r="K2996" s="5" t="s">
        <v>39</v>
      </c>
      <c r="L2996" s="5" t="s">
        <v>48</v>
      </c>
      <c r="M2996" s="5" t="s">
        <v>49</v>
      </c>
      <c r="N2996" s="5">
        <v>3</v>
      </c>
      <c r="O2996" s="7">
        <v>51763</v>
      </c>
      <c r="P2996" s="8">
        <v>0.05</v>
      </c>
      <c r="Q2996" s="7">
        <v>43513</v>
      </c>
      <c r="R2996" s="9">
        <f t="shared" si="372"/>
        <v>147524.54999999999</v>
      </c>
      <c r="S2996" s="9">
        <f t="shared" si="373"/>
        <v>130539</v>
      </c>
      <c r="T2996" s="9">
        <f t="shared" si="374"/>
        <v>16985.549999999988</v>
      </c>
      <c r="U2996" s="10">
        <f t="shared" si="375"/>
        <v>0.11513710768817793</v>
      </c>
      <c r="V2996" s="5" t="s">
        <v>42</v>
      </c>
    </row>
    <row r="2997" spans="1:22" x14ac:dyDescent="0.3">
      <c r="A2997" s="5" t="s">
        <v>3084</v>
      </c>
      <c r="B2997" s="6">
        <v>45658</v>
      </c>
      <c r="C2997" s="5">
        <f t="shared" si="368"/>
        <v>2025</v>
      </c>
      <c r="D2997" s="5">
        <f t="shared" si="369"/>
        <v>1</v>
      </c>
      <c r="E2997" s="5" t="str">
        <f t="shared" si="370"/>
        <v>Jan</v>
      </c>
      <c r="F2997" s="5" t="str">
        <f t="shared" si="371"/>
        <v>Q1</v>
      </c>
      <c r="G2997" s="5" t="s">
        <v>58</v>
      </c>
      <c r="H2997" s="5" t="s">
        <v>72</v>
      </c>
      <c r="I2997" s="5" t="s">
        <v>73</v>
      </c>
      <c r="J2997" s="5" t="s">
        <v>38</v>
      </c>
      <c r="K2997" s="5" t="s">
        <v>39</v>
      </c>
      <c r="L2997" s="5" t="s">
        <v>76</v>
      </c>
      <c r="M2997" s="5" t="s">
        <v>56</v>
      </c>
      <c r="N2997" s="5">
        <v>1</v>
      </c>
      <c r="O2997" s="7">
        <v>56866</v>
      </c>
      <c r="P2997" s="8">
        <v>0</v>
      </c>
      <c r="Q2997" s="7">
        <v>47073</v>
      </c>
      <c r="R2997" s="9">
        <f t="shared" si="372"/>
        <v>56866</v>
      </c>
      <c r="S2997" s="9">
        <f t="shared" si="373"/>
        <v>47073</v>
      </c>
      <c r="T2997" s="9">
        <f t="shared" si="374"/>
        <v>9793</v>
      </c>
      <c r="U2997" s="10">
        <f t="shared" si="375"/>
        <v>0.17221186649315937</v>
      </c>
      <c r="V2997" s="5" t="s">
        <v>42</v>
      </c>
    </row>
    <row r="2998" spans="1:22" x14ac:dyDescent="0.3">
      <c r="A2998" s="5" t="s">
        <v>3085</v>
      </c>
      <c r="B2998" s="6">
        <v>45658</v>
      </c>
      <c r="C2998" s="5">
        <f t="shared" si="368"/>
        <v>2025</v>
      </c>
      <c r="D2998" s="5">
        <f t="shared" si="369"/>
        <v>1</v>
      </c>
      <c r="E2998" s="5" t="str">
        <f t="shared" si="370"/>
        <v>Jan</v>
      </c>
      <c r="F2998" s="5" t="str">
        <f t="shared" si="371"/>
        <v>Q1</v>
      </c>
      <c r="G2998" s="5" t="s">
        <v>35</v>
      </c>
      <c r="H2998" s="5" t="s">
        <v>36</v>
      </c>
      <c r="I2998" s="5" t="s">
        <v>37</v>
      </c>
      <c r="J2998" s="5" t="s">
        <v>38</v>
      </c>
      <c r="K2998" s="5" t="s">
        <v>104</v>
      </c>
      <c r="L2998" s="5" t="s">
        <v>76</v>
      </c>
      <c r="M2998" s="5" t="s">
        <v>49</v>
      </c>
      <c r="N2998" s="5">
        <v>1</v>
      </c>
      <c r="O2998" s="7">
        <v>1623</v>
      </c>
      <c r="P2998" s="8">
        <v>0</v>
      </c>
      <c r="Q2998" s="7">
        <v>788</v>
      </c>
      <c r="R2998" s="9">
        <f t="shared" si="372"/>
        <v>1623</v>
      </c>
      <c r="S2998" s="9">
        <f t="shared" si="373"/>
        <v>788</v>
      </c>
      <c r="T2998" s="9">
        <f t="shared" si="374"/>
        <v>835</v>
      </c>
      <c r="U2998" s="10">
        <f t="shared" si="375"/>
        <v>0.51447935921133703</v>
      </c>
      <c r="V2998" s="5" t="s">
        <v>42</v>
      </c>
    </row>
    <row r="2999" spans="1:22" x14ac:dyDescent="0.3">
      <c r="A2999" s="5" t="s">
        <v>3086</v>
      </c>
      <c r="B2999" s="6">
        <v>45659</v>
      </c>
      <c r="C2999" s="5">
        <f t="shared" si="368"/>
        <v>2025</v>
      </c>
      <c r="D2999" s="5">
        <f t="shared" si="369"/>
        <v>1</v>
      </c>
      <c r="E2999" s="5" t="str">
        <f t="shared" si="370"/>
        <v>Jan</v>
      </c>
      <c r="F2999" s="5" t="str">
        <f t="shared" si="371"/>
        <v>Q1</v>
      </c>
      <c r="G2999" s="5" t="s">
        <v>58</v>
      </c>
      <c r="H2999" s="5" t="s">
        <v>68</v>
      </c>
      <c r="I2999" s="5" t="s">
        <v>69</v>
      </c>
      <c r="J2999" s="5" t="s">
        <v>46</v>
      </c>
      <c r="K2999" s="5" t="s">
        <v>66</v>
      </c>
      <c r="L2999" s="5" t="s">
        <v>48</v>
      </c>
      <c r="M2999" s="5" t="s">
        <v>56</v>
      </c>
      <c r="N2999" s="5">
        <v>2</v>
      </c>
      <c r="O2999" s="7">
        <v>323</v>
      </c>
      <c r="P2999" s="8">
        <v>0</v>
      </c>
      <c r="Q2999" s="7">
        <v>130</v>
      </c>
      <c r="R2999" s="9">
        <f t="shared" si="372"/>
        <v>646</v>
      </c>
      <c r="S2999" s="9">
        <f t="shared" si="373"/>
        <v>260</v>
      </c>
      <c r="T2999" s="9">
        <f t="shared" si="374"/>
        <v>386</v>
      </c>
      <c r="U2999" s="10">
        <f t="shared" si="375"/>
        <v>0.5975232198142415</v>
      </c>
      <c r="V2999" s="5" t="s">
        <v>42</v>
      </c>
    </row>
    <row r="3000" spans="1:22" x14ac:dyDescent="0.3">
      <c r="A3000" s="5" t="s">
        <v>3087</v>
      </c>
      <c r="B3000" s="6">
        <v>45659</v>
      </c>
      <c r="C3000" s="5">
        <f t="shared" si="368"/>
        <v>2025</v>
      </c>
      <c r="D3000" s="5">
        <f t="shared" si="369"/>
        <v>1</v>
      </c>
      <c r="E3000" s="5" t="str">
        <f t="shared" si="370"/>
        <v>Jan</v>
      </c>
      <c r="F3000" s="5" t="str">
        <f t="shared" si="371"/>
        <v>Q1</v>
      </c>
      <c r="G3000" s="5" t="s">
        <v>51</v>
      </c>
      <c r="H3000" s="5" t="s">
        <v>52</v>
      </c>
      <c r="I3000" s="5" t="s">
        <v>53</v>
      </c>
      <c r="J3000" s="5" t="s">
        <v>81</v>
      </c>
      <c r="K3000" s="5" t="s">
        <v>82</v>
      </c>
      <c r="L3000" s="5" t="s">
        <v>40</v>
      </c>
      <c r="M3000" s="5" t="s">
        <v>56</v>
      </c>
      <c r="N3000" s="5">
        <v>1</v>
      </c>
      <c r="O3000" s="7">
        <v>6159</v>
      </c>
      <c r="P3000" s="8">
        <v>0.2</v>
      </c>
      <c r="Q3000" s="7">
        <v>3468</v>
      </c>
      <c r="R3000" s="9">
        <f t="shared" si="372"/>
        <v>4927.2000000000007</v>
      </c>
      <c r="S3000" s="9">
        <f t="shared" si="373"/>
        <v>3468</v>
      </c>
      <c r="T3000" s="9">
        <f t="shared" si="374"/>
        <v>1459.2000000000007</v>
      </c>
      <c r="U3000" s="10">
        <f t="shared" si="375"/>
        <v>0.29615197272284471</v>
      </c>
      <c r="V3000" s="5" t="s">
        <v>42</v>
      </c>
    </row>
    <row r="3001" spans="1:22" x14ac:dyDescent="0.3">
      <c r="A3001" s="5" t="s">
        <v>3088</v>
      </c>
      <c r="B3001" s="6">
        <v>45659</v>
      </c>
      <c r="C3001" s="5">
        <f t="shared" si="368"/>
        <v>2025</v>
      </c>
      <c r="D3001" s="5">
        <f t="shared" si="369"/>
        <v>1</v>
      </c>
      <c r="E3001" s="5" t="str">
        <f t="shared" si="370"/>
        <v>Jan</v>
      </c>
      <c r="F3001" s="5" t="str">
        <f t="shared" si="371"/>
        <v>Q1</v>
      </c>
      <c r="G3001" s="5" t="s">
        <v>58</v>
      </c>
      <c r="H3001" s="5" t="s">
        <v>59</v>
      </c>
      <c r="I3001" s="5" t="s">
        <v>60</v>
      </c>
      <c r="J3001" s="5" t="s">
        <v>81</v>
      </c>
      <c r="K3001" s="5" t="s">
        <v>94</v>
      </c>
      <c r="L3001" s="5" t="s">
        <v>40</v>
      </c>
      <c r="M3001" s="5" t="s">
        <v>49</v>
      </c>
      <c r="N3001" s="5">
        <v>2</v>
      </c>
      <c r="O3001" s="7">
        <v>33006</v>
      </c>
      <c r="P3001" s="8">
        <v>0</v>
      </c>
      <c r="Q3001" s="7">
        <v>21773</v>
      </c>
      <c r="R3001" s="9">
        <f t="shared" si="372"/>
        <v>66012</v>
      </c>
      <c r="S3001" s="9">
        <f t="shared" si="373"/>
        <v>43546</v>
      </c>
      <c r="T3001" s="9">
        <f t="shared" si="374"/>
        <v>22466</v>
      </c>
      <c r="U3001" s="10">
        <f t="shared" si="375"/>
        <v>0.34033206083742351</v>
      </c>
      <c r="V3001" s="5" t="s">
        <v>42</v>
      </c>
    </row>
    <row r="3002" spans="1:22" x14ac:dyDescent="0.3">
      <c r="A3002" s="5" t="s">
        <v>3089</v>
      </c>
      <c r="B3002" s="6">
        <v>45660</v>
      </c>
      <c r="C3002" s="5">
        <f t="shared" si="368"/>
        <v>2025</v>
      </c>
      <c r="D3002" s="5">
        <f t="shared" si="369"/>
        <v>1</v>
      </c>
      <c r="E3002" s="5" t="str">
        <f t="shared" si="370"/>
        <v>Jan</v>
      </c>
      <c r="F3002" s="5" t="str">
        <f t="shared" si="371"/>
        <v>Q1</v>
      </c>
      <c r="G3002" s="5" t="s">
        <v>51</v>
      </c>
      <c r="H3002" s="5" t="s">
        <v>79</v>
      </c>
      <c r="I3002" s="5" t="s">
        <v>80</v>
      </c>
      <c r="J3002" s="5" t="s">
        <v>38</v>
      </c>
      <c r="K3002" s="5" t="s">
        <v>75</v>
      </c>
      <c r="L3002" s="5" t="s">
        <v>48</v>
      </c>
      <c r="M3002" s="5" t="s">
        <v>56</v>
      </c>
      <c r="N3002" s="5">
        <v>1</v>
      </c>
      <c r="O3002" s="7">
        <v>11731</v>
      </c>
      <c r="P3002" s="8">
        <v>0.05</v>
      </c>
      <c r="Q3002" s="7">
        <v>8532</v>
      </c>
      <c r="R3002" s="9">
        <f t="shared" si="372"/>
        <v>11144.449999999999</v>
      </c>
      <c r="S3002" s="9">
        <f t="shared" si="373"/>
        <v>8532</v>
      </c>
      <c r="T3002" s="9">
        <f t="shared" si="374"/>
        <v>2612.4499999999989</v>
      </c>
      <c r="U3002" s="10">
        <f t="shared" si="375"/>
        <v>0.23441713139724249</v>
      </c>
      <c r="V3002" s="5" t="s">
        <v>42</v>
      </c>
    </row>
    <row r="3003" spans="1:22" x14ac:dyDescent="0.3">
      <c r="A3003" s="5" t="s">
        <v>3090</v>
      </c>
      <c r="B3003" s="6">
        <v>45660</v>
      </c>
      <c r="C3003" s="5">
        <f t="shared" si="368"/>
        <v>2025</v>
      </c>
      <c r="D3003" s="5">
        <f t="shared" si="369"/>
        <v>1</v>
      </c>
      <c r="E3003" s="5" t="str">
        <f t="shared" si="370"/>
        <v>Jan</v>
      </c>
      <c r="F3003" s="5" t="str">
        <f t="shared" si="371"/>
        <v>Q1</v>
      </c>
      <c r="G3003" s="5" t="s">
        <v>58</v>
      </c>
      <c r="H3003" s="5" t="s">
        <v>72</v>
      </c>
      <c r="I3003" s="5" t="s">
        <v>73</v>
      </c>
      <c r="J3003" s="5" t="s">
        <v>46</v>
      </c>
      <c r="K3003" s="5" t="s">
        <v>61</v>
      </c>
      <c r="L3003" s="5" t="s">
        <v>76</v>
      </c>
      <c r="M3003" s="5" t="s">
        <v>49</v>
      </c>
      <c r="N3003" s="5">
        <v>1</v>
      </c>
      <c r="O3003" s="7">
        <v>234</v>
      </c>
      <c r="P3003" s="8">
        <v>0</v>
      </c>
      <c r="Q3003" s="7">
        <v>97</v>
      </c>
      <c r="R3003" s="9">
        <f t="shared" si="372"/>
        <v>234</v>
      </c>
      <c r="S3003" s="9">
        <f t="shared" si="373"/>
        <v>97</v>
      </c>
      <c r="T3003" s="9">
        <f t="shared" si="374"/>
        <v>137</v>
      </c>
      <c r="U3003" s="10">
        <f t="shared" si="375"/>
        <v>0.5854700854700855</v>
      </c>
      <c r="V3003" s="5" t="s">
        <v>42</v>
      </c>
    </row>
    <row r="3004" spans="1:22" x14ac:dyDescent="0.3">
      <c r="A3004" s="5" t="s">
        <v>3091</v>
      </c>
      <c r="B3004" s="6">
        <v>45660</v>
      </c>
      <c r="C3004" s="5">
        <f t="shared" si="368"/>
        <v>2025</v>
      </c>
      <c r="D3004" s="5">
        <f t="shared" si="369"/>
        <v>1</v>
      </c>
      <c r="E3004" s="5" t="str">
        <f t="shared" si="370"/>
        <v>Jan</v>
      </c>
      <c r="F3004" s="5" t="str">
        <f t="shared" si="371"/>
        <v>Q1</v>
      </c>
      <c r="G3004" s="5" t="s">
        <v>35</v>
      </c>
      <c r="H3004" s="5" t="s">
        <v>36</v>
      </c>
      <c r="I3004" s="5" t="s">
        <v>37</v>
      </c>
      <c r="J3004" s="5" t="s">
        <v>81</v>
      </c>
      <c r="K3004" s="5" t="s">
        <v>94</v>
      </c>
      <c r="L3004" s="5" t="s">
        <v>76</v>
      </c>
      <c r="M3004" s="5" t="s">
        <v>56</v>
      </c>
      <c r="N3004" s="5">
        <v>1</v>
      </c>
      <c r="O3004" s="7">
        <v>29997</v>
      </c>
      <c r="P3004" s="8">
        <v>0</v>
      </c>
      <c r="Q3004" s="7">
        <v>20279</v>
      </c>
      <c r="R3004" s="9">
        <f t="shared" si="372"/>
        <v>29997</v>
      </c>
      <c r="S3004" s="9">
        <f t="shared" si="373"/>
        <v>20279</v>
      </c>
      <c r="T3004" s="9">
        <f t="shared" si="374"/>
        <v>9718</v>
      </c>
      <c r="U3004" s="10">
        <f t="shared" si="375"/>
        <v>0.32396572990632394</v>
      </c>
      <c r="V3004" s="5" t="s">
        <v>42</v>
      </c>
    </row>
    <row r="3005" spans="1:22" x14ac:dyDescent="0.3">
      <c r="A3005" s="5" t="s">
        <v>3092</v>
      </c>
      <c r="B3005" s="6">
        <v>45661</v>
      </c>
      <c r="C3005" s="5">
        <f t="shared" si="368"/>
        <v>2025</v>
      </c>
      <c r="D3005" s="5">
        <f t="shared" si="369"/>
        <v>1</v>
      </c>
      <c r="E3005" s="5" t="str">
        <f t="shared" si="370"/>
        <v>Jan</v>
      </c>
      <c r="F3005" s="5" t="str">
        <f t="shared" si="371"/>
        <v>Q1</v>
      </c>
      <c r="G3005" s="5" t="s">
        <v>51</v>
      </c>
      <c r="H3005" s="5" t="s">
        <v>52</v>
      </c>
      <c r="I3005" s="5" t="s">
        <v>53</v>
      </c>
      <c r="J3005" s="5" t="s">
        <v>46</v>
      </c>
      <c r="K3005" s="5" t="s">
        <v>47</v>
      </c>
      <c r="L3005" s="5" t="s">
        <v>40</v>
      </c>
      <c r="M3005" s="5" t="s">
        <v>49</v>
      </c>
      <c r="N3005" s="5">
        <v>1</v>
      </c>
      <c r="O3005" s="7">
        <v>411</v>
      </c>
      <c r="P3005" s="8">
        <v>0.1</v>
      </c>
      <c r="Q3005" s="7">
        <v>187</v>
      </c>
      <c r="R3005" s="9">
        <f t="shared" si="372"/>
        <v>369.90000000000003</v>
      </c>
      <c r="S3005" s="9">
        <f t="shared" si="373"/>
        <v>187</v>
      </c>
      <c r="T3005" s="9">
        <f t="shared" si="374"/>
        <v>182.90000000000003</v>
      </c>
      <c r="U3005" s="10">
        <f t="shared" si="375"/>
        <v>0.49445796161124633</v>
      </c>
      <c r="V3005" s="5" t="s">
        <v>42</v>
      </c>
    </row>
    <row r="3006" spans="1:22" x14ac:dyDescent="0.3">
      <c r="A3006" s="5" t="s">
        <v>3093</v>
      </c>
      <c r="B3006" s="6">
        <v>45662</v>
      </c>
      <c r="C3006" s="5">
        <f t="shared" si="368"/>
        <v>2025</v>
      </c>
      <c r="D3006" s="5">
        <f t="shared" si="369"/>
        <v>1</v>
      </c>
      <c r="E3006" s="5" t="str">
        <f t="shared" si="370"/>
        <v>Jan</v>
      </c>
      <c r="F3006" s="5" t="str">
        <f t="shared" si="371"/>
        <v>Q1</v>
      </c>
      <c r="G3006" s="5" t="s">
        <v>35</v>
      </c>
      <c r="H3006" s="5" t="s">
        <v>36</v>
      </c>
      <c r="I3006" s="5" t="s">
        <v>37</v>
      </c>
      <c r="J3006" s="5" t="s">
        <v>38</v>
      </c>
      <c r="K3006" s="5" t="s">
        <v>75</v>
      </c>
      <c r="L3006" s="5" t="s">
        <v>40</v>
      </c>
      <c r="M3006" s="5" t="s">
        <v>56</v>
      </c>
      <c r="N3006" s="5">
        <v>1</v>
      </c>
      <c r="O3006" s="7">
        <v>10723</v>
      </c>
      <c r="P3006" s="8">
        <v>0</v>
      </c>
      <c r="Q3006" s="7">
        <v>7981</v>
      </c>
      <c r="R3006" s="9">
        <f t="shared" si="372"/>
        <v>10723</v>
      </c>
      <c r="S3006" s="9">
        <f t="shared" si="373"/>
        <v>7981</v>
      </c>
      <c r="T3006" s="9">
        <f t="shared" si="374"/>
        <v>2742</v>
      </c>
      <c r="U3006" s="10">
        <f t="shared" si="375"/>
        <v>0.25571202088967637</v>
      </c>
      <c r="V3006" s="5" t="s">
        <v>42</v>
      </c>
    </row>
    <row r="3007" spans="1:22" x14ac:dyDescent="0.3">
      <c r="A3007" s="5" t="s">
        <v>3094</v>
      </c>
      <c r="B3007" s="6">
        <v>45662</v>
      </c>
      <c r="C3007" s="5">
        <f t="shared" si="368"/>
        <v>2025</v>
      </c>
      <c r="D3007" s="5">
        <f t="shared" si="369"/>
        <v>1</v>
      </c>
      <c r="E3007" s="5" t="str">
        <f t="shared" si="370"/>
        <v>Jan</v>
      </c>
      <c r="F3007" s="5" t="str">
        <f t="shared" si="371"/>
        <v>Q1</v>
      </c>
      <c r="G3007" s="5" t="s">
        <v>51</v>
      </c>
      <c r="H3007" s="5" t="s">
        <v>79</v>
      </c>
      <c r="I3007" s="5" t="s">
        <v>80</v>
      </c>
      <c r="J3007" s="5" t="s">
        <v>81</v>
      </c>
      <c r="K3007" s="5" t="s">
        <v>94</v>
      </c>
      <c r="L3007" s="5" t="s">
        <v>40</v>
      </c>
      <c r="M3007" s="5" t="s">
        <v>56</v>
      </c>
      <c r="N3007" s="5">
        <v>4</v>
      </c>
      <c r="O3007" s="7">
        <v>34342</v>
      </c>
      <c r="P3007" s="8">
        <v>0.2</v>
      </c>
      <c r="Q3007" s="7">
        <v>23001</v>
      </c>
      <c r="R3007" s="9">
        <f t="shared" si="372"/>
        <v>109894.40000000001</v>
      </c>
      <c r="S3007" s="9">
        <f t="shared" si="373"/>
        <v>92004</v>
      </c>
      <c r="T3007" s="9">
        <f t="shared" si="374"/>
        <v>17890.400000000009</v>
      </c>
      <c r="U3007" s="10">
        <f t="shared" si="375"/>
        <v>0.1627962844330558</v>
      </c>
      <c r="V3007" s="5" t="s">
        <v>42</v>
      </c>
    </row>
    <row r="3008" spans="1:22" x14ac:dyDescent="0.3">
      <c r="A3008" s="5" t="s">
        <v>3095</v>
      </c>
      <c r="B3008" s="6">
        <v>45662</v>
      </c>
      <c r="C3008" s="5">
        <f t="shared" si="368"/>
        <v>2025</v>
      </c>
      <c r="D3008" s="5">
        <f t="shared" si="369"/>
        <v>1</v>
      </c>
      <c r="E3008" s="5" t="str">
        <f t="shared" si="370"/>
        <v>Jan</v>
      </c>
      <c r="F3008" s="5" t="str">
        <f t="shared" si="371"/>
        <v>Q1</v>
      </c>
      <c r="G3008" s="5" t="s">
        <v>35</v>
      </c>
      <c r="H3008" s="5" t="s">
        <v>91</v>
      </c>
      <c r="I3008" s="5" t="s">
        <v>92</v>
      </c>
      <c r="J3008" s="5" t="s">
        <v>38</v>
      </c>
      <c r="K3008" s="5" t="s">
        <v>39</v>
      </c>
      <c r="L3008" s="5" t="s">
        <v>76</v>
      </c>
      <c r="M3008" s="5" t="s">
        <v>56</v>
      </c>
      <c r="N3008" s="5">
        <v>1</v>
      </c>
      <c r="O3008" s="7">
        <v>47008</v>
      </c>
      <c r="P3008" s="8">
        <v>0.15</v>
      </c>
      <c r="Q3008" s="7">
        <v>40888</v>
      </c>
      <c r="R3008" s="9">
        <f t="shared" si="372"/>
        <v>39956.799999999996</v>
      </c>
      <c r="S3008" s="9">
        <f t="shared" si="373"/>
        <v>40888</v>
      </c>
      <c r="T3008" s="9">
        <f t="shared" si="374"/>
        <v>-931.20000000000437</v>
      </c>
      <c r="U3008" s="10">
        <f t="shared" si="375"/>
        <v>-2.3305169583149914E-2</v>
      </c>
      <c r="V3008" s="5" t="s">
        <v>42</v>
      </c>
    </row>
    <row r="3009" spans="1:22" x14ac:dyDescent="0.3">
      <c r="A3009" s="5" t="s">
        <v>3096</v>
      </c>
      <c r="B3009" s="6">
        <v>45662</v>
      </c>
      <c r="C3009" s="5">
        <f t="shared" si="368"/>
        <v>2025</v>
      </c>
      <c r="D3009" s="5">
        <f t="shared" si="369"/>
        <v>1</v>
      </c>
      <c r="E3009" s="5" t="str">
        <f t="shared" si="370"/>
        <v>Jan</v>
      </c>
      <c r="F3009" s="5" t="str">
        <f t="shared" si="371"/>
        <v>Q1</v>
      </c>
      <c r="G3009" s="5" t="s">
        <v>51</v>
      </c>
      <c r="H3009" s="5" t="s">
        <v>52</v>
      </c>
      <c r="I3009" s="5" t="s">
        <v>53</v>
      </c>
      <c r="J3009" s="5" t="s">
        <v>54</v>
      </c>
      <c r="K3009" s="5" t="s">
        <v>99</v>
      </c>
      <c r="L3009" s="5" t="s">
        <v>76</v>
      </c>
      <c r="M3009" s="5" t="s">
        <v>49</v>
      </c>
      <c r="N3009" s="5">
        <v>1</v>
      </c>
      <c r="O3009" s="7">
        <v>1825</v>
      </c>
      <c r="P3009" s="8">
        <v>0</v>
      </c>
      <c r="Q3009" s="7">
        <v>944</v>
      </c>
      <c r="R3009" s="9">
        <f t="shared" si="372"/>
        <v>1825</v>
      </c>
      <c r="S3009" s="9">
        <f t="shared" si="373"/>
        <v>944</v>
      </c>
      <c r="T3009" s="9">
        <f t="shared" si="374"/>
        <v>881</v>
      </c>
      <c r="U3009" s="10">
        <f t="shared" si="375"/>
        <v>0.48273972602739729</v>
      </c>
      <c r="V3009" s="5" t="s">
        <v>42</v>
      </c>
    </row>
    <row r="3010" spans="1:22" x14ac:dyDescent="0.3">
      <c r="A3010" s="5" t="s">
        <v>3097</v>
      </c>
      <c r="B3010" s="6">
        <v>45662</v>
      </c>
      <c r="C3010" s="5">
        <f t="shared" ref="C3010:C3073" si="376">YEAR(B3010)</f>
        <v>2025</v>
      </c>
      <c r="D3010" s="5">
        <f t="shared" ref="D3010:D3073" si="377">MONTH(B3010)</f>
        <v>1</v>
      </c>
      <c r="E3010" s="5" t="str">
        <f t="shared" ref="E3010:E3073" si="378">TEXT(B3010,"mmm")</f>
        <v>Jan</v>
      </c>
      <c r="F3010" s="5" t="str">
        <f t="shared" ref="F3010:F3073" si="379">"Q"&amp;ROUNDUP(D3010/3,0)</f>
        <v>Q1</v>
      </c>
      <c r="G3010" s="5" t="s">
        <v>51</v>
      </c>
      <c r="H3010" s="5" t="s">
        <v>79</v>
      </c>
      <c r="I3010" s="5" t="s">
        <v>80</v>
      </c>
      <c r="J3010" s="5" t="s">
        <v>54</v>
      </c>
      <c r="K3010" s="5" t="s">
        <v>84</v>
      </c>
      <c r="L3010" s="5" t="s">
        <v>76</v>
      </c>
      <c r="M3010" s="5" t="s">
        <v>49</v>
      </c>
      <c r="N3010" s="5">
        <v>1</v>
      </c>
      <c r="O3010" s="7">
        <v>2224</v>
      </c>
      <c r="P3010" s="8">
        <v>0.15</v>
      </c>
      <c r="Q3010" s="7">
        <v>1124</v>
      </c>
      <c r="R3010" s="9">
        <f t="shared" ref="R3010:R3073" si="380">N3010*O3010*(1-P3010)</f>
        <v>1890.3999999999999</v>
      </c>
      <c r="S3010" s="9">
        <f t="shared" ref="S3010:S3073" si="381">N3010*Q3010</f>
        <v>1124</v>
      </c>
      <c r="T3010" s="9">
        <f t="shared" ref="T3010:T3073" si="382">R3010-S3010</f>
        <v>766.39999999999986</v>
      </c>
      <c r="U3010" s="10">
        <f t="shared" ref="U3010:U3073" si="383">IF(R3010=0,0,T3010/R3010)</f>
        <v>0.40541684299619124</v>
      </c>
      <c r="V3010" s="5" t="s">
        <v>42</v>
      </c>
    </row>
    <row r="3011" spans="1:22" x14ac:dyDescent="0.3">
      <c r="A3011" s="5" t="s">
        <v>3098</v>
      </c>
      <c r="B3011" s="6">
        <v>45663</v>
      </c>
      <c r="C3011" s="5">
        <f t="shared" si="376"/>
        <v>2025</v>
      </c>
      <c r="D3011" s="5">
        <f t="shared" si="377"/>
        <v>1</v>
      </c>
      <c r="E3011" s="5" t="str">
        <f t="shared" si="378"/>
        <v>Jan</v>
      </c>
      <c r="F3011" s="5" t="str">
        <f t="shared" si="379"/>
        <v>Q1</v>
      </c>
      <c r="G3011" s="5" t="s">
        <v>58</v>
      </c>
      <c r="H3011" s="5" t="s">
        <v>59</v>
      </c>
      <c r="I3011" s="5" t="s">
        <v>60</v>
      </c>
      <c r="J3011" s="5" t="s">
        <v>54</v>
      </c>
      <c r="K3011" s="5" t="s">
        <v>99</v>
      </c>
      <c r="L3011" s="5" t="s">
        <v>76</v>
      </c>
      <c r="M3011" s="5" t="s">
        <v>56</v>
      </c>
      <c r="N3011" s="5">
        <v>5</v>
      </c>
      <c r="O3011" s="7">
        <v>1891</v>
      </c>
      <c r="P3011" s="8">
        <v>0</v>
      </c>
      <c r="Q3011" s="7">
        <v>964</v>
      </c>
      <c r="R3011" s="9">
        <f t="shared" si="380"/>
        <v>9455</v>
      </c>
      <c r="S3011" s="9">
        <f t="shared" si="381"/>
        <v>4820</v>
      </c>
      <c r="T3011" s="9">
        <f t="shared" si="382"/>
        <v>4635</v>
      </c>
      <c r="U3011" s="10">
        <f t="shared" si="383"/>
        <v>0.49021681649920679</v>
      </c>
      <c r="V3011" s="5" t="s">
        <v>42</v>
      </c>
    </row>
    <row r="3012" spans="1:22" x14ac:dyDescent="0.3">
      <c r="A3012" s="5" t="s">
        <v>3099</v>
      </c>
      <c r="B3012" s="6">
        <v>45663</v>
      </c>
      <c r="C3012" s="5">
        <f t="shared" si="376"/>
        <v>2025</v>
      </c>
      <c r="D3012" s="5">
        <f t="shared" si="377"/>
        <v>1</v>
      </c>
      <c r="E3012" s="5" t="str">
        <f t="shared" si="378"/>
        <v>Jan</v>
      </c>
      <c r="F3012" s="5" t="str">
        <f t="shared" si="379"/>
        <v>Q1</v>
      </c>
      <c r="G3012" s="5" t="s">
        <v>58</v>
      </c>
      <c r="H3012" s="5" t="s">
        <v>72</v>
      </c>
      <c r="I3012" s="5" t="s">
        <v>73</v>
      </c>
      <c r="J3012" s="5" t="s">
        <v>81</v>
      </c>
      <c r="K3012" s="5" t="s">
        <v>130</v>
      </c>
      <c r="L3012" s="5" t="s">
        <v>48</v>
      </c>
      <c r="M3012" s="5" t="s">
        <v>49</v>
      </c>
      <c r="N3012" s="5">
        <v>4</v>
      </c>
      <c r="O3012" s="7">
        <v>14391</v>
      </c>
      <c r="P3012" s="8">
        <v>0.2</v>
      </c>
      <c r="Q3012" s="7">
        <v>8695</v>
      </c>
      <c r="R3012" s="9">
        <f t="shared" si="380"/>
        <v>46051.200000000004</v>
      </c>
      <c r="S3012" s="9">
        <f t="shared" si="381"/>
        <v>34780</v>
      </c>
      <c r="T3012" s="9">
        <f t="shared" si="382"/>
        <v>11271.200000000004</v>
      </c>
      <c r="U3012" s="10">
        <f t="shared" si="383"/>
        <v>0.24475366548537286</v>
      </c>
      <c r="V3012" s="5" t="s">
        <v>42</v>
      </c>
    </row>
    <row r="3013" spans="1:22" x14ac:dyDescent="0.3">
      <c r="A3013" s="5" t="s">
        <v>3100</v>
      </c>
      <c r="B3013" s="6">
        <v>45663</v>
      </c>
      <c r="C3013" s="5">
        <f t="shared" si="376"/>
        <v>2025</v>
      </c>
      <c r="D3013" s="5">
        <f t="shared" si="377"/>
        <v>1</v>
      </c>
      <c r="E3013" s="5" t="str">
        <f t="shared" si="378"/>
        <v>Jan</v>
      </c>
      <c r="F3013" s="5" t="str">
        <f t="shared" si="379"/>
        <v>Q1</v>
      </c>
      <c r="G3013" s="5" t="s">
        <v>51</v>
      </c>
      <c r="H3013" s="5" t="s">
        <v>52</v>
      </c>
      <c r="I3013" s="5" t="s">
        <v>53</v>
      </c>
      <c r="J3013" s="5" t="s">
        <v>38</v>
      </c>
      <c r="K3013" s="5" t="s">
        <v>104</v>
      </c>
      <c r="L3013" s="5" t="s">
        <v>40</v>
      </c>
      <c r="M3013" s="5" t="s">
        <v>56</v>
      </c>
      <c r="N3013" s="5">
        <v>5</v>
      </c>
      <c r="O3013" s="7">
        <v>1522</v>
      </c>
      <c r="P3013" s="8">
        <v>0.1</v>
      </c>
      <c r="Q3013" s="7">
        <v>760</v>
      </c>
      <c r="R3013" s="9">
        <f t="shared" si="380"/>
        <v>6849</v>
      </c>
      <c r="S3013" s="9">
        <f t="shared" si="381"/>
        <v>3800</v>
      </c>
      <c r="T3013" s="9">
        <f t="shared" si="382"/>
        <v>3049</v>
      </c>
      <c r="U3013" s="10">
        <f t="shared" si="383"/>
        <v>0.4451744780259892</v>
      </c>
      <c r="V3013" s="5" t="s">
        <v>42</v>
      </c>
    </row>
    <row r="3014" spans="1:22" x14ac:dyDescent="0.3">
      <c r="A3014" s="5" t="s">
        <v>3101</v>
      </c>
      <c r="B3014" s="6">
        <v>45663</v>
      </c>
      <c r="C3014" s="5">
        <f t="shared" si="376"/>
        <v>2025</v>
      </c>
      <c r="D3014" s="5">
        <f t="shared" si="377"/>
        <v>1</v>
      </c>
      <c r="E3014" s="5" t="str">
        <f t="shared" si="378"/>
        <v>Jan</v>
      </c>
      <c r="F3014" s="5" t="str">
        <f t="shared" si="379"/>
        <v>Q1</v>
      </c>
      <c r="G3014" s="5" t="s">
        <v>58</v>
      </c>
      <c r="H3014" s="5" t="s">
        <v>72</v>
      </c>
      <c r="I3014" s="5" t="s">
        <v>73</v>
      </c>
      <c r="J3014" s="5" t="s">
        <v>81</v>
      </c>
      <c r="K3014" s="5" t="s">
        <v>130</v>
      </c>
      <c r="L3014" s="5" t="s">
        <v>76</v>
      </c>
      <c r="M3014" s="5" t="s">
        <v>56</v>
      </c>
      <c r="N3014" s="5">
        <v>2</v>
      </c>
      <c r="O3014" s="7">
        <v>12882</v>
      </c>
      <c r="P3014" s="8">
        <v>0.3</v>
      </c>
      <c r="Q3014" s="7">
        <v>7506</v>
      </c>
      <c r="R3014" s="9">
        <f t="shared" si="380"/>
        <v>18034.8</v>
      </c>
      <c r="S3014" s="9">
        <f t="shared" si="381"/>
        <v>15012</v>
      </c>
      <c r="T3014" s="9">
        <f t="shared" si="382"/>
        <v>3022.7999999999993</v>
      </c>
      <c r="U3014" s="10">
        <f t="shared" si="383"/>
        <v>0.16760928870849687</v>
      </c>
      <c r="V3014" s="5" t="s">
        <v>42</v>
      </c>
    </row>
    <row r="3015" spans="1:22" x14ac:dyDescent="0.3">
      <c r="A3015" s="5" t="s">
        <v>3102</v>
      </c>
      <c r="B3015" s="6">
        <v>45664</v>
      </c>
      <c r="C3015" s="5">
        <f t="shared" si="376"/>
        <v>2025</v>
      </c>
      <c r="D3015" s="5">
        <f t="shared" si="377"/>
        <v>1</v>
      </c>
      <c r="E3015" s="5" t="str">
        <f t="shared" si="378"/>
        <v>Jan</v>
      </c>
      <c r="F3015" s="5" t="str">
        <f t="shared" si="379"/>
        <v>Q1</v>
      </c>
      <c r="G3015" s="5" t="s">
        <v>51</v>
      </c>
      <c r="H3015" s="5" t="s">
        <v>106</v>
      </c>
      <c r="I3015" s="5" t="s">
        <v>107</v>
      </c>
      <c r="J3015" s="5" t="s">
        <v>46</v>
      </c>
      <c r="K3015" s="5" t="s">
        <v>61</v>
      </c>
      <c r="L3015" s="5" t="s">
        <v>76</v>
      </c>
      <c r="M3015" s="5" t="s">
        <v>41</v>
      </c>
      <c r="N3015" s="5">
        <v>1</v>
      </c>
      <c r="O3015" s="7">
        <v>229</v>
      </c>
      <c r="P3015" s="8">
        <v>0.15</v>
      </c>
      <c r="Q3015" s="7">
        <v>96</v>
      </c>
      <c r="R3015" s="9">
        <f t="shared" si="380"/>
        <v>194.65</v>
      </c>
      <c r="S3015" s="9">
        <f t="shared" si="381"/>
        <v>96</v>
      </c>
      <c r="T3015" s="9">
        <f t="shared" si="382"/>
        <v>98.65</v>
      </c>
      <c r="U3015" s="10">
        <f t="shared" si="383"/>
        <v>0.5068070896480863</v>
      </c>
      <c r="V3015" s="5" t="s">
        <v>42</v>
      </c>
    </row>
    <row r="3016" spans="1:22" x14ac:dyDescent="0.3">
      <c r="A3016" s="5" t="s">
        <v>3103</v>
      </c>
      <c r="B3016" s="6">
        <v>45664</v>
      </c>
      <c r="C3016" s="5">
        <f t="shared" si="376"/>
        <v>2025</v>
      </c>
      <c r="D3016" s="5">
        <f t="shared" si="377"/>
        <v>1</v>
      </c>
      <c r="E3016" s="5" t="str">
        <f t="shared" si="378"/>
        <v>Jan</v>
      </c>
      <c r="F3016" s="5" t="str">
        <f t="shared" si="379"/>
        <v>Q1</v>
      </c>
      <c r="G3016" s="5" t="s">
        <v>51</v>
      </c>
      <c r="H3016" s="5" t="s">
        <v>79</v>
      </c>
      <c r="I3016" s="5" t="s">
        <v>80</v>
      </c>
      <c r="J3016" s="5" t="s">
        <v>54</v>
      </c>
      <c r="K3016" s="5" t="s">
        <v>99</v>
      </c>
      <c r="L3016" s="5" t="s">
        <v>40</v>
      </c>
      <c r="M3016" s="5" t="s">
        <v>41</v>
      </c>
      <c r="N3016" s="5">
        <v>1</v>
      </c>
      <c r="O3016" s="7">
        <v>1813</v>
      </c>
      <c r="P3016" s="8">
        <v>0.05</v>
      </c>
      <c r="Q3016" s="7">
        <v>960</v>
      </c>
      <c r="R3016" s="9">
        <f t="shared" si="380"/>
        <v>1722.35</v>
      </c>
      <c r="S3016" s="9">
        <f t="shared" si="381"/>
        <v>960</v>
      </c>
      <c r="T3016" s="9">
        <f t="shared" si="382"/>
        <v>762.34999999999991</v>
      </c>
      <c r="U3016" s="10">
        <f t="shared" si="383"/>
        <v>0.44262199901297644</v>
      </c>
      <c r="V3016" s="5" t="s">
        <v>42</v>
      </c>
    </row>
    <row r="3017" spans="1:22" x14ac:dyDescent="0.3">
      <c r="A3017" s="5" t="s">
        <v>3104</v>
      </c>
      <c r="B3017" s="6">
        <v>45665</v>
      </c>
      <c r="C3017" s="5">
        <f t="shared" si="376"/>
        <v>2025</v>
      </c>
      <c r="D3017" s="5">
        <f t="shared" si="377"/>
        <v>1</v>
      </c>
      <c r="E3017" s="5" t="str">
        <f t="shared" si="378"/>
        <v>Jan</v>
      </c>
      <c r="F3017" s="5" t="str">
        <f t="shared" si="379"/>
        <v>Q1</v>
      </c>
      <c r="G3017" s="5" t="s">
        <v>35</v>
      </c>
      <c r="H3017" s="5" t="s">
        <v>44</v>
      </c>
      <c r="I3017" s="5" t="s">
        <v>45</v>
      </c>
      <c r="J3017" s="5" t="s">
        <v>54</v>
      </c>
      <c r="K3017" s="5" t="s">
        <v>55</v>
      </c>
      <c r="L3017" s="5" t="s">
        <v>48</v>
      </c>
      <c r="M3017" s="5" t="s">
        <v>49</v>
      </c>
      <c r="N3017" s="5">
        <v>1</v>
      </c>
      <c r="O3017" s="7">
        <v>2664</v>
      </c>
      <c r="P3017" s="8">
        <v>0.1</v>
      </c>
      <c r="Q3017" s="7">
        <v>1579</v>
      </c>
      <c r="R3017" s="9">
        <f t="shared" si="380"/>
        <v>2397.6</v>
      </c>
      <c r="S3017" s="9">
        <f t="shared" si="381"/>
        <v>1579</v>
      </c>
      <c r="T3017" s="9">
        <f t="shared" si="382"/>
        <v>818.59999999999991</v>
      </c>
      <c r="U3017" s="10">
        <f t="shared" si="383"/>
        <v>0.34142475809142475</v>
      </c>
      <c r="V3017" s="5" t="s">
        <v>120</v>
      </c>
    </row>
    <row r="3018" spans="1:22" x14ac:dyDescent="0.3">
      <c r="A3018" s="5" t="s">
        <v>3105</v>
      </c>
      <c r="B3018" s="6">
        <v>45665</v>
      </c>
      <c r="C3018" s="5">
        <f t="shared" si="376"/>
        <v>2025</v>
      </c>
      <c r="D3018" s="5">
        <f t="shared" si="377"/>
        <v>1</v>
      </c>
      <c r="E3018" s="5" t="str">
        <f t="shared" si="378"/>
        <v>Jan</v>
      </c>
      <c r="F3018" s="5" t="str">
        <f t="shared" si="379"/>
        <v>Q1</v>
      </c>
      <c r="G3018" s="5" t="s">
        <v>51</v>
      </c>
      <c r="H3018" s="5" t="s">
        <v>106</v>
      </c>
      <c r="I3018" s="5" t="s">
        <v>107</v>
      </c>
      <c r="J3018" s="5" t="s">
        <v>38</v>
      </c>
      <c r="K3018" s="5" t="s">
        <v>118</v>
      </c>
      <c r="L3018" s="5" t="s">
        <v>40</v>
      </c>
      <c r="M3018" s="5" t="s">
        <v>49</v>
      </c>
      <c r="N3018" s="5">
        <v>1</v>
      </c>
      <c r="O3018" s="7">
        <v>19303</v>
      </c>
      <c r="P3018" s="8">
        <v>0.05</v>
      </c>
      <c r="Q3018" s="7">
        <v>15298</v>
      </c>
      <c r="R3018" s="9">
        <f t="shared" si="380"/>
        <v>18337.849999999999</v>
      </c>
      <c r="S3018" s="9">
        <f t="shared" si="381"/>
        <v>15298</v>
      </c>
      <c r="T3018" s="9">
        <f t="shared" si="382"/>
        <v>3039.8499999999985</v>
      </c>
      <c r="U3018" s="10">
        <f t="shared" si="383"/>
        <v>0.16576916050682053</v>
      </c>
      <c r="V3018" s="5" t="s">
        <v>42</v>
      </c>
    </row>
    <row r="3019" spans="1:22" x14ac:dyDescent="0.3">
      <c r="A3019" s="5" t="s">
        <v>3106</v>
      </c>
      <c r="B3019" s="6">
        <v>45665</v>
      </c>
      <c r="C3019" s="5">
        <f t="shared" si="376"/>
        <v>2025</v>
      </c>
      <c r="D3019" s="5">
        <f t="shared" si="377"/>
        <v>1</v>
      </c>
      <c r="E3019" s="5" t="str">
        <f t="shared" si="378"/>
        <v>Jan</v>
      </c>
      <c r="F3019" s="5" t="str">
        <f t="shared" si="379"/>
        <v>Q1</v>
      </c>
      <c r="G3019" s="5" t="s">
        <v>51</v>
      </c>
      <c r="H3019" s="5" t="s">
        <v>52</v>
      </c>
      <c r="I3019" s="5" t="s">
        <v>53</v>
      </c>
      <c r="J3019" s="5" t="s">
        <v>46</v>
      </c>
      <c r="K3019" s="5" t="s">
        <v>89</v>
      </c>
      <c r="L3019" s="5" t="s">
        <v>76</v>
      </c>
      <c r="M3019" s="5" t="s">
        <v>56</v>
      </c>
      <c r="N3019" s="5">
        <v>3</v>
      </c>
      <c r="O3019" s="7">
        <v>2135</v>
      </c>
      <c r="P3019" s="8">
        <v>0</v>
      </c>
      <c r="Q3019" s="7">
        <v>1225</v>
      </c>
      <c r="R3019" s="9">
        <f t="shared" si="380"/>
        <v>6405</v>
      </c>
      <c r="S3019" s="9">
        <f t="shared" si="381"/>
        <v>3675</v>
      </c>
      <c r="T3019" s="9">
        <f t="shared" si="382"/>
        <v>2730</v>
      </c>
      <c r="U3019" s="10">
        <f t="shared" si="383"/>
        <v>0.42622950819672129</v>
      </c>
      <c r="V3019" s="5" t="s">
        <v>42</v>
      </c>
    </row>
    <row r="3020" spans="1:22" x14ac:dyDescent="0.3">
      <c r="A3020" s="5" t="s">
        <v>3107</v>
      </c>
      <c r="B3020" s="6">
        <v>45666</v>
      </c>
      <c r="C3020" s="5">
        <f t="shared" si="376"/>
        <v>2025</v>
      </c>
      <c r="D3020" s="5">
        <f t="shared" si="377"/>
        <v>1</v>
      </c>
      <c r="E3020" s="5" t="str">
        <f t="shared" si="378"/>
        <v>Jan</v>
      </c>
      <c r="F3020" s="5" t="str">
        <f t="shared" si="379"/>
        <v>Q1</v>
      </c>
      <c r="G3020" s="5" t="s">
        <v>51</v>
      </c>
      <c r="H3020" s="5" t="s">
        <v>106</v>
      </c>
      <c r="I3020" s="5" t="s">
        <v>107</v>
      </c>
      <c r="J3020" s="5" t="s">
        <v>46</v>
      </c>
      <c r="K3020" s="5" t="s">
        <v>66</v>
      </c>
      <c r="L3020" s="5" t="s">
        <v>76</v>
      </c>
      <c r="M3020" s="5" t="s">
        <v>41</v>
      </c>
      <c r="N3020" s="5">
        <v>2</v>
      </c>
      <c r="O3020" s="7">
        <v>301</v>
      </c>
      <c r="P3020" s="8">
        <v>0.05</v>
      </c>
      <c r="Q3020" s="7">
        <v>122</v>
      </c>
      <c r="R3020" s="9">
        <f t="shared" si="380"/>
        <v>571.9</v>
      </c>
      <c r="S3020" s="9">
        <f t="shared" si="381"/>
        <v>244</v>
      </c>
      <c r="T3020" s="9">
        <f t="shared" si="382"/>
        <v>327.9</v>
      </c>
      <c r="U3020" s="10">
        <f t="shared" si="383"/>
        <v>0.57335198461269454</v>
      </c>
      <c r="V3020" s="5" t="s">
        <v>120</v>
      </c>
    </row>
    <row r="3021" spans="1:22" x14ac:dyDescent="0.3">
      <c r="A3021" s="5" t="s">
        <v>3108</v>
      </c>
      <c r="B3021" s="6">
        <v>45666</v>
      </c>
      <c r="C3021" s="5">
        <f t="shared" si="376"/>
        <v>2025</v>
      </c>
      <c r="D3021" s="5">
        <f t="shared" si="377"/>
        <v>1</v>
      </c>
      <c r="E3021" s="5" t="str">
        <f t="shared" si="378"/>
        <v>Jan</v>
      </c>
      <c r="F3021" s="5" t="str">
        <f t="shared" si="379"/>
        <v>Q1</v>
      </c>
      <c r="G3021" s="5" t="s">
        <v>63</v>
      </c>
      <c r="H3021" s="5" t="s">
        <v>109</v>
      </c>
      <c r="I3021" s="5" t="s">
        <v>110</v>
      </c>
      <c r="J3021" s="5" t="s">
        <v>54</v>
      </c>
      <c r="K3021" s="5" t="s">
        <v>99</v>
      </c>
      <c r="L3021" s="5" t="s">
        <v>40</v>
      </c>
      <c r="M3021" s="5" t="s">
        <v>49</v>
      </c>
      <c r="N3021" s="5">
        <v>1</v>
      </c>
      <c r="O3021" s="7">
        <v>1702</v>
      </c>
      <c r="P3021" s="8">
        <v>0</v>
      </c>
      <c r="Q3021" s="7">
        <v>883</v>
      </c>
      <c r="R3021" s="9">
        <f t="shared" si="380"/>
        <v>1702</v>
      </c>
      <c r="S3021" s="9">
        <f t="shared" si="381"/>
        <v>883</v>
      </c>
      <c r="T3021" s="9">
        <f t="shared" si="382"/>
        <v>819</v>
      </c>
      <c r="U3021" s="10">
        <f t="shared" si="383"/>
        <v>0.48119858989424208</v>
      </c>
      <c r="V3021" s="5" t="s">
        <v>42</v>
      </c>
    </row>
    <row r="3022" spans="1:22" x14ac:dyDescent="0.3">
      <c r="A3022" s="5" t="s">
        <v>3109</v>
      </c>
      <c r="B3022" s="6">
        <v>45666</v>
      </c>
      <c r="C3022" s="5">
        <f t="shared" si="376"/>
        <v>2025</v>
      </c>
      <c r="D3022" s="5">
        <f t="shared" si="377"/>
        <v>1</v>
      </c>
      <c r="E3022" s="5" t="str">
        <f t="shared" si="378"/>
        <v>Jan</v>
      </c>
      <c r="F3022" s="5" t="str">
        <f t="shared" si="379"/>
        <v>Q1</v>
      </c>
      <c r="G3022" s="5" t="s">
        <v>63</v>
      </c>
      <c r="H3022" s="5" t="s">
        <v>86</v>
      </c>
      <c r="I3022" s="5" t="s">
        <v>87</v>
      </c>
      <c r="J3022" s="5" t="s">
        <v>54</v>
      </c>
      <c r="K3022" s="5" t="s">
        <v>55</v>
      </c>
      <c r="L3022" s="5" t="s">
        <v>40</v>
      </c>
      <c r="M3022" s="5" t="s">
        <v>49</v>
      </c>
      <c r="N3022" s="5">
        <v>1</v>
      </c>
      <c r="O3022" s="7">
        <v>2705</v>
      </c>
      <c r="P3022" s="8">
        <v>0</v>
      </c>
      <c r="Q3022" s="7">
        <v>1649</v>
      </c>
      <c r="R3022" s="9">
        <f t="shared" si="380"/>
        <v>2705</v>
      </c>
      <c r="S3022" s="9">
        <f t="shared" si="381"/>
        <v>1649</v>
      </c>
      <c r="T3022" s="9">
        <f t="shared" si="382"/>
        <v>1056</v>
      </c>
      <c r="U3022" s="10">
        <f t="shared" si="383"/>
        <v>0.39038817005545284</v>
      </c>
      <c r="V3022" s="5" t="s">
        <v>120</v>
      </c>
    </row>
    <row r="3023" spans="1:22" x14ac:dyDescent="0.3">
      <c r="A3023" s="5" t="s">
        <v>3110</v>
      </c>
      <c r="B3023" s="6">
        <v>45666</v>
      </c>
      <c r="C3023" s="5">
        <f t="shared" si="376"/>
        <v>2025</v>
      </c>
      <c r="D3023" s="5">
        <f t="shared" si="377"/>
        <v>1</v>
      </c>
      <c r="E3023" s="5" t="str">
        <f t="shared" si="378"/>
        <v>Jan</v>
      </c>
      <c r="F3023" s="5" t="str">
        <f t="shared" si="379"/>
        <v>Q1</v>
      </c>
      <c r="G3023" s="5" t="s">
        <v>63</v>
      </c>
      <c r="H3023" s="5" t="s">
        <v>109</v>
      </c>
      <c r="I3023" s="5" t="s">
        <v>110</v>
      </c>
      <c r="J3023" s="5" t="s">
        <v>38</v>
      </c>
      <c r="K3023" s="5" t="s">
        <v>75</v>
      </c>
      <c r="L3023" s="5" t="s">
        <v>76</v>
      </c>
      <c r="M3023" s="5" t="s">
        <v>49</v>
      </c>
      <c r="N3023" s="5">
        <v>1</v>
      </c>
      <c r="O3023" s="7">
        <v>10783</v>
      </c>
      <c r="P3023" s="8">
        <v>0.1</v>
      </c>
      <c r="Q3023" s="7">
        <v>8009</v>
      </c>
      <c r="R3023" s="9">
        <f t="shared" si="380"/>
        <v>9704.7000000000007</v>
      </c>
      <c r="S3023" s="9">
        <f t="shared" si="381"/>
        <v>8009</v>
      </c>
      <c r="T3023" s="9">
        <f t="shared" si="382"/>
        <v>1695.7000000000007</v>
      </c>
      <c r="U3023" s="10">
        <f t="shared" si="383"/>
        <v>0.17472977011138938</v>
      </c>
      <c r="V3023" s="5" t="s">
        <v>42</v>
      </c>
    </row>
    <row r="3024" spans="1:22" x14ac:dyDescent="0.3">
      <c r="A3024" s="5" t="s">
        <v>3111</v>
      </c>
      <c r="B3024" s="6">
        <v>45666</v>
      </c>
      <c r="C3024" s="5">
        <f t="shared" si="376"/>
        <v>2025</v>
      </c>
      <c r="D3024" s="5">
        <f t="shared" si="377"/>
        <v>1</v>
      </c>
      <c r="E3024" s="5" t="str">
        <f t="shared" si="378"/>
        <v>Jan</v>
      </c>
      <c r="F3024" s="5" t="str">
        <f t="shared" si="379"/>
        <v>Q1</v>
      </c>
      <c r="G3024" s="5" t="s">
        <v>58</v>
      </c>
      <c r="H3024" s="5" t="s">
        <v>59</v>
      </c>
      <c r="I3024" s="5" t="s">
        <v>60</v>
      </c>
      <c r="J3024" s="5" t="s">
        <v>81</v>
      </c>
      <c r="K3024" s="5" t="s">
        <v>94</v>
      </c>
      <c r="L3024" s="5" t="s">
        <v>48</v>
      </c>
      <c r="M3024" s="5" t="s">
        <v>49</v>
      </c>
      <c r="N3024" s="5">
        <v>1</v>
      </c>
      <c r="O3024" s="7">
        <v>31101</v>
      </c>
      <c r="P3024" s="8">
        <v>0.1</v>
      </c>
      <c r="Q3024" s="7">
        <v>21085</v>
      </c>
      <c r="R3024" s="9">
        <f t="shared" si="380"/>
        <v>27990.9</v>
      </c>
      <c r="S3024" s="9">
        <f t="shared" si="381"/>
        <v>21085</v>
      </c>
      <c r="T3024" s="9">
        <f t="shared" si="382"/>
        <v>6905.9000000000015</v>
      </c>
      <c r="U3024" s="10">
        <f t="shared" si="383"/>
        <v>0.24671946954188687</v>
      </c>
      <c r="V3024" s="5" t="s">
        <v>42</v>
      </c>
    </row>
    <row r="3025" spans="1:22" x14ac:dyDescent="0.3">
      <c r="A3025" s="5" t="s">
        <v>3112</v>
      </c>
      <c r="B3025" s="6">
        <v>45666</v>
      </c>
      <c r="C3025" s="5">
        <f t="shared" si="376"/>
        <v>2025</v>
      </c>
      <c r="D3025" s="5">
        <f t="shared" si="377"/>
        <v>1</v>
      </c>
      <c r="E3025" s="5" t="str">
        <f t="shared" si="378"/>
        <v>Jan</v>
      </c>
      <c r="F3025" s="5" t="str">
        <f t="shared" si="379"/>
        <v>Q1</v>
      </c>
      <c r="G3025" s="5" t="s">
        <v>51</v>
      </c>
      <c r="H3025" s="5" t="s">
        <v>106</v>
      </c>
      <c r="I3025" s="5" t="s">
        <v>107</v>
      </c>
      <c r="J3025" s="5" t="s">
        <v>81</v>
      </c>
      <c r="K3025" s="5" t="s">
        <v>130</v>
      </c>
      <c r="L3025" s="5" t="s">
        <v>40</v>
      </c>
      <c r="M3025" s="5" t="s">
        <v>56</v>
      </c>
      <c r="N3025" s="5">
        <v>2</v>
      </c>
      <c r="O3025" s="7">
        <v>12653</v>
      </c>
      <c r="P3025" s="8">
        <v>0.35</v>
      </c>
      <c r="Q3025" s="7">
        <v>7462</v>
      </c>
      <c r="R3025" s="9">
        <f t="shared" si="380"/>
        <v>16448.900000000001</v>
      </c>
      <c r="S3025" s="9">
        <f t="shared" si="381"/>
        <v>14924</v>
      </c>
      <c r="T3025" s="9">
        <f t="shared" si="382"/>
        <v>1524.9000000000015</v>
      </c>
      <c r="U3025" s="10">
        <f t="shared" si="383"/>
        <v>9.2705287283648227E-2</v>
      </c>
      <c r="V3025" s="5" t="s">
        <v>42</v>
      </c>
    </row>
    <row r="3026" spans="1:22" x14ac:dyDescent="0.3">
      <c r="A3026" s="5" t="s">
        <v>3113</v>
      </c>
      <c r="B3026" s="6">
        <v>45667</v>
      </c>
      <c r="C3026" s="5">
        <f t="shared" si="376"/>
        <v>2025</v>
      </c>
      <c r="D3026" s="5">
        <f t="shared" si="377"/>
        <v>1</v>
      </c>
      <c r="E3026" s="5" t="str">
        <f t="shared" si="378"/>
        <v>Jan</v>
      </c>
      <c r="F3026" s="5" t="str">
        <f t="shared" si="379"/>
        <v>Q1</v>
      </c>
      <c r="G3026" s="5" t="s">
        <v>51</v>
      </c>
      <c r="H3026" s="5" t="s">
        <v>79</v>
      </c>
      <c r="I3026" s="5" t="s">
        <v>80</v>
      </c>
      <c r="J3026" s="5" t="s">
        <v>46</v>
      </c>
      <c r="K3026" s="5" t="s">
        <v>61</v>
      </c>
      <c r="L3026" s="5" t="s">
        <v>48</v>
      </c>
      <c r="M3026" s="5" t="s">
        <v>49</v>
      </c>
      <c r="N3026" s="5">
        <v>1</v>
      </c>
      <c r="O3026" s="7">
        <v>255</v>
      </c>
      <c r="P3026" s="8">
        <v>0.15</v>
      </c>
      <c r="Q3026" s="7">
        <v>104</v>
      </c>
      <c r="R3026" s="9">
        <f t="shared" si="380"/>
        <v>216.75</v>
      </c>
      <c r="S3026" s="9">
        <f t="shared" si="381"/>
        <v>104</v>
      </c>
      <c r="T3026" s="9">
        <f t="shared" si="382"/>
        <v>112.75</v>
      </c>
      <c r="U3026" s="10">
        <f t="shared" si="383"/>
        <v>0.52018454440599771</v>
      </c>
      <c r="V3026" s="5" t="s">
        <v>42</v>
      </c>
    </row>
    <row r="3027" spans="1:22" x14ac:dyDescent="0.3">
      <c r="A3027" s="5" t="s">
        <v>3114</v>
      </c>
      <c r="B3027" s="6">
        <v>45668</v>
      </c>
      <c r="C3027" s="5">
        <f t="shared" si="376"/>
        <v>2025</v>
      </c>
      <c r="D3027" s="5">
        <f t="shared" si="377"/>
        <v>1</v>
      </c>
      <c r="E3027" s="5" t="str">
        <f t="shared" si="378"/>
        <v>Jan</v>
      </c>
      <c r="F3027" s="5" t="str">
        <f t="shared" si="379"/>
        <v>Q1</v>
      </c>
      <c r="G3027" s="5" t="s">
        <v>51</v>
      </c>
      <c r="H3027" s="5" t="s">
        <v>79</v>
      </c>
      <c r="I3027" s="5" t="s">
        <v>80</v>
      </c>
      <c r="J3027" s="5" t="s">
        <v>38</v>
      </c>
      <c r="K3027" s="5" t="s">
        <v>104</v>
      </c>
      <c r="L3027" s="5" t="s">
        <v>48</v>
      </c>
      <c r="M3027" s="5" t="s">
        <v>56</v>
      </c>
      <c r="N3027" s="5">
        <v>1</v>
      </c>
      <c r="O3027" s="7">
        <v>1627</v>
      </c>
      <c r="P3027" s="8">
        <v>0.15</v>
      </c>
      <c r="Q3027" s="7">
        <v>800</v>
      </c>
      <c r="R3027" s="9">
        <f t="shared" si="380"/>
        <v>1382.95</v>
      </c>
      <c r="S3027" s="9">
        <f t="shared" si="381"/>
        <v>800</v>
      </c>
      <c r="T3027" s="9">
        <f t="shared" si="382"/>
        <v>582.95000000000005</v>
      </c>
      <c r="U3027" s="10">
        <f t="shared" si="383"/>
        <v>0.42152644708774722</v>
      </c>
      <c r="V3027" s="5" t="s">
        <v>42</v>
      </c>
    </row>
    <row r="3028" spans="1:22" x14ac:dyDescent="0.3">
      <c r="A3028" s="5" t="s">
        <v>3115</v>
      </c>
      <c r="B3028" s="6">
        <v>45668</v>
      </c>
      <c r="C3028" s="5">
        <f t="shared" si="376"/>
        <v>2025</v>
      </c>
      <c r="D3028" s="5">
        <f t="shared" si="377"/>
        <v>1</v>
      </c>
      <c r="E3028" s="5" t="str">
        <f t="shared" si="378"/>
        <v>Jan</v>
      </c>
      <c r="F3028" s="5" t="str">
        <f t="shared" si="379"/>
        <v>Q1</v>
      </c>
      <c r="G3028" s="5" t="s">
        <v>51</v>
      </c>
      <c r="H3028" s="5" t="s">
        <v>52</v>
      </c>
      <c r="I3028" s="5" t="s">
        <v>53</v>
      </c>
      <c r="J3028" s="5" t="s">
        <v>81</v>
      </c>
      <c r="K3028" s="5" t="s">
        <v>82</v>
      </c>
      <c r="L3028" s="5" t="s">
        <v>40</v>
      </c>
      <c r="M3028" s="5" t="s">
        <v>41</v>
      </c>
      <c r="N3028" s="5">
        <v>1</v>
      </c>
      <c r="O3028" s="7">
        <v>6012</v>
      </c>
      <c r="P3028" s="8">
        <v>0.4</v>
      </c>
      <c r="Q3028" s="7">
        <v>3291</v>
      </c>
      <c r="R3028" s="9">
        <f t="shared" si="380"/>
        <v>3607.2</v>
      </c>
      <c r="S3028" s="9">
        <f t="shared" si="381"/>
        <v>3291</v>
      </c>
      <c r="T3028" s="9">
        <f t="shared" si="382"/>
        <v>316.19999999999982</v>
      </c>
      <c r="U3028" s="10">
        <f t="shared" si="383"/>
        <v>8.7658017298735819E-2</v>
      </c>
      <c r="V3028" s="5" t="s">
        <v>42</v>
      </c>
    </row>
    <row r="3029" spans="1:22" x14ac:dyDescent="0.3">
      <c r="A3029" s="5" t="s">
        <v>3116</v>
      </c>
      <c r="B3029" s="6">
        <v>45668</v>
      </c>
      <c r="C3029" s="5">
        <f t="shared" si="376"/>
        <v>2025</v>
      </c>
      <c r="D3029" s="5">
        <f t="shared" si="377"/>
        <v>1</v>
      </c>
      <c r="E3029" s="5" t="str">
        <f t="shared" si="378"/>
        <v>Jan</v>
      </c>
      <c r="F3029" s="5" t="str">
        <f t="shared" si="379"/>
        <v>Q1</v>
      </c>
      <c r="G3029" s="5" t="s">
        <v>63</v>
      </c>
      <c r="H3029" s="5" t="s">
        <v>109</v>
      </c>
      <c r="I3029" s="5" t="s">
        <v>110</v>
      </c>
      <c r="J3029" s="5" t="s">
        <v>54</v>
      </c>
      <c r="K3029" s="5" t="s">
        <v>84</v>
      </c>
      <c r="L3029" s="5" t="s">
        <v>76</v>
      </c>
      <c r="M3029" s="5" t="s">
        <v>49</v>
      </c>
      <c r="N3029" s="5">
        <v>3</v>
      </c>
      <c r="O3029" s="7">
        <v>2477</v>
      </c>
      <c r="P3029" s="8">
        <v>0.1</v>
      </c>
      <c r="Q3029" s="7">
        <v>1243</v>
      </c>
      <c r="R3029" s="9">
        <f t="shared" si="380"/>
        <v>6687.9000000000005</v>
      </c>
      <c r="S3029" s="9">
        <f t="shared" si="381"/>
        <v>3729</v>
      </c>
      <c r="T3029" s="9">
        <f t="shared" si="382"/>
        <v>2958.9000000000005</v>
      </c>
      <c r="U3029" s="10">
        <f t="shared" si="383"/>
        <v>0.4424258735926076</v>
      </c>
      <c r="V3029" s="5" t="s">
        <v>42</v>
      </c>
    </row>
    <row r="3030" spans="1:22" x14ac:dyDescent="0.3">
      <c r="A3030" s="5" t="s">
        <v>3117</v>
      </c>
      <c r="B3030" s="6">
        <v>45668</v>
      </c>
      <c r="C3030" s="5">
        <f t="shared" si="376"/>
        <v>2025</v>
      </c>
      <c r="D3030" s="5">
        <f t="shared" si="377"/>
        <v>1</v>
      </c>
      <c r="E3030" s="5" t="str">
        <f t="shared" si="378"/>
        <v>Jan</v>
      </c>
      <c r="F3030" s="5" t="str">
        <f t="shared" si="379"/>
        <v>Q1</v>
      </c>
      <c r="G3030" s="5" t="s">
        <v>63</v>
      </c>
      <c r="H3030" s="5" t="s">
        <v>86</v>
      </c>
      <c r="I3030" s="5" t="s">
        <v>87</v>
      </c>
      <c r="J3030" s="5" t="s">
        <v>38</v>
      </c>
      <c r="K3030" s="5" t="s">
        <v>104</v>
      </c>
      <c r="L3030" s="5" t="s">
        <v>40</v>
      </c>
      <c r="M3030" s="5" t="s">
        <v>56</v>
      </c>
      <c r="N3030" s="5">
        <v>1</v>
      </c>
      <c r="O3030" s="7">
        <v>1385</v>
      </c>
      <c r="P3030" s="8">
        <v>0</v>
      </c>
      <c r="Q3030" s="7">
        <v>704</v>
      </c>
      <c r="R3030" s="9">
        <f t="shared" si="380"/>
        <v>1385</v>
      </c>
      <c r="S3030" s="9">
        <f t="shared" si="381"/>
        <v>704</v>
      </c>
      <c r="T3030" s="9">
        <f t="shared" si="382"/>
        <v>681</v>
      </c>
      <c r="U3030" s="10">
        <f t="shared" si="383"/>
        <v>0.49169675090252707</v>
      </c>
      <c r="V3030" s="5" t="s">
        <v>42</v>
      </c>
    </row>
    <row r="3031" spans="1:22" x14ac:dyDescent="0.3">
      <c r="A3031" s="5" t="s">
        <v>3118</v>
      </c>
      <c r="B3031" s="6">
        <v>45669</v>
      </c>
      <c r="C3031" s="5">
        <f t="shared" si="376"/>
        <v>2025</v>
      </c>
      <c r="D3031" s="5">
        <f t="shared" si="377"/>
        <v>1</v>
      </c>
      <c r="E3031" s="5" t="str">
        <f t="shared" si="378"/>
        <v>Jan</v>
      </c>
      <c r="F3031" s="5" t="str">
        <f t="shared" si="379"/>
        <v>Q1</v>
      </c>
      <c r="G3031" s="5" t="s">
        <v>51</v>
      </c>
      <c r="H3031" s="5" t="s">
        <v>79</v>
      </c>
      <c r="I3031" s="5" t="s">
        <v>80</v>
      </c>
      <c r="J3031" s="5" t="s">
        <v>54</v>
      </c>
      <c r="K3031" s="5" t="s">
        <v>84</v>
      </c>
      <c r="L3031" s="5" t="s">
        <v>40</v>
      </c>
      <c r="M3031" s="5" t="s">
        <v>41</v>
      </c>
      <c r="N3031" s="5">
        <v>5</v>
      </c>
      <c r="O3031" s="7">
        <v>2164</v>
      </c>
      <c r="P3031" s="8">
        <v>0.1</v>
      </c>
      <c r="Q3031" s="7">
        <v>1082</v>
      </c>
      <c r="R3031" s="9">
        <f t="shared" si="380"/>
        <v>9738</v>
      </c>
      <c r="S3031" s="9">
        <f t="shared" si="381"/>
        <v>5410</v>
      </c>
      <c r="T3031" s="9">
        <f t="shared" si="382"/>
        <v>4328</v>
      </c>
      <c r="U3031" s="10">
        <f t="shared" si="383"/>
        <v>0.44444444444444442</v>
      </c>
      <c r="V3031" s="5" t="s">
        <v>42</v>
      </c>
    </row>
    <row r="3032" spans="1:22" x14ac:dyDescent="0.3">
      <c r="A3032" s="5" t="s">
        <v>3119</v>
      </c>
      <c r="B3032" s="6">
        <v>45669</v>
      </c>
      <c r="C3032" s="5">
        <f t="shared" si="376"/>
        <v>2025</v>
      </c>
      <c r="D3032" s="5">
        <f t="shared" si="377"/>
        <v>1</v>
      </c>
      <c r="E3032" s="5" t="str">
        <f t="shared" si="378"/>
        <v>Jan</v>
      </c>
      <c r="F3032" s="5" t="str">
        <f t="shared" si="379"/>
        <v>Q1</v>
      </c>
      <c r="G3032" s="5" t="s">
        <v>51</v>
      </c>
      <c r="H3032" s="5" t="s">
        <v>52</v>
      </c>
      <c r="I3032" s="5" t="s">
        <v>53</v>
      </c>
      <c r="J3032" s="5" t="s">
        <v>54</v>
      </c>
      <c r="K3032" s="5" t="s">
        <v>99</v>
      </c>
      <c r="L3032" s="5" t="s">
        <v>40</v>
      </c>
      <c r="M3032" s="5" t="s">
        <v>49</v>
      </c>
      <c r="N3032" s="5">
        <v>2</v>
      </c>
      <c r="O3032" s="7">
        <v>1797</v>
      </c>
      <c r="P3032" s="8">
        <v>0</v>
      </c>
      <c r="Q3032" s="7">
        <v>936</v>
      </c>
      <c r="R3032" s="9">
        <f t="shared" si="380"/>
        <v>3594</v>
      </c>
      <c r="S3032" s="9">
        <f t="shared" si="381"/>
        <v>1872</v>
      </c>
      <c r="T3032" s="9">
        <f t="shared" si="382"/>
        <v>1722</v>
      </c>
      <c r="U3032" s="10">
        <f t="shared" si="383"/>
        <v>0.47913188647746241</v>
      </c>
      <c r="V3032" s="5" t="s">
        <v>42</v>
      </c>
    </row>
    <row r="3033" spans="1:22" x14ac:dyDescent="0.3">
      <c r="A3033" s="5" t="s">
        <v>3120</v>
      </c>
      <c r="B3033" s="6">
        <v>45670</v>
      </c>
      <c r="C3033" s="5">
        <f t="shared" si="376"/>
        <v>2025</v>
      </c>
      <c r="D3033" s="5">
        <f t="shared" si="377"/>
        <v>1</v>
      </c>
      <c r="E3033" s="5" t="str">
        <f t="shared" si="378"/>
        <v>Jan</v>
      </c>
      <c r="F3033" s="5" t="str">
        <f t="shared" si="379"/>
        <v>Q1</v>
      </c>
      <c r="G3033" s="5" t="s">
        <v>35</v>
      </c>
      <c r="H3033" s="5" t="s">
        <v>44</v>
      </c>
      <c r="I3033" s="5" t="s">
        <v>45</v>
      </c>
      <c r="J3033" s="5" t="s">
        <v>81</v>
      </c>
      <c r="K3033" s="5" t="s">
        <v>94</v>
      </c>
      <c r="L3033" s="5" t="s">
        <v>40</v>
      </c>
      <c r="M3033" s="5" t="s">
        <v>56</v>
      </c>
      <c r="N3033" s="5">
        <v>5</v>
      </c>
      <c r="O3033" s="7">
        <v>32979</v>
      </c>
      <c r="P3033" s="8">
        <v>0.1</v>
      </c>
      <c r="Q3033" s="7">
        <v>22775</v>
      </c>
      <c r="R3033" s="9">
        <f t="shared" si="380"/>
        <v>148405.5</v>
      </c>
      <c r="S3033" s="9">
        <f t="shared" si="381"/>
        <v>113875</v>
      </c>
      <c r="T3033" s="9">
        <f t="shared" si="382"/>
        <v>34530.5</v>
      </c>
      <c r="U3033" s="10">
        <f t="shared" si="383"/>
        <v>0.23267668651094467</v>
      </c>
      <c r="V3033" s="5" t="s">
        <v>42</v>
      </c>
    </row>
    <row r="3034" spans="1:22" x14ac:dyDescent="0.3">
      <c r="A3034" s="5" t="s">
        <v>3121</v>
      </c>
      <c r="B3034" s="6">
        <v>45670</v>
      </c>
      <c r="C3034" s="5">
        <f t="shared" si="376"/>
        <v>2025</v>
      </c>
      <c r="D3034" s="5">
        <f t="shared" si="377"/>
        <v>1</v>
      </c>
      <c r="E3034" s="5" t="str">
        <f t="shared" si="378"/>
        <v>Jan</v>
      </c>
      <c r="F3034" s="5" t="str">
        <f t="shared" si="379"/>
        <v>Q1</v>
      </c>
      <c r="G3034" s="5" t="s">
        <v>51</v>
      </c>
      <c r="H3034" s="5" t="s">
        <v>106</v>
      </c>
      <c r="I3034" s="5" t="s">
        <v>107</v>
      </c>
      <c r="J3034" s="5" t="s">
        <v>46</v>
      </c>
      <c r="K3034" s="5" t="s">
        <v>61</v>
      </c>
      <c r="L3034" s="5" t="s">
        <v>40</v>
      </c>
      <c r="M3034" s="5" t="s">
        <v>49</v>
      </c>
      <c r="N3034" s="5">
        <v>3</v>
      </c>
      <c r="O3034" s="7">
        <v>237</v>
      </c>
      <c r="P3034" s="8">
        <v>0.15</v>
      </c>
      <c r="Q3034" s="7">
        <v>102</v>
      </c>
      <c r="R3034" s="9">
        <f t="shared" si="380"/>
        <v>604.35</v>
      </c>
      <c r="S3034" s="9">
        <f t="shared" si="381"/>
        <v>306</v>
      </c>
      <c r="T3034" s="9">
        <f t="shared" si="382"/>
        <v>298.35000000000002</v>
      </c>
      <c r="U3034" s="10">
        <f t="shared" si="383"/>
        <v>0.49367088607594939</v>
      </c>
      <c r="V3034" s="5" t="s">
        <v>42</v>
      </c>
    </row>
    <row r="3035" spans="1:22" x14ac:dyDescent="0.3">
      <c r="A3035" s="5" t="s">
        <v>3122</v>
      </c>
      <c r="B3035" s="6">
        <v>45670</v>
      </c>
      <c r="C3035" s="5">
        <f t="shared" si="376"/>
        <v>2025</v>
      </c>
      <c r="D3035" s="5">
        <f t="shared" si="377"/>
        <v>1</v>
      </c>
      <c r="E3035" s="5" t="str">
        <f t="shared" si="378"/>
        <v>Jan</v>
      </c>
      <c r="F3035" s="5" t="str">
        <f t="shared" si="379"/>
        <v>Q1</v>
      </c>
      <c r="G3035" s="5" t="s">
        <v>63</v>
      </c>
      <c r="H3035" s="5" t="s">
        <v>64</v>
      </c>
      <c r="I3035" s="5" t="s">
        <v>65</v>
      </c>
      <c r="J3035" s="5" t="s">
        <v>46</v>
      </c>
      <c r="K3035" s="5" t="s">
        <v>89</v>
      </c>
      <c r="L3035" s="5" t="s">
        <v>76</v>
      </c>
      <c r="M3035" s="5" t="s">
        <v>41</v>
      </c>
      <c r="N3035" s="5">
        <v>1</v>
      </c>
      <c r="O3035" s="7">
        <v>2135</v>
      </c>
      <c r="P3035" s="8">
        <v>0.05</v>
      </c>
      <c r="Q3035" s="7">
        <v>1244</v>
      </c>
      <c r="R3035" s="9">
        <f t="shared" si="380"/>
        <v>2028.25</v>
      </c>
      <c r="S3035" s="9">
        <f t="shared" si="381"/>
        <v>1244</v>
      </c>
      <c r="T3035" s="9">
        <f t="shared" si="382"/>
        <v>784.25</v>
      </c>
      <c r="U3035" s="10">
        <f t="shared" si="383"/>
        <v>0.38666337976087761</v>
      </c>
      <c r="V3035" s="5" t="s">
        <v>42</v>
      </c>
    </row>
    <row r="3036" spans="1:22" x14ac:dyDescent="0.3">
      <c r="A3036" s="5" t="s">
        <v>3123</v>
      </c>
      <c r="B3036" s="6">
        <v>45671</v>
      </c>
      <c r="C3036" s="5">
        <f t="shared" si="376"/>
        <v>2025</v>
      </c>
      <c r="D3036" s="5">
        <f t="shared" si="377"/>
        <v>1</v>
      </c>
      <c r="E3036" s="5" t="str">
        <f t="shared" si="378"/>
        <v>Jan</v>
      </c>
      <c r="F3036" s="5" t="str">
        <f t="shared" si="379"/>
        <v>Q1</v>
      </c>
      <c r="G3036" s="5" t="s">
        <v>51</v>
      </c>
      <c r="H3036" s="5" t="s">
        <v>52</v>
      </c>
      <c r="I3036" s="5" t="s">
        <v>53</v>
      </c>
      <c r="J3036" s="5" t="s">
        <v>54</v>
      </c>
      <c r="K3036" s="5" t="s">
        <v>99</v>
      </c>
      <c r="L3036" s="5" t="s">
        <v>40</v>
      </c>
      <c r="M3036" s="5" t="s">
        <v>56</v>
      </c>
      <c r="N3036" s="5">
        <v>1</v>
      </c>
      <c r="O3036" s="7">
        <v>1840</v>
      </c>
      <c r="P3036" s="8">
        <v>0</v>
      </c>
      <c r="Q3036" s="7">
        <v>959</v>
      </c>
      <c r="R3036" s="9">
        <f t="shared" si="380"/>
        <v>1840</v>
      </c>
      <c r="S3036" s="9">
        <f t="shared" si="381"/>
        <v>959</v>
      </c>
      <c r="T3036" s="9">
        <f t="shared" si="382"/>
        <v>881</v>
      </c>
      <c r="U3036" s="10">
        <f t="shared" si="383"/>
        <v>0.47880434782608694</v>
      </c>
      <c r="V3036" s="5" t="s">
        <v>42</v>
      </c>
    </row>
    <row r="3037" spans="1:22" x14ac:dyDescent="0.3">
      <c r="A3037" s="5" t="s">
        <v>3124</v>
      </c>
      <c r="B3037" s="6">
        <v>45671</v>
      </c>
      <c r="C3037" s="5">
        <f t="shared" si="376"/>
        <v>2025</v>
      </c>
      <c r="D3037" s="5">
        <f t="shared" si="377"/>
        <v>1</v>
      </c>
      <c r="E3037" s="5" t="str">
        <f t="shared" si="378"/>
        <v>Jan</v>
      </c>
      <c r="F3037" s="5" t="str">
        <f t="shared" si="379"/>
        <v>Q1</v>
      </c>
      <c r="G3037" s="5" t="s">
        <v>35</v>
      </c>
      <c r="H3037" s="5" t="s">
        <v>44</v>
      </c>
      <c r="I3037" s="5" t="s">
        <v>45</v>
      </c>
      <c r="J3037" s="5" t="s">
        <v>46</v>
      </c>
      <c r="K3037" s="5" t="s">
        <v>89</v>
      </c>
      <c r="L3037" s="5" t="s">
        <v>76</v>
      </c>
      <c r="M3037" s="5" t="s">
        <v>56</v>
      </c>
      <c r="N3037" s="5">
        <v>5</v>
      </c>
      <c r="O3037" s="7">
        <v>2222</v>
      </c>
      <c r="P3037" s="8">
        <v>0</v>
      </c>
      <c r="Q3037" s="7">
        <v>1318</v>
      </c>
      <c r="R3037" s="9">
        <f t="shared" si="380"/>
        <v>11110</v>
      </c>
      <c r="S3037" s="9">
        <f t="shared" si="381"/>
        <v>6590</v>
      </c>
      <c r="T3037" s="9">
        <f t="shared" si="382"/>
        <v>4520</v>
      </c>
      <c r="U3037" s="10">
        <f t="shared" si="383"/>
        <v>0.40684068406840684</v>
      </c>
      <c r="V3037" s="5" t="s">
        <v>42</v>
      </c>
    </row>
    <row r="3038" spans="1:22" x14ac:dyDescent="0.3">
      <c r="A3038" s="5" t="s">
        <v>3125</v>
      </c>
      <c r="B3038" s="6">
        <v>45672</v>
      </c>
      <c r="C3038" s="5">
        <f t="shared" si="376"/>
        <v>2025</v>
      </c>
      <c r="D3038" s="5">
        <f t="shared" si="377"/>
        <v>1</v>
      </c>
      <c r="E3038" s="5" t="str">
        <f t="shared" si="378"/>
        <v>Jan</v>
      </c>
      <c r="F3038" s="5" t="str">
        <f t="shared" si="379"/>
        <v>Q1</v>
      </c>
      <c r="G3038" s="5" t="s">
        <v>35</v>
      </c>
      <c r="H3038" s="5" t="s">
        <v>36</v>
      </c>
      <c r="I3038" s="5" t="s">
        <v>37</v>
      </c>
      <c r="J3038" s="5" t="s">
        <v>54</v>
      </c>
      <c r="K3038" s="5" t="s">
        <v>55</v>
      </c>
      <c r="L3038" s="5" t="s">
        <v>40</v>
      </c>
      <c r="M3038" s="5" t="s">
        <v>56</v>
      </c>
      <c r="N3038" s="5">
        <v>5</v>
      </c>
      <c r="O3038" s="7">
        <v>3044</v>
      </c>
      <c r="P3038" s="8">
        <v>0.15</v>
      </c>
      <c r="Q3038" s="7">
        <v>1878</v>
      </c>
      <c r="R3038" s="9">
        <f t="shared" si="380"/>
        <v>12937</v>
      </c>
      <c r="S3038" s="9">
        <f t="shared" si="381"/>
        <v>9390</v>
      </c>
      <c r="T3038" s="9">
        <f t="shared" si="382"/>
        <v>3547</v>
      </c>
      <c r="U3038" s="10">
        <f t="shared" si="383"/>
        <v>0.27417484733709513</v>
      </c>
      <c r="V3038" s="5" t="s">
        <v>42</v>
      </c>
    </row>
    <row r="3039" spans="1:22" x14ac:dyDescent="0.3">
      <c r="A3039" s="5" t="s">
        <v>3126</v>
      </c>
      <c r="B3039" s="6">
        <v>45672</v>
      </c>
      <c r="C3039" s="5">
        <f t="shared" si="376"/>
        <v>2025</v>
      </c>
      <c r="D3039" s="5">
        <f t="shared" si="377"/>
        <v>1</v>
      </c>
      <c r="E3039" s="5" t="str">
        <f t="shared" si="378"/>
        <v>Jan</v>
      </c>
      <c r="F3039" s="5" t="str">
        <f t="shared" si="379"/>
        <v>Q1</v>
      </c>
      <c r="G3039" s="5" t="s">
        <v>58</v>
      </c>
      <c r="H3039" s="5" t="s">
        <v>59</v>
      </c>
      <c r="I3039" s="5" t="s">
        <v>60</v>
      </c>
      <c r="J3039" s="5" t="s">
        <v>81</v>
      </c>
      <c r="K3039" s="5" t="s">
        <v>130</v>
      </c>
      <c r="L3039" s="5" t="s">
        <v>48</v>
      </c>
      <c r="M3039" s="5" t="s">
        <v>56</v>
      </c>
      <c r="N3039" s="5">
        <v>1</v>
      </c>
      <c r="O3039" s="7">
        <v>14387</v>
      </c>
      <c r="P3039" s="8">
        <v>0.35</v>
      </c>
      <c r="Q3039" s="7">
        <v>8523</v>
      </c>
      <c r="R3039" s="9">
        <f t="shared" si="380"/>
        <v>9351.5500000000011</v>
      </c>
      <c r="S3039" s="9">
        <f t="shared" si="381"/>
        <v>8523</v>
      </c>
      <c r="T3039" s="9">
        <f t="shared" si="382"/>
        <v>828.55000000000109</v>
      </c>
      <c r="U3039" s="10">
        <f t="shared" si="383"/>
        <v>8.860028551416621E-2</v>
      </c>
      <c r="V3039" s="5" t="s">
        <v>42</v>
      </c>
    </row>
    <row r="3040" spans="1:22" x14ac:dyDescent="0.3">
      <c r="A3040" s="5" t="s">
        <v>3127</v>
      </c>
      <c r="B3040" s="6">
        <v>45672</v>
      </c>
      <c r="C3040" s="5">
        <f t="shared" si="376"/>
        <v>2025</v>
      </c>
      <c r="D3040" s="5">
        <f t="shared" si="377"/>
        <v>1</v>
      </c>
      <c r="E3040" s="5" t="str">
        <f t="shared" si="378"/>
        <v>Jan</v>
      </c>
      <c r="F3040" s="5" t="str">
        <f t="shared" si="379"/>
        <v>Q1</v>
      </c>
      <c r="G3040" s="5" t="s">
        <v>58</v>
      </c>
      <c r="H3040" s="5" t="s">
        <v>72</v>
      </c>
      <c r="I3040" s="5" t="s">
        <v>73</v>
      </c>
      <c r="J3040" s="5" t="s">
        <v>81</v>
      </c>
      <c r="K3040" s="5" t="s">
        <v>82</v>
      </c>
      <c r="L3040" s="5" t="s">
        <v>48</v>
      </c>
      <c r="M3040" s="5" t="s">
        <v>49</v>
      </c>
      <c r="N3040" s="5">
        <v>1</v>
      </c>
      <c r="O3040" s="7">
        <v>7123</v>
      </c>
      <c r="P3040" s="8">
        <v>0</v>
      </c>
      <c r="Q3040" s="7">
        <v>4031</v>
      </c>
      <c r="R3040" s="9">
        <f t="shared" si="380"/>
        <v>7123</v>
      </c>
      <c r="S3040" s="9">
        <f t="shared" si="381"/>
        <v>4031</v>
      </c>
      <c r="T3040" s="9">
        <f t="shared" si="382"/>
        <v>3092</v>
      </c>
      <c r="U3040" s="10">
        <f t="shared" si="383"/>
        <v>0.43408676119612521</v>
      </c>
      <c r="V3040" s="5" t="s">
        <v>42</v>
      </c>
    </row>
    <row r="3041" spans="1:22" x14ac:dyDescent="0.3">
      <c r="A3041" s="5" t="s">
        <v>3128</v>
      </c>
      <c r="B3041" s="6">
        <v>45672</v>
      </c>
      <c r="C3041" s="5">
        <f t="shared" si="376"/>
        <v>2025</v>
      </c>
      <c r="D3041" s="5">
        <f t="shared" si="377"/>
        <v>1</v>
      </c>
      <c r="E3041" s="5" t="str">
        <f t="shared" si="378"/>
        <v>Jan</v>
      </c>
      <c r="F3041" s="5" t="str">
        <f t="shared" si="379"/>
        <v>Q1</v>
      </c>
      <c r="G3041" s="5" t="s">
        <v>51</v>
      </c>
      <c r="H3041" s="5" t="s">
        <v>52</v>
      </c>
      <c r="I3041" s="5" t="s">
        <v>53</v>
      </c>
      <c r="J3041" s="5" t="s">
        <v>81</v>
      </c>
      <c r="K3041" s="5" t="s">
        <v>82</v>
      </c>
      <c r="L3041" s="5" t="s">
        <v>40</v>
      </c>
      <c r="M3041" s="5" t="s">
        <v>49</v>
      </c>
      <c r="N3041" s="5">
        <v>1</v>
      </c>
      <c r="O3041" s="7">
        <v>6435</v>
      </c>
      <c r="P3041" s="8">
        <v>0.2</v>
      </c>
      <c r="Q3041" s="7">
        <v>3525</v>
      </c>
      <c r="R3041" s="9">
        <f t="shared" si="380"/>
        <v>5148</v>
      </c>
      <c r="S3041" s="9">
        <f t="shared" si="381"/>
        <v>3525</v>
      </c>
      <c r="T3041" s="9">
        <f t="shared" si="382"/>
        <v>1623</v>
      </c>
      <c r="U3041" s="10">
        <f t="shared" si="383"/>
        <v>0.31526806526806528</v>
      </c>
      <c r="V3041" s="5" t="s">
        <v>42</v>
      </c>
    </row>
    <row r="3042" spans="1:22" x14ac:dyDescent="0.3">
      <c r="A3042" s="5" t="s">
        <v>3129</v>
      </c>
      <c r="B3042" s="6">
        <v>45672</v>
      </c>
      <c r="C3042" s="5">
        <f t="shared" si="376"/>
        <v>2025</v>
      </c>
      <c r="D3042" s="5">
        <f t="shared" si="377"/>
        <v>1</v>
      </c>
      <c r="E3042" s="5" t="str">
        <f t="shared" si="378"/>
        <v>Jan</v>
      </c>
      <c r="F3042" s="5" t="str">
        <f t="shared" si="379"/>
        <v>Q1</v>
      </c>
      <c r="G3042" s="5" t="s">
        <v>58</v>
      </c>
      <c r="H3042" s="5" t="s">
        <v>68</v>
      </c>
      <c r="I3042" s="5" t="s">
        <v>69</v>
      </c>
      <c r="J3042" s="5" t="s">
        <v>54</v>
      </c>
      <c r="K3042" s="5" t="s">
        <v>55</v>
      </c>
      <c r="L3042" s="5" t="s">
        <v>40</v>
      </c>
      <c r="M3042" s="5" t="s">
        <v>41</v>
      </c>
      <c r="N3042" s="5">
        <v>4</v>
      </c>
      <c r="O3042" s="7">
        <v>2834</v>
      </c>
      <c r="P3042" s="8">
        <v>0.05</v>
      </c>
      <c r="Q3042" s="7">
        <v>1671</v>
      </c>
      <c r="R3042" s="9">
        <f t="shared" si="380"/>
        <v>10769.199999999999</v>
      </c>
      <c r="S3042" s="9">
        <f t="shared" si="381"/>
        <v>6684</v>
      </c>
      <c r="T3042" s="9">
        <f t="shared" si="382"/>
        <v>4085.1999999999989</v>
      </c>
      <c r="U3042" s="10">
        <f t="shared" si="383"/>
        <v>0.37934108383166804</v>
      </c>
      <c r="V3042" s="5" t="s">
        <v>42</v>
      </c>
    </row>
    <row r="3043" spans="1:22" x14ac:dyDescent="0.3">
      <c r="A3043" s="5" t="s">
        <v>3130</v>
      </c>
      <c r="B3043" s="6">
        <v>45672</v>
      </c>
      <c r="C3043" s="5">
        <f t="shared" si="376"/>
        <v>2025</v>
      </c>
      <c r="D3043" s="5">
        <f t="shared" si="377"/>
        <v>1</v>
      </c>
      <c r="E3043" s="5" t="str">
        <f t="shared" si="378"/>
        <v>Jan</v>
      </c>
      <c r="F3043" s="5" t="str">
        <f t="shared" si="379"/>
        <v>Q1</v>
      </c>
      <c r="G3043" s="5" t="s">
        <v>58</v>
      </c>
      <c r="H3043" s="5" t="s">
        <v>72</v>
      </c>
      <c r="I3043" s="5" t="s">
        <v>73</v>
      </c>
      <c r="J3043" s="5" t="s">
        <v>81</v>
      </c>
      <c r="K3043" s="5" t="s">
        <v>130</v>
      </c>
      <c r="L3043" s="5" t="s">
        <v>40</v>
      </c>
      <c r="M3043" s="5" t="s">
        <v>49</v>
      </c>
      <c r="N3043" s="5">
        <v>3</v>
      </c>
      <c r="O3043" s="7">
        <v>14379</v>
      </c>
      <c r="P3043" s="8">
        <v>0.35</v>
      </c>
      <c r="Q3043" s="7">
        <v>8650</v>
      </c>
      <c r="R3043" s="9">
        <f t="shared" si="380"/>
        <v>28039.05</v>
      </c>
      <c r="S3043" s="9">
        <f t="shared" si="381"/>
        <v>25950</v>
      </c>
      <c r="T3043" s="9">
        <f t="shared" si="382"/>
        <v>2089.0499999999993</v>
      </c>
      <c r="U3043" s="10">
        <f t="shared" si="383"/>
        <v>7.4505020676520761E-2</v>
      </c>
      <c r="V3043" s="5" t="s">
        <v>42</v>
      </c>
    </row>
    <row r="3044" spans="1:22" x14ac:dyDescent="0.3">
      <c r="A3044" s="5" t="s">
        <v>3131</v>
      </c>
      <c r="B3044" s="6">
        <v>45673</v>
      </c>
      <c r="C3044" s="5">
        <f t="shared" si="376"/>
        <v>2025</v>
      </c>
      <c r="D3044" s="5">
        <f t="shared" si="377"/>
        <v>1</v>
      </c>
      <c r="E3044" s="5" t="str">
        <f t="shared" si="378"/>
        <v>Jan</v>
      </c>
      <c r="F3044" s="5" t="str">
        <f t="shared" si="379"/>
        <v>Q1</v>
      </c>
      <c r="G3044" s="5" t="s">
        <v>63</v>
      </c>
      <c r="H3044" s="5" t="s">
        <v>109</v>
      </c>
      <c r="I3044" s="5" t="s">
        <v>110</v>
      </c>
      <c r="J3044" s="5" t="s">
        <v>81</v>
      </c>
      <c r="K3044" s="5" t="s">
        <v>130</v>
      </c>
      <c r="L3044" s="5" t="s">
        <v>48</v>
      </c>
      <c r="M3044" s="5" t="s">
        <v>56</v>
      </c>
      <c r="N3044" s="5">
        <v>5</v>
      </c>
      <c r="O3044" s="7">
        <v>13951</v>
      </c>
      <c r="P3044" s="8">
        <v>0.3</v>
      </c>
      <c r="Q3044" s="7">
        <v>8292</v>
      </c>
      <c r="R3044" s="9">
        <f t="shared" si="380"/>
        <v>48828.5</v>
      </c>
      <c r="S3044" s="9">
        <f t="shared" si="381"/>
        <v>41460</v>
      </c>
      <c r="T3044" s="9">
        <f t="shared" si="382"/>
        <v>7368.5</v>
      </c>
      <c r="U3044" s="10">
        <f t="shared" si="383"/>
        <v>0.15090572104406239</v>
      </c>
      <c r="V3044" s="5" t="s">
        <v>42</v>
      </c>
    </row>
    <row r="3045" spans="1:22" x14ac:dyDescent="0.3">
      <c r="A3045" s="5" t="s">
        <v>3132</v>
      </c>
      <c r="B3045" s="6">
        <v>45673</v>
      </c>
      <c r="C3045" s="5">
        <f t="shared" si="376"/>
        <v>2025</v>
      </c>
      <c r="D3045" s="5">
        <f t="shared" si="377"/>
        <v>1</v>
      </c>
      <c r="E3045" s="5" t="str">
        <f t="shared" si="378"/>
        <v>Jan</v>
      </c>
      <c r="F3045" s="5" t="str">
        <f t="shared" si="379"/>
        <v>Q1</v>
      </c>
      <c r="G3045" s="5" t="s">
        <v>63</v>
      </c>
      <c r="H3045" s="5" t="s">
        <v>109</v>
      </c>
      <c r="I3045" s="5" t="s">
        <v>110</v>
      </c>
      <c r="J3045" s="5" t="s">
        <v>38</v>
      </c>
      <c r="K3045" s="5" t="s">
        <v>118</v>
      </c>
      <c r="L3045" s="5" t="s">
        <v>40</v>
      </c>
      <c r="M3045" s="5" t="s">
        <v>49</v>
      </c>
      <c r="N3045" s="5">
        <v>1</v>
      </c>
      <c r="O3045" s="7">
        <v>19730</v>
      </c>
      <c r="P3045" s="8">
        <v>0</v>
      </c>
      <c r="Q3045" s="7">
        <v>15134</v>
      </c>
      <c r="R3045" s="9">
        <f t="shared" si="380"/>
        <v>19730</v>
      </c>
      <c r="S3045" s="9">
        <f t="shared" si="381"/>
        <v>15134</v>
      </c>
      <c r="T3045" s="9">
        <f t="shared" si="382"/>
        <v>4596</v>
      </c>
      <c r="U3045" s="10">
        <f t="shared" si="383"/>
        <v>0.23294475418144958</v>
      </c>
      <c r="V3045" s="5" t="s">
        <v>42</v>
      </c>
    </row>
    <row r="3046" spans="1:22" x14ac:dyDescent="0.3">
      <c r="A3046" s="5" t="s">
        <v>3133</v>
      </c>
      <c r="B3046" s="6">
        <v>45673</v>
      </c>
      <c r="C3046" s="5">
        <f t="shared" si="376"/>
        <v>2025</v>
      </c>
      <c r="D3046" s="5">
        <f t="shared" si="377"/>
        <v>1</v>
      </c>
      <c r="E3046" s="5" t="str">
        <f t="shared" si="378"/>
        <v>Jan</v>
      </c>
      <c r="F3046" s="5" t="str">
        <f t="shared" si="379"/>
        <v>Q1</v>
      </c>
      <c r="G3046" s="5" t="s">
        <v>51</v>
      </c>
      <c r="H3046" s="5" t="s">
        <v>52</v>
      </c>
      <c r="I3046" s="5" t="s">
        <v>53</v>
      </c>
      <c r="J3046" s="5" t="s">
        <v>46</v>
      </c>
      <c r="K3046" s="5" t="s">
        <v>47</v>
      </c>
      <c r="L3046" s="5" t="s">
        <v>40</v>
      </c>
      <c r="M3046" s="5" t="s">
        <v>41</v>
      </c>
      <c r="N3046" s="5">
        <v>1</v>
      </c>
      <c r="O3046" s="7">
        <v>441</v>
      </c>
      <c r="P3046" s="8">
        <v>0.1</v>
      </c>
      <c r="Q3046" s="7">
        <v>199</v>
      </c>
      <c r="R3046" s="9">
        <f t="shared" si="380"/>
        <v>396.90000000000003</v>
      </c>
      <c r="S3046" s="9">
        <f t="shared" si="381"/>
        <v>199</v>
      </c>
      <c r="T3046" s="9">
        <f t="shared" si="382"/>
        <v>197.90000000000003</v>
      </c>
      <c r="U3046" s="10">
        <f t="shared" si="383"/>
        <v>0.49861426051902247</v>
      </c>
      <c r="V3046" s="5" t="s">
        <v>42</v>
      </c>
    </row>
    <row r="3047" spans="1:22" x14ac:dyDescent="0.3">
      <c r="A3047" s="5" t="s">
        <v>3134</v>
      </c>
      <c r="B3047" s="6">
        <v>45673</v>
      </c>
      <c r="C3047" s="5">
        <f t="shared" si="376"/>
        <v>2025</v>
      </c>
      <c r="D3047" s="5">
        <f t="shared" si="377"/>
        <v>1</v>
      </c>
      <c r="E3047" s="5" t="str">
        <f t="shared" si="378"/>
        <v>Jan</v>
      </c>
      <c r="F3047" s="5" t="str">
        <f t="shared" si="379"/>
        <v>Q1</v>
      </c>
      <c r="G3047" s="5" t="s">
        <v>63</v>
      </c>
      <c r="H3047" s="5" t="s">
        <v>64</v>
      </c>
      <c r="I3047" s="5" t="s">
        <v>65</v>
      </c>
      <c r="J3047" s="5" t="s">
        <v>38</v>
      </c>
      <c r="K3047" s="5" t="s">
        <v>75</v>
      </c>
      <c r="L3047" s="5" t="s">
        <v>40</v>
      </c>
      <c r="M3047" s="5" t="s">
        <v>49</v>
      </c>
      <c r="N3047" s="5">
        <v>4</v>
      </c>
      <c r="O3047" s="7">
        <v>11878</v>
      </c>
      <c r="P3047" s="8">
        <v>0</v>
      </c>
      <c r="Q3047" s="7">
        <v>8571</v>
      </c>
      <c r="R3047" s="9">
        <f t="shared" si="380"/>
        <v>47512</v>
      </c>
      <c r="S3047" s="9">
        <f t="shared" si="381"/>
        <v>34284</v>
      </c>
      <c r="T3047" s="9">
        <f t="shared" si="382"/>
        <v>13228</v>
      </c>
      <c r="U3047" s="10">
        <f t="shared" si="383"/>
        <v>0.27841387438962789</v>
      </c>
      <c r="V3047" s="5" t="s">
        <v>42</v>
      </c>
    </row>
    <row r="3048" spans="1:22" x14ac:dyDescent="0.3">
      <c r="A3048" s="5" t="s">
        <v>3135</v>
      </c>
      <c r="B3048" s="6">
        <v>45673</v>
      </c>
      <c r="C3048" s="5">
        <f t="shared" si="376"/>
        <v>2025</v>
      </c>
      <c r="D3048" s="5">
        <f t="shared" si="377"/>
        <v>1</v>
      </c>
      <c r="E3048" s="5" t="str">
        <f t="shared" si="378"/>
        <v>Jan</v>
      </c>
      <c r="F3048" s="5" t="str">
        <f t="shared" si="379"/>
        <v>Q1</v>
      </c>
      <c r="G3048" s="5" t="s">
        <v>51</v>
      </c>
      <c r="H3048" s="5" t="s">
        <v>106</v>
      </c>
      <c r="I3048" s="5" t="s">
        <v>107</v>
      </c>
      <c r="J3048" s="5" t="s">
        <v>38</v>
      </c>
      <c r="K3048" s="5" t="s">
        <v>104</v>
      </c>
      <c r="L3048" s="5" t="s">
        <v>76</v>
      </c>
      <c r="M3048" s="5" t="s">
        <v>56</v>
      </c>
      <c r="N3048" s="5">
        <v>2</v>
      </c>
      <c r="O3048" s="7">
        <v>1381</v>
      </c>
      <c r="P3048" s="8">
        <v>0.15</v>
      </c>
      <c r="Q3048" s="7">
        <v>677</v>
      </c>
      <c r="R3048" s="9">
        <f t="shared" si="380"/>
        <v>2347.6999999999998</v>
      </c>
      <c r="S3048" s="9">
        <f t="shared" si="381"/>
        <v>1354</v>
      </c>
      <c r="T3048" s="9">
        <f t="shared" si="382"/>
        <v>993.69999999999982</v>
      </c>
      <c r="U3048" s="10">
        <f t="shared" si="383"/>
        <v>0.4232653235081143</v>
      </c>
      <c r="V3048" s="5" t="s">
        <v>42</v>
      </c>
    </row>
    <row r="3049" spans="1:22" x14ac:dyDescent="0.3">
      <c r="A3049" s="5" t="s">
        <v>3136</v>
      </c>
      <c r="B3049" s="6">
        <v>45673</v>
      </c>
      <c r="C3049" s="5">
        <f t="shared" si="376"/>
        <v>2025</v>
      </c>
      <c r="D3049" s="5">
        <f t="shared" si="377"/>
        <v>1</v>
      </c>
      <c r="E3049" s="5" t="str">
        <f t="shared" si="378"/>
        <v>Jan</v>
      </c>
      <c r="F3049" s="5" t="str">
        <f t="shared" si="379"/>
        <v>Q1</v>
      </c>
      <c r="G3049" s="5" t="s">
        <v>58</v>
      </c>
      <c r="H3049" s="5" t="s">
        <v>68</v>
      </c>
      <c r="I3049" s="5" t="s">
        <v>69</v>
      </c>
      <c r="J3049" s="5" t="s">
        <v>38</v>
      </c>
      <c r="K3049" s="5" t="s">
        <v>75</v>
      </c>
      <c r="L3049" s="5" t="s">
        <v>40</v>
      </c>
      <c r="M3049" s="5" t="s">
        <v>41</v>
      </c>
      <c r="N3049" s="5">
        <v>1</v>
      </c>
      <c r="O3049" s="7">
        <v>10929</v>
      </c>
      <c r="P3049" s="8">
        <v>0.2</v>
      </c>
      <c r="Q3049" s="7">
        <v>8049</v>
      </c>
      <c r="R3049" s="9">
        <f t="shared" si="380"/>
        <v>8743.2000000000007</v>
      </c>
      <c r="S3049" s="9">
        <f t="shared" si="381"/>
        <v>8049</v>
      </c>
      <c r="T3049" s="9">
        <f t="shared" si="382"/>
        <v>694.20000000000073</v>
      </c>
      <c r="U3049" s="10">
        <f t="shared" si="383"/>
        <v>7.9398847104035206E-2</v>
      </c>
      <c r="V3049" s="5" t="s">
        <v>42</v>
      </c>
    </row>
    <row r="3050" spans="1:22" x14ac:dyDescent="0.3">
      <c r="A3050" s="5" t="s">
        <v>3137</v>
      </c>
      <c r="B3050" s="6">
        <v>45673</v>
      </c>
      <c r="C3050" s="5">
        <f t="shared" si="376"/>
        <v>2025</v>
      </c>
      <c r="D3050" s="5">
        <f t="shared" si="377"/>
        <v>1</v>
      </c>
      <c r="E3050" s="5" t="str">
        <f t="shared" si="378"/>
        <v>Jan</v>
      </c>
      <c r="F3050" s="5" t="str">
        <f t="shared" si="379"/>
        <v>Q1</v>
      </c>
      <c r="G3050" s="5" t="s">
        <v>63</v>
      </c>
      <c r="H3050" s="5" t="s">
        <v>64</v>
      </c>
      <c r="I3050" s="5" t="s">
        <v>65</v>
      </c>
      <c r="J3050" s="5" t="s">
        <v>38</v>
      </c>
      <c r="K3050" s="5" t="s">
        <v>104</v>
      </c>
      <c r="L3050" s="5" t="s">
        <v>40</v>
      </c>
      <c r="M3050" s="5" t="s">
        <v>41</v>
      </c>
      <c r="N3050" s="5">
        <v>1</v>
      </c>
      <c r="O3050" s="7">
        <v>1491</v>
      </c>
      <c r="P3050" s="8">
        <v>0.1</v>
      </c>
      <c r="Q3050" s="7">
        <v>752</v>
      </c>
      <c r="R3050" s="9">
        <f t="shared" si="380"/>
        <v>1341.9</v>
      </c>
      <c r="S3050" s="9">
        <f t="shared" si="381"/>
        <v>752</v>
      </c>
      <c r="T3050" s="9">
        <f t="shared" si="382"/>
        <v>589.90000000000009</v>
      </c>
      <c r="U3050" s="10">
        <f t="shared" si="383"/>
        <v>0.43960056636112976</v>
      </c>
      <c r="V3050" s="5" t="s">
        <v>120</v>
      </c>
    </row>
    <row r="3051" spans="1:22" x14ac:dyDescent="0.3">
      <c r="A3051" s="5" t="s">
        <v>3138</v>
      </c>
      <c r="B3051" s="6">
        <v>45675</v>
      </c>
      <c r="C3051" s="5">
        <f t="shared" si="376"/>
        <v>2025</v>
      </c>
      <c r="D3051" s="5">
        <f t="shared" si="377"/>
        <v>1</v>
      </c>
      <c r="E3051" s="5" t="str">
        <f t="shared" si="378"/>
        <v>Jan</v>
      </c>
      <c r="F3051" s="5" t="str">
        <f t="shared" si="379"/>
        <v>Q1</v>
      </c>
      <c r="G3051" s="5" t="s">
        <v>51</v>
      </c>
      <c r="H3051" s="5" t="s">
        <v>106</v>
      </c>
      <c r="I3051" s="5" t="s">
        <v>107</v>
      </c>
      <c r="J3051" s="5" t="s">
        <v>54</v>
      </c>
      <c r="K3051" s="5" t="s">
        <v>99</v>
      </c>
      <c r="L3051" s="5" t="s">
        <v>40</v>
      </c>
      <c r="M3051" s="5" t="s">
        <v>56</v>
      </c>
      <c r="N3051" s="5">
        <v>1</v>
      </c>
      <c r="O3051" s="7">
        <v>1656</v>
      </c>
      <c r="P3051" s="8">
        <v>0.05</v>
      </c>
      <c r="Q3051" s="7">
        <v>858</v>
      </c>
      <c r="R3051" s="9">
        <f t="shared" si="380"/>
        <v>1573.1999999999998</v>
      </c>
      <c r="S3051" s="9">
        <f t="shared" si="381"/>
        <v>858</v>
      </c>
      <c r="T3051" s="9">
        <f t="shared" si="382"/>
        <v>715.19999999999982</v>
      </c>
      <c r="U3051" s="10">
        <f t="shared" si="383"/>
        <v>0.45461479786422571</v>
      </c>
      <c r="V3051" s="5" t="s">
        <v>120</v>
      </c>
    </row>
    <row r="3052" spans="1:22" x14ac:dyDescent="0.3">
      <c r="A3052" s="5" t="s">
        <v>3139</v>
      </c>
      <c r="B3052" s="6">
        <v>45675</v>
      </c>
      <c r="C3052" s="5">
        <f t="shared" si="376"/>
        <v>2025</v>
      </c>
      <c r="D3052" s="5">
        <f t="shared" si="377"/>
        <v>1</v>
      </c>
      <c r="E3052" s="5" t="str">
        <f t="shared" si="378"/>
        <v>Jan</v>
      </c>
      <c r="F3052" s="5" t="str">
        <f t="shared" si="379"/>
        <v>Q1</v>
      </c>
      <c r="G3052" s="5" t="s">
        <v>58</v>
      </c>
      <c r="H3052" s="5" t="s">
        <v>72</v>
      </c>
      <c r="I3052" s="5" t="s">
        <v>73</v>
      </c>
      <c r="J3052" s="5" t="s">
        <v>46</v>
      </c>
      <c r="K3052" s="5" t="s">
        <v>61</v>
      </c>
      <c r="L3052" s="5" t="s">
        <v>48</v>
      </c>
      <c r="M3052" s="5" t="s">
        <v>56</v>
      </c>
      <c r="N3052" s="5">
        <v>2</v>
      </c>
      <c r="O3052" s="7">
        <v>263</v>
      </c>
      <c r="P3052" s="8">
        <v>0.15</v>
      </c>
      <c r="Q3052" s="7">
        <v>108</v>
      </c>
      <c r="R3052" s="9">
        <f t="shared" si="380"/>
        <v>447.09999999999997</v>
      </c>
      <c r="S3052" s="9">
        <f t="shared" si="381"/>
        <v>216</v>
      </c>
      <c r="T3052" s="9">
        <f t="shared" si="382"/>
        <v>231.09999999999997</v>
      </c>
      <c r="U3052" s="10">
        <f t="shared" si="383"/>
        <v>0.51688660254976515</v>
      </c>
      <c r="V3052" s="5" t="s">
        <v>42</v>
      </c>
    </row>
    <row r="3053" spans="1:22" x14ac:dyDescent="0.3">
      <c r="A3053" s="5" t="s">
        <v>3140</v>
      </c>
      <c r="B3053" s="6">
        <v>45675</v>
      </c>
      <c r="C3053" s="5">
        <f t="shared" si="376"/>
        <v>2025</v>
      </c>
      <c r="D3053" s="5">
        <f t="shared" si="377"/>
        <v>1</v>
      </c>
      <c r="E3053" s="5" t="str">
        <f t="shared" si="378"/>
        <v>Jan</v>
      </c>
      <c r="F3053" s="5" t="str">
        <f t="shared" si="379"/>
        <v>Q1</v>
      </c>
      <c r="G3053" s="5" t="s">
        <v>51</v>
      </c>
      <c r="H3053" s="5" t="s">
        <v>106</v>
      </c>
      <c r="I3053" s="5" t="s">
        <v>107</v>
      </c>
      <c r="J3053" s="5" t="s">
        <v>38</v>
      </c>
      <c r="K3053" s="5" t="s">
        <v>118</v>
      </c>
      <c r="L3053" s="5" t="s">
        <v>48</v>
      </c>
      <c r="M3053" s="5" t="s">
        <v>49</v>
      </c>
      <c r="N3053" s="5">
        <v>1</v>
      </c>
      <c r="O3053" s="7">
        <v>16445</v>
      </c>
      <c r="P3053" s="8">
        <v>0</v>
      </c>
      <c r="Q3053" s="7">
        <v>13116</v>
      </c>
      <c r="R3053" s="9">
        <f t="shared" si="380"/>
        <v>16445</v>
      </c>
      <c r="S3053" s="9">
        <f t="shared" si="381"/>
        <v>13116</v>
      </c>
      <c r="T3053" s="9">
        <f t="shared" si="382"/>
        <v>3329</v>
      </c>
      <c r="U3053" s="10">
        <f t="shared" si="383"/>
        <v>0.20243235025843723</v>
      </c>
      <c r="V3053" s="5" t="s">
        <v>42</v>
      </c>
    </row>
    <row r="3054" spans="1:22" x14ac:dyDescent="0.3">
      <c r="A3054" s="5" t="s">
        <v>3141</v>
      </c>
      <c r="B3054" s="6">
        <v>45675</v>
      </c>
      <c r="C3054" s="5">
        <f t="shared" si="376"/>
        <v>2025</v>
      </c>
      <c r="D3054" s="5">
        <f t="shared" si="377"/>
        <v>1</v>
      </c>
      <c r="E3054" s="5" t="str">
        <f t="shared" si="378"/>
        <v>Jan</v>
      </c>
      <c r="F3054" s="5" t="str">
        <f t="shared" si="379"/>
        <v>Q1</v>
      </c>
      <c r="G3054" s="5" t="s">
        <v>51</v>
      </c>
      <c r="H3054" s="5" t="s">
        <v>52</v>
      </c>
      <c r="I3054" s="5" t="s">
        <v>53</v>
      </c>
      <c r="J3054" s="5" t="s">
        <v>46</v>
      </c>
      <c r="K3054" s="5" t="s">
        <v>89</v>
      </c>
      <c r="L3054" s="5" t="s">
        <v>40</v>
      </c>
      <c r="M3054" s="5" t="s">
        <v>49</v>
      </c>
      <c r="N3054" s="5">
        <v>1</v>
      </c>
      <c r="O3054" s="7">
        <v>2113</v>
      </c>
      <c r="P3054" s="8">
        <v>0.1</v>
      </c>
      <c r="Q3054" s="7">
        <v>1227</v>
      </c>
      <c r="R3054" s="9">
        <f t="shared" si="380"/>
        <v>1901.7</v>
      </c>
      <c r="S3054" s="9">
        <f t="shared" si="381"/>
        <v>1227</v>
      </c>
      <c r="T3054" s="9">
        <f t="shared" si="382"/>
        <v>674.7</v>
      </c>
      <c r="U3054" s="10">
        <f t="shared" si="383"/>
        <v>0.35478782142293741</v>
      </c>
      <c r="V3054" s="5" t="s">
        <v>42</v>
      </c>
    </row>
    <row r="3055" spans="1:22" x14ac:dyDescent="0.3">
      <c r="A3055" s="5" t="s">
        <v>3142</v>
      </c>
      <c r="B3055" s="6">
        <v>45676</v>
      </c>
      <c r="C3055" s="5">
        <f t="shared" si="376"/>
        <v>2025</v>
      </c>
      <c r="D3055" s="5">
        <f t="shared" si="377"/>
        <v>1</v>
      </c>
      <c r="E3055" s="5" t="str">
        <f t="shared" si="378"/>
        <v>Jan</v>
      </c>
      <c r="F3055" s="5" t="str">
        <f t="shared" si="379"/>
        <v>Q1</v>
      </c>
      <c r="G3055" s="5" t="s">
        <v>58</v>
      </c>
      <c r="H3055" s="5" t="s">
        <v>59</v>
      </c>
      <c r="I3055" s="5" t="s">
        <v>60</v>
      </c>
      <c r="J3055" s="5" t="s">
        <v>46</v>
      </c>
      <c r="K3055" s="5" t="s">
        <v>66</v>
      </c>
      <c r="L3055" s="5" t="s">
        <v>76</v>
      </c>
      <c r="M3055" s="5" t="s">
        <v>41</v>
      </c>
      <c r="N3055" s="5">
        <v>8</v>
      </c>
      <c r="O3055" s="7">
        <v>304</v>
      </c>
      <c r="P3055" s="8">
        <v>0.2</v>
      </c>
      <c r="Q3055" s="7">
        <v>123</v>
      </c>
      <c r="R3055" s="9">
        <f t="shared" si="380"/>
        <v>1945.6000000000001</v>
      </c>
      <c r="S3055" s="9">
        <f t="shared" si="381"/>
        <v>984</v>
      </c>
      <c r="T3055" s="9">
        <f t="shared" si="382"/>
        <v>961.60000000000014</v>
      </c>
      <c r="U3055" s="10">
        <f t="shared" si="383"/>
        <v>0.49424342105263164</v>
      </c>
      <c r="V3055" s="5" t="s">
        <v>42</v>
      </c>
    </row>
    <row r="3056" spans="1:22" x14ac:dyDescent="0.3">
      <c r="A3056" s="5" t="s">
        <v>3143</v>
      </c>
      <c r="B3056" s="6">
        <v>45676</v>
      </c>
      <c r="C3056" s="5">
        <f t="shared" si="376"/>
        <v>2025</v>
      </c>
      <c r="D3056" s="5">
        <f t="shared" si="377"/>
        <v>1</v>
      </c>
      <c r="E3056" s="5" t="str">
        <f t="shared" si="378"/>
        <v>Jan</v>
      </c>
      <c r="F3056" s="5" t="str">
        <f t="shared" si="379"/>
        <v>Q1</v>
      </c>
      <c r="G3056" s="5" t="s">
        <v>58</v>
      </c>
      <c r="H3056" s="5" t="s">
        <v>72</v>
      </c>
      <c r="I3056" s="5" t="s">
        <v>73</v>
      </c>
      <c r="J3056" s="5" t="s">
        <v>46</v>
      </c>
      <c r="K3056" s="5" t="s">
        <v>47</v>
      </c>
      <c r="L3056" s="5" t="s">
        <v>48</v>
      </c>
      <c r="M3056" s="5" t="s">
        <v>49</v>
      </c>
      <c r="N3056" s="5">
        <v>2</v>
      </c>
      <c r="O3056" s="7">
        <v>462</v>
      </c>
      <c r="P3056" s="8">
        <v>0.15</v>
      </c>
      <c r="Q3056" s="7">
        <v>207</v>
      </c>
      <c r="R3056" s="9">
        <f t="shared" si="380"/>
        <v>785.4</v>
      </c>
      <c r="S3056" s="9">
        <f t="shared" si="381"/>
        <v>414</v>
      </c>
      <c r="T3056" s="9">
        <f t="shared" si="382"/>
        <v>371.4</v>
      </c>
      <c r="U3056" s="10">
        <f t="shared" si="383"/>
        <v>0.47288006111535524</v>
      </c>
      <c r="V3056" s="5" t="s">
        <v>120</v>
      </c>
    </row>
    <row r="3057" spans="1:22" x14ac:dyDescent="0.3">
      <c r="A3057" s="5" t="s">
        <v>3144</v>
      </c>
      <c r="B3057" s="6">
        <v>45676</v>
      </c>
      <c r="C3057" s="5">
        <f t="shared" si="376"/>
        <v>2025</v>
      </c>
      <c r="D3057" s="5">
        <f t="shared" si="377"/>
        <v>1</v>
      </c>
      <c r="E3057" s="5" t="str">
        <f t="shared" si="378"/>
        <v>Jan</v>
      </c>
      <c r="F3057" s="5" t="str">
        <f t="shared" si="379"/>
        <v>Q1</v>
      </c>
      <c r="G3057" s="5" t="s">
        <v>35</v>
      </c>
      <c r="H3057" s="5" t="s">
        <v>91</v>
      </c>
      <c r="I3057" s="5" t="s">
        <v>92</v>
      </c>
      <c r="J3057" s="5" t="s">
        <v>54</v>
      </c>
      <c r="K3057" s="5" t="s">
        <v>84</v>
      </c>
      <c r="L3057" s="5" t="s">
        <v>40</v>
      </c>
      <c r="M3057" s="5" t="s">
        <v>56</v>
      </c>
      <c r="N3057" s="5">
        <v>1</v>
      </c>
      <c r="O3057" s="7">
        <v>2178</v>
      </c>
      <c r="P3057" s="8">
        <v>0</v>
      </c>
      <c r="Q3057" s="7">
        <v>1084</v>
      </c>
      <c r="R3057" s="9">
        <f t="shared" si="380"/>
        <v>2178</v>
      </c>
      <c r="S3057" s="9">
        <f t="shared" si="381"/>
        <v>1084</v>
      </c>
      <c r="T3057" s="9">
        <f t="shared" si="382"/>
        <v>1094</v>
      </c>
      <c r="U3057" s="10">
        <f t="shared" si="383"/>
        <v>0.50229568411386594</v>
      </c>
      <c r="V3057" s="5" t="s">
        <v>120</v>
      </c>
    </row>
    <row r="3058" spans="1:22" x14ac:dyDescent="0.3">
      <c r="A3058" s="5" t="s">
        <v>3145</v>
      </c>
      <c r="B3058" s="6">
        <v>45676</v>
      </c>
      <c r="C3058" s="5">
        <f t="shared" si="376"/>
        <v>2025</v>
      </c>
      <c r="D3058" s="5">
        <f t="shared" si="377"/>
        <v>1</v>
      </c>
      <c r="E3058" s="5" t="str">
        <f t="shared" si="378"/>
        <v>Jan</v>
      </c>
      <c r="F3058" s="5" t="str">
        <f t="shared" si="379"/>
        <v>Q1</v>
      </c>
      <c r="G3058" s="5" t="s">
        <v>35</v>
      </c>
      <c r="H3058" s="5" t="s">
        <v>91</v>
      </c>
      <c r="I3058" s="5" t="s">
        <v>92</v>
      </c>
      <c r="J3058" s="5" t="s">
        <v>54</v>
      </c>
      <c r="K3058" s="5" t="s">
        <v>99</v>
      </c>
      <c r="L3058" s="5" t="s">
        <v>76</v>
      </c>
      <c r="M3058" s="5" t="s">
        <v>56</v>
      </c>
      <c r="N3058" s="5">
        <v>2</v>
      </c>
      <c r="O3058" s="7">
        <v>1754</v>
      </c>
      <c r="P3058" s="8">
        <v>0.1</v>
      </c>
      <c r="Q3058" s="7">
        <v>923</v>
      </c>
      <c r="R3058" s="9">
        <f t="shared" si="380"/>
        <v>3157.2000000000003</v>
      </c>
      <c r="S3058" s="9">
        <f t="shared" si="381"/>
        <v>1846</v>
      </c>
      <c r="T3058" s="9">
        <f t="shared" si="382"/>
        <v>1311.2000000000003</v>
      </c>
      <c r="U3058" s="10">
        <f t="shared" si="383"/>
        <v>0.41530470036741424</v>
      </c>
      <c r="V3058" s="5" t="s">
        <v>42</v>
      </c>
    </row>
    <row r="3059" spans="1:22" x14ac:dyDescent="0.3">
      <c r="A3059" s="5" t="s">
        <v>3146</v>
      </c>
      <c r="B3059" s="6">
        <v>45676</v>
      </c>
      <c r="C3059" s="5">
        <f t="shared" si="376"/>
        <v>2025</v>
      </c>
      <c r="D3059" s="5">
        <f t="shared" si="377"/>
        <v>1</v>
      </c>
      <c r="E3059" s="5" t="str">
        <f t="shared" si="378"/>
        <v>Jan</v>
      </c>
      <c r="F3059" s="5" t="str">
        <f t="shared" si="379"/>
        <v>Q1</v>
      </c>
      <c r="G3059" s="5" t="s">
        <v>58</v>
      </c>
      <c r="H3059" s="5" t="s">
        <v>68</v>
      </c>
      <c r="I3059" s="5" t="s">
        <v>69</v>
      </c>
      <c r="J3059" s="5" t="s">
        <v>81</v>
      </c>
      <c r="K3059" s="5" t="s">
        <v>130</v>
      </c>
      <c r="L3059" s="5" t="s">
        <v>40</v>
      </c>
      <c r="M3059" s="5" t="s">
        <v>49</v>
      </c>
      <c r="N3059" s="5">
        <v>3</v>
      </c>
      <c r="O3059" s="7">
        <v>12966</v>
      </c>
      <c r="P3059" s="8">
        <v>0.3</v>
      </c>
      <c r="Q3059" s="7">
        <v>7808</v>
      </c>
      <c r="R3059" s="9">
        <f t="shared" si="380"/>
        <v>27228.6</v>
      </c>
      <c r="S3059" s="9">
        <f t="shared" si="381"/>
        <v>23424</v>
      </c>
      <c r="T3059" s="9">
        <f t="shared" si="382"/>
        <v>3804.5999999999985</v>
      </c>
      <c r="U3059" s="10">
        <f t="shared" si="383"/>
        <v>0.13972808003349416</v>
      </c>
      <c r="V3059" s="5" t="s">
        <v>42</v>
      </c>
    </row>
    <row r="3060" spans="1:22" x14ac:dyDescent="0.3">
      <c r="A3060" s="5" t="s">
        <v>3147</v>
      </c>
      <c r="B3060" s="6">
        <v>45677</v>
      </c>
      <c r="C3060" s="5">
        <f t="shared" si="376"/>
        <v>2025</v>
      </c>
      <c r="D3060" s="5">
        <f t="shared" si="377"/>
        <v>1</v>
      </c>
      <c r="E3060" s="5" t="str">
        <f t="shared" si="378"/>
        <v>Jan</v>
      </c>
      <c r="F3060" s="5" t="str">
        <f t="shared" si="379"/>
        <v>Q1</v>
      </c>
      <c r="G3060" s="5" t="s">
        <v>35</v>
      </c>
      <c r="H3060" s="5" t="s">
        <v>36</v>
      </c>
      <c r="I3060" s="5" t="s">
        <v>37</v>
      </c>
      <c r="J3060" s="5" t="s">
        <v>54</v>
      </c>
      <c r="K3060" s="5" t="s">
        <v>99</v>
      </c>
      <c r="L3060" s="5" t="s">
        <v>40</v>
      </c>
      <c r="M3060" s="5" t="s">
        <v>41</v>
      </c>
      <c r="N3060" s="5">
        <v>2</v>
      </c>
      <c r="O3060" s="7">
        <v>1723</v>
      </c>
      <c r="P3060" s="8">
        <v>0.05</v>
      </c>
      <c r="Q3060" s="7">
        <v>917</v>
      </c>
      <c r="R3060" s="9">
        <f t="shared" si="380"/>
        <v>3273.7</v>
      </c>
      <c r="S3060" s="9">
        <f t="shared" si="381"/>
        <v>1834</v>
      </c>
      <c r="T3060" s="9">
        <f t="shared" si="382"/>
        <v>1439.6999999999998</v>
      </c>
      <c r="U3060" s="10">
        <f t="shared" si="383"/>
        <v>0.43977762165134249</v>
      </c>
      <c r="V3060" s="5" t="s">
        <v>42</v>
      </c>
    </row>
    <row r="3061" spans="1:22" x14ac:dyDescent="0.3">
      <c r="A3061" s="5" t="s">
        <v>3148</v>
      </c>
      <c r="B3061" s="6">
        <v>45677</v>
      </c>
      <c r="C3061" s="5">
        <f t="shared" si="376"/>
        <v>2025</v>
      </c>
      <c r="D3061" s="5">
        <f t="shared" si="377"/>
        <v>1</v>
      </c>
      <c r="E3061" s="5" t="str">
        <f t="shared" si="378"/>
        <v>Jan</v>
      </c>
      <c r="F3061" s="5" t="str">
        <f t="shared" si="379"/>
        <v>Q1</v>
      </c>
      <c r="G3061" s="5" t="s">
        <v>58</v>
      </c>
      <c r="H3061" s="5" t="s">
        <v>72</v>
      </c>
      <c r="I3061" s="5" t="s">
        <v>73</v>
      </c>
      <c r="J3061" s="5" t="s">
        <v>46</v>
      </c>
      <c r="K3061" s="5" t="s">
        <v>89</v>
      </c>
      <c r="L3061" s="5" t="s">
        <v>40</v>
      </c>
      <c r="M3061" s="5" t="s">
        <v>49</v>
      </c>
      <c r="N3061" s="5">
        <v>1</v>
      </c>
      <c r="O3061" s="7">
        <v>2290</v>
      </c>
      <c r="P3061" s="8">
        <v>0.15</v>
      </c>
      <c r="Q3061" s="7">
        <v>1347</v>
      </c>
      <c r="R3061" s="9">
        <f t="shared" si="380"/>
        <v>1946.5</v>
      </c>
      <c r="S3061" s="9">
        <f t="shared" si="381"/>
        <v>1347</v>
      </c>
      <c r="T3061" s="9">
        <f t="shared" si="382"/>
        <v>599.5</v>
      </c>
      <c r="U3061" s="10">
        <f t="shared" si="383"/>
        <v>0.30798869766247111</v>
      </c>
      <c r="V3061" s="5" t="s">
        <v>42</v>
      </c>
    </row>
    <row r="3062" spans="1:22" x14ac:dyDescent="0.3">
      <c r="A3062" s="5" t="s">
        <v>3149</v>
      </c>
      <c r="B3062" s="6">
        <v>45677</v>
      </c>
      <c r="C3062" s="5">
        <f t="shared" si="376"/>
        <v>2025</v>
      </c>
      <c r="D3062" s="5">
        <f t="shared" si="377"/>
        <v>1</v>
      </c>
      <c r="E3062" s="5" t="str">
        <f t="shared" si="378"/>
        <v>Jan</v>
      </c>
      <c r="F3062" s="5" t="str">
        <f t="shared" si="379"/>
        <v>Q1</v>
      </c>
      <c r="G3062" s="5" t="s">
        <v>58</v>
      </c>
      <c r="H3062" s="5" t="s">
        <v>68</v>
      </c>
      <c r="I3062" s="5" t="s">
        <v>69</v>
      </c>
      <c r="J3062" s="5" t="s">
        <v>38</v>
      </c>
      <c r="K3062" s="5" t="s">
        <v>39</v>
      </c>
      <c r="L3062" s="5" t="s">
        <v>40</v>
      </c>
      <c r="M3062" s="5" t="s">
        <v>56</v>
      </c>
      <c r="N3062" s="5">
        <v>1</v>
      </c>
      <c r="O3062" s="7">
        <v>57184</v>
      </c>
      <c r="P3062" s="8">
        <v>0.15</v>
      </c>
      <c r="Q3062" s="7">
        <v>49026</v>
      </c>
      <c r="R3062" s="9">
        <f t="shared" si="380"/>
        <v>48606.400000000001</v>
      </c>
      <c r="S3062" s="9">
        <f t="shared" si="381"/>
        <v>49026</v>
      </c>
      <c r="T3062" s="9">
        <f t="shared" si="382"/>
        <v>-419.59999999999854</v>
      </c>
      <c r="U3062" s="10">
        <f t="shared" si="383"/>
        <v>-8.6326080516145719E-3</v>
      </c>
      <c r="V3062" s="5" t="s">
        <v>42</v>
      </c>
    </row>
    <row r="3063" spans="1:22" x14ac:dyDescent="0.3">
      <c r="A3063" s="5" t="s">
        <v>3150</v>
      </c>
      <c r="B3063" s="6">
        <v>45677</v>
      </c>
      <c r="C3063" s="5">
        <f t="shared" si="376"/>
        <v>2025</v>
      </c>
      <c r="D3063" s="5">
        <f t="shared" si="377"/>
        <v>1</v>
      </c>
      <c r="E3063" s="5" t="str">
        <f t="shared" si="378"/>
        <v>Jan</v>
      </c>
      <c r="F3063" s="5" t="str">
        <f t="shared" si="379"/>
        <v>Q1</v>
      </c>
      <c r="G3063" s="5" t="s">
        <v>58</v>
      </c>
      <c r="H3063" s="5" t="s">
        <v>68</v>
      </c>
      <c r="I3063" s="5" t="s">
        <v>69</v>
      </c>
      <c r="J3063" s="5" t="s">
        <v>46</v>
      </c>
      <c r="K3063" s="5" t="s">
        <v>89</v>
      </c>
      <c r="L3063" s="5" t="s">
        <v>76</v>
      </c>
      <c r="M3063" s="5" t="s">
        <v>41</v>
      </c>
      <c r="N3063" s="5">
        <v>8</v>
      </c>
      <c r="O3063" s="7">
        <v>2293</v>
      </c>
      <c r="P3063" s="8">
        <v>0.05</v>
      </c>
      <c r="Q3063" s="7">
        <v>1369</v>
      </c>
      <c r="R3063" s="9">
        <f t="shared" si="380"/>
        <v>17426.8</v>
      </c>
      <c r="S3063" s="9">
        <f t="shared" si="381"/>
        <v>10952</v>
      </c>
      <c r="T3063" s="9">
        <f t="shared" si="382"/>
        <v>6474.7999999999993</v>
      </c>
      <c r="U3063" s="10">
        <f t="shared" si="383"/>
        <v>0.37154268138728852</v>
      </c>
      <c r="V3063" s="5" t="s">
        <v>42</v>
      </c>
    </row>
    <row r="3064" spans="1:22" x14ac:dyDescent="0.3">
      <c r="A3064" s="5" t="s">
        <v>3151</v>
      </c>
      <c r="B3064" s="6">
        <v>45677</v>
      </c>
      <c r="C3064" s="5">
        <f t="shared" si="376"/>
        <v>2025</v>
      </c>
      <c r="D3064" s="5">
        <f t="shared" si="377"/>
        <v>1</v>
      </c>
      <c r="E3064" s="5" t="str">
        <f t="shared" si="378"/>
        <v>Jan</v>
      </c>
      <c r="F3064" s="5" t="str">
        <f t="shared" si="379"/>
        <v>Q1</v>
      </c>
      <c r="G3064" s="5" t="s">
        <v>63</v>
      </c>
      <c r="H3064" s="5" t="s">
        <v>109</v>
      </c>
      <c r="I3064" s="5" t="s">
        <v>110</v>
      </c>
      <c r="J3064" s="5" t="s">
        <v>54</v>
      </c>
      <c r="K3064" s="5" t="s">
        <v>99</v>
      </c>
      <c r="L3064" s="5" t="s">
        <v>76</v>
      </c>
      <c r="M3064" s="5" t="s">
        <v>56</v>
      </c>
      <c r="N3064" s="5">
        <v>4</v>
      </c>
      <c r="O3064" s="7">
        <v>1857</v>
      </c>
      <c r="P3064" s="8">
        <v>0.15</v>
      </c>
      <c r="Q3064" s="7">
        <v>979</v>
      </c>
      <c r="R3064" s="9">
        <f t="shared" si="380"/>
        <v>6313.8</v>
      </c>
      <c r="S3064" s="9">
        <f t="shared" si="381"/>
        <v>3916</v>
      </c>
      <c r="T3064" s="9">
        <f t="shared" si="382"/>
        <v>2397.8000000000002</v>
      </c>
      <c r="U3064" s="10">
        <f t="shared" si="383"/>
        <v>0.3797712946244734</v>
      </c>
      <c r="V3064" s="5" t="s">
        <v>42</v>
      </c>
    </row>
    <row r="3065" spans="1:22" x14ac:dyDescent="0.3">
      <c r="A3065" s="5" t="s">
        <v>3152</v>
      </c>
      <c r="B3065" s="6">
        <v>45678</v>
      </c>
      <c r="C3065" s="5">
        <f t="shared" si="376"/>
        <v>2025</v>
      </c>
      <c r="D3065" s="5">
        <f t="shared" si="377"/>
        <v>1</v>
      </c>
      <c r="E3065" s="5" t="str">
        <f t="shared" si="378"/>
        <v>Jan</v>
      </c>
      <c r="F3065" s="5" t="str">
        <f t="shared" si="379"/>
        <v>Q1</v>
      </c>
      <c r="G3065" s="5" t="s">
        <v>35</v>
      </c>
      <c r="H3065" s="5" t="s">
        <v>44</v>
      </c>
      <c r="I3065" s="5" t="s">
        <v>45</v>
      </c>
      <c r="J3065" s="5" t="s">
        <v>46</v>
      </c>
      <c r="K3065" s="5" t="s">
        <v>89</v>
      </c>
      <c r="L3065" s="5" t="s">
        <v>40</v>
      </c>
      <c r="M3065" s="5" t="s">
        <v>49</v>
      </c>
      <c r="N3065" s="5">
        <v>1</v>
      </c>
      <c r="O3065" s="7">
        <v>1994</v>
      </c>
      <c r="P3065" s="8">
        <v>0.15</v>
      </c>
      <c r="Q3065" s="7">
        <v>1162</v>
      </c>
      <c r="R3065" s="9">
        <f t="shared" si="380"/>
        <v>1694.8999999999999</v>
      </c>
      <c r="S3065" s="9">
        <f t="shared" si="381"/>
        <v>1162</v>
      </c>
      <c r="T3065" s="9">
        <f t="shared" si="382"/>
        <v>532.89999999999986</v>
      </c>
      <c r="U3065" s="10">
        <f t="shared" si="383"/>
        <v>0.31441382972446746</v>
      </c>
      <c r="V3065" s="5" t="s">
        <v>120</v>
      </c>
    </row>
    <row r="3066" spans="1:22" x14ac:dyDescent="0.3">
      <c r="A3066" s="5" t="s">
        <v>3153</v>
      </c>
      <c r="B3066" s="6">
        <v>45678</v>
      </c>
      <c r="C3066" s="5">
        <f t="shared" si="376"/>
        <v>2025</v>
      </c>
      <c r="D3066" s="5">
        <f t="shared" si="377"/>
        <v>1</v>
      </c>
      <c r="E3066" s="5" t="str">
        <f t="shared" si="378"/>
        <v>Jan</v>
      </c>
      <c r="F3066" s="5" t="str">
        <f t="shared" si="379"/>
        <v>Q1</v>
      </c>
      <c r="G3066" s="5" t="s">
        <v>51</v>
      </c>
      <c r="H3066" s="5" t="s">
        <v>106</v>
      </c>
      <c r="I3066" s="5" t="s">
        <v>107</v>
      </c>
      <c r="J3066" s="5" t="s">
        <v>46</v>
      </c>
      <c r="K3066" s="5" t="s">
        <v>89</v>
      </c>
      <c r="L3066" s="5" t="s">
        <v>40</v>
      </c>
      <c r="M3066" s="5" t="s">
        <v>41</v>
      </c>
      <c r="N3066" s="5">
        <v>2</v>
      </c>
      <c r="O3066" s="7">
        <v>2226</v>
      </c>
      <c r="P3066" s="8">
        <v>0.05</v>
      </c>
      <c r="Q3066" s="7">
        <v>1316</v>
      </c>
      <c r="R3066" s="9">
        <f t="shared" si="380"/>
        <v>4229.3999999999996</v>
      </c>
      <c r="S3066" s="9">
        <f t="shared" si="381"/>
        <v>2632</v>
      </c>
      <c r="T3066" s="9">
        <f t="shared" si="382"/>
        <v>1597.3999999999996</v>
      </c>
      <c r="U3066" s="10">
        <f t="shared" si="383"/>
        <v>0.37768950678583246</v>
      </c>
      <c r="V3066" s="5" t="s">
        <v>42</v>
      </c>
    </row>
    <row r="3067" spans="1:22" x14ac:dyDescent="0.3">
      <c r="A3067" s="5" t="s">
        <v>3154</v>
      </c>
      <c r="B3067" s="6">
        <v>45678</v>
      </c>
      <c r="C3067" s="5">
        <f t="shared" si="376"/>
        <v>2025</v>
      </c>
      <c r="D3067" s="5">
        <f t="shared" si="377"/>
        <v>1</v>
      </c>
      <c r="E3067" s="5" t="str">
        <f t="shared" si="378"/>
        <v>Jan</v>
      </c>
      <c r="F3067" s="5" t="str">
        <f t="shared" si="379"/>
        <v>Q1</v>
      </c>
      <c r="G3067" s="5" t="s">
        <v>51</v>
      </c>
      <c r="H3067" s="5" t="s">
        <v>79</v>
      </c>
      <c r="I3067" s="5" t="s">
        <v>80</v>
      </c>
      <c r="J3067" s="5" t="s">
        <v>46</v>
      </c>
      <c r="K3067" s="5" t="s">
        <v>61</v>
      </c>
      <c r="L3067" s="5" t="s">
        <v>76</v>
      </c>
      <c r="M3067" s="5" t="s">
        <v>41</v>
      </c>
      <c r="N3067" s="5">
        <v>2</v>
      </c>
      <c r="O3067" s="7">
        <v>232</v>
      </c>
      <c r="P3067" s="8">
        <v>0.05</v>
      </c>
      <c r="Q3067" s="7">
        <v>96</v>
      </c>
      <c r="R3067" s="9">
        <f t="shared" si="380"/>
        <v>440.79999999999995</v>
      </c>
      <c r="S3067" s="9">
        <f t="shared" si="381"/>
        <v>192</v>
      </c>
      <c r="T3067" s="9">
        <f t="shared" si="382"/>
        <v>248.79999999999995</v>
      </c>
      <c r="U3067" s="10">
        <f t="shared" si="383"/>
        <v>0.56442831215970957</v>
      </c>
      <c r="V3067" s="5" t="s">
        <v>42</v>
      </c>
    </row>
    <row r="3068" spans="1:22" x14ac:dyDescent="0.3">
      <c r="A3068" s="5" t="s">
        <v>3155</v>
      </c>
      <c r="B3068" s="6">
        <v>45679</v>
      </c>
      <c r="C3068" s="5">
        <f t="shared" si="376"/>
        <v>2025</v>
      </c>
      <c r="D3068" s="5">
        <f t="shared" si="377"/>
        <v>1</v>
      </c>
      <c r="E3068" s="5" t="str">
        <f t="shared" si="378"/>
        <v>Jan</v>
      </c>
      <c r="F3068" s="5" t="str">
        <f t="shared" si="379"/>
        <v>Q1</v>
      </c>
      <c r="G3068" s="5" t="s">
        <v>58</v>
      </c>
      <c r="H3068" s="5" t="s">
        <v>72</v>
      </c>
      <c r="I3068" s="5" t="s">
        <v>73</v>
      </c>
      <c r="J3068" s="5" t="s">
        <v>38</v>
      </c>
      <c r="K3068" s="5" t="s">
        <v>75</v>
      </c>
      <c r="L3068" s="5" t="s">
        <v>40</v>
      </c>
      <c r="M3068" s="5" t="s">
        <v>41</v>
      </c>
      <c r="N3068" s="5">
        <v>1</v>
      </c>
      <c r="O3068" s="7">
        <v>11502</v>
      </c>
      <c r="P3068" s="8">
        <v>0.2</v>
      </c>
      <c r="Q3068" s="7">
        <v>8673</v>
      </c>
      <c r="R3068" s="9">
        <f t="shared" si="380"/>
        <v>9201.6</v>
      </c>
      <c r="S3068" s="9">
        <f t="shared" si="381"/>
        <v>8673</v>
      </c>
      <c r="T3068" s="9">
        <f t="shared" si="382"/>
        <v>528.60000000000036</v>
      </c>
      <c r="U3068" s="10">
        <f t="shared" si="383"/>
        <v>5.7446531038080374E-2</v>
      </c>
      <c r="V3068" s="5" t="s">
        <v>42</v>
      </c>
    </row>
    <row r="3069" spans="1:22" x14ac:dyDescent="0.3">
      <c r="A3069" s="5" t="s">
        <v>3156</v>
      </c>
      <c r="B3069" s="6">
        <v>45679</v>
      </c>
      <c r="C3069" s="5">
        <f t="shared" si="376"/>
        <v>2025</v>
      </c>
      <c r="D3069" s="5">
        <f t="shared" si="377"/>
        <v>1</v>
      </c>
      <c r="E3069" s="5" t="str">
        <f t="shared" si="378"/>
        <v>Jan</v>
      </c>
      <c r="F3069" s="5" t="str">
        <f t="shared" si="379"/>
        <v>Q1</v>
      </c>
      <c r="G3069" s="5" t="s">
        <v>35</v>
      </c>
      <c r="H3069" s="5" t="s">
        <v>44</v>
      </c>
      <c r="I3069" s="5" t="s">
        <v>45</v>
      </c>
      <c r="J3069" s="5" t="s">
        <v>46</v>
      </c>
      <c r="K3069" s="5" t="s">
        <v>61</v>
      </c>
      <c r="L3069" s="5" t="s">
        <v>76</v>
      </c>
      <c r="M3069" s="5" t="s">
        <v>49</v>
      </c>
      <c r="N3069" s="5">
        <v>1</v>
      </c>
      <c r="O3069" s="7">
        <v>250</v>
      </c>
      <c r="P3069" s="8">
        <v>0.15</v>
      </c>
      <c r="Q3069" s="7">
        <v>106</v>
      </c>
      <c r="R3069" s="9">
        <f t="shared" si="380"/>
        <v>212.5</v>
      </c>
      <c r="S3069" s="9">
        <f t="shared" si="381"/>
        <v>106</v>
      </c>
      <c r="T3069" s="9">
        <f t="shared" si="382"/>
        <v>106.5</v>
      </c>
      <c r="U3069" s="10">
        <f t="shared" si="383"/>
        <v>0.50117647058823533</v>
      </c>
      <c r="V3069" s="5" t="s">
        <v>42</v>
      </c>
    </row>
    <row r="3070" spans="1:22" x14ac:dyDescent="0.3">
      <c r="A3070" s="5" t="s">
        <v>3157</v>
      </c>
      <c r="B3070" s="6">
        <v>45679</v>
      </c>
      <c r="C3070" s="5">
        <f t="shared" si="376"/>
        <v>2025</v>
      </c>
      <c r="D3070" s="5">
        <f t="shared" si="377"/>
        <v>1</v>
      </c>
      <c r="E3070" s="5" t="str">
        <f t="shared" si="378"/>
        <v>Jan</v>
      </c>
      <c r="F3070" s="5" t="str">
        <f t="shared" si="379"/>
        <v>Q1</v>
      </c>
      <c r="G3070" s="5" t="s">
        <v>58</v>
      </c>
      <c r="H3070" s="5" t="s">
        <v>72</v>
      </c>
      <c r="I3070" s="5" t="s">
        <v>73</v>
      </c>
      <c r="J3070" s="5" t="s">
        <v>46</v>
      </c>
      <c r="K3070" s="5" t="s">
        <v>66</v>
      </c>
      <c r="L3070" s="5" t="s">
        <v>76</v>
      </c>
      <c r="M3070" s="5" t="s">
        <v>41</v>
      </c>
      <c r="N3070" s="5">
        <v>2</v>
      </c>
      <c r="O3070" s="7">
        <v>291</v>
      </c>
      <c r="P3070" s="8">
        <v>0.2</v>
      </c>
      <c r="Q3070" s="7">
        <v>113</v>
      </c>
      <c r="R3070" s="9">
        <f t="shared" si="380"/>
        <v>465.6</v>
      </c>
      <c r="S3070" s="9">
        <f t="shared" si="381"/>
        <v>226</v>
      </c>
      <c r="T3070" s="9">
        <f t="shared" si="382"/>
        <v>239.60000000000002</v>
      </c>
      <c r="U3070" s="10">
        <f t="shared" si="383"/>
        <v>0.51460481099656363</v>
      </c>
      <c r="V3070" s="5" t="s">
        <v>42</v>
      </c>
    </row>
    <row r="3071" spans="1:22" x14ac:dyDescent="0.3">
      <c r="A3071" s="5" t="s">
        <v>3158</v>
      </c>
      <c r="B3071" s="6">
        <v>45680</v>
      </c>
      <c r="C3071" s="5">
        <f t="shared" si="376"/>
        <v>2025</v>
      </c>
      <c r="D3071" s="5">
        <f t="shared" si="377"/>
        <v>1</v>
      </c>
      <c r="E3071" s="5" t="str">
        <f t="shared" si="378"/>
        <v>Jan</v>
      </c>
      <c r="F3071" s="5" t="str">
        <f t="shared" si="379"/>
        <v>Q1</v>
      </c>
      <c r="G3071" s="5" t="s">
        <v>35</v>
      </c>
      <c r="H3071" s="5" t="s">
        <v>91</v>
      </c>
      <c r="I3071" s="5" t="s">
        <v>92</v>
      </c>
      <c r="J3071" s="5" t="s">
        <v>81</v>
      </c>
      <c r="K3071" s="5" t="s">
        <v>94</v>
      </c>
      <c r="L3071" s="5" t="s">
        <v>40</v>
      </c>
      <c r="M3071" s="5" t="s">
        <v>41</v>
      </c>
      <c r="N3071" s="5">
        <v>2</v>
      </c>
      <c r="O3071" s="7">
        <v>30471</v>
      </c>
      <c r="P3071" s="8">
        <v>0.05</v>
      </c>
      <c r="Q3071" s="7">
        <v>20559</v>
      </c>
      <c r="R3071" s="9">
        <f t="shared" si="380"/>
        <v>57894.899999999994</v>
      </c>
      <c r="S3071" s="9">
        <f t="shared" si="381"/>
        <v>41118</v>
      </c>
      <c r="T3071" s="9">
        <f t="shared" si="382"/>
        <v>16776.899999999994</v>
      </c>
      <c r="U3071" s="10">
        <f t="shared" si="383"/>
        <v>0.28978200152345018</v>
      </c>
      <c r="V3071" s="5" t="s">
        <v>42</v>
      </c>
    </row>
    <row r="3072" spans="1:22" x14ac:dyDescent="0.3">
      <c r="A3072" s="5" t="s">
        <v>3159</v>
      </c>
      <c r="B3072" s="6">
        <v>45680</v>
      </c>
      <c r="C3072" s="5">
        <f t="shared" si="376"/>
        <v>2025</v>
      </c>
      <c r="D3072" s="5">
        <f t="shared" si="377"/>
        <v>1</v>
      </c>
      <c r="E3072" s="5" t="str">
        <f t="shared" si="378"/>
        <v>Jan</v>
      </c>
      <c r="F3072" s="5" t="str">
        <f t="shared" si="379"/>
        <v>Q1</v>
      </c>
      <c r="G3072" s="5" t="s">
        <v>58</v>
      </c>
      <c r="H3072" s="5" t="s">
        <v>59</v>
      </c>
      <c r="I3072" s="5" t="s">
        <v>60</v>
      </c>
      <c r="J3072" s="5" t="s">
        <v>38</v>
      </c>
      <c r="K3072" s="5" t="s">
        <v>118</v>
      </c>
      <c r="L3072" s="5" t="s">
        <v>40</v>
      </c>
      <c r="M3072" s="5" t="s">
        <v>41</v>
      </c>
      <c r="N3072" s="5">
        <v>2</v>
      </c>
      <c r="O3072" s="7">
        <v>19784</v>
      </c>
      <c r="P3072" s="8">
        <v>0.05</v>
      </c>
      <c r="Q3072" s="7">
        <v>15760</v>
      </c>
      <c r="R3072" s="9">
        <f t="shared" si="380"/>
        <v>37589.599999999999</v>
      </c>
      <c r="S3072" s="9">
        <f t="shared" si="381"/>
        <v>31520</v>
      </c>
      <c r="T3072" s="9">
        <f t="shared" si="382"/>
        <v>6069.5999999999985</v>
      </c>
      <c r="U3072" s="10">
        <f t="shared" si="383"/>
        <v>0.16147019388341452</v>
      </c>
      <c r="V3072" s="5" t="s">
        <v>42</v>
      </c>
    </row>
    <row r="3073" spans="1:22" x14ac:dyDescent="0.3">
      <c r="A3073" s="5" t="s">
        <v>3160</v>
      </c>
      <c r="B3073" s="6">
        <v>45681</v>
      </c>
      <c r="C3073" s="5">
        <f t="shared" si="376"/>
        <v>2025</v>
      </c>
      <c r="D3073" s="5">
        <f t="shared" si="377"/>
        <v>1</v>
      </c>
      <c r="E3073" s="5" t="str">
        <f t="shared" si="378"/>
        <v>Jan</v>
      </c>
      <c r="F3073" s="5" t="str">
        <f t="shared" si="379"/>
        <v>Q1</v>
      </c>
      <c r="G3073" s="5" t="s">
        <v>58</v>
      </c>
      <c r="H3073" s="5" t="s">
        <v>59</v>
      </c>
      <c r="I3073" s="5" t="s">
        <v>60</v>
      </c>
      <c r="J3073" s="5" t="s">
        <v>38</v>
      </c>
      <c r="K3073" s="5" t="s">
        <v>39</v>
      </c>
      <c r="L3073" s="5" t="s">
        <v>76</v>
      </c>
      <c r="M3073" s="5" t="s">
        <v>49</v>
      </c>
      <c r="N3073" s="5">
        <v>1</v>
      </c>
      <c r="O3073" s="7">
        <v>54043</v>
      </c>
      <c r="P3073" s="8">
        <v>0</v>
      </c>
      <c r="Q3073" s="7">
        <v>46375</v>
      </c>
      <c r="R3073" s="9">
        <f t="shared" si="380"/>
        <v>54043</v>
      </c>
      <c r="S3073" s="9">
        <f t="shared" si="381"/>
        <v>46375</v>
      </c>
      <c r="T3073" s="9">
        <f t="shared" si="382"/>
        <v>7668</v>
      </c>
      <c r="U3073" s="10">
        <f t="shared" si="383"/>
        <v>0.14188701589475047</v>
      </c>
      <c r="V3073" s="5" t="s">
        <v>42</v>
      </c>
    </row>
    <row r="3074" spans="1:22" x14ac:dyDescent="0.3">
      <c r="A3074" s="5" t="s">
        <v>3161</v>
      </c>
      <c r="B3074" s="6">
        <v>45681</v>
      </c>
      <c r="C3074" s="5">
        <f t="shared" ref="C3074:C3137" si="384">YEAR(B3074)</f>
        <v>2025</v>
      </c>
      <c r="D3074" s="5">
        <f t="shared" ref="D3074:D3137" si="385">MONTH(B3074)</f>
        <v>1</v>
      </c>
      <c r="E3074" s="5" t="str">
        <f t="shared" ref="E3074:E3137" si="386">TEXT(B3074,"mmm")</f>
        <v>Jan</v>
      </c>
      <c r="F3074" s="5" t="str">
        <f t="shared" ref="F3074:F3137" si="387">"Q"&amp;ROUNDUP(D3074/3,0)</f>
        <v>Q1</v>
      </c>
      <c r="G3074" s="5" t="s">
        <v>58</v>
      </c>
      <c r="H3074" s="5" t="s">
        <v>59</v>
      </c>
      <c r="I3074" s="5" t="s">
        <v>60</v>
      </c>
      <c r="J3074" s="5" t="s">
        <v>81</v>
      </c>
      <c r="K3074" s="5" t="s">
        <v>146</v>
      </c>
      <c r="L3074" s="5" t="s">
        <v>40</v>
      </c>
      <c r="M3074" s="5" t="s">
        <v>49</v>
      </c>
      <c r="N3074" s="5">
        <v>4</v>
      </c>
      <c r="O3074" s="7">
        <v>8449</v>
      </c>
      <c r="P3074" s="8">
        <v>0.05</v>
      </c>
      <c r="Q3074" s="7">
        <v>5318</v>
      </c>
      <c r="R3074" s="9">
        <f t="shared" ref="R3074:R3137" si="388">N3074*O3074*(1-P3074)</f>
        <v>32106.199999999997</v>
      </c>
      <c r="S3074" s="9">
        <f t="shared" ref="S3074:S3137" si="389">N3074*Q3074</f>
        <v>21272</v>
      </c>
      <c r="T3074" s="9">
        <f t="shared" ref="T3074:T3137" si="390">R3074-S3074</f>
        <v>10834.199999999997</v>
      </c>
      <c r="U3074" s="10">
        <f t="shared" ref="U3074:U3137" si="391">IF(R3074=0,0,T3074/R3074)</f>
        <v>0.3374488416567516</v>
      </c>
      <c r="V3074" s="5" t="s">
        <v>42</v>
      </c>
    </row>
    <row r="3075" spans="1:22" x14ac:dyDescent="0.3">
      <c r="A3075" s="5" t="s">
        <v>3162</v>
      </c>
      <c r="B3075" s="6">
        <v>45681</v>
      </c>
      <c r="C3075" s="5">
        <f t="shared" si="384"/>
        <v>2025</v>
      </c>
      <c r="D3075" s="5">
        <f t="shared" si="385"/>
        <v>1</v>
      </c>
      <c r="E3075" s="5" t="str">
        <f t="shared" si="386"/>
        <v>Jan</v>
      </c>
      <c r="F3075" s="5" t="str">
        <f t="shared" si="387"/>
        <v>Q1</v>
      </c>
      <c r="G3075" s="5" t="s">
        <v>51</v>
      </c>
      <c r="H3075" s="5" t="s">
        <v>106</v>
      </c>
      <c r="I3075" s="5" t="s">
        <v>107</v>
      </c>
      <c r="J3075" s="5" t="s">
        <v>81</v>
      </c>
      <c r="K3075" s="5" t="s">
        <v>146</v>
      </c>
      <c r="L3075" s="5" t="s">
        <v>40</v>
      </c>
      <c r="M3075" s="5" t="s">
        <v>49</v>
      </c>
      <c r="N3075" s="5">
        <v>1</v>
      </c>
      <c r="O3075" s="7">
        <v>8443</v>
      </c>
      <c r="P3075" s="8">
        <v>0.2</v>
      </c>
      <c r="Q3075" s="7">
        <v>5285</v>
      </c>
      <c r="R3075" s="9">
        <f t="shared" si="388"/>
        <v>6754.4000000000005</v>
      </c>
      <c r="S3075" s="9">
        <f t="shared" si="389"/>
        <v>5285</v>
      </c>
      <c r="T3075" s="9">
        <f t="shared" si="390"/>
        <v>1469.4000000000005</v>
      </c>
      <c r="U3075" s="10">
        <f t="shared" si="391"/>
        <v>0.21754708042165113</v>
      </c>
      <c r="V3075" s="5" t="s">
        <v>42</v>
      </c>
    </row>
    <row r="3076" spans="1:22" x14ac:dyDescent="0.3">
      <c r="A3076" s="5" t="s">
        <v>3163</v>
      </c>
      <c r="B3076" s="6">
        <v>45681</v>
      </c>
      <c r="C3076" s="5">
        <f t="shared" si="384"/>
        <v>2025</v>
      </c>
      <c r="D3076" s="5">
        <f t="shared" si="385"/>
        <v>1</v>
      </c>
      <c r="E3076" s="5" t="str">
        <f t="shared" si="386"/>
        <v>Jan</v>
      </c>
      <c r="F3076" s="5" t="str">
        <f t="shared" si="387"/>
        <v>Q1</v>
      </c>
      <c r="G3076" s="5" t="s">
        <v>63</v>
      </c>
      <c r="H3076" s="5" t="s">
        <v>109</v>
      </c>
      <c r="I3076" s="5" t="s">
        <v>110</v>
      </c>
      <c r="J3076" s="5" t="s">
        <v>81</v>
      </c>
      <c r="K3076" s="5" t="s">
        <v>130</v>
      </c>
      <c r="L3076" s="5" t="s">
        <v>76</v>
      </c>
      <c r="M3076" s="5" t="s">
        <v>56</v>
      </c>
      <c r="N3076" s="5">
        <v>1</v>
      </c>
      <c r="O3076" s="7">
        <v>13143</v>
      </c>
      <c r="P3076" s="8">
        <v>0.3</v>
      </c>
      <c r="Q3076" s="7">
        <v>7996</v>
      </c>
      <c r="R3076" s="9">
        <f t="shared" si="388"/>
        <v>9200.0999999999985</v>
      </c>
      <c r="S3076" s="9">
        <f t="shared" si="389"/>
        <v>7996</v>
      </c>
      <c r="T3076" s="9">
        <f t="shared" si="390"/>
        <v>1204.0999999999985</v>
      </c>
      <c r="U3076" s="10">
        <f t="shared" si="391"/>
        <v>0.13087901218465003</v>
      </c>
      <c r="V3076" s="5" t="s">
        <v>42</v>
      </c>
    </row>
    <row r="3077" spans="1:22" x14ac:dyDescent="0.3">
      <c r="A3077" s="5" t="s">
        <v>3164</v>
      </c>
      <c r="B3077" s="6">
        <v>45681</v>
      </c>
      <c r="C3077" s="5">
        <f t="shared" si="384"/>
        <v>2025</v>
      </c>
      <c r="D3077" s="5">
        <f t="shared" si="385"/>
        <v>1</v>
      </c>
      <c r="E3077" s="5" t="str">
        <f t="shared" si="386"/>
        <v>Jan</v>
      </c>
      <c r="F3077" s="5" t="str">
        <f t="shared" si="387"/>
        <v>Q1</v>
      </c>
      <c r="G3077" s="5" t="s">
        <v>35</v>
      </c>
      <c r="H3077" s="5" t="s">
        <v>36</v>
      </c>
      <c r="I3077" s="5" t="s">
        <v>37</v>
      </c>
      <c r="J3077" s="5" t="s">
        <v>81</v>
      </c>
      <c r="K3077" s="5" t="s">
        <v>146</v>
      </c>
      <c r="L3077" s="5" t="s">
        <v>76</v>
      </c>
      <c r="M3077" s="5" t="s">
        <v>49</v>
      </c>
      <c r="N3077" s="5">
        <v>3</v>
      </c>
      <c r="O3077" s="7">
        <v>8483</v>
      </c>
      <c r="P3077" s="8">
        <v>0.1</v>
      </c>
      <c r="Q3077" s="7">
        <v>5194</v>
      </c>
      <c r="R3077" s="9">
        <f t="shared" si="388"/>
        <v>22904.100000000002</v>
      </c>
      <c r="S3077" s="9">
        <f t="shared" si="389"/>
        <v>15582</v>
      </c>
      <c r="T3077" s="9">
        <f t="shared" si="390"/>
        <v>7322.1000000000022</v>
      </c>
      <c r="U3077" s="10">
        <f t="shared" si="391"/>
        <v>0.31968512187774245</v>
      </c>
      <c r="V3077" s="5" t="s">
        <v>42</v>
      </c>
    </row>
    <row r="3078" spans="1:22" x14ac:dyDescent="0.3">
      <c r="A3078" s="5" t="s">
        <v>3165</v>
      </c>
      <c r="B3078" s="6">
        <v>45684</v>
      </c>
      <c r="C3078" s="5">
        <f t="shared" si="384"/>
        <v>2025</v>
      </c>
      <c r="D3078" s="5">
        <f t="shared" si="385"/>
        <v>1</v>
      </c>
      <c r="E3078" s="5" t="str">
        <f t="shared" si="386"/>
        <v>Jan</v>
      </c>
      <c r="F3078" s="5" t="str">
        <f t="shared" si="387"/>
        <v>Q1</v>
      </c>
      <c r="G3078" s="5" t="s">
        <v>63</v>
      </c>
      <c r="H3078" s="5" t="s">
        <v>64</v>
      </c>
      <c r="I3078" s="5" t="s">
        <v>65</v>
      </c>
      <c r="J3078" s="5" t="s">
        <v>81</v>
      </c>
      <c r="K3078" s="5" t="s">
        <v>82</v>
      </c>
      <c r="L3078" s="5" t="s">
        <v>48</v>
      </c>
      <c r="M3078" s="5" t="s">
        <v>49</v>
      </c>
      <c r="N3078" s="5">
        <v>2</v>
      </c>
      <c r="O3078" s="7">
        <v>6615</v>
      </c>
      <c r="P3078" s="8">
        <v>0.15</v>
      </c>
      <c r="Q3078" s="7">
        <v>3550</v>
      </c>
      <c r="R3078" s="9">
        <f t="shared" si="388"/>
        <v>11245.5</v>
      </c>
      <c r="S3078" s="9">
        <f t="shared" si="389"/>
        <v>7100</v>
      </c>
      <c r="T3078" s="9">
        <f t="shared" si="390"/>
        <v>4145.5</v>
      </c>
      <c r="U3078" s="10">
        <f t="shared" si="391"/>
        <v>0.36863634342625939</v>
      </c>
      <c r="V3078" s="5" t="s">
        <v>42</v>
      </c>
    </row>
    <row r="3079" spans="1:22" x14ac:dyDescent="0.3">
      <c r="A3079" s="5" t="s">
        <v>3166</v>
      </c>
      <c r="B3079" s="6">
        <v>45684</v>
      </c>
      <c r="C3079" s="5">
        <f t="shared" si="384"/>
        <v>2025</v>
      </c>
      <c r="D3079" s="5">
        <f t="shared" si="385"/>
        <v>1</v>
      </c>
      <c r="E3079" s="5" t="str">
        <f t="shared" si="386"/>
        <v>Jan</v>
      </c>
      <c r="F3079" s="5" t="str">
        <f t="shared" si="387"/>
        <v>Q1</v>
      </c>
      <c r="G3079" s="5" t="s">
        <v>58</v>
      </c>
      <c r="H3079" s="5" t="s">
        <v>59</v>
      </c>
      <c r="I3079" s="5" t="s">
        <v>60</v>
      </c>
      <c r="J3079" s="5" t="s">
        <v>46</v>
      </c>
      <c r="K3079" s="5" t="s">
        <v>61</v>
      </c>
      <c r="L3079" s="5" t="s">
        <v>76</v>
      </c>
      <c r="M3079" s="5" t="s">
        <v>49</v>
      </c>
      <c r="N3079" s="5">
        <v>1</v>
      </c>
      <c r="O3079" s="7">
        <v>252</v>
      </c>
      <c r="P3079" s="8">
        <v>0.15</v>
      </c>
      <c r="Q3079" s="7">
        <v>108</v>
      </c>
      <c r="R3079" s="9">
        <f t="shared" si="388"/>
        <v>214.2</v>
      </c>
      <c r="S3079" s="9">
        <f t="shared" si="389"/>
        <v>108</v>
      </c>
      <c r="T3079" s="9">
        <f t="shared" si="390"/>
        <v>106.19999999999999</v>
      </c>
      <c r="U3079" s="10">
        <f t="shared" si="391"/>
        <v>0.49579831932773105</v>
      </c>
      <c r="V3079" s="5" t="s">
        <v>42</v>
      </c>
    </row>
    <row r="3080" spans="1:22" x14ac:dyDescent="0.3">
      <c r="A3080" s="5" t="s">
        <v>3167</v>
      </c>
      <c r="B3080" s="6">
        <v>45684</v>
      </c>
      <c r="C3080" s="5">
        <f t="shared" si="384"/>
        <v>2025</v>
      </c>
      <c r="D3080" s="5">
        <f t="shared" si="385"/>
        <v>1</v>
      </c>
      <c r="E3080" s="5" t="str">
        <f t="shared" si="386"/>
        <v>Jan</v>
      </c>
      <c r="F3080" s="5" t="str">
        <f t="shared" si="387"/>
        <v>Q1</v>
      </c>
      <c r="G3080" s="5" t="s">
        <v>51</v>
      </c>
      <c r="H3080" s="5" t="s">
        <v>79</v>
      </c>
      <c r="I3080" s="5" t="s">
        <v>80</v>
      </c>
      <c r="J3080" s="5" t="s">
        <v>38</v>
      </c>
      <c r="K3080" s="5" t="s">
        <v>75</v>
      </c>
      <c r="L3080" s="5" t="s">
        <v>40</v>
      </c>
      <c r="M3080" s="5" t="s">
        <v>49</v>
      </c>
      <c r="N3080" s="5">
        <v>1</v>
      </c>
      <c r="O3080" s="7">
        <v>10400</v>
      </c>
      <c r="P3080" s="8">
        <v>0.15</v>
      </c>
      <c r="Q3080" s="7">
        <v>7657</v>
      </c>
      <c r="R3080" s="9">
        <f t="shared" si="388"/>
        <v>8840</v>
      </c>
      <c r="S3080" s="9">
        <f t="shared" si="389"/>
        <v>7657</v>
      </c>
      <c r="T3080" s="9">
        <f t="shared" si="390"/>
        <v>1183</v>
      </c>
      <c r="U3080" s="10">
        <f t="shared" si="391"/>
        <v>0.1338235294117647</v>
      </c>
      <c r="V3080" s="5" t="s">
        <v>42</v>
      </c>
    </row>
    <row r="3081" spans="1:22" x14ac:dyDescent="0.3">
      <c r="A3081" s="5" t="s">
        <v>3168</v>
      </c>
      <c r="B3081" s="6">
        <v>45685</v>
      </c>
      <c r="C3081" s="5">
        <f t="shared" si="384"/>
        <v>2025</v>
      </c>
      <c r="D3081" s="5">
        <f t="shared" si="385"/>
        <v>1</v>
      </c>
      <c r="E3081" s="5" t="str">
        <f t="shared" si="386"/>
        <v>Jan</v>
      </c>
      <c r="F3081" s="5" t="str">
        <f t="shared" si="387"/>
        <v>Q1</v>
      </c>
      <c r="G3081" s="5" t="s">
        <v>63</v>
      </c>
      <c r="H3081" s="5" t="s">
        <v>109</v>
      </c>
      <c r="I3081" s="5" t="s">
        <v>110</v>
      </c>
      <c r="J3081" s="5" t="s">
        <v>46</v>
      </c>
      <c r="K3081" s="5" t="s">
        <v>89</v>
      </c>
      <c r="L3081" s="5" t="s">
        <v>40</v>
      </c>
      <c r="M3081" s="5" t="s">
        <v>41</v>
      </c>
      <c r="N3081" s="5">
        <v>1</v>
      </c>
      <c r="O3081" s="7">
        <v>2280</v>
      </c>
      <c r="P3081" s="8">
        <v>0.2</v>
      </c>
      <c r="Q3081" s="7">
        <v>1322</v>
      </c>
      <c r="R3081" s="9">
        <f t="shared" si="388"/>
        <v>1824</v>
      </c>
      <c r="S3081" s="9">
        <f t="shared" si="389"/>
        <v>1322</v>
      </c>
      <c r="T3081" s="9">
        <f t="shared" si="390"/>
        <v>502</v>
      </c>
      <c r="U3081" s="10">
        <f t="shared" si="391"/>
        <v>0.27521929824561403</v>
      </c>
      <c r="V3081" s="5" t="s">
        <v>42</v>
      </c>
    </row>
    <row r="3082" spans="1:22" x14ac:dyDescent="0.3">
      <c r="A3082" s="5" t="s">
        <v>3169</v>
      </c>
      <c r="B3082" s="6">
        <v>45686</v>
      </c>
      <c r="C3082" s="5">
        <f t="shared" si="384"/>
        <v>2025</v>
      </c>
      <c r="D3082" s="5">
        <f t="shared" si="385"/>
        <v>1</v>
      </c>
      <c r="E3082" s="5" t="str">
        <f t="shared" si="386"/>
        <v>Jan</v>
      </c>
      <c r="F3082" s="5" t="str">
        <f t="shared" si="387"/>
        <v>Q1</v>
      </c>
      <c r="G3082" s="5" t="s">
        <v>51</v>
      </c>
      <c r="H3082" s="5" t="s">
        <v>79</v>
      </c>
      <c r="I3082" s="5" t="s">
        <v>80</v>
      </c>
      <c r="J3082" s="5" t="s">
        <v>46</v>
      </c>
      <c r="K3082" s="5" t="s">
        <v>89</v>
      </c>
      <c r="L3082" s="5" t="s">
        <v>76</v>
      </c>
      <c r="M3082" s="5" t="s">
        <v>56</v>
      </c>
      <c r="N3082" s="5">
        <v>2</v>
      </c>
      <c r="O3082" s="7">
        <v>2378</v>
      </c>
      <c r="P3082" s="8">
        <v>0.05</v>
      </c>
      <c r="Q3082" s="7">
        <v>1347</v>
      </c>
      <c r="R3082" s="9">
        <f t="shared" si="388"/>
        <v>4518.2</v>
      </c>
      <c r="S3082" s="9">
        <f t="shared" si="389"/>
        <v>2694</v>
      </c>
      <c r="T3082" s="9">
        <f t="shared" si="390"/>
        <v>1824.1999999999998</v>
      </c>
      <c r="U3082" s="10">
        <f t="shared" si="391"/>
        <v>0.40374485414545613</v>
      </c>
      <c r="V3082" s="5" t="s">
        <v>120</v>
      </c>
    </row>
    <row r="3083" spans="1:22" x14ac:dyDescent="0.3">
      <c r="A3083" s="5" t="s">
        <v>3170</v>
      </c>
      <c r="B3083" s="6">
        <v>45686</v>
      </c>
      <c r="C3083" s="5">
        <f t="shared" si="384"/>
        <v>2025</v>
      </c>
      <c r="D3083" s="5">
        <f t="shared" si="385"/>
        <v>1</v>
      </c>
      <c r="E3083" s="5" t="str">
        <f t="shared" si="386"/>
        <v>Jan</v>
      </c>
      <c r="F3083" s="5" t="str">
        <f t="shared" si="387"/>
        <v>Q1</v>
      </c>
      <c r="G3083" s="5" t="s">
        <v>63</v>
      </c>
      <c r="H3083" s="5" t="s">
        <v>86</v>
      </c>
      <c r="I3083" s="5" t="s">
        <v>87</v>
      </c>
      <c r="J3083" s="5" t="s">
        <v>81</v>
      </c>
      <c r="K3083" s="5" t="s">
        <v>94</v>
      </c>
      <c r="L3083" s="5" t="s">
        <v>48</v>
      </c>
      <c r="M3083" s="5" t="s">
        <v>56</v>
      </c>
      <c r="N3083" s="5">
        <v>1</v>
      </c>
      <c r="O3083" s="7">
        <v>32249</v>
      </c>
      <c r="P3083" s="8">
        <v>0</v>
      </c>
      <c r="Q3083" s="7">
        <v>21834</v>
      </c>
      <c r="R3083" s="9">
        <f t="shared" si="388"/>
        <v>32249</v>
      </c>
      <c r="S3083" s="9">
        <f t="shared" si="389"/>
        <v>21834</v>
      </c>
      <c r="T3083" s="9">
        <f t="shared" si="390"/>
        <v>10415</v>
      </c>
      <c r="U3083" s="10">
        <f t="shared" si="391"/>
        <v>0.32295575056590903</v>
      </c>
      <c r="V3083" s="5" t="s">
        <v>42</v>
      </c>
    </row>
    <row r="3084" spans="1:22" x14ac:dyDescent="0.3">
      <c r="A3084" s="5" t="s">
        <v>3171</v>
      </c>
      <c r="B3084" s="6">
        <v>45686</v>
      </c>
      <c r="C3084" s="5">
        <f t="shared" si="384"/>
        <v>2025</v>
      </c>
      <c r="D3084" s="5">
        <f t="shared" si="385"/>
        <v>1</v>
      </c>
      <c r="E3084" s="5" t="str">
        <f t="shared" si="386"/>
        <v>Jan</v>
      </c>
      <c r="F3084" s="5" t="str">
        <f t="shared" si="387"/>
        <v>Q1</v>
      </c>
      <c r="G3084" s="5" t="s">
        <v>63</v>
      </c>
      <c r="H3084" s="5" t="s">
        <v>109</v>
      </c>
      <c r="I3084" s="5" t="s">
        <v>110</v>
      </c>
      <c r="J3084" s="5" t="s">
        <v>54</v>
      </c>
      <c r="K3084" s="5" t="s">
        <v>99</v>
      </c>
      <c r="L3084" s="5" t="s">
        <v>76</v>
      </c>
      <c r="M3084" s="5" t="s">
        <v>56</v>
      </c>
      <c r="N3084" s="5">
        <v>4</v>
      </c>
      <c r="O3084" s="7">
        <v>1649</v>
      </c>
      <c r="P3084" s="8">
        <v>0.05</v>
      </c>
      <c r="Q3084" s="7">
        <v>845</v>
      </c>
      <c r="R3084" s="9">
        <f t="shared" si="388"/>
        <v>6266.2</v>
      </c>
      <c r="S3084" s="9">
        <f t="shared" si="389"/>
        <v>3380</v>
      </c>
      <c r="T3084" s="9">
        <f t="shared" si="390"/>
        <v>2886.2</v>
      </c>
      <c r="U3084" s="10">
        <f t="shared" si="391"/>
        <v>0.46059812964795249</v>
      </c>
      <c r="V3084" s="5" t="s">
        <v>42</v>
      </c>
    </row>
    <row r="3085" spans="1:22" x14ac:dyDescent="0.3">
      <c r="A3085" s="5" t="s">
        <v>3172</v>
      </c>
      <c r="B3085" s="6">
        <v>45687</v>
      </c>
      <c r="C3085" s="5">
        <f t="shared" si="384"/>
        <v>2025</v>
      </c>
      <c r="D3085" s="5">
        <f t="shared" si="385"/>
        <v>1</v>
      </c>
      <c r="E3085" s="5" t="str">
        <f t="shared" si="386"/>
        <v>Jan</v>
      </c>
      <c r="F3085" s="5" t="str">
        <f t="shared" si="387"/>
        <v>Q1</v>
      </c>
      <c r="G3085" s="5" t="s">
        <v>51</v>
      </c>
      <c r="H3085" s="5" t="s">
        <v>79</v>
      </c>
      <c r="I3085" s="5" t="s">
        <v>80</v>
      </c>
      <c r="J3085" s="5" t="s">
        <v>81</v>
      </c>
      <c r="K3085" s="5" t="s">
        <v>146</v>
      </c>
      <c r="L3085" s="5" t="s">
        <v>40</v>
      </c>
      <c r="M3085" s="5" t="s">
        <v>49</v>
      </c>
      <c r="N3085" s="5">
        <v>4</v>
      </c>
      <c r="O3085" s="7">
        <v>9476</v>
      </c>
      <c r="P3085" s="8">
        <v>0.3</v>
      </c>
      <c r="Q3085" s="7">
        <v>5788</v>
      </c>
      <c r="R3085" s="9">
        <f t="shared" si="388"/>
        <v>26532.799999999999</v>
      </c>
      <c r="S3085" s="9">
        <f t="shared" si="389"/>
        <v>23152</v>
      </c>
      <c r="T3085" s="9">
        <f t="shared" si="390"/>
        <v>3380.7999999999993</v>
      </c>
      <c r="U3085" s="10">
        <f t="shared" si="391"/>
        <v>0.12741964662606281</v>
      </c>
      <c r="V3085" s="5" t="s">
        <v>42</v>
      </c>
    </row>
    <row r="3086" spans="1:22" x14ac:dyDescent="0.3">
      <c r="A3086" s="5" t="s">
        <v>3173</v>
      </c>
      <c r="B3086" s="6">
        <v>45688</v>
      </c>
      <c r="C3086" s="5">
        <f t="shared" si="384"/>
        <v>2025</v>
      </c>
      <c r="D3086" s="5">
        <f t="shared" si="385"/>
        <v>1</v>
      </c>
      <c r="E3086" s="5" t="str">
        <f t="shared" si="386"/>
        <v>Jan</v>
      </c>
      <c r="F3086" s="5" t="str">
        <f t="shared" si="387"/>
        <v>Q1</v>
      </c>
      <c r="G3086" s="5" t="s">
        <v>58</v>
      </c>
      <c r="H3086" s="5" t="s">
        <v>68</v>
      </c>
      <c r="I3086" s="5" t="s">
        <v>69</v>
      </c>
      <c r="J3086" s="5" t="s">
        <v>38</v>
      </c>
      <c r="K3086" s="5" t="s">
        <v>104</v>
      </c>
      <c r="L3086" s="5" t="s">
        <v>40</v>
      </c>
      <c r="M3086" s="5" t="s">
        <v>41</v>
      </c>
      <c r="N3086" s="5">
        <v>1</v>
      </c>
      <c r="O3086" s="7">
        <v>1567</v>
      </c>
      <c r="P3086" s="8">
        <v>0.2</v>
      </c>
      <c r="Q3086" s="7">
        <v>793</v>
      </c>
      <c r="R3086" s="9">
        <f t="shared" si="388"/>
        <v>1253.6000000000001</v>
      </c>
      <c r="S3086" s="9">
        <f t="shared" si="389"/>
        <v>793</v>
      </c>
      <c r="T3086" s="9">
        <f t="shared" si="390"/>
        <v>460.60000000000014</v>
      </c>
      <c r="U3086" s="10">
        <f t="shared" si="391"/>
        <v>0.36742182514358657</v>
      </c>
      <c r="V3086" s="5" t="s">
        <v>42</v>
      </c>
    </row>
    <row r="3087" spans="1:22" x14ac:dyDescent="0.3">
      <c r="A3087" s="5" t="s">
        <v>3174</v>
      </c>
      <c r="B3087" s="6">
        <v>45688</v>
      </c>
      <c r="C3087" s="5">
        <f t="shared" si="384"/>
        <v>2025</v>
      </c>
      <c r="D3087" s="5">
        <f t="shared" si="385"/>
        <v>1</v>
      </c>
      <c r="E3087" s="5" t="str">
        <f t="shared" si="386"/>
        <v>Jan</v>
      </c>
      <c r="F3087" s="5" t="str">
        <f t="shared" si="387"/>
        <v>Q1</v>
      </c>
      <c r="G3087" s="5" t="s">
        <v>35</v>
      </c>
      <c r="H3087" s="5" t="s">
        <v>44</v>
      </c>
      <c r="I3087" s="5" t="s">
        <v>45</v>
      </c>
      <c r="J3087" s="5" t="s">
        <v>46</v>
      </c>
      <c r="K3087" s="5" t="s">
        <v>89</v>
      </c>
      <c r="L3087" s="5" t="s">
        <v>76</v>
      </c>
      <c r="M3087" s="5" t="s">
        <v>56</v>
      </c>
      <c r="N3087" s="5">
        <v>5</v>
      </c>
      <c r="O3087" s="7">
        <v>2286</v>
      </c>
      <c r="P3087" s="8">
        <v>0</v>
      </c>
      <c r="Q3087" s="7">
        <v>1318</v>
      </c>
      <c r="R3087" s="9">
        <f t="shared" si="388"/>
        <v>11430</v>
      </c>
      <c r="S3087" s="9">
        <f t="shared" si="389"/>
        <v>6590</v>
      </c>
      <c r="T3087" s="9">
        <f t="shared" si="390"/>
        <v>4840</v>
      </c>
      <c r="U3087" s="10">
        <f t="shared" si="391"/>
        <v>0.42344706911636043</v>
      </c>
      <c r="V3087" s="5" t="s">
        <v>42</v>
      </c>
    </row>
    <row r="3088" spans="1:22" x14ac:dyDescent="0.3">
      <c r="A3088" s="5" t="s">
        <v>3175</v>
      </c>
      <c r="B3088" s="6">
        <v>45688</v>
      </c>
      <c r="C3088" s="5">
        <f t="shared" si="384"/>
        <v>2025</v>
      </c>
      <c r="D3088" s="5">
        <f t="shared" si="385"/>
        <v>1</v>
      </c>
      <c r="E3088" s="5" t="str">
        <f t="shared" si="386"/>
        <v>Jan</v>
      </c>
      <c r="F3088" s="5" t="str">
        <f t="shared" si="387"/>
        <v>Q1</v>
      </c>
      <c r="G3088" s="5" t="s">
        <v>35</v>
      </c>
      <c r="H3088" s="5" t="s">
        <v>44</v>
      </c>
      <c r="I3088" s="5" t="s">
        <v>45</v>
      </c>
      <c r="J3088" s="5" t="s">
        <v>38</v>
      </c>
      <c r="K3088" s="5" t="s">
        <v>75</v>
      </c>
      <c r="L3088" s="5" t="s">
        <v>48</v>
      </c>
      <c r="M3088" s="5" t="s">
        <v>49</v>
      </c>
      <c r="N3088" s="5">
        <v>1</v>
      </c>
      <c r="O3088" s="7">
        <v>10125</v>
      </c>
      <c r="P3088" s="8">
        <v>0.15</v>
      </c>
      <c r="Q3088" s="7">
        <v>7285</v>
      </c>
      <c r="R3088" s="9">
        <f t="shared" si="388"/>
        <v>8606.25</v>
      </c>
      <c r="S3088" s="9">
        <f t="shared" si="389"/>
        <v>7285</v>
      </c>
      <c r="T3088" s="9">
        <f t="shared" si="390"/>
        <v>1321.25</v>
      </c>
      <c r="U3088" s="10">
        <f t="shared" si="391"/>
        <v>0.15352214960058097</v>
      </c>
      <c r="V3088" s="5" t="s">
        <v>42</v>
      </c>
    </row>
    <row r="3089" spans="1:22" x14ac:dyDescent="0.3">
      <c r="A3089" s="5" t="s">
        <v>3176</v>
      </c>
      <c r="B3089" s="6">
        <v>45688</v>
      </c>
      <c r="C3089" s="5">
        <f t="shared" si="384"/>
        <v>2025</v>
      </c>
      <c r="D3089" s="5">
        <f t="shared" si="385"/>
        <v>1</v>
      </c>
      <c r="E3089" s="5" t="str">
        <f t="shared" si="386"/>
        <v>Jan</v>
      </c>
      <c r="F3089" s="5" t="str">
        <f t="shared" si="387"/>
        <v>Q1</v>
      </c>
      <c r="G3089" s="5" t="s">
        <v>51</v>
      </c>
      <c r="H3089" s="5" t="s">
        <v>52</v>
      </c>
      <c r="I3089" s="5" t="s">
        <v>53</v>
      </c>
      <c r="J3089" s="5" t="s">
        <v>38</v>
      </c>
      <c r="K3089" s="5" t="s">
        <v>118</v>
      </c>
      <c r="L3089" s="5" t="s">
        <v>40</v>
      </c>
      <c r="M3089" s="5" t="s">
        <v>49</v>
      </c>
      <c r="N3089" s="5">
        <v>4</v>
      </c>
      <c r="O3089" s="7">
        <v>16272</v>
      </c>
      <c r="P3089" s="8">
        <v>0</v>
      </c>
      <c r="Q3089" s="7">
        <v>12468</v>
      </c>
      <c r="R3089" s="9">
        <f t="shared" si="388"/>
        <v>65088</v>
      </c>
      <c r="S3089" s="9">
        <f t="shared" si="389"/>
        <v>49872</v>
      </c>
      <c r="T3089" s="9">
        <f t="shared" si="390"/>
        <v>15216</v>
      </c>
      <c r="U3089" s="10">
        <f t="shared" si="391"/>
        <v>0.23377581120943952</v>
      </c>
      <c r="V3089" s="5" t="s">
        <v>42</v>
      </c>
    </row>
    <row r="3090" spans="1:22" x14ac:dyDescent="0.3">
      <c r="A3090" s="5" t="s">
        <v>3177</v>
      </c>
      <c r="B3090" s="6">
        <v>45688</v>
      </c>
      <c r="C3090" s="5">
        <f t="shared" si="384"/>
        <v>2025</v>
      </c>
      <c r="D3090" s="5">
        <f t="shared" si="385"/>
        <v>1</v>
      </c>
      <c r="E3090" s="5" t="str">
        <f t="shared" si="386"/>
        <v>Jan</v>
      </c>
      <c r="F3090" s="5" t="str">
        <f t="shared" si="387"/>
        <v>Q1</v>
      </c>
      <c r="G3090" s="5" t="s">
        <v>51</v>
      </c>
      <c r="H3090" s="5" t="s">
        <v>79</v>
      </c>
      <c r="I3090" s="5" t="s">
        <v>80</v>
      </c>
      <c r="J3090" s="5" t="s">
        <v>46</v>
      </c>
      <c r="K3090" s="5" t="s">
        <v>47</v>
      </c>
      <c r="L3090" s="5" t="s">
        <v>40</v>
      </c>
      <c r="M3090" s="5" t="s">
        <v>56</v>
      </c>
      <c r="N3090" s="5">
        <v>1</v>
      </c>
      <c r="O3090" s="7">
        <v>434</v>
      </c>
      <c r="P3090" s="8">
        <v>0.05</v>
      </c>
      <c r="Q3090" s="7">
        <v>199</v>
      </c>
      <c r="R3090" s="9">
        <f t="shared" si="388"/>
        <v>412.29999999999995</v>
      </c>
      <c r="S3090" s="9">
        <f t="shared" si="389"/>
        <v>199</v>
      </c>
      <c r="T3090" s="9">
        <f t="shared" si="390"/>
        <v>213.29999999999995</v>
      </c>
      <c r="U3090" s="10">
        <f t="shared" si="391"/>
        <v>0.51734174145040013</v>
      </c>
      <c r="V3090" s="5" t="s">
        <v>42</v>
      </c>
    </row>
    <row r="3091" spans="1:22" x14ac:dyDescent="0.3">
      <c r="A3091" s="5" t="s">
        <v>3178</v>
      </c>
      <c r="B3091" s="6">
        <v>45688</v>
      </c>
      <c r="C3091" s="5">
        <f t="shared" si="384"/>
        <v>2025</v>
      </c>
      <c r="D3091" s="5">
        <f t="shared" si="385"/>
        <v>1</v>
      </c>
      <c r="E3091" s="5" t="str">
        <f t="shared" si="386"/>
        <v>Jan</v>
      </c>
      <c r="F3091" s="5" t="str">
        <f t="shared" si="387"/>
        <v>Q1</v>
      </c>
      <c r="G3091" s="5" t="s">
        <v>63</v>
      </c>
      <c r="H3091" s="5" t="s">
        <v>64</v>
      </c>
      <c r="I3091" s="5" t="s">
        <v>65</v>
      </c>
      <c r="J3091" s="5" t="s">
        <v>46</v>
      </c>
      <c r="K3091" s="5" t="s">
        <v>89</v>
      </c>
      <c r="L3091" s="5" t="s">
        <v>48</v>
      </c>
      <c r="M3091" s="5" t="s">
        <v>41</v>
      </c>
      <c r="N3091" s="5">
        <v>3</v>
      </c>
      <c r="O3091" s="7">
        <v>2412</v>
      </c>
      <c r="P3091" s="8">
        <v>0.05</v>
      </c>
      <c r="Q3091" s="7">
        <v>1437</v>
      </c>
      <c r="R3091" s="9">
        <f t="shared" si="388"/>
        <v>6874.2</v>
      </c>
      <c r="S3091" s="9">
        <f t="shared" si="389"/>
        <v>4311</v>
      </c>
      <c r="T3091" s="9">
        <f t="shared" si="390"/>
        <v>2563.1999999999998</v>
      </c>
      <c r="U3091" s="10">
        <f t="shared" si="391"/>
        <v>0.37287247970672949</v>
      </c>
      <c r="V3091" s="5" t="s">
        <v>42</v>
      </c>
    </row>
    <row r="3092" spans="1:22" x14ac:dyDescent="0.3">
      <c r="A3092" s="5" t="s">
        <v>3179</v>
      </c>
      <c r="B3092" s="6">
        <v>45689</v>
      </c>
      <c r="C3092" s="5">
        <f t="shared" si="384"/>
        <v>2025</v>
      </c>
      <c r="D3092" s="5">
        <f t="shared" si="385"/>
        <v>2</v>
      </c>
      <c r="E3092" s="5" t="str">
        <f t="shared" si="386"/>
        <v>Feb</v>
      </c>
      <c r="F3092" s="5" t="str">
        <f t="shared" si="387"/>
        <v>Q1</v>
      </c>
      <c r="G3092" s="5" t="s">
        <v>58</v>
      </c>
      <c r="H3092" s="5" t="s">
        <v>59</v>
      </c>
      <c r="I3092" s="5" t="s">
        <v>60</v>
      </c>
      <c r="J3092" s="5" t="s">
        <v>46</v>
      </c>
      <c r="K3092" s="5" t="s">
        <v>47</v>
      </c>
      <c r="L3092" s="5" t="s">
        <v>40</v>
      </c>
      <c r="M3092" s="5" t="s">
        <v>56</v>
      </c>
      <c r="N3092" s="5">
        <v>1</v>
      </c>
      <c r="O3092" s="7">
        <v>431</v>
      </c>
      <c r="P3092" s="8">
        <v>0.1</v>
      </c>
      <c r="Q3092" s="7">
        <v>195</v>
      </c>
      <c r="R3092" s="9">
        <f t="shared" si="388"/>
        <v>387.90000000000003</v>
      </c>
      <c r="S3092" s="9">
        <f t="shared" si="389"/>
        <v>195</v>
      </c>
      <c r="T3092" s="9">
        <f t="shared" si="390"/>
        <v>192.90000000000003</v>
      </c>
      <c r="U3092" s="10">
        <f t="shared" si="391"/>
        <v>0.49729311678267601</v>
      </c>
      <c r="V3092" s="5" t="s">
        <v>42</v>
      </c>
    </row>
    <row r="3093" spans="1:22" x14ac:dyDescent="0.3">
      <c r="A3093" s="5" t="s">
        <v>3180</v>
      </c>
      <c r="B3093" s="6">
        <v>45689</v>
      </c>
      <c r="C3093" s="5">
        <f t="shared" si="384"/>
        <v>2025</v>
      </c>
      <c r="D3093" s="5">
        <f t="shared" si="385"/>
        <v>2</v>
      </c>
      <c r="E3093" s="5" t="str">
        <f t="shared" si="386"/>
        <v>Feb</v>
      </c>
      <c r="F3093" s="5" t="str">
        <f t="shared" si="387"/>
        <v>Q1</v>
      </c>
      <c r="G3093" s="5" t="s">
        <v>58</v>
      </c>
      <c r="H3093" s="5" t="s">
        <v>68</v>
      </c>
      <c r="I3093" s="5" t="s">
        <v>69</v>
      </c>
      <c r="J3093" s="5" t="s">
        <v>46</v>
      </c>
      <c r="K3093" s="5" t="s">
        <v>47</v>
      </c>
      <c r="L3093" s="5" t="s">
        <v>40</v>
      </c>
      <c r="M3093" s="5" t="s">
        <v>49</v>
      </c>
      <c r="N3093" s="5">
        <v>2</v>
      </c>
      <c r="O3093" s="7">
        <v>451</v>
      </c>
      <c r="P3093" s="8">
        <v>0.15</v>
      </c>
      <c r="Q3093" s="7">
        <v>199</v>
      </c>
      <c r="R3093" s="9">
        <f t="shared" si="388"/>
        <v>766.69999999999993</v>
      </c>
      <c r="S3093" s="9">
        <f t="shared" si="389"/>
        <v>398</v>
      </c>
      <c r="T3093" s="9">
        <f t="shared" si="390"/>
        <v>368.69999999999993</v>
      </c>
      <c r="U3093" s="10">
        <f t="shared" si="391"/>
        <v>0.48089213512455975</v>
      </c>
      <c r="V3093" s="5" t="s">
        <v>42</v>
      </c>
    </row>
    <row r="3094" spans="1:22" x14ac:dyDescent="0.3">
      <c r="A3094" s="5" t="s">
        <v>3181</v>
      </c>
      <c r="B3094" s="6">
        <v>45689</v>
      </c>
      <c r="C3094" s="5">
        <f t="shared" si="384"/>
        <v>2025</v>
      </c>
      <c r="D3094" s="5">
        <f t="shared" si="385"/>
        <v>2</v>
      </c>
      <c r="E3094" s="5" t="str">
        <f t="shared" si="386"/>
        <v>Feb</v>
      </c>
      <c r="F3094" s="5" t="str">
        <f t="shared" si="387"/>
        <v>Q1</v>
      </c>
      <c r="G3094" s="5" t="s">
        <v>35</v>
      </c>
      <c r="H3094" s="5" t="s">
        <v>44</v>
      </c>
      <c r="I3094" s="5" t="s">
        <v>45</v>
      </c>
      <c r="J3094" s="5" t="s">
        <v>54</v>
      </c>
      <c r="K3094" s="5" t="s">
        <v>84</v>
      </c>
      <c r="L3094" s="5" t="s">
        <v>40</v>
      </c>
      <c r="M3094" s="5" t="s">
        <v>49</v>
      </c>
      <c r="N3094" s="5">
        <v>4</v>
      </c>
      <c r="O3094" s="7">
        <v>2229</v>
      </c>
      <c r="P3094" s="8">
        <v>0</v>
      </c>
      <c r="Q3094" s="7">
        <v>1089</v>
      </c>
      <c r="R3094" s="9">
        <f t="shared" si="388"/>
        <v>8916</v>
      </c>
      <c r="S3094" s="9">
        <f t="shared" si="389"/>
        <v>4356</v>
      </c>
      <c r="T3094" s="9">
        <f t="shared" si="390"/>
        <v>4560</v>
      </c>
      <c r="U3094" s="10">
        <f t="shared" si="391"/>
        <v>0.51144010767160164</v>
      </c>
      <c r="V3094" s="5" t="s">
        <v>42</v>
      </c>
    </row>
    <row r="3095" spans="1:22" x14ac:dyDescent="0.3">
      <c r="A3095" s="5" t="s">
        <v>3182</v>
      </c>
      <c r="B3095" s="6">
        <v>45689</v>
      </c>
      <c r="C3095" s="5">
        <f t="shared" si="384"/>
        <v>2025</v>
      </c>
      <c r="D3095" s="5">
        <f t="shared" si="385"/>
        <v>2</v>
      </c>
      <c r="E3095" s="5" t="str">
        <f t="shared" si="386"/>
        <v>Feb</v>
      </c>
      <c r="F3095" s="5" t="str">
        <f t="shared" si="387"/>
        <v>Q1</v>
      </c>
      <c r="G3095" s="5" t="s">
        <v>51</v>
      </c>
      <c r="H3095" s="5" t="s">
        <v>79</v>
      </c>
      <c r="I3095" s="5" t="s">
        <v>80</v>
      </c>
      <c r="J3095" s="5" t="s">
        <v>54</v>
      </c>
      <c r="K3095" s="5" t="s">
        <v>55</v>
      </c>
      <c r="L3095" s="5" t="s">
        <v>76</v>
      </c>
      <c r="M3095" s="5" t="s">
        <v>56</v>
      </c>
      <c r="N3095" s="5">
        <v>3</v>
      </c>
      <c r="O3095" s="7">
        <v>2697</v>
      </c>
      <c r="P3095" s="8">
        <v>0.15</v>
      </c>
      <c r="Q3095" s="7">
        <v>1637</v>
      </c>
      <c r="R3095" s="9">
        <f t="shared" si="388"/>
        <v>6877.3499999999995</v>
      </c>
      <c r="S3095" s="9">
        <f t="shared" si="389"/>
        <v>4911</v>
      </c>
      <c r="T3095" s="9">
        <f t="shared" si="390"/>
        <v>1966.3499999999995</v>
      </c>
      <c r="U3095" s="10">
        <f t="shared" si="391"/>
        <v>0.28591681388907059</v>
      </c>
      <c r="V3095" s="5" t="s">
        <v>120</v>
      </c>
    </row>
    <row r="3096" spans="1:22" x14ac:dyDescent="0.3">
      <c r="A3096" s="5" t="s">
        <v>3183</v>
      </c>
      <c r="B3096" s="6">
        <v>45690</v>
      </c>
      <c r="C3096" s="5">
        <f t="shared" si="384"/>
        <v>2025</v>
      </c>
      <c r="D3096" s="5">
        <f t="shared" si="385"/>
        <v>2</v>
      </c>
      <c r="E3096" s="5" t="str">
        <f t="shared" si="386"/>
        <v>Feb</v>
      </c>
      <c r="F3096" s="5" t="str">
        <f t="shared" si="387"/>
        <v>Q1</v>
      </c>
      <c r="G3096" s="5" t="s">
        <v>51</v>
      </c>
      <c r="H3096" s="5" t="s">
        <v>79</v>
      </c>
      <c r="I3096" s="5" t="s">
        <v>80</v>
      </c>
      <c r="J3096" s="5" t="s">
        <v>46</v>
      </c>
      <c r="K3096" s="5" t="s">
        <v>61</v>
      </c>
      <c r="L3096" s="5" t="s">
        <v>40</v>
      </c>
      <c r="M3096" s="5" t="s">
        <v>49</v>
      </c>
      <c r="N3096" s="5">
        <v>2</v>
      </c>
      <c r="O3096" s="7">
        <v>269</v>
      </c>
      <c r="P3096" s="8">
        <v>0.15</v>
      </c>
      <c r="Q3096" s="7">
        <v>112</v>
      </c>
      <c r="R3096" s="9">
        <f t="shared" si="388"/>
        <v>457.3</v>
      </c>
      <c r="S3096" s="9">
        <f t="shared" si="389"/>
        <v>224</v>
      </c>
      <c r="T3096" s="9">
        <f t="shared" si="390"/>
        <v>233.3</v>
      </c>
      <c r="U3096" s="10">
        <f t="shared" si="391"/>
        <v>0.51016837961950579</v>
      </c>
      <c r="V3096" s="5" t="s">
        <v>42</v>
      </c>
    </row>
    <row r="3097" spans="1:22" x14ac:dyDescent="0.3">
      <c r="A3097" s="5" t="s">
        <v>3184</v>
      </c>
      <c r="B3097" s="6">
        <v>45690</v>
      </c>
      <c r="C3097" s="5">
        <f t="shared" si="384"/>
        <v>2025</v>
      </c>
      <c r="D3097" s="5">
        <f t="shared" si="385"/>
        <v>2</v>
      </c>
      <c r="E3097" s="5" t="str">
        <f t="shared" si="386"/>
        <v>Feb</v>
      </c>
      <c r="F3097" s="5" t="str">
        <f t="shared" si="387"/>
        <v>Q1</v>
      </c>
      <c r="G3097" s="5" t="s">
        <v>58</v>
      </c>
      <c r="H3097" s="5" t="s">
        <v>68</v>
      </c>
      <c r="I3097" s="5" t="s">
        <v>69</v>
      </c>
      <c r="J3097" s="5" t="s">
        <v>38</v>
      </c>
      <c r="K3097" s="5" t="s">
        <v>118</v>
      </c>
      <c r="L3097" s="5" t="s">
        <v>40</v>
      </c>
      <c r="M3097" s="5" t="s">
        <v>56</v>
      </c>
      <c r="N3097" s="5">
        <v>3</v>
      </c>
      <c r="O3097" s="7">
        <v>17006</v>
      </c>
      <c r="P3097" s="8">
        <v>0.1</v>
      </c>
      <c r="Q3097" s="7">
        <v>13076</v>
      </c>
      <c r="R3097" s="9">
        <f t="shared" si="388"/>
        <v>45916.200000000004</v>
      </c>
      <c r="S3097" s="9">
        <f t="shared" si="389"/>
        <v>39228</v>
      </c>
      <c r="T3097" s="9">
        <f t="shared" si="390"/>
        <v>6688.2000000000044</v>
      </c>
      <c r="U3097" s="10">
        <f t="shared" si="391"/>
        <v>0.14566100853293618</v>
      </c>
      <c r="V3097" s="5" t="s">
        <v>120</v>
      </c>
    </row>
    <row r="3098" spans="1:22" x14ac:dyDescent="0.3">
      <c r="A3098" s="5" t="s">
        <v>3185</v>
      </c>
      <c r="B3098" s="6">
        <v>45690</v>
      </c>
      <c r="C3098" s="5">
        <f t="shared" si="384"/>
        <v>2025</v>
      </c>
      <c r="D3098" s="5">
        <f t="shared" si="385"/>
        <v>2</v>
      </c>
      <c r="E3098" s="5" t="str">
        <f t="shared" si="386"/>
        <v>Feb</v>
      </c>
      <c r="F3098" s="5" t="str">
        <f t="shared" si="387"/>
        <v>Q1</v>
      </c>
      <c r="G3098" s="5" t="s">
        <v>63</v>
      </c>
      <c r="H3098" s="5" t="s">
        <v>109</v>
      </c>
      <c r="I3098" s="5" t="s">
        <v>110</v>
      </c>
      <c r="J3098" s="5" t="s">
        <v>81</v>
      </c>
      <c r="K3098" s="5" t="s">
        <v>94</v>
      </c>
      <c r="L3098" s="5" t="s">
        <v>76</v>
      </c>
      <c r="M3098" s="5" t="s">
        <v>56</v>
      </c>
      <c r="N3098" s="5">
        <v>2</v>
      </c>
      <c r="O3098" s="7">
        <v>34946</v>
      </c>
      <c r="P3098" s="8">
        <v>0.15</v>
      </c>
      <c r="Q3098" s="7">
        <v>23774</v>
      </c>
      <c r="R3098" s="9">
        <f t="shared" si="388"/>
        <v>59408.2</v>
      </c>
      <c r="S3098" s="9">
        <f t="shared" si="389"/>
        <v>47548</v>
      </c>
      <c r="T3098" s="9">
        <f t="shared" si="390"/>
        <v>11860.199999999997</v>
      </c>
      <c r="U3098" s="10">
        <f t="shared" si="391"/>
        <v>0.1996391070592948</v>
      </c>
      <c r="V3098" s="5" t="s">
        <v>42</v>
      </c>
    </row>
    <row r="3099" spans="1:22" x14ac:dyDescent="0.3">
      <c r="A3099" s="5" t="s">
        <v>3186</v>
      </c>
      <c r="B3099" s="6">
        <v>45691</v>
      </c>
      <c r="C3099" s="5">
        <f t="shared" si="384"/>
        <v>2025</v>
      </c>
      <c r="D3099" s="5">
        <f t="shared" si="385"/>
        <v>2</v>
      </c>
      <c r="E3099" s="5" t="str">
        <f t="shared" si="386"/>
        <v>Feb</v>
      </c>
      <c r="F3099" s="5" t="str">
        <f t="shared" si="387"/>
        <v>Q1</v>
      </c>
      <c r="G3099" s="5" t="s">
        <v>58</v>
      </c>
      <c r="H3099" s="5" t="s">
        <v>68</v>
      </c>
      <c r="I3099" s="5" t="s">
        <v>69</v>
      </c>
      <c r="J3099" s="5" t="s">
        <v>81</v>
      </c>
      <c r="K3099" s="5" t="s">
        <v>146</v>
      </c>
      <c r="L3099" s="5" t="s">
        <v>76</v>
      </c>
      <c r="M3099" s="5" t="s">
        <v>56</v>
      </c>
      <c r="N3099" s="5">
        <v>2</v>
      </c>
      <c r="O3099" s="7">
        <v>8444</v>
      </c>
      <c r="P3099" s="8">
        <v>0.1</v>
      </c>
      <c r="Q3099" s="7">
        <v>5329</v>
      </c>
      <c r="R3099" s="9">
        <f t="shared" si="388"/>
        <v>15199.2</v>
      </c>
      <c r="S3099" s="9">
        <f t="shared" si="389"/>
        <v>10658</v>
      </c>
      <c r="T3099" s="9">
        <f t="shared" si="390"/>
        <v>4541.2000000000007</v>
      </c>
      <c r="U3099" s="10">
        <f t="shared" si="391"/>
        <v>0.29877888309911049</v>
      </c>
      <c r="V3099" s="5" t="s">
        <v>42</v>
      </c>
    </row>
    <row r="3100" spans="1:22" x14ac:dyDescent="0.3">
      <c r="A3100" s="5" t="s">
        <v>3187</v>
      </c>
      <c r="B3100" s="6">
        <v>45691</v>
      </c>
      <c r="C3100" s="5">
        <f t="shared" si="384"/>
        <v>2025</v>
      </c>
      <c r="D3100" s="5">
        <f t="shared" si="385"/>
        <v>2</v>
      </c>
      <c r="E3100" s="5" t="str">
        <f t="shared" si="386"/>
        <v>Feb</v>
      </c>
      <c r="F3100" s="5" t="str">
        <f t="shared" si="387"/>
        <v>Q1</v>
      </c>
      <c r="G3100" s="5" t="s">
        <v>58</v>
      </c>
      <c r="H3100" s="5" t="s">
        <v>68</v>
      </c>
      <c r="I3100" s="5" t="s">
        <v>69</v>
      </c>
      <c r="J3100" s="5" t="s">
        <v>46</v>
      </c>
      <c r="K3100" s="5" t="s">
        <v>89</v>
      </c>
      <c r="L3100" s="5" t="s">
        <v>48</v>
      </c>
      <c r="M3100" s="5" t="s">
        <v>49</v>
      </c>
      <c r="N3100" s="5">
        <v>1</v>
      </c>
      <c r="O3100" s="7">
        <v>2237</v>
      </c>
      <c r="P3100" s="8">
        <v>0.1</v>
      </c>
      <c r="Q3100" s="7">
        <v>1311</v>
      </c>
      <c r="R3100" s="9">
        <f t="shared" si="388"/>
        <v>2013.3</v>
      </c>
      <c r="S3100" s="9">
        <f t="shared" si="389"/>
        <v>1311</v>
      </c>
      <c r="T3100" s="9">
        <f t="shared" si="390"/>
        <v>702.3</v>
      </c>
      <c r="U3100" s="10">
        <f t="shared" si="391"/>
        <v>0.34883027864699745</v>
      </c>
      <c r="V3100" s="5" t="s">
        <v>42</v>
      </c>
    </row>
    <row r="3101" spans="1:22" x14ac:dyDescent="0.3">
      <c r="A3101" s="5" t="s">
        <v>3188</v>
      </c>
      <c r="B3101" s="6">
        <v>45691</v>
      </c>
      <c r="C3101" s="5">
        <f t="shared" si="384"/>
        <v>2025</v>
      </c>
      <c r="D3101" s="5">
        <f t="shared" si="385"/>
        <v>2</v>
      </c>
      <c r="E3101" s="5" t="str">
        <f t="shared" si="386"/>
        <v>Feb</v>
      </c>
      <c r="F3101" s="5" t="str">
        <f t="shared" si="387"/>
        <v>Q1</v>
      </c>
      <c r="G3101" s="5" t="s">
        <v>58</v>
      </c>
      <c r="H3101" s="5" t="s">
        <v>72</v>
      </c>
      <c r="I3101" s="5" t="s">
        <v>73</v>
      </c>
      <c r="J3101" s="5" t="s">
        <v>46</v>
      </c>
      <c r="K3101" s="5" t="s">
        <v>47</v>
      </c>
      <c r="L3101" s="5" t="s">
        <v>40</v>
      </c>
      <c r="M3101" s="5" t="s">
        <v>49</v>
      </c>
      <c r="N3101" s="5">
        <v>2</v>
      </c>
      <c r="O3101" s="7">
        <v>411</v>
      </c>
      <c r="P3101" s="8">
        <v>0.05</v>
      </c>
      <c r="Q3101" s="7">
        <v>185</v>
      </c>
      <c r="R3101" s="9">
        <f t="shared" si="388"/>
        <v>780.9</v>
      </c>
      <c r="S3101" s="9">
        <f t="shared" si="389"/>
        <v>370</v>
      </c>
      <c r="T3101" s="9">
        <f t="shared" si="390"/>
        <v>410.9</v>
      </c>
      <c r="U3101" s="10">
        <f t="shared" si="391"/>
        <v>0.52618773210398262</v>
      </c>
      <c r="V3101" s="5" t="s">
        <v>42</v>
      </c>
    </row>
    <row r="3102" spans="1:22" x14ac:dyDescent="0.3">
      <c r="A3102" s="5" t="s">
        <v>3189</v>
      </c>
      <c r="B3102" s="6">
        <v>45692</v>
      </c>
      <c r="C3102" s="5">
        <f t="shared" si="384"/>
        <v>2025</v>
      </c>
      <c r="D3102" s="5">
        <f t="shared" si="385"/>
        <v>2</v>
      </c>
      <c r="E3102" s="5" t="str">
        <f t="shared" si="386"/>
        <v>Feb</v>
      </c>
      <c r="F3102" s="5" t="str">
        <f t="shared" si="387"/>
        <v>Q1</v>
      </c>
      <c r="G3102" s="5" t="s">
        <v>58</v>
      </c>
      <c r="H3102" s="5" t="s">
        <v>59</v>
      </c>
      <c r="I3102" s="5" t="s">
        <v>60</v>
      </c>
      <c r="J3102" s="5" t="s">
        <v>81</v>
      </c>
      <c r="K3102" s="5" t="s">
        <v>130</v>
      </c>
      <c r="L3102" s="5" t="s">
        <v>40</v>
      </c>
      <c r="M3102" s="5" t="s">
        <v>41</v>
      </c>
      <c r="N3102" s="5">
        <v>1</v>
      </c>
      <c r="O3102" s="7">
        <v>15204</v>
      </c>
      <c r="P3102" s="8">
        <v>0.4</v>
      </c>
      <c r="Q3102" s="7">
        <v>9274</v>
      </c>
      <c r="R3102" s="9">
        <f t="shared" si="388"/>
        <v>9122.4</v>
      </c>
      <c r="S3102" s="9">
        <f t="shared" si="389"/>
        <v>9274</v>
      </c>
      <c r="T3102" s="9">
        <f t="shared" si="390"/>
        <v>-151.60000000000036</v>
      </c>
      <c r="U3102" s="10">
        <f t="shared" si="391"/>
        <v>-1.6618433745505611E-2</v>
      </c>
      <c r="V3102" s="5" t="s">
        <v>42</v>
      </c>
    </row>
    <row r="3103" spans="1:22" x14ac:dyDescent="0.3">
      <c r="A3103" s="5" t="s">
        <v>3190</v>
      </c>
      <c r="B3103" s="6">
        <v>45692</v>
      </c>
      <c r="C3103" s="5">
        <f t="shared" si="384"/>
        <v>2025</v>
      </c>
      <c r="D3103" s="5">
        <f t="shared" si="385"/>
        <v>2</v>
      </c>
      <c r="E3103" s="5" t="str">
        <f t="shared" si="386"/>
        <v>Feb</v>
      </c>
      <c r="F3103" s="5" t="str">
        <f t="shared" si="387"/>
        <v>Q1</v>
      </c>
      <c r="G3103" s="5" t="s">
        <v>51</v>
      </c>
      <c r="H3103" s="5" t="s">
        <v>106</v>
      </c>
      <c r="I3103" s="5" t="s">
        <v>107</v>
      </c>
      <c r="J3103" s="5" t="s">
        <v>46</v>
      </c>
      <c r="K3103" s="5" t="s">
        <v>61</v>
      </c>
      <c r="L3103" s="5" t="s">
        <v>40</v>
      </c>
      <c r="M3103" s="5" t="s">
        <v>56</v>
      </c>
      <c r="N3103" s="5">
        <v>1</v>
      </c>
      <c r="O3103" s="7">
        <v>240</v>
      </c>
      <c r="P3103" s="8">
        <v>0</v>
      </c>
      <c r="Q3103" s="7">
        <v>103</v>
      </c>
      <c r="R3103" s="9">
        <f t="shared" si="388"/>
        <v>240</v>
      </c>
      <c r="S3103" s="9">
        <f t="shared" si="389"/>
        <v>103</v>
      </c>
      <c r="T3103" s="9">
        <f t="shared" si="390"/>
        <v>137</v>
      </c>
      <c r="U3103" s="10">
        <f t="shared" si="391"/>
        <v>0.5708333333333333</v>
      </c>
      <c r="V3103" s="5" t="s">
        <v>120</v>
      </c>
    </row>
    <row r="3104" spans="1:22" x14ac:dyDescent="0.3">
      <c r="A3104" s="5" t="s">
        <v>3191</v>
      </c>
      <c r="B3104" s="6">
        <v>45692</v>
      </c>
      <c r="C3104" s="5">
        <f t="shared" si="384"/>
        <v>2025</v>
      </c>
      <c r="D3104" s="5">
        <f t="shared" si="385"/>
        <v>2</v>
      </c>
      <c r="E3104" s="5" t="str">
        <f t="shared" si="386"/>
        <v>Feb</v>
      </c>
      <c r="F3104" s="5" t="str">
        <f t="shared" si="387"/>
        <v>Q1</v>
      </c>
      <c r="G3104" s="5" t="s">
        <v>58</v>
      </c>
      <c r="H3104" s="5" t="s">
        <v>72</v>
      </c>
      <c r="I3104" s="5" t="s">
        <v>73</v>
      </c>
      <c r="J3104" s="5" t="s">
        <v>38</v>
      </c>
      <c r="K3104" s="5" t="s">
        <v>75</v>
      </c>
      <c r="L3104" s="5" t="s">
        <v>40</v>
      </c>
      <c r="M3104" s="5" t="s">
        <v>49</v>
      </c>
      <c r="N3104" s="5">
        <v>5</v>
      </c>
      <c r="O3104" s="7">
        <v>10965</v>
      </c>
      <c r="P3104" s="8">
        <v>0.15</v>
      </c>
      <c r="Q3104" s="7">
        <v>8352</v>
      </c>
      <c r="R3104" s="9">
        <f t="shared" si="388"/>
        <v>46601.25</v>
      </c>
      <c r="S3104" s="9">
        <f t="shared" si="389"/>
        <v>41760</v>
      </c>
      <c r="T3104" s="9">
        <f t="shared" si="390"/>
        <v>4841.25</v>
      </c>
      <c r="U3104" s="10">
        <f t="shared" si="391"/>
        <v>0.10388669831817816</v>
      </c>
      <c r="V3104" s="5" t="s">
        <v>42</v>
      </c>
    </row>
    <row r="3105" spans="1:22" x14ac:dyDescent="0.3">
      <c r="A3105" s="5" t="s">
        <v>3192</v>
      </c>
      <c r="B3105" s="6">
        <v>45692</v>
      </c>
      <c r="C3105" s="5">
        <f t="shared" si="384"/>
        <v>2025</v>
      </c>
      <c r="D3105" s="5">
        <f t="shared" si="385"/>
        <v>2</v>
      </c>
      <c r="E3105" s="5" t="str">
        <f t="shared" si="386"/>
        <v>Feb</v>
      </c>
      <c r="F3105" s="5" t="str">
        <f t="shared" si="387"/>
        <v>Q1</v>
      </c>
      <c r="G3105" s="5" t="s">
        <v>58</v>
      </c>
      <c r="H3105" s="5" t="s">
        <v>59</v>
      </c>
      <c r="I3105" s="5" t="s">
        <v>60</v>
      </c>
      <c r="J3105" s="5" t="s">
        <v>81</v>
      </c>
      <c r="K3105" s="5" t="s">
        <v>130</v>
      </c>
      <c r="L3105" s="5" t="s">
        <v>76</v>
      </c>
      <c r="M3105" s="5" t="s">
        <v>49</v>
      </c>
      <c r="N3105" s="5">
        <v>5</v>
      </c>
      <c r="O3105" s="7">
        <v>15384</v>
      </c>
      <c r="P3105" s="8">
        <v>0.3</v>
      </c>
      <c r="Q3105" s="7">
        <v>9441</v>
      </c>
      <c r="R3105" s="9">
        <f t="shared" si="388"/>
        <v>53844</v>
      </c>
      <c r="S3105" s="9">
        <f t="shared" si="389"/>
        <v>47205</v>
      </c>
      <c r="T3105" s="9">
        <f t="shared" si="390"/>
        <v>6639</v>
      </c>
      <c r="U3105" s="10">
        <f t="shared" si="391"/>
        <v>0.12330064631156674</v>
      </c>
      <c r="V3105" s="5" t="s">
        <v>42</v>
      </c>
    </row>
    <row r="3106" spans="1:22" x14ac:dyDescent="0.3">
      <c r="A3106" s="5" t="s">
        <v>3193</v>
      </c>
      <c r="B3106" s="6">
        <v>45693</v>
      </c>
      <c r="C3106" s="5">
        <f t="shared" si="384"/>
        <v>2025</v>
      </c>
      <c r="D3106" s="5">
        <f t="shared" si="385"/>
        <v>2</v>
      </c>
      <c r="E3106" s="5" t="str">
        <f t="shared" si="386"/>
        <v>Feb</v>
      </c>
      <c r="F3106" s="5" t="str">
        <f t="shared" si="387"/>
        <v>Q1</v>
      </c>
      <c r="G3106" s="5" t="s">
        <v>35</v>
      </c>
      <c r="H3106" s="5" t="s">
        <v>91</v>
      </c>
      <c r="I3106" s="5" t="s">
        <v>92</v>
      </c>
      <c r="J3106" s="5" t="s">
        <v>54</v>
      </c>
      <c r="K3106" s="5" t="s">
        <v>99</v>
      </c>
      <c r="L3106" s="5" t="s">
        <v>40</v>
      </c>
      <c r="M3106" s="5" t="s">
        <v>49</v>
      </c>
      <c r="N3106" s="5">
        <v>2</v>
      </c>
      <c r="O3106" s="7">
        <v>1758</v>
      </c>
      <c r="P3106" s="8">
        <v>0.1</v>
      </c>
      <c r="Q3106" s="7">
        <v>910</v>
      </c>
      <c r="R3106" s="9">
        <f t="shared" si="388"/>
        <v>3164.4</v>
      </c>
      <c r="S3106" s="9">
        <f t="shared" si="389"/>
        <v>1820</v>
      </c>
      <c r="T3106" s="9">
        <f t="shared" si="390"/>
        <v>1344.4</v>
      </c>
      <c r="U3106" s="10">
        <f t="shared" si="391"/>
        <v>0.42485147263304263</v>
      </c>
      <c r="V3106" s="5" t="s">
        <v>42</v>
      </c>
    </row>
    <row r="3107" spans="1:22" x14ac:dyDescent="0.3">
      <c r="A3107" s="5" t="s">
        <v>3194</v>
      </c>
      <c r="B3107" s="6">
        <v>45693</v>
      </c>
      <c r="C3107" s="5">
        <f t="shared" si="384"/>
        <v>2025</v>
      </c>
      <c r="D3107" s="5">
        <f t="shared" si="385"/>
        <v>2</v>
      </c>
      <c r="E3107" s="5" t="str">
        <f t="shared" si="386"/>
        <v>Feb</v>
      </c>
      <c r="F3107" s="5" t="str">
        <f t="shared" si="387"/>
        <v>Q1</v>
      </c>
      <c r="G3107" s="5" t="s">
        <v>51</v>
      </c>
      <c r="H3107" s="5" t="s">
        <v>52</v>
      </c>
      <c r="I3107" s="5" t="s">
        <v>53</v>
      </c>
      <c r="J3107" s="5" t="s">
        <v>81</v>
      </c>
      <c r="K3107" s="5" t="s">
        <v>94</v>
      </c>
      <c r="L3107" s="5" t="s">
        <v>76</v>
      </c>
      <c r="M3107" s="5" t="s">
        <v>49</v>
      </c>
      <c r="N3107" s="5">
        <v>4</v>
      </c>
      <c r="O3107" s="7">
        <v>30292</v>
      </c>
      <c r="P3107" s="8">
        <v>0.3</v>
      </c>
      <c r="Q3107" s="7">
        <v>21084</v>
      </c>
      <c r="R3107" s="9">
        <f t="shared" si="388"/>
        <v>84817.599999999991</v>
      </c>
      <c r="S3107" s="9">
        <f t="shared" si="389"/>
        <v>84336</v>
      </c>
      <c r="T3107" s="9">
        <f t="shared" si="390"/>
        <v>481.59999999999127</v>
      </c>
      <c r="U3107" s="10">
        <f t="shared" si="391"/>
        <v>5.6780668163210384E-3</v>
      </c>
      <c r="V3107" s="5" t="s">
        <v>42</v>
      </c>
    </row>
    <row r="3108" spans="1:22" x14ac:dyDescent="0.3">
      <c r="A3108" s="5" t="s">
        <v>3195</v>
      </c>
      <c r="B3108" s="6">
        <v>45693</v>
      </c>
      <c r="C3108" s="5">
        <f t="shared" si="384"/>
        <v>2025</v>
      </c>
      <c r="D3108" s="5">
        <f t="shared" si="385"/>
        <v>2</v>
      </c>
      <c r="E3108" s="5" t="str">
        <f t="shared" si="386"/>
        <v>Feb</v>
      </c>
      <c r="F3108" s="5" t="str">
        <f t="shared" si="387"/>
        <v>Q1</v>
      </c>
      <c r="G3108" s="5" t="s">
        <v>51</v>
      </c>
      <c r="H3108" s="5" t="s">
        <v>106</v>
      </c>
      <c r="I3108" s="5" t="s">
        <v>107</v>
      </c>
      <c r="J3108" s="5" t="s">
        <v>81</v>
      </c>
      <c r="K3108" s="5" t="s">
        <v>146</v>
      </c>
      <c r="L3108" s="5" t="s">
        <v>40</v>
      </c>
      <c r="M3108" s="5" t="s">
        <v>41</v>
      </c>
      <c r="N3108" s="5">
        <v>2</v>
      </c>
      <c r="O3108" s="7">
        <v>8982</v>
      </c>
      <c r="P3108" s="8">
        <v>0.4</v>
      </c>
      <c r="Q3108" s="7">
        <v>5667</v>
      </c>
      <c r="R3108" s="9">
        <f t="shared" si="388"/>
        <v>10778.4</v>
      </c>
      <c r="S3108" s="9">
        <f t="shared" si="389"/>
        <v>11334</v>
      </c>
      <c r="T3108" s="9">
        <f t="shared" si="390"/>
        <v>-555.60000000000036</v>
      </c>
      <c r="U3108" s="10">
        <f t="shared" si="391"/>
        <v>-5.1547539523491462E-2</v>
      </c>
      <c r="V3108" s="5" t="s">
        <v>42</v>
      </c>
    </row>
    <row r="3109" spans="1:22" x14ac:dyDescent="0.3">
      <c r="A3109" s="5" t="s">
        <v>3196</v>
      </c>
      <c r="B3109" s="6">
        <v>45693</v>
      </c>
      <c r="C3109" s="5">
        <f t="shared" si="384"/>
        <v>2025</v>
      </c>
      <c r="D3109" s="5">
        <f t="shared" si="385"/>
        <v>2</v>
      </c>
      <c r="E3109" s="5" t="str">
        <f t="shared" si="386"/>
        <v>Feb</v>
      </c>
      <c r="F3109" s="5" t="str">
        <f t="shared" si="387"/>
        <v>Q1</v>
      </c>
      <c r="G3109" s="5" t="s">
        <v>51</v>
      </c>
      <c r="H3109" s="5" t="s">
        <v>106</v>
      </c>
      <c r="I3109" s="5" t="s">
        <v>107</v>
      </c>
      <c r="J3109" s="5" t="s">
        <v>46</v>
      </c>
      <c r="K3109" s="5" t="s">
        <v>89</v>
      </c>
      <c r="L3109" s="5" t="s">
        <v>40</v>
      </c>
      <c r="M3109" s="5" t="s">
        <v>41</v>
      </c>
      <c r="N3109" s="5">
        <v>4</v>
      </c>
      <c r="O3109" s="7">
        <v>2039</v>
      </c>
      <c r="P3109" s="8">
        <v>0.05</v>
      </c>
      <c r="Q3109" s="7">
        <v>1206</v>
      </c>
      <c r="R3109" s="9">
        <f t="shared" si="388"/>
        <v>7748.2</v>
      </c>
      <c r="S3109" s="9">
        <f t="shared" si="389"/>
        <v>4824</v>
      </c>
      <c r="T3109" s="9">
        <f t="shared" si="390"/>
        <v>2924.2</v>
      </c>
      <c r="U3109" s="10">
        <f t="shared" si="391"/>
        <v>0.37740378410469527</v>
      </c>
      <c r="V3109" s="5" t="s">
        <v>42</v>
      </c>
    </row>
    <row r="3110" spans="1:22" x14ac:dyDescent="0.3">
      <c r="A3110" s="5" t="s">
        <v>3197</v>
      </c>
      <c r="B3110" s="6">
        <v>45694</v>
      </c>
      <c r="C3110" s="5">
        <f t="shared" si="384"/>
        <v>2025</v>
      </c>
      <c r="D3110" s="5">
        <f t="shared" si="385"/>
        <v>2</v>
      </c>
      <c r="E3110" s="5" t="str">
        <f t="shared" si="386"/>
        <v>Feb</v>
      </c>
      <c r="F3110" s="5" t="str">
        <f t="shared" si="387"/>
        <v>Q1</v>
      </c>
      <c r="G3110" s="5" t="s">
        <v>58</v>
      </c>
      <c r="H3110" s="5" t="s">
        <v>72</v>
      </c>
      <c r="I3110" s="5" t="s">
        <v>73</v>
      </c>
      <c r="J3110" s="5" t="s">
        <v>46</v>
      </c>
      <c r="K3110" s="5" t="s">
        <v>66</v>
      </c>
      <c r="L3110" s="5" t="s">
        <v>48</v>
      </c>
      <c r="M3110" s="5" t="s">
        <v>56</v>
      </c>
      <c r="N3110" s="5">
        <v>3</v>
      </c>
      <c r="O3110" s="7">
        <v>294</v>
      </c>
      <c r="P3110" s="8">
        <v>0</v>
      </c>
      <c r="Q3110" s="7">
        <v>120</v>
      </c>
      <c r="R3110" s="9">
        <f t="shared" si="388"/>
        <v>882</v>
      </c>
      <c r="S3110" s="9">
        <f t="shared" si="389"/>
        <v>360</v>
      </c>
      <c r="T3110" s="9">
        <f t="shared" si="390"/>
        <v>522</v>
      </c>
      <c r="U3110" s="10">
        <f t="shared" si="391"/>
        <v>0.59183673469387754</v>
      </c>
      <c r="V3110" s="5" t="s">
        <v>42</v>
      </c>
    </row>
    <row r="3111" spans="1:22" x14ac:dyDescent="0.3">
      <c r="A3111" s="5" t="s">
        <v>3198</v>
      </c>
      <c r="B3111" s="6">
        <v>45695</v>
      </c>
      <c r="C3111" s="5">
        <f t="shared" si="384"/>
        <v>2025</v>
      </c>
      <c r="D3111" s="5">
        <f t="shared" si="385"/>
        <v>2</v>
      </c>
      <c r="E3111" s="5" t="str">
        <f t="shared" si="386"/>
        <v>Feb</v>
      </c>
      <c r="F3111" s="5" t="str">
        <f t="shared" si="387"/>
        <v>Q1</v>
      </c>
      <c r="G3111" s="5" t="s">
        <v>63</v>
      </c>
      <c r="H3111" s="5" t="s">
        <v>109</v>
      </c>
      <c r="I3111" s="5" t="s">
        <v>110</v>
      </c>
      <c r="J3111" s="5" t="s">
        <v>46</v>
      </c>
      <c r="K3111" s="5" t="s">
        <v>61</v>
      </c>
      <c r="L3111" s="5" t="s">
        <v>40</v>
      </c>
      <c r="M3111" s="5" t="s">
        <v>49</v>
      </c>
      <c r="N3111" s="5">
        <v>3</v>
      </c>
      <c r="O3111" s="7">
        <v>265</v>
      </c>
      <c r="P3111" s="8">
        <v>0.1</v>
      </c>
      <c r="Q3111" s="7">
        <v>111</v>
      </c>
      <c r="R3111" s="9">
        <f t="shared" si="388"/>
        <v>715.5</v>
      </c>
      <c r="S3111" s="9">
        <f t="shared" si="389"/>
        <v>333</v>
      </c>
      <c r="T3111" s="9">
        <f t="shared" si="390"/>
        <v>382.5</v>
      </c>
      <c r="U3111" s="10">
        <f t="shared" si="391"/>
        <v>0.53459119496855345</v>
      </c>
      <c r="V3111" s="5" t="s">
        <v>42</v>
      </c>
    </row>
    <row r="3112" spans="1:22" x14ac:dyDescent="0.3">
      <c r="A3112" s="5" t="s">
        <v>3199</v>
      </c>
      <c r="B3112" s="6">
        <v>45695</v>
      </c>
      <c r="C3112" s="5">
        <f t="shared" si="384"/>
        <v>2025</v>
      </c>
      <c r="D3112" s="5">
        <f t="shared" si="385"/>
        <v>2</v>
      </c>
      <c r="E3112" s="5" t="str">
        <f t="shared" si="386"/>
        <v>Feb</v>
      </c>
      <c r="F3112" s="5" t="str">
        <f t="shared" si="387"/>
        <v>Q1</v>
      </c>
      <c r="G3112" s="5" t="s">
        <v>51</v>
      </c>
      <c r="H3112" s="5" t="s">
        <v>52</v>
      </c>
      <c r="I3112" s="5" t="s">
        <v>53</v>
      </c>
      <c r="J3112" s="5" t="s">
        <v>54</v>
      </c>
      <c r="K3112" s="5" t="s">
        <v>55</v>
      </c>
      <c r="L3112" s="5" t="s">
        <v>40</v>
      </c>
      <c r="M3112" s="5" t="s">
        <v>56</v>
      </c>
      <c r="N3112" s="5">
        <v>1</v>
      </c>
      <c r="O3112" s="7">
        <v>2955</v>
      </c>
      <c r="P3112" s="8">
        <v>0.15</v>
      </c>
      <c r="Q3112" s="7">
        <v>1774</v>
      </c>
      <c r="R3112" s="9">
        <f t="shared" si="388"/>
        <v>2511.75</v>
      </c>
      <c r="S3112" s="9">
        <f t="shared" si="389"/>
        <v>1774</v>
      </c>
      <c r="T3112" s="9">
        <f t="shared" si="390"/>
        <v>737.75</v>
      </c>
      <c r="U3112" s="10">
        <f t="shared" si="391"/>
        <v>0.29371951826415843</v>
      </c>
      <c r="V3112" s="5" t="s">
        <v>42</v>
      </c>
    </row>
    <row r="3113" spans="1:22" x14ac:dyDescent="0.3">
      <c r="A3113" s="5" t="s">
        <v>3200</v>
      </c>
      <c r="B3113" s="6">
        <v>45696</v>
      </c>
      <c r="C3113" s="5">
        <f t="shared" si="384"/>
        <v>2025</v>
      </c>
      <c r="D3113" s="5">
        <f t="shared" si="385"/>
        <v>2</v>
      </c>
      <c r="E3113" s="5" t="str">
        <f t="shared" si="386"/>
        <v>Feb</v>
      </c>
      <c r="F3113" s="5" t="str">
        <f t="shared" si="387"/>
        <v>Q1</v>
      </c>
      <c r="G3113" s="5" t="s">
        <v>35</v>
      </c>
      <c r="H3113" s="5" t="s">
        <v>36</v>
      </c>
      <c r="I3113" s="5" t="s">
        <v>37</v>
      </c>
      <c r="J3113" s="5" t="s">
        <v>81</v>
      </c>
      <c r="K3113" s="5" t="s">
        <v>146</v>
      </c>
      <c r="L3113" s="5" t="s">
        <v>76</v>
      </c>
      <c r="M3113" s="5" t="s">
        <v>49</v>
      </c>
      <c r="N3113" s="5">
        <v>1</v>
      </c>
      <c r="O3113" s="7">
        <v>8312</v>
      </c>
      <c r="P3113" s="8">
        <v>0.15</v>
      </c>
      <c r="Q3113" s="7">
        <v>5276</v>
      </c>
      <c r="R3113" s="9">
        <f t="shared" si="388"/>
        <v>7065.2</v>
      </c>
      <c r="S3113" s="9">
        <f t="shared" si="389"/>
        <v>5276</v>
      </c>
      <c r="T3113" s="9">
        <f t="shared" si="390"/>
        <v>1789.1999999999998</v>
      </c>
      <c r="U3113" s="10">
        <f t="shared" si="391"/>
        <v>0.25324123874766458</v>
      </c>
      <c r="V3113" s="5" t="s">
        <v>42</v>
      </c>
    </row>
    <row r="3114" spans="1:22" x14ac:dyDescent="0.3">
      <c r="A3114" s="5" t="s">
        <v>3201</v>
      </c>
      <c r="B3114" s="6">
        <v>45697</v>
      </c>
      <c r="C3114" s="5">
        <f t="shared" si="384"/>
        <v>2025</v>
      </c>
      <c r="D3114" s="5">
        <f t="shared" si="385"/>
        <v>2</v>
      </c>
      <c r="E3114" s="5" t="str">
        <f t="shared" si="386"/>
        <v>Feb</v>
      </c>
      <c r="F3114" s="5" t="str">
        <f t="shared" si="387"/>
        <v>Q1</v>
      </c>
      <c r="G3114" s="5" t="s">
        <v>58</v>
      </c>
      <c r="H3114" s="5" t="s">
        <v>72</v>
      </c>
      <c r="I3114" s="5" t="s">
        <v>73</v>
      </c>
      <c r="J3114" s="5" t="s">
        <v>46</v>
      </c>
      <c r="K3114" s="5" t="s">
        <v>61</v>
      </c>
      <c r="L3114" s="5" t="s">
        <v>48</v>
      </c>
      <c r="M3114" s="5" t="s">
        <v>41</v>
      </c>
      <c r="N3114" s="5">
        <v>2</v>
      </c>
      <c r="O3114" s="7">
        <v>231</v>
      </c>
      <c r="P3114" s="8">
        <v>0.15</v>
      </c>
      <c r="Q3114" s="7">
        <v>96</v>
      </c>
      <c r="R3114" s="9">
        <f t="shared" si="388"/>
        <v>392.7</v>
      </c>
      <c r="S3114" s="9">
        <f t="shared" si="389"/>
        <v>192</v>
      </c>
      <c r="T3114" s="9">
        <f t="shared" si="390"/>
        <v>200.7</v>
      </c>
      <c r="U3114" s="10">
        <f t="shared" si="391"/>
        <v>0.51107715813598165</v>
      </c>
      <c r="V3114" s="5" t="s">
        <v>42</v>
      </c>
    </row>
    <row r="3115" spans="1:22" x14ac:dyDescent="0.3">
      <c r="A3115" s="5" t="s">
        <v>3202</v>
      </c>
      <c r="B3115" s="6">
        <v>45697</v>
      </c>
      <c r="C3115" s="5">
        <f t="shared" si="384"/>
        <v>2025</v>
      </c>
      <c r="D3115" s="5">
        <f t="shared" si="385"/>
        <v>2</v>
      </c>
      <c r="E3115" s="5" t="str">
        <f t="shared" si="386"/>
        <v>Feb</v>
      </c>
      <c r="F3115" s="5" t="str">
        <f t="shared" si="387"/>
        <v>Q1</v>
      </c>
      <c r="G3115" s="5" t="s">
        <v>58</v>
      </c>
      <c r="H3115" s="5" t="s">
        <v>72</v>
      </c>
      <c r="I3115" s="5" t="s">
        <v>73</v>
      </c>
      <c r="J3115" s="5" t="s">
        <v>46</v>
      </c>
      <c r="K3115" s="5" t="s">
        <v>66</v>
      </c>
      <c r="L3115" s="5" t="s">
        <v>40</v>
      </c>
      <c r="M3115" s="5" t="s">
        <v>49</v>
      </c>
      <c r="N3115" s="5">
        <v>1</v>
      </c>
      <c r="O3115" s="7">
        <v>287</v>
      </c>
      <c r="P3115" s="8">
        <v>0.1</v>
      </c>
      <c r="Q3115" s="7">
        <v>113</v>
      </c>
      <c r="R3115" s="9">
        <f t="shared" si="388"/>
        <v>258.3</v>
      </c>
      <c r="S3115" s="9">
        <f t="shared" si="389"/>
        <v>113</v>
      </c>
      <c r="T3115" s="9">
        <f t="shared" si="390"/>
        <v>145.30000000000001</v>
      </c>
      <c r="U3115" s="10">
        <f t="shared" si="391"/>
        <v>0.5625241966705381</v>
      </c>
      <c r="V3115" s="5" t="s">
        <v>42</v>
      </c>
    </row>
    <row r="3116" spans="1:22" x14ac:dyDescent="0.3">
      <c r="A3116" s="5" t="s">
        <v>3203</v>
      </c>
      <c r="B3116" s="6">
        <v>45698</v>
      </c>
      <c r="C3116" s="5">
        <f t="shared" si="384"/>
        <v>2025</v>
      </c>
      <c r="D3116" s="5">
        <f t="shared" si="385"/>
        <v>2</v>
      </c>
      <c r="E3116" s="5" t="str">
        <f t="shared" si="386"/>
        <v>Feb</v>
      </c>
      <c r="F3116" s="5" t="str">
        <f t="shared" si="387"/>
        <v>Q1</v>
      </c>
      <c r="G3116" s="5" t="s">
        <v>58</v>
      </c>
      <c r="H3116" s="5" t="s">
        <v>59</v>
      </c>
      <c r="I3116" s="5" t="s">
        <v>60</v>
      </c>
      <c r="J3116" s="5" t="s">
        <v>38</v>
      </c>
      <c r="K3116" s="5" t="s">
        <v>39</v>
      </c>
      <c r="L3116" s="5" t="s">
        <v>76</v>
      </c>
      <c r="M3116" s="5" t="s">
        <v>56</v>
      </c>
      <c r="N3116" s="5">
        <v>1</v>
      </c>
      <c r="O3116" s="7">
        <v>54644</v>
      </c>
      <c r="P3116" s="8">
        <v>0</v>
      </c>
      <c r="Q3116" s="7">
        <v>46295</v>
      </c>
      <c r="R3116" s="9">
        <f t="shared" si="388"/>
        <v>54644</v>
      </c>
      <c r="S3116" s="9">
        <f t="shared" si="389"/>
        <v>46295</v>
      </c>
      <c r="T3116" s="9">
        <f t="shared" si="390"/>
        <v>8349</v>
      </c>
      <c r="U3116" s="10">
        <f t="shared" si="391"/>
        <v>0.15278896127662689</v>
      </c>
      <c r="V3116" s="5" t="s">
        <v>42</v>
      </c>
    </row>
    <row r="3117" spans="1:22" x14ac:dyDescent="0.3">
      <c r="A3117" s="5" t="s">
        <v>3204</v>
      </c>
      <c r="B3117" s="6">
        <v>45699</v>
      </c>
      <c r="C3117" s="5">
        <f t="shared" si="384"/>
        <v>2025</v>
      </c>
      <c r="D3117" s="5">
        <f t="shared" si="385"/>
        <v>2</v>
      </c>
      <c r="E3117" s="5" t="str">
        <f t="shared" si="386"/>
        <v>Feb</v>
      </c>
      <c r="F3117" s="5" t="str">
        <f t="shared" si="387"/>
        <v>Q1</v>
      </c>
      <c r="G3117" s="5" t="s">
        <v>63</v>
      </c>
      <c r="H3117" s="5" t="s">
        <v>109</v>
      </c>
      <c r="I3117" s="5" t="s">
        <v>110</v>
      </c>
      <c r="J3117" s="5" t="s">
        <v>81</v>
      </c>
      <c r="K3117" s="5" t="s">
        <v>94</v>
      </c>
      <c r="L3117" s="5" t="s">
        <v>76</v>
      </c>
      <c r="M3117" s="5" t="s">
        <v>41</v>
      </c>
      <c r="N3117" s="5">
        <v>2</v>
      </c>
      <c r="O3117" s="7">
        <v>34596</v>
      </c>
      <c r="P3117" s="8">
        <v>0.2</v>
      </c>
      <c r="Q3117" s="7">
        <v>23443</v>
      </c>
      <c r="R3117" s="9">
        <f t="shared" si="388"/>
        <v>55353.600000000006</v>
      </c>
      <c r="S3117" s="9">
        <f t="shared" si="389"/>
        <v>46886</v>
      </c>
      <c r="T3117" s="9">
        <f t="shared" si="390"/>
        <v>8467.6000000000058</v>
      </c>
      <c r="U3117" s="10">
        <f t="shared" si="391"/>
        <v>0.15297288703896414</v>
      </c>
      <c r="V3117" s="5" t="s">
        <v>42</v>
      </c>
    </row>
    <row r="3118" spans="1:22" x14ac:dyDescent="0.3">
      <c r="A3118" s="5" t="s">
        <v>3205</v>
      </c>
      <c r="B3118" s="6">
        <v>45699</v>
      </c>
      <c r="C3118" s="5">
        <f t="shared" si="384"/>
        <v>2025</v>
      </c>
      <c r="D3118" s="5">
        <f t="shared" si="385"/>
        <v>2</v>
      </c>
      <c r="E3118" s="5" t="str">
        <f t="shared" si="386"/>
        <v>Feb</v>
      </c>
      <c r="F3118" s="5" t="str">
        <f t="shared" si="387"/>
        <v>Q1</v>
      </c>
      <c r="G3118" s="5" t="s">
        <v>63</v>
      </c>
      <c r="H3118" s="5" t="s">
        <v>109</v>
      </c>
      <c r="I3118" s="5" t="s">
        <v>110</v>
      </c>
      <c r="J3118" s="5" t="s">
        <v>38</v>
      </c>
      <c r="K3118" s="5" t="s">
        <v>75</v>
      </c>
      <c r="L3118" s="5" t="s">
        <v>48</v>
      </c>
      <c r="M3118" s="5" t="s">
        <v>49</v>
      </c>
      <c r="N3118" s="5">
        <v>1</v>
      </c>
      <c r="O3118" s="7">
        <v>11206</v>
      </c>
      <c r="P3118" s="8">
        <v>0.15</v>
      </c>
      <c r="Q3118" s="7">
        <v>8233</v>
      </c>
      <c r="R3118" s="9">
        <f t="shared" si="388"/>
        <v>9525.1</v>
      </c>
      <c r="S3118" s="9">
        <f t="shared" si="389"/>
        <v>8233</v>
      </c>
      <c r="T3118" s="9">
        <f t="shared" si="390"/>
        <v>1292.1000000000004</v>
      </c>
      <c r="U3118" s="10">
        <f t="shared" si="391"/>
        <v>0.13565211913785685</v>
      </c>
      <c r="V3118" s="5" t="s">
        <v>42</v>
      </c>
    </row>
    <row r="3119" spans="1:22" x14ac:dyDescent="0.3">
      <c r="A3119" s="5" t="s">
        <v>3206</v>
      </c>
      <c r="B3119" s="6">
        <v>45699</v>
      </c>
      <c r="C3119" s="5">
        <f t="shared" si="384"/>
        <v>2025</v>
      </c>
      <c r="D3119" s="5">
        <f t="shared" si="385"/>
        <v>2</v>
      </c>
      <c r="E3119" s="5" t="str">
        <f t="shared" si="386"/>
        <v>Feb</v>
      </c>
      <c r="F3119" s="5" t="str">
        <f t="shared" si="387"/>
        <v>Q1</v>
      </c>
      <c r="G3119" s="5" t="s">
        <v>35</v>
      </c>
      <c r="H3119" s="5" t="s">
        <v>91</v>
      </c>
      <c r="I3119" s="5" t="s">
        <v>92</v>
      </c>
      <c r="J3119" s="5" t="s">
        <v>46</v>
      </c>
      <c r="K3119" s="5" t="s">
        <v>89</v>
      </c>
      <c r="L3119" s="5" t="s">
        <v>76</v>
      </c>
      <c r="M3119" s="5" t="s">
        <v>56</v>
      </c>
      <c r="N3119" s="5">
        <v>2</v>
      </c>
      <c r="O3119" s="7">
        <v>2140</v>
      </c>
      <c r="P3119" s="8">
        <v>0</v>
      </c>
      <c r="Q3119" s="7">
        <v>1263</v>
      </c>
      <c r="R3119" s="9">
        <f t="shared" si="388"/>
        <v>4280</v>
      </c>
      <c r="S3119" s="9">
        <f t="shared" si="389"/>
        <v>2526</v>
      </c>
      <c r="T3119" s="9">
        <f t="shared" si="390"/>
        <v>1754</v>
      </c>
      <c r="U3119" s="10">
        <f t="shared" si="391"/>
        <v>0.40981308411214951</v>
      </c>
      <c r="V3119" s="5" t="s">
        <v>42</v>
      </c>
    </row>
    <row r="3120" spans="1:22" x14ac:dyDescent="0.3">
      <c r="A3120" s="5" t="s">
        <v>3207</v>
      </c>
      <c r="B3120" s="6">
        <v>45700</v>
      </c>
      <c r="C3120" s="5">
        <f t="shared" si="384"/>
        <v>2025</v>
      </c>
      <c r="D3120" s="5">
        <f t="shared" si="385"/>
        <v>2</v>
      </c>
      <c r="E3120" s="5" t="str">
        <f t="shared" si="386"/>
        <v>Feb</v>
      </c>
      <c r="F3120" s="5" t="str">
        <f t="shared" si="387"/>
        <v>Q1</v>
      </c>
      <c r="G3120" s="5" t="s">
        <v>58</v>
      </c>
      <c r="H3120" s="5" t="s">
        <v>72</v>
      </c>
      <c r="I3120" s="5" t="s">
        <v>73</v>
      </c>
      <c r="J3120" s="5" t="s">
        <v>54</v>
      </c>
      <c r="K3120" s="5" t="s">
        <v>99</v>
      </c>
      <c r="L3120" s="5" t="s">
        <v>76</v>
      </c>
      <c r="M3120" s="5" t="s">
        <v>56</v>
      </c>
      <c r="N3120" s="5">
        <v>3</v>
      </c>
      <c r="O3120" s="7">
        <v>1967</v>
      </c>
      <c r="P3120" s="8">
        <v>0.15</v>
      </c>
      <c r="Q3120" s="7">
        <v>1051</v>
      </c>
      <c r="R3120" s="9">
        <f t="shared" si="388"/>
        <v>5015.8499999999995</v>
      </c>
      <c r="S3120" s="9">
        <f t="shared" si="389"/>
        <v>3153</v>
      </c>
      <c r="T3120" s="9">
        <f t="shared" si="390"/>
        <v>1862.8499999999995</v>
      </c>
      <c r="U3120" s="10">
        <f t="shared" si="391"/>
        <v>0.3713926851879541</v>
      </c>
      <c r="V3120" s="5" t="s">
        <v>42</v>
      </c>
    </row>
    <row r="3121" spans="1:22" x14ac:dyDescent="0.3">
      <c r="A3121" s="5" t="s">
        <v>3208</v>
      </c>
      <c r="B3121" s="6">
        <v>45701</v>
      </c>
      <c r="C3121" s="5">
        <f t="shared" si="384"/>
        <v>2025</v>
      </c>
      <c r="D3121" s="5">
        <f t="shared" si="385"/>
        <v>2</v>
      </c>
      <c r="E3121" s="5" t="str">
        <f t="shared" si="386"/>
        <v>Feb</v>
      </c>
      <c r="F3121" s="5" t="str">
        <f t="shared" si="387"/>
        <v>Q1</v>
      </c>
      <c r="G3121" s="5" t="s">
        <v>58</v>
      </c>
      <c r="H3121" s="5" t="s">
        <v>68</v>
      </c>
      <c r="I3121" s="5" t="s">
        <v>69</v>
      </c>
      <c r="J3121" s="5" t="s">
        <v>38</v>
      </c>
      <c r="K3121" s="5" t="s">
        <v>75</v>
      </c>
      <c r="L3121" s="5" t="s">
        <v>76</v>
      </c>
      <c r="M3121" s="5" t="s">
        <v>41</v>
      </c>
      <c r="N3121" s="5">
        <v>1</v>
      </c>
      <c r="O3121" s="7">
        <v>11288</v>
      </c>
      <c r="P3121" s="8">
        <v>0.05</v>
      </c>
      <c r="Q3121" s="7">
        <v>8455</v>
      </c>
      <c r="R3121" s="9">
        <f t="shared" si="388"/>
        <v>10723.6</v>
      </c>
      <c r="S3121" s="9">
        <f t="shared" si="389"/>
        <v>8455</v>
      </c>
      <c r="T3121" s="9">
        <f t="shared" si="390"/>
        <v>2268.6000000000004</v>
      </c>
      <c r="U3121" s="10">
        <f t="shared" si="391"/>
        <v>0.21155209071580441</v>
      </c>
      <c r="V3121" s="5" t="s">
        <v>42</v>
      </c>
    </row>
    <row r="3122" spans="1:22" x14ac:dyDescent="0.3">
      <c r="A3122" s="5" t="s">
        <v>3209</v>
      </c>
      <c r="B3122" s="6">
        <v>45701</v>
      </c>
      <c r="C3122" s="5">
        <f t="shared" si="384"/>
        <v>2025</v>
      </c>
      <c r="D3122" s="5">
        <f t="shared" si="385"/>
        <v>2</v>
      </c>
      <c r="E3122" s="5" t="str">
        <f t="shared" si="386"/>
        <v>Feb</v>
      </c>
      <c r="F3122" s="5" t="str">
        <f t="shared" si="387"/>
        <v>Q1</v>
      </c>
      <c r="G3122" s="5" t="s">
        <v>51</v>
      </c>
      <c r="H3122" s="5" t="s">
        <v>52</v>
      </c>
      <c r="I3122" s="5" t="s">
        <v>53</v>
      </c>
      <c r="J3122" s="5" t="s">
        <v>46</v>
      </c>
      <c r="K3122" s="5" t="s">
        <v>89</v>
      </c>
      <c r="L3122" s="5" t="s">
        <v>76</v>
      </c>
      <c r="M3122" s="5" t="s">
        <v>49</v>
      </c>
      <c r="N3122" s="5">
        <v>1</v>
      </c>
      <c r="O3122" s="7">
        <v>2346</v>
      </c>
      <c r="P3122" s="8">
        <v>0.15</v>
      </c>
      <c r="Q3122" s="7">
        <v>1335</v>
      </c>
      <c r="R3122" s="9">
        <f t="shared" si="388"/>
        <v>1994.1</v>
      </c>
      <c r="S3122" s="9">
        <f t="shared" si="389"/>
        <v>1335</v>
      </c>
      <c r="T3122" s="9">
        <f t="shared" si="390"/>
        <v>659.09999999999991</v>
      </c>
      <c r="U3122" s="10">
        <f t="shared" si="391"/>
        <v>0.33052504889423795</v>
      </c>
      <c r="V3122" s="5" t="s">
        <v>42</v>
      </c>
    </row>
    <row r="3123" spans="1:22" x14ac:dyDescent="0.3">
      <c r="A3123" s="5" t="s">
        <v>3210</v>
      </c>
      <c r="B3123" s="6">
        <v>45701</v>
      </c>
      <c r="C3123" s="5">
        <f t="shared" si="384"/>
        <v>2025</v>
      </c>
      <c r="D3123" s="5">
        <f t="shared" si="385"/>
        <v>2</v>
      </c>
      <c r="E3123" s="5" t="str">
        <f t="shared" si="386"/>
        <v>Feb</v>
      </c>
      <c r="F3123" s="5" t="str">
        <f t="shared" si="387"/>
        <v>Q1</v>
      </c>
      <c r="G3123" s="5" t="s">
        <v>51</v>
      </c>
      <c r="H3123" s="5" t="s">
        <v>52</v>
      </c>
      <c r="I3123" s="5" t="s">
        <v>53</v>
      </c>
      <c r="J3123" s="5" t="s">
        <v>46</v>
      </c>
      <c r="K3123" s="5" t="s">
        <v>61</v>
      </c>
      <c r="L3123" s="5" t="s">
        <v>48</v>
      </c>
      <c r="M3123" s="5" t="s">
        <v>56</v>
      </c>
      <c r="N3123" s="5">
        <v>3</v>
      </c>
      <c r="O3123" s="7">
        <v>229</v>
      </c>
      <c r="P3123" s="8">
        <v>0.05</v>
      </c>
      <c r="Q3123" s="7">
        <v>97</v>
      </c>
      <c r="R3123" s="9">
        <f t="shared" si="388"/>
        <v>652.65</v>
      </c>
      <c r="S3123" s="9">
        <f t="shared" si="389"/>
        <v>291</v>
      </c>
      <c r="T3123" s="9">
        <f t="shared" si="390"/>
        <v>361.65</v>
      </c>
      <c r="U3123" s="10">
        <f t="shared" si="391"/>
        <v>0.55412548839347275</v>
      </c>
      <c r="V3123" s="5" t="s">
        <v>42</v>
      </c>
    </row>
    <row r="3124" spans="1:22" x14ac:dyDescent="0.3">
      <c r="A3124" s="5" t="s">
        <v>3211</v>
      </c>
      <c r="B3124" s="6">
        <v>45701</v>
      </c>
      <c r="C3124" s="5">
        <f t="shared" si="384"/>
        <v>2025</v>
      </c>
      <c r="D3124" s="5">
        <f t="shared" si="385"/>
        <v>2</v>
      </c>
      <c r="E3124" s="5" t="str">
        <f t="shared" si="386"/>
        <v>Feb</v>
      </c>
      <c r="F3124" s="5" t="str">
        <f t="shared" si="387"/>
        <v>Q1</v>
      </c>
      <c r="G3124" s="5" t="s">
        <v>58</v>
      </c>
      <c r="H3124" s="5" t="s">
        <v>59</v>
      </c>
      <c r="I3124" s="5" t="s">
        <v>60</v>
      </c>
      <c r="J3124" s="5" t="s">
        <v>54</v>
      </c>
      <c r="K3124" s="5" t="s">
        <v>99</v>
      </c>
      <c r="L3124" s="5" t="s">
        <v>48</v>
      </c>
      <c r="M3124" s="5" t="s">
        <v>56</v>
      </c>
      <c r="N3124" s="5">
        <v>1</v>
      </c>
      <c r="O3124" s="7">
        <v>1645</v>
      </c>
      <c r="P3124" s="8">
        <v>0</v>
      </c>
      <c r="Q3124" s="7">
        <v>857</v>
      </c>
      <c r="R3124" s="9">
        <f t="shared" si="388"/>
        <v>1645</v>
      </c>
      <c r="S3124" s="9">
        <f t="shared" si="389"/>
        <v>857</v>
      </c>
      <c r="T3124" s="9">
        <f t="shared" si="390"/>
        <v>788</v>
      </c>
      <c r="U3124" s="10">
        <f t="shared" si="391"/>
        <v>0.47902735562310028</v>
      </c>
      <c r="V3124" s="5" t="s">
        <v>42</v>
      </c>
    </row>
    <row r="3125" spans="1:22" x14ac:dyDescent="0.3">
      <c r="A3125" s="5" t="s">
        <v>3212</v>
      </c>
      <c r="B3125" s="6">
        <v>45701</v>
      </c>
      <c r="C3125" s="5">
        <f t="shared" si="384"/>
        <v>2025</v>
      </c>
      <c r="D3125" s="5">
        <f t="shared" si="385"/>
        <v>2</v>
      </c>
      <c r="E3125" s="5" t="str">
        <f t="shared" si="386"/>
        <v>Feb</v>
      </c>
      <c r="F3125" s="5" t="str">
        <f t="shared" si="387"/>
        <v>Q1</v>
      </c>
      <c r="G3125" s="5" t="s">
        <v>58</v>
      </c>
      <c r="H3125" s="5" t="s">
        <v>59</v>
      </c>
      <c r="I3125" s="5" t="s">
        <v>60</v>
      </c>
      <c r="J3125" s="5" t="s">
        <v>81</v>
      </c>
      <c r="K3125" s="5" t="s">
        <v>146</v>
      </c>
      <c r="L3125" s="5" t="s">
        <v>40</v>
      </c>
      <c r="M3125" s="5" t="s">
        <v>56</v>
      </c>
      <c r="N3125" s="5">
        <v>5</v>
      </c>
      <c r="O3125" s="7">
        <v>8782</v>
      </c>
      <c r="P3125" s="8">
        <v>0.1</v>
      </c>
      <c r="Q3125" s="7">
        <v>5505</v>
      </c>
      <c r="R3125" s="9">
        <f t="shared" si="388"/>
        <v>39519</v>
      </c>
      <c r="S3125" s="9">
        <f t="shared" si="389"/>
        <v>27525</v>
      </c>
      <c r="T3125" s="9">
        <f t="shared" si="390"/>
        <v>11994</v>
      </c>
      <c r="U3125" s="10">
        <f t="shared" si="391"/>
        <v>0.30349958247931375</v>
      </c>
      <c r="V3125" s="5" t="s">
        <v>42</v>
      </c>
    </row>
    <row r="3126" spans="1:22" x14ac:dyDescent="0.3">
      <c r="A3126" s="5" t="s">
        <v>3213</v>
      </c>
      <c r="B3126" s="6">
        <v>45702</v>
      </c>
      <c r="C3126" s="5">
        <f t="shared" si="384"/>
        <v>2025</v>
      </c>
      <c r="D3126" s="5">
        <f t="shared" si="385"/>
        <v>2</v>
      </c>
      <c r="E3126" s="5" t="str">
        <f t="shared" si="386"/>
        <v>Feb</v>
      </c>
      <c r="F3126" s="5" t="str">
        <f t="shared" si="387"/>
        <v>Q1</v>
      </c>
      <c r="G3126" s="5" t="s">
        <v>63</v>
      </c>
      <c r="H3126" s="5" t="s">
        <v>86</v>
      </c>
      <c r="I3126" s="5" t="s">
        <v>87</v>
      </c>
      <c r="J3126" s="5" t="s">
        <v>38</v>
      </c>
      <c r="K3126" s="5" t="s">
        <v>39</v>
      </c>
      <c r="L3126" s="5" t="s">
        <v>76</v>
      </c>
      <c r="M3126" s="5" t="s">
        <v>56</v>
      </c>
      <c r="N3126" s="5">
        <v>3</v>
      </c>
      <c r="O3126" s="7">
        <v>47549</v>
      </c>
      <c r="P3126" s="8">
        <v>0.15</v>
      </c>
      <c r="Q3126" s="7">
        <v>39840</v>
      </c>
      <c r="R3126" s="9">
        <f t="shared" si="388"/>
        <v>121249.95</v>
      </c>
      <c r="S3126" s="9">
        <f t="shared" si="389"/>
        <v>119520</v>
      </c>
      <c r="T3126" s="9">
        <f t="shared" si="390"/>
        <v>1729.9499999999971</v>
      </c>
      <c r="U3126" s="10">
        <f t="shared" si="391"/>
        <v>1.4267634749540079E-2</v>
      </c>
      <c r="V3126" s="5" t="s">
        <v>42</v>
      </c>
    </row>
    <row r="3127" spans="1:22" x14ac:dyDescent="0.3">
      <c r="A3127" s="5" t="s">
        <v>3214</v>
      </c>
      <c r="B3127" s="6">
        <v>45702</v>
      </c>
      <c r="C3127" s="5">
        <f t="shared" si="384"/>
        <v>2025</v>
      </c>
      <c r="D3127" s="5">
        <f t="shared" si="385"/>
        <v>2</v>
      </c>
      <c r="E3127" s="5" t="str">
        <f t="shared" si="386"/>
        <v>Feb</v>
      </c>
      <c r="F3127" s="5" t="str">
        <f t="shared" si="387"/>
        <v>Q1</v>
      </c>
      <c r="G3127" s="5" t="s">
        <v>51</v>
      </c>
      <c r="H3127" s="5" t="s">
        <v>79</v>
      </c>
      <c r="I3127" s="5" t="s">
        <v>80</v>
      </c>
      <c r="J3127" s="5" t="s">
        <v>46</v>
      </c>
      <c r="K3127" s="5" t="s">
        <v>66</v>
      </c>
      <c r="L3127" s="5" t="s">
        <v>76</v>
      </c>
      <c r="M3127" s="5" t="s">
        <v>49</v>
      </c>
      <c r="N3127" s="5">
        <v>5</v>
      </c>
      <c r="O3127" s="7">
        <v>313</v>
      </c>
      <c r="P3127" s="8">
        <v>0</v>
      </c>
      <c r="Q3127" s="7">
        <v>129</v>
      </c>
      <c r="R3127" s="9">
        <f t="shared" si="388"/>
        <v>1565</v>
      </c>
      <c r="S3127" s="9">
        <f t="shared" si="389"/>
        <v>645</v>
      </c>
      <c r="T3127" s="9">
        <f t="shared" si="390"/>
        <v>920</v>
      </c>
      <c r="U3127" s="10">
        <f t="shared" si="391"/>
        <v>0.58785942492012777</v>
      </c>
      <c r="V3127" s="5" t="s">
        <v>42</v>
      </c>
    </row>
    <row r="3128" spans="1:22" x14ac:dyDescent="0.3">
      <c r="A3128" s="5" t="s">
        <v>3215</v>
      </c>
      <c r="B3128" s="6">
        <v>45702</v>
      </c>
      <c r="C3128" s="5">
        <f t="shared" si="384"/>
        <v>2025</v>
      </c>
      <c r="D3128" s="5">
        <f t="shared" si="385"/>
        <v>2</v>
      </c>
      <c r="E3128" s="5" t="str">
        <f t="shared" si="386"/>
        <v>Feb</v>
      </c>
      <c r="F3128" s="5" t="str">
        <f t="shared" si="387"/>
        <v>Q1</v>
      </c>
      <c r="G3128" s="5" t="s">
        <v>51</v>
      </c>
      <c r="H3128" s="5" t="s">
        <v>106</v>
      </c>
      <c r="I3128" s="5" t="s">
        <v>107</v>
      </c>
      <c r="J3128" s="5" t="s">
        <v>81</v>
      </c>
      <c r="K3128" s="5" t="s">
        <v>146</v>
      </c>
      <c r="L3128" s="5" t="s">
        <v>40</v>
      </c>
      <c r="M3128" s="5" t="s">
        <v>41</v>
      </c>
      <c r="N3128" s="5">
        <v>1</v>
      </c>
      <c r="O3128" s="7">
        <v>9842</v>
      </c>
      <c r="P3128" s="8">
        <v>0.35</v>
      </c>
      <c r="Q3128" s="7">
        <v>6042</v>
      </c>
      <c r="R3128" s="9">
        <f t="shared" si="388"/>
        <v>6397.3</v>
      </c>
      <c r="S3128" s="9">
        <f t="shared" si="389"/>
        <v>6042</v>
      </c>
      <c r="T3128" s="9">
        <f t="shared" si="390"/>
        <v>355.30000000000018</v>
      </c>
      <c r="U3128" s="10">
        <f t="shared" si="391"/>
        <v>5.5539055539055568E-2</v>
      </c>
      <c r="V3128" s="5" t="s">
        <v>42</v>
      </c>
    </row>
    <row r="3129" spans="1:22" x14ac:dyDescent="0.3">
      <c r="A3129" s="5" t="s">
        <v>3216</v>
      </c>
      <c r="B3129" s="6">
        <v>45703</v>
      </c>
      <c r="C3129" s="5">
        <f t="shared" si="384"/>
        <v>2025</v>
      </c>
      <c r="D3129" s="5">
        <f t="shared" si="385"/>
        <v>2</v>
      </c>
      <c r="E3129" s="5" t="str">
        <f t="shared" si="386"/>
        <v>Feb</v>
      </c>
      <c r="F3129" s="5" t="str">
        <f t="shared" si="387"/>
        <v>Q1</v>
      </c>
      <c r="G3129" s="5" t="s">
        <v>35</v>
      </c>
      <c r="H3129" s="5" t="s">
        <v>44</v>
      </c>
      <c r="I3129" s="5" t="s">
        <v>45</v>
      </c>
      <c r="J3129" s="5" t="s">
        <v>81</v>
      </c>
      <c r="K3129" s="5" t="s">
        <v>94</v>
      </c>
      <c r="L3129" s="5" t="s">
        <v>48</v>
      </c>
      <c r="M3129" s="5" t="s">
        <v>56</v>
      </c>
      <c r="N3129" s="5">
        <v>3</v>
      </c>
      <c r="O3129" s="7">
        <v>33482</v>
      </c>
      <c r="P3129" s="8">
        <v>0.15</v>
      </c>
      <c r="Q3129" s="7">
        <v>23421</v>
      </c>
      <c r="R3129" s="9">
        <f t="shared" si="388"/>
        <v>85379.099999999991</v>
      </c>
      <c r="S3129" s="9">
        <f t="shared" si="389"/>
        <v>70263</v>
      </c>
      <c r="T3129" s="9">
        <f t="shared" si="390"/>
        <v>15116.099999999991</v>
      </c>
      <c r="U3129" s="10">
        <f t="shared" si="391"/>
        <v>0.17704684167436752</v>
      </c>
      <c r="V3129" s="5" t="s">
        <v>42</v>
      </c>
    </row>
    <row r="3130" spans="1:22" x14ac:dyDescent="0.3">
      <c r="A3130" s="5" t="s">
        <v>3217</v>
      </c>
      <c r="B3130" s="6">
        <v>45703</v>
      </c>
      <c r="C3130" s="5">
        <f t="shared" si="384"/>
        <v>2025</v>
      </c>
      <c r="D3130" s="5">
        <f t="shared" si="385"/>
        <v>2</v>
      </c>
      <c r="E3130" s="5" t="str">
        <f t="shared" si="386"/>
        <v>Feb</v>
      </c>
      <c r="F3130" s="5" t="str">
        <f t="shared" si="387"/>
        <v>Q1</v>
      </c>
      <c r="G3130" s="5" t="s">
        <v>58</v>
      </c>
      <c r="H3130" s="5" t="s">
        <v>68</v>
      </c>
      <c r="I3130" s="5" t="s">
        <v>69</v>
      </c>
      <c r="J3130" s="5" t="s">
        <v>54</v>
      </c>
      <c r="K3130" s="5" t="s">
        <v>55</v>
      </c>
      <c r="L3130" s="5" t="s">
        <v>40</v>
      </c>
      <c r="M3130" s="5" t="s">
        <v>56</v>
      </c>
      <c r="N3130" s="5">
        <v>5</v>
      </c>
      <c r="O3130" s="7">
        <v>2945</v>
      </c>
      <c r="P3130" s="8">
        <v>0</v>
      </c>
      <c r="Q3130" s="7">
        <v>1724</v>
      </c>
      <c r="R3130" s="9">
        <f t="shared" si="388"/>
        <v>14725</v>
      </c>
      <c r="S3130" s="9">
        <f t="shared" si="389"/>
        <v>8620</v>
      </c>
      <c r="T3130" s="9">
        <f t="shared" si="390"/>
        <v>6105</v>
      </c>
      <c r="U3130" s="10">
        <f t="shared" si="391"/>
        <v>0.41460101867572158</v>
      </c>
      <c r="V3130" s="5" t="s">
        <v>120</v>
      </c>
    </row>
    <row r="3131" spans="1:22" x14ac:dyDescent="0.3">
      <c r="A3131" s="5" t="s">
        <v>3218</v>
      </c>
      <c r="B3131" s="6">
        <v>45703</v>
      </c>
      <c r="C3131" s="5">
        <f t="shared" si="384"/>
        <v>2025</v>
      </c>
      <c r="D3131" s="5">
        <f t="shared" si="385"/>
        <v>2</v>
      </c>
      <c r="E3131" s="5" t="str">
        <f t="shared" si="386"/>
        <v>Feb</v>
      </c>
      <c r="F3131" s="5" t="str">
        <f t="shared" si="387"/>
        <v>Q1</v>
      </c>
      <c r="G3131" s="5" t="s">
        <v>63</v>
      </c>
      <c r="H3131" s="5" t="s">
        <v>109</v>
      </c>
      <c r="I3131" s="5" t="s">
        <v>110</v>
      </c>
      <c r="J3131" s="5" t="s">
        <v>38</v>
      </c>
      <c r="K3131" s="5" t="s">
        <v>104</v>
      </c>
      <c r="L3131" s="5" t="s">
        <v>40</v>
      </c>
      <c r="M3131" s="5" t="s">
        <v>49</v>
      </c>
      <c r="N3131" s="5">
        <v>4</v>
      </c>
      <c r="O3131" s="7">
        <v>1512</v>
      </c>
      <c r="P3131" s="8">
        <v>0.15</v>
      </c>
      <c r="Q3131" s="7">
        <v>748</v>
      </c>
      <c r="R3131" s="9">
        <f t="shared" si="388"/>
        <v>5140.8</v>
      </c>
      <c r="S3131" s="9">
        <f t="shared" si="389"/>
        <v>2992</v>
      </c>
      <c r="T3131" s="9">
        <f t="shared" si="390"/>
        <v>2148.8000000000002</v>
      </c>
      <c r="U3131" s="10">
        <f t="shared" si="391"/>
        <v>0.41798941798941802</v>
      </c>
      <c r="V3131" s="5" t="s">
        <v>42</v>
      </c>
    </row>
    <row r="3132" spans="1:22" x14ac:dyDescent="0.3">
      <c r="A3132" s="5" t="s">
        <v>3219</v>
      </c>
      <c r="B3132" s="6">
        <v>45704</v>
      </c>
      <c r="C3132" s="5">
        <f t="shared" si="384"/>
        <v>2025</v>
      </c>
      <c r="D3132" s="5">
        <f t="shared" si="385"/>
        <v>2</v>
      </c>
      <c r="E3132" s="5" t="str">
        <f t="shared" si="386"/>
        <v>Feb</v>
      </c>
      <c r="F3132" s="5" t="str">
        <f t="shared" si="387"/>
        <v>Q1</v>
      </c>
      <c r="G3132" s="5" t="s">
        <v>58</v>
      </c>
      <c r="H3132" s="5" t="s">
        <v>72</v>
      </c>
      <c r="I3132" s="5" t="s">
        <v>73</v>
      </c>
      <c r="J3132" s="5" t="s">
        <v>54</v>
      </c>
      <c r="K3132" s="5" t="s">
        <v>84</v>
      </c>
      <c r="L3132" s="5" t="s">
        <v>48</v>
      </c>
      <c r="M3132" s="5" t="s">
        <v>56</v>
      </c>
      <c r="N3132" s="5">
        <v>1</v>
      </c>
      <c r="O3132" s="7">
        <v>2596</v>
      </c>
      <c r="P3132" s="8">
        <v>0</v>
      </c>
      <c r="Q3132" s="7">
        <v>1328</v>
      </c>
      <c r="R3132" s="9">
        <f t="shared" si="388"/>
        <v>2596</v>
      </c>
      <c r="S3132" s="9">
        <f t="shared" si="389"/>
        <v>1328</v>
      </c>
      <c r="T3132" s="9">
        <f t="shared" si="390"/>
        <v>1268</v>
      </c>
      <c r="U3132" s="10">
        <f t="shared" si="391"/>
        <v>0.48844375963020031</v>
      </c>
      <c r="V3132" s="5" t="s">
        <v>42</v>
      </c>
    </row>
    <row r="3133" spans="1:22" x14ac:dyDescent="0.3">
      <c r="A3133" s="5" t="s">
        <v>3220</v>
      </c>
      <c r="B3133" s="6">
        <v>45704</v>
      </c>
      <c r="C3133" s="5">
        <f t="shared" si="384"/>
        <v>2025</v>
      </c>
      <c r="D3133" s="5">
        <f t="shared" si="385"/>
        <v>2</v>
      </c>
      <c r="E3133" s="5" t="str">
        <f t="shared" si="386"/>
        <v>Feb</v>
      </c>
      <c r="F3133" s="5" t="str">
        <f t="shared" si="387"/>
        <v>Q1</v>
      </c>
      <c r="G3133" s="5" t="s">
        <v>63</v>
      </c>
      <c r="H3133" s="5" t="s">
        <v>64</v>
      </c>
      <c r="I3133" s="5" t="s">
        <v>65</v>
      </c>
      <c r="J3133" s="5" t="s">
        <v>46</v>
      </c>
      <c r="K3133" s="5" t="s">
        <v>61</v>
      </c>
      <c r="L3133" s="5" t="s">
        <v>76</v>
      </c>
      <c r="M3133" s="5" t="s">
        <v>56</v>
      </c>
      <c r="N3133" s="5">
        <v>5</v>
      </c>
      <c r="O3133" s="7">
        <v>257</v>
      </c>
      <c r="P3133" s="8">
        <v>0</v>
      </c>
      <c r="Q3133" s="7">
        <v>109</v>
      </c>
      <c r="R3133" s="9">
        <f t="shared" si="388"/>
        <v>1285</v>
      </c>
      <c r="S3133" s="9">
        <f t="shared" si="389"/>
        <v>545</v>
      </c>
      <c r="T3133" s="9">
        <f t="shared" si="390"/>
        <v>740</v>
      </c>
      <c r="U3133" s="10">
        <f t="shared" si="391"/>
        <v>0.57587548638132291</v>
      </c>
      <c r="V3133" s="5" t="s">
        <v>42</v>
      </c>
    </row>
    <row r="3134" spans="1:22" x14ac:dyDescent="0.3">
      <c r="A3134" s="5" t="s">
        <v>3221</v>
      </c>
      <c r="B3134" s="6">
        <v>45704</v>
      </c>
      <c r="C3134" s="5">
        <f t="shared" si="384"/>
        <v>2025</v>
      </c>
      <c r="D3134" s="5">
        <f t="shared" si="385"/>
        <v>2</v>
      </c>
      <c r="E3134" s="5" t="str">
        <f t="shared" si="386"/>
        <v>Feb</v>
      </c>
      <c r="F3134" s="5" t="str">
        <f t="shared" si="387"/>
        <v>Q1</v>
      </c>
      <c r="G3134" s="5" t="s">
        <v>58</v>
      </c>
      <c r="H3134" s="5" t="s">
        <v>68</v>
      </c>
      <c r="I3134" s="5" t="s">
        <v>69</v>
      </c>
      <c r="J3134" s="5" t="s">
        <v>54</v>
      </c>
      <c r="K3134" s="5" t="s">
        <v>99</v>
      </c>
      <c r="L3134" s="5" t="s">
        <v>40</v>
      </c>
      <c r="M3134" s="5" t="s">
        <v>49</v>
      </c>
      <c r="N3134" s="5">
        <v>1</v>
      </c>
      <c r="O3134" s="7">
        <v>1790</v>
      </c>
      <c r="P3134" s="8">
        <v>0.15</v>
      </c>
      <c r="Q3134" s="7">
        <v>912</v>
      </c>
      <c r="R3134" s="9">
        <f t="shared" si="388"/>
        <v>1521.5</v>
      </c>
      <c r="S3134" s="9">
        <f t="shared" si="389"/>
        <v>912</v>
      </c>
      <c r="T3134" s="9">
        <f t="shared" si="390"/>
        <v>609.5</v>
      </c>
      <c r="U3134" s="10">
        <f t="shared" si="391"/>
        <v>0.40059152152481103</v>
      </c>
      <c r="V3134" s="5" t="s">
        <v>42</v>
      </c>
    </row>
    <row r="3135" spans="1:22" x14ac:dyDescent="0.3">
      <c r="A3135" s="5" t="s">
        <v>3222</v>
      </c>
      <c r="B3135" s="6">
        <v>45704</v>
      </c>
      <c r="C3135" s="5">
        <f t="shared" si="384"/>
        <v>2025</v>
      </c>
      <c r="D3135" s="5">
        <f t="shared" si="385"/>
        <v>2</v>
      </c>
      <c r="E3135" s="5" t="str">
        <f t="shared" si="386"/>
        <v>Feb</v>
      </c>
      <c r="F3135" s="5" t="str">
        <f t="shared" si="387"/>
        <v>Q1</v>
      </c>
      <c r="G3135" s="5" t="s">
        <v>58</v>
      </c>
      <c r="H3135" s="5" t="s">
        <v>68</v>
      </c>
      <c r="I3135" s="5" t="s">
        <v>69</v>
      </c>
      <c r="J3135" s="5" t="s">
        <v>54</v>
      </c>
      <c r="K3135" s="5" t="s">
        <v>99</v>
      </c>
      <c r="L3135" s="5" t="s">
        <v>40</v>
      </c>
      <c r="M3135" s="5" t="s">
        <v>56</v>
      </c>
      <c r="N3135" s="5">
        <v>1</v>
      </c>
      <c r="O3135" s="7">
        <v>1707</v>
      </c>
      <c r="P3135" s="8">
        <v>0.1</v>
      </c>
      <c r="Q3135" s="7">
        <v>874</v>
      </c>
      <c r="R3135" s="9">
        <f t="shared" si="388"/>
        <v>1536.3</v>
      </c>
      <c r="S3135" s="9">
        <f t="shared" si="389"/>
        <v>874</v>
      </c>
      <c r="T3135" s="9">
        <f t="shared" si="390"/>
        <v>662.3</v>
      </c>
      <c r="U3135" s="10">
        <f t="shared" si="391"/>
        <v>0.43110069647855237</v>
      </c>
      <c r="V3135" s="5" t="s">
        <v>42</v>
      </c>
    </row>
    <row r="3136" spans="1:22" x14ac:dyDescent="0.3">
      <c r="A3136" s="5" t="s">
        <v>3223</v>
      </c>
      <c r="B3136" s="6">
        <v>45705</v>
      </c>
      <c r="C3136" s="5">
        <f t="shared" si="384"/>
        <v>2025</v>
      </c>
      <c r="D3136" s="5">
        <f t="shared" si="385"/>
        <v>2</v>
      </c>
      <c r="E3136" s="5" t="str">
        <f t="shared" si="386"/>
        <v>Feb</v>
      </c>
      <c r="F3136" s="5" t="str">
        <f t="shared" si="387"/>
        <v>Q1</v>
      </c>
      <c r="G3136" s="5" t="s">
        <v>63</v>
      </c>
      <c r="H3136" s="5" t="s">
        <v>109</v>
      </c>
      <c r="I3136" s="5" t="s">
        <v>110</v>
      </c>
      <c r="J3136" s="5" t="s">
        <v>46</v>
      </c>
      <c r="K3136" s="5" t="s">
        <v>47</v>
      </c>
      <c r="L3136" s="5" t="s">
        <v>76</v>
      </c>
      <c r="M3136" s="5" t="s">
        <v>49</v>
      </c>
      <c r="N3136" s="5">
        <v>1</v>
      </c>
      <c r="O3136" s="7">
        <v>475</v>
      </c>
      <c r="P3136" s="8">
        <v>0</v>
      </c>
      <c r="Q3136" s="7">
        <v>214</v>
      </c>
      <c r="R3136" s="9">
        <f t="shared" si="388"/>
        <v>475</v>
      </c>
      <c r="S3136" s="9">
        <f t="shared" si="389"/>
        <v>214</v>
      </c>
      <c r="T3136" s="9">
        <f t="shared" si="390"/>
        <v>261</v>
      </c>
      <c r="U3136" s="10">
        <f t="shared" si="391"/>
        <v>0.54947368421052634</v>
      </c>
      <c r="V3136" s="5" t="s">
        <v>42</v>
      </c>
    </row>
    <row r="3137" spans="1:22" x14ac:dyDescent="0.3">
      <c r="A3137" s="5" t="s">
        <v>3224</v>
      </c>
      <c r="B3137" s="6">
        <v>45705</v>
      </c>
      <c r="C3137" s="5">
        <f t="shared" si="384"/>
        <v>2025</v>
      </c>
      <c r="D3137" s="5">
        <f t="shared" si="385"/>
        <v>2</v>
      </c>
      <c r="E3137" s="5" t="str">
        <f t="shared" si="386"/>
        <v>Feb</v>
      </c>
      <c r="F3137" s="5" t="str">
        <f t="shared" si="387"/>
        <v>Q1</v>
      </c>
      <c r="G3137" s="5" t="s">
        <v>51</v>
      </c>
      <c r="H3137" s="5" t="s">
        <v>79</v>
      </c>
      <c r="I3137" s="5" t="s">
        <v>80</v>
      </c>
      <c r="J3137" s="5" t="s">
        <v>46</v>
      </c>
      <c r="K3137" s="5" t="s">
        <v>66</v>
      </c>
      <c r="L3137" s="5" t="s">
        <v>40</v>
      </c>
      <c r="M3137" s="5" t="s">
        <v>49</v>
      </c>
      <c r="N3137" s="5">
        <v>1</v>
      </c>
      <c r="O3137" s="7">
        <v>291</v>
      </c>
      <c r="P3137" s="8">
        <v>0.15</v>
      </c>
      <c r="Q3137" s="7">
        <v>118</v>
      </c>
      <c r="R3137" s="9">
        <f t="shared" si="388"/>
        <v>247.35</v>
      </c>
      <c r="S3137" s="9">
        <f t="shared" si="389"/>
        <v>118</v>
      </c>
      <c r="T3137" s="9">
        <f t="shared" si="390"/>
        <v>129.35</v>
      </c>
      <c r="U3137" s="10">
        <f t="shared" si="391"/>
        <v>0.52294319789771582</v>
      </c>
      <c r="V3137" s="5" t="s">
        <v>42</v>
      </c>
    </row>
    <row r="3138" spans="1:22" x14ac:dyDescent="0.3">
      <c r="A3138" s="5" t="s">
        <v>3225</v>
      </c>
      <c r="B3138" s="6">
        <v>45705</v>
      </c>
      <c r="C3138" s="5">
        <f t="shared" ref="C3138:C3201" si="392">YEAR(B3138)</f>
        <v>2025</v>
      </c>
      <c r="D3138" s="5">
        <f t="shared" ref="D3138:D3201" si="393">MONTH(B3138)</f>
        <v>2</v>
      </c>
      <c r="E3138" s="5" t="str">
        <f t="shared" ref="E3138:E3201" si="394">TEXT(B3138,"mmm")</f>
        <v>Feb</v>
      </c>
      <c r="F3138" s="5" t="str">
        <f t="shared" ref="F3138:F3201" si="395">"Q"&amp;ROUNDUP(D3138/3,0)</f>
        <v>Q1</v>
      </c>
      <c r="G3138" s="5" t="s">
        <v>58</v>
      </c>
      <c r="H3138" s="5" t="s">
        <v>68</v>
      </c>
      <c r="I3138" s="5" t="s">
        <v>69</v>
      </c>
      <c r="J3138" s="5" t="s">
        <v>54</v>
      </c>
      <c r="K3138" s="5" t="s">
        <v>55</v>
      </c>
      <c r="L3138" s="5" t="s">
        <v>40</v>
      </c>
      <c r="M3138" s="5" t="s">
        <v>56</v>
      </c>
      <c r="N3138" s="5">
        <v>5</v>
      </c>
      <c r="O3138" s="7">
        <v>2734</v>
      </c>
      <c r="P3138" s="8">
        <v>0.05</v>
      </c>
      <c r="Q3138" s="7">
        <v>1625</v>
      </c>
      <c r="R3138" s="9">
        <f t="shared" ref="R3138:R3201" si="396">N3138*O3138*(1-P3138)</f>
        <v>12986.5</v>
      </c>
      <c r="S3138" s="9">
        <f t="shared" ref="S3138:S3201" si="397">N3138*Q3138</f>
        <v>8125</v>
      </c>
      <c r="T3138" s="9">
        <f t="shared" ref="T3138:T3201" si="398">R3138-S3138</f>
        <v>4861.5</v>
      </c>
      <c r="U3138" s="10">
        <f t="shared" ref="U3138:U3201" si="399">IF(R3138=0,0,T3138/R3138)</f>
        <v>0.37435028683633004</v>
      </c>
      <c r="V3138" s="5" t="s">
        <v>42</v>
      </c>
    </row>
    <row r="3139" spans="1:22" x14ac:dyDescent="0.3">
      <c r="A3139" s="5" t="s">
        <v>3226</v>
      </c>
      <c r="B3139" s="6">
        <v>45706</v>
      </c>
      <c r="C3139" s="5">
        <f t="shared" si="392"/>
        <v>2025</v>
      </c>
      <c r="D3139" s="5">
        <f t="shared" si="393"/>
        <v>2</v>
      </c>
      <c r="E3139" s="5" t="str">
        <f t="shared" si="394"/>
        <v>Feb</v>
      </c>
      <c r="F3139" s="5" t="str">
        <f t="shared" si="395"/>
        <v>Q1</v>
      </c>
      <c r="G3139" s="5" t="s">
        <v>51</v>
      </c>
      <c r="H3139" s="5" t="s">
        <v>106</v>
      </c>
      <c r="I3139" s="5" t="s">
        <v>107</v>
      </c>
      <c r="J3139" s="5" t="s">
        <v>46</v>
      </c>
      <c r="K3139" s="5" t="s">
        <v>89</v>
      </c>
      <c r="L3139" s="5" t="s">
        <v>48</v>
      </c>
      <c r="M3139" s="5" t="s">
        <v>56</v>
      </c>
      <c r="N3139" s="5">
        <v>3</v>
      </c>
      <c r="O3139" s="7">
        <v>2123</v>
      </c>
      <c r="P3139" s="8">
        <v>0</v>
      </c>
      <c r="Q3139" s="7">
        <v>1220</v>
      </c>
      <c r="R3139" s="9">
        <f t="shared" si="396"/>
        <v>6369</v>
      </c>
      <c r="S3139" s="9">
        <f t="shared" si="397"/>
        <v>3660</v>
      </c>
      <c r="T3139" s="9">
        <f t="shared" si="398"/>
        <v>2709</v>
      </c>
      <c r="U3139" s="10">
        <f t="shared" si="399"/>
        <v>0.42534149788035797</v>
      </c>
      <c r="V3139" s="5" t="s">
        <v>42</v>
      </c>
    </row>
    <row r="3140" spans="1:22" x14ac:dyDescent="0.3">
      <c r="A3140" s="5" t="s">
        <v>3227</v>
      </c>
      <c r="B3140" s="6">
        <v>45706</v>
      </c>
      <c r="C3140" s="5">
        <f t="shared" si="392"/>
        <v>2025</v>
      </c>
      <c r="D3140" s="5">
        <f t="shared" si="393"/>
        <v>2</v>
      </c>
      <c r="E3140" s="5" t="str">
        <f t="shared" si="394"/>
        <v>Feb</v>
      </c>
      <c r="F3140" s="5" t="str">
        <f t="shared" si="395"/>
        <v>Q1</v>
      </c>
      <c r="G3140" s="5" t="s">
        <v>63</v>
      </c>
      <c r="H3140" s="5" t="s">
        <v>64</v>
      </c>
      <c r="I3140" s="5" t="s">
        <v>65</v>
      </c>
      <c r="J3140" s="5" t="s">
        <v>54</v>
      </c>
      <c r="K3140" s="5" t="s">
        <v>55</v>
      </c>
      <c r="L3140" s="5" t="s">
        <v>40</v>
      </c>
      <c r="M3140" s="5" t="s">
        <v>49</v>
      </c>
      <c r="N3140" s="5">
        <v>2</v>
      </c>
      <c r="O3140" s="7">
        <v>2637</v>
      </c>
      <c r="P3140" s="8">
        <v>0.1</v>
      </c>
      <c r="Q3140" s="7">
        <v>1629</v>
      </c>
      <c r="R3140" s="9">
        <f t="shared" si="396"/>
        <v>4746.6000000000004</v>
      </c>
      <c r="S3140" s="9">
        <f t="shared" si="397"/>
        <v>3258</v>
      </c>
      <c r="T3140" s="9">
        <f t="shared" si="398"/>
        <v>1488.6000000000004</v>
      </c>
      <c r="U3140" s="10">
        <f t="shared" si="399"/>
        <v>0.31361395525218055</v>
      </c>
      <c r="V3140" s="5" t="s">
        <v>42</v>
      </c>
    </row>
    <row r="3141" spans="1:22" x14ac:dyDescent="0.3">
      <c r="A3141" s="5" t="s">
        <v>3228</v>
      </c>
      <c r="B3141" s="6">
        <v>45707</v>
      </c>
      <c r="C3141" s="5">
        <f t="shared" si="392"/>
        <v>2025</v>
      </c>
      <c r="D3141" s="5">
        <f t="shared" si="393"/>
        <v>2</v>
      </c>
      <c r="E3141" s="5" t="str">
        <f t="shared" si="394"/>
        <v>Feb</v>
      </c>
      <c r="F3141" s="5" t="str">
        <f t="shared" si="395"/>
        <v>Q1</v>
      </c>
      <c r="G3141" s="5" t="s">
        <v>35</v>
      </c>
      <c r="H3141" s="5" t="s">
        <v>44</v>
      </c>
      <c r="I3141" s="5" t="s">
        <v>45</v>
      </c>
      <c r="J3141" s="5" t="s">
        <v>46</v>
      </c>
      <c r="K3141" s="5" t="s">
        <v>89</v>
      </c>
      <c r="L3141" s="5" t="s">
        <v>40</v>
      </c>
      <c r="M3141" s="5" t="s">
        <v>41</v>
      </c>
      <c r="N3141" s="5">
        <v>5</v>
      </c>
      <c r="O3141" s="7">
        <v>2341</v>
      </c>
      <c r="P3141" s="8">
        <v>0.2</v>
      </c>
      <c r="Q3141" s="7">
        <v>1386</v>
      </c>
      <c r="R3141" s="9">
        <f t="shared" si="396"/>
        <v>9364</v>
      </c>
      <c r="S3141" s="9">
        <f t="shared" si="397"/>
        <v>6930</v>
      </c>
      <c r="T3141" s="9">
        <f t="shared" si="398"/>
        <v>2434</v>
      </c>
      <c r="U3141" s="10">
        <f t="shared" si="399"/>
        <v>0.25993165313968392</v>
      </c>
      <c r="V3141" s="5" t="s">
        <v>42</v>
      </c>
    </row>
    <row r="3142" spans="1:22" x14ac:dyDescent="0.3">
      <c r="A3142" s="5" t="s">
        <v>3229</v>
      </c>
      <c r="B3142" s="6">
        <v>45707</v>
      </c>
      <c r="C3142" s="5">
        <f t="shared" si="392"/>
        <v>2025</v>
      </c>
      <c r="D3142" s="5">
        <f t="shared" si="393"/>
        <v>2</v>
      </c>
      <c r="E3142" s="5" t="str">
        <f t="shared" si="394"/>
        <v>Feb</v>
      </c>
      <c r="F3142" s="5" t="str">
        <f t="shared" si="395"/>
        <v>Q1</v>
      </c>
      <c r="G3142" s="5" t="s">
        <v>51</v>
      </c>
      <c r="H3142" s="5" t="s">
        <v>79</v>
      </c>
      <c r="I3142" s="5" t="s">
        <v>80</v>
      </c>
      <c r="J3142" s="5" t="s">
        <v>46</v>
      </c>
      <c r="K3142" s="5" t="s">
        <v>89</v>
      </c>
      <c r="L3142" s="5" t="s">
        <v>40</v>
      </c>
      <c r="M3142" s="5" t="s">
        <v>56</v>
      </c>
      <c r="N3142" s="5">
        <v>1</v>
      </c>
      <c r="O3142" s="7">
        <v>2131</v>
      </c>
      <c r="P3142" s="8">
        <v>0.1</v>
      </c>
      <c r="Q3142" s="7">
        <v>1270</v>
      </c>
      <c r="R3142" s="9">
        <f t="shared" si="396"/>
        <v>1917.9</v>
      </c>
      <c r="S3142" s="9">
        <f t="shared" si="397"/>
        <v>1270</v>
      </c>
      <c r="T3142" s="9">
        <f t="shared" si="398"/>
        <v>647.90000000000009</v>
      </c>
      <c r="U3142" s="10">
        <f t="shared" si="399"/>
        <v>0.33781740445278691</v>
      </c>
      <c r="V3142" s="5" t="s">
        <v>42</v>
      </c>
    </row>
    <row r="3143" spans="1:22" x14ac:dyDescent="0.3">
      <c r="A3143" s="5" t="s">
        <v>3230</v>
      </c>
      <c r="B3143" s="6">
        <v>45707</v>
      </c>
      <c r="C3143" s="5">
        <f t="shared" si="392"/>
        <v>2025</v>
      </c>
      <c r="D3143" s="5">
        <f t="shared" si="393"/>
        <v>2</v>
      </c>
      <c r="E3143" s="5" t="str">
        <f t="shared" si="394"/>
        <v>Feb</v>
      </c>
      <c r="F3143" s="5" t="str">
        <f t="shared" si="395"/>
        <v>Q1</v>
      </c>
      <c r="G3143" s="5" t="s">
        <v>63</v>
      </c>
      <c r="H3143" s="5" t="s">
        <v>64</v>
      </c>
      <c r="I3143" s="5" t="s">
        <v>65</v>
      </c>
      <c r="J3143" s="5" t="s">
        <v>38</v>
      </c>
      <c r="K3143" s="5" t="s">
        <v>118</v>
      </c>
      <c r="L3143" s="5" t="s">
        <v>40</v>
      </c>
      <c r="M3143" s="5" t="s">
        <v>56</v>
      </c>
      <c r="N3143" s="5">
        <v>5</v>
      </c>
      <c r="O3143" s="7">
        <v>17840</v>
      </c>
      <c r="P3143" s="8">
        <v>0</v>
      </c>
      <c r="Q3143" s="7">
        <v>13965</v>
      </c>
      <c r="R3143" s="9">
        <f t="shared" si="396"/>
        <v>89200</v>
      </c>
      <c r="S3143" s="9">
        <f t="shared" si="397"/>
        <v>69825</v>
      </c>
      <c r="T3143" s="9">
        <f t="shared" si="398"/>
        <v>19375</v>
      </c>
      <c r="U3143" s="10">
        <f t="shared" si="399"/>
        <v>0.2172085201793722</v>
      </c>
      <c r="V3143" s="5" t="s">
        <v>42</v>
      </c>
    </row>
    <row r="3144" spans="1:22" x14ac:dyDescent="0.3">
      <c r="A3144" s="5" t="s">
        <v>3231</v>
      </c>
      <c r="B3144" s="6">
        <v>45707</v>
      </c>
      <c r="C3144" s="5">
        <f t="shared" si="392"/>
        <v>2025</v>
      </c>
      <c r="D3144" s="5">
        <f t="shared" si="393"/>
        <v>2</v>
      </c>
      <c r="E3144" s="5" t="str">
        <f t="shared" si="394"/>
        <v>Feb</v>
      </c>
      <c r="F3144" s="5" t="str">
        <f t="shared" si="395"/>
        <v>Q1</v>
      </c>
      <c r="G3144" s="5" t="s">
        <v>51</v>
      </c>
      <c r="H3144" s="5" t="s">
        <v>106</v>
      </c>
      <c r="I3144" s="5" t="s">
        <v>107</v>
      </c>
      <c r="J3144" s="5" t="s">
        <v>38</v>
      </c>
      <c r="K3144" s="5" t="s">
        <v>39</v>
      </c>
      <c r="L3144" s="5" t="s">
        <v>40</v>
      </c>
      <c r="M3144" s="5" t="s">
        <v>49</v>
      </c>
      <c r="N3144" s="5">
        <v>2</v>
      </c>
      <c r="O3144" s="7">
        <v>52674</v>
      </c>
      <c r="P3144" s="8">
        <v>0.1</v>
      </c>
      <c r="Q3144" s="7">
        <v>45294</v>
      </c>
      <c r="R3144" s="9">
        <f t="shared" si="396"/>
        <v>94813.2</v>
      </c>
      <c r="S3144" s="9">
        <f t="shared" si="397"/>
        <v>90588</v>
      </c>
      <c r="T3144" s="9">
        <f t="shared" si="398"/>
        <v>4225.1999999999971</v>
      </c>
      <c r="U3144" s="10">
        <f t="shared" si="399"/>
        <v>4.4563415220665446E-2</v>
      </c>
      <c r="V3144" s="5" t="s">
        <v>42</v>
      </c>
    </row>
    <row r="3145" spans="1:22" x14ac:dyDescent="0.3">
      <c r="A3145" s="5" t="s">
        <v>3232</v>
      </c>
      <c r="B3145" s="6">
        <v>45707</v>
      </c>
      <c r="C3145" s="5">
        <f t="shared" si="392"/>
        <v>2025</v>
      </c>
      <c r="D3145" s="5">
        <f t="shared" si="393"/>
        <v>2</v>
      </c>
      <c r="E3145" s="5" t="str">
        <f t="shared" si="394"/>
        <v>Feb</v>
      </c>
      <c r="F3145" s="5" t="str">
        <f t="shared" si="395"/>
        <v>Q1</v>
      </c>
      <c r="G3145" s="5" t="s">
        <v>58</v>
      </c>
      <c r="H3145" s="5" t="s">
        <v>68</v>
      </c>
      <c r="I3145" s="5" t="s">
        <v>69</v>
      </c>
      <c r="J3145" s="5" t="s">
        <v>81</v>
      </c>
      <c r="K3145" s="5" t="s">
        <v>130</v>
      </c>
      <c r="L3145" s="5" t="s">
        <v>76</v>
      </c>
      <c r="M3145" s="5" t="s">
        <v>49</v>
      </c>
      <c r="N3145" s="5">
        <v>1</v>
      </c>
      <c r="O3145" s="7">
        <v>14078</v>
      </c>
      <c r="P3145" s="8">
        <v>0.3</v>
      </c>
      <c r="Q3145" s="7">
        <v>8668</v>
      </c>
      <c r="R3145" s="9">
        <f t="shared" si="396"/>
        <v>9854.5999999999985</v>
      </c>
      <c r="S3145" s="9">
        <f t="shared" si="397"/>
        <v>8668</v>
      </c>
      <c r="T3145" s="9">
        <f t="shared" si="398"/>
        <v>1186.5999999999985</v>
      </c>
      <c r="U3145" s="10">
        <f t="shared" si="399"/>
        <v>0.12041077263409967</v>
      </c>
      <c r="V3145" s="5" t="s">
        <v>42</v>
      </c>
    </row>
    <row r="3146" spans="1:22" x14ac:dyDescent="0.3">
      <c r="A3146" s="5" t="s">
        <v>3233</v>
      </c>
      <c r="B3146" s="6">
        <v>45708</v>
      </c>
      <c r="C3146" s="5">
        <f t="shared" si="392"/>
        <v>2025</v>
      </c>
      <c r="D3146" s="5">
        <f t="shared" si="393"/>
        <v>2</v>
      </c>
      <c r="E3146" s="5" t="str">
        <f t="shared" si="394"/>
        <v>Feb</v>
      </c>
      <c r="F3146" s="5" t="str">
        <f t="shared" si="395"/>
        <v>Q1</v>
      </c>
      <c r="G3146" s="5" t="s">
        <v>35</v>
      </c>
      <c r="H3146" s="5" t="s">
        <v>36</v>
      </c>
      <c r="I3146" s="5" t="s">
        <v>37</v>
      </c>
      <c r="J3146" s="5" t="s">
        <v>81</v>
      </c>
      <c r="K3146" s="5" t="s">
        <v>82</v>
      </c>
      <c r="L3146" s="5" t="s">
        <v>40</v>
      </c>
      <c r="M3146" s="5" t="s">
        <v>41</v>
      </c>
      <c r="N3146" s="5">
        <v>8</v>
      </c>
      <c r="O3146" s="7">
        <v>5880</v>
      </c>
      <c r="P3146" s="8">
        <v>0.05</v>
      </c>
      <c r="Q3146" s="7">
        <v>3248</v>
      </c>
      <c r="R3146" s="9">
        <f t="shared" si="396"/>
        <v>44688</v>
      </c>
      <c r="S3146" s="9">
        <f t="shared" si="397"/>
        <v>25984</v>
      </c>
      <c r="T3146" s="9">
        <f t="shared" si="398"/>
        <v>18704</v>
      </c>
      <c r="U3146" s="10">
        <f t="shared" si="399"/>
        <v>0.41854636591478694</v>
      </c>
      <c r="V3146" s="5" t="s">
        <v>42</v>
      </c>
    </row>
    <row r="3147" spans="1:22" x14ac:dyDescent="0.3">
      <c r="A3147" s="5" t="s">
        <v>3234</v>
      </c>
      <c r="B3147" s="6">
        <v>45708</v>
      </c>
      <c r="C3147" s="5">
        <f t="shared" si="392"/>
        <v>2025</v>
      </c>
      <c r="D3147" s="5">
        <f t="shared" si="393"/>
        <v>2</v>
      </c>
      <c r="E3147" s="5" t="str">
        <f t="shared" si="394"/>
        <v>Feb</v>
      </c>
      <c r="F3147" s="5" t="str">
        <f t="shared" si="395"/>
        <v>Q1</v>
      </c>
      <c r="G3147" s="5" t="s">
        <v>51</v>
      </c>
      <c r="H3147" s="5" t="s">
        <v>52</v>
      </c>
      <c r="I3147" s="5" t="s">
        <v>53</v>
      </c>
      <c r="J3147" s="5" t="s">
        <v>46</v>
      </c>
      <c r="K3147" s="5" t="s">
        <v>66</v>
      </c>
      <c r="L3147" s="5" t="s">
        <v>40</v>
      </c>
      <c r="M3147" s="5" t="s">
        <v>56</v>
      </c>
      <c r="N3147" s="5">
        <v>4</v>
      </c>
      <c r="O3147" s="7">
        <v>297</v>
      </c>
      <c r="P3147" s="8">
        <v>0.05</v>
      </c>
      <c r="Q3147" s="7">
        <v>116</v>
      </c>
      <c r="R3147" s="9">
        <f t="shared" si="396"/>
        <v>1128.5999999999999</v>
      </c>
      <c r="S3147" s="9">
        <f t="shared" si="397"/>
        <v>464</v>
      </c>
      <c r="T3147" s="9">
        <f t="shared" si="398"/>
        <v>664.59999999999991</v>
      </c>
      <c r="U3147" s="10">
        <f t="shared" si="399"/>
        <v>0.58887116781853621</v>
      </c>
      <c r="V3147" s="5" t="s">
        <v>42</v>
      </c>
    </row>
    <row r="3148" spans="1:22" x14ac:dyDescent="0.3">
      <c r="A3148" s="5" t="s">
        <v>3235</v>
      </c>
      <c r="B3148" s="6">
        <v>45708</v>
      </c>
      <c r="C3148" s="5">
        <f t="shared" si="392"/>
        <v>2025</v>
      </c>
      <c r="D3148" s="5">
        <f t="shared" si="393"/>
        <v>2</v>
      </c>
      <c r="E3148" s="5" t="str">
        <f t="shared" si="394"/>
        <v>Feb</v>
      </c>
      <c r="F3148" s="5" t="str">
        <f t="shared" si="395"/>
        <v>Q1</v>
      </c>
      <c r="G3148" s="5" t="s">
        <v>51</v>
      </c>
      <c r="H3148" s="5" t="s">
        <v>79</v>
      </c>
      <c r="I3148" s="5" t="s">
        <v>80</v>
      </c>
      <c r="J3148" s="5" t="s">
        <v>46</v>
      </c>
      <c r="K3148" s="5" t="s">
        <v>47</v>
      </c>
      <c r="L3148" s="5" t="s">
        <v>40</v>
      </c>
      <c r="M3148" s="5" t="s">
        <v>49</v>
      </c>
      <c r="N3148" s="5">
        <v>2</v>
      </c>
      <c r="O3148" s="7">
        <v>451</v>
      </c>
      <c r="P3148" s="8">
        <v>0</v>
      </c>
      <c r="Q3148" s="7">
        <v>205</v>
      </c>
      <c r="R3148" s="9">
        <f t="shared" si="396"/>
        <v>902</v>
      </c>
      <c r="S3148" s="9">
        <f t="shared" si="397"/>
        <v>410</v>
      </c>
      <c r="T3148" s="9">
        <f t="shared" si="398"/>
        <v>492</v>
      </c>
      <c r="U3148" s="10">
        <f t="shared" si="399"/>
        <v>0.54545454545454541</v>
      </c>
      <c r="V3148" s="5" t="s">
        <v>42</v>
      </c>
    </row>
    <row r="3149" spans="1:22" x14ac:dyDescent="0.3">
      <c r="A3149" s="5" t="s">
        <v>3236</v>
      </c>
      <c r="B3149" s="6">
        <v>45708</v>
      </c>
      <c r="C3149" s="5">
        <f t="shared" si="392"/>
        <v>2025</v>
      </c>
      <c r="D3149" s="5">
        <f t="shared" si="393"/>
        <v>2</v>
      </c>
      <c r="E3149" s="5" t="str">
        <f t="shared" si="394"/>
        <v>Feb</v>
      </c>
      <c r="F3149" s="5" t="str">
        <f t="shared" si="395"/>
        <v>Q1</v>
      </c>
      <c r="G3149" s="5" t="s">
        <v>51</v>
      </c>
      <c r="H3149" s="5" t="s">
        <v>52</v>
      </c>
      <c r="I3149" s="5" t="s">
        <v>53</v>
      </c>
      <c r="J3149" s="5" t="s">
        <v>81</v>
      </c>
      <c r="K3149" s="5" t="s">
        <v>94</v>
      </c>
      <c r="L3149" s="5" t="s">
        <v>76</v>
      </c>
      <c r="M3149" s="5" t="s">
        <v>56</v>
      </c>
      <c r="N3149" s="5">
        <v>2</v>
      </c>
      <c r="O3149" s="7">
        <v>29949</v>
      </c>
      <c r="P3149" s="8">
        <v>0.3</v>
      </c>
      <c r="Q3149" s="7">
        <v>19973</v>
      </c>
      <c r="R3149" s="9">
        <f t="shared" si="396"/>
        <v>41928.6</v>
      </c>
      <c r="S3149" s="9">
        <f t="shared" si="397"/>
        <v>39946</v>
      </c>
      <c r="T3149" s="9">
        <f t="shared" si="398"/>
        <v>1982.5999999999985</v>
      </c>
      <c r="U3149" s="10">
        <f t="shared" si="399"/>
        <v>4.7285146654073795E-2</v>
      </c>
      <c r="V3149" s="5" t="s">
        <v>42</v>
      </c>
    </row>
    <row r="3150" spans="1:22" x14ac:dyDescent="0.3">
      <c r="A3150" s="5" t="s">
        <v>3237</v>
      </c>
      <c r="B3150" s="6">
        <v>45708</v>
      </c>
      <c r="C3150" s="5">
        <f t="shared" si="392"/>
        <v>2025</v>
      </c>
      <c r="D3150" s="5">
        <f t="shared" si="393"/>
        <v>2</v>
      </c>
      <c r="E3150" s="5" t="str">
        <f t="shared" si="394"/>
        <v>Feb</v>
      </c>
      <c r="F3150" s="5" t="str">
        <f t="shared" si="395"/>
        <v>Q1</v>
      </c>
      <c r="G3150" s="5" t="s">
        <v>58</v>
      </c>
      <c r="H3150" s="5" t="s">
        <v>68</v>
      </c>
      <c r="I3150" s="5" t="s">
        <v>69</v>
      </c>
      <c r="J3150" s="5" t="s">
        <v>38</v>
      </c>
      <c r="K3150" s="5" t="s">
        <v>75</v>
      </c>
      <c r="L3150" s="5" t="s">
        <v>76</v>
      </c>
      <c r="M3150" s="5" t="s">
        <v>56</v>
      </c>
      <c r="N3150" s="5">
        <v>2</v>
      </c>
      <c r="O3150" s="7">
        <v>10394</v>
      </c>
      <c r="P3150" s="8">
        <v>0.05</v>
      </c>
      <c r="Q3150" s="7">
        <v>7545</v>
      </c>
      <c r="R3150" s="9">
        <f t="shared" si="396"/>
        <v>19748.599999999999</v>
      </c>
      <c r="S3150" s="9">
        <f t="shared" si="397"/>
        <v>15090</v>
      </c>
      <c r="T3150" s="9">
        <f t="shared" si="398"/>
        <v>4658.5999999999985</v>
      </c>
      <c r="U3150" s="10">
        <f t="shared" si="399"/>
        <v>0.2358952026979127</v>
      </c>
      <c r="V3150" s="5" t="s">
        <v>42</v>
      </c>
    </row>
    <row r="3151" spans="1:22" x14ac:dyDescent="0.3">
      <c r="A3151" s="5" t="s">
        <v>3238</v>
      </c>
      <c r="B3151" s="6">
        <v>45708</v>
      </c>
      <c r="C3151" s="5">
        <f t="shared" si="392"/>
        <v>2025</v>
      </c>
      <c r="D3151" s="5">
        <f t="shared" si="393"/>
        <v>2</v>
      </c>
      <c r="E3151" s="5" t="str">
        <f t="shared" si="394"/>
        <v>Feb</v>
      </c>
      <c r="F3151" s="5" t="str">
        <f t="shared" si="395"/>
        <v>Q1</v>
      </c>
      <c r="G3151" s="5" t="s">
        <v>51</v>
      </c>
      <c r="H3151" s="5" t="s">
        <v>106</v>
      </c>
      <c r="I3151" s="5" t="s">
        <v>107</v>
      </c>
      <c r="J3151" s="5" t="s">
        <v>81</v>
      </c>
      <c r="K3151" s="5" t="s">
        <v>82</v>
      </c>
      <c r="L3151" s="5" t="s">
        <v>48</v>
      </c>
      <c r="M3151" s="5" t="s">
        <v>56</v>
      </c>
      <c r="N3151" s="5">
        <v>5</v>
      </c>
      <c r="O3151" s="7">
        <v>6140</v>
      </c>
      <c r="P3151" s="8">
        <v>0.2</v>
      </c>
      <c r="Q3151" s="7">
        <v>3431</v>
      </c>
      <c r="R3151" s="9">
        <f t="shared" si="396"/>
        <v>24560</v>
      </c>
      <c r="S3151" s="9">
        <f t="shared" si="397"/>
        <v>17155</v>
      </c>
      <c r="T3151" s="9">
        <f t="shared" si="398"/>
        <v>7405</v>
      </c>
      <c r="U3151" s="10">
        <f t="shared" si="399"/>
        <v>0.30150651465798045</v>
      </c>
      <c r="V3151" s="5" t="s">
        <v>42</v>
      </c>
    </row>
    <row r="3152" spans="1:22" x14ac:dyDescent="0.3">
      <c r="A3152" s="5" t="s">
        <v>3239</v>
      </c>
      <c r="B3152" s="6">
        <v>45710</v>
      </c>
      <c r="C3152" s="5">
        <f t="shared" si="392"/>
        <v>2025</v>
      </c>
      <c r="D3152" s="5">
        <f t="shared" si="393"/>
        <v>2</v>
      </c>
      <c r="E3152" s="5" t="str">
        <f t="shared" si="394"/>
        <v>Feb</v>
      </c>
      <c r="F3152" s="5" t="str">
        <f t="shared" si="395"/>
        <v>Q1</v>
      </c>
      <c r="G3152" s="5" t="s">
        <v>63</v>
      </c>
      <c r="H3152" s="5" t="s">
        <v>64</v>
      </c>
      <c r="I3152" s="5" t="s">
        <v>65</v>
      </c>
      <c r="J3152" s="5" t="s">
        <v>54</v>
      </c>
      <c r="K3152" s="5" t="s">
        <v>55</v>
      </c>
      <c r="L3152" s="5" t="s">
        <v>40</v>
      </c>
      <c r="M3152" s="5" t="s">
        <v>56</v>
      </c>
      <c r="N3152" s="5">
        <v>3</v>
      </c>
      <c r="O3152" s="7">
        <v>2697</v>
      </c>
      <c r="P3152" s="8">
        <v>0.15</v>
      </c>
      <c r="Q3152" s="7">
        <v>1605</v>
      </c>
      <c r="R3152" s="9">
        <f t="shared" si="396"/>
        <v>6877.3499999999995</v>
      </c>
      <c r="S3152" s="9">
        <f t="shared" si="397"/>
        <v>4815</v>
      </c>
      <c r="T3152" s="9">
        <f t="shared" si="398"/>
        <v>2062.3499999999995</v>
      </c>
      <c r="U3152" s="10">
        <f t="shared" si="399"/>
        <v>0.29987567885886274</v>
      </c>
      <c r="V3152" s="5" t="s">
        <v>42</v>
      </c>
    </row>
    <row r="3153" spans="1:22" x14ac:dyDescent="0.3">
      <c r="A3153" s="5" t="s">
        <v>3240</v>
      </c>
      <c r="B3153" s="6">
        <v>45710</v>
      </c>
      <c r="C3153" s="5">
        <f t="shared" si="392"/>
        <v>2025</v>
      </c>
      <c r="D3153" s="5">
        <f t="shared" si="393"/>
        <v>2</v>
      </c>
      <c r="E3153" s="5" t="str">
        <f t="shared" si="394"/>
        <v>Feb</v>
      </c>
      <c r="F3153" s="5" t="str">
        <f t="shared" si="395"/>
        <v>Q1</v>
      </c>
      <c r="G3153" s="5" t="s">
        <v>58</v>
      </c>
      <c r="H3153" s="5" t="s">
        <v>59</v>
      </c>
      <c r="I3153" s="5" t="s">
        <v>60</v>
      </c>
      <c r="J3153" s="5" t="s">
        <v>38</v>
      </c>
      <c r="K3153" s="5" t="s">
        <v>39</v>
      </c>
      <c r="L3153" s="5" t="s">
        <v>40</v>
      </c>
      <c r="M3153" s="5" t="s">
        <v>56</v>
      </c>
      <c r="N3153" s="5">
        <v>1</v>
      </c>
      <c r="O3153" s="7">
        <v>55778</v>
      </c>
      <c r="P3153" s="8">
        <v>0.1</v>
      </c>
      <c r="Q3153" s="7">
        <v>47516</v>
      </c>
      <c r="R3153" s="9">
        <f t="shared" si="396"/>
        <v>50200.200000000004</v>
      </c>
      <c r="S3153" s="9">
        <f t="shared" si="397"/>
        <v>47516</v>
      </c>
      <c r="T3153" s="9">
        <f t="shared" si="398"/>
        <v>2684.2000000000044</v>
      </c>
      <c r="U3153" s="10">
        <f t="shared" si="399"/>
        <v>5.3469906494396521E-2</v>
      </c>
      <c r="V3153" s="5" t="s">
        <v>42</v>
      </c>
    </row>
    <row r="3154" spans="1:22" x14ac:dyDescent="0.3">
      <c r="A3154" s="5" t="s">
        <v>3241</v>
      </c>
      <c r="B3154" s="6">
        <v>45710</v>
      </c>
      <c r="C3154" s="5">
        <f t="shared" si="392"/>
        <v>2025</v>
      </c>
      <c r="D3154" s="5">
        <f t="shared" si="393"/>
        <v>2</v>
      </c>
      <c r="E3154" s="5" t="str">
        <f t="shared" si="394"/>
        <v>Feb</v>
      </c>
      <c r="F3154" s="5" t="str">
        <f t="shared" si="395"/>
        <v>Q1</v>
      </c>
      <c r="G3154" s="5" t="s">
        <v>35</v>
      </c>
      <c r="H3154" s="5" t="s">
        <v>36</v>
      </c>
      <c r="I3154" s="5" t="s">
        <v>37</v>
      </c>
      <c r="J3154" s="5" t="s">
        <v>46</v>
      </c>
      <c r="K3154" s="5" t="s">
        <v>47</v>
      </c>
      <c r="L3154" s="5" t="s">
        <v>40</v>
      </c>
      <c r="M3154" s="5" t="s">
        <v>41</v>
      </c>
      <c r="N3154" s="5">
        <v>3</v>
      </c>
      <c r="O3154" s="7">
        <v>453</v>
      </c>
      <c r="P3154" s="8">
        <v>0.05</v>
      </c>
      <c r="Q3154" s="7">
        <v>204</v>
      </c>
      <c r="R3154" s="9">
        <f t="shared" si="396"/>
        <v>1291.05</v>
      </c>
      <c r="S3154" s="9">
        <f t="shared" si="397"/>
        <v>612</v>
      </c>
      <c r="T3154" s="9">
        <f t="shared" si="398"/>
        <v>679.05</v>
      </c>
      <c r="U3154" s="10">
        <f t="shared" si="399"/>
        <v>0.52596723597072148</v>
      </c>
      <c r="V3154" s="5" t="s">
        <v>42</v>
      </c>
    </row>
    <row r="3155" spans="1:22" x14ac:dyDescent="0.3">
      <c r="A3155" s="5" t="s">
        <v>3242</v>
      </c>
      <c r="B3155" s="6">
        <v>45710</v>
      </c>
      <c r="C3155" s="5">
        <f t="shared" si="392"/>
        <v>2025</v>
      </c>
      <c r="D3155" s="5">
        <f t="shared" si="393"/>
        <v>2</v>
      </c>
      <c r="E3155" s="5" t="str">
        <f t="shared" si="394"/>
        <v>Feb</v>
      </c>
      <c r="F3155" s="5" t="str">
        <f t="shared" si="395"/>
        <v>Q1</v>
      </c>
      <c r="G3155" s="5" t="s">
        <v>58</v>
      </c>
      <c r="H3155" s="5" t="s">
        <v>72</v>
      </c>
      <c r="I3155" s="5" t="s">
        <v>73</v>
      </c>
      <c r="J3155" s="5" t="s">
        <v>81</v>
      </c>
      <c r="K3155" s="5" t="s">
        <v>94</v>
      </c>
      <c r="L3155" s="5" t="s">
        <v>40</v>
      </c>
      <c r="M3155" s="5" t="s">
        <v>56</v>
      </c>
      <c r="N3155" s="5">
        <v>2</v>
      </c>
      <c r="O3155" s="7">
        <v>29133</v>
      </c>
      <c r="P3155" s="8">
        <v>0.15</v>
      </c>
      <c r="Q3155" s="7">
        <v>20109</v>
      </c>
      <c r="R3155" s="9">
        <f t="shared" si="396"/>
        <v>49526.1</v>
      </c>
      <c r="S3155" s="9">
        <f t="shared" si="397"/>
        <v>40218</v>
      </c>
      <c r="T3155" s="9">
        <f t="shared" si="398"/>
        <v>9308.0999999999985</v>
      </c>
      <c r="U3155" s="10">
        <f t="shared" si="399"/>
        <v>0.18794332685190229</v>
      </c>
      <c r="V3155" s="5" t="s">
        <v>42</v>
      </c>
    </row>
    <row r="3156" spans="1:22" x14ac:dyDescent="0.3">
      <c r="A3156" s="5" t="s">
        <v>3243</v>
      </c>
      <c r="B3156" s="6">
        <v>45710</v>
      </c>
      <c r="C3156" s="5">
        <f t="shared" si="392"/>
        <v>2025</v>
      </c>
      <c r="D3156" s="5">
        <f t="shared" si="393"/>
        <v>2</v>
      </c>
      <c r="E3156" s="5" t="str">
        <f t="shared" si="394"/>
        <v>Feb</v>
      </c>
      <c r="F3156" s="5" t="str">
        <f t="shared" si="395"/>
        <v>Q1</v>
      </c>
      <c r="G3156" s="5" t="s">
        <v>35</v>
      </c>
      <c r="H3156" s="5" t="s">
        <v>44</v>
      </c>
      <c r="I3156" s="5" t="s">
        <v>45</v>
      </c>
      <c r="J3156" s="5" t="s">
        <v>46</v>
      </c>
      <c r="K3156" s="5" t="s">
        <v>47</v>
      </c>
      <c r="L3156" s="5" t="s">
        <v>76</v>
      </c>
      <c r="M3156" s="5" t="s">
        <v>49</v>
      </c>
      <c r="N3156" s="5">
        <v>5</v>
      </c>
      <c r="O3156" s="7">
        <v>491</v>
      </c>
      <c r="P3156" s="8">
        <v>0.05</v>
      </c>
      <c r="Q3156" s="7">
        <v>223</v>
      </c>
      <c r="R3156" s="9">
        <f t="shared" si="396"/>
        <v>2332.25</v>
      </c>
      <c r="S3156" s="9">
        <f t="shared" si="397"/>
        <v>1115</v>
      </c>
      <c r="T3156" s="9">
        <f t="shared" si="398"/>
        <v>1217.25</v>
      </c>
      <c r="U3156" s="10">
        <f t="shared" si="399"/>
        <v>0.52192089184264123</v>
      </c>
      <c r="V3156" s="5" t="s">
        <v>42</v>
      </c>
    </row>
    <row r="3157" spans="1:22" x14ac:dyDescent="0.3">
      <c r="A3157" s="5" t="s">
        <v>3244</v>
      </c>
      <c r="B3157" s="6">
        <v>45711</v>
      </c>
      <c r="C3157" s="5">
        <f t="shared" si="392"/>
        <v>2025</v>
      </c>
      <c r="D3157" s="5">
        <f t="shared" si="393"/>
        <v>2</v>
      </c>
      <c r="E3157" s="5" t="str">
        <f t="shared" si="394"/>
        <v>Feb</v>
      </c>
      <c r="F3157" s="5" t="str">
        <f t="shared" si="395"/>
        <v>Q1</v>
      </c>
      <c r="G3157" s="5" t="s">
        <v>51</v>
      </c>
      <c r="H3157" s="5" t="s">
        <v>106</v>
      </c>
      <c r="I3157" s="5" t="s">
        <v>107</v>
      </c>
      <c r="J3157" s="5" t="s">
        <v>54</v>
      </c>
      <c r="K3157" s="5" t="s">
        <v>84</v>
      </c>
      <c r="L3157" s="5" t="s">
        <v>76</v>
      </c>
      <c r="M3157" s="5" t="s">
        <v>56</v>
      </c>
      <c r="N3157" s="5">
        <v>3</v>
      </c>
      <c r="O3157" s="7">
        <v>2391</v>
      </c>
      <c r="P3157" s="8">
        <v>0.15</v>
      </c>
      <c r="Q3157" s="7">
        <v>1180</v>
      </c>
      <c r="R3157" s="9">
        <f t="shared" si="396"/>
        <v>6097.05</v>
      </c>
      <c r="S3157" s="9">
        <f t="shared" si="397"/>
        <v>3540</v>
      </c>
      <c r="T3157" s="9">
        <f t="shared" si="398"/>
        <v>2557.0500000000002</v>
      </c>
      <c r="U3157" s="10">
        <f t="shared" si="399"/>
        <v>0.41939134499471059</v>
      </c>
      <c r="V3157" s="5" t="s">
        <v>120</v>
      </c>
    </row>
    <row r="3158" spans="1:22" x14ac:dyDescent="0.3">
      <c r="A3158" s="5" t="s">
        <v>3245</v>
      </c>
      <c r="B3158" s="6">
        <v>45711</v>
      </c>
      <c r="C3158" s="5">
        <f t="shared" si="392"/>
        <v>2025</v>
      </c>
      <c r="D3158" s="5">
        <f t="shared" si="393"/>
        <v>2</v>
      </c>
      <c r="E3158" s="5" t="str">
        <f t="shared" si="394"/>
        <v>Feb</v>
      </c>
      <c r="F3158" s="5" t="str">
        <f t="shared" si="395"/>
        <v>Q1</v>
      </c>
      <c r="G3158" s="5" t="s">
        <v>35</v>
      </c>
      <c r="H3158" s="5" t="s">
        <v>44</v>
      </c>
      <c r="I3158" s="5" t="s">
        <v>45</v>
      </c>
      <c r="J3158" s="5" t="s">
        <v>38</v>
      </c>
      <c r="K3158" s="5" t="s">
        <v>104</v>
      </c>
      <c r="L3158" s="5" t="s">
        <v>76</v>
      </c>
      <c r="M3158" s="5" t="s">
        <v>56</v>
      </c>
      <c r="N3158" s="5">
        <v>2</v>
      </c>
      <c r="O3158" s="7">
        <v>1497</v>
      </c>
      <c r="P3158" s="8">
        <v>0.05</v>
      </c>
      <c r="Q3158" s="7">
        <v>734</v>
      </c>
      <c r="R3158" s="9">
        <f t="shared" si="396"/>
        <v>2844.2999999999997</v>
      </c>
      <c r="S3158" s="9">
        <f t="shared" si="397"/>
        <v>1468</v>
      </c>
      <c r="T3158" s="9">
        <f t="shared" si="398"/>
        <v>1376.2999999999997</v>
      </c>
      <c r="U3158" s="10">
        <f t="shared" si="399"/>
        <v>0.48388004078332097</v>
      </c>
      <c r="V3158" s="5" t="s">
        <v>42</v>
      </c>
    </row>
    <row r="3159" spans="1:22" x14ac:dyDescent="0.3">
      <c r="A3159" s="5" t="s">
        <v>3246</v>
      </c>
      <c r="B3159" s="6">
        <v>45711</v>
      </c>
      <c r="C3159" s="5">
        <f t="shared" si="392"/>
        <v>2025</v>
      </c>
      <c r="D3159" s="5">
        <f t="shared" si="393"/>
        <v>2</v>
      </c>
      <c r="E3159" s="5" t="str">
        <f t="shared" si="394"/>
        <v>Feb</v>
      </c>
      <c r="F3159" s="5" t="str">
        <f t="shared" si="395"/>
        <v>Q1</v>
      </c>
      <c r="G3159" s="5" t="s">
        <v>51</v>
      </c>
      <c r="H3159" s="5" t="s">
        <v>106</v>
      </c>
      <c r="I3159" s="5" t="s">
        <v>107</v>
      </c>
      <c r="J3159" s="5" t="s">
        <v>38</v>
      </c>
      <c r="K3159" s="5" t="s">
        <v>39</v>
      </c>
      <c r="L3159" s="5" t="s">
        <v>48</v>
      </c>
      <c r="M3159" s="5" t="s">
        <v>41</v>
      </c>
      <c r="N3159" s="5">
        <v>4</v>
      </c>
      <c r="O3159" s="7">
        <v>47536</v>
      </c>
      <c r="P3159" s="8">
        <v>0.1</v>
      </c>
      <c r="Q3159" s="7">
        <v>40407</v>
      </c>
      <c r="R3159" s="9">
        <f t="shared" si="396"/>
        <v>171129.60000000001</v>
      </c>
      <c r="S3159" s="9">
        <f t="shared" si="397"/>
        <v>161628</v>
      </c>
      <c r="T3159" s="9">
        <f t="shared" si="398"/>
        <v>9501.6000000000058</v>
      </c>
      <c r="U3159" s="10">
        <f t="shared" si="399"/>
        <v>5.5522831818691831E-2</v>
      </c>
      <c r="V3159" s="5" t="s">
        <v>42</v>
      </c>
    </row>
    <row r="3160" spans="1:22" x14ac:dyDescent="0.3">
      <c r="A3160" s="5" t="s">
        <v>3247</v>
      </c>
      <c r="B3160" s="6">
        <v>45711</v>
      </c>
      <c r="C3160" s="5">
        <f t="shared" si="392"/>
        <v>2025</v>
      </c>
      <c r="D3160" s="5">
        <f t="shared" si="393"/>
        <v>2</v>
      </c>
      <c r="E3160" s="5" t="str">
        <f t="shared" si="394"/>
        <v>Feb</v>
      </c>
      <c r="F3160" s="5" t="str">
        <f t="shared" si="395"/>
        <v>Q1</v>
      </c>
      <c r="G3160" s="5" t="s">
        <v>51</v>
      </c>
      <c r="H3160" s="5" t="s">
        <v>79</v>
      </c>
      <c r="I3160" s="5" t="s">
        <v>80</v>
      </c>
      <c r="J3160" s="5" t="s">
        <v>54</v>
      </c>
      <c r="K3160" s="5" t="s">
        <v>99</v>
      </c>
      <c r="L3160" s="5" t="s">
        <v>40</v>
      </c>
      <c r="M3160" s="5" t="s">
        <v>49</v>
      </c>
      <c r="N3160" s="5">
        <v>1</v>
      </c>
      <c r="O3160" s="7">
        <v>1891</v>
      </c>
      <c r="P3160" s="8">
        <v>0.05</v>
      </c>
      <c r="Q3160" s="7">
        <v>977</v>
      </c>
      <c r="R3160" s="9">
        <f t="shared" si="396"/>
        <v>1796.4499999999998</v>
      </c>
      <c r="S3160" s="9">
        <f t="shared" si="397"/>
        <v>977</v>
      </c>
      <c r="T3160" s="9">
        <f t="shared" si="398"/>
        <v>819.44999999999982</v>
      </c>
      <c r="U3160" s="10">
        <f t="shared" si="399"/>
        <v>0.45614962843385559</v>
      </c>
      <c r="V3160" s="5" t="s">
        <v>42</v>
      </c>
    </row>
    <row r="3161" spans="1:22" x14ac:dyDescent="0.3">
      <c r="A3161" s="5" t="s">
        <v>3248</v>
      </c>
      <c r="B3161" s="6">
        <v>45712</v>
      </c>
      <c r="C3161" s="5">
        <f t="shared" si="392"/>
        <v>2025</v>
      </c>
      <c r="D3161" s="5">
        <f t="shared" si="393"/>
        <v>2</v>
      </c>
      <c r="E3161" s="5" t="str">
        <f t="shared" si="394"/>
        <v>Feb</v>
      </c>
      <c r="F3161" s="5" t="str">
        <f t="shared" si="395"/>
        <v>Q1</v>
      </c>
      <c r="G3161" s="5" t="s">
        <v>51</v>
      </c>
      <c r="H3161" s="5" t="s">
        <v>106</v>
      </c>
      <c r="I3161" s="5" t="s">
        <v>107</v>
      </c>
      <c r="J3161" s="5" t="s">
        <v>54</v>
      </c>
      <c r="K3161" s="5" t="s">
        <v>84</v>
      </c>
      <c r="L3161" s="5" t="s">
        <v>40</v>
      </c>
      <c r="M3161" s="5" t="s">
        <v>49</v>
      </c>
      <c r="N3161" s="5">
        <v>1</v>
      </c>
      <c r="O3161" s="7">
        <v>2298</v>
      </c>
      <c r="P3161" s="8">
        <v>0.1</v>
      </c>
      <c r="Q3161" s="7">
        <v>1119</v>
      </c>
      <c r="R3161" s="9">
        <f t="shared" si="396"/>
        <v>2068.2000000000003</v>
      </c>
      <c r="S3161" s="9">
        <f t="shared" si="397"/>
        <v>1119</v>
      </c>
      <c r="T3161" s="9">
        <f t="shared" si="398"/>
        <v>949.20000000000027</v>
      </c>
      <c r="U3161" s="10">
        <f t="shared" si="399"/>
        <v>0.45894981143022928</v>
      </c>
      <c r="V3161" s="5" t="s">
        <v>42</v>
      </c>
    </row>
    <row r="3162" spans="1:22" x14ac:dyDescent="0.3">
      <c r="A3162" s="5" t="s">
        <v>3249</v>
      </c>
      <c r="B3162" s="6">
        <v>45713</v>
      </c>
      <c r="C3162" s="5">
        <f t="shared" si="392"/>
        <v>2025</v>
      </c>
      <c r="D3162" s="5">
        <f t="shared" si="393"/>
        <v>2</v>
      </c>
      <c r="E3162" s="5" t="str">
        <f t="shared" si="394"/>
        <v>Feb</v>
      </c>
      <c r="F3162" s="5" t="str">
        <f t="shared" si="395"/>
        <v>Q1</v>
      </c>
      <c r="G3162" s="5" t="s">
        <v>51</v>
      </c>
      <c r="H3162" s="5" t="s">
        <v>79</v>
      </c>
      <c r="I3162" s="5" t="s">
        <v>80</v>
      </c>
      <c r="J3162" s="5" t="s">
        <v>38</v>
      </c>
      <c r="K3162" s="5" t="s">
        <v>75</v>
      </c>
      <c r="L3162" s="5" t="s">
        <v>76</v>
      </c>
      <c r="M3162" s="5" t="s">
        <v>56</v>
      </c>
      <c r="N3162" s="5">
        <v>4</v>
      </c>
      <c r="O3162" s="7">
        <v>11880</v>
      </c>
      <c r="P3162" s="8">
        <v>0.15</v>
      </c>
      <c r="Q3162" s="7">
        <v>8705</v>
      </c>
      <c r="R3162" s="9">
        <f t="shared" si="396"/>
        <v>40392</v>
      </c>
      <c r="S3162" s="9">
        <f t="shared" si="397"/>
        <v>34820</v>
      </c>
      <c r="T3162" s="9">
        <f t="shared" si="398"/>
        <v>5572</v>
      </c>
      <c r="U3162" s="10">
        <f t="shared" si="399"/>
        <v>0.13794810853634384</v>
      </c>
      <c r="V3162" s="5" t="s">
        <v>42</v>
      </c>
    </row>
    <row r="3163" spans="1:22" x14ac:dyDescent="0.3">
      <c r="A3163" s="5" t="s">
        <v>3250</v>
      </c>
      <c r="B3163" s="6">
        <v>45713</v>
      </c>
      <c r="C3163" s="5">
        <f t="shared" si="392"/>
        <v>2025</v>
      </c>
      <c r="D3163" s="5">
        <f t="shared" si="393"/>
        <v>2</v>
      </c>
      <c r="E3163" s="5" t="str">
        <f t="shared" si="394"/>
        <v>Feb</v>
      </c>
      <c r="F3163" s="5" t="str">
        <f t="shared" si="395"/>
        <v>Q1</v>
      </c>
      <c r="G3163" s="5" t="s">
        <v>58</v>
      </c>
      <c r="H3163" s="5" t="s">
        <v>72</v>
      </c>
      <c r="I3163" s="5" t="s">
        <v>73</v>
      </c>
      <c r="J3163" s="5" t="s">
        <v>46</v>
      </c>
      <c r="K3163" s="5" t="s">
        <v>61</v>
      </c>
      <c r="L3163" s="5" t="s">
        <v>76</v>
      </c>
      <c r="M3163" s="5" t="s">
        <v>56</v>
      </c>
      <c r="N3163" s="5">
        <v>3</v>
      </c>
      <c r="O3163" s="7">
        <v>259</v>
      </c>
      <c r="P3163" s="8">
        <v>0</v>
      </c>
      <c r="Q3163" s="7">
        <v>109</v>
      </c>
      <c r="R3163" s="9">
        <f t="shared" si="396"/>
        <v>777</v>
      </c>
      <c r="S3163" s="9">
        <f t="shared" si="397"/>
        <v>327</v>
      </c>
      <c r="T3163" s="9">
        <f t="shared" si="398"/>
        <v>450</v>
      </c>
      <c r="U3163" s="10">
        <f t="shared" si="399"/>
        <v>0.5791505791505791</v>
      </c>
      <c r="V3163" s="5" t="s">
        <v>120</v>
      </c>
    </row>
    <row r="3164" spans="1:22" x14ac:dyDescent="0.3">
      <c r="A3164" s="5" t="s">
        <v>3251</v>
      </c>
      <c r="B3164" s="6">
        <v>45713</v>
      </c>
      <c r="C3164" s="5">
        <f t="shared" si="392"/>
        <v>2025</v>
      </c>
      <c r="D3164" s="5">
        <f t="shared" si="393"/>
        <v>2</v>
      </c>
      <c r="E3164" s="5" t="str">
        <f t="shared" si="394"/>
        <v>Feb</v>
      </c>
      <c r="F3164" s="5" t="str">
        <f t="shared" si="395"/>
        <v>Q1</v>
      </c>
      <c r="G3164" s="5" t="s">
        <v>58</v>
      </c>
      <c r="H3164" s="5" t="s">
        <v>68</v>
      </c>
      <c r="I3164" s="5" t="s">
        <v>69</v>
      </c>
      <c r="J3164" s="5" t="s">
        <v>46</v>
      </c>
      <c r="K3164" s="5" t="s">
        <v>61</v>
      </c>
      <c r="L3164" s="5" t="s">
        <v>76</v>
      </c>
      <c r="M3164" s="5" t="s">
        <v>56</v>
      </c>
      <c r="N3164" s="5">
        <v>3</v>
      </c>
      <c r="O3164" s="7">
        <v>264</v>
      </c>
      <c r="P3164" s="8">
        <v>0.1</v>
      </c>
      <c r="Q3164" s="7">
        <v>109</v>
      </c>
      <c r="R3164" s="9">
        <f t="shared" si="396"/>
        <v>712.80000000000007</v>
      </c>
      <c r="S3164" s="9">
        <f t="shared" si="397"/>
        <v>327</v>
      </c>
      <c r="T3164" s="9">
        <f t="shared" si="398"/>
        <v>385.80000000000007</v>
      </c>
      <c r="U3164" s="10">
        <f t="shared" si="399"/>
        <v>0.54124579124579131</v>
      </c>
      <c r="V3164" s="5" t="s">
        <v>42</v>
      </c>
    </row>
    <row r="3165" spans="1:22" x14ac:dyDescent="0.3">
      <c r="A3165" s="5" t="s">
        <v>3252</v>
      </c>
      <c r="B3165" s="6">
        <v>45713</v>
      </c>
      <c r="C3165" s="5">
        <f t="shared" si="392"/>
        <v>2025</v>
      </c>
      <c r="D3165" s="5">
        <f t="shared" si="393"/>
        <v>2</v>
      </c>
      <c r="E3165" s="5" t="str">
        <f t="shared" si="394"/>
        <v>Feb</v>
      </c>
      <c r="F3165" s="5" t="str">
        <f t="shared" si="395"/>
        <v>Q1</v>
      </c>
      <c r="G3165" s="5" t="s">
        <v>58</v>
      </c>
      <c r="H3165" s="5" t="s">
        <v>59</v>
      </c>
      <c r="I3165" s="5" t="s">
        <v>60</v>
      </c>
      <c r="J3165" s="5" t="s">
        <v>81</v>
      </c>
      <c r="K3165" s="5" t="s">
        <v>82</v>
      </c>
      <c r="L3165" s="5" t="s">
        <v>40</v>
      </c>
      <c r="M3165" s="5" t="s">
        <v>49</v>
      </c>
      <c r="N3165" s="5">
        <v>2</v>
      </c>
      <c r="O3165" s="7">
        <v>7129</v>
      </c>
      <c r="P3165" s="8">
        <v>0</v>
      </c>
      <c r="Q3165" s="7">
        <v>3979</v>
      </c>
      <c r="R3165" s="9">
        <f t="shared" si="396"/>
        <v>14258</v>
      </c>
      <c r="S3165" s="9">
        <f t="shared" si="397"/>
        <v>7958</v>
      </c>
      <c r="T3165" s="9">
        <f t="shared" si="398"/>
        <v>6300</v>
      </c>
      <c r="U3165" s="10">
        <f t="shared" si="399"/>
        <v>0.44185720297376913</v>
      </c>
      <c r="V3165" s="5" t="s">
        <v>42</v>
      </c>
    </row>
    <row r="3166" spans="1:22" x14ac:dyDescent="0.3">
      <c r="A3166" s="5" t="s">
        <v>3253</v>
      </c>
      <c r="B3166" s="6">
        <v>45713</v>
      </c>
      <c r="C3166" s="5">
        <f t="shared" si="392"/>
        <v>2025</v>
      </c>
      <c r="D3166" s="5">
        <f t="shared" si="393"/>
        <v>2</v>
      </c>
      <c r="E3166" s="5" t="str">
        <f t="shared" si="394"/>
        <v>Feb</v>
      </c>
      <c r="F3166" s="5" t="str">
        <f t="shared" si="395"/>
        <v>Q1</v>
      </c>
      <c r="G3166" s="5" t="s">
        <v>58</v>
      </c>
      <c r="H3166" s="5" t="s">
        <v>68</v>
      </c>
      <c r="I3166" s="5" t="s">
        <v>69</v>
      </c>
      <c r="J3166" s="5" t="s">
        <v>46</v>
      </c>
      <c r="K3166" s="5" t="s">
        <v>66</v>
      </c>
      <c r="L3166" s="5" t="s">
        <v>48</v>
      </c>
      <c r="M3166" s="5" t="s">
        <v>49</v>
      </c>
      <c r="N3166" s="5">
        <v>2</v>
      </c>
      <c r="O3166" s="7">
        <v>308</v>
      </c>
      <c r="P3166" s="8">
        <v>0.15</v>
      </c>
      <c r="Q3166" s="7">
        <v>126</v>
      </c>
      <c r="R3166" s="9">
        <f t="shared" si="396"/>
        <v>523.6</v>
      </c>
      <c r="S3166" s="9">
        <f t="shared" si="397"/>
        <v>252</v>
      </c>
      <c r="T3166" s="9">
        <f t="shared" si="398"/>
        <v>271.60000000000002</v>
      </c>
      <c r="U3166" s="10">
        <f t="shared" si="399"/>
        <v>0.51871657754010703</v>
      </c>
      <c r="V3166" s="5" t="s">
        <v>42</v>
      </c>
    </row>
    <row r="3167" spans="1:22" x14ac:dyDescent="0.3">
      <c r="A3167" s="5" t="s">
        <v>3254</v>
      </c>
      <c r="B3167" s="6">
        <v>45714</v>
      </c>
      <c r="C3167" s="5">
        <f t="shared" si="392"/>
        <v>2025</v>
      </c>
      <c r="D3167" s="5">
        <f t="shared" si="393"/>
        <v>2</v>
      </c>
      <c r="E3167" s="5" t="str">
        <f t="shared" si="394"/>
        <v>Feb</v>
      </c>
      <c r="F3167" s="5" t="str">
        <f t="shared" si="395"/>
        <v>Q1</v>
      </c>
      <c r="G3167" s="5" t="s">
        <v>51</v>
      </c>
      <c r="H3167" s="5" t="s">
        <v>79</v>
      </c>
      <c r="I3167" s="5" t="s">
        <v>80</v>
      </c>
      <c r="J3167" s="5" t="s">
        <v>46</v>
      </c>
      <c r="K3167" s="5" t="s">
        <v>89</v>
      </c>
      <c r="L3167" s="5" t="s">
        <v>40</v>
      </c>
      <c r="M3167" s="5" t="s">
        <v>41</v>
      </c>
      <c r="N3167" s="5">
        <v>5</v>
      </c>
      <c r="O3167" s="7">
        <v>2252</v>
      </c>
      <c r="P3167" s="8">
        <v>0.2</v>
      </c>
      <c r="Q3167" s="7">
        <v>1311</v>
      </c>
      <c r="R3167" s="9">
        <f t="shared" si="396"/>
        <v>9008</v>
      </c>
      <c r="S3167" s="9">
        <f t="shared" si="397"/>
        <v>6555</v>
      </c>
      <c r="T3167" s="9">
        <f t="shared" si="398"/>
        <v>2453</v>
      </c>
      <c r="U3167" s="10">
        <f t="shared" si="399"/>
        <v>0.27231349911190056</v>
      </c>
      <c r="V3167" s="5" t="s">
        <v>42</v>
      </c>
    </row>
    <row r="3168" spans="1:22" x14ac:dyDescent="0.3">
      <c r="A3168" s="5" t="s">
        <v>3255</v>
      </c>
      <c r="B3168" s="6">
        <v>45714</v>
      </c>
      <c r="C3168" s="5">
        <f t="shared" si="392"/>
        <v>2025</v>
      </c>
      <c r="D3168" s="5">
        <f t="shared" si="393"/>
        <v>2</v>
      </c>
      <c r="E3168" s="5" t="str">
        <f t="shared" si="394"/>
        <v>Feb</v>
      </c>
      <c r="F3168" s="5" t="str">
        <f t="shared" si="395"/>
        <v>Q1</v>
      </c>
      <c r="G3168" s="5" t="s">
        <v>58</v>
      </c>
      <c r="H3168" s="5" t="s">
        <v>68</v>
      </c>
      <c r="I3168" s="5" t="s">
        <v>69</v>
      </c>
      <c r="J3168" s="5" t="s">
        <v>81</v>
      </c>
      <c r="K3168" s="5" t="s">
        <v>82</v>
      </c>
      <c r="L3168" s="5" t="s">
        <v>48</v>
      </c>
      <c r="M3168" s="5" t="s">
        <v>49</v>
      </c>
      <c r="N3168" s="5">
        <v>1</v>
      </c>
      <c r="O3168" s="7">
        <v>5869</v>
      </c>
      <c r="P3168" s="8">
        <v>0</v>
      </c>
      <c r="Q3168" s="7">
        <v>3147</v>
      </c>
      <c r="R3168" s="9">
        <f t="shared" si="396"/>
        <v>5869</v>
      </c>
      <c r="S3168" s="9">
        <f t="shared" si="397"/>
        <v>3147</v>
      </c>
      <c r="T3168" s="9">
        <f t="shared" si="398"/>
        <v>2722</v>
      </c>
      <c r="U3168" s="10">
        <f t="shared" si="399"/>
        <v>0.46379280967796899</v>
      </c>
      <c r="V3168" s="5" t="s">
        <v>42</v>
      </c>
    </row>
    <row r="3169" spans="1:22" x14ac:dyDescent="0.3">
      <c r="A3169" s="5" t="s">
        <v>3256</v>
      </c>
      <c r="B3169" s="6">
        <v>45714</v>
      </c>
      <c r="C3169" s="5">
        <f t="shared" si="392"/>
        <v>2025</v>
      </c>
      <c r="D3169" s="5">
        <f t="shared" si="393"/>
        <v>2</v>
      </c>
      <c r="E3169" s="5" t="str">
        <f t="shared" si="394"/>
        <v>Feb</v>
      </c>
      <c r="F3169" s="5" t="str">
        <f t="shared" si="395"/>
        <v>Q1</v>
      </c>
      <c r="G3169" s="5" t="s">
        <v>63</v>
      </c>
      <c r="H3169" s="5" t="s">
        <v>109</v>
      </c>
      <c r="I3169" s="5" t="s">
        <v>110</v>
      </c>
      <c r="J3169" s="5" t="s">
        <v>38</v>
      </c>
      <c r="K3169" s="5" t="s">
        <v>118</v>
      </c>
      <c r="L3169" s="5" t="s">
        <v>40</v>
      </c>
      <c r="M3169" s="5" t="s">
        <v>56</v>
      </c>
      <c r="N3169" s="5">
        <v>4</v>
      </c>
      <c r="O3169" s="7">
        <v>19015</v>
      </c>
      <c r="P3169" s="8">
        <v>0.1</v>
      </c>
      <c r="Q3169" s="7">
        <v>15070</v>
      </c>
      <c r="R3169" s="9">
        <f t="shared" si="396"/>
        <v>68454</v>
      </c>
      <c r="S3169" s="9">
        <f t="shared" si="397"/>
        <v>60280</v>
      </c>
      <c r="T3169" s="9">
        <f t="shared" si="398"/>
        <v>8174</v>
      </c>
      <c r="U3169" s="10">
        <f t="shared" si="399"/>
        <v>0.11940865398661875</v>
      </c>
      <c r="V3169" s="5" t="s">
        <v>42</v>
      </c>
    </row>
    <row r="3170" spans="1:22" x14ac:dyDescent="0.3">
      <c r="A3170" s="5" t="s">
        <v>3257</v>
      </c>
      <c r="B3170" s="6">
        <v>45715</v>
      </c>
      <c r="C3170" s="5">
        <f t="shared" si="392"/>
        <v>2025</v>
      </c>
      <c r="D3170" s="5">
        <f t="shared" si="393"/>
        <v>2</v>
      </c>
      <c r="E3170" s="5" t="str">
        <f t="shared" si="394"/>
        <v>Feb</v>
      </c>
      <c r="F3170" s="5" t="str">
        <f t="shared" si="395"/>
        <v>Q1</v>
      </c>
      <c r="G3170" s="5" t="s">
        <v>51</v>
      </c>
      <c r="H3170" s="5" t="s">
        <v>52</v>
      </c>
      <c r="I3170" s="5" t="s">
        <v>53</v>
      </c>
      <c r="J3170" s="5" t="s">
        <v>38</v>
      </c>
      <c r="K3170" s="5" t="s">
        <v>75</v>
      </c>
      <c r="L3170" s="5" t="s">
        <v>76</v>
      </c>
      <c r="M3170" s="5" t="s">
        <v>41</v>
      </c>
      <c r="N3170" s="5">
        <v>1</v>
      </c>
      <c r="O3170" s="7">
        <v>11464</v>
      </c>
      <c r="P3170" s="8">
        <v>0.05</v>
      </c>
      <c r="Q3170" s="7">
        <v>8566</v>
      </c>
      <c r="R3170" s="9">
        <f t="shared" si="396"/>
        <v>10890.8</v>
      </c>
      <c r="S3170" s="9">
        <f t="shared" si="397"/>
        <v>8566</v>
      </c>
      <c r="T3170" s="9">
        <f t="shared" si="398"/>
        <v>2324.7999999999993</v>
      </c>
      <c r="U3170" s="10">
        <f t="shared" si="399"/>
        <v>0.21346457560509782</v>
      </c>
      <c r="V3170" s="5" t="s">
        <v>42</v>
      </c>
    </row>
    <row r="3171" spans="1:22" x14ac:dyDescent="0.3">
      <c r="A3171" s="5" t="s">
        <v>3258</v>
      </c>
      <c r="B3171" s="6">
        <v>45715</v>
      </c>
      <c r="C3171" s="5">
        <f t="shared" si="392"/>
        <v>2025</v>
      </c>
      <c r="D3171" s="5">
        <f t="shared" si="393"/>
        <v>2</v>
      </c>
      <c r="E3171" s="5" t="str">
        <f t="shared" si="394"/>
        <v>Feb</v>
      </c>
      <c r="F3171" s="5" t="str">
        <f t="shared" si="395"/>
        <v>Q1</v>
      </c>
      <c r="G3171" s="5" t="s">
        <v>35</v>
      </c>
      <c r="H3171" s="5" t="s">
        <v>44</v>
      </c>
      <c r="I3171" s="5" t="s">
        <v>45</v>
      </c>
      <c r="J3171" s="5" t="s">
        <v>81</v>
      </c>
      <c r="K3171" s="5" t="s">
        <v>146</v>
      </c>
      <c r="L3171" s="5" t="s">
        <v>40</v>
      </c>
      <c r="M3171" s="5" t="s">
        <v>41</v>
      </c>
      <c r="N3171" s="5">
        <v>4</v>
      </c>
      <c r="O3171" s="7">
        <v>9411</v>
      </c>
      <c r="P3171" s="8">
        <v>0.2</v>
      </c>
      <c r="Q3171" s="7">
        <v>5725</v>
      </c>
      <c r="R3171" s="9">
        <f t="shared" si="396"/>
        <v>30115.200000000001</v>
      </c>
      <c r="S3171" s="9">
        <f t="shared" si="397"/>
        <v>22900</v>
      </c>
      <c r="T3171" s="9">
        <f t="shared" si="398"/>
        <v>7215.2000000000007</v>
      </c>
      <c r="U3171" s="10">
        <f t="shared" si="399"/>
        <v>0.23958665391563067</v>
      </c>
      <c r="V3171" s="5" t="s">
        <v>42</v>
      </c>
    </row>
    <row r="3172" spans="1:22" x14ac:dyDescent="0.3">
      <c r="A3172" s="5" t="s">
        <v>3259</v>
      </c>
      <c r="B3172" s="6">
        <v>45715</v>
      </c>
      <c r="C3172" s="5">
        <f t="shared" si="392"/>
        <v>2025</v>
      </c>
      <c r="D3172" s="5">
        <f t="shared" si="393"/>
        <v>2</v>
      </c>
      <c r="E3172" s="5" t="str">
        <f t="shared" si="394"/>
        <v>Feb</v>
      </c>
      <c r="F3172" s="5" t="str">
        <f t="shared" si="395"/>
        <v>Q1</v>
      </c>
      <c r="G3172" s="5" t="s">
        <v>51</v>
      </c>
      <c r="H3172" s="5" t="s">
        <v>79</v>
      </c>
      <c r="I3172" s="5" t="s">
        <v>80</v>
      </c>
      <c r="J3172" s="5" t="s">
        <v>46</v>
      </c>
      <c r="K3172" s="5" t="s">
        <v>66</v>
      </c>
      <c r="L3172" s="5" t="s">
        <v>48</v>
      </c>
      <c r="M3172" s="5" t="s">
        <v>41</v>
      </c>
      <c r="N3172" s="5">
        <v>2</v>
      </c>
      <c r="O3172" s="7">
        <v>302</v>
      </c>
      <c r="P3172" s="8">
        <v>0.2</v>
      </c>
      <c r="Q3172" s="7">
        <v>118</v>
      </c>
      <c r="R3172" s="9">
        <f t="shared" si="396"/>
        <v>483.20000000000005</v>
      </c>
      <c r="S3172" s="9">
        <f t="shared" si="397"/>
        <v>236</v>
      </c>
      <c r="T3172" s="9">
        <f t="shared" si="398"/>
        <v>247.20000000000005</v>
      </c>
      <c r="U3172" s="10">
        <f t="shared" si="399"/>
        <v>0.51158940397350994</v>
      </c>
      <c r="V3172" s="5" t="s">
        <v>42</v>
      </c>
    </row>
    <row r="3173" spans="1:22" x14ac:dyDescent="0.3">
      <c r="A3173" s="5" t="s">
        <v>3260</v>
      </c>
      <c r="B3173" s="6">
        <v>45715</v>
      </c>
      <c r="C3173" s="5">
        <f t="shared" si="392"/>
        <v>2025</v>
      </c>
      <c r="D3173" s="5">
        <f t="shared" si="393"/>
        <v>2</v>
      </c>
      <c r="E3173" s="5" t="str">
        <f t="shared" si="394"/>
        <v>Feb</v>
      </c>
      <c r="F3173" s="5" t="str">
        <f t="shared" si="395"/>
        <v>Q1</v>
      </c>
      <c r="G3173" s="5" t="s">
        <v>58</v>
      </c>
      <c r="H3173" s="5" t="s">
        <v>68</v>
      </c>
      <c r="I3173" s="5" t="s">
        <v>69</v>
      </c>
      <c r="J3173" s="5" t="s">
        <v>81</v>
      </c>
      <c r="K3173" s="5" t="s">
        <v>94</v>
      </c>
      <c r="L3173" s="5" t="s">
        <v>76</v>
      </c>
      <c r="M3173" s="5" t="s">
        <v>49</v>
      </c>
      <c r="N3173" s="5">
        <v>2</v>
      </c>
      <c r="O3173" s="7">
        <v>29530</v>
      </c>
      <c r="P3173" s="8">
        <v>0</v>
      </c>
      <c r="Q3173" s="7">
        <v>19833</v>
      </c>
      <c r="R3173" s="9">
        <f t="shared" si="396"/>
        <v>59060</v>
      </c>
      <c r="S3173" s="9">
        <f t="shared" si="397"/>
        <v>39666</v>
      </c>
      <c r="T3173" s="9">
        <f t="shared" si="398"/>
        <v>19394</v>
      </c>
      <c r="U3173" s="10">
        <f t="shared" si="399"/>
        <v>0.3283779207585506</v>
      </c>
      <c r="V3173" s="5" t="s">
        <v>42</v>
      </c>
    </row>
    <row r="3174" spans="1:22" x14ac:dyDescent="0.3">
      <c r="A3174" s="5" t="s">
        <v>3261</v>
      </c>
      <c r="B3174" s="6">
        <v>45716</v>
      </c>
      <c r="C3174" s="5">
        <f t="shared" si="392"/>
        <v>2025</v>
      </c>
      <c r="D3174" s="5">
        <f t="shared" si="393"/>
        <v>2</v>
      </c>
      <c r="E3174" s="5" t="str">
        <f t="shared" si="394"/>
        <v>Feb</v>
      </c>
      <c r="F3174" s="5" t="str">
        <f t="shared" si="395"/>
        <v>Q1</v>
      </c>
      <c r="G3174" s="5" t="s">
        <v>35</v>
      </c>
      <c r="H3174" s="5" t="s">
        <v>36</v>
      </c>
      <c r="I3174" s="5" t="s">
        <v>37</v>
      </c>
      <c r="J3174" s="5" t="s">
        <v>38</v>
      </c>
      <c r="K3174" s="5" t="s">
        <v>39</v>
      </c>
      <c r="L3174" s="5" t="s">
        <v>40</v>
      </c>
      <c r="M3174" s="5" t="s">
        <v>56</v>
      </c>
      <c r="N3174" s="5">
        <v>1</v>
      </c>
      <c r="O3174" s="7">
        <v>52560</v>
      </c>
      <c r="P3174" s="8">
        <v>0.05</v>
      </c>
      <c r="Q3174" s="7">
        <v>43429</v>
      </c>
      <c r="R3174" s="9">
        <f t="shared" si="396"/>
        <v>49932</v>
      </c>
      <c r="S3174" s="9">
        <f t="shared" si="397"/>
        <v>43429</v>
      </c>
      <c r="T3174" s="9">
        <f t="shared" si="398"/>
        <v>6503</v>
      </c>
      <c r="U3174" s="10">
        <f t="shared" si="399"/>
        <v>0.13023712248658176</v>
      </c>
      <c r="V3174" s="5" t="s">
        <v>42</v>
      </c>
    </row>
    <row r="3175" spans="1:22" x14ac:dyDescent="0.3">
      <c r="A3175" s="5" t="s">
        <v>3262</v>
      </c>
      <c r="B3175" s="6">
        <v>45716</v>
      </c>
      <c r="C3175" s="5">
        <f t="shared" si="392"/>
        <v>2025</v>
      </c>
      <c r="D3175" s="5">
        <f t="shared" si="393"/>
        <v>2</v>
      </c>
      <c r="E3175" s="5" t="str">
        <f t="shared" si="394"/>
        <v>Feb</v>
      </c>
      <c r="F3175" s="5" t="str">
        <f t="shared" si="395"/>
        <v>Q1</v>
      </c>
      <c r="G3175" s="5" t="s">
        <v>58</v>
      </c>
      <c r="H3175" s="5" t="s">
        <v>59</v>
      </c>
      <c r="I3175" s="5" t="s">
        <v>60</v>
      </c>
      <c r="J3175" s="5" t="s">
        <v>38</v>
      </c>
      <c r="K3175" s="5" t="s">
        <v>104</v>
      </c>
      <c r="L3175" s="5" t="s">
        <v>76</v>
      </c>
      <c r="M3175" s="5" t="s">
        <v>41</v>
      </c>
      <c r="N3175" s="5">
        <v>3</v>
      </c>
      <c r="O3175" s="7">
        <v>1386</v>
      </c>
      <c r="P3175" s="8">
        <v>0.05</v>
      </c>
      <c r="Q3175" s="7">
        <v>714</v>
      </c>
      <c r="R3175" s="9">
        <f t="shared" si="396"/>
        <v>3950.1</v>
      </c>
      <c r="S3175" s="9">
        <f t="shared" si="397"/>
        <v>2142</v>
      </c>
      <c r="T3175" s="9">
        <f t="shared" si="398"/>
        <v>1808.1</v>
      </c>
      <c r="U3175" s="10">
        <f t="shared" si="399"/>
        <v>0.45773524720893138</v>
      </c>
      <c r="V3175" s="5" t="s">
        <v>42</v>
      </c>
    </row>
    <row r="3176" spans="1:22" x14ac:dyDescent="0.3">
      <c r="A3176" s="5" t="s">
        <v>3263</v>
      </c>
      <c r="B3176" s="6">
        <v>45716</v>
      </c>
      <c r="C3176" s="5">
        <f t="shared" si="392"/>
        <v>2025</v>
      </c>
      <c r="D3176" s="5">
        <f t="shared" si="393"/>
        <v>2</v>
      </c>
      <c r="E3176" s="5" t="str">
        <f t="shared" si="394"/>
        <v>Feb</v>
      </c>
      <c r="F3176" s="5" t="str">
        <f t="shared" si="395"/>
        <v>Q1</v>
      </c>
      <c r="G3176" s="5" t="s">
        <v>63</v>
      </c>
      <c r="H3176" s="5" t="s">
        <v>64</v>
      </c>
      <c r="I3176" s="5" t="s">
        <v>65</v>
      </c>
      <c r="J3176" s="5" t="s">
        <v>54</v>
      </c>
      <c r="K3176" s="5" t="s">
        <v>55</v>
      </c>
      <c r="L3176" s="5" t="s">
        <v>76</v>
      </c>
      <c r="M3176" s="5" t="s">
        <v>49</v>
      </c>
      <c r="N3176" s="5">
        <v>3</v>
      </c>
      <c r="O3176" s="7">
        <v>2629</v>
      </c>
      <c r="P3176" s="8">
        <v>0.1</v>
      </c>
      <c r="Q3176" s="7">
        <v>1540</v>
      </c>
      <c r="R3176" s="9">
        <f t="shared" si="396"/>
        <v>7098.3</v>
      </c>
      <c r="S3176" s="9">
        <f t="shared" si="397"/>
        <v>4620</v>
      </c>
      <c r="T3176" s="9">
        <f t="shared" si="398"/>
        <v>2478.3000000000002</v>
      </c>
      <c r="U3176" s="10">
        <f t="shared" si="399"/>
        <v>0.34913993491399353</v>
      </c>
      <c r="V3176" s="5" t="s">
        <v>42</v>
      </c>
    </row>
    <row r="3177" spans="1:22" x14ac:dyDescent="0.3">
      <c r="A3177" s="5" t="s">
        <v>3264</v>
      </c>
      <c r="B3177" s="6">
        <v>45716</v>
      </c>
      <c r="C3177" s="5">
        <f t="shared" si="392"/>
        <v>2025</v>
      </c>
      <c r="D3177" s="5">
        <f t="shared" si="393"/>
        <v>2</v>
      </c>
      <c r="E3177" s="5" t="str">
        <f t="shared" si="394"/>
        <v>Feb</v>
      </c>
      <c r="F3177" s="5" t="str">
        <f t="shared" si="395"/>
        <v>Q1</v>
      </c>
      <c r="G3177" s="5" t="s">
        <v>58</v>
      </c>
      <c r="H3177" s="5" t="s">
        <v>59</v>
      </c>
      <c r="I3177" s="5" t="s">
        <v>60</v>
      </c>
      <c r="J3177" s="5" t="s">
        <v>54</v>
      </c>
      <c r="K3177" s="5" t="s">
        <v>84</v>
      </c>
      <c r="L3177" s="5" t="s">
        <v>40</v>
      </c>
      <c r="M3177" s="5" t="s">
        <v>56</v>
      </c>
      <c r="N3177" s="5">
        <v>2</v>
      </c>
      <c r="O3177" s="7">
        <v>2413</v>
      </c>
      <c r="P3177" s="8">
        <v>0.15</v>
      </c>
      <c r="Q3177" s="7">
        <v>1195</v>
      </c>
      <c r="R3177" s="9">
        <f t="shared" si="396"/>
        <v>4102.0999999999995</v>
      </c>
      <c r="S3177" s="9">
        <f t="shared" si="397"/>
        <v>2390</v>
      </c>
      <c r="T3177" s="9">
        <f t="shared" si="398"/>
        <v>1712.0999999999995</v>
      </c>
      <c r="U3177" s="10">
        <f t="shared" si="399"/>
        <v>0.4173715901611369</v>
      </c>
      <c r="V3177" s="5" t="s">
        <v>42</v>
      </c>
    </row>
    <row r="3178" spans="1:22" x14ac:dyDescent="0.3">
      <c r="A3178" s="5" t="s">
        <v>3265</v>
      </c>
      <c r="B3178" s="6">
        <v>45716</v>
      </c>
      <c r="C3178" s="5">
        <f t="shared" si="392"/>
        <v>2025</v>
      </c>
      <c r="D3178" s="5">
        <f t="shared" si="393"/>
        <v>2</v>
      </c>
      <c r="E3178" s="5" t="str">
        <f t="shared" si="394"/>
        <v>Feb</v>
      </c>
      <c r="F3178" s="5" t="str">
        <f t="shared" si="395"/>
        <v>Q1</v>
      </c>
      <c r="G3178" s="5" t="s">
        <v>35</v>
      </c>
      <c r="H3178" s="5" t="s">
        <v>44</v>
      </c>
      <c r="I3178" s="5" t="s">
        <v>45</v>
      </c>
      <c r="J3178" s="5" t="s">
        <v>46</v>
      </c>
      <c r="K3178" s="5" t="s">
        <v>89</v>
      </c>
      <c r="L3178" s="5" t="s">
        <v>76</v>
      </c>
      <c r="M3178" s="5" t="s">
        <v>56</v>
      </c>
      <c r="N3178" s="5">
        <v>2</v>
      </c>
      <c r="O3178" s="7">
        <v>2254</v>
      </c>
      <c r="P3178" s="8">
        <v>0.15</v>
      </c>
      <c r="Q3178" s="7">
        <v>1323</v>
      </c>
      <c r="R3178" s="9">
        <f t="shared" si="396"/>
        <v>3831.7999999999997</v>
      </c>
      <c r="S3178" s="9">
        <f t="shared" si="397"/>
        <v>2646</v>
      </c>
      <c r="T3178" s="9">
        <f t="shared" si="398"/>
        <v>1185.7999999999997</v>
      </c>
      <c r="U3178" s="10">
        <f t="shared" si="399"/>
        <v>0.30946291560102296</v>
      </c>
      <c r="V3178" s="5" t="s">
        <v>42</v>
      </c>
    </row>
    <row r="3179" spans="1:22" x14ac:dyDescent="0.3">
      <c r="A3179" s="5" t="s">
        <v>3266</v>
      </c>
      <c r="B3179" s="6">
        <v>45717</v>
      </c>
      <c r="C3179" s="5">
        <f t="shared" si="392"/>
        <v>2025</v>
      </c>
      <c r="D3179" s="5">
        <f t="shared" si="393"/>
        <v>3</v>
      </c>
      <c r="E3179" s="5" t="str">
        <f t="shared" si="394"/>
        <v>Mar</v>
      </c>
      <c r="F3179" s="5" t="str">
        <f t="shared" si="395"/>
        <v>Q1</v>
      </c>
      <c r="G3179" s="5" t="s">
        <v>58</v>
      </c>
      <c r="H3179" s="5" t="s">
        <v>72</v>
      </c>
      <c r="I3179" s="5" t="s">
        <v>73</v>
      </c>
      <c r="J3179" s="5" t="s">
        <v>38</v>
      </c>
      <c r="K3179" s="5" t="s">
        <v>104</v>
      </c>
      <c r="L3179" s="5" t="s">
        <v>40</v>
      </c>
      <c r="M3179" s="5" t="s">
        <v>49</v>
      </c>
      <c r="N3179" s="5">
        <v>1</v>
      </c>
      <c r="O3179" s="7">
        <v>1642</v>
      </c>
      <c r="P3179" s="8">
        <v>0</v>
      </c>
      <c r="Q3179" s="7">
        <v>822</v>
      </c>
      <c r="R3179" s="9">
        <f t="shared" si="396"/>
        <v>1642</v>
      </c>
      <c r="S3179" s="9">
        <f t="shared" si="397"/>
        <v>822</v>
      </c>
      <c r="T3179" s="9">
        <f t="shared" si="398"/>
        <v>820</v>
      </c>
      <c r="U3179" s="10">
        <f t="shared" si="399"/>
        <v>0.49939098660170522</v>
      </c>
      <c r="V3179" s="5" t="s">
        <v>42</v>
      </c>
    </row>
    <row r="3180" spans="1:22" x14ac:dyDescent="0.3">
      <c r="A3180" s="5" t="s">
        <v>3267</v>
      </c>
      <c r="B3180" s="6">
        <v>45717</v>
      </c>
      <c r="C3180" s="5">
        <f t="shared" si="392"/>
        <v>2025</v>
      </c>
      <c r="D3180" s="5">
        <f t="shared" si="393"/>
        <v>3</v>
      </c>
      <c r="E3180" s="5" t="str">
        <f t="shared" si="394"/>
        <v>Mar</v>
      </c>
      <c r="F3180" s="5" t="str">
        <f t="shared" si="395"/>
        <v>Q1</v>
      </c>
      <c r="G3180" s="5" t="s">
        <v>58</v>
      </c>
      <c r="H3180" s="5" t="s">
        <v>68</v>
      </c>
      <c r="I3180" s="5" t="s">
        <v>69</v>
      </c>
      <c r="J3180" s="5" t="s">
        <v>54</v>
      </c>
      <c r="K3180" s="5" t="s">
        <v>84</v>
      </c>
      <c r="L3180" s="5" t="s">
        <v>76</v>
      </c>
      <c r="M3180" s="5" t="s">
        <v>49</v>
      </c>
      <c r="N3180" s="5">
        <v>1</v>
      </c>
      <c r="O3180" s="7">
        <v>2346</v>
      </c>
      <c r="P3180" s="8">
        <v>0.1</v>
      </c>
      <c r="Q3180" s="7">
        <v>1170</v>
      </c>
      <c r="R3180" s="9">
        <f t="shared" si="396"/>
        <v>2111.4</v>
      </c>
      <c r="S3180" s="9">
        <f t="shared" si="397"/>
        <v>1170</v>
      </c>
      <c r="T3180" s="9">
        <f t="shared" si="398"/>
        <v>941.40000000000009</v>
      </c>
      <c r="U3180" s="10">
        <f t="shared" si="399"/>
        <v>0.44586530264279628</v>
      </c>
      <c r="V3180" s="5" t="s">
        <v>42</v>
      </c>
    </row>
    <row r="3181" spans="1:22" x14ac:dyDescent="0.3">
      <c r="A3181" s="5" t="s">
        <v>3268</v>
      </c>
      <c r="B3181" s="6">
        <v>45717</v>
      </c>
      <c r="C3181" s="5">
        <f t="shared" si="392"/>
        <v>2025</v>
      </c>
      <c r="D3181" s="5">
        <f t="shared" si="393"/>
        <v>3</v>
      </c>
      <c r="E3181" s="5" t="str">
        <f t="shared" si="394"/>
        <v>Mar</v>
      </c>
      <c r="F3181" s="5" t="str">
        <f t="shared" si="395"/>
        <v>Q1</v>
      </c>
      <c r="G3181" s="5" t="s">
        <v>51</v>
      </c>
      <c r="H3181" s="5" t="s">
        <v>79</v>
      </c>
      <c r="I3181" s="5" t="s">
        <v>80</v>
      </c>
      <c r="J3181" s="5" t="s">
        <v>38</v>
      </c>
      <c r="K3181" s="5" t="s">
        <v>118</v>
      </c>
      <c r="L3181" s="5" t="s">
        <v>40</v>
      </c>
      <c r="M3181" s="5" t="s">
        <v>41</v>
      </c>
      <c r="N3181" s="5">
        <v>1</v>
      </c>
      <c r="O3181" s="7">
        <v>17207</v>
      </c>
      <c r="P3181" s="8">
        <v>0.05</v>
      </c>
      <c r="Q3181" s="7">
        <v>13278</v>
      </c>
      <c r="R3181" s="9">
        <f t="shared" si="396"/>
        <v>16346.65</v>
      </c>
      <c r="S3181" s="9">
        <f t="shared" si="397"/>
        <v>13278</v>
      </c>
      <c r="T3181" s="9">
        <f t="shared" si="398"/>
        <v>3068.6499999999996</v>
      </c>
      <c r="U3181" s="10">
        <f t="shared" si="399"/>
        <v>0.18772347851088753</v>
      </c>
      <c r="V3181" s="5" t="s">
        <v>42</v>
      </c>
    </row>
    <row r="3182" spans="1:22" x14ac:dyDescent="0.3">
      <c r="A3182" s="5" t="s">
        <v>3269</v>
      </c>
      <c r="B3182" s="6">
        <v>45717</v>
      </c>
      <c r="C3182" s="5">
        <f t="shared" si="392"/>
        <v>2025</v>
      </c>
      <c r="D3182" s="5">
        <f t="shared" si="393"/>
        <v>3</v>
      </c>
      <c r="E3182" s="5" t="str">
        <f t="shared" si="394"/>
        <v>Mar</v>
      </c>
      <c r="F3182" s="5" t="str">
        <f t="shared" si="395"/>
        <v>Q1</v>
      </c>
      <c r="G3182" s="5" t="s">
        <v>35</v>
      </c>
      <c r="H3182" s="5" t="s">
        <v>36</v>
      </c>
      <c r="I3182" s="5" t="s">
        <v>37</v>
      </c>
      <c r="J3182" s="5" t="s">
        <v>81</v>
      </c>
      <c r="K3182" s="5" t="s">
        <v>94</v>
      </c>
      <c r="L3182" s="5" t="s">
        <v>40</v>
      </c>
      <c r="M3182" s="5" t="s">
        <v>49</v>
      </c>
      <c r="N3182" s="5">
        <v>4</v>
      </c>
      <c r="O3182" s="7">
        <v>33720</v>
      </c>
      <c r="P3182" s="8">
        <v>0.15</v>
      </c>
      <c r="Q3182" s="7">
        <v>22784</v>
      </c>
      <c r="R3182" s="9">
        <f t="shared" si="396"/>
        <v>114648</v>
      </c>
      <c r="S3182" s="9">
        <f t="shared" si="397"/>
        <v>91136</v>
      </c>
      <c r="T3182" s="9">
        <f t="shared" si="398"/>
        <v>23512</v>
      </c>
      <c r="U3182" s="10">
        <f t="shared" si="399"/>
        <v>0.20507989672737423</v>
      </c>
      <c r="V3182" s="5" t="s">
        <v>42</v>
      </c>
    </row>
    <row r="3183" spans="1:22" x14ac:dyDescent="0.3">
      <c r="A3183" s="5" t="s">
        <v>3270</v>
      </c>
      <c r="B3183" s="6">
        <v>45718</v>
      </c>
      <c r="C3183" s="5">
        <f t="shared" si="392"/>
        <v>2025</v>
      </c>
      <c r="D3183" s="5">
        <f t="shared" si="393"/>
        <v>3</v>
      </c>
      <c r="E3183" s="5" t="str">
        <f t="shared" si="394"/>
        <v>Mar</v>
      </c>
      <c r="F3183" s="5" t="str">
        <f t="shared" si="395"/>
        <v>Q1</v>
      </c>
      <c r="G3183" s="5" t="s">
        <v>51</v>
      </c>
      <c r="H3183" s="5" t="s">
        <v>52</v>
      </c>
      <c r="I3183" s="5" t="s">
        <v>53</v>
      </c>
      <c r="J3183" s="5" t="s">
        <v>54</v>
      </c>
      <c r="K3183" s="5" t="s">
        <v>84</v>
      </c>
      <c r="L3183" s="5" t="s">
        <v>40</v>
      </c>
      <c r="M3183" s="5" t="s">
        <v>49</v>
      </c>
      <c r="N3183" s="5">
        <v>1</v>
      </c>
      <c r="O3183" s="7">
        <v>2223</v>
      </c>
      <c r="P3183" s="8">
        <v>0.1</v>
      </c>
      <c r="Q3183" s="7">
        <v>1137</v>
      </c>
      <c r="R3183" s="9">
        <f t="shared" si="396"/>
        <v>2000.7</v>
      </c>
      <c r="S3183" s="9">
        <f t="shared" si="397"/>
        <v>1137</v>
      </c>
      <c r="T3183" s="9">
        <f t="shared" si="398"/>
        <v>863.7</v>
      </c>
      <c r="U3183" s="10">
        <f t="shared" si="399"/>
        <v>0.43169890538311595</v>
      </c>
      <c r="V3183" s="5" t="s">
        <v>42</v>
      </c>
    </row>
    <row r="3184" spans="1:22" x14ac:dyDescent="0.3">
      <c r="A3184" s="5" t="s">
        <v>3271</v>
      </c>
      <c r="B3184" s="6">
        <v>45718</v>
      </c>
      <c r="C3184" s="5">
        <f t="shared" si="392"/>
        <v>2025</v>
      </c>
      <c r="D3184" s="5">
        <f t="shared" si="393"/>
        <v>3</v>
      </c>
      <c r="E3184" s="5" t="str">
        <f t="shared" si="394"/>
        <v>Mar</v>
      </c>
      <c r="F3184" s="5" t="str">
        <f t="shared" si="395"/>
        <v>Q1</v>
      </c>
      <c r="G3184" s="5" t="s">
        <v>58</v>
      </c>
      <c r="H3184" s="5" t="s">
        <v>68</v>
      </c>
      <c r="I3184" s="5" t="s">
        <v>69</v>
      </c>
      <c r="J3184" s="5" t="s">
        <v>38</v>
      </c>
      <c r="K3184" s="5" t="s">
        <v>104</v>
      </c>
      <c r="L3184" s="5" t="s">
        <v>40</v>
      </c>
      <c r="M3184" s="5" t="s">
        <v>41</v>
      </c>
      <c r="N3184" s="5">
        <v>3</v>
      </c>
      <c r="O3184" s="7">
        <v>1594</v>
      </c>
      <c r="P3184" s="8">
        <v>0.15</v>
      </c>
      <c r="Q3184" s="7">
        <v>775</v>
      </c>
      <c r="R3184" s="9">
        <f t="shared" si="396"/>
        <v>4064.7</v>
      </c>
      <c r="S3184" s="9">
        <f t="shared" si="397"/>
        <v>2325</v>
      </c>
      <c r="T3184" s="9">
        <f t="shared" si="398"/>
        <v>1739.6999999999998</v>
      </c>
      <c r="U3184" s="10">
        <f t="shared" si="399"/>
        <v>0.4280020665731788</v>
      </c>
      <c r="V3184" s="5" t="s">
        <v>42</v>
      </c>
    </row>
    <row r="3185" spans="1:22" x14ac:dyDescent="0.3">
      <c r="A3185" s="5" t="s">
        <v>3272</v>
      </c>
      <c r="B3185" s="6">
        <v>45718</v>
      </c>
      <c r="C3185" s="5">
        <f t="shared" si="392"/>
        <v>2025</v>
      </c>
      <c r="D3185" s="5">
        <f t="shared" si="393"/>
        <v>3</v>
      </c>
      <c r="E3185" s="5" t="str">
        <f t="shared" si="394"/>
        <v>Mar</v>
      </c>
      <c r="F3185" s="5" t="str">
        <f t="shared" si="395"/>
        <v>Q1</v>
      </c>
      <c r="G3185" s="5" t="s">
        <v>51</v>
      </c>
      <c r="H3185" s="5" t="s">
        <v>52</v>
      </c>
      <c r="I3185" s="5" t="s">
        <v>53</v>
      </c>
      <c r="J3185" s="5" t="s">
        <v>81</v>
      </c>
      <c r="K3185" s="5" t="s">
        <v>94</v>
      </c>
      <c r="L3185" s="5" t="s">
        <v>40</v>
      </c>
      <c r="M3185" s="5" t="s">
        <v>56</v>
      </c>
      <c r="N3185" s="5">
        <v>2</v>
      </c>
      <c r="O3185" s="7">
        <v>34397</v>
      </c>
      <c r="P3185" s="8">
        <v>0.3</v>
      </c>
      <c r="Q3185" s="7">
        <v>23219</v>
      </c>
      <c r="R3185" s="9">
        <f t="shared" si="396"/>
        <v>48155.799999999996</v>
      </c>
      <c r="S3185" s="9">
        <f t="shared" si="397"/>
        <v>46438</v>
      </c>
      <c r="T3185" s="9">
        <f t="shared" si="398"/>
        <v>1717.7999999999956</v>
      </c>
      <c r="U3185" s="10">
        <f t="shared" si="399"/>
        <v>3.5671715556589149E-2</v>
      </c>
      <c r="V3185" s="5" t="s">
        <v>42</v>
      </c>
    </row>
    <row r="3186" spans="1:22" x14ac:dyDescent="0.3">
      <c r="A3186" s="5" t="s">
        <v>3273</v>
      </c>
      <c r="B3186" s="6">
        <v>45718</v>
      </c>
      <c r="C3186" s="5">
        <f t="shared" si="392"/>
        <v>2025</v>
      </c>
      <c r="D3186" s="5">
        <f t="shared" si="393"/>
        <v>3</v>
      </c>
      <c r="E3186" s="5" t="str">
        <f t="shared" si="394"/>
        <v>Mar</v>
      </c>
      <c r="F3186" s="5" t="str">
        <f t="shared" si="395"/>
        <v>Q1</v>
      </c>
      <c r="G3186" s="5" t="s">
        <v>51</v>
      </c>
      <c r="H3186" s="5" t="s">
        <v>79</v>
      </c>
      <c r="I3186" s="5" t="s">
        <v>80</v>
      </c>
      <c r="J3186" s="5" t="s">
        <v>38</v>
      </c>
      <c r="K3186" s="5" t="s">
        <v>104</v>
      </c>
      <c r="L3186" s="5" t="s">
        <v>40</v>
      </c>
      <c r="M3186" s="5" t="s">
        <v>56</v>
      </c>
      <c r="N3186" s="5">
        <v>1</v>
      </c>
      <c r="O3186" s="7">
        <v>1482</v>
      </c>
      <c r="P3186" s="8">
        <v>0</v>
      </c>
      <c r="Q3186" s="7">
        <v>760</v>
      </c>
      <c r="R3186" s="9">
        <f t="shared" si="396"/>
        <v>1482</v>
      </c>
      <c r="S3186" s="9">
        <f t="shared" si="397"/>
        <v>760</v>
      </c>
      <c r="T3186" s="9">
        <f t="shared" si="398"/>
        <v>722</v>
      </c>
      <c r="U3186" s="10">
        <f t="shared" si="399"/>
        <v>0.48717948717948717</v>
      </c>
      <c r="V3186" s="5" t="s">
        <v>42</v>
      </c>
    </row>
    <row r="3187" spans="1:22" x14ac:dyDescent="0.3">
      <c r="A3187" s="5" t="s">
        <v>3274</v>
      </c>
      <c r="B3187" s="6">
        <v>45718</v>
      </c>
      <c r="C3187" s="5">
        <f t="shared" si="392"/>
        <v>2025</v>
      </c>
      <c r="D3187" s="5">
        <f t="shared" si="393"/>
        <v>3</v>
      </c>
      <c r="E3187" s="5" t="str">
        <f t="shared" si="394"/>
        <v>Mar</v>
      </c>
      <c r="F3187" s="5" t="str">
        <f t="shared" si="395"/>
        <v>Q1</v>
      </c>
      <c r="G3187" s="5" t="s">
        <v>51</v>
      </c>
      <c r="H3187" s="5" t="s">
        <v>79</v>
      </c>
      <c r="I3187" s="5" t="s">
        <v>80</v>
      </c>
      <c r="J3187" s="5" t="s">
        <v>81</v>
      </c>
      <c r="K3187" s="5" t="s">
        <v>94</v>
      </c>
      <c r="L3187" s="5" t="s">
        <v>76</v>
      </c>
      <c r="M3187" s="5" t="s">
        <v>41</v>
      </c>
      <c r="N3187" s="5">
        <v>2</v>
      </c>
      <c r="O3187" s="7">
        <v>28999</v>
      </c>
      <c r="P3187" s="8">
        <v>0.25</v>
      </c>
      <c r="Q3187" s="7">
        <v>19312</v>
      </c>
      <c r="R3187" s="9">
        <f t="shared" si="396"/>
        <v>43498.5</v>
      </c>
      <c r="S3187" s="9">
        <f t="shared" si="397"/>
        <v>38624</v>
      </c>
      <c r="T3187" s="9">
        <f t="shared" si="398"/>
        <v>4874.5</v>
      </c>
      <c r="U3187" s="10">
        <f t="shared" si="399"/>
        <v>0.1120613354483488</v>
      </c>
      <c r="V3187" s="5" t="s">
        <v>42</v>
      </c>
    </row>
    <row r="3188" spans="1:22" x14ac:dyDescent="0.3">
      <c r="A3188" s="5" t="s">
        <v>3275</v>
      </c>
      <c r="B3188" s="6">
        <v>45718</v>
      </c>
      <c r="C3188" s="5">
        <f t="shared" si="392"/>
        <v>2025</v>
      </c>
      <c r="D3188" s="5">
        <f t="shared" si="393"/>
        <v>3</v>
      </c>
      <c r="E3188" s="5" t="str">
        <f t="shared" si="394"/>
        <v>Mar</v>
      </c>
      <c r="F3188" s="5" t="str">
        <f t="shared" si="395"/>
        <v>Q1</v>
      </c>
      <c r="G3188" s="5" t="s">
        <v>51</v>
      </c>
      <c r="H3188" s="5" t="s">
        <v>106</v>
      </c>
      <c r="I3188" s="5" t="s">
        <v>107</v>
      </c>
      <c r="J3188" s="5" t="s">
        <v>81</v>
      </c>
      <c r="K3188" s="5" t="s">
        <v>82</v>
      </c>
      <c r="L3188" s="5" t="s">
        <v>76</v>
      </c>
      <c r="M3188" s="5" t="s">
        <v>56</v>
      </c>
      <c r="N3188" s="5">
        <v>1</v>
      </c>
      <c r="O3188" s="7">
        <v>6392</v>
      </c>
      <c r="P3188" s="8">
        <v>0.3</v>
      </c>
      <c r="Q3188" s="7">
        <v>3521</v>
      </c>
      <c r="R3188" s="9">
        <f t="shared" si="396"/>
        <v>4474.3999999999996</v>
      </c>
      <c r="S3188" s="9">
        <f t="shared" si="397"/>
        <v>3521</v>
      </c>
      <c r="T3188" s="9">
        <f t="shared" si="398"/>
        <v>953.39999999999964</v>
      </c>
      <c r="U3188" s="10">
        <f t="shared" si="399"/>
        <v>0.21307884856070081</v>
      </c>
      <c r="V3188" s="5" t="s">
        <v>42</v>
      </c>
    </row>
    <row r="3189" spans="1:22" x14ac:dyDescent="0.3">
      <c r="A3189" s="5" t="s">
        <v>3276</v>
      </c>
      <c r="B3189" s="6">
        <v>45718</v>
      </c>
      <c r="C3189" s="5">
        <f t="shared" si="392"/>
        <v>2025</v>
      </c>
      <c r="D3189" s="5">
        <f t="shared" si="393"/>
        <v>3</v>
      </c>
      <c r="E3189" s="5" t="str">
        <f t="shared" si="394"/>
        <v>Mar</v>
      </c>
      <c r="F3189" s="5" t="str">
        <f t="shared" si="395"/>
        <v>Q1</v>
      </c>
      <c r="G3189" s="5" t="s">
        <v>63</v>
      </c>
      <c r="H3189" s="5" t="s">
        <v>64</v>
      </c>
      <c r="I3189" s="5" t="s">
        <v>65</v>
      </c>
      <c r="J3189" s="5" t="s">
        <v>81</v>
      </c>
      <c r="K3189" s="5" t="s">
        <v>94</v>
      </c>
      <c r="L3189" s="5" t="s">
        <v>40</v>
      </c>
      <c r="M3189" s="5" t="s">
        <v>41</v>
      </c>
      <c r="N3189" s="5">
        <v>2</v>
      </c>
      <c r="O3189" s="7">
        <v>31638</v>
      </c>
      <c r="P3189" s="8">
        <v>0.05</v>
      </c>
      <c r="Q3189" s="7">
        <v>22028</v>
      </c>
      <c r="R3189" s="9">
        <f t="shared" si="396"/>
        <v>60112.2</v>
      </c>
      <c r="S3189" s="9">
        <f t="shared" si="397"/>
        <v>44056</v>
      </c>
      <c r="T3189" s="9">
        <f t="shared" si="398"/>
        <v>16056.199999999997</v>
      </c>
      <c r="U3189" s="10">
        <f t="shared" si="399"/>
        <v>0.26710384913544999</v>
      </c>
      <c r="V3189" s="5" t="s">
        <v>42</v>
      </c>
    </row>
    <row r="3190" spans="1:22" x14ac:dyDescent="0.3">
      <c r="A3190" s="5" t="s">
        <v>3277</v>
      </c>
      <c r="B3190" s="6">
        <v>45719</v>
      </c>
      <c r="C3190" s="5">
        <f t="shared" si="392"/>
        <v>2025</v>
      </c>
      <c r="D3190" s="5">
        <f t="shared" si="393"/>
        <v>3</v>
      </c>
      <c r="E3190" s="5" t="str">
        <f t="shared" si="394"/>
        <v>Mar</v>
      </c>
      <c r="F3190" s="5" t="str">
        <f t="shared" si="395"/>
        <v>Q1</v>
      </c>
      <c r="G3190" s="5" t="s">
        <v>51</v>
      </c>
      <c r="H3190" s="5" t="s">
        <v>52</v>
      </c>
      <c r="I3190" s="5" t="s">
        <v>53</v>
      </c>
      <c r="J3190" s="5" t="s">
        <v>81</v>
      </c>
      <c r="K3190" s="5" t="s">
        <v>82</v>
      </c>
      <c r="L3190" s="5" t="s">
        <v>76</v>
      </c>
      <c r="M3190" s="5" t="s">
        <v>41</v>
      </c>
      <c r="N3190" s="5">
        <v>4</v>
      </c>
      <c r="O3190" s="7">
        <v>6034</v>
      </c>
      <c r="P3190" s="8">
        <v>0.35</v>
      </c>
      <c r="Q3190" s="7">
        <v>3359</v>
      </c>
      <c r="R3190" s="9">
        <f t="shared" si="396"/>
        <v>15688.4</v>
      </c>
      <c r="S3190" s="9">
        <f t="shared" si="397"/>
        <v>13436</v>
      </c>
      <c r="T3190" s="9">
        <f t="shared" si="398"/>
        <v>2252.3999999999996</v>
      </c>
      <c r="U3190" s="10">
        <f t="shared" si="399"/>
        <v>0.14357104612325028</v>
      </c>
      <c r="V3190" s="5" t="s">
        <v>42</v>
      </c>
    </row>
    <row r="3191" spans="1:22" x14ac:dyDescent="0.3">
      <c r="A3191" s="5" t="s">
        <v>3278</v>
      </c>
      <c r="B3191" s="6">
        <v>45719</v>
      </c>
      <c r="C3191" s="5">
        <f t="shared" si="392"/>
        <v>2025</v>
      </c>
      <c r="D3191" s="5">
        <f t="shared" si="393"/>
        <v>3</v>
      </c>
      <c r="E3191" s="5" t="str">
        <f t="shared" si="394"/>
        <v>Mar</v>
      </c>
      <c r="F3191" s="5" t="str">
        <f t="shared" si="395"/>
        <v>Q1</v>
      </c>
      <c r="G3191" s="5" t="s">
        <v>35</v>
      </c>
      <c r="H3191" s="5" t="s">
        <v>91</v>
      </c>
      <c r="I3191" s="5" t="s">
        <v>92</v>
      </c>
      <c r="J3191" s="5" t="s">
        <v>54</v>
      </c>
      <c r="K3191" s="5" t="s">
        <v>84</v>
      </c>
      <c r="L3191" s="5" t="s">
        <v>48</v>
      </c>
      <c r="M3191" s="5" t="s">
        <v>41</v>
      </c>
      <c r="N3191" s="5">
        <v>1</v>
      </c>
      <c r="O3191" s="7">
        <v>2475</v>
      </c>
      <c r="P3191" s="8">
        <v>0.05</v>
      </c>
      <c r="Q3191" s="7">
        <v>1274</v>
      </c>
      <c r="R3191" s="9">
        <f t="shared" si="396"/>
        <v>2351.25</v>
      </c>
      <c r="S3191" s="9">
        <f t="shared" si="397"/>
        <v>1274</v>
      </c>
      <c r="T3191" s="9">
        <f t="shared" si="398"/>
        <v>1077.25</v>
      </c>
      <c r="U3191" s="10">
        <f t="shared" si="399"/>
        <v>0.45816055289739499</v>
      </c>
      <c r="V3191" s="5" t="s">
        <v>42</v>
      </c>
    </row>
    <row r="3192" spans="1:22" x14ac:dyDescent="0.3">
      <c r="A3192" s="5" t="s">
        <v>3279</v>
      </c>
      <c r="B3192" s="6">
        <v>45719</v>
      </c>
      <c r="C3192" s="5">
        <f t="shared" si="392"/>
        <v>2025</v>
      </c>
      <c r="D3192" s="5">
        <f t="shared" si="393"/>
        <v>3</v>
      </c>
      <c r="E3192" s="5" t="str">
        <f t="shared" si="394"/>
        <v>Mar</v>
      </c>
      <c r="F3192" s="5" t="str">
        <f t="shared" si="395"/>
        <v>Q1</v>
      </c>
      <c r="G3192" s="5" t="s">
        <v>58</v>
      </c>
      <c r="H3192" s="5" t="s">
        <v>59</v>
      </c>
      <c r="I3192" s="5" t="s">
        <v>60</v>
      </c>
      <c r="J3192" s="5" t="s">
        <v>81</v>
      </c>
      <c r="K3192" s="5" t="s">
        <v>146</v>
      </c>
      <c r="L3192" s="5" t="s">
        <v>76</v>
      </c>
      <c r="M3192" s="5" t="s">
        <v>49</v>
      </c>
      <c r="N3192" s="5">
        <v>3</v>
      </c>
      <c r="O3192" s="7">
        <v>8600</v>
      </c>
      <c r="P3192" s="8">
        <v>0</v>
      </c>
      <c r="Q3192" s="7">
        <v>5253</v>
      </c>
      <c r="R3192" s="9">
        <f t="shared" si="396"/>
        <v>25800</v>
      </c>
      <c r="S3192" s="9">
        <f t="shared" si="397"/>
        <v>15759</v>
      </c>
      <c r="T3192" s="9">
        <f t="shared" si="398"/>
        <v>10041</v>
      </c>
      <c r="U3192" s="10">
        <f t="shared" si="399"/>
        <v>0.38918604651162791</v>
      </c>
      <c r="V3192" s="5" t="s">
        <v>42</v>
      </c>
    </row>
    <row r="3193" spans="1:22" x14ac:dyDescent="0.3">
      <c r="A3193" s="5" t="s">
        <v>3280</v>
      </c>
      <c r="B3193" s="6">
        <v>45719</v>
      </c>
      <c r="C3193" s="5">
        <f t="shared" si="392"/>
        <v>2025</v>
      </c>
      <c r="D3193" s="5">
        <f t="shared" si="393"/>
        <v>3</v>
      </c>
      <c r="E3193" s="5" t="str">
        <f t="shared" si="394"/>
        <v>Mar</v>
      </c>
      <c r="F3193" s="5" t="str">
        <f t="shared" si="395"/>
        <v>Q1</v>
      </c>
      <c r="G3193" s="5" t="s">
        <v>58</v>
      </c>
      <c r="H3193" s="5" t="s">
        <v>72</v>
      </c>
      <c r="I3193" s="5" t="s">
        <v>73</v>
      </c>
      <c r="J3193" s="5" t="s">
        <v>38</v>
      </c>
      <c r="K3193" s="5" t="s">
        <v>39</v>
      </c>
      <c r="L3193" s="5" t="s">
        <v>76</v>
      </c>
      <c r="M3193" s="5" t="s">
        <v>41</v>
      </c>
      <c r="N3193" s="5">
        <v>1</v>
      </c>
      <c r="O3193" s="7">
        <v>48943</v>
      </c>
      <c r="P3193" s="8">
        <v>0.2</v>
      </c>
      <c r="Q3193" s="7">
        <v>41196</v>
      </c>
      <c r="R3193" s="9">
        <f t="shared" si="396"/>
        <v>39154.400000000001</v>
      </c>
      <c r="S3193" s="9">
        <f t="shared" si="397"/>
        <v>41196</v>
      </c>
      <c r="T3193" s="9">
        <f t="shared" si="398"/>
        <v>-2041.5999999999985</v>
      </c>
      <c r="U3193" s="10">
        <f t="shared" si="399"/>
        <v>-5.2142287967635779E-2</v>
      </c>
      <c r="V3193" s="5" t="s">
        <v>42</v>
      </c>
    </row>
    <row r="3194" spans="1:22" x14ac:dyDescent="0.3">
      <c r="A3194" s="5" t="s">
        <v>3281</v>
      </c>
      <c r="B3194" s="6">
        <v>45719</v>
      </c>
      <c r="C3194" s="5">
        <f t="shared" si="392"/>
        <v>2025</v>
      </c>
      <c r="D3194" s="5">
        <f t="shared" si="393"/>
        <v>3</v>
      </c>
      <c r="E3194" s="5" t="str">
        <f t="shared" si="394"/>
        <v>Mar</v>
      </c>
      <c r="F3194" s="5" t="str">
        <f t="shared" si="395"/>
        <v>Q1</v>
      </c>
      <c r="G3194" s="5" t="s">
        <v>35</v>
      </c>
      <c r="H3194" s="5" t="s">
        <v>36</v>
      </c>
      <c r="I3194" s="5" t="s">
        <v>37</v>
      </c>
      <c r="J3194" s="5" t="s">
        <v>46</v>
      </c>
      <c r="K3194" s="5" t="s">
        <v>61</v>
      </c>
      <c r="L3194" s="5" t="s">
        <v>40</v>
      </c>
      <c r="M3194" s="5" t="s">
        <v>49</v>
      </c>
      <c r="N3194" s="5">
        <v>2</v>
      </c>
      <c r="O3194" s="7">
        <v>229</v>
      </c>
      <c r="P3194" s="8">
        <v>0.05</v>
      </c>
      <c r="Q3194" s="7">
        <v>96</v>
      </c>
      <c r="R3194" s="9">
        <f t="shared" si="396"/>
        <v>435.09999999999997</v>
      </c>
      <c r="S3194" s="9">
        <f t="shared" si="397"/>
        <v>192</v>
      </c>
      <c r="T3194" s="9">
        <f t="shared" si="398"/>
        <v>243.09999999999997</v>
      </c>
      <c r="U3194" s="10">
        <f t="shared" si="399"/>
        <v>0.55872213284302452</v>
      </c>
      <c r="V3194" s="5" t="s">
        <v>42</v>
      </c>
    </row>
    <row r="3195" spans="1:22" x14ac:dyDescent="0.3">
      <c r="A3195" s="5" t="s">
        <v>3282</v>
      </c>
      <c r="B3195" s="6">
        <v>45719</v>
      </c>
      <c r="C3195" s="5">
        <f t="shared" si="392"/>
        <v>2025</v>
      </c>
      <c r="D3195" s="5">
        <f t="shared" si="393"/>
        <v>3</v>
      </c>
      <c r="E3195" s="5" t="str">
        <f t="shared" si="394"/>
        <v>Mar</v>
      </c>
      <c r="F3195" s="5" t="str">
        <f t="shared" si="395"/>
        <v>Q1</v>
      </c>
      <c r="G3195" s="5" t="s">
        <v>63</v>
      </c>
      <c r="H3195" s="5" t="s">
        <v>86</v>
      </c>
      <c r="I3195" s="5" t="s">
        <v>87</v>
      </c>
      <c r="J3195" s="5" t="s">
        <v>54</v>
      </c>
      <c r="K3195" s="5" t="s">
        <v>55</v>
      </c>
      <c r="L3195" s="5" t="s">
        <v>40</v>
      </c>
      <c r="M3195" s="5" t="s">
        <v>49</v>
      </c>
      <c r="N3195" s="5">
        <v>2</v>
      </c>
      <c r="O3195" s="7">
        <v>3064</v>
      </c>
      <c r="P3195" s="8">
        <v>0.15</v>
      </c>
      <c r="Q3195" s="7">
        <v>1870</v>
      </c>
      <c r="R3195" s="9">
        <f t="shared" si="396"/>
        <v>5208.8</v>
      </c>
      <c r="S3195" s="9">
        <f t="shared" si="397"/>
        <v>3740</v>
      </c>
      <c r="T3195" s="9">
        <f t="shared" si="398"/>
        <v>1468.8000000000002</v>
      </c>
      <c r="U3195" s="10">
        <f t="shared" si="399"/>
        <v>0.28198433420365537</v>
      </c>
      <c r="V3195" s="5" t="s">
        <v>42</v>
      </c>
    </row>
    <row r="3196" spans="1:22" x14ac:dyDescent="0.3">
      <c r="A3196" s="5" t="s">
        <v>3283</v>
      </c>
      <c r="B3196" s="6">
        <v>45720</v>
      </c>
      <c r="C3196" s="5">
        <f t="shared" si="392"/>
        <v>2025</v>
      </c>
      <c r="D3196" s="5">
        <f t="shared" si="393"/>
        <v>3</v>
      </c>
      <c r="E3196" s="5" t="str">
        <f t="shared" si="394"/>
        <v>Mar</v>
      </c>
      <c r="F3196" s="5" t="str">
        <f t="shared" si="395"/>
        <v>Q1</v>
      </c>
      <c r="G3196" s="5" t="s">
        <v>58</v>
      </c>
      <c r="H3196" s="5" t="s">
        <v>59</v>
      </c>
      <c r="I3196" s="5" t="s">
        <v>60</v>
      </c>
      <c r="J3196" s="5" t="s">
        <v>38</v>
      </c>
      <c r="K3196" s="5" t="s">
        <v>118</v>
      </c>
      <c r="L3196" s="5" t="s">
        <v>76</v>
      </c>
      <c r="M3196" s="5" t="s">
        <v>41</v>
      </c>
      <c r="N3196" s="5">
        <v>5</v>
      </c>
      <c r="O3196" s="7">
        <v>17829</v>
      </c>
      <c r="P3196" s="8">
        <v>0.2</v>
      </c>
      <c r="Q3196" s="7">
        <v>13655</v>
      </c>
      <c r="R3196" s="9">
        <f t="shared" si="396"/>
        <v>71316</v>
      </c>
      <c r="S3196" s="9">
        <f t="shared" si="397"/>
        <v>68275</v>
      </c>
      <c r="T3196" s="9">
        <f t="shared" si="398"/>
        <v>3041</v>
      </c>
      <c r="U3196" s="10">
        <f t="shared" si="399"/>
        <v>4.2641202535195467E-2</v>
      </c>
      <c r="V3196" s="5" t="s">
        <v>42</v>
      </c>
    </row>
    <row r="3197" spans="1:22" x14ac:dyDescent="0.3">
      <c r="A3197" s="5" t="s">
        <v>3284</v>
      </c>
      <c r="B3197" s="6">
        <v>45720</v>
      </c>
      <c r="C3197" s="5">
        <f t="shared" si="392"/>
        <v>2025</v>
      </c>
      <c r="D3197" s="5">
        <f t="shared" si="393"/>
        <v>3</v>
      </c>
      <c r="E3197" s="5" t="str">
        <f t="shared" si="394"/>
        <v>Mar</v>
      </c>
      <c r="F3197" s="5" t="str">
        <f t="shared" si="395"/>
        <v>Q1</v>
      </c>
      <c r="G3197" s="5" t="s">
        <v>63</v>
      </c>
      <c r="H3197" s="5" t="s">
        <v>64</v>
      </c>
      <c r="I3197" s="5" t="s">
        <v>65</v>
      </c>
      <c r="J3197" s="5" t="s">
        <v>54</v>
      </c>
      <c r="K3197" s="5" t="s">
        <v>84</v>
      </c>
      <c r="L3197" s="5" t="s">
        <v>48</v>
      </c>
      <c r="M3197" s="5" t="s">
        <v>56</v>
      </c>
      <c r="N3197" s="5">
        <v>4</v>
      </c>
      <c r="O3197" s="7">
        <v>2369</v>
      </c>
      <c r="P3197" s="8">
        <v>0.05</v>
      </c>
      <c r="Q3197" s="7">
        <v>1150</v>
      </c>
      <c r="R3197" s="9">
        <f t="shared" si="396"/>
        <v>9002.1999999999989</v>
      </c>
      <c r="S3197" s="9">
        <f t="shared" si="397"/>
        <v>4600</v>
      </c>
      <c r="T3197" s="9">
        <f t="shared" si="398"/>
        <v>4402.1999999999989</v>
      </c>
      <c r="U3197" s="10">
        <f t="shared" si="399"/>
        <v>0.489013796627491</v>
      </c>
      <c r="V3197" s="5" t="s">
        <v>42</v>
      </c>
    </row>
    <row r="3198" spans="1:22" x14ac:dyDescent="0.3">
      <c r="A3198" s="5" t="s">
        <v>3285</v>
      </c>
      <c r="B3198" s="6">
        <v>45720</v>
      </c>
      <c r="C3198" s="5">
        <f t="shared" si="392"/>
        <v>2025</v>
      </c>
      <c r="D3198" s="5">
        <f t="shared" si="393"/>
        <v>3</v>
      </c>
      <c r="E3198" s="5" t="str">
        <f t="shared" si="394"/>
        <v>Mar</v>
      </c>
      <c r="F3198" s="5" t="str">
        <f t="shared" si="395"/>
        <v>Q1</v>
      </c>
      <c r="G3198" s="5" t="s">
        <v>58</v>
      </c>
      <c r="H3198" s="5" t="s">
        <v>72</v>
      </c>
      <c r="I3198" s="5" t="s">
        <v>73</v>
      </c>
      <c r="J3198" s="5" t="s">
        <v>46</v>
      </c>
      <c r="K3198" s="5" t="s">
        <v>61</v>
      </c>
      <c r="L3198" s="5" t="s">
        <v>40</v>
      </c>
      <c r="M3198" s="5" t="s">
        <v>49</v>
      </c>
      <c r="N3198" s="5">
        <v>2</v>
      </c>
      <c r="O3198" s="7">
        <v>273</v>
      </c>
      <c r="P3198" s="8">
        <v>0.15</v>
      </c>
      <c r="Q3198" s="7">
        <v>112</v>
      </c>
      <c r="R3198" s="9">
        <f t="shared" si="396"/>
        <v>464.09999999999997</v>
      </c>
      <c r="S3198" s="9">
        <f t="shared" si="397"/>
        <v>224</v>
      </c>
      <c r="T3198" s="9">
        <f t="shared" si="398"/>
        <v>240.09999999999997</v>
      </c>
      <c r="U3198" s="10">
        <f t="shared" si="399"/>
        <v>0.51734539969834081</v>
      </c>
      <c r="V3198" s="5" t="s">
        <v>42</v>
      </c>
    </row>
    <row r="3199" spans="1:22" x14ac:dyDescent="0.3">
      <c r="A3199" s="5" t="s">
        <v>3286</v>
      </c>
      <c r="B3199" s="6">
        <v>45720</v>
      </c>
      <c r="C3199" s="5">
        <f t="shared" si="392"/>
        <v>2025</v>
      </c>
      <c r="D3199" s="5">
        <f t="shared" si="393"/>
        <v>3</v>
      </c>
      <c r="E3199" s="5" t="str">
        <f t="shared" si="394"/>
        <v>Mar</v>
      </c>
      <c r="F3199" s="5" t="str">
        <f t="shared" si="395"/>
        <v>Q1</v>
      </c>
      <c r="G3199" s="5" t="s">
        <v>63</v>
      </c>
      <c r="H3199" s="5" t="s">
        <v>109</v>
      </c>
      <c r="I3199" s="5" t="s">
        <v>110</v>
      </c>
      <c r="J3199" s="5" t="s">
        <v>46</v>
      </c>
      <c r="K3199" s="5" t="s">
        <v>47</v>
      </c>
      <c r="L3199" s="5" t="s">
        <v>40</v>
      </c>
      <c r="M3199" s="5" t="s">
        <v>56</v>
      </c>
      <c r="N3199" s="5">
        <v>1</v>
      </c>
      <c r="O3199" s="7">
        <v>441</v>
      </c>
      <c r="P3199" s="8">
        <v>0.05</v>
      </c>
      <c r="Q3199" s="7">
        <v>203</v>
      </c>
      <c r="R3199" s="9">
        <f t="shared" si="396"/>
        <v>418.95</v>
      </c>
      <c r="S3199" s="9">
        <f t="shared" si="397"/>
        <v>203</v>
      </c>
      <c r="T3199" s="9">
        <f t="shared" si="398"/>
        <v>215.95</v>
      </c>
      <c r="U3199" s="10">
        <f t="shared" si="399"/>
        <v>0.51545530492898917</v>
      </c>
      <c r="V3199" s="5" t="s">
        <v>42</v>
      </c>
    </row>
    <row r="3200" spans="1:22" x14ac:dyDescent="0.3">
      <c r="A3200" s="5" t="s">
        <v>3287</v>
      </c>
      <c r="B3200" s="6">
        <v>45720</v>
      </c>
      <c r="C3200" s="5">
        <f t="shared" si="392"/>
        <v>2025</v>
      </c>
      <c r="D3200" s="5">
        <f t="shared" si="393"/>
        <v>3</v>
      </c>
      <c r="E3200" s="5" t="str">
        <f t="shared" si="394"/>
        <v>Mar</v>
      </c>
      <c r="F3200" s="5" t="str">
        <f t="shared" si="395"/>
        <v>Q1</v>
      </c>
      <c r="G3200" s="5" t="s">
        <v>35</v>
      </c>
      <c r="H3200" s="5" t="s">
        <v>44</v>
      </c>
      <c r="I3200" s="5" t="s">
        <v>45</v>
      </c>
      <c r="J3200" s="5" t="s">
        <v>81</v>
      </c>
      <c r="K3200" s="5" t="s">
        <v>130</v>
      </c>
      <c r="L3200" s="5" t="s">
        <v>40</v>
      </c>
      <c r="M3200" s="5" t="s">
        <v>56</v>
      </c>
      <c r="N3200" s="5">
        <v>2</v>
      </c>
      <c r="O3200" s="7">
        <v>13285</v>
      </c>
      <c r="P3200" s="8">
        <v>0.3</v>
      </c>
      <c r="Q3200" s="7">
        <v>8173</v>
      </c>
      <c r="R3200" s="9">
        <f t="shared" si="396"/>
        <v>18599</v>
      </c>
      <c r="S3200" s="9">
        <f t="shared" si="397"/>
        <v>16346</v>
      </c>
      <c r="T3200" s="9">
        <f t="shared" si="398"/>
        <v>2253</v>
      </c>
      <c r="U3200" s="10">
        <f t="shared" si="399"/>
        <v>0.12113554492176999</v>
      </c>
      <c r="V3200" s="5" t="s">
        <v>42</v>
      </c>
    </row>
    <row r="3201" spans="1:22" x14ac:dyDescent="0.3">
      <c r="A3201" s="5" t="s">
        <v>3288</v>
      </c>
      <c r="B3201" s="6">
        <v>45720</v>
      </c>
      <c r="C3201" s="5">
        <f t="shared" si="392"/>
        <v>2025</v>
      </c>
      <c r="D3201" s="5">
        <f t="shared" si="393"/>
        <v>3</v>
      </c>
      <c r="E3201" s="5" t="str">
        <f t="shared" si="394"/>
        <v>Mar</v>
      </c>
      <c r="F3201" s="5" t="str">
        <f t="shared" si="395"/>
        <v>Q1</v>
      </c>
      <c r="G3201" s="5" t="s">
        <v>63</v>
      </c>
      <c r="H3201" s="5" t="s">
        <v>109</v>
      </c>
      <c r="I3201" s="5" t="s">
        <v>110</v>
      </c>
      <c r="J3201" s="5" t="s">
        <v>38</v>
      </c>
      <c r="K3201" s="5" t="s">
        <v>39</v>
      </c>
      <c r="L3201" s="5" t="s">
        <v>40</v>
      </c>
      <c r="M3201" s="5" t="s">
        <v>49</v>
      </c>
      <c r="N3201" s="5">
        <v>3</v>
      </c>
      <c r="O3201" s="7">
        <v>55556</v>
      </c>
      <c r="P3201" s="8">
        <v>0.15</v>
      </c>
      <c r="Q3201" s="7">
        <v>48615</v>
      </c>
      <c r="R3201" s="9">
        <f t="shared" si="396"/>
        <v>141667.79999999999</v>
      </c>
      <c r="S3201" s="9">
        <f t="shared" si="397"/>
        <v>145845</v>
      </c>
      <c r="T3201" s="9">
        <f t="shared" si="398"/>
        <v>-4177.2000000000116</v>
      </c>
      <c r="U3201" s="10">
        <f t="shared" si="399"/>
        <v>-2.9485881760004828E-2</v>
      </c>
      <c r="V3201" s="5" t="s">
        <v>42</v>
      </c>
    </row>
    <row r="3202" spans="1:22" x14ac:dyDescent="0.3">
      <c r="A3202" s="5" t="s">
        <v>3289</v>
      </c>
      <c r="B3202" s="6">
        <v>45720</v>
      </c>
      <c r="C3202" s="5">
        <f t="shared" ref="C3202:C3265" si="400">YEAR(B3202)</f>
        <v>2025</v>
      </c>
      <c r="D3202" s="5">
        <f t="shared" ref="D3202:D3265" si="401">MONTH(B3202)</f>
        <v>3</v>
      </c>
      <c r="E3202" s="5" t="str">
        <f t="shared" ref="E3202:E3265" si="402">TEXT(B3202,"mmm")</f>
        <v>Mar</v>
      </c>
      <c r="F3202" s="5" t="str">
        <f t="shared" ref="F3202:F3265" si="403">"Q"&amp;ROUNDUP(D3202/3,0)</f>
        <v>Q1</v>
      </c>
      <c r="G3202" s="5" t="s">
        <v>35</v>
      </c>
      <c r="H3202" s="5" t="s">
        <v>36</v>
      </c>
      <c r="I3202" s="5" t="s">
        <v>37</v>
      </c>
      <c r="J3202" s="5" t="s">
        <v>46</v>
      </c>
      <c r="K3202" s="5" t="s">
        <v>47</v>
      </c>
      <c r="L3202" s="5" t="s">
        <v>40</v>
      </c>
      <c r="M3202" s="5" t="s">
        <v>49</v>
      </c>
      <c r="N3202" s="5">
        <v>1</v>
      </c>
      <c r="O3202" s="7">
        <v>491</v>
      </c>
      <c r="P3202" s="8">
        <v>0</v>
      </c>
      <c r="Q3202" s="7">
        <v>220</v>
      </c>
      <c r="R3202" s="9">
        <f t="shared" ref="R3202:R3265" si="404">N3202*O3202*(1-P3202)</f>
        <v>491</v>
      </c>
      <c r="S3202" s="9">
        <f t="shared" ref="S3202:S3265" si="405">N3202*Q3202</f>
        <v>220</v>
      </c>
      <c r="T3202" s="9">
        <f t="shared" ref="T3202:T3265" si="406">R3202-S3202</f>
        <v>271</v>
      </c>
      <c r="U3202" s="10">
        <f t="shared" ref="U3202:U3265" si="407">IF(R3202=0,0,T3202/R3202)</f>
        <v>0.55193482688391038</v>
      </c>
      <c r="V3202" s="5" t="s">
        <v>42</v>
      </c>
    </row>
    <row r="3203" spans="1:22" x14ac:dyDescent="0.3">
      <c r="A3203" s="5" t="s">
        <v>3290</v>
      </c>
      <c r="B3203" s="6">
        <v>45720</v>
      </c>
      <c r="C3203" s="5">
        <f t="shared" si="400"/>
        <v>2025</v>
      </c>
      <c r="D3203" s="5">
        <f t="shared" si="401"/>
        <v>3</v>
      </c>
      <c r="E3203" s="5" t="str">
        <f t="shared" si="402"/>
        <v>Mar</v>
      </c>
      <c r="F3203" s="5" t="str">
        <f t="shared" si="403"/>
        <v>Q1</v>
      </c>
      <c r="G3203" s="5" t="s">
        <v>51</v>
      </c>
      <c r="H3203" s="5" t="s">
        <v>52</v>
      </c>
      <c r="I3203" s="5" t="s">
        <v>53</v>
      </c>
      <c r="J3203" s="5" t="s">
        <v>46</v>
      </c>
      <c r="K3203" s="5" t="s">
        <v>89</v>
      </c>
      <c r="L3203" s="5" t="s">
        <v>76</v>
      </c>
      <c r="M3203" s="5" t="s">
        <v>49</v>
      </c>
      <c r="N3203" s="5">
        <v>1</v>
      </c>
      <c r="O3203" s="7">
        <v>2038</v>
      </c>
      <c r="P3203" s="8">
        <v>0.05</v>
      </c>
      <c r="Q3203" s="7">
        <v>1184</v>
      </c>
      <c r="R3203" s="9">
        <f t="shared" si="404"/>
        <v>1936.1</v>
      </c>
      <c r="S3203" s="9">
        <f t="shared" si="405"/>
        <v>1184</v>
      </c>
      <c r="T3203" s="9">
        <f t="shared" si="406"/>
        <v>752.09999999999991</v>
      </c>
      <c r="U3203" s="10">
        <f t="shared" si="407"/>
        <v>0.38846133980682812</v>
      </c>
      <c r="V3203" s="5" t="s">
        <v>42</v>
      </c>
    </row>
    <row r="3204" spans="1:22" x14ac:dyDescent="0.3">
      <c r="A3204" s="5" t="s">
        <v>3291</v>
      </c>
      <c r="B3204" s="6">
        <v>45721</v>
      </c>
      <c r="C3204" s="5">
        <f t="shared" si="400"/>
        <v>2025</v>
      </c>
      <c r="D3204" s="5">
        <f t="shared" si="401"/>
        <v>3</v>
      </c>
      <c r="E3204" s="5" t="str">
        <f t="shared" si="402"/>
        <v>Mar</v>
      </c>
      <c r="F3204" s="5" t="str">
        <f t="shared" si="403"/>
        <v>Q1</v>
      </c>
      <c r="G3204" s="5" t="s">
        <v>51</v>
      </c>
      <c r="H3204" s="5" t="s">
        <v>79</v>
      </c>
      <c r="I3204" s="5" t="s">
        <v>80</v>
      </c>
      <c r="J3204" s="5" t="s">
        <v>38</v>
      </c>
      <c r="K3204" s="5" t="s">
        <v>75</v>
      </c>
      <c r="L3204" s="5" t="s">
        <v>76</v>
      </c>
      <c r="M3204" s="5" t="s">
        <v>41</v>
      </c>
      <c r="N3204" s="5">
        <v>2</v>
      </c>
      <c r="O3204" s="7">
        <v>10965</v>
      </c>
      <c r="P3204" s="8">
        <v>0.05</v>
      </c>
      <c r="Q3204" s="7">
        <v>8023</v>
      </c>
      <c r="R3204" s="9">
        <f t="shared" si="404"/>
        <v>20833.5</v>
      </c>
      <c r="S3204" s="9">
        <f t="shared" si="405"/>
        <v>16046</v>
      </c>
      <c r="T3204" s="9">
        <f t="shared" si="406"/>
        <v>4787.5</v>
      </c>
      <c r="U3204" s="10">
        <f t="shared" si="407"/>
        <v>0.22979816161470709</v>
      </c>
      <c r="V3204" s="5" t="s">
        <v>42</v>
      </c>
    </row>
    <row r="3205" spans="1:22" x14ac:dyDescent="0.3">
      <c r="A3205" s="5" t="s">
        <v>3292</v>
      </c>
      <c r="B3205" s="6">
        <v>45721</v>
      </c>
      <c r="C3205" s="5">
        <f t="shared" si="400"/>
        <v>2025</v>
      </c>
      <c r="D3205" s="5">
        <f t="shared" si="401"/>
        <v>3</v>
      </c>
      <c r="E3205" s="5" t="str">
        <f t="shared" si="402"/>
        <v>Mar</v>
      </c>
      <c r="F3205" s="5" t="str">
        <f t="shared" si="403"/>
        <v>Q1</v>
      </c>
      <c r="G3205" s="5" t="s">
        <v>35</v>
      </c>
      <c r="H3205" s="5" t="s">
        <v>91</v>
      </c>
      <c r="I3205" s="5" t="s">
        <v>92</v>
      </c>
      <c r="J3205" s="5" t="s">
        <v>46</v>
      </c>
      <c r="K3205" s="5" t="s">
        <v>47</v>
      </c>
      <c r="L3205" s="5" t="s">
        <v>76</v>
      </c>
      <c r="M3205" s="5" t="s">
        <v>56</v>
      </c>
      <c r="N3205" s="5">
        <v>1</v>
      </c>
      <c r="O3205" s="7">
        <v>438</v>
      </c>
      <c r="P3205" s="8">
        <v>0.05</v>
      </c>
      <c r="Q3205" s="7">
        <v>201</v>
      </c>
      <c r="R3205" s="9">
        <f t="shared" si="404"/>
        <v>416.09999999999997</v>
      </c>
      <c r="S3205" s="9">
        <f t="shared" si="405"/>
        <v>201</v>
      </c>
      <c r="T3205" s="9">
        <f t="shared" si="406"/>
        <v>215.09999999999997</v>
      </c>
      <c r="U3205" s="10">
        <f t="shared" si="407"/>
        <v>0.51694304253785139</v>
      </c>
      <c r="V3205" s="5" t="s">
        <v>42</v>
      </c>
    </row>
    <row r="3206" spans="1:22" x14ac:dyDescent="0.3">
      <c r="A3206" s="5" t="s">
        <v>3293</v>
      </c>
      <c r="B3206" s="6">
        <v>45721</v>
      </c>
      <c r="C3206" s="5">
        <f t="shared" si="400"/>
        <v>2025</v>
      </c>
      <c r="D3206" s="5">
        <f t="shared" si="401"/>
        <v>3</v>
      </c>
      <c r="E3206" s="5" t="str">
        <f t="shared" si="402"/>
        <v>Mar</v>
      </c>
      <c r="F3206" s="5" t="str">
        <f t="shared" si="403"/>
        <v>Q1</v>
      </c>
      <c r="G3206" s="5" t="s">
        <v>63</v>
      </c>
      <c r="H3206" s="5" t="s">
        <v>64</v>
      </c>
      <c r="I3206" s="5" t="s">
        <v>65</v>
      </c>
      <c r="J3206" s="5" t="s">
        <v>54</v>
      </c>
      <c r="K3206" s="5" t="s">
        <v>84</v>
      </c>
      <c r="L3206" s="5" t="s">
        <v>40</v>
      </c>
      <c r="M3206" s="5" t="s">
        <v>56</v>
      </c>
      <c r="N3206" s="5">
        <v>2</v>
      </c>
      <c r="O3206" s="7">
        <v>2587</v>
      </c>
      <c r="P3206" s="8">
        <v>0</v>
      </c>
      <c r="Q3206" s="7">
        <v>1268</v>
      </c>
      <c r="R3206" s="9">
        <f t="shared" si="404"/>
        <v>5174</v>
      </c>
      <c r="S3206" s="9">
        <f t="shared" si="405"/>
        <v>2536</v>
      </c>
      <c r="T3206" s="9">
        <f t="shared" si="406"/>
        <v>2638</v>
      </c>
      <c r="U3206" s="10">
        <f t="shared" si="407"/>
        <v>0.50985697719366063</v>
      </c>
      <c r="V3206" s="5" t="s">
        <v>42</v>
      </c>
    </row>
    <row r="3207" spans="1:22" x14ac:dyDescent="0.3">
      <c r="A3207" s="5" t="s">
        <v>3294</v>
      </c>
      <c r="B3207" s="6">
        <v>45721</v>
      </c>
      <c r="C3207" s="5">
        <f t="shared" si="400"/>
        <v>2025</v>
      </c>
      <c r="D3207" s="5">
        <f t="shared" si="401"/>
        <v>3</v>
      </c>
      <c r="E3207" s="5" t="str">
        <f t="shared" si="402"/>
        <v>Mar</v>
      </c>
      <c r="F3207" s="5" t="str">
        <f t="shared" si="403"/>
        <v>Q1</v>
      </c>
      <c r="G3207" s="5" t="s">
        <v>58</v>
      </c>
      <c r="H3207" s="5" t="s">
        <v>59</v>
      </c>
      <c r="I3207" s="5" t="s">
        <v>60</v>
      </c>
      <c r="J3207" s="5" t="s">
        <v>46</v>
      </c>
      <c r="K3207" s="5" t="s">
        <v>66</v>
      </c>
      <c r="L3207" s="5" t="s">
        <v>40</v>
      </c>
      <c r="M3207" s="5" t="s">
        <v>41</v>
      </c>
      <c r="N3207" s="5">
        <v>1</v>
      </c>
      <c r="O3207" s="7">
        <v>277</v>
      </c>
      <c r="P3207" s="8">
        <v>0.2</v>
      </c>
      <c r="Q3207" s="7">
        <v>108</v>
      </c>
      <c r="R3207" s="9">
        <f t="shared" si="404"/>
        <v>221.60000000000002</v>
      </c>
      <c r="S3207" s="9">
        <f t="shared" si="405"/>
        <v>108</v>
      </c>
      <c r="T3207" s="9">
        <f t="shared" si="406"/>
        <v>113.60000000000002</v>
      </c>
      <c r="U3207" s="10">
        <f t="shared" si="407"/>
        <v>0.51263537906137191</v>
      </c>
      <c r="V3207" s="5" t="s">
        <v>42</v>
      </c>
    </row>
    <row r="3208" spans="1:22" x14ac:dyDescent="0.3">
      <c r="A3208" s="5" t="s">
        <v>3295</v>
      </c>
      <c r="B3208" s="6">
        <v>45721</v>
      </c>
      <c r="C3208" s="5">
        <f t="shared" si="400"/>
        <v>2025</v>
      </c>
      <c r="D3208" s="5">
        <f t="shared" si="401"/>
        <v>3</v>
      </c>
      <c r="E3208" s="5" t="str">
        <f t="shared" si="402"/>
        <v>Mar</v>
      </c>
      <c r="F3208" s="5" t="str">
        <f t="shared" si="403"/>
        <v>Q1</v>
      </c>
      <c r="G3208" s="5" t="s">
        <v>51</v>
      </c>
      <c r="H3208" s="5" t="s">
        <v>106</v>
      </c>
      <c r="I3208" s="5" t="s">
        <v>107</v>
      </c>
      <c r="J3208" s="5" t="s">
        <v>46</v>
      </c>
      <c r="K3208" s="5" t="s">
        <v>61</v>
      </c>
      <c r="L3208" s="5" t="s">
        <v>40</v>
      </c>
      <c r="M3208" s="5" t="s">
        <v>56</v>
      </c>
      <c r="N3208" s="5">
        <v>2</v>
      </c>
      <c r="O3208" s="7">
        <v>233</v>
      </c>
      <c r="P3208" s="8">
        <v>0.05</v>
      </c>
      <c r="Q3208" s="7">
        <v>98</v>
      </c>
      <c r="R3208" s="9">
        <f t="shared" si="404"/>
        <v>442.7</v>
      </c>
      <c r="S3208" s="9">
        <f t="shared" si="405"/>
        <v>196</v>
      </c>
      <c r="T3208" s="9">
        <f t="shared" si="406"/>
        <v>246.7</v>
      </c>
      <c r="U3208" s="10">
        <f t="shared" si="407"/>
        <v>0.55726225434831711</v>
      </c>
      <c r="V3208" s="5" t="s">
        <v>42</v>
      </c>
    </row>
    <row r="3209" spans="1:22" x14ac:dyDescent="0.3">
      <c r="A3209" s="5" t="s">
        <v>3296</v>
      </c>
      <c r="B3209" s="6">
        <v>45722</v>
      </c>
      <c r="C3209" s="5">
        <f t="shared" si="400"/>
        <v>2025</v>
      </c>
      <c r="D3209" s="5">
        <f t="shared" si="401"/>
        <v>3</v>
      </c>
      <c r="E3209" s="5" t="str">
        <f t="shared" si="402"/>
        <v>Mar</v>
      </c>
      <c r="F3209" s="5" t="str">
        <f t="shared" si="403"/>
        <v>Q1</v>
      </c>
      <c r="G3209" s="5" t="s">
        <v>51</v>
      </c>
      <c r="H3209" s="5" t="s">
        <v>52</v>
      </c>
      <c r="I3209" s="5" t="s">
        <v>53</v>
      </c>
      <c r="J3209" s="5" t="s">
        <v>38</v>
      </c>
      <c r="K3209" s="5" t="s">
        <v>104</v>
      </c>
      <c r="L3209" s="5" t="s">
        <v>48</v>
      </c>
      <c r="M3209" s="5" t="s">
        <v>56</v>
      </c>
      <c r="N3209" s="5">
        <v>3</v>
      </c>
      <c r="O3209" s="7">
        <v>1494</v>
      </c>
      <c r="P3209" s="8">
        <v>0</v>
      </c>
      <c r="Q3209" s="7">
        <v>747</v>
      </c>
      <c r="R3209" s="9">
        <f t="shared" si="404"/>
        <v>4482</v>
      </c>
      <c r="S3209" s="9">
        <f t="shared" si="405"/>
        <v>2241</v>
      </c>
      <c r="T3209" s="9">
        <f t="shared" si="406"/>
        <v>2241</v>
      </c>
      <c r="U3209" s="10">
        <f t="shared" si="407"/>
        <v>0.5</v>
      </c>
      <c r="V3209" s="5" t="s">
        <v>42</v>
      </c>
    </row>
    <row r="3210" spans="1:22" x14ac:dyDescent="0.3">
      <c r="A3210" s="5" t="s">
        <v>3297</v>
      </c>
      <c r="B3210" s="6">
        <v>45722</v>
      </c>
      <c r="C3210" s="5">
        <f t="shared" si="400"/>
        <v>2025</v>
      </c>
      <c r="D3210" s="5">
        <f t="shared" si="401"/>
        <v>3</v>
      </c>
      <c r="E3210" s="5" t="str">
        <f t="shared" si="402"/>
        <v>Mar</v>
      </c>
      <c r="F3210" s="5" t="str">
        <f t="shared" si="403"/>
        <v>Q1</v>
      </c>
      <c r="G3210" s="5" t="s">
        <v>51</v>
      </c>
      <c r="H3210" s="5" t="s">
        <v>106</v>
      </c>
      <c r="I3210" s="5" t="s">
        <v>107</v>
      </c>
      <c r="J3210" s="5" t="s">
        <v>46</v>
      </c>
      <c r="K3210" s="5" t="s">
        <v>61</v>
      </c>
      <c r="L3210" s="5" t="s">
        <v>76</v>
      </c>
      <c r="M3210" s="5" t="s">
        <v>41</v>
      </c>
      <c r="N3210" s="5">
        <v>2</v>
      </c>
      <c r="O3210" s="7">
        <v>256</v>
      </c>
      <c r="P3210" s="8">
        <v>0.05</v>
      </c>
      <c r="Q3210" s="7">
        <v>109</v>
      </c>
      <c r="R3210" s="9">
        <f t="shared" si="404"/>
        <v>486.4</v>
      </c>
      <c r="S3210" s="9">
        <f t="shared" si="405"/>
        <v>218</v>
      </c>
      <c r="T3210" s="9">
        <f t="shared" si="406"/>
        <v>268.39999999999998</v>
      </c>
      <c r="U3210" s="10">
        <f t="shared" si="407"/>
        <v>0.55180921052631582</v>
      </c>
      <c r="V3210" s="5" t="s">
        <v>42</v>
      </c>
    </row>
    <row r="3211" spans="1:22" x14ac:dyDescent="0.3">
      <c r="A3211" s="5" t="s">
        <v>3298</v>
      </c>
      <c r="B3211" s="6">
        <v>45722</v>
      </c>
      <c r="C3211" s="5">
        <f t="shared" si="400"/>
        <v>2025</v>
      </c>
      <c r="D3211" s="5">
        <f t="shared" si="401"/>
        <v>3</v>
      </c>
      <c r="E3211" s="5" t="str">
        <f t="shared" si="402"/>
        <v>Mar</v>
      </c>
      <c r="F3211" s="5" t="str">
        <f t="shared" si="403"/>
        <v>Q1</v>
      </c>
      <c r="G3211" s="5" t="s">
        <v>63</v>
      </c>
      <c r="H3211" s="5" t="s">
        <v>86</v>
      </c>
      <c r="I3211" s="5" t="s">
        <v>87</v>
      </c>
      <c r="J3211" s="5" t="s">
        <v>38</v>
      </c>
      <c r="K3211" s="5" t="s">
        <v>118</v>
      </c>
      <c r="L3211" s="5" t="s">
        <v>76</v>
      </c>
      <c r="M3211" s="5" t="s">
        <v>49</v>
      </c>
      <c r="N3211" s="5">
        <v>4</v>
      </c>
      <c r="O3211" s="7">
        <v>18161</v>
      </c>
      <c r="P3211" s="8">
        <v>0.05</v>
      </c>
      <c r="Q3211" s="7">
        <v>14508</v>
      </c>
      <c r="R3211" s="9">
        <f t="shared" si="404"/>
        <v>69011.8</v>
      </c>
      <c r="S3211" s="9">
        <f t="shared" si="405"/>
        <v>58032</v>
      </c>
      <c r="T3211" s="9">
        <f t="shared" si="406"/>
        <v>10979.800000000003</v>
      </c>
      <c r="U3211" s="10">
        <f t="shared" si="407"/>
        <v>0.15910032777003358</v>
      </c>
      <c r="V3211" s="5" t="s">
        <v>42</v>
      </c>
    </row>
    <row r="3212" spans="1:22" x14ac:dyDescent="0.3">
      <c r="A3212" s="5" t="s">
        <v>3299</v>
      </c>
      <c r="B3212" s="6">
        <v>45722</v>
      </c>
      <c r="C3212" s="5">
        <f t="shared" si="400"/>
        <v>2025</v>
      </c>
      <c r="D3212" s="5">
        <f t="shared" si="401"/>
        <v>3</v>
      </c>
      <c r="E3212" s="5" t="str">
        <f t="shared" si="402"/>
        <v>Mar</v>
      </c>
      <c r="F3212" s="5" t="str">
        <f t="shared" si="403"/>
        <v>Q1</v>
      </c>
      <c r="G3212" s="5" t="s">
        <v>51</v>
      </c>
      <c r="H3212" s="5" t="s">
        <v>52</v>
      </c>
      <c r="I3212" s="5" t="s">
        <v>53</v>
      </c>
      <c r="J3212" s="5" t="s">
        <v>81</v>
      </c>
      <c r="K3212" s="5" t="s">
        <v>94</v>
      </c>
      <c r="L3212" s="5" t="s">
        <v>76</v>
      </c>
      <c r="M3212" s="5" t="s">
        <v>56</v>
      </c>
      <c r="N3212" s="5">
        <v>1</v>
      </c>
      <c r="O3212" s="7">
        <v>32872</v>
      </c>
      <c r="P3212" s="8">
        <v>0.2</v>
      </c>
      <c r="Q3212" s="7">
        <v>21774</v>
      </c>
      <c r="R3212" s="9">
        <f t="shared" si="404"/>
        <v>26297.600000000002</v>
      </c>
      <c r="S3212" s="9">
        <f t="shared" si="405"/>
        <v>21774</v>
      </c>
      <c r="T3212" s="9">
        <f t="shared" si="406"/>
        <v>4523.6000000000022</v>
      </c>
      <c r="U3212" s="10">
        <f t="shared" si="407"/>
        <v>0.17201569724993923</v>
      </c>
      <c r="V3212" s="5" t="s">
        <v>42</v>
      </c>
    </row>
    <row r="3213" spans="1:22" x14ac:dyDescent="0.3">
      <c r="A3213" s="5" t="s">
        <v>3300</v>
      </c>
      <c r="B3213" s="6">
        <v>45723</v>
      </c>
      <c r="C3213" s="5">
        <f t="shared" si="400"/>
        <v>2025</v>
      </c>
      <c r="D3213" s="5">
        <f t="shared" si="401"/>
        <v>3</v>
      </c>
      <c r="E3213" s="5" t="str">
        <f t="shared" si="402"/>
        <v>Mar</v>
      </c>
      <c r="F3213" s="5" t="str">
        <f t="shared" si="403"/>
        <v>Q1</v>
      </c>
      <c r="G3213" s="5" t="s">
        <v>35</v>
      </c>
      <c r="H3213" s="5" t="s">
        <v>44</v>
      </c>
      <c r="I3213" s="5" t="s">
        <v>45</v>
      </c>
      <c r="J3213" s="5" t="s">
        <v>46</v>
      </c>
      <c r="K3213" s="5" t="s">
        <v>89</v>
      </c>
      <c r="L3213" s="5" t="s">
        <v>40</v>
      </c>
      <c r="M3213" s="5" t="s">
        <v>49</v>
      </c>
      <c r="N3213" s="5">
        <v>1</v>
      </c>
      <c r="O3213" s="7">
        <v>2144</v>
      </c>
      <c r="P3213" s="8">
        <v>0.1</v>
      </c>
      <c r="Q3213" s="7">
        <v>1239</v>
      </c>
      <c r="R3213" s="9">
        <f t="shared" si="404"/>
        <v>1929.6000000000001</v>
      </c>
      <c r="S3213" s="9">
        <f t="shared" si="405"/>
        <v>1239</v>
      </c>
      <c r="T3213" s="9">
        <f t="shared" si="406"/>
        <v>690.60000000000014</v>
      </c>
      <c r="U3213" s="10">
        <f t="shared" si="407"/>
        <v>0.35789800995024879</v>
      </c>
      <c r="V3213" s="5" t="s">
        <v>42</v>
      </c>
    </row>
    <row r="3214" spans="1:22" x14ac:dyDescent="0.3">
      <c r="A3214" s="5" t="s">
        <v>3301</v>
      </c>
      <c r="B3214" s="6">
        <v>45724</v>
      </c>
      <c r="C3214" s="5">
        <f t="shared" si="400"/>
        <v>2025</v>
      </c>
      <c r="D3214" s="5">
        <f t="shared" si="401"/>
        <v>3</v>
      </c>
      <c r="E3214" s="5" t="str">
        <f t="shared" si="402"/>
        <v>Mar</v>
      </c>
      <c r="F3214" s="5" t="str">
        <f t="shared" si="403"/>
        <v>Q1</v>
      </c>
      <c r="G3214" s="5" t="s">
        <v>63</v>
      </c>
      <c r="H3214" s="5" t="s">
        <v>86</v>
      </c>
      <c r="I3214" s="5" t="s">
        <v>87</v>
      </c>
      <c r="J3214" s="5" t="s">
        <v>38</v>
      </c>
      <c r="K3214" s="5" t="s">
        <v>39</v>
      </c>
      <c r="L3214" s="5" t="s">
        <v>48</v>
      </c>
      <c r="M3214" s="5" t="s">
        <v>56</v>
      </c>
      <c r="N3214" s="5">
        <v>1</v>
      </c>
      <c r="O3214" s="7">
        <v>52382</v>
      </c>
      <c r="P3214" s="8">
        <v>0</v>
      </c>
      <c r="Q3214" s="7">
        <v>45313</v>
      </c>
      <c r="R3214" s="9">
        <f t="shared" si="404"/>
        <v>52382</v>
      </c>
      <c r="S3214" s="9">
        <f t="shared" si="405"/>
        <v>45313</v>
      </c>
      <c r="T3214" s="9">
        <f t="shared" si="406"/>
        <v>7069</v>
      </c>
      <c r="U3214" s="10">
        <f t="shared" si="407"/>
        <v>0.13495093734488947</v>
      </c>
      <c r="V3214" s="5" t="s">
        <v>42</v>
      </c>
    </row>
    <row r="3215" spans="1:22" x14ac:dyDescent="0.3">
      <c r="A3215" s="5" t="s">
        <v>3302</v>
      </c>
      <c r="B3215" s="6">
        <v>45724</v>
      </c>
      <c r="C3215" s="5">
        <f t="shared" si="400"/>
        <v>2025</v>
      </c>
      <c r="D3215" s="5">
        <f t="shared" si="401"/>
        <v>3</v>
      </c>
      <c r="E3215" s="5" t="str">
        <f t="shared" si="402"/>
        <v>Mar</v>
      </c>
      <c r="F3215" s="5" t="str">
        <f t="shared" si="403"/>
        <v>Q1</v>
      </c>
      <c r="G3215" s="5" t="s">
        <v>35</v>
      </c>
      <c r="H3215" s="5" t="s">
        <v>36</v>
      </c>
      <c r="I3215" s="5" t="s">
        <v>37</v>
      </c>
      <c r="J3215" s="5" t="s">
        <v>38</v>
      </c>
      <c r="K3215" s="5" t="s">
        <v>75</v>
      </c>
      <c r="L3215" s="5" t="s">
        <v>76</v>
      </c>
      <c r="M3215" s="5" t="s">
        <v>49</v>
      </c>
      <c r="N3215" s="5">
        <v>1</v>
      </c>
      <c r="O3215" s="7">
        <v>9956</v>
      </c>
      <c r="P3215" s="8">
        <v>0.15</v>
      </c>
      <c r="Q3215" s="7">
        <v>7352</v>
      </c>
      <c r="R3215" s="9">
        <f t="shared" si="404"/>
        <v>8462.6</v>
      </c>
      <c r="S3215" s="9">
        <f t="shared" si="405"/>
        <v>7352</v>
      </c>
      <c r="T3215" s="9">
        <f t="shared" si="406"/>
        <v>1110.6000000000004</v>
      </c>
      <c r="U3215" s="10">
        <f t="shared" si="407"/>
        <v>0.13123626308699457</v>
      </c>
      <c r="V3215" s="5" t="s">
        <v>42</v>
      </c>
    </row>
    <row r="3216" spans="1:22" x14ac:dyDescent="0.3">
      <c r="A3216" s="5" t="s">
        <v>3303</v>
      </c>
      <c r="B3216" s="6">
        <v>45725</v>
      </c>
      <c r="C3216" s="5">
        <f t="shared" si="400"/>
        <v>2025</v>
      </c>
      <c r="D3216" s="5">
        <f t="shared" si="401"/>
        <v>3</v>
      </c>
      <c r="E3216" s="5" t="str">
        <f t="shared" si="402"/>
        <v>Mar</v>
      </c>
      <c r="F3216" s="5" t="str">
        <f t="shared" si="403"/>
        <v>Q1</v>
      </c>
      <c r="G3216" s="5" t="s">
        <v>51</v>
      </c>
      <c r="H3216" s="5" t="s">
        <v>52</v>
      </c>
      <c r="I3216" s="5" t="s">
        <v>53</v>
      </c>
      <c r="J3216" s="5" t="s">
        <v>38</v>
      </c>
      <c r="K3216" s="5" t="s">
        <v>75</v>
      </c>
      <c r="L3216" s="5" t="s">
        <v>48</v>
      </c>
      <c r="M3216" s="5" t="s">
        <v>49</v>
      </c>
      <c r="N3216" s="5">
        <v>4</v>
      </c>
      <c r="O3216" s="7">
        <v>10535</v>
      </c>
      <c r="P3216" s="8">
        <v>0</v>
      </c>
      <c r="Q3216" s="7">
        <v>7590</v>
      </c>
      <c r="R3216" s="9">
        <f t="shared" si="404"/>
        <v>42140</v>
      </c>
      <c r="S3216" s="9">
        <f t="shared" si="405"/>
        <v>30360</v>
      </c>
      <c r="T3216" s="9">
        <f t="shared" si="406"/>
        <v>11780</v>
      </c>
      <c r="U3216" s="10">
        <f t="shared" si="407"/>
        <v>0.27954437588989084</v>
      </c>
      <c r="V3216" s="5" t="s">
        <v>42</v>
      </c>
    </row>
    <row r="3217" spans="1:22" x14ac:dyDescent="0.3">
      <c r="A3217" s="5" t="s">
        <v>3304</v>
      </c>
      <c r="B3217" s="6">
        <v>45725</v>
      </c>
      <c r="C3217" s="5">
        <f t="shared" si="400"/>
        <v>2025</v>
      </c>
      <c r="D3217" s="5">
        <f t="shared" si="401"/>
        <v>3</v>
      </c>
      <c r="E3217" s="5" t="str">
        <f t="shared" si="402"/>
        <v>Mar</v>
      </c>
      <c r="F3217" s="5" t="str">
        <f t="shared" si="403"/>
        <v>Q1</v>
      </c>
      <c r="G3217" s="5" t="s">
        <v>58</v>
      </c>
      <c r="H3217" s="5" t="s">
        <v>59</v>
      </c>
      <c r="I3217" s="5" t="s">
        <v>60</v>
      </c>
      <c r="J3217" s="5" t="s">
        <v>46</v>
      </c>
      <c r="K3217" s="5" t="s">
        <v>66</v>
      </c>
      <c r="L3217" s="5" t="s">
        <v>40</v>
      </c>
      <c r="M3217" s="5" t="s">
        <v>56</v>
      </c>
      <c r="N3217" s="5">
        <v>1</v>
      </c>
      <c r="O3217" s="7">
        <v>312</v>
      </c>
      <c r="P3217" s="8">
        <v>0</v>
      </c>
      <c r="Q3217" s="7">
        <v>125</v>
      </c>
      <c r="R3217" s="9">
        <f t="shared" si="404"/>
        <v>312</v>
      </c>
      <c r="S3217" s="9">
        <f t="shared" si="405"/>
        <v>125</v>
      </c>
      <c r="T3217" s="9">
        <f t="shared" si="406"/>
        <v>187</v>
      </c>
      <c r="U3217" s="10">
        <f t="shared" si="407"/>
        <v>0.59935897435897434</v>
      </c>
      <c r="V3217" s="5" t="s">
        <v>42</v>
      </c>
    </row>
    <row r="3218" spans="1:22" x14ac:dyDescent="0.3">
      <c r="A3218" s="5" t="s">
        <v>3305</v>
      </c>
      <c r="B3218" s="6">
        <v>45725</v>
      </c>
      <c r="C3218" s="5">
        <f t="shared" si="400"/>
        <v>2025</v>
      </c>
      <c r="D3218" s="5">
        <f t="shared" si="401"/>
        <v>3</v>
      </c>
      <c r="E3218" s="5" t="str">
        <f t="shared" si="402"/>
        <v>Mar</v>
      </c>
      <c r="F3218" s="5" t="str">
        <f t="shared" si="403"/>
        <v>Q1</v>
      </c>
      <c r="G3218" s="5" t="s">
        <v>58</v>
      </c>
      <c r="H3218" s="5" t="s">
        <v>72</v>
      </c>
      <c r="I3218" s="5" t="s">
        <v>73</v>
      </c>
      <c r="J3218" s="5" t="s">
        <v>46</v>
      </c>
      <c r="K3218" s="5" t="s">
        <v>47</v>
      </c>
      <c r="L3218" s="5" t="s">
        <v>76</v>
      </c>
      <c r="M3218" s="5" t="s">
        <v>49</v>
      </c>
      <c r="N3218" s="5">
        <v>3</v>
      </c>
      <c r="O3218" s="7">
        <v>409</v>
      </c>
      <c r="P3218" s="8">
        <v>0.15</v>
      </c>
      <c r="Q3218" s="7">
        <v>179</v>
      </c>
      <c r="R3218" s="9">
        <f t="shared" si="404"/>
        <v>1042.95</v>
      </c>
      <c r="S3218" s="9">
        <f t="shared" si="405"/>
        <v>537</v>
      </c>
      <c r="T3218" s="9">
        <f t="shared" si="406"/>
        <v>505.95000000000005</v>
      </c>
      <c r="U3218" s="10">
        <f t="shared" si="407"/>
        <v>0.48511433913418672</v>
      </c>
      <c r="V3218" s="5" t="s">
        <v>42</v>
      </c>
    </row>
    <row r="3219" spans="1:22" x14ac:dyDescent="0.3">
      <c r="A3219" s="5" t="s">
        <v>3306</v>
      </c>
      <c r="B3219" s="6">
        <v>45725</v>
      </c>
      <c r="C3219" s="5">
        <f t="shared" si="400"/>
        <v>2025</v>
      </c>
      <c r="D3219" s="5">
        <f t="shared" si="401"/>
        <v>3</v>
      </c>
      <c r="E3219" s="5" t="str">
        <f t="shared" si="402"/>
        <v>Mar</v>
      </c>
      <c r="F3219" s="5" t="str">
        <f t="shared" si="403"/>
        <v>Q1</v>
      </c>
      <c r="G3219" s="5" t="s">
        <v>63</v>
      </c>
      <c r="H3219" s="5" t="s">
        <v>64</v>
      </c>
      <c r="I3219" s="5" t="s">
        <v>65</v>
      </c>
      <c r="J3219" s="5" t="s">
        <v>54</v>
      </c>
      <c r="K3219" s="5" t="s">
        <v>55</v>
      </c>
      <c r="L3219" s="5" t="s">
        <v>40</v>
      </c>
      <c r="M3219" s="5" t="s">
        <v>56</v>
      </c>
      <c r="N3219" s="5">
        <v>1</v>
      </c>
      <c r="O3219" s="7">
        <v>2983</v>
      </c>
      <c r="P3219" s="8">
        <v>0.05</v>
      </c>
      <c r="Q3219" s="7">
        <v>1819</v>
      </c>
      <c r="R3219" s="9">
        <f t="shared" si="404"/>
        <v>2833.85</v>
      </c>
      <c r="S3219" s="9">
        <f t="shared" si="405"/>
        <v>1819</v>
      </c>
      <c r="T3219" s="9">
        <f t="shared" si="406"/>
        <v>1014.8499999999999</v>
      </c>
      <c r="U3219" s="10">
        <f t="shared" si="407"/>
        <v>0.35811704924396137</v>
      </c>
      <c r="V3219" s="5" t="s">
        <v>42</v>
      </c>
    </row>
    <row r="3220" spans="1:22" x14ac:dyDescent="0.3">
      <c r="A3220" s="5" t="s">
        <v>3307</v>
      </c>
      <c r="B3220" s="6">
        <v>45726</v>
      </c>
      <c r="C3220" s="5">
        <f t="shared" si="400"/>
        <v>2025</v>
      </c>
      <c r="D3220" s="5">
        <f t="shared" si="401"/>
        <v>3</v>
      </c>
      <c r="E3220" s="5" t="str">
        <f t="shared" si="402"/>
        <v>Mar</v>
      </c>
      <c r="F3220" s="5" t="str">
        <f t="shared" si="403"/>
        <v>Q1</v>
      </c>
      <c r="G3220" s="5" t="s">
        <v>63</v>
      </c>
      <c r="H3220" s="5" t="s">
        <v>86</v>
      </c>
      <c r="I3220" s="5" t="s">
        <v>87</v>
      </c>
      <c r="J3220" s="5" t="s">
        <v>54</v>
      </c>
      <c r="K3220" s="5" t="s">
        <v>99</v>
      </c>
      <c r="L3220" s="5" t="s">
        <v>40</v>
      </c>
      <c r="M3220" s="5" t="s">
        <v>56</v>
      </c>
      <c r="N3220" s="5">
        <v>1</v>
      </c>
      <c r="O3220" s="7">
        <v>1897</v>
      </c>
      <c r="P3220" s="8">
        <v>0</v>
      </c>
      <c r="Q3220" s="7">
        <v>1008</v>
      </c>
      <c r="R3220" s="9">
        <f t="shared" si="404"/>
        <v>1897</v>
      </c>
      <c r="S3220" s="9">
        <f t="shared" si="405"/>
        <v>1008</v>
      </c>
      <c r="T3220" s="9">
        <f t="shared" si="406"/>
        <v>889</v>
      </c>
      <c r="U3220" s="10">
        <f t="shared" si="407"/>
        <v>0.46863468634686345</v>
      </c>
      <c r="V3220" s="5" t="s">
        <v>42</v>
      </c>
    </row>
    <row r="3221" spans="1:22" x14ac:dyDescent="0.3">
      <c r="A3221" s="5" t="s">
        <v>3308</v>
      </c>
      <c r="B3221" s="6">
        <v>45727</v>
      </c>
      <c r="C3221" s="5">
        <f t="shared" si="400"/>
        <v>2025</v>
      </c>
      <c r="D3221" s="5">
        <f t="shared" si="401"/>
        <v>3</v>
      </c>
      <c r="E3221" s="5" t="str">
        <f t="shared" si="402"/>
        <v>Mar</v>
      </c>
      <c r="F3221" s="5" t="str">
        <f t="shared" si="403"/>
        <v>Q1</v>
      </c>
      <c r="G3221" s="5" t="s">
        <v>51</v>
      </c>
      <c r="H3221" s="5" t="s">
        <v>106</v>
      </c>
      <c r="I3221" s="5" t="s">
        <v>107</v>
      </c>
      <c r="J3221" s="5" t="s">
        <v>54</v>
      </c>
      <c r="K3221" s="5" t="s">
        <v>99</v>
      </c>
      <c r="L3221" s="5" t="s">
        <v>48</v>
      </c>
      <c r="M3221" s="5" t="s">
        <v>56</v>
      </c>
      <c r="N3221" s="5">
        <v>1</v>
      </c>
      <c r="O3221" s="7">
        <v>1701</v>
      </c>
      <c r="P3221" s="8">
        <v>0.1</v>
      </c>
      <c r="Q3221" s="7">
        <v>910</v>
      </c>
      <c r="R3221" s="9">
        <f t="shared" si="404"/>
        <v>1530.9</v>
      </c>
      <c r="S3221" s="9">
        <f t="shared" si="405"/>
        <v>910</v>
      </c>
      <c r="T3221" s="9">
        <f t="shared" si="406"/>
        <v>620.90000000000009</v>
      </c>
      <c r="U3221" s="10">
        <f t="shared" si="407"/>
        <v>0.40557841792409699</v>
      </c>
      <c r="V3221" s="5" t="s">
        <v>42</v>
      </c>
    </row>
    <row r="3222" spans="1:22" x14ac:dyDescent="0.3">
      <c r="A3222" s="5" t="s">
        <v>3309</v>
      </c>
      <c r="B3222" s="6">
        <v>45727</v>
      </c>
      <c r="C3222" s="5">
        <f t="shared" si="400"/>
        <v>2025</v>
      </c>
      <c r="D3222" s="5">
        <f t="shared" si="401"/>
        <v>3</v>
      </c>
      <c r="E3222" s="5" t="str">
        <f t="shared" si="402"/>
        <v>Mar</v>
      </c>
      <c r="F3222" s="5" t="str">
        <f t="shared" si="403"/>
        <v>Q1</v>
      </c>
      <c r="G3222" s="5" t="s">
        <v>63</v>
      </c>
      <c r="H3222" s="5" t="s">
        <v>109</v>
      </c>
      <c r="I3222" s="5" t="s">
        <v>110</v>
      </c>
      <c r="J3222" s="5" t="s">
        <v>81</v>
      </c>
      <c r="K3222" s="5" t="s">
        <v>146</v>
      </c>
      <c r="L3222" s="5" t="s">
        <v>76</v>
      </c>
      <c r="M3222" s="5" t="s">
        <v>56</v>
      </c>
      <c r="N3222" s="5">
        <v>5</v>
      </c>
      <c r="O3222" s="7">
        <v>8521</v>
      </c>
      <c r="P3222" s="8">
        <v>0.05</v>
      </c>
      <c r="Q3222" s="7">
        <v>5229</v>
      </c>
      <c r="R3222" s="9">
        <f t="shared" si="404"/>
        <v>40474.75</v>
      </c>
      <c r="S3222" s="9">
        <f t="shared" si="405"/>
        <v>26145</v>
      </c>
      <c r="T3222" s="9">
        <f t="shared" si="406"/>
        <v>14329.75</v>
      </c>
      <c r="U3222" s="10">
        <f t="shared" si="407"/>
        <v>0.35404171736700041</v>
      </c>
      <c r="V3222" s="5" t="s">
        <v>42</v>
      </c>
    </row>
    <row r="3223" spans="1:22" x14ac:dyDescent="0.3">
      <c r="A3223" s="5" t="s">
        <v>3310</v>
      </c>
      <c r="B3223" s="6">
        <v>45727</v>
      </c>
      <c r="C3223" s="5">
        <f t="shared" si="400"/>
        <v>2025</v>
      </c>
      <c r="D3223" s="5">
        <f t="shared" si="401"/>
        <v>3</v>
      </c>
      <c r="E3223" s="5" t="str">
        <f t="shared" si="402"/>
        <v>Mar</v>
      </c>
      <c r="F3223" s="5" t="str">
        <f t="shared" si="403"/>
        <v>Q1</v>
      </c>
      <c r="G3223" s="5" t="s">
        <v>35</v>
      </c>
      <c r="H3223" s="5" t="s">
        <v>36</v>
      </c>
      <c r="I3223" s="5" t="s">
        <v>37</v>
      </c>
      <c r="J3223" s="5" t="s">
        <v>54</v>
      </c>
      <c r="K3223" s="5" t="s">
        <v>84</v>
      </c>
      <c r="L3223" s="5" t="s">
        <v>76</v>
      </c>
      <c r="M3223" s="5" t="s">
        <v>41</v>
      </c>
      <c r="N3223" s="5">
        <v>3</v>
      </c>
      <c r="O3223" s="7">
        <v>2540</v>
      </c>
      <c r="P3223" s="8">
        <v>0.05</v>
      </c>
      <c r="Q3223" s="7">
        <v>1279</v>
      </c>
      <c r="R3223" s="9">
        <f t="shared" si="404"/>
        <v>7239</v>
      </c>
      <c r="S3223" s="9">
        <f t="shared" si="405"/>
        <v>3837</v>
      </c>
      <c r="T3223" s="9">
        <f t="shared" si="406"/>
        <v>3402</v>
      </c>
      <c r="U3223" s="10">
        <f t="shared" si="407"/>
        <v>0.46995441359303769</v>
      </c>
      <c r="V3223" s="5" t="s">
        <v>42</v>
      </c>
    </row>
    <row r="3224" spans="1:22" x14ac:dyDescent="0.3">
      <c r="A3224" s="5" t="s">
        <v>3311</v>
      </c>
      <c r="B3224" s="6">
        <v>45727</v>
      </c>
      <c r="C3224" s="5">
        <f t="shared" si="400"/>
        <v>2025</v>
      </c>
      <c r="D3224" s="5">
        <f t="shared" si="401"/>
        <v>3</v>
      </c>
      <c r="E3224" s="5" t="str">
        <f t="shared" si="402"/>
        <v>Mar</v>
      </c>
      <c r="F3224" s="5" t="str">
        <f t="shared" si="403"/>
        <v>Q1</v>
      </c>
      <c r="G3224" s="5" t="s">
        <v>58</v>
      </c>
      <c r="H3224" s="5" t="s">
        <v>68</v>
      </c>
      <c r="I3224" s="5" t="s">
        <v>69</v>
      </c>
      <c r="J3224" s="5" t="s">
        <v>46</v>
      </c>
      <c r="K3224" s="5" t="s">
        <v>89</v>
      </c>
      <c r="L3224" s="5" t="s">
        <v>48</v>
      </c>
      <c r="M3224" s="5" t="s">
        <v>49</v>
      </c>
      <c r="N3224" s="5">
        <v>8</v>
      </c>
      <c r="O3224" s="7">
        <v>2401</v>
      </c>
      <c r="P3224" s="8">
        <v>0.1</v>
      </c>
      <c r="Q3224" s="7">
        <v>1403</v>
      </c>
      <c r="R3224" s="9">
        <f t="shared" si="404"/>
        <v>17287.2</v>
      </c>
      <c r="S3224" s="9">
        <f t="shared" si="405"/>
        <v>11224</v>
      </c>
      <c r="T3224" s="9">
        <f t="shared" si="406"/>
        <v>6063.2000000000007</v>
      </c>
      <c r="U3224" s="10">
        <f t="shared" si="407"/>
        <v>0.35073349067518167</v>
      </c>
      <c r="V3224" s="5" t="s">
        <v>42</v>
      </c>
    </row>
    <row r="3225" spans="1:22" x14ac:dyDescent="0.3">
      <c r="A3225" s="5" t="s">
        <v>3312</v>
      </c>
      <c r="B3225" s="6">
        <v>45728</v>
      </c>
      <c r="C3225" s="5">
        <f t="shared" si="400"/>
        <v>2025</v>
      </c>
      <c r="D3225" s="5">
        <f t="shared" si="401"/>
        <v>3</v>
      </c>
      <c r="E3225" s="5" t="str">
        <f t="shared" si="402"/>
        <v>Mar</v>
      </c>
      <c r="F3225" s="5" t="str">
        <f t="shared" si="403"/>
        <v>Q1</v>
      </c>
      <c r="G3225" s="5" t="s">
        <v>58</v>
      </c>
      <c r="H3225" s="5" t="s">
        <v>68</v>
      </c>
      <c r="I3225" s="5" t="s">
        <v>69</v>
      </c>
      <c r="J3225" s="5" t="s">
        <v>46</v>
      </c>
      <c r="K3225" s="5" t="s">
        <v>66</v>
      </c>
      <c r="L3225" s="5" t="s">
        <v>40</v>
      </c>
      <c r="M3225" s="5" t="s">
        <v>41</v>
      </c>
      <c r="N3225" s="5">
        <v>1</v>
      </c>
      <c r="O3225" s="7">
        <v>282</v>
      </c>
      <c r="P3225" s="8">
        <v>0.05</v>
      </c>
      <c r="Q3225" s="7">
        <v>110</v>
      </c>
      <c r="R3225" s="9">
        <f t="shared" si="404"/>
        <v>267.89999999999998</v>
      </c>
      <c r="S3225" s="9">
        <f t="shared" si="405"/>
        <v>110</v>
      </c>
      <c r="T3225" s="9">
        <f t="shared" si="406"/>
        <v>157.89999999999998</v>
      </c>
      <c r="U3225" s="10">
        <f t="shared" si="407"/>
        <v>0.58939902948861511</v>
      </c>
      <c r="V3225" s="5" t="s">
        <v>42</v>
      </c>
    </row>
    <row r="3226" spans="1:22" x14ac:dyDescent="0.3">
      <c r="A3226" s="5" t="s">
        <v>3313</v>
      </c>
      <c r="B3226" s="6">
        <v>45728</v>
      </c>
      <c r="C3226" s="5">
        <f t="shared" si="400"/>
        <v>2025</v>
      </c>
      <c r="D3226" s="5">
        <f t="shared" si="401"/>
        <v>3</v>
      </c>
      <c r="E3226" s="5" t="str">
        <f t="shared" si="402"/>
        <v>Mar</v>
      </c>
      <c r="F3226" s="5" t="str">
        <f t="shared" si="403"/>
        <v>Q1</v>
      </c>
      <c r="G3226" s="5" t="s">
        <v>63</v>
      </c>
      <c r="H3226" s="5" t="s">
        <v>86</v>
      </c>
      <c r="I3226" s="5" t="s">
        <v>87</v>
      </c>
      <c r="J3226" s="5" t="s">
        <v>46</v>
      </c>
      <c r="K3226" s="5" t="s">
        <v>89</v>
      </c>
      <c r="L3226" s="5" t="s">
        <v>40</v>
      </c>
      <c r="M3226" s="5" t="s">
        <v>49</v>
      </c>
      <c r="N3226" s="5">
        <v>3</v>
      </c>
      <c r="O3226" s="7">
        <v>2132</v>
      </c>
      <c r="P3226" s="8">
        <v>0.1</v>
      </c>
      <c r="Q3226" s="7">
        <v>1263</v>
      </c>
      <c r="R3226" s="9">
        <f t="shared" si="404"/>
        <v>5756.4000000000005</v>
      </c>
      <c r="S3226" s="9">
        <f t="shared" si="405"/>
        <v>3789</v>
      </c>
      <c r="T3226" s="9">
        <f t="shared" si="406"/>
        <v>1967.4000000000005</v>
      </c>
      <c r="U3226" s="10">
        <f t="shared" si="407"/>
        <v>0.34177611006879305</v>
      </c>
      <c r="V3226" s="5" t="s">
        <v>42</v>
      </c>
    </row>
    <row r="3227" spans="1:22" x14ac:dyDescent="0.3">
      <c r="A3227" s="5" t="s">
        <v>3314</v>
      </c>
      <c r="B3227" s="6">
        <v>45729</v>
      </c>
      <c r="C3227" s="5">
        <f t="shared" si="400"/>
        <v>2025</v>
      </c>
      <c r="D3227" s="5">
        <f t="shared" si="401"/>
        <v>3</v>
      </c>
      <c r="E3227" s="5" t="str">
        <f t="shared" si="402"/>
        <v>Mar</v>
      </c>
      <c r="F3227" s="5" t="str">
        <f t="shared" si="403"/>
        <v>Q1</v>
      </c>
      <c r="G3227" s="5" t="s">
        <v>51</v>
      </c>
      <c r="H3227" s="5" t="s">
        <v>79</v>
      </c>
      <c r="I3227" s="5" t="s">
        <v>80</v>
      </c>
      <c r="J3227" s="5" t="s">
        <v>54</v>
      </c>
      <c r="K3227" s="5" t="s">
        <v>55</v>
      </c>
      <c r="L3227" s="5" t="s">
        <v>40</v>
      </c>
      <c r="M3227" s="5" t="s">
        <v>49</v>
      </c>
      <c r="N3227" s="5">
        <v>4</v>
      </c>
      <c r="O3227" s="7">
        <v>2588</v>
      </c>
      <c r="P3227" s="8">
        <v>0.15</v>
      </c>
      <c r="Q3227" s="7">
        <v>1559</v>
      </c>
      <c r="R3227" s="9">
        <f t="shared" si="404"/>
        <v>8799.1999999999989</v>
      </c>
      <c r="S3227" s="9">
        <f t="shared" si="405"/>
        <v>6236</v>
      </c>
      <c r="T3227" s="9">
        <f t="shared" si="406"/>
        <v>2563.1999999999989</v>
      </c>
      <c r="U3227" s="10">
        <f t="shared" si="407"/>
        <v>0.29129920901900164</v>
      </c>
      <c r="V3227" s="5" t="s">
        <v>42</v>
      </c>
    </row>
    <row r="3228" spans="1:22" x14ac:dyDescent="0.3">
      <c r="A3228" s="5" t="s">
        <v>3315</v>
      </c>
      <c r="B3228" s="6">
        <v>45729</v>
      </c>
      <c r="C3228" s="5">
        <f t="shared" si="400"/>
        <v>2025</v>
      </c>
      <c r="D3228" s="5">
        <f t="shared" si="401"/>
        <v>3</v>
      </c>
      <c r="E3228" s="5" t="str">
        <f t="shared" si="402"/>
        <v>Mar</v>
      </c>
      <c r="F3228" s="5" t="str">
        <f t="shared" si="403"/>
        <v>Q1</v>
      </c>
      <c r="G3228" s="5" t="s">
        <v>51</v>
      </c>
      <c r="H3228" s="5" t="s">
        <v>52</v>
      </c>
      <c r="I3228" s="5" t="s">
        <v>53</v>
      </c>
      <c r="J3228" s="5" t="s">
        <v>46</v>
      </c>
      <c r="K3228" s="5" t="s">
        <v>66</v>
      </c>
      <c r="L3228" s="5" t="s">
        <v>76</v>
      </c>
      <c r="M3228" s="5" t="s">
        <v>49</v>
      </c>
      <c r="N3228" s="5">
        <v>2</v>
      </c>
      <c r="O3228" s="7">
        <v>304</v>
      </c>
      <c r="P3228" s="8">
        <v>0.15</v>
      </c>
      <c r="Q3228" s="7">
        <v>123</v>
      </c>
      <c r="R3228" s="9">
        <f t="shared" si="404"/>
        <v>516.79999999999995</v>
      </c>
      <c r="S3228" s="9">
        <f t="shared" si="405"/>
        <v>246</v>
      </c>
      <c r="T3228" s="9">
        <f t="shared" si="406"/>
        <v>270.79999999999995</v>
      </c>
      <c r="U3228" s="10">
        <f t="shared" si="407"/>
        <v>0.52399380804953555</v>
      </c>
      <c r="V3228" s="5" t="s">
        <v>42</v>
      </c>
    </row>
    <row r="3229" spans="1:22" x14ac:dyDescent="0.3">
      <c r="A3229" s="5" t="s">
        <v>3316</v>
      </c>
      <c r="B3229" s="6">
        <v>45729</v>
      </c>
      <c r="C3229" s="5">
        <f t="shared" si="400"/>
        <v>2025</v>
      </c>
      <c r="D3229" s="5">
        <f t="shared" si="401"/>
        <v>3</v>
      </c>
      <c r="E3229" s="5" t="str">
        <f t="shared" si="402"/>
        <v>Mar</v>
      </c>
      <c r="F3229" s="5" t="str">
        <f t="shared" si="403"/>
        <v>Q1</v>
      </c>
      <c r="G3229" s="5" t="s">
        <v>58</v>
      </c>
      <c r="H3229" s="5" t="s">
        <v>68</v>
      </c>
      <c r="I3229" s="5" t="s">
        <v>69</v>
      </c>
      <c r="J3229" s="5" t="s">
        <v>46</v>
      </c>
      <c r="K3229" s="5" t="s">
        <v>89</v>
      </c>
      <c r="L3229" s="5" t="s">
        <v>48</v>
      </c>
      <c r="M3229" s="5" t="s">
        <v>41</v>
      </c>
      <c r="N3229" s="5">
        <v>3</v>
      </c>
      <c r="O3229" s="7">
        <v>2304</v>
      </c>
      <c r="P3229" s="8">
        <v>0.05</v>
      </c>
      <c r="Q3229" s="7">
        <v>1337</v>
      </c>
      <c r="R3229" s="9">
        <f t="shared" si="404"/>
        <v>6566.4</v>
      </c>
      <c r="S3229" s="9">
        <f t="shared" si="405"/>
        <v>4011</v>
      </c>
      <c r="T3229" s="9">
        <f t="shared" si="406"/>
        <v>2555.3999999999996</v>
      </c>
      <c r="U3229" s="10">
        <f t="shared" si="407"/>
        <v>0.38916301169590639</v>
      </c>
      <c r="V3229" s="5" t="s">
        <v>42</v>
      </c>
    </row>
    <row r="3230" spans="1:22" x14ac:dyDescent="0.3">
      <c r="A3230" s="5" t="s">
        <v>3317</v>
      </c>
      <c r="B3230" s="6">
        <v>45730</v>
      </c>
      <c r="C3230" s="5">
        <f t="shared" si="400"/>
        <v>2025</v>
      </c>
      <c r="D3230" s="5">
        <f t="shared" si="401"/>
        <v>3</v>
      </c>
      <c r="E3230" s="5" t="str">
        <f t="shared" si="402"/>
        <v>Mar</v>
      </c>
      <c r="F3230" s="5" t="str">
        <f t="shared" si="403"/>
        <v>Q1</v>
      </c>
      <c r="G3230" s="5" t="s">
        <v>63</v>
      </c>
      <c r="H3230" s="5" t="s">
        <v>86</v>
      </c>
      <c r="I3230" s="5" t="s">
        <v>87</v>
      </c>
      <c r="J3230" s="5" t="s">
        <v>38</v>
      </c>
      <c r="K3230" s="5" t="s">
        <v>75</v>
      </c>
      <c r="L3230" s="5" t="s">
        <v>48</v>
      </c>
      <c r="M3230" s="5" t="s">
        <v>41</v>
      </c>
      <c r="N3230" s="5">
        <v>2</v>
      </c>
      <c r="O3230" s="7">
        <v>10120</v>
      </c>
      <c r="P3230" s="8">
        <v>0.1</v>
      </c>
      <c r="Q3230" s="7">
        <v>7280</v>
      </c>
      <c r="R3230" s="9">
        <f t="shared" si="404"/>
        <v>18216</v>
      </c>
      <c r="S3230" s="9">
        <f t="shared" si="405"/>
        <v>14560</v>
      </c>
      <c r="T3230" s="9">
        <f t="shared" si="406"/>
        <v>3656</v>
      </c>
      <c r="U3230" s="10">
        <f t="shared" si="407"/>
        <v>0.20070267896354854</v>
      </c>
      <c r="V3230" s="5" t="s">
        <v>42</v>
      </c>
    </row>
    <row r="3231" spans="1:22" x14ac:dyDescent="0.3">
      <c r="A3231" s="5" t="s">
        <v>3318</v>
      </c>
      <c r="B3231" s="6">
        <v>45730</v>
      </c>
      <c r="C3231" s="5">
        <f t="shared" si="400"/>
        <v>2025</v>
      </c>
      <c r="D3231" s="5">
        <f t="shared" si="401"/>
        <v>3</v>
      </c>
      <c r="E3231" s="5" t="str">
        <f t="shared" si="402"/>
        <v>Mar</v>
      </c>
      <c r="F3231" s="5" t="str">
        <f t="shared" si="403"/>
        <v>Q1</v>
      </c>
      <c r="G3231" s="5" t="s">
        <v>63</v>
      </c>
      <c r="H3231" s="5" t="s">
        <v>86</v>
      </c>
      <c r="I3231" s="5" t="s">
        <v>87</v>
      </c>
      <c r="J3231" s="5" t="s">
        <v>54</v>
      </c>
      <c r="K3231" s="5" t="s">
        <v>55</v>
      </c>
      <c r="L3231" s="5" t="s">
        <v>76</v>
      </c>
      <c r="M3231" s="5" t="s">
        <v>41</v>
      </c>
      <c r="N3231" s="5">
        <v>5</v>
      </c>
      <c r="O3231" s="7">
        <v>2871</v>
      </c>
      <c r="P3231" s="8">
        <v>0.15</v>
      </c>
      <c r="Q3231" s="7">
        <v>1704</v>
      </c>
      <c r="R3231" s="9">
        <f t="shared" si="404"/>
        <v>12201.75</v>
      </c>
      <c r="S3231" s="9">
        <f t="shared" si="405"/>
        <v>8520</v>
      </c>
      <c r="T3231" s="9">
        <f t="shared" si="406"/>
        <v>3681.75</v>
      </c>
      <c r="U3231" s="10">
        <f t="shared" si="407"/>
        <v>0.30173950457926119</v>
      </c>
      <c r="V3231" s="5" t="s">
        <v>42</v>
      </c>
    </row>
    <row r="3232" spans="1:22" x14ac:dyDescent="0.3">
      <c r="A3232" s="5" t="s">
        <v>3319</v>
      </c>
      <c r="B3232" s="6">
        <v>45730</v>
      </c>
      <c r="C3232" s="5">
        <f t="shared" si="400"/>
        <v>2025</v>
      </c>
      <c r="D3232" s="5">
        <f t="shared" si="401"/>
        <v>3</v>
      </c>
      <c r="E3232" s="5" t="str">
        <f t="shared" si="402"/>
        <v>Mar</v>
      </c>
      <c r="F3232" s="5" t="str">
        <f t="shared" si="403"/>
        <v>Q1</v>
      </c>
      <c r="G3232" s="5" t="s">
        <v>35</v>
      </c>
      <c r="H3232" s="5" t="s">
        <v>36</v>
      </c>
      <c r="I3232" s="5" t="s">
        <v>37</v>
      </c>
      <c r="J3232" s="5" t="s">
        <v>38</v>
      </c>
      <c r="K3232" s="5" t="s">
        <v>75</v>
      </c>
      <c r="L3232" s="5" t="s">
        <v>48</v>
      </c>
      <c r="M3232" s="5" t="s">
        <v>49</v>
      </c>
      <c r="N3232" s="5">
        <v>2</v>
      </c>
      <c r="O3232" s="7">
        <v>11887</v>
      </c>
      <c r="P3232" s="8">
        <v>0</v>
      </c>
      <c r="Q3232" s="7">
        <v>8818</v>
      </c>
      <c r="R3232" s="9">
        <f t="shared" si="404"/>
        <v>23774</v>
      </c>
      <c r="S3232" s="9">
        <f t="shared" si="405"/>
        <v>17636</v>
      </c>
      <c r="T3232" s="9">
        <f t="shared" si="406"/>
        <v>6138</v>
      </c>
      <c r="U3232" s="10">
        <f t="shared" si="407"/>
        <v>0.25818120635988895</v>
      </c>
      <c r="V3232" s="5" t="s">
        <v>42</v>
      </c>
    </row>
    <row r="3233" spans="1:22" x14ac:dyDescent="0.3">
      <c r="A3233" s="5" t="s">
        <v>3320</v>
      </c>
      <c r="B3233" s="6">
        <v>45730</v>
      </c>
      <c r="C3233" s="5">
        <f t="shared" si="400"/>
        <v>2025</v>
      </c>
      <c r="D3233" s="5">
        <f t="shared" si="401"/>
        <v>3</v>
      </c>
      <c r="E3233" s="5" t="str">
        <f t="shared" si="402"/>
        <v>Mar</v>
      </c>
      <c r="F3233" s="5" t="str">
        <f t="shared" si="403"/>
        <v>Q1</v>
      </c>
      <c r="G3233" s="5" t="s">
        <v>51</v>
      </c>
      <c r="H3233" s="5" t="s">
        <v>52</v>
      </c>
      <c r="I3233" s="5" t="s">
        <v>53</v>
      </c>
      <c r="J3233" s="5" t="s">
        <v>38</v>
      </c>
      <c r="K3233" s="5" t="s">
        <v>39</v>
      </c>
      <c r="L3233" s="5" t="s">
        <v>76</v>
      </c>
      <c r="M3233" s="5" t="s">
        <v>56</v>
      </c>
      <c r="N3233" s="5">
        <v>3</v>
      </c>
      <c r="O3233" s="7">
        <v>46860</v>
      </c>
      <c r="P3233" s="8">
        <v>0.05</v>
      </c>
      <c r="Q3233" s="7">
        <v>39656</v>
      </c>
      <c r="R3233" s="9">
        <f t="shared" si="404"/>
        <v>133551</v>
      </c>
      <c r="S3233" s="9">
        <f t="shared" si="405"/>
        <v>118968</v>
      </c>
      <c r="T3233" s="9">
        <f t="shared" si="406"/>
        <v>14583</v>
      </c>
      <c r="U3233" s="10">
        <f t="shared" si="407"/>
        <v>0.10919424040254284</v>
      </c>
      <c r="V3233" s="5" t="s">
        <v>42</v>
      </c>
    </row>
    <row r="3234" spans="1:22" x14ac:dyDescent="0.3">
      <c r="A3234" s="5" t="s">
        <v>3321</v>
      </c>
      <c r="B3234" s="6">
        <v>45731</v>
      </c>
      <c r="C3234" s="5">
        <f t="shared" si="400"/>
        <v>2025</v>
      </c>
      <c r="D3234" s="5">
        <f t="shared" si="401"/>
        <v>3</v>
      </c>
      <c r="E3234" s="5" t="str">
        <f t="shared" si="402"/>
        <v>Mar</v>
      </c>
      <c r="F3234" s="5" t="str">
        <f t="shared" si="403"/>
        <v>Q1</v>
      </c>
      <c r="G3234" s="5" t="s">
        <v>51</v>
      </c>
      <c r="H3234" s="5" t="s">
        <v>79</v>
      </c>
      <c r="I3234" s="5" t="s">
        <v>80</v>
      </c>
      <c r="J3234" s="5" t="s">
        <v>54</v>
      </c>
      <c r="K3234" s="5" t="s">
        <v>99</v>
      </c>
      <c r="L3234" s="5" t="s">
        <v>40</v>
      </c>
      <c r="M3234" s="5" t="s">
        <v>41</v>
      </c>
      <c r="N3234" s="5">
        <v>3</v>
      </c>
      <c r="O3234" s="7">
        <v>1820</v>
      </c>
      <c r="P3234" s="8">
        <v>0.05</v>
      </c>
      <c r="Q3234" s="7">
        <v>940</v>
      </c>
      <c r="R3234" s="9">
        <f t="shared" si="404"/>
        <v>5187</v>
      </c>
      <c r="S3234" s="9">
        <f t="shared" si="405"/>
        <v>2820</v>
      </c>
      <c r="T3234" s="9">
        <f t="shared" si="406"/>
        <v>2367</v>
      </c>
      <c r="U3234" s="10">
        <f t="shared" si="407"/>
        <v>0.45633314054366686</v>
      </c>
      <c r="V3234" s="5" t="s">
        <v>42</v>
      </c>
    </row>
    <row r="3235" spans="1:22" x14ac:dyDescent="0.3">
      <c r="A3235" s="5" t="s">
        <v>3322</v>
      </c>
      <c r="B3235" s="6">
        <v>45731</v>
      </c>
      <c r="C3235" s="5">
        <f t="shared" si="400"/>
        <v>2025</v>
      </c>
      <c r="D3235" s="5">
        <f t="shared" si="401"/>
        <v>3</v>
      </c>
      <c r="E3235" s="5" t="str">
        <f t="shared" si="402"/>
        <v>Mar</v>
      </c>
      <c r="F3235" s="5" t="str">
        <f t="shared" si="403"/>
        <v>Q1</v>
      </c>
      <c r="G3235" s="5" t="s">
        <v>63</v>
      </c>
      <c r="H3235" s="5" t="s">
        <v>109</v>
      </c>
      <c r="I3235" s="5" t="s">
        <v>110</v>
      </c>
      <c r="J3235" s="5" t="s">
        <v>46</v>
      </c>
      <c r="K3235" s="5" t="s">
        <v>66</v>
      </c>
      <c r="L3235" s="5" t="s">
        <v>76</v>
      </c>
      <c r="M3235" s="5" t="s">
        <v>41</v>
      </c>
      <c r="N3235" s="5">
        <v>2</v>
      </c>
      <c r="O3235" s="7">
        <v>297</v>
      </c>
      <c r="P3235" s="8">
        <v>0.05</v>
      </c>
      <c r="Q3235" s="7">
        <v>119</v>
      </c>
      <c r="R3235" s="9">
        <f t="shared" si="404"/>
        <v>564.29999999999995</v>
      </c>
      <c r="S3235" s="9">
        <f t="shared" si="405"/>
        <v>238</v>
      </c>
      <c r="T3235" s="9">
        <f t="shared" si="406"/>
        <v>326.29999999999995</v>
      </c>
      <c r="U3235" s="10">
        <f t="shared" si="407"/>
        <v>0.57823852560694666</v>
      </c>
      <c r="V3235" s="5" t="s">
        <v>42</v>
      </c>
    </row>
    <row r="3236" spans="1:22" x14ac:dyDescent="0.3">
      <c r="A3236" s="5" t="s">
        <v>3323</v>
      </c>
      <c r="B3236" s="6">
        <v>45731</v>
      </c>
      <c r="C3236" s="5">
        <f t="shared" si="400"/>
        <v>2025</v>
      </c>
      <c r="D3236" s="5">
        <f t="shared" si="401"/>
        <v>3</v>
      </c>
      <c r="E3236" s="5" t="str">
        <f t="shared" si="402"/>
        <v>Mar</v>
      </c>
      <c r="F3236" s="5" t="str">
        <f t="shared" si="403"/>
        <v>Q1</v>
      </c>
      <c r="G3236" s="5" t="s">
        <v>51</v>
      </c>
      <c r="H3236" s="5" t="s">
        <v>79</v>
      </c>
      <c r="I3236" s="5" t="s">
        <v>80</v>
      </c>
      <c r="J3236" s="5" t="s">
        <v>46</v>
      </c>
      <c r="K3236" s="5" t="s">
        <v>66</v>
      </c>
      <c r="L3236" s="5" t="s">
        <v>76</v>
      </c>
      <c r="M3236" s="5" t="s">
        <v>41</v>
      </c>
      <c r="N3236" s="5">
        <v>1</v>
      </c>
      <c r="O3236" s="7">
        <v>290</v>
      </c>
      <c r="P3236" s="8">
        <v>0.1</v>
      </c>
      <c r="Q3236" s="7">
        <v>118</v>
      </c>
      <c r="R3236" s="9">
        <f t="shared" si="404"/>
        <v>261</v>
      </c>
      <c r="S3236" s="9">
        <f t="shared" si="405"/>
        <v>118</v>
      </c>
      <c r="T3236" s="9">
        <f t="shared" si="406"/>
        <v>143</v>
      </c>
      <c r="U3236" s="10">
        <f t="shared" si="407"/>
        <v>0.54789272030651337</v>
      </c>
      <c r="V3236" s="5" t="s">
        <v>120</v>
      </c>
    </row>
    <row r="3237" spans="1:22" x14ac:dyDescent="0.3">
      <c r="A3237" s="5" t="s">
        <v>3324</v>
      </c>
      <c r="B3237" s="6">
        <v>45731</v>
      </c>
      <c r="C3237" s="5">
        <f t="shared" si="400"/>
        <v>2025</v>
      </c>
      <c r="D3237" s="5">
        <f t="shared" si="401"/>
        <v>3</v>
      </c>
      <c r="E3237" s="5" t="str">
        <f t="shared" si="402"/>
        <v>Mar</v>
      </c>
      <c r="F3237" s="5" t="str">
        <f t="shared" si="403"/>
        <v>Q1</v>
      </c>
      <c r="G3237" s="5" t="s">
        <v>63</v>
      </c>
      <c r="H3237" s="5" t="s">
        <v>64</v>
      </c>
      <c r="I3237" s="5" t="s">
        <v>65</v>
      </c>
      <c r="J3237" s="5" t="s">
        <v>46</v>
      </c>
      <c r="K3237" s="5" t="s">
        <v>66</v>
      </c>
      <c r="L3237" s="5" t="s">
        <v>76</v>
      </c>
      <c r="M3237" s="5" t="s">
        <v>41</v>
      </c>
      <c r="N3237" s="5">
        <v>4</v>
      </c>
      <c r="O3237" s="7">
        <v>276</v>
      </c>
      <c r="P3237" s="8">
        <v>0.05</v>
      </c>
      <c r="Q3237" s="7">
        <v>113</v>
      </c>
      <c r="R3237" s="9">
        <f t="shared" si="404"/>
        <v>1048.8</v>
      </c>
      <c r="S3237" s="9">
        <f t="shared" si="405"/>
        <v>452</v>
      </c>
      <c r="T3237" s="9">
        <f t="shared" si="406"/>
        <v>596.79999999999995</v>
      </c>
      <c r="U3237" s="10">
        <f t="shared" si="407"/>
        <v>0.56903127383676577</v>
      </c>
      <c r="V3237" s="5" t="s">
        <v>42</v>
      </c>
    </row>
    <row r="3238" spans="1:22" x14ac:dyDescent="0.3">
      <c r="A3238" s="5" t="s">
        <v>3325</v>
      </c>
      <c r="B3238" s="6">
        <v>45732</v>
      </c>
      <c r="C3238" s="5">
        <f t="shared" si="400"/>
        <v>2025</v>
      </c>
      <c r="D3238" s="5">
        <f t="shared" si="401"/>
        <v>3</v>
      </c>
      <c r="E3238" s="5" t="str">
        <f t="shared" si="402"/>
        <v>Mar</v>
      </c>
      <c r="F3238" s="5" t="str">
        <f t="shared" si="403"/>
        <v>Q1</v>
      </c>
      <c r="G3238" s="5" t="s">
        <v>63</v>
      </c>
      <c r="H3238" s="5" t="s">
        <v>109</v>
      </c>
      <c r="I3238" s="5" t="s">
        <v>110</v>
      </c>
      <c r="J3238" s="5" t="s">
        <v>46</v>
      </c>
      <c r="K3238" s="5" t="s">
        <v>47</v>
      </c>
      <c r="L3238" s="5" t="s">
        <v>48</v>
      </c>
      <c r="M3238" s="5" t="s">
        <v>56</v>
      </c>
      <c r="N3238" s="5">
        <v>3</v>
      </c>
      <c r="O3238" s="7">
        <v>476</v>
      </c>
      <c r="P3238" s="8">
        <v>0.1</v>
      </c>
      <c r="Q3238" s="7">
        <v>210</v>
      </c>
      <c r="R3238" s="9">
        <f t="shared" si="404"/>
        <v>1285.2</v>
      </c>
      <c r="S3238" s="9">
        <f t="shared" si="405"/>
        <v>630</v>
      </c>
      <c r="T3238" s="9">
        <f t="shared" si="406"/>
        <v>655.20000000000005</v>
      </c>
      <c r="U3238" s="10">
        <f t="shared" si="407"/>
        <v>0.50980392156862742</v>
      </c>
      <c r="V3238" s="5" t="s">
        <v>42</v>
      </c>
    </row>
    <row r="3239" spans="1:22" x14ac:dyDescent="0.3">
      <c r="A3239" s="5" t="s">
        <v>3326</v>
      </c>
      <c r="B3239" s="6">
        <v>45732</v>
      </c>
      <c r="C3239" s="5">
        <f t="shared" si="400"/>
        <v>2025</v>
      </c>
      <c r="D3239" s="5">
        <f t="shared" si="401"/>
        <v>3</v>
      </c>
      <c r="E3239" s="5" t="str">
        <f t="shared" si="402"/>
        <v>Mar</v>
      </c>
      <c r="F3239" s="5" t="str">
        <f t="shared" si="403"/>
        <v>Q1</v>
      </c>
      <c r="G3239" s="5" t="s">
        <v>63</v>
      </c>
      <c r="H3239" s="5" t="s">
        <v>86</v>
      </c>
      <c r="I3239" s="5" t="s">
        <v>87</v>
      </c>
      <c r="J3239" s="5" t="s">
        <v>54</v>
      </c>
      <c r="K3239" s="5" t="s">
        <v>84</v>
      </c>
      <c r="L3239" s="5" t="s">
        <v>48</v>
      </c>
      <c r="M3239" s="5" t="s">
        <v>56</v>
      </c>
      <c r="N3239" s="5">
        <v>2</v>
      </c>
      <c r="O3239" s="7">
        <v>2275</v>
      </c>
      <c r="P3239" s="8">
        <v>0</v>
      </c>
      <c r="Q3239" s="7">
        <v>1129</v>
      </c>
      <c r="R3239" s="9">
        <f t="shared" si="404"/>
        <v>4550</v>
      </c>
      <c r="S3239" s="9">
        <f t="shared" si="405"/>
        <v>2258</v>
      </c>
      <c r="T3239" s="9">
        <f t="shared" si="406"/>
        <v>2292</v>
      </c>
      <c r="U3239" s="10">
        <f t="shared" si="407"/>
        <v>0.50373626373626379</v>
      </c>
      <c r="V3239" s="5" t="s">
        <v>120</v>
      </c>
    </row>
    <row r="3240" spans="1:22" x14ac:dyDescent="0.3">
      <c r="A3240" s="5" t="s">
        <v>3327</v>
      </c>
      <c r="B3240" s="6">
        <v>45732</v>
      </c>
      <c r="C3240" s="5">
        <f t="shared" si="400"/>
        <v>2025</v>
      </c>
      <c r="D3240" s="5">
        <f t="shared" si="401"/>
        <v>3</v>
      </c>
      <c r="E3240" s="5" t="str">
        <f t="shared" si="402"/>
        <v>Mar</v>
      </c>
      <c r="F3240" s="5" t="str">
        <f t="shared" si="403"/>
        <v>Q1</v>
      </c>
      <c r="G3240" s="5" t="s">
        <v>35</v>
      </c>
      <c r="H3240" s="5" t="s">
        <v>91</v>
      </c>
      <c r="I3240" s="5" t="s">
        <v>92</v>
      </c>
      <c r="J3240" s="5" t="s">
        <v>81</v>
      </c>
      <c r="K3240" s="5" t="s">
        <v>94</v>
      </c>
      <c r="L3240" s="5" t="s">
        <v>40</v>
      </c>
      <c r="M3240" s="5" t="s">
        <v>49</v>
      </c>
      <c r="N3240" s="5">
        <v>3</v>
      </c>
      <c r="O3240" s="7">
        <v>35118</v>
      </c>
      <c r="P3240" s="8">
        <v>0</v>
      </c>
      <c r="Q3240" s="7">
        <v>24256</v>
      </c>
      <c r="R3240" s="9">
        <f t="shared" si="404"/>
        <v>105354</v>
      </c>
      <c r="S3240" s="9">
        <f t="shared" si="405"/>
        <v>72768</v>
      </c>
      <c r="T3240" s="9">
        <f t="shared" si="406"/>
        <v>32586</v>
      </c>
      <c r="U3240" s="10">
        <f t="shared" si="407"/>
        <v>0.30930007403610682</v>
      </c>
      <c r="V3240" s="5" t="s">
        <v>42</v>
      </c>
    </row>
    <row r="3241" spans="1:22" x14ac:dyDescent="0.3">
      <c r="A3241" s="5" t="s">
        <v>3328</v>
      </c>
      <c r="B3241" s="6">
        <v>45733</v>
      </c>
      <c r="C3241" s="5">
        <f t="shared" si="400"/>
        <v>2025</v>
      </c>
      <c r="D3241" s="5">
        <f t="shared" si="401"/>
        <v>3</v>
      </c>
      <c r="E3241" s="5" t="str">
        <f t="shared" si="402"/>
        <v>Mar</v>
      </c>
      <c r="F3241" s="5" t="str">
        <f t="shared" si="403"/>
        <v>Q1</v>
      </c>
      <c r="G3241" s="5" t="s">
        <v>51</v>
      </c>
      <c r="H3241" s="5" t="s">
        <v>106</v>
      </c>
      <c r="I3241" s="5" t="s">
        <v>107</v>
      </c>
      <c r="J3241" s="5" t="s">
        <v>54</v>
      </c>
      <c r="K3241" s="5" t="s">
        <v>55</v>
      </c>
      <c r="L3241" s="5" t="s">
        <v>40</v>
      </c>
      <c r="M3241" s="5" t="s">
        <v>56</v>
      </c>
      <c r="N3241" s="5">
        <v>1</v>
      </c>
      <c r="O3241" s="7">
        <v>2634</v>
      </c>
      <c r="P3241" s="8">
        <v>0</v>
      </c>
      <c r="Q3241" s="7">
        <v>1614</v>
      </c>
      <c r="R3241" s="9">
        <f t="shared" si="404"/>
        <v>2634</v>
      </c>
      <c r="S3241" s="9">
        <f t="shared" si="405"/>
        <v>1614</v>
      </c>
      <c r="T3241" s="9">
        <f t="shared" si="406"/>
        <v>1020</v>
      </c>
      <c r="U3241" s="10">
        <f t="shared" si="407"/>
        <v>0.38724373576309795</v>
      </c>
      <c r="V3241" s="5" t="s">
        <v>42</v>
      </c>
    </row>
    <row r="3242" spans="1:22" x14ac:dyDescent="0.3">
      <c r="A3242" s="5" t="s">
        <v>3329</v>
      </c>
      <c r="B3242" s="6">
        <v>45733</v>
      </c>
      <c r="C3242" s="5">
        <f t="shared" si="400"/>
        <v>2025</v>
      </c>
      <c r="D3242" s="5">
        <f t="shared" si="401"/>
        <v>3</v>
      </c>
      <c r="E3242" s="5" t="str">
        <f t="shared" si="402"/>
        <v>Mar</v>
      </c>
      <c r="F3242" s="5" t="str">
        <f t="shared" si="403"/>
        <v>Q1</v>
      </c>
      <c r="G3242" s="5" t="s">
        <v>58</v>
      </c>
      <c r="H3242" s="5" t="s">
        <v>72</v>
      </c>
      <c r="I3242" s="5" t="s">
        <v>73</v>
      </c>
      <c r="J3242" s="5" t="s">
        <v>46</v>
      </c>
      <c r="K3242" s="5" t="s">
        <v>61</v>
      </c>
      <c r="L3242" s="5" t="s">
        <v>40</v>
      </c>
      <c r="M3242" s="5" t="s">
        <v>41</v>
      </c>
      <c r="N3242" s="5">
        <v>2</v>
      </c>
      <c r="O3242" s="7">
        <v>233</v>
      </c>
      <c r="P3242" s="8">
        <v>0.15</v>
      </c>
      <c r="Q3242" s="7">
        <v>97</v>
      </c>
      <c r="R3242" s="9">
        <f t="shared" si="404"/>
        <v>396.09999999999997</v>
      </c>
      <c r="S3242" s="9">
        <f t="shared" si="405"/>
        <v>194</v>
      </c>
      <c r="T3242" s="9">
        <f t="shared" si="406"/>
        <v>202.09999999999997</v>
      </c>
      <c r="U3242" s="10">
        <f t="shared" si="407"/>
        <v>0.51022469073466292</v>
      </c>
      <c r="V3242" s="5" t="s">
        <v>42</v>
      </c>
    </row>
    <row r="3243" spans="1:22" x14ac:dyDescent="0.3">
      <c r="A3243" s="5" t="s">
        <v>3330</v>
      </c>
      <c r="B3243" s="6">
        <v>45734</v>
      </c>
      <c r="C3243" s="5">
        <f t="shared" si="400"/>
        <v>2025</v>
      </c>
      <c r="D3243" s="5">
        <f t="shared" si="401"/>
        <v>3</v>
      </c>
      <c r="E3243" s="5" t="str">
        <f t="shared" si="402"/>
        <v>Mar</v>
      </c>
      <c r="F3243" s="5" t="str">
        <f t="shared" si="403"/>
        <v>Q1</v>
      </c>
      <c r="G3243" s="5" t="s">
        <v>58</v>
      </c>
      <c r="H3243" s="5" t="s">
        <v>68</v>
      </c>
      <c r="I3243" s="5" t="s">
        <v>69</v>
      </c>
      <c r="J3243" s="5" t="s">
        <v>46</v>
      </c>
      <c r="K3243" s="5" t="s">
        <v>66</v>
      </c>
      <c r="L3243" s="5" t="s">
        <v>48</v>
      </c>
      <c r="M3243" s="5" t="s">
        <v>56</v>
      </c>
      <c r="N3243" s="5">
        <v>1</v>
      </c>
      <c r="O3243" s="7">
        <v>321</v>
      </c>
      <c r="P3243" s="8">
        <v>0</v>
      </c>
      <c r="Q3243" s="7">
        <v>126</v>
      </c>
      <c r="R3243" s="9">
        <f t="shared" si="404"/>
        <v>321</v>
      </c>
      <c r="S3243" s="9">
        <f t="shared" si="405"/>
        <v>126</v>
      </c>
      <c r="T3243" s="9">
        <f t="shared" si="406"/>
        <v>195</v>
      </c>
      <c r="U3243" s="10">
        <f t="shared" si="407"/>
        <v>0.60747663551401865</v>
      </c>
      <c r="V3243" s="5" t="s">
        <v>42</v>
      </c>
    </row>
    <row r="3244" spans="1:22" x14ac:dyDescent="0.3">
      <c r="A3244" s="5" t="s">
        <v>3331</v>
      </c>
      <c r="B3244" s="6">
        <v>45734</v>
      </c>
      <c r="C3244" s="5">
        <f t="shared" si="400"/>
        <v>2025</v>
      </c>
      <c r="D3244" s="5">
        <f t="shared" si="401"/>
        <v>3</v>
      </c>
      <c r="E3244" s="5" t="str">
        <f t="shared" si="402"/>
        <v>Mar</v>
      </c>
      <c r="F3244" s="5" t="str">
        <f t="shared" si="403"/>
        <v>Q1</v>
      </c>
      <c r="G3244" s="5" t="s">
        <v>51</v>
      </c>
      <c r="H3244" s="5" t="s">
        <v>52</v>
      </c>
      <c r="I3244" s="5" t="s">
        <v>53</v>
      </c>
      <c r="J3244" s="5" t="s">
        <v>81</v>
      </c>
      <c r="K3244" s="5" t="s">
        <v>82</v>
      </c>
      <c r="L3244" s="5" t="s">
        <v>40</v>
      </c>
      <c r="M3244" s="5" t="s">
        <v>49</v>
      </c>
      <c r="N3244" s="5">
        <v>1</v>
      </c>
      <c r="O3244" s="7">
        <v>6454</v>
      </c>
      <c r="P3244" s="8">
        <v>0.35</v>
      </c>
      <c r="Q3244" s="7">
        <v>3539</v>
      </c>
      <c r="R3244" s="9">
        <f t="shared" si="404"/>
        <v>4195.1000000000004</v>
      </c>
      <c r="S3244" s="9">
        <f t="shared" si="405"/>
        <v>3539</v>
      </c>
      <c r="T3244" s="9">
        <f t="shared" si="406"/>
        <v>656.10000000000036</v>
      </c>
      <c r="U3244" s="10">
        <f t="shared" si="407"/>
        <v>0.15639674858763802</v>
      </c>
      <c r="V3244" s="5" t="s">
        <v>42</v>
      </c>
    </row>
    <row r="3245" spans="1:22" x14ac:dyDescent="0.3">
      <c r="A3245" s="5" t="s">
        <v>3332</v>
      </c>
      <c r="B3245" s="6">
        <v>45734</v>
      </c>
      <c r="C3245" s="5">
        <f t="shared" si="400"/>
        <v>2025</v>
      </c>
      <c r="D3245" s="5">
        <f t="shared" si="401"/>
        <v>3</v>
      </c>
      <c r="E3245" s="5" t="str">
        <f t="shared" si="402"/>
        <v>Mar</v>
      </c>
      <c r="F3245" s="5" t="str">
        <f t="shared" si="403"/>
        <v>Q1</v>
      </c>
      <c r="G3245" s="5" t="s">
        <v>35</v>
      </c>
      <c r="H3245" s="5" t="s">
        <v>44</v>
      </c>
      <c r="I3245" s="5" t="s">
        <v>45</v>
      </c>
      <c r="J3245" s="5" t="s">
        <v>46</v>
      </c>
      <c r="K3245" s="5" t="s">
        <v>66</v>
      </c>
      <c r="L3245" s="5" t="s">
        <v>48</v>
      </c>
      <c r="M3245" s="5" t="s">
        <v>41</v>
      </c>
      <c r="N3245" s="5">
        <v>3</v>
      </c>
      <c r="O3245" s="7">
        <v>298</v>
      </c>
      <c r="P3245" s="8">
        <v>0.15</v>
      </c>
      <c r="Q3245" s="7">
        <v>118</v>
      </c>
      <c r="R3245" s="9">
        <f t="shared" si="404"/>
        <v>759.9</v>
      </c>
      <c r="S3245" s="9">
        <f t="shared" si="405"/>
        <v>354</v>
      </c>
      <c r="T3245" s="9">
        <f t="shared" si="406"/>
        <v>405.9</v>
      </c>
      <c r="U3245" s="10">
        <f t="shared" si="407"/>
        <v>0.53414923016186344</v>
      </c>
      <c r="V3245" s="5" t="s">
        <v>42</v>
      </c>
    </row>
    <row r="3246" spans="1:22" x14ac:dyDescent="0.3">
      <c r="A3246" s="5" t="s">
        <v>3333</v>
      </c>
      <c r="B3246" s="6">
        <v>45735</v>
      </c>
      <c r="C3246" s="5">
        <f t="shared" si="400"/>
        <v>2025</v>
      </c>
      <c r="D3246" s="5">
        <f t="shared" si="401"/>
        <v>3</v>
      </c>
      <c r="E3246" s="5" t="str">
        <f t="shared" si="402"/>
        <v>Mar</v>
      </c>
      <c r="F3246" s="5" t="str">
        <f t="shared" si="403"/>
        <v>Q1</v>
      </c>
      <c r="G3246" s="5" t="s">
        <v>58</v>
      </c>
      <c r="H3246" s="5" t="s">
        <v>59</v>
      </c>
      <c r="I3246" s="5" t="s">
        <v>60</v>
      </c>
      <c r="J3246" s="5" t="s">
        <v>46</v>
      </c>
      <c r="K3246" s="5" t="s">
        <v>89</v>
      </c>
      <c r="L3246" s="5" t="s">
        <v>76</v>
      </c>
      <c r="M3246" s="5" t="s">
        <v>41</v>
      </c>
      <c r="N3246" s="5">
        <v>5</v>
      </c>
      <c r="O3246" s="7">
        <v>2080</v>
      </c>
      <c r="P3246" s="8">
        <v>0.05</v>
      </c>
      <c r="Q3246" s="7">
        <v>1189</v>
      </c>
      <c r="R3246" s="9">
        <f t="shared" si="404"/>
        <v>9880</v>
      </c>
      <c r="S3246" s="9">
        <f t="shared" si="405"/>
        <v>5945</v>
      </c>
      <c r="T3246" s="9">
        <f t="shared" si="406"/>
        <v>3935</v>
      </c>
      <c r="U3246" s="10">
        <f t="shared" si="407"/>
        <v>0.39827935222672067</v>
      </c>
      <c r="V3246" s="5" t="s">
        <v>42</v>
      </c>
    </row>
    <row r="3247" spans="1:22" x14ac:dyDescent="0.3">
      <c r="A3247" s="5" t="s">
        <v>3334</v>
      </c>
      <c r="B3247" s="6">
        <v>45735</v>
      </c>
      <c r="C3247" s="5">
        <f t="shared" si="400"/>
        <v>2025</v>
      </c>
      <c r="D3247" s="5">
        <f t="shared" si="401"/>
        <v>3</v>
      </c>
      <c r="E3247" s="5" t="str">
        <f t="shared" si="402"/>
        <v>Mar</v>
      </c>
      <c r="F3247" s="5" t="str">
        <f t="shared" si="403"/>
        <v>Q1</v>
      </c>
      <c r="G3247" s="5" t="s">
        <v>58</v>
      </c>
      <c r="H3247" s="5" t="s">
        <v>59</v>
      </c>
      <c r="I3247" s="5" t="s">
        <v>60</v>
      </c>
      <c r="J3247" s="5" t="s">
        <v>46</v>
      </c>
      <c r="K3247" s="5" t="s">
        <v>89</v>
      </c>
      <c r="L3247" s="5" t="s">
        <v>40</v>
      </c>
      <c r="M3247" s="5" t="s">
        <v>49</v>
      </c>
      <c r="N3247" s="5">
        <v>1</v>
      </c>
      <c r="O3247" s="7">
        <v>2257</v>
      </c>
      <c r="P3247" s="8">
        <v>0.15</v>
      </c>
      <c r="Q3247" s="7">
        <v>1327</v>
      </c>
      <c r="R3247" s="9">
        <f t="shared" si="404"/>
        <v>1918.45</v>
      </c>
      <c r="S3247" s="9">
        <f t="shared" si="405"/>
        <v>1327</v>
      </c>
      <c r="T3247" s="9">
        <f t="shared" si="406"/>
        <v>591.45000000000005</v>
      </c>
      <c r="U3247" s="10">
        <f t="shared" si="407"/>
        <v>0.30829575959759181</v>
      </c>
      <c r="V3247" s="5" t="s">
        <v>42</v>
      </c>
    </row>
    <row r="3248" spans="1:22" x14ac:dyDescent="0.3">
      <c r="A3248" s="5" t="s">
        <v>3335</v>
      </c>
      <c r="B3248" s="6">
        <v>45735</v>
      </c>
      <c r="C3248" s="5">
        <f t="shared" si="400"/>
        <v>2025</v>
      </c>
      <c r="D3248" s="5">
        <f t="shared" si="401"/>
        <v>3</v>
      </c>
      <c r="E3248" s="5" t="str">
        <f t="shared" si="402"/>
        <v>Mar</v>
      </c>
      <c r="F3248" s="5" t="str">
        <f t="shared" si="403"/>
        <v>Q1</v>
      </c>
      <c r="G3248" s="5" t="s">
        <v>35</v>
      </c>
      <c r="H3248" s="5" t="s">
        <v>36</v>
      </c>
      <c r="I3248" s="5" t="s">
        <v>37</v>
      </c>
      <c r="J3248" s="5" t="s">
        <v>46</v>
      </c>
      <c r="K3248" s="5" t="s">
        <v>66</v>
      </c>
      <c r="L3248" s="5" t="s">
        <v>40</v>
      </c>
      <c r="M3248" s="5" t="s">
        <v>49</v>
      </c>
      <c r="N3248" s="5">
        <v>2</v>
      </c>
      <c r="O3248" s="7">
        <v>277</v>
      </c>
      <c r="P3248" s="8">
        <v>0.15</v>
      </c>
      <c r="Q3248" s="7">
        <v>111</v>
      </c>
      <c r="R3248" s="9">
        <f t="shared" si="404"/>
        <v>470.9</v>
      </c>
      <c r="S3248" s="9">
        <f t="shared" si="405"/>
        <v>222</v>
      </c>
      <c r="T3248" s="9">
        <f t="shared" si="406"/>
        <v>248.89999999999998</v>
      </c>
      <c r="U3248" s="10">
        <f t="shared" si="407"/>
        <v>0.52856232745805898</v>
      </c>
      <c r="V3248" s="5" t="s">
        <v>42</v>
      </c>
    </row>
    <row r="3249" spans="1:22" x14ac:dyDescent="0.3">
      <c r="A3249" s="5" t="s">
        <v>3336</v>
      </c>
      <c r="B3249" s="6">
        <v>45737</v>
      </c>
      <c r="C3249" s="5">
        <f t="shared" si="400"/>
        <v>2025</v>
      </c>
      <c r="D3249" s="5">
        <f t="shared" si="401"/>
        <v>3</v>
      </c>
      <c r="E3249" s="5" t="str">
        <f t="shared" si="402"/>
        <v>Mar</v>
      </c>
      <c r="F3249" s="5" t="str">
        <f t="shared" si="403"/>
        <v>Q1</v>
      </c>
      <c r="G3249" s="5" t="s">
        <v>35</v>
      </c>
      <c r="H3249" s="5" t="s">
        <v>44</v>
      </c>
      <c r="I3249" s="5" t="s">
        <v>45</v>
      </c>
      <c r="J3249" s="5" t="s">
        <v>54</v>
      </c>
      <c r="K3249" s="5" t="s">
        <v>55</v>
      </c>
      <c r="L3249" s="5" t="s">
        <v>76</v>
      </c>
      <c r="M3249" s="5" t="s">
        <v>56</v>
      </c>
      <c r="N3249" s="5">
        <v>8</v>
      </c>
      <c r="O3249" s="7">
        <v>2822</v>
      </c>
      <c r="P3249" s="8">
        <v>0</v>
      </c>
      <c r="Q3249" s="7">
        <v>1720</v>
      </c>
      <c r="R3249" s="9">
        <f t="shared" si="404"/>
        <v>22576</v>
      </c>
      <c r="S3249" s="9">
        <f t="shared" si="405"/>
        <v>13760</v>
      </c>
      <c r="T3249" s="9">
        <f t="shared" si="406"/>
        <v>8816</v>
      </c>
      <c r="U3249" s="10">
        <f t="shared" si="407"/>
        <v>0.39050318922749822</v>
      </c>
      <c r="V3249" s="5" t="s">
        <v>42</v>
      </c>
    </row>
    <row r="3250" spans="1:22" x14ac:dyDescent="0.3">
      <c r="A3250" s="5" t="s">
        <v>3337</v>
      </c>
      <c r="B3250" s="6">
        <v>45737</v>
      </c>
      <c r="C3250" s="5">
        <f t="shared" si="400"/>
        <v>2025</v>
      </c>
      <c r="D3250" s="5">
        <f t="shared" si="401"/>
        <v>3</v>
      </c>
      <c r="E3250" s="5" t="str">
        <f t="shared" si="402"/>
        <v>Mar</v>
      </c>
      <c r="F3250" s="5" t="str">
        <f t="shared" si="403"/>
        <v>Q1</v>
      </c>
      <c r="G3250" s="5" t="s">
        <v>63</v>
      </c>
      <c r="H3250" s="5" t="s">
        <v>109</v>
      </c>
      <c r="I3250" s="5" t="s">
        <v>110</v>
      </c>
      <c r="J3250" s="5" t="s">
        <v>38</v>
      </c>
      <c r="K3250" s="5" t="s">
        <v>104</v>
      </c>
      <c r="L3250" s="5" t="s">
        <v>40</v>
      </c>
      <c r="M3250" s="5" t="s">
        <v>56</v>
      </c>
      <c r="N3250" s="5">
        <v>3</v>
      </c>
      <c r="O3250" s="7">
        <v>1625</v>
      </c>
      <c r="P3250" s="8">
        <v>0.15</v>
      </c>
      <c r="Q3250" s="7">
        <v>829</v>
      </c>
      <c r="R3250" s="9">
        <f t="shared" si="404"/>
        <v>4143.75</v>
      </c>
      <c r="S3250" s="9">
        <f t="shared" si="405"/>
        <v>2487</v>
      </c>
      <c r="T3250" s="9">
        <f t="shared" si="406"/>
        <v>1656.75</v>
      </c>
      <c r="U3250" s="10">
        <f t="shared" si="407"/>
        <v>0.39981900452488689</v>
      </c>
      <c r="V3250" s="5" t="s">
        <v>42</v>
      </c>
    </row>
    <row r="3251" spans="1:22" x14ac:dyDescent="0.3">
      <c r="A3251" s="5" t="s">
        <v>3338</v>
      </c>
      <c r="B3251" s="6">
        <v>45737</v>
      </c>
      <c r="C3251" s="5">
        <f t="shared" si="400"/>
        <v>2025</v>
      </c>
      <c r="D3251" s="5">
        <f t="shared" si="401"/>
        <v>3</v>
      </c>
      <c r="E3251" s="5" t="str">
        <f t="shared" si="402"/>
        <v>Mar</v>
      </c>
      <c r="F3251" s="5" t="str">
        <f t="shared" si="403"/>
        <v>Q1</v>
      </c>
      <c r="G3251" s="5" t="s">
        <v>63</v>
      </c>
      <c r="H3251" s="5" t="s">
        <v>109</v>
      </c>
      <c r="I3251" s="5" t="s">
        <v>110</v>
      </c>
      <c r="J3251" s="5" t="s">
        <v>38</v>
      </c>
      <c r="K3251" s="5" t="s">
        <v>104</v>
      </c>
      <c r="L3251" s="5" t="s">
        <v>48</v>
      </c>
      <c r="M3251" s="5" t="s">
        <v>49</v>
      </c>
      <c r="N3251" s="5">
        <v>4</v>
      </c>
      <c r="O3251" s="7">
        <v>1498</v>
      </c>
      <c r="P3251" s="8">
        <v>0</v>
      </c>
      <c r="Q3251" s="7">
        <v>767</v>
      </c>
      <c r="R3251" s="9">
        <f t="shared" si="404"/>
        <v>5992</v>
      </c>
      <c r="S3251" s="9">
        <f t="shared" si="405"/>
        <v>3068</v>
      </c>
      <c r="T3251" s="9">
        <f t="shared" si="406"/>
        <v>2924</v>
      </c>
      <c r="U3251" s="10">
        <f t="shared" si="407"/>
        <v>0.48798397863818427</v>
      </c>
      <c r="V3251" s="5" t="s">
        <v>42</v>
      </c>
    </row>
    <row r="3252" spans="1:22" x14ac:dyDescent="0.3">
      <c r="A3252" s="5" t="s">
        <v>3339</v>
      </c>
      <c r="B3252" s="6">
        <v>45737</v>
      </c>
      <c r="C3252" s="5">
        <f t="shared" si="400"/>
        <v>2025</v>
      </c>
      <c r="D3252" s="5">
        <f t="shared" si="401"/>
        <v>3</v>
      </c>
      <c r="E3252" s="5" t="str">
        <f t="shared" si="402"/>
        <v>Mar</v>
      </c>
      <c r="F3252" s="5" t="str">
        <f t="shared" si="403"/>
        <v>Q1</v>
      </c>
      <c r="G3252" s="5" t="s">
        <v>58</v>
      </c>
      <c r="H3252" s="5" t="s">
        <v>59</v>
      </c>
      <c r="I3252" s="5" t="s">
        <v>60</v>
      </c>
      <c r="J3252" s="5" t="s">
        <v>46</v>
      </c>
      <c r="K3252" s="5" t="s">
        <v>61</v>
      </c>
      <c r="L3252" s="5" t="s">
        <v>76</v>
      </c>
      <c r="M3252" s="5" t="s">
        <v>49</v>
      </c>
      <c r="N3252" s="5">
        <v>1</v>
      </c>
      <c r="O3252" s="7">
        <v>254</v>
      </c>
      <c r="P3252" s="8">
        <v>0</v>
      </c>
      <c r="Q3252" s="7">
        <v>107</v>
      </c>
      <c r="R3252" s="9">
        <f t="shared" si="404"/>
        <v>254</v>
      </c>
      <c r="S3252" s="9">
        <f t="shared" si="405"/>
        <v>107</v>
      </c>
      <c r="T3252" s="9">
        <f t="shared" si="406"/>
        <v>147</v>
      </c>
      <c r="U3252" s="10">
        <f t="shared" si="407"/>
        <v>0.57874015748031493</v>
      </c>
      <c r="V3252" s="5" t="s">
        <v>42</v>
      </c>
    </row>
    <row r="3253" spans="1:22" x14ac:dyDescent="0.3">
      <c r="A3253" s="5" t="s">
        <v>3340</v>
      </c>
      <c r="B3253" s="6">
        <v>45737</v>
      </c>
      <c r="C3253" s="5">
        <f t="shared" si="400"/>
        <v>2025</v>
      </c>
      <c r="D3253" s="5">
        <f t="shared" si="401"/>
        <v>3</v>
      </c>
      <c r="E3253" s="5" t="str">
        <f t="shared" si="402"/>
        <v>Mar</v>
      </c>
      <c r="F3253" s="5" t="str">
        <f t="shared" si="403"/>
        <v>Q1</v>
      </c>
      <c r="G3253" s="5" t="s">
        <v>58</v>
      </c>
      <c r="H3253" s="5" t="s">
        <v>72</v>
      </c>
      <c r="I3253" s="5" t="s">
        <v>73</v>
      </c>
      <c r="J3253" s="5" t="s">
        <v>46</v>
      </c>
      <c r="K3253" s="5" t="s">
        <v>89</v>
      </c>
      <c r="L3253" s="5" t="s">
        <v>40</v>
      </c>
      <c r="M3253" s="5" t="s">
        <v>49</v>
      </c>
      <c r="N3253" s="5">
        <v>2</v>
      </c>
      <c r="O3253" s="7">
        <v>2195</v>
      </c>
      <c r="P3253" s="8">
        <v>0.1</v>
      </c>
      <c r="Q3253" s="7">
        <v>1241</v>
      </c>
      <c r="R3253" s="9">
        <f t="shared" si="404"/>
        <v>3951</v>
      </c>
      <c r="S3253" s="9">
        <f t="shared" si="405"/>
        <v>2482</v>
      </c>
      <c r="T3253" s="9">
        <f t="shared" si="406"/>
        <v>1469</v>
      </c>
      <c r="U3253" s="10">
        <f t="shared" si="407"/>
        <v>0.37180460642875224</v>
      </c>
      <c r="V3253" s="5" t="s">
        <v>42</v>
      </c>
    </row>
    <row r="3254" spans="1:22" x14ac:dyDescent="0.3">
      <c r="A3254" s="5" t="s">
        <v>3341</v>
      </c>
      <c r="B3254" s="6">
        <v>45737</v>
      </c>
      <c r="C3254" s="5">
        <f t="shared" si="400"/>
        <v>2025</v>
      </c>
      <c r="D3254" s="5">
        <f t="shared" si="401"/>
        <v>3</v>
      </c>
      <c r="E3254" s="5" t="str">
        <f t="shared" si="402"/>
        <v>Mar</v>
      </c>
      <c r="F3254" s="5" t="str">
        <f t="shared" si="403"/>
        <v>Q1</v>
      </c>
      <c r="G3254" s="5" t="s">
        <v>58</v>
      </c>
      <c r="H3254" s="5" t="s">
        <v>72</v>
      </c>
      <c r="I3254" s="5" t="s">
        <v>73</v>
      </c>
      <c r="J3254" s="5" t="s">
        <v>46</v>
      </c>
      <c r="K3254" s="5" t="s">
        <v>47</v>
      </c>
      <c r="L3254" s="5" t="s">
        <v>48</v>
      </c>
      <c r="M3254" s="5" t="s">
        <v>56</v>
      </c>
      <c r="N3254" s="5">
        <v>3</v>
      </c>
      <c r="O3254" s="7">
        <v>438</v>
      </c>
      <c r="P3254" s="8">
        <v>0</v>
      </c>
      <c r="Q3254" s="7">
        <v>200</v>
      </c>
      <c r="R3254" s="9">
        <f t="shared" si="404"/>
        <v>1314</v>
      </c>
      <c r="S3254" s="9">
        <f t="shared" si="405"/>
        <v>600</v>
      </c>
      <c r="T3254" s="9">
        <f t="shared" si="406"/>
        <v>714</v>
      </c>
      <c r="U3254" s="10">
        <f t="shared" si="407"/>
        <v>0.54337899543378998</v>
      </c>
      <c r="V3254" s="5" t="s">
        <v>42</v>
      </c>
    </row>
    <row r="3255" spans="1:22" x14ac:dyDescent="0.3">
      <c r="A3255" s="5" t="s">
        <v>3342</v>
      </c>
      <c r="B3255" s="6">
        <v>45737</v>
      </c>
      <c r="C3255" s="5">
        <f t="shared" si="400"/>
        <v>2025</v>
      </c>
      <c r="D3255" s="5">
        <f t="shared" si="401"/>
        <v>3</v>
      </c>
      <c r="E3255" s="5" t="str">
        <f t="shared" si="402"/>
        <v>Mar</v>
      </c>
      <c r="F3255" s="5" t="str">
        <f t="shared" si="403"/>
        <v>Q1</v>
      </c>
      <c r="G3255" s="5" t="s">
        <v>63</v>
      </c>
      <c r="H3255" s="5" t="s">
        <v>109</v>
      </c>
      <c r="I3255" s="5" t="s">
        <v>110</v>
      </c>
      <c r="J3255" s="5" t="s">
        <v>46</v>
      </c>
      <c r="K3255" s="5" t="s">
        <v>47</v>
      </c>
      <c r="L3255" s="5" t="s">
        <v>76</v>
      </c>
      <c r="M3255" s="5" t="s">
        <v>56</v>
      </c>
      <c r="N3255" s="5">
        <v>1</v>
      </c>
      <c r="O3255" s="7">
        <v>438</v>
      </c>
      <c r="P3255" s="8">
        <v>0</v>
      </c>
      <c r="Q3255" s="7">
        <v>192</v>
      </c>
      <c r="R3255" s="9">
        <f t="shared" si="404"/>
        <v>438</v>
      </c>
      <c r="S3255" s="9">
        <f t="shared" si="405"/>
        <v>192</v>
      </c>
      <c r="T3255" s="9">
        <f t="shared" si="406"/>
        <v>246</v>
      </c>
      <c r="U3255" s="10">
        <f t="shared" si="407"/>
        <v>0.56164383561643838</v>
      </c>
      <c r="V3255" s="5" t="s">
        <v>42</v>
      </c>
    </row>
    <row r="3256" spans="1:22" x14ac:dyDescent="0.3">
      <c r="A3256" s="5" t="s">
        <v>3343</v>
      </c>
      <c r="B3256" s="6">
        <v>45738</v>
      </c>
      <c r="C3256" s="5">
        <f t="shared" si="400"/>
        <v>2025</v>
      </c>
      <c r="D3256" s="5">
        <f t="shared" si="401"/>
        <v>3</v>
      </c>
      <c r="E3256" s="5" t="str">
        <f t="shared" si="402"/>
        <v>Mar</v>
      </c>
      <c r="F3256" s="5" t="str">
        <f t="shared" si="403"/>
        <v>Q1</v>
      </c>
      <c r="G3256" s="5" t="s">
        <v>58</v>
      </c>
      <c r="H3256" s="5" t="s">
        <v>68</v>
      </c>
      <c r="I3256" s="5" t="s">
        <v>69</v>
      </c>
      <c r="J3256" s="5" t="s">
        <v>38</v>
      </c>
      <c r="K3256" s="5" t="s">
        <v>118</v>
      </c>
      <c r="L3256" s="5" t="s">
        <v>76</v>
      </c>
      <c r="M3256" s="5" t="s">
        <v>49</v>
      </c>
      <c r="N3256" s="5">
        <v>5</v>
      </c>
      <c r="O3256" s="7">
        <v>17466</v>
      </c>
      <c r="P3256" s="8">
        <v>0.1</v>
      </c>
      <c r="Q3256" s="7">
        <v>13247</v>
      </c>
      <c r="R3256" s="9">
        <f t="shared" si="404"/>
        <v>78597</v>
      </c>
      <c r="S3256" s="9">
        <f t="shared" si="405"/>
        <v>66235</v>
      </c>
      <c r="T3256" s="9">
        <f t="shared" si="406"/>
        <v>12362</v>
      </c>
      <c r="U3256" s="10">
        <f t="shared" si="407"/>
        <v>0.15728335687112741</v>
      </c>
      <c r="V3256" s="5" t="s">
        <v>42</v>
      </c>
    </row>
    <row r="3257" spans="1:22" x14ac:dyDescent="0.3">
      <c r="A3257" s="5" t="s">
        <v>3344</v>
      </c>
      <c r="B3257" s="6">
        <v>45738</v>
      </c>
      <c r="C3257" s="5">
        <f t="shared" si="400"/>
        <v>2025</v>
      </c>
      <c r="D3257" s="5">
        <f t="shared" si="401"/>
        <v>3</v>
      </c>
      <c r="E3257" s="5" t="str">
        <f t="shared" si="402"/>
        <v>Mar</v>
      </c>
      <c r="F3257" s="5" t="str">
        <f t="shared" si="403"/>
        <v>Q1</v>
      </c>
      <c r="G3257" s="5" t="s">
        <v>63</v>
      </c>
      <c r="H3257" s="5" t="s">
        <v>64</v>
      </c>
      <c r="I3257" s="5" t="s">
        <v>65</v>
      </c>
      <c r="J3257" s="5" t="s">
        <v>81</v>
      </c>
      <c r="K3257" s="5" t="s">
        <v>82</v>
      </c>
      <c r="L3257" s="5" t="s">
        <v>76</v>
      </c>
      <c r="M3257" s="5" t="s">
        <v>56</v>
      </c>
      <c r="N3257" s="5">
        <v>3</v>
      </c>
      <c r="O3257" s="7">
        <v>6982</v>
      </c>
      <c r="P3257" s="8">
        <v>0.15</v>
      </c>
      <c r="Q3257" s="7">
        <v>3798</v>
      </c>
      <c r="R3257" s="9">
        <f t="shared" si="404"/>
        <v>17804.099999999999</v>
      </c>
      <c r="S3257" s="9">
        <f t="shared" si="405"/>
        <v>11394</v>
      </c>
      <c r="T3257" s="9">
        <f t="shared" si="406"/>
        <v>6410.0999999999985</v>
      </c>
      <c r="U3257" s="10">
        <f t="shared" si="407"/>
        <v>0.36003504810689668</v>
      </c>
      <c r="V3257" s="5" t="s">
        <v>42</v>
      </c>
    </row>
    <row r="3258" spans="1:22" x14ac:dyDescent="0.3">
      <c r="A3258" s="5" t="s">
        <v>3345</v>
      </c>
      <c r="B3258" s="6">
        <v>45738</v>
      </c>
      <c r="C3258" s="5">
        <f t="shared" si="400"/>
        <v>2025</v>
      </c>
      <c r="D3258" s="5">
        <f t="shared" si="401"/>
        <v>3</v>
      </c>
      <c r="E3258" s="5" t="str">
        <f t="shared" si="402"/>
        <v>Mar</v>
      </c>
      <c r="F3258" s="5" t="str">
        <f t="shared" si="403"/>
        <v>Q1</v>
      </c>
      <c r="G3258" s="5" t="s">
        <v>35</v>
      </c>
      <c r="H3258" s="5" t="s">
        <v>44</v>
      </c>
      <c r="I3258" s="5" t="s">
        <v>45</v>
      </c>
      <c r="J3258" s="5" t="s">
        <v>54</v>
      </c>
      <c r="K3258" s="5" t="s">
        <v>99</v>
      </c>
      <c r="L3258" s="5" t="s">
        <v>40</v>
      </c>
      <c r="M3258" s="5" t="s">
        <v>49</v>
      </c>
      <c r="N3258" s="5">
        <v>1</v>
      </c>
      <c r="O3258" s="7">
        <v>1667</v>
      </c>
      <c r="P3258" s="8">
        <v>0.05</v>
      </c>
      <c r="Q3258" s="7">
        <v>874</v>
      </c>
      <c r="R3258" s="9">
        <f t="shared" si="404"/>
        <v>1583.6499999999999</v>
      </c>
      <c r="S3258" s="9">
        <f t="shared" si="405"/>
        <v>874</v>
      </c>
      <c r="T3258" s="9">
        <f t="shared" si="406"/>
        <v>709.64999999999986</v>
      </c>
      <c r="U3258" s="10">
        <f t="shared" si="407"/>
        <v>0.44811037792441505</v>
      </c>
      <c r="V3258" s="5" t="s">
        <v>42</v>
      </c>
    </row>
    <row r="3259" spans="1:22" x14ac:dyDescent="0.3">
      <c r="A3259" s="5" t="s">
        <v>3346</v>
      </c>
      <c r="B3259" s="6">
        <v>45739</v>
      </c>
      <c r="C3259" s="5">
        <f t="shared" si="400"/>
        <v>2025</v>
      </c>
      <c r="D3259" s="5">
        <f t="shared" si="401"/>
        <v>3</v>
      </c>
      <c r="E3259" s="5" t="str">
        <f t="shared" si="402"/>
        <v>Mar</v>
      </c>
      <c r="F3259" s="5" t="str">
        <f t="shared" si="403"/>
        <v>Q1</v>
      </c>
      <c r="G3259" s="5" t="s">
        <v>35</v>
      </c>
      <c r="H3259" s="5" t="s">
        <v>91</v>
      </c>
      <c r="I3259" s="5" t="s">
        <v>92</v>
      </c>
      <c r="J3259" s="5" t="s">
        <v>46</v>
      </c>
      <c r="K3259" s="5" t="s">
        <v>66</v>
      </c>
      <c r="L3259" s="5" t="s">
        <v>40</v>
      </c>
      <c r="M3259" s="5" t="s">
        <v>56</v>
      </c>
      <c r="N3259" s="5">
        <v>1</v>
      </c>
      <c r="O3259" s="7">
        <v>279</v>
      </c>
      <c r="P3259" s="8">
        <v>0</v>
      </c>
      <c r="Q3259" s="7">
        <v>112</v>
      </c>
      <c r="R3259" s="9">
        <f t="shared" si="404"/>
        <v>279</v>
      </c>
      <c r="S3259" s="9">
        <f t="shared" si="405"/>
        <v>112</v>
      </c>
      <c r="T3259" s="9">
        <f t="shared" si="406"/>
        <v>167</v>
      </c>
      <c r="U3259" s="10">
        <f t="shared" si="407"/>
        <v>0.59856630824372759</v>
      </c>
      <c r="V3259" s="5" t="s">
        <v>42</v>
      </c>
    </row>
    <row r="3260" spans="1:22" x14ac:dyDescent="0.3">
      <c r="A3260" s="5" t="s">
        <v>3347</v>
      </c>
      <c r="B3260" s="6">
        <v>45741</v>
      </c>
      <c r="C3260" s="5">
        <f t="shared" si="400"/>
        <v>2025</v>
      </c>
      <c r="D3260" s="5">
        <f t="shared" si="401"/>
        <v>3</v>
      </c>
      <c r="E3260" s="5" t="str">
        <f t="shared" si="402"/>
        <v>Mar</v>
      </c>
      <c r="F3260" s="5" t="str">
        <f t="shared" si="403"/>
        <v>Q1</v>
      </c>
      <c r="G3260" s="5" t="s">
        <v>35</v>
      </c>
      <c r="H3260" s="5" t="s">
        <v>44</v>
      </c>
      <c r="I3260" s="5" t="s">
        <v>45</v>
      </c>
      <c r="J3260" s="5" t="s">
        <v>38</v>
      </c>
      <c r="K3260" s="5" t="s">
        <v>39</v>
      </c>
      <c r="L3260" s="5" t="s">
        <v>48</v>
      </c>
      <c r="M3260" s="5" t="s">
        <v>56</v>
      </c>
      <c r="N3260" s="5">
        <v>1</v>
      </c>
      <c r="O3260" s="7">
        <v>55463</v>
      </c>
      <c r="P3260" s="8">
        <v>0.1</v>
      </c>
      <c r="Q3260" s="7">
        <v>48246</v>
      </c>
      <c r="R3260" s="9">
        <f t="shared" si="404"/>
        <v>49916.700000000004</v>
      </c>
      <c r="S3260" s="9">
        <f t="shared" si="405"/>
        <v>48246</v>
      </c>
      <c r="T3260" s="9">
        <f t="shared" si="406"/>
        <v>1670.7000000000044</v>
      </c>
      <c r="U3260" s="10">
        <f t="shared" si="407"/>
        <v>3.3469760621194992E-2</v>
      </c>
      <c r="V3260" s="5" t="s">
        <v>42</v>
      </c>
    </row>
    <row r="3261" spans="1:22" x14ac:dyDescent="0.3">
      <c r="A3261" s="5" t="s">
        <v>3348</v>
      </c>
      <c r="B3261" s="6">
        <v>45741</v>
      </c>
      <c r="C3261" s="5">
        <f t="shared" si="400"/>
        <v>2025</v>
      </c>
      <c r="D3261" s="5">
        <f t="shared" si="401"/>
        <v>3</v>
      </c>
      <c r="E3261" s="5" t="str">
        <f t="shared" si="402"/>
        <v>Mar</v>
      </c>
      <c r="F3261" s="5" t="str">
        <f t="shared" si="403"/>
        <v>Q1</v>
      </c>
      <c r="G3261" s="5" t="s">
        <v>35</v>
      </c>
      <c r="H3261" s="5" t="s">
        <v>36</v>
      </c>
      <c r="I3261" s="5" t="s">
        <v>37</v>
      </c>
      <c r="J3261" s="5" t="s">
        <v>54</v>
      </c>
      <c r="K3261" s="5" t="s">
        <v>55</v>
      </c>
      <c r="L3261" s="5" t="s">
        <v>40</v>
      </c>
      <c r="M3261" s="5" t="s">
        <v>41</v>
      </c>
      <c r="N3261" s="5">
        <v>3</v>
      </c>
      <c r="O3261" s="7">
        <v>2756</v>
      </c>
      <c r="P3261" s="8">
        <v>0.05</v>
      </c>
      <c r="Q3261" s="7">
        <v>1683</v>
      </c>
      <c r="R3261" s="9">
        <f t="shared" si="404"/>
        <v>7854.5999999999995</v>
      </c>
      <c r="S3261" s="9">
        <f t="shared" si="405"/>
        <v>5049</v>
      </c>
      <c r="T3261" s="9">
        <f t="shared" si="406"/>
        <v>2805.5999999999995</v>
      </c>
      <c r="U3261" s="10">
        <f t="shared" si="407"/>
        <v>0.35719196394469477</v>
      </c>
      <c r="V3261" s="5" t="s">
        <v>42</v>
      </c>
    </row>
    <row r="3262" spans="1:22" x14ac:dyDescent="0.3">
      <c r="A3262" s="5" t="s">
        <v>3349</v>
      </c>
      <c r="B3262" s="6">
        <v>45741</v>
      </c>
      <c r="C3262" s="5">
        <f t="shared" si="400"/>
        <v>2025</v>
      </c>
      <c r="D3262" s="5">
        <f t="shared" si="401"/>
        <v>3</v>
      </c>
      <c r="E3262" s="5" t="str">
        <f t="shared" si="402"/>
        <v>Mar</v>
      </c>
      <c r="F3262" s="5" t="str">
        <f t="shared" si="403"/>
        <v>Q1</v>
      </c>
      <c r="G3262" s="5" t="s">
        <v>63</v>
      </c>
      <c r="H3262" s="5" t="s">
        <v>109</v>
      </c>
      <c r="I3262" s="5" t="s">
        <v>110</v>
      </c>
      <c r="J3262" s="5" t="s">
        <v>81</v>
      </c>
      <c r="K3262" s="5" t="s">
        <v>146</v>
      </c>
      <c r="L3262" s="5" t="s">
        <v>76</v>
      </c>
      <c r="M3262" s="5" t="s">
        <v>56</v>
      </c>
      <c r="N3262" s="5">
        <v>3</v>
      </c>
      <c r="O3262" s="7">
        <v>9777</v>
      </c>
      <c r="P3262" s="8">
        <v>0.15</v>
      </c>
      <c r="Q3262" s="7">
        <v>6087</v>
      </c>
      <c r="R3262" s="9">
        <f t="shared" si="404"/>
        <v>24931.35</v>
      </c>
      <c r="S3262" s="9">
        <f t="shared" si="405"/>
        <v>18261</v>
      </c>
      <c r="T3262" s="9">
        <f t="shared" si="406"/>
        <v>6670.3499999999985</v>
      </c>
      <c r="U3262" s="10">
        <f t="shared" si="407"/>
        <v>0.26754868869916787</v>
      </c>
      <c r="V3262" s="5" t="s">
        <v>42</v>
      </c>
    </row>
    <row r="3263" spans="1:22" x14ac:dyDescent="0.3">
      <c r="A3263" s="5" t="s">
        <v>3350</v>
      </c>
      <c r="B3263" s="6">
        <v>45742</v>
      </c>
      <c r="C3263" s="5">
        <f t="shared" si="400"/>
        <v>2025</v>
      </c>
      <c r="D3263" s="5">
        <f t="shared" si="401"/>
        <v>3</v>
      </c>
      <c r="E3263" s="5" t="str">
        <f t="shared" si="402"/>
        <v>Mar</v>
      </c>
      <c r="F3263" s="5" t="str">
        <f t="shared" si="403"/>
        <v>Q1</v>
      </c>
      <c r="G3263" s="5" t="s">
        <v>63</v>
      </c>
      <c r="H3263" s="5" t="s">
        <v>109</v>
      </c>
      <c r="I3263" s="5" t="s">
        <v>110</v>
      </c>
      <c r="J3263" s="5" t="s">
        <v>54</v>
      </c>
      <c r="K3263" s="5" t="s">
        <v>99</v>
      </c>
      <c r="L3263" s="5" t="s">
        <v>40</v>
      </c>
      <c r="M3263" s="5" t="s">
        <v>56</v>
      </c>
      <c r="N3263" s="5">
        <v>1</v>
      </c>
      <c r="O3263" s="7">
        <v>1828</v>
      </c>
      <c r="P3263" s="8">
        <v>0</v>
      </c>
      <c r="Q3263" s="7">
        <v>956</v>
      </c>
      <c r="R3263" s="9">
        <f t="shared" si="404"/>
        <v>1828</v>
      </c>
      <c r="S3263" s="9">
        <f t="shared" si="405"/>
        <v>956</v>
      </c>
      <c r="T3263" s="9">
        <f t="shared" si="406"/>
        <v>872</v>
      </c>
      <c r="U3263" s="10">
        <f t="shared" si="407"/>
        <v>0.47702407002188185</v>
      </c>
      <c r="V3263" s="5" t="s">
        <v>42</v>
      </c>
    </row>
    <row r="3264" spans="1:22" x14ac:dyDescent="0.3">
      <c r="A3264" s="5" t="s">
        <v>3351</v>
      </c>
      <c r="B3264" s="6">
        <v>45742</v>
      </c>
      <c r="C3264" s="5">
        <f t="shared" si="400"/>
        <v>2025</v>
      </c>
      <c r="D3264" s="5">
        <f t="shared" si="401"/>
        <v>3</v>
      </c>
      <c r="E3264" s="5" t="str">
        <f t="shared" si="402"/>
        <v>Mar</v>
      </c>
      <c r="F3264" s="5" t="str">
        <f t="shared" si="403"/>
        <v>Q1</v>
      </c>
      <c r="G3264" s="5" t="s">
        <v>58</v>
      </c>
      <c r="H3264" s="5" t="s">
        <v>72</v>
      </c>
      <c r="I3264" s="5" t="s">
        <v>73</v>
      </c>
      <c r="J3264" s="5" t="s">
        <v>38</v>
      </c>
      <c r="K3264" s="5" t="s">
        <v>118</v>
      </c>
      <c r="L3264" s="5" t="s">
        <v>40</v>
      </c>
      <c r="M3264" s="5" t="s">
        <v>56</v>
      </c>
      <c r="N3264" s="5">
        <v>8</v>
      </c>
      <c r="O3264" s="7">
        <v>17962</v>
      </c>
      <c r="P3264" s="8">
        <v>0.05</v>
      </c>
      <c r="Q3264" s="7">
        <v>14430</v>
      </c>
      <c r="R3264" s="9">
        <f t="shared" si="404"/>
        <v>136511.19999999998</v>
      </c>
      <c r="S3264" s="9">
        <f t="shared" si="405"/>
        <v>115440</v>
      </c>
      <c r="T3264" s="9">
        <f t="shared" si="406"/>
        <v>21071.199999999983</v>
      </c>
      <c r="U3264" s="10">
        <f t="shared" si="407"/>
        <v>0.15435510053387549</v>
      </c>
      <c r="V3264" s="5" t="s">
        <v>42</v>
      </c>
    </row>
    <row r="3265" spans="1:22" x14ac:dyDescent="0.3">
      <c r="A3265" s="5" t="s">
        <v>3352</v>
      </c>
      <c r="B3265" s="6">
        <v>45742</v>
      </c>
      <c r="C3265" s="5">
        <f t="shared" si="400"/>
        <v>2025</v>
      </c>
      <c r="D3265" s="5">
        <f t="shared" si="401"/>
        <v>3</v>
      </c>
      <c r="E3265" s="5" t="str">
        <f t="shared" si="402"/>
        <v>Mar</v>
      </c>
      <c r="F3265" s="5" t="str">
        <f t="shared" si="403"/>
        <v>Q1</v>
      </c>
      <c r="G3265" s="5" t="s">
        <v>35</v>
      </c>
      <c r="H3265" s="5" t="s">
        <v>36</v>
      </c>
      <c r="I3265" s="5" t="s">
        <v>37</v>
      </c>
      <c r="J3265" s="5" t="s">
        <v>38</v>
      </c>
      <c r="K3265" s="5" t="s">
        <v>75</v>
      </c>
      <c r="L3265" s="5" t="s">
        <v>48</v>
      </c>
      <c r="M3265" s="5" t="s">
        <v>56</v>
      </c>
      <c r="N3265" s="5">
        <v>1</v>
      </c>
      <c r="O3265" s="7">
        <v>10814</v>
      </c>
      <c r="P3265" s="8">
        <v>0.1</v>
      </c>
      <c r="Q3265" s="7">
        <v>8201</v>
      </c>
      <c r="R3265" s="9">
        <f t="shared" si="404"/>
        <v>9732.6</v>
      </c>
      <c r="S3265" s="9">
        <f t="shared" si="405"/>
        <v>8201</v>
      </c>
      <c r="T3265" s="9">
        <f t="shared" si="406"/>
        <v>1531.6000000000004</v>
      </c>
      <c r="U3265" s="10">
        <f t="shared" si="407"/>
        <v>0.15736802087828539</v>
      </c>
      <c r="V3265" s="5" t="s">
        <v>42</v>
      </c>
    </row>
    <row r="3266" spans="1:22" x14ac:dyDescent="0.3">
      <c r="A3266" s="5" t="s">
        <v>3353</v>
      </c>
      <c r="B3266" s="6">
        <v>45742</v>
      </c>
      <c r="C3266" s="5">
        <f t="shared" ref="C3266:C3329" si="408">YEAR(B3266)</f>
        <v>2025</v>
      </c>
      <c r="D3266" s="5">
        <f t="shared" ref="D3266:D3329" si="409">MONTH(B3266)</f>
        <v>3</v>
      </c>
      <c r="E3266" s="5" t="str">
        <f t="shared" ref="E3266:E3329" si="410">TEXT(B3266,"mmm")</f>
        <v>Mar</v>
      </c>
      <c r="F3266" s="5" t="str">
        <f t="shared" ref="F3266:F3329" si="411">"Q"&amp;ROUNDUP(D3266/3,0)</f>
        <v>Q1</v>
      </c>
      <c r="G3266" s="5" t="s">
        <v>58</v>
      </c>
      <c r="H3266" s="5" t="s">
        <v>68</v>
      </c>
      <c r="I3266" s="5" t="s">
        <v>69</v>
      </c>
      <c r="J3266" s="5" t="s">
        <v>54</v>
      </c>
      <c r="K3266" s="5" t="s">
        <v>99</v>
      </c>
      <c r="L3266" s="5" t="s">
        <v>40</v>
      </c>
      <c r="M3266" s="5" t="s">
        <v>41</v>
      </c>
      <c r="N3266" s="5">
        <v>2</v>
      </c>
      <c r="O3266" s="7">
        <v>1853</v>
      </c>
      <c r="P3266" s="8">
        <v>0.1</v>
      </c>
      <c r="Q3266" s="7">
        <v>949</v>
      </c>
      <c r="R3266" s="9">
        <f t="shared" ref="R3266:R3329" si="412">N3266*O3266*(1-P3266)</f>
        <v>3335.4</v>
      </c>
      <c r="S3266" s="9">
        <f t="shared" ref="S3266:S3329" si="413">N3266*Q3266</f>
        <v>1898</v>
      </c>
      <c r="T3266" s="9">
        <f t="shared" ref="T3266:T3329" si="414">R3266-S3266</f>
        <v>1437.4</v>
      </c>
      <c r="U3266" s="10">
        <f t="shared" ref="U3266:U3329" si="415">IF(R3266=0,0,T3266/R3266)</f>
        <v>0.43095280925825991</v>
      </c>
      <c r="V3266" s="5" t="s">
        <v>42</v>
      </c>
    </row>
    <row r="3267" spans="1:22" x14ac:dyDescent="0.3">
      <c r="A3267" s="5" t="s">
        <v>3354</v>
      </c>
      <c r="B3267" s="6">
        <v>45742</v>
      </c>
      <c r="C3267" s="5">
        <f t="shared" si="408"/>
        <v>2025</v>
      </c>
      <c r="D3267" s="5">
        <f t="shared" si="409"/>
        <v>3</v>
      </c>
      <c r="E3267" s="5" t="str">
        <f t="shared" si="410"/>
        <v>Mar</v>
      </c>
      <c r="F3267" s="5" t="str">
        <f t="shared" si="411"/>
        <v>Q1</v>
      </c>
      <c r="G3267" s="5" t="s">
        <v>58</v>
      </c>
      <c r="H3267" s="5" t="s">
        <v>59</v>
      </c>
      <c r="I3267" s="5" t="s">
        <v>60</v>
      </c>
      <c r="J3267" s="5" t="s">
        <v>81</v>
      </c>
      <c r="K3267" s="5" t="s">
        <v>130</v>
      </c>
      <c r="L3267" s="5" t="s">
        <v>76</v>
      </c>
      <c r="M3267" s="5" t="s">
        <v>56</v>
      </c>
      <c r="N3267" s="5">
        <v>8</v>
      </c>
      <c r="O3267" s="7">
        <v>14469</v>
      </c>
      <c r="P3267" s="8">
        <v>0.3</v>
      </c>
      <c r="Q3267" s="7">
        <v>8732</v>
      </c>
      <c r="R3267" s="9">
        <f t="shared" si="412"/>
        <v>81026.399999999994</v>
      </c>
      <c r="S3267" s="9">
        <f t="shared" si="413"/>
        <v>69856</v>
      </c>
      <c r="T3267" s="9">
        <f t="shared" si="414"/>
        <v>11170.399999999994</v>
      </c>
      <c r="U3267" s="10">
        <f t="shared" si="415"/>
        <v>0.13786124028711624</v>
      </c>
      <c r="V3267" s="5" t="s">
        <v>42</v>
      </c>
    </row>
    <row r="3268" spans="1:22" x14ac:dyDescent="0.3">
      <c r="A3268" s="5" t="s">
        <v>3355</v>
      </c>
      <c r="B3268" s="6">
        <v>45742</v>
      </c>
      <c r="C3268" s="5">
        <f t="shared" si="408"/>
        <v>2025</v>
      </c>
      <c r="D3268" s="5">
        <f t="shared" si="409"/>
        <v>3</v>
      </c>
      <c r="E3268" s="5" t="str">
        <f t="shared" si="410"/>
        <v>Mar</v>
      </c>
      <c r="F3268" s="5" t="str">
        <f t="shared" si="411"/>
        <v>Q1</v>
      </c>
      <c r="G3268" s="5" t="s">
        <v>51</v>
      </c>
      <c r="H3268" s="5" t="s">
        <v>52</v>
      </c>
      <c r="I3268" s="5" t="s">
        <v>53</v>
      </c>
      <c r="J3268" s="5" t="s">
        <v>46</v>
      </c>
      <c r="K3268" s="5" t="s">
        <v>66</v>
      </c>
      <c r="L3268" s="5" t="s">
        <v>40</v>
      </c>
      <c r="M3268" s="5" t="s">
        <v>56</v>
      </c>
      <c r="N3268" s="5">
        <v>3</v>
      </c>
      <c r="O3268" s="7">
        <v>330</v>
      </c>
      <c r="P3268" s="8">
        <v>0.1</v>
      </c>
      <c r="Q3268" s="7">
        <v>128</v>
      </c>
      <c r="R3268" s="9">
        <f t="shared" si="412"/>
        <v>891</v>
      </c>
      <c r="S3268" s="9">
        <f t="shared" si="413"/>
        <v>384</v>
      </c>
      <c r="T3268" s="9">
        <f t="shared" si="414"/>
        <v>507</v>
      </c>
      <c r="U3268" s="10">
        <f t="shared" si="415"/>
        <v>0.56902356902356899</v>
      </c>
      <c r="V3268" s="5" t="s">
        <v>42</v>
      </c>
    </row>
    <row r="3269" spans="1:22" x14ac:dyDescent="0.3">
      <c r="A3269" s="5" t="s">
        <v>3356</v>
      </c>
      <c r="B3269" s="6">
        <v>45742</v>
      </c>
      <c r="C3269" s="5">
        <f t="shared" si="408"/>
        <v>2025</v>
      </c>
      <c r="D3269" s="5">
        <f t="shared" si="409"/>
        <v>3</v>
      </c>
      <c r="E3269" s="5" t="str">
        <f t="shared" si="410"/>
        <v>Mar</v>
      </c>
      <c r="F3269" s="5" t="str">
        <f t="shared" si="411"/>
        <v>Q1</v>
      </c>
      <c r="G3269" s="5" t="s">
        <v>58</v>
      </c>
      <c r="H3269" s="5" t="s">
        <v>59</v>
      </c>
      <c r="I3269" s="5" t="s">
        <v>60</v>
      </c>
      <c r="J3269" s="5" t="s">
        <v>38</v>
      </c>
      <c r="K3269" s="5" t="s">
        <v>75</v>
      </c>
      <c r="L3269" s="5" t="s">
        <v>40</v>
      </c>
      <c r="M3269" s="5" t="s">
        <v>49</v>
      </c>
      <c r="N3269" s="5">
        <v>5</v>
      </c>
      <c r="O3269" s="7">
        <v>11951</v>
      </c>
      <c r="P3269" s="8">
        <v>0</v>
      </c>
      <c r="Q3269" s="7">
        <v>9000</v>
      </c>
      <c r="R3269" s="9">
        <f t="shared" si="412"/>
        <v>59755</v>
      </c>
      <c r="S3269" s="9">
        <f t="shared" si="413"/>
        <v>45000</v>
      </c>
      <c r="T3269" s="9">
        <f t="shared" si="414"/>
        <v>14755</v>
      </c>
      <c r="U3269" s="10">
        <f t="shared" si="415"/>
        <v>0.24692494351937078</v>
      </c>
      <c r="V3269" s="5" t="s">
        <v>42</v>
      </c>
    </row>
    <row r="3270" spans="1:22" x14ac:dyDescent="0.3">
      <c r="A3270" s="5" t="s">
        <v>3357</v>
      </c>
      <c r="B3270" s="6">
        <v>45743</v>
      </c>
      <c r="C3270" s="5">
        <f t="shared" si="408"/>
        <v>2025</v>
      </c>
      <c r="D3270" s="5">
        <f t="shared" si="409"/>
        <v>3</v>
      </c>
      <c r="E3270" s="5" t="str">
        <f t="shared" si="410"/>
        <v>Mar</v>
      </c>
      <c r="F3270" s="5" t="str">
        <f t="shared" si="411"/>
        <v>Q1</v>
      </c>
      <c r="G3270" s="5" t="s">
        <v>58</v>
      </c>
      <c r="H3270" s="5" t="s">
        <v>72</v>
      </c>
      <c r="I3270" s="5" t="s">
        <v>73</v>
      </c>
      <c r="J3270" s="5" t="s">
        <v>46</v>
      </c>
      <c r="K3270" s="5" t="s">
        <v>61</v>
      </c>
      <c r="L3270" s="5" t="s">
        <v>40</v>
      </c>
      <c r="M3270" s="5" t="s">
        <v>56</v>
      </c>
      <c r="N3270" s="5">
        <v>2</v>
      </c>
      <c r="O3270" s="7">
        <v>269</v>
      </c>
      <c r="P3270" s="8">
        <v>0.1</v>
      </c>
      <c r="Q3270" s="7">
        <v>114</v>
      </c>
      <c r="R3270" s="9">
        <f t="shared" si="412"/>
        <v>484.2</v>
      </c>
      <c r="S3270" s="9">
        <f t="shared" si="413"/>
        <v>228</v>
      </c>
      <c r="T3270" s="9">
        <f t="shared" si="414"/>
        <v>256.2</v>
      </c>
      <c r="U3270" s="10">
        <f t="shared" si="415"/>
        <v>0.52912019826517964</v>
      </c>
      <c r="V3270" s="5" t="s">
        <v>42</v>
      </c>
    </row>
    <row r="3271" spans="1:22" x14ac:dyDescent="0.3">
      <c r="A3271" s="5" t="s">
        <v>3358</v>
      </c>
      <c r="B3271" s="6">
        <v>45743</v>
      </c>
      <c r="C3271" s="5">
        <f t="shared" si="408"/>
        <v>2025</v>
      </c>
      <c r="D3271" s="5">
        <f t="shared" si="409"/>
        <v>3</v>
      </c>
      <c r="E3271" s="5" t="str">
        <f t="shared" si="410"/>
        <v>Mar</v>
      </c>
      <c r="F3271" s="5" t="str">
        <f t="shared" si="411"/>
        <v>Q1</v>
      </c>
      <c r="G3271" s="5" t="s">
        <v>58</v>
      </c>
      <c r="H3271" s="5" t="s">
        <v>68</v>
      </c>
      <c r="I3271" s="5" t="s">
        <v>69</v>
      </c>
      <c r="J3271" s="5" t="s">
        <v>38</v>
      </c>
      <c r="K3271" s="5" t="s">
        <v>39</v>
      </c>
      <c r="L3271" s="5" t="s">
        <v>48</v>
      </c>
      <c r="M3271" s="5" t="s">
        <v>56</v>
      </c>
      <c r="N3271" s="5">
        <v>1</v>
      </c>
      <c r="O3271" s="7">
        <v>50028</v>
      </c>
      <c r="P3271" s="8">
        <v>0</v>
      </c>
      <c r="Q3271" s="7">
        <v>42234</v>
      </c>
      <c r="R3271" s="9">
        <f t="shared" si="412"/>
        <v>50028</v>
      </c>
      <c r="S3271" s="9">
        <f t="shared" si="413"/>
        <v>42234</v>
      </c>
      <c r="T3271" s="9">
        <f t="shared" si="414"/>
        <v>7794</v>
      </c>
      <c r="U3271" s="10">
        <f t="shared" si="415"/>
        <v>0.15579275605660831</v>
      </c>
      <c r="V3271" s="5" t="s">
        <v>42</v>
      </c>
    </row>
    <row r="3272" spans="1:22" x14ac:dyDescent="0.3">
      <c r="A3272" s="5" t="s">
        <v>3359</v>
      </c>
      <c r="B3272" s="6">
        <v>45743</v>
      </c>
      <c r="C3272" s="5">
        <f t="shared" si="408"/>
        <v>2025</v>
      </c>
      <c r="D3272" s="5">
        <f t="shared" si="409"/>
        <v>3</v>
      </c>
      <c r="E3272" s="5" t="str">
        <f t="shared" si="410"/>
        <v>Mar</v>
      </c>
      <c r="F3272" s="5" t="str">
        <f t="shared" si="411"/>
        <v>Q1</v>
      </c>
      <c r="G3272" s="5" t="s">
        <v>63</v>
      </c>
      <c r="H3272" s="5" t="s">
        <v>64</v>
      </c>
      <c r="I3272" s="5" t="s">
        <v>65</v>
      </c>
      <c r="J3272" s="5" t="s">
        <v>46</v>
      </c>
      <c r="K3272" s="5" t="s">
        <v>61</v>
      </c>
      <c r="L3272" s="5" t="s">
        <v>76</v>
      </c>
      <c r="M3272" s="5" t="s">
        <v>49</v>
      </c>
      <c r="N3272" s="5">
        <v>8</v>
      </c>
      <c r="O3272" s="7">
        <v>263</v>
      </c>
      <c r="P3272" s="8">
        <v>0</v>
      </c>
      <c r="Q3272" s="7">
        <v>111</v>
      </c>
      <c r="R3272" s="9">
        <f t="shared" si="412"/>
        <v>2104</v>
      </c>
      <c r="S3272" s="9">
        <f t="shared" si="413"/>
        <v>888</v>
      </c>
      <c r="T3272" s="9">
        <f t="shared" si="414"/>
        <v>1216</v>
      </c>
      <c r="U3272" s="10">
        <f t="shared" si="415"/>
        <v>0.57794676806083645</v>
      </c>
      <c r="V3272" s="5" t="s">
        <v>42</v>
      </c>
    </row>
    <row r="3273" spans="1:22" x14ac:dyDescent="0.3">
      <c r="A3273" s="5" t="s">
        <v>3360</v>
      </c>
      <c r="B3273" s="6">
        <v>45743</v>
      </c>
      <c r="C3273" s="5">
        <f t="shared" si="408"/>
        <v>2025</v>
      </c>
      <c r="D3273" s="5">
        <f t="shared" si="409"/>
        <v>3</v>
      </c>
      <c r="E3273" s="5" t="str">
        <f t="shared" si="410"/>
        <v>Mar</v>
      </c>
      <c r="F3273" s="5" t="str">
        <f t="shared" si="411"/>
        <v>Q1</v>
      </c>
      <c r="G3273" s="5" t="s">
        <v>58</v>
      </c>
      <c r="H3273" s="5" t="s">
        <v>72</v>
      </c>
      <c r="I3273" s="5" t="s">
        <v>73</v>
      </c>
      <c r="J3273" s="5" t="s">
        <v>46</v>
      </c>
      <c r="K3273" s="5" t="s">
        <v>61</v>
      </c>
      <c r="L3273" s="5" t="s">
        <v>48</v>
      </c>
      <c r="M3273" s="5" t="s">
        <v>49</v>
      </c>
      <c r="N3273" s="5">
        <v>2</v>
      </c>
      <c r="O3273" s="7">
        <v>256</v>
      </c>
      <c r="P3273" s="8">
        <v>0</v>
      </c>
      <c r="Q3273" s="7">
        <v>108</v>
      </c>
      <c r="R3273" s="9">
        <f t="shared" si="412"/>
        <v>512</v>
      </c>
      <c r="S3273" s="9">
        <f t="shared" si="413"/>
        <v>216</v>
      </c>
      <c r="T3273" s="9">
        <f t="shared" si="414"/>
        <v>296</v>
      </c>
      <c r="U3273" s="10">
        <f t="shared" si="415"/>
        <v>0.578125</v>
      </c>
      <c r="V3273" s="5" t="s">
        <v>42</v>
      </c>
    </row>
    <row r="3274" spans="1:22" x14ac:dyDescent="0.3">
      <c r="A3274" s="5" t="s">
        <v>3361</v>
      </c>
      <c r="B3274" s="6">
        <v>45743</v>
      </c>
      <c r="C3274" s="5">
        <f t="shared" si="408"/>
        <v>2025</v>
      </c>
      <c r="D3274" s="5">
        <f t="shared" si="409"/>
        <v>3</v>
      </c>
      <c r="E3274" s="5" t="str">
        <f t="shared" si="410"/>
        <v>Mar</v>
      </c>
      <c r="F3274" s="5" t="str">
        <f t="shared" si="411"/>
        <v>Q1</v>
      </c>
      <c r="G3274" s="5" t="s">
        <v>63</v>
      </c>
      <c r="H3274" s="5" t="s">
        <v>64</v>
      </c>
      <c r="I3274" s="5" t="s">
        <v>65</v>
      </c>
      <c r="J3274" s="5" t="s">
        <v>81</v>
      </c>
      <c r="K3274" s="5" t="s">
        <v>82</v>
      </c>
      <c r="L3274" s="5" t="s">
        <v>40</v>
      </c>
      <c r="M3274" s="5" t="s">
        <v>49</v>
      </c>
      <c r="N3274" s="5">
        <v>8</v>
      </c>
      <c r="O3274" s="7">
        <v>5962</v>
      </c>
      <c r="P3274" s="8">
        <v>0</v>
      </c>
      <c r="Q3274" s="7">
        <v>3375</v>
      </c>
      <c r="R3274" s="9">
        <f t="shared" si="412"/>
        <v>47696</v>
      </c>
      <c r="S3274" s="9">
        <f t="shared" si="413"/>
        <v>27000</v>
      </c>
      <c r="T3274" s="9">
        <f t="shared" si="414"/>
        <v>20696</v>
      </c>
      <c r="U3274" s="10">
        <f t="shared" si="415"/>
        <v>0.43391479369339148</v>
      </c>
      <c r="V3274" s="5" t="s">
        <v>42</v>
      </c>
    </row>
    <row r="3275" spans="1:22" x14ac:dyDescent="0.3">
      <c r="A3275" s="5" t="s">
        <v>3362</v>
      </c>
      <c r="B3275" s="6">
        <v>45743</v>
      </c>
      <c r="C3275" s="5">
        <f t="shared" si="408"/>
        <v>2025</v>
      </c>
      <c r="D3275" s="5">
        <f t="shared" si="409"/>
        <v>3</v>
      </c>
      <c r="E3275" s="5" t="str">
        <f t="shared" si="410"/>
        <v>Mar</v>
      </c>
      <c r="F3275" s="5" t="str">
        <f t="shared" si="411"/>
        <v>Q1</v>
      </c>
      <c r="G3275" s="5" t="s">
        <v>58</v>
      </c>
      <c r="H3275" s="5" t="s">
        <v>59</v>
      </c>
      <c r="I3275" s="5" t="s">
        <v>60</v>
      </c>
      <c r="J3275" s="5" t="s">
        <v>46</v>
      </c>
      <c r="K3275" s="5" t="s">
        <v>47</v>
      </c>
      <c r="L3275" s="5" t="s">
        <v>40</v>
      </c>
      <c r="M3275" s="5" t="s">
        <v>56</v>
      </c>
      <c r="N3275" s="5">
        <v>1</v>
      </c>
      <c r="O3275" s="7">
        <v>495</v>
      </c>
      <c r="P3275" s="8">
        <v>0</v>
      </c>
      <c r="Q3275" s="7">
        <v>221</v>
      </c>
      <c r="R3275" s="9">
        <f t="shared" si="412"/>
        <v>495</v>
      </c>
      <c r="S3275" s="9">
        <f t="shared" si="413"/>
        <v>221</v>
      </c>
      <c r="T3275" s="9">
        <f t="shared" si="414"/>
        <v>274</v>
      </c>
      <c r="U3275" s="10">
        <f t="shared" si="415"/>
        <v>0.55353535353535355</v>
      </c>
      <c r="V3275" s="5" t="s">
        <v>42</v>
      </c>
    </row>
    <row r="3276" spans="1:22" x14ac:dyDescent="0.3">
      <c r="A3276" s="5" t="s">
        <v>3363</v>
      </c>
      <c r="B3276" s="6">
        <v>45744</v>
      </c>
      <c r="C3276" s="5">
        <f t="shared" si="408"/>
        <v>2025</v>
      </c>
      <c r="D3276" s="5">
        <f t="shared" si="409"/>
        <v>3</v>
      </c>
      <c r="E3276" s="5" t="str">
        <f t="shared" si="410"/>
        <v>Mar</v>
      </c>
      <c r="F3276" s="5" t="str">
        <f t="shared" si="411"/>
        <v>Q1</v>
      </c>
      <c r="G3276" s="5" t="s">
        <v>51</v>
      </c>
      <c r="H3276" s="5" t="s">
        <v>79</v>
      </c>
      <c r="I3276" s="5" t="s">
        <v>80</v>
      </c>
      <c r="J3276" s="5" t="s">
        <v>38</v>
      </c>
      <c r="K3276" s="5" t="s">
        <v>104</v>
      </c>
      <c r="L3276" s="5" t="s">
        <v>40</v>
      </c>
      <c r="M3276" s="5" t="s">
        <v>56</v>
      </c>
      <c r="N3276" s="5">
        <v>3</v>
      </c>
      <c r="O3276" s="7">
        <v>1408</v>
      </c>
      <c r="P3276" s="8">
        <v>0.1</v>
      </c>
      <c r="Q3276" s="7">
        <v>685</v>
      </c>
      <c r="R3276" s="9">
        <f t="shared" si="412"/>
        <v>3801.6</v>
      </c>
      <c r="S3276" s="9">
        <f t="shared" si="413"/>
        <v>2055</v>
      </c>
      <c r="T3276" s="9">
        <f t="shared" si="414"/>
        <v>1746.6</v>
      </c>
      <c r="U3276" s="10">
        <f t="shared" si="415"/>
        <v>0.45943813131313133</v>
      </c>
      <c r="V3276" s="5" t="s">
        <v>42</v>
      </c>
    </row>
    <row r="3277" spans="1:22" x14ac:dyDescent="0.3">
      <c r="A3277" s="5" t="s">
        <v>3364</v>
      </c>
      <c r="B3277" s="6">
        <v>45745</v>
      </c>
      <c r="C3277" s="5">
        <f t="shared" si="408"/>
        <v>2025</v>
      </c>
      <c r="D3277" s="5">
        <f t="shared" si="409"/>
        <v>3</v>
      </c>
      <c r="E3277" s="5" t="str">
        <f t="shared" si="410"/>
        <v>Mar</v>
      </c>
      <c r="F3277" s="5" t="str">
        <f t="shared" si="411"/>
        <v>Q1</v>
      </c>
      <c r="G3277" s="5" t="s">
        <v>63</v>
      </c>
      <c r="H3277" s="5" t="s">
        <v>64</v>
      </c>
      <c r="I3277" s="5" t="s">
        <v>65</v>
      </c>
      <c r="J3277" s="5" t="s">
        <v>54</v>
      </c>
      <c r="K3277" s="5" t="s">
        <v>84</v>
      </c>
      <c r="L3277" s="5" t="s">
        <v>40</v>
      </c>
      <c r="M3277" s="5" t="s">
        <v>41</v>
      </c>
      <c r="N3277" s="5">
        <v>3</v>
      </c>
      <c r="O3277" s="7">
        <v>2636</v>
      </c>
      <c r="P3277" s="8">
        <v>0.05</v>
      </c>
      <c r="Q3277" s="7">
        <v>1284</v>
      </c>
      <c r="R3277" s="9">
        <f t="shared" si="412"/>
        <v>7512.5999999999995</v>
      </c>
      <c r="S3277" s="9">
        <f t="shared" si="413"/>
        <v>3852</v>
      </c>
      <c r="T3277" s="9">
        <f t="shared" si="414"/>
        <v>3660.5999999999995</v>
      </c>
      <c r="U3277" s="10">
        <f t="shared" si="415"/>
        <v>0.48726140084657771</v>
      </c>
      <c r="V3277" s="5" t="s">
        <v>42</v>
      </c>
    </row>
    <row r="3278" spans="1:22" x14ac:dyDescent="0.3">
      <c r="A3278" s="5" t="s">
        <v>3365</v>
      </c>
      <c r="B3278" s="6">
        <v>45745</v>
      </c>
      <c r="C3278" s="5">
        <f t="shared" si="408"/>
        <v>2025</v>
      </c>
      <c r="D3278" s="5">
        <f t="shared" si="409"/>
        <v>3</v>
      </c>
      <c r="E3278" s="5" t="str">
        <f t="shared" si="410"/>
        <v>Mar</v>
      </c>
      <c r="F3278" s="5" t="str">
        <f t="shared" si="411"/>
        <v>Q1</v>
      </c>
      <c r="G3278" s="5" t="s">
        <v>58</v>
      </c>
      <c r="H3278" s="5" t="s">
        <v>72</v>
      </c>
      <c r="I3278" s="5" t="s">
        <v>73</v>
      </c>
      <c r="J3278" s="5" t="s">
        <v>46</v>
      </c>
      <c r="K3278" s="5" t="s">
        <v>47</v>
      </c>
      <c r="L3278" s="5" t="s">
        <v>40</v>
      </c>
      <c r="M3278" s="5" t="s">
        <v>49</v>
      </c>
      <c r="N3278" s="5">
        <v>1</v>
      </c>
      <c r="O3278" s="7">
        <v>420</v>
      </c>
      <c r="P3278" s="8">
        <v>0.15</v>
      </c>
      <c r="Q3278" s="7">
        <v>192</v>
      </c>
      <c r="R3278" s="9">
        <f t="shared" si="412"/>
        <v>357</v>
      </c>
      <c r="S3278" s="9">
        <f t="shared" si="413"/>
        <v>192</v>
      </c>
      <c r="T3278" s="9">
        <f t="shared" si="414"/>
        <v>165</v>
      </c>
      <c r="U3278" s="10">
        <f t="shared" si="415"/>
        <v>0.46218487394957986</v>
      </c>
      <c r="V3278" s="5" t="s">
        <v>42</v>
      </c>
    </row>
    <row r="3279" spans="1:22" x14ac:dyDescent="0.3">
      <c r="A3279" s="5" t="s">
        <v>3366</v>
      </c>
      <c r="B3279" s="6">
        <v>45745</v>
      </c>
      <c r="C3279" s="5">
        <f t="shared" si="408"/>
        <v>2025</v>
      </c>
      <c r="D3279" s="5">
        <f t="shared" si="409"/>
        <v>3</v>
      </c>
      <c r="E3279" s="5" t="str">
        <f t="shared" si="410"/>
        <v>Mar</v>
      </c>
      <c r="F3279" s="5" t="str">
        <f t="shared" si="411"/>
        <v>Q1</v>
      </c>
      <c r="G3279" s="5" t="s">
        <v>63</v>
      </c>
      <c r="H3279" s="5" t="s">
        <v>64</v>
      </c>
      <c r="I3279" s="5" t="s">
        <v>65</v>
      </c>
      <c r="J3279" s="5" t="s">
        <v>46</v>
      </c>
      <c r="K3279" s="5" t="s">
        <v>89</v>
      </c>
      <c r="L3279" s="5" t="s">
        <v>40</v>
      </c>
      <c r="M3279" s="5" t="s">
        <v>56</v>
      </c>
      <c r="N3279" s="5">
        <v>1</v>
      </c>
      <c r="O3279" s="7">
        <v>2228</v>
      </c>
      <c r="P3279" s="8">
        <v>0.05</v>
      </c>
      <c r="Q3279" s="7">
        <v>1269</v>
      </c>
      <c r="R3279" s="9">
        <f t="shared" si="412"/>
        <v>2116.6</v>
      </c>
      <c r="S3279" s="9">
        <f t="shared" si="413"/>
        <v>1269</v>
      </c>
      <c r="T3279" s="9">
        <f t="shared" si="414"/>
        <v>847.59999999999991</v>
      </c>
      <c r="U3279" s="10">
        <f t="shared" si="415"/>
        <v>0.40045355759236506</v>
      </c>
      <c r="V3279" s="5" t="s">
        <v>42</v>
      </c>
    </row>
    <row r="3280" spans="1:22" x14ac:dyDescent="0.3">
      <c r="A3280" s="5" t="s">
        <v>3367</v>
      </c>
      <c r="B3280" s="6">
        <v>45746</v>
      </c>
      <c r="C3280" s="5">
        <f t="shared" si="408"/>
        <v>2025</v>
      </c>
      <c r="D3280" s="5">
        <f t="shared" si="409"/>
        <v>3</v>
      </c>
      <c r="E3280" s="5" t="str">
        <f t="shared" si="410"/>
        <v>Mar</v>
      </c>
      <c r="F3280" s="5" t="str">
        <f t="shared" si="411"/>
        <v>Q1</v>
      </c>
      <c r="G3280" s="5" t="s">
        <v>58</v>
      </c>
      <c r="H3280" s="5" t="s">
        <v>72</v>
      </c>
      <c r="I3280" s="5" t="s">
        <v>73</v>
      </c>
      <c r="J3280" s="5" t="s">
        <v>46</v>
      </c>
      <c r="K3280" s="5" t="s">
        <v>61</v>
      </c>
      <c r="L3280" s="5" t="s">
        <v>48</v>
      </c>
      <c r="M3280" s="5" t="s">
        <v>56</v>
      </c>
      <c r="N3280" s="5">
        <v>2</v>
      </c>
      <c r="O3280" s="7">
        <v>270</v>
      </c>
      <c r="P3280" s="8">
        <v>0.1</v>
      </c>
      <c r="Q3280" s="7">
        <v>114</v>
      </c>
      <c r="R3280" s="9">
        <f t="shared" si="412"/>
        <v>486</v>
      </c>
      <c r="S3280" s="9">
        <f t="shared" si="413"/>
        <v>228</v>
      </c>
      <c r="T3280" s="9">
        <f t="shared" si="414"/>
        <v>258</v>
      </c>
      <c r="U3280" s="10">
        <f t="shared" si="415"/>
        <v>0.53086419753086422</v>
      </c>
      <c r="V3280" s="5" t="s">
        <v>42</v>
      </c>
    </row>
    <row r="3281" spans="1:22" x14ac:dyDescent="0.3">
      <c r="A3281" s="5" t="s">
        <v>3368</v>
      </c>
      <c r="B3281" s="6">
        <v>45746</v>
      </c>
      <c r="C3281" s="5">
        <f t="shared" si="408"/>
        <v>2025</v>
      </c>
      <c r="D3281" s="5">
        <f t="shared" si="409"/>
        <v>3</v>
      </c>
      <c r="E3281" s="5" t="str">
        <f t="shared" si="410"/>
        <v>Mar</v>
      </c>
      <c r="F3281" s="5" t="str">
        <f t="shared" si="411"/>
        <v>Q1</v>
      </c>
      <c r="G3281" s="5" t="s">
        <v>58</v>
      </c>
      <c r="H3281" s="5" t="s">
        <v>68</v>
      </c>
      <c r="I3281" s="5" t="s">
        <v>69</v>
      </c>
      <c r="J3281" s="5" t="s">
        <v>46</v>
      </c>
      <c r="K3281" s="5" t="s">
        <v>47</v>
      </c>
      <c r="L3281" s="5" t="s">
        <v>76</v>
      </c>
      <c r="M3281" s="5" t="s">
        <v>41</v>
      </c>
      <c r="N3281" s="5">
        <v>3</v>
      </c>
      <c r="O3281" s="7">
        <v>412</v>
      </c>
      <c r="P3281" s="8">
        <v>0.15</v>
      </c>
      <c r="Q3281" s="7">
        <v>189</v>
      </c>
      <c r="R3281" s="9">
        <f t="shared" si="412"/>
        <v>1050.5999999999999</v>
      </c>
      <c r="S3281" s="9">
        <f t="shared" si="413"/>
        <v>567</v>
      </c>
      <c r="T3281" s="9">
        <f t="shared" si="414"/>
        <v>483.59999999999991</v>
      </c>
      <c r="U3281" s="10">
        <f t="shared" si="415"/>
        <v>0.46030839520274125</v>
      </c>
      <c r="V3281" s="5" t="s">
        <v>120</v>
      </c>
    </row>
    <row r="3282" spans="1:22" x14ac:dyDescent="0.3">
      <c r="A3282" s="5" t="s">
        <v>3369</v>
      </c>
      <c r="B3282" s="6">
        <v>45746</v>
      </c>
      <c r="C3282" s="5">
        <f t="shared" si="408"/>
        <v>2025</v>
      </c>
      <c r="D3282" s="5">
        <f t="shared" si="409"/>
        <v>3</v>
      </c>
      <c r="E3282" s="5" t="str">
        <f t="shared" si="410"/>
        <v>Mar</v>
      </c>
      <c r="F3282" s="5" t="str">
        <f t="shared" si="411"/>
        <v>Q1</v>
      </c>
      <c r="G3282" s="5" t="s">
        <v>63</v>
      </c>
      <c r="H3282" s="5" t="s">
        <v>64</v>
      </c>
      <c r="I3282" s="5" t="s">
        <v>65</v>
      </c>
      <c r="J3282" s="5" t="s">
        <v>54</v>
      </c>
      <c r="K3282" s="5" t="s">
        <v>55</v>
      </c>
      <c r="L3282" s="5" t="s">
        <v>40</v>
      </c>
      <c r="M3282" s="5" t="s">
        <v>56</v>
      </c>
      <c r="N3282" s="5">
        <v>1</v>
      </c>
      <c r="O3282" s="7">
        <v>2707</v>
      </c>
      <c r="P3282" s="8">
        <v>0</v>
      </c>
      <c r="Q3282" s="7">
        <v>1652</v>
      </c>
      <c r="R3282" s="9">
        <f t="shared" si="412"/>
        <v>2707</v>
      </c>
      <c r="S3282" s="9">
        <f t="shared" si="413"/>
        <v>1652</v>
      </c>
      <c r="T3282" s="9">
        <f t="shared" si="414"/>
        <v>1055</v>
      </c>
      <c r="U3282" s="10">
        <f t="shared" si="415"/>
        <v>0.38973032877724417</v>
      </c>
      <c r="V3282" s="5" t="s">
        <v>42</v>
      </c>
    </row>
    <row r="3283" spans="1:22" x14ac:dyDescent="0.3">
      <c r="A3283" s="5" t="s">
        <v>3370</v>
      </c>
      <c r="B3283" s="6">
        <v>45747</v>
      </c>
      <c r="C3283" s="5">
        <f t="shared" si="408"/>
        <v>2025</v>
      </c>
      <c r="D3283" s="5">
        <f t="shared" si="409"/>
        <v>3</v>
      </c>
      <c r="E3283" s="5" t="str">
        <f t="shared" si="410"/>
        <v>Mar</v>
      </c>
      <c r="F3283" s="5" t="str">
        <f t="shared" si="411"/>
        <v>Q1</v>
      </c>
      <c r="G3283" s="5" t="s">
        <v>63</v>
      </c>
      <c r="H3283" s="5" t="s">
        <v>64</v>
      </c>
      <c r="I3283" s="5" t="s">
        <v>65</v>
      </c>
      <c r="J3283" s="5" t="s">
        <v>38</v>
      </c>
      <c r="K3283" s="5" t="s">
        <v>118</v>
      </c>
      <c r="L3283" s="5" t="s">
        <v>40</v>
      </c>
      <c r="M3283" s="5" t="s">
        <v>49</v>
      </c>
      <c r="N3283" s="5">
        <v>2</v>
      </c>
      <c r="O3283" s="7">
        <v>17424</v>
      </c>
      <c r="P3283" s="8">
        <v>0</v>
      </c>
      <c r="Q3283" s="7">
        <v>13957</v>
      </c>
      <c r="R3283" s="9">
        <f t="shared" si="412"/>
        <v>34848</v>
      </c>
      <c r="S3283" s="9">
        <f t="shared" si="413"/>
        <v>27914</v>
      </c>
      <c r="T3283" s="9">
        <f t="shared" si="414"/>
        <v>6934</v>
      </c>
      <c r="U3283" s="10">
        <f t="shared" si="415"/>
        <v>0.19897842056932966</v>
      </c>
      <c r="V3283" s="5" t="s">
        <v>42</v>
      </c>
    </row>
    <row r="3284" spans="1:22" x14ac:dyDescent="0.3">
      <c r="A3284" s="5" t="s">
        <v>3371</v>
      </c>
      <c r="B3284" s="6">
        <v>45747</v>
      </c>
      <c r="C3284" s="5">
        <f t="shared" si="408"/>
        <v>2025</v>
      </c>
      <c r="D3284" s="5">
        <f t="shared" si="409"/>
        <v>3</v>
      </c>
      <c r="E3284" s="5" t="str">
        <f t="shared" si="410"/>
        <v>Mar</v>
      </c>
      <c r="F3284" s="5" t="str">
        <f t="shared" si="411"/>
        <v>Q1</v>
      </c>
      <c r="G3284" s="5" t="s">
        <v>35</v>
      </c>
      <c r="H3284" s="5" t="s">
        <v>36</v>
      </c>
      <c r="I3284" s="5" t="s">
        <v>37</v>
      </c>
      <c r="J3284" s="5" t="s">
        <v>38</v>
      </c>
      <c r="K3284" s="5" t="s">
        <v>118</v>
      </c>
      <c r="L3284" s="5" t="s">
        <v>40</v>
      </c>
      <c r="M3284" s="5" t="s">
        <v>49</v>
      </c>
      <c r="N3284" s="5">
        <v>4</v>
      </c>
      <c r="O3284" s="7">
        <v>16355</v>
      </c>
      <c r="P3284" s="8">
        <v>0.05</v>
      </c>
      <c r="Q3284" s="7">
        <v>12528</v>
      </c>
      <c r="R3284" s="9">
        <f t="shared" si="412"/>
        <v>62149</v>
      </c>
      <c r="S3284" s="9">
        <f t="shared" si="413"/>
        <v>50112</v>
      </c>
      <c r="T3284" s="9">
        <f t="shared" si="414"/>
        <v>12037</v>
      </c>
      <c r="U3284" s="10">
        <f t="shared" si="415"/>
        <v>0.19367970522454103</v>
      </c>
      <c r="V3284" s="5" t="s">
        <v>42</v>
      </c>
    </row>
    <row r="3285" spans="1:22" x14ac:dyDescent="0.3">
      <c r="A3285" s="5" t="s">
        <v>3372</v>
      </c>
      <c r="B3285" s="6">
        <v>45747</v>
      </c>
      <c r="C3285" s="5">
        <f t="shared" si="408"/>
        <v>2025</v>
      </c>
      <c r="D3285" s="5">
        <f t="shared" si="409"/>
        <v>3</v>
      </c>
      <c r="E3285" s="5" t="str">
        <f t="shared" si="410"/>
        <v>Mar</v>
      </c>
      <c r="F3285" s="5" t="str">
        <f t="shared" si="411"/>
        <v>Q1</v>
      </c>
      <c r="G3285" s="5" t="s">
        <v>35</v>
      </c>
      <c r="H3285" s="5" t="s">
        <v>44</v>
      </c>
      <c r="I3285" s="5" t="s">
        <v>45</v>
      </c>
      <c r="J3285" s="5" t="s">
        <v>54</v>
      </c>
      <c r="K3285" s="5" t="s">
        <v>84</v>
      </c>
      <c r="L3285" s="5" t="s">
        <v>40</v>
      </c>
      <c r="M3285" s="5" t="s">
        <v>41</v>
      </c>
      <c r="N3285" s="5">
        <v>3</v>
      </c>
      <c r="O3285" s="7">
        <v>2561</v>
      </c>
      <c r="P3285" s="8">
        <v>0.15</v>
      </c>
      <c r="Q3285" s="7">
        <v>1288</v>
      </c>
      <c r="R3285" s="9">
        <f t="shared" si="412"/>
        <v>6530.55</v>
      </c>
      <c r="S3285" s="9">
        <f t="shared" si="413"/>
        <v>3864</v>
      </c>
      <c r="T3285" s="9">
        <f t="shared" si="414"/>
        <v>2666.55</v>
      </c>
      <c r="U3285" s="10">
        <f t="shared" si="415"/>
        <v>0.40831936054390522</v>
      </c>
      <c r="V3285" s="5" t="s">
        <v>42</v>
      </c>
    </row>
    <row r="3286" spans="1:22" x14ac:dyDescent="0.3">
      <c r="A3286" s="5" t="s">
        <v>3373</v>
      </c>
      <c r="B3286" s="6">
        <v>45747</v>
      </c>
      <c r="C3286" s="5">
        <f t="shared" si="408"/>
        <v>2025</v>
      </c>
      <c r="D3286" s="5">
        <f t="shared" si="409"/>
        <v>3</v>
      </c>
      <c r="E3286" s="5" t="str">
        <f t="shared" si="410"/>
        <v>Mar</v>
      </c>
      <c r="F3286" s="5" t="str">
        <f t="shared" si="411"/>
        <v>Q1</v>
      </c>
      <c r="G3286" s="5" t="s">
        <v>51</v>
      </c>
      <c r="H3286" s="5" t="s">
        <v>106</v>
      </c>
      <c r="I3286" s="5" t="s">
        <v>107</v>
      </c>
      <c r="J3286" s="5" t="s">
        <v>46</v>
      </c>
      <c r="K3286" s="5" t="s">
        <v>61</v>
      </c>
      <c r="L3286" s="5" t="s">
        <v>40</v>
      </c>
      <c r="M3286" s="5" t="s">
        <v>41</v>
      </c>
      <c r="N3286" s="5">
        <v>1</v>
      </c>
      <c r="O3286" s="7">
        <v>270</v>
      </c>
      <c r="P3286" s="8">
        <v>0.15</v>
      </c>
      <c r="Q3286" s="7">
        <v>113</v>
      </c>
      <c r="R3286" s="9">
        <f t="shared" si="412"/>
        <v>229.5</v>
      </c>
      <c r="S3286" s="9">
        <f t="shared" si="413"/>
        <v>113</v>
      </c>
      <c r="T3286" s="9">
        <f t="shared" si="414"/>
        <v>116.5</v>
      </c>
      <c r="U3286" s="10">
        <f t="shared" si="415"/>
        <v>0.50762527233115473</v>
      </c>
      <c r="V3286" s="5" t="s">
        <v>42</v>
      </c>
    </row>
    <row r="3287" spans="1:22" x14ac:dyDescent="0.3">
      <c r="A3287" s="5" t="s">
        <v>3374</v>
      </c>
      <c r="B3287" s="6">
        <v>45747</v>
      </c>
      <c r="C3287" s="5">
        <f t="shared" si="408"/>
        <v>2025</v>
      </c>
      <c r="D3287" s="5">
        <f t="shared" si="409"/>
        <v>3</v>
      </c>
      <c r="E3287" s="5" t="str">
        <f t="shared" si="410"/>
        <v>Mar</v>
      </c>
      <c r="F3287" s="5" t="str">
        <f t="shared" si="411"/>
        <v>Q1</v>
      </c>
      <c r="G3287" s="5" t="s">
        <v>51</v>
      </c>
      <c r="H3287" s="5" t="s">
        <v>79</v>
      </c>
      <c r="I3287" s="5" t="s">
        <v>80</v>
      </c>
      <c r="J3287" s="5" t="s">
        <v>81</v>
      </c>
      <c r="K3287" s="5" t="s">
        <v>94</v>
      </c>
      <c r="L3287" s="5" t="s">
        <v>40</v>
      </c>
      <c r="M3287" s="5" t="s">
        <v>56</v>
      </c>
      <c r="N3287" s="5">
        <v>1</v>
      </c>
      <c r="O3287" s="7">
        <v>29711</v>
      </c>
      <c r="P3287" s="8">
        <v>0.3</v>
      </c>
      <c r="Q3287" s="7">
        <v>20024</v>
      </c>
      <c r="R3287" s="9">
        <f t="shared" si="412"/>
        <v>20797.699999999997</v>
      </c>
      <c r="S3287" s="9">
        <f t="shared" si="413"/>
        <v>20024</v>
      </c>
      <c r="T3287" s="9">
        <f t="shared" si="414"/>
        <v>773.69999999999709</v>
      </c>
      <c r="U3287" s="10">
        <f t="shared" si="415"/>
        <v>3.7201228982050763E-2</v>
      </c>
      <c r="V3287" s="5" t="s">
        <v>42</v>
      </c>
    </row>
    <row r="3288" spans="1:22" x14ac:dyDescent="0.3">
      <c r="A3288" s="5" t="s">
        <v>3375</v>
      </c>
      <c r="B3288" s="6">
        <v>45748</v>
      </c>
      <c r="C3288" s="5">
        <f t="shared" si="408"/>
        <v>2025</v>
      </c>
      <c r="D3288" s="5">
        <f t="shared" si="409"/>
        <v>4</v>
      </c>
      <c r="E3288" s="5" t="str">
        <f t="shared" si="410"/>
        <v>Apr</v>
      </c>
      <c r="F3288" s="5" t="str">
        <f t="shared" si="411"/>
        <v>Q2</v>
      </c>
      <c r="G3288" s="5" t="s">
        <v>35</v>
      </c>
      <c r="H3288" s="5" t="s">
        <v>91</v>
      </c>
      <c r="I3288" s="5" t="s">
        <v>92</v>
      </c>
      <c r="J3288" s="5" t="s">
        <v>38</v>
      </c>
      <c r="K3288" s="5" t="s">
        <v>118</v>
      </c>
      <c r="L3288" s="5" t="s">
        <v>40</v>
      </c>
      <c r="M3288" s="5" t="s">
        <v>49</v>
      </c>
      <c r="N3288" s="5">
        <v>2</v>
      </c>
      <c r="O3288" s="7">
        <v>16507</v>
      </c>
      <c r="P3288" s="8">
        <v>0</v>
      </c>
      <c r="Q3288" s="7">
        <v>12904</v>
      </c>
      <c r="R3288" s="9">
        <f t="shared" si="412"/>
        <v>33014</v>
      </c>
      <c r="S3288" s="9">
        <f t="shared" si="413"/>
        <v>25808</v>
      </c>
      <c r="T3288" s="9">
        <f t="shared" si="414"/>
        <v>7206</v>
      </c>
      <c r="U3288" s="10">
        <f t="shared" si="415"/>
        <v>0.218271036529957</v>
      </c>
      <c r="V3288" s="5" t="s">
        <v>42</v>
      </c>
    </row>
    <row r="3289" spans="1:22" x14ac:dyDescent="0.3">
      <c r="A3289" s="5" t="s">
        <v>3376</v>
      </c>
      <c r="B3289" s="6">
        <v>45748</v>
      </c>
      <c r="C3289" s="5">
        <f t="shared" si="408"/>
        <v>2025</v>
      </c>
      <c r="D3289" s="5">
        <f t="shared" si="409"/>
        <v>4</v>
      </c>
      <c r="E3289" s="5" t="str">
        <f t="shared" si="410"/>
        <v>Apr</v>
      </c>
      <c r="F3289" s="5" t="str">
        <f t="shared" si="411"/>
        <v>Q2</v>
      </c>
      <c r="G3289" s="5" t="s">
        <v>51</v>
      </c>
      <c r="H3289" s="5" t="s">
        <v>106</v>
      </c>
      <c r="I3289" s="5" t="s">
        <v>107</v>
      </c>
      <c r="J3289" s="5" t="s">
        <v>46</v>
      </c>
      <c r="K3289" s="5" t="s">
        <v>66</v>
      </c>
      <c r="L3289" s="5" t="s">
        <v>40</v>
      </c>
      <c r="M3289" s="5" t="s">
        <v>41</v>
      </c>
      <c r="N3289" s="5">
        <v>2</v>
      </c>
      <c r="O3289" s="7">
        <v>281</v>
      </c>
      <c r="P3289" s="8">
        <v>0.2</v>
      </c>
      <c r="Q3289" s="7">
        <v>109</v>
      </c>
      <c r="R3289" s="9">
        <f t="shared" si="412"/>
        <v>449.6</v>
      </c>
      <c r="S3289" s="9">
        <f t="shared" si="413"/>
        <v>218</v>
      </c>
      <c r="T3289" s="9">
        <f t="shared" si="414"/>
        <v>231.60000000000002</v>
      </c>
      <c r="U3289" s="10">
        <f t="shared" si="415"/>
        <v>0.51512455516014233</v>
      </c>
      <c r="V3289" s="5" t="s">
        <v>42</v>
      </c>
    </row>
    <row r="3290" spans="1:22" x14ac:dyDescent="0.3">
      <c r="A3290" s="5" t="s">
        <v>3377</v>
      </c>
      <c r="B3290" s="6">
        <v>45748</v>
      </c>
      <c r="C3290" s="5">
        <f t="shared" si="408"/>
        <v>2025</v>
      </c>
      <c r="D3290" s="5">
        <f t="shared" si="409"/>
        <v>4</v>
      </c>
      <c r="E3290" s="5" t="str">
        <f t="shared" si="410"/>
        <v>Apr</v>
      </c>
      <c r="F3290" s="5" t="str">
        <f t="shared" si="411"/>
        <v>Q2</v>
      </c>
      <c r="G3290" s="5" t="s">
        <v>35</v>
      </c>
      <c r="H3290" s="5" t="s">
        <v>36</v>
      </c>
      <c r="I3290" s="5" t="s">
        <v>37</v>
      </c>
      <c r="J3290" s="5" t="s">
        <v>54</v>
      </c>
      <c r="K3290" s="5" t="s">
        <v>99</v>
      </c>
      <c r="L3290" s="5" t="s">
        <v>48</v>
      </c>
      <c r="M3290" s="5" t="s">
        <v>41</v>
      </c>
      <c r="N3290" s="5">
        <v>3</v>
      </c>
      <c r="O3290" s="7">
        <v>1623</v>
      </c>
      <c r="P3290" s="8">
        <v>0.05</v>
      </c>
      <c r="Q3290" s="7">
        <v>844</v>
      </c>
      <c r="R3290" s="9">
        <f t="shared" si="412"/>
        <v>4625.55</v>
      </c>
      <c r="S3290" s="9">
        <f t="shared" si="413"/>
        <v>2532</v>
      </c>
      <c r="T3290" s="9">
        <f t="shared" si="414"/>
        <v>2093.5500000000002</v>
      </c>
      <c r="U3290" s="10">
        <f t="shared" si="415"/>
        <v>0.45260563608651944</v>
      </c>
      <c r="V3290" s="5" t="s">
        <v>42</v>
      </c>
    </row>
    <row r="3291" spans="1:22" x14ac:dyDescent="0.3">
      <c r="A3291" s="5" t="s">
        <v>3378</v>
      </c>
      <c r="B3291" s="6">
        <v>45749</v>
      </c>
      <c r="C3291" s="5">
        <f t="shared" si="408"/>
        <v>2025</v>
      </c>
      <c r="D3291" s="5">
        <f t="shared" si="409"/>
        <v>4</v>
      </c>
      <c r="E3291" s="5" t="str">
        <f t="shared" si="410"/>
        <v>Apr</v>
      </c>
      <c r="F3291" s="5" t="str">
        <f t="shared" si="411"/>
        <v>Q2</v>
      </c>
      <c r="G3291" s="5" t="s">
        <v>63</v>
      </c>
      <c r="H3291" s="5" t="s">
        <v>109</v>
      </c>
      <c r="I3291" s="5" t="s">
        <v>110</v>
      </c>
      <c r="J3291" s="5" t="s">
        <v>46</v>
      </c>
      <c r="K3291" s="5" t="s">
        <v>47</v>
      </c>
      <c r="L3291" s="5" t="s">
        <v>48</v>
      </c>
      <c r="M3291" s="5" t="s">
        <v>49</v>
      </c>
      <c r="N3291" s="5">
        <v>1</v>
      </c>
      <c r="O3291" s="7">
        <v>460</v>
      </c>
      <c r="P3291" s="8">
        <v>0.1</v>
      </c>
      <c r="Q3291" s="7">
        <v>207</v>
      </c>
      <c r="R3291" s="9">
        <f t="shared" si="412"/>
        <v>414</v>
      </c>
      <c r="S3291" s="9">
        <f t="shared" si="413"/>
        <v>207</v>
      </c>
      <c r="T3291" s="9">
        <f t="shared" si="414"/>
        <v>207</v>
      </c>
      <c r="U3291" s="10">
        <f t="shared" si="415"/>
        <v>0.5</v>
      </c>
      <c r="V3291" s="5" t="s">
        <v>42</v>
      </c>
    </row>
    <row r="3292" spans="1:22" x14ac:dyDescent="0.3">
      <c r="A3292" s="5" t="s">
        <v>3379</v>
      </c>
      <c r="B3292" s="6">
        <v>45749</v>
      </c>
      <c r="C3292" s="5">
        <f t="shared" si="408"/>
        <v>2025</v>
      </c>
      <c r="D3292" s="5">
        <f t="shared" si="409"/>
        <v>4</v>
      </c>
      <c r="E3292" s="5" t="str">
        <f t="shared" si="410"/>
        <v>Apr</v>
      </c>
      <c r="F3292" s="5" t="str">
        <f t="shared" si="411"/>
        <v>Q2</v>
      </c>
      <c r="G3292" s="5" t="s">
        <v>58</v>
      </c>
      <c r="H3292" s="5" t="s">
        <v>59</v>
      </c>
      <c r="I3292" s="5" t="s">
        <v>60</v>
      </c>
      <c r="J3292" s="5" t="s">
        <v>46</v>
      </c>
      <c r="K3292" s="5" t="s">
        <v>47</v>
      </c>
      <c r="L3292" s="5" t="s">
        <v>40</v>
      </c>
      <c r="M3292" s="5" t="s">
        <v>41</v>
      </c>
      <c r="N3292" s="5">
        <v>4</v>
      </c>
      <c r="O3292" s="7">
        <v>471</v>
      </c>
      <c r="P3292" s="8">
        <v>0.05</v>
      </c>
      <c r="Q3292" s="7">
        <v>214</v>
      </c>
      <c r="R3292" s="9">
        <f t="shared" si="412"/>
        <v>1789.8</v>
      </c>
      <c r="S3292" s="9">
        <f t="shared" si="413"/>
        <v>856</v>
      </c>
      <c r="T3292" s="9">
        <f t="shared" si="414"/>
        <v>933.8</v>
      </c>
      <c r="U3292" s="10">
        <f t="shared" si="415"/>
        <v>0.52173427198569666</v>
      </c>
      <c r="V3292" s="5" t="s">
        <v>42</v>
      </c>
    </row>
    <row r="3293" spans="1:22" x14ac:dyDescent="0.3">
      <c r="A3293" s="5" t="s">
        <v>3380</v>
      </c>
      <c r="B3293" s="6">
        <v>45749</v>
      </c>
      <c r="C3293" s="5">
        <f t="shared" si="408"/>
        <v>2025</v>
      </c>
      <c r="D3293" s="5">
        <f t="shared" si="409"/>
        <v>4</v>
      </c>
      <c r="E3293" s="5" t="str">
        <f t="shared" si="410"/>
        <v>Apr</v>
      </c>
      <c r="F3293" s="5" t="str">
        <f t="shared" si="411"/>
        <v>Q2</v>
      </c>
      <c r="G3293" s="5" t="s">
        <v>51</v>
      </c>
      <c r="H3293" s="5" t="s">
        <v>79</v>
      </c>
      <c r="I3293" s="5" t="s">
        <v>80</v>
      </c>
      <c r="J3293" s="5" t="s">
        <v>81</v>
      </c>
      <c r="K3293" s="5" t="s">
        <v>94</v>
      </c>
      <c r="L3293" s="5" t="s">
        <v>40</v>
      </c>
      <c r="M3293" s="5" t="s">
        <v>41</v>
      </c>
      <c r="N3293" s="5">
        <v>5</v>
      </c>
      <c r="O3293" s="7">
        <v>33241</v>
      </c>
      <c r="P3293" s="8">
        <v>0.3</v>
      </c>
      <c r="Q3293" s="7">
        <v>22212</v>
      </c>
      <c r="R3293" s="9">
        <f t="shared" si="412"/>
        <v>116343.49999999999</v>
      </c>
      <c r="S3293" s="9">
        <f t="shared" si="413"/>
        <v>111060</v>
      </c>
      <c r="T3293" s="9">
        <f t="shared" si="414"/>
        <v>5283.4999999999854</v>
      </c>
      <c r="U3293" s="10">
        <f t="shared" si="415"/>
        <v>4.5412936691778968E-2</v>
      </c>
      <c r="V3293" s="5" t="s">
        <v>42</v>
      </c>
    </row>
    <row r="3294" spans="1:22" x14ac:dyDescent="0.3">
      <c r="A3294" s="5" t="s">
        <v>3381</v>
      </c>
      <c r="B3294" s="6">
        <v>45750</v>
      </c>
      <c r="C3294" s="5">
        <f t="shared" si="408"/>
        <v>2025</v>
      </c>
      <c r="D3294" s="5">
        <f t="shared" si="409"/>
        <v>4</v>
      </c>
      <c r="E3294" s="5" t="str">
        <f t="shared" si="410"/>
        <v>Apr</v>
      </c>
      <c r="F3294" s="5" t="str">
        <f t="shared" si="411"/>
        <v>Q2</v>
      </c>
      <c r="G3294" s="5" t="s">
        <v>35</v>
      </c>
      <c r="H3294" s="5" t="s">
        <v>44</v>
      </c>
      <c r="I3294" s="5" t="s">
        <v>45</v>
      </c>
      <c r="J3294" s="5" t="s">
        <v>81</v>
      </c>
      <c r="K3294" s="5" t="s">
        <v>130</v>
      </c>
      <c r="L3294" s="5" t="s">
        <v>76</v>
      </c>
      <c r="M3294" s="5" t="s">
        <v>56</v>
      </c>
      <c r="N3294" s="5">
        <v>8</v>
      </c>
      <c r="O3294" s="7">
        <v>13108</v>
      </c>
      <c r="P3294" s="8">
        <v>0.2</v>
      </c>
      <c r="Q3294" s="7">
        <v>7707</v>
      </c>
      <c r="R3294" s="9">
        <f t="shared" si="412"/>
        <v>83891.200000000012</v>
      </c>
      <c r="S3294" s="9">
        <f t="shared" si="413"/>
        <v>61656</v>
      </c>
      <c r="T3294" s="9">
        <f t="shared" si="414"/>
        <v>22235.200000000012</v>
      </c>
      <c r="U3294" s="10">
        <f t="shared" si="415"/>
        <v>0.2650480622520599</v>
      </c>
      <c r="V3294" s="5" t="s">
        <v>42</v>
      </c>
    </row>
    <row r="3295" spans="1:22" x14ac:dyDescent="0.3">
      <c r="A3295" s="5" t="s">
        <v>3382</v>
      </c>
      <c r="B3295" s="6">
        <v>45750</v>
      </c>
      <c r="C3295" s="5">
        <f t="shared" si="408"/>
        <v>2025</v>
      </c>
      <c r="D3295" s="5">
        <f t="shared" si="409"/>
        <v>4</v>
      </c>
      <c r="E3295" s="5" t="str">
        <f t="shared" si="410"/>
        <v>Apr</v>
      </c>
      <c r="F3295" s="5" t="str">
        <f t="shared" si="411"/>
        <v>Q2</v>
      </c>
      <c r="G3295" s="5" t="s">
        <v>63</v>
      </c>
      <c r="H3295" s="5" t="s">
        <v>109</v>
      </c>
      <c r="I3295" s="5" t="s">
        <v>110</v>
      </c>
      <c r="J3295" s="5" t="s">
        <v>38</v>
      </c>
      <c r="K3295" s="5" t="s">
        <v>118</v>
      </c>
      <c r="L3295" s="5" t="s">
        <v>40</v>
      </c>
      <c r="M3295" s="5" t="s">
        <v>56</v>
      </c>
      <c r="N3295" s="5">
        <v>4</v>
      </c>
      <c r="O3295" s="7">
        <v>19466</v>
      </c>
      <c r="P3295" s="8">
        <v>0</v>
      </c>
      <c r="Q3295" s="7">
        <v>15445</v>
      </c>
      <c r="R3295" s="9">
        <f t="shared" si="412"/>
        <v>77864</v>
      </c>
      <c r="S3295" s="9">
        <f t="shared" si="413"/>
        <v>61780</v>
      </c>
      <c r="T3295" s="9">
        <f t="shared" si="414"/>
        <v>16084</v>
      </c>
      <c r="U3295" s="10">
        <f t="shared" si="415"/>
        <v>0.20656529333196341</v>
      </c>
      <c r="V3295" s="5" t="s">
        <v>42</v>
      </c>
    </row>
    <row r="3296" spans="1:22" x14ac:dyDescent="0.3">
      <c r="A3296" s="5" t="s">
        <v>3383</v>
      </c>
      <c r="B3296" s="6">
        <v>45751</v>
      </c>
      <c r="C3296" s="5">
        <f t="shared" si="408"/>
        <v>2025</v>
      </c>
      <c r="D3296" s="5">
        <f t="shared" si="409"/>
        <v>4</v>
      </c>
      <c r="E3296" s="5" t="str">
        <f t="shared" si="410"/>
        <v>Apr</v>
      </c>
      <c r="F3296" s="5" t="str">
        <f t="shared" si="411"/>
        <v>Q2</v>
      </c>
      <c r="G3296" s="5" t="s">
        <v>51</v>
      </c>
      <c r="H3296" s="5" t="s">
        <v>79</v>
      </c>
      <c r="I3296" s="5" t="s">
        <v>80</v>
      </c>
      <c r="J3296" s="5" t="s">
        <v>54</v>
      </c>
      <c r="K3296" s="5" t="s">
        <v>99</v>
      </c>
      <c r="L3296" s="5" t="s">
        <v>76</v>
      </c>
      <c r="M3296" s="5" t="s">
        <v>56</v>
      </c>
      <c r="N3296" s="5">
        <v>4</v>
      </c>
      <c r="O3296" s="7">
        <v>1697</v>
      </c>
      <c r="P3296" s="8">
        <v>0.05</v>
      </c>
      <c r="Q3296" s="7">
        <v>886</v>
      </c>
      <c r="R3296" s="9">
        <f t="shared" si="412"/>
        <v>6448.5999999999995</v>
      </c>
      <c r="S3296" s="9">
        <f t="shared" si="413"/>
        <v>3544</v>
      </c>
      <c r="T3296" s="9">
        <f t="shared" si="414"/>
        <v>2904.5999999999995</v>
      </c>
      <c r="U3296" s="10">
        <f t="shared" si="415"/>
        <v>0.45042334770337744</v>
      </c>
      <c r="V3296" s="5" t="s">
        <v>42</v>
      </c>
    </row>
    <row r="3297" spans="1:22" x14ac:dyDescent="0.3">
      <c r="A3297" s="5" t="s">
        <v>3384</v>
      </c>
      <c r="B3297" s="6">
        <v>45751</v>
      </c>
      <c r="C3297" s="5">
        <f t="shared" si="408"/>
        <v>2025</v>
      </c>
      <c r="D3297" s="5">
        <f t="shared" si="409"/>
        <v>4</v>
      </c>
      <c r="E3297" s="5" t="str">
        <f t="shared" si="410"/>
        <v>Apr</v>
      </c>
      <c r="F3297" s="5" t="str">
        <f t="shared" si="411"/>
        <v>Q2</v>
      </c>
      <c r="G3297" s="5" t="s">
        <v>51</v>
      </c>
      <c r="H3297" s="5" t="s">
        <v>52</v>
      </c>
      <c r="I3297" s="5" t="s">
        <v>53</v>
      </c>
      <c r="J3297" s="5" t="s">
        <v>38</v>
      </c>
      <c r="K3297" s="5" t="s">
        <v>39</v>
      </c>
      <c r="L3297" s="5" t="s">
        <v>48</v>
      </c>
      <c r="M3297" s="5" t="s">
        <v>56</v>
      </c>
      <c r="N3297" s="5">
        <v>2</v>
      </c>
      <c r="O3297" s="7">
        <v>53739</v>
      </c>
      <c r="P3297" s="8">
        <v>0.15</v>
      </c>
      <c r="Q3297" s="7">
        <v>44490</v>
      </c>
      <c r="R3297" s="9">
        <f t="shared" si="412"/>
        <v>91356.3</v>
      </c>
      <c r="S3297" s="9">
        <f t="shared" si="413"/>
        <v>88980</v>
      </c>
      <c r="T3297" s="9">
        <f t="shared" si="414"/>
        <v>2376.3000000000029</v>
      </c>
      <c r="U3297" s="10">
        <f t="shared" si="415"/>
        <v>2.6011342403315402E-2</v>
      </c>
      <c r="V3297" s="5" t="s">
        <v>42</v>
      </c>
    </row>
    <row r="3298" spans="1:22" x14ac:dyDescent="0.3">
      <c r="A3298" s="5" t="s">
        <v>3385</v>
      </c>
      <c r="B3298" s="6">
        <v>45751</v>
      </c>
      <c r="C3298" s="5">
        <f t="shared" si="408"/>
        <v>2025</v>
      </c>
      <c r="D3298" s="5">
        <f t="shared" si="409"/>
        <v>4</v>
      </c>
      <c r="E3298" s="5" t="str">
        <f t="shared" si="410"/>
        <v>Apr</v>
      </c>
      <c r="F3298" s="5" t="str">
        <f t="shared" si="411"/>
        <v>Q2</v>
      </c>
      <c r="G3298" s="5" t="s">
        <v>58</v>
      </c>
      <c r="H3298" s="5" t="s">
        <v>72</v>
      </c>
      <c r="I3298" s="5" t="s">
        <v>73</v>
      </c>
      <c r="J3298" s="5" t="s">
        <v>54</v>
      </c>
      <c r="K3298" s="5" t="s">
        <v>55</v>
      </c>
      <c r="L3298" s="5" t="s">
        <v>40</v>
      </c>
      <c r="M3298" s="5" t="s">
        <v>56</v>
      </c>
      <c r="N3298" s="5">
        <v>4</v>
      </c>
      <c r="O3298" s="7">
        <v>2534</v>
      </c>
      <c r="P3298" s="8">
        <v>0.05</v>
      </c>
      <c r="Q3298" s="7">
        <v>1503</v>
      </c>
      <c r="R3298" s="9">
        <f t="shared" si="412"/>
        <v>9629.1999999999989</v>
      </c>
      <c r="S3298" s="9">
        <f t="shared" si="413"/>
        <v>6012</v>
      </c>
      <c r="T3298" s="9">
        <f t="shared" si="414"/>
        <v>3617.1999999999989</v>
      </c>
      <c r="U3298" s="10">
        <f t="shared" si="415"/>
        <v>0.37564906741993098</v>
      </c>
      <c r="V3298" s="5" t="s">
        <v>42</v>
      </c>
    </row>
    <row r="3299" spans="1:22" x14ac:dyDescent="0.3">
      <c r="A3299" s="5" t="s">
        <v>3386</v>
      </c>
      <c r="B3299" s="6">
        <v>45752</v>
      </c>
      <c r="C3299" s="5">
        <f t="shared" si="408"/>
        <v>2025</v>
      </c>
      <c r="D3299" s="5">
        <f t="shared" si="409"/>
        <v>4</v>
      </c>
      <c r="E3299" s="5" t="str">
        <f t="shared" si="410"/>
        <v>Apr</v>
      </c>
      <c r="F3299" s="5" t="str">
        <f t="shared" si="411"/>
        <v>Q2</v>
      </c>
      <c r="G3299" s="5" t="s">
        <v>51</v>
      </c>
      <c r="H3299" s="5" t="s">
        <v>52</v>
      </c>
      <c r="I3299" s="5" t="s">
        <v>53</v>
      </c>
      <c r="J3299" s="5" t="s">
        <v>46</v>
      </c>
      <c r="K3299" s="5" t="s">
        <v>47</v>
      </c>
      <c r="L3299" s="5" t="s">
        <v>40</v>
      </c>
      <c r="M3299" s="5" t="s">
        <v>56</v>
      </c>
      <c r="N3299" s="5">
        <v>3</v>
      </c>
      <c r="O3299" s="7">
        <v>444</v>
      </c>
      <c r="P3299" s="8">
        <v>0</v>
      </c>
      <c r="Q3299" s="7">
        <v>196</v>
      </c>
      <c r="R3299" s="9">
        <f t="shared" si="412"/>
        <v>1332</v>
      </c>
      <c r="S3299" s="9">
        <f t="shared" si="413"/>
        <v>588</v>
      </c>
      <c r="T3299" s="9">
        <f t="shared" si="414"/>
        <v>744</v>
      </c>
      <c r="U3299" s="10">
        <f t="shared" si="415"/>
        <v>0.55855855855855852</v>
      </c>
      <c r="V3299" s="5" t="s">
        <v>42</v>
      </c>
    </row>
    <row r="3300" spans="1:22" x14ac:dyDescent="0.3">
      <c r="A3300" s="5" t="s">
        <v>3387</v>
      </c>
      <c r="B3300" s="6">
        <v>45752</v>
      </c>
      <c r="C3300" s="5">
        <f t="shared" si="408"/>
        <v>2025</v>
      </c>
      <c r="D3300" s="5">
        <f t="shared" si="409"/>
        <v>4</v>
      </c>
      <c r="E3300" s="5" t="str">
        <f t="shared" si="410"/>
        <v>Apr</v>
      </c>
      <c r="F3300" s="5" t="str">
        <f t="shared" si="411"/>
        <v>Q2</v>
      </c>
      <c r="G3300" s="5" t="s">
        <v>58</v>
      </c>
      <c r="H3300" s="5" t="s">
        <v>59</v>
      </c>
      <c r="I3300" s="5" t="s">
        <v>60</v>
      </c>
      <c r="J3300" s="5" t="s">
        <v>46</v>
      </c>
      <c r="K3300" s="5" t="s">
        <v>89</v>
      </c>
      <c r="L3300" s="5" t="s">
        <v>76</v>
      </c>
      <c r="M3300" s="5" t="s">
        <v>41</v>
      </c>
      <c r="N3300" s="5">
        <v>2</v>
      </c>
      <c r="O3300" s="7">
        <v>2196</v>
      </c>
      <c r="P3300" s="8">
        <v>0.05</v>
      </c>
      <c r="Q3300" s="7">
        <v>1263</v>
      </c>
      <c r="R3300" s="9">
        <f t="shared" si="412"/>
        <v>4172.3999999999996</v>
      </c>
      <c r="S3300" s="9">
        <f t="shared" si="413"/>
        <v>2526</v>
      </c>
      <c r="T3300" s="9">
        <f t="shared" si="414"/>
        <v>1646.3999999999996</v>
      </c>
      <c r="U3300" s="10">
        <f t="shared" si="415"/>
        <v>0.39459303997699163</v>
      </c>
      <c r="V3300" s="5" t="s">
        <v>42</v>
      </c>
    </row>
    <row r="3301" spans="1:22" x14ac:dyDescent="0.3">
      <c r="A3301" s="5" t="s">
        <v>3388</v>
      </c>
      <c r="B3301" s="6">
        <v>45752</v>
      </c>
      <c r="C3301" s="5">
        <f t="shared" si="408"/>
        <v>2025</v>
      </c>
      <c r="D3301" s="5">
        <f t="shared" si="409"/>
        <v>4</v>
      </c>
      <c r="E3301" s="5" t="str">
        <f t="shared" si="410"/>
        <v>Apr</v>
      </c>
      <c r="F3301" s="5" t="str">
        <f t="shared" si="411"/>
        <v>Q2</v>
      </c>
      <c r="G3301" s="5" t="s">
        <v>58</v>
      </c>
      <c r="H3301" s="5" t="s">
        <v>59</v>
      </c>
      <c r="I3301" s="5" t="s">
        <v>60</v>
      </c>
      <c r="J3301" s="5" t="s">
        <v>38</v>
      </c>
      <c r="K3301" s="5" t="s">
        <v>39</v>
      </c>
      <c r="L3301" s="5" t="s">
        <v>48</v>
      </c>
      <c r="M3301" s="5" t="s">
        <v>41</v>
      </c>
      <c r="N3301" s="5">
        <v>4</v>
      </c>
      <c r="O3301" s="7">
        <v>48636</v>
      </c>
      <c r="P3301" s="8">
        <v>0.2</v>
      </c>
      <c r="Q3301" s="7">
        <v>41621</v>
      </c>
      <c r="R3301" s="9">
        <f t="shared" si="412"/>
        <v>155635.20000000001</v>
      </c>
      <c r="S3301" s="9">
        <f t="shared" si="413"/>
        <v>166484</v>
      </c>
      <c r="T3301" s="9">
        <f t="shared" si="414"/>
        <v>-10848.799999999988</v>
      </c>
      <c r="U3301" s="10">
        <f t="shared" si="415"/>
        <v>-6.9706595937165799E-2</v>
      </c>
      <c r="V3301" s="5" t="s">
        <v>42</v>
      </c>
    </row>
    <row r="3302" spans="1:22" x14ac:dyDescent="0.3">
      <c r="A3302" s="5" t="s">
        <v>3389</v>
      </c>
      <c r="B3302" s="6">
        <v>45752</v>
      </c>
      <c r="C3302" s="5">
        <f t="shared" si="408"/>
        <v>2025</v>
      </c>
      <c r="D3302" s="5">
        <f t="shared" si="409"/>
        <v>4</v>
      </c>
      <c r="E3302" s="5" t="str">
        <f t="shared" si="410"/>
        <v>Apr</v>
      </c>
      <c r="F3302" s="5" t="str">
        <f t="shared" si="411"/>
        <v>Q2</v>
      </c>
      <c r="G3302" s="5" t="s">
        <v>58</v>
      </c>
      <c r="H3302" s="5" t="s">
        <v>68</v>
      </c>
      <c r="I3302" s="5" t="s">
        <v>69</v>
      </c>
      <c r="J3302" s="5" t="s">
        <v>54</v>
      </c>
      <c r="K3302" s="5" t="s">
        <v>84</v>
      </c>
      <c r="L3302" s="5" t="s">
        <v>76</v>
      </c>
      <c r="M3302" s="5" t="s">
        <v>49</v>
      </c>
      <c r="N3302" s="5">
        <v>2</v>
      </c>
      <c r="O3302" s="7">
        <v>2230</v>
      </c>
      <c r="P3302" s="8">
        <v>0.1</v>
      </c>
      <c r="Q3302" s="7">
        <v>1140</v>
      </c>
      <c r="R3302" s="9">
        <f t="shared" si="412"/>
        <v>4014</v>
      </c>
      <c r="S3302" s="9">
        <f t="shared" si="413"/>
        <v>2280</v>
      </c>
      <c r="T3302" s="9">
        <f t="shared" si="414"/>
        <v>1734</v>
      </c>
      <c r="U3302" s="10">
        <f t="shared" si="415"/>
        <v>0.43198804185351269</v>
      </c>
      <c r="V3302" s="5" t="s">
        <v>42</v>
      </c>
    </row>
    <row r="3303" spans="1:22" x14ac:dyDescent="0.3">
      <c r="A3303" s="5" t="s">
        <v>3390</v>
      </c>
      <c r="B3303" s="6">
        <v>45753</v>
      </c>
      <c r="C3303" s="5">
        <f t="shared" si="408"/>
        <v>2025</v>
      </c>
      <c r="D3303" s="5">
        <f t="shared" si="409"/>
        <v>4</v>
      </c>
      <c r="E3303" s="5" t="str">
        <f t="shared" si="410"/>
        <v>Apr</v>
      </c>
      <c r="F3303" s="5" t="str">
        <f t="shared" si="411"/>
        <v>Q2</v>
      </c>
      <c r="G3303" s="5" t="s">
        <v>51</v>
      </c>
      <c r="H3303" s="5" t="s">
        <v>106</v>
      </c>
      <c r="I3303" s="5" t="s">
        <v>107</v>
      </c>
      <c r="J3303" s="5" t="s">
        <v>38</v>
      </c>
      <c r="K3303" s="5" t="s">
        <v>75</v>
      </c>
      <c r="L3303" s="5" t="s">
        <v>40</v>
      </c>
      <c r="M3303" s="5" t="s">
        <v>41</v>
      </c>
      <c r="N3303" s="5">
        <v>1</v>
      </c>
      <c r="O3303" s="7">
        <v>11320</v>
      </c>
      <c r="P3303" s="8">
        <v>0.2</v>
      </c>
      <c r="Q3303" s="7">
        <v>8552</v>
      </c>
      <c r="R3303" s="9">
        <f t="shared" si="412"/>
        <v>9056</v>
      </c>
      <c r="S3303" s="9">
        <f t="shared" si="413"/>
        <v>8552</v>
      </c>
      <c r="T3303" s="9">
        <f t="shared" si="414"/>
        <v>504</v>
      </c>
      <c r="U3303" s="10">
        <f t="shared" si="415"/>
        <v>5.5653710247349823E-2</v>
      </c>
      <c r="V3303" s="5" t="s">
        <v>42</v>
      </c>
    </row>
    <row r="3304" spans="1:22" x14ac:dyDescent="0.3">
      <c r="A3304" s="5" t="s">
        <v>3391</v>
      </c>
      <c r="B3304" s="6">
        <v>45753</v>
      </c>
      <c r="C3304" s="5">
        <f t="shared" si="408"/>
        <v>2025</v>
      </c>
      <c r="D3304" s="5">
        <f t="shared" si="409"/>
        <v>4</v>
      </c>
      <c r="E3304" s="5" t="str">
        <f t="shared" si="410"/>
        <v>Apr</v>
      </c>
      <c r="F3304" s="5" t="str">
        <f t="shared" si="411"/>
        <v>Q2</v>
      </c>
      <c r="G3304" s="5" t="s">
        <v>63</v>
      </c>
      <c r="H3304" s="5" t="s">
        <v>86</v>
      </c>
      <c r="I3304" s="5" t="s">
        <v>87</v>
      </c>
      <c r="J3304" s="5" t="s">
        <v>46</v>
      </c>
      <c r="K3304" s="5" t="s">
        <v>47</v>
      </c>
      <c r="L3304" s="5" t="s">
        <v>40</v>
      </c>
      <c r="M3304" s="5" t="s">
        <v>49</v>
      </c>
      <c r="N3304" s="5">
        <v>1</v>
      </c>
      <c r="O3304" s="7">
        <v>429</v>
      </c>
      <c r="P3304" s="8">
        <v>0.05</v>
      </c>
      <c r="Q3304" s="7">
        <v>191</v>
      </c>
      <c r="R3304" s="9">
        <f t="shared" si="412"/>
        <v>407.54999999999995</v>
      </c>
      <c r="S3304" s="9">
        <f t="shared" si="413"/>
        <v>191</v>
      </c>
      <c r="T3304" s="9">
        <f t="shared" si="414"/>
        <v>216.54999999999995</v>
      </c>
      <c r="U3304" s="10">
        <f t="shared" si="415"/>
        <v>0.53134584713532074</v>
      </c>
      <c r="V3304" s="5" t="s">
        <v>42</v>
      </c>
    </row>
    <row r="3305" spans="1:22" x14ac:dyDescent="0.3">
      <c r="A3305" s="5" t="s">
        <v>3392</v>
      </c>
      <c r="B3305" s="6">
        <v>45753</v>
      </c>
      <c r="C3305" s="5">
        <f t="shared" si="408"/>
        <v>2025</v>
      </c>
      <c r="D3305" s="5">
        <f t="shared" si="409"/>
        <v>4</v>
      </c>
      <c r="E3305" s="5" t="str">
        <f t="shared" si="410"/>
        <v>Apr</v>
      </c>
      <c r="F3305" s="5" t="str">
        <f t="shared" si="411"/>
        <v>Q2</v>
      </c>
      <c r="G3305" s="5" t="s">
        <v>35</v>
      </c>
      <c r="H3305" s="5" t="s">
        <v>44</v>
      </c>
      <c r="I3305" s="5" t="s">
        <v>45</v>
      </c>
      <c r="J3305" s="5" t="s">
        <v>81</v>
      </c>
      <c r="K3305" s="5" t="s">
        <v>82</v>
      </c>
      <c r="L3305" s="5" t="s">
        <v>48</v>
      </c>
      <c r="M3305" s="5" t="s">
        <v>49</v>
      </c>
      <c r="N3305" s="5">
        <v>3</v>
      </c>
      <c r="O3305" s="7">
        <v>6793</v>
      </c>
      <c r="P3305" s="8">
        <v>0.1</v>
      </c>
      <c r="Q3305" s="7">
        <v>3699</v>
      </c>
      <c r="R3305" s="9">
        <f t="shared" si="412"/>
        <v>18341.100000000002</v>
      </c>
      <c r="S3305" s="9">
        <f t="shared" si="413"/>
        <v>11097</v>
      </c>
      <c r="T3305" s="9">
        <f t="shared" si="414"/>
        <v>7244.1000000000022</v>
      </c>
      <c r="U3305" s="10">
        <f t="shared" si="415"/>
        <v>0.39496540556455184</v>
      </c>
      <c r="V3305" s="5" t="s">
        <v>42</v>
      </c>
    </row>
    <row r="3306" spans="1:22" x14ac:dyDescent="0.3">
      <c r="A3306" s="5" t="s">
        <v>3393</v>
      </c>
      <c r="B3306" s="6">
        <v>45754</v>
      </c>
      <c r="C3306" s="5">
        <f t="shared" si="408"/>
        <v>2025</v>
      </c>
      <c r="D3306" s="5">
        <f t="shared" si="409"/>
        <v>4</v>
      </c>
      <c r="E3306" s="5" t="str">
        <f t="shared" si="410"/>
        <v>Apr</v>
      </c>
      <c r="F3306" s="5" t="str">
        <f t="shared" si="411"/>
        <v>Q2</v>
      </c>
      <c r="G3306" s="5" t="s">
        <v>58</v>
      </c>
      <c r="H3306" s="5" t="s">
        <v>59</v>
      </c>
      <c r="I3306" s="5" t="s">
        <v>60</v>
      </c>
      <c r="J3306" s="5" t="s">
        <v>46</v>
      </c>
      <c r="K3306" s="5" t="s">
        <v>47</v>
      </c>
      <c r="L3306" s="5" t="s">
        <v>48</v>
      </c>
      <c r="M3306" s="5" t="s">
        <v>49</v>
      </c>
      <c r="N3306" s="5">
        <v>2</v>
      </c>
      <c r="O3306" s="7">
        <v>492</v>
      </c>
      <c r="P3306" s="8">
        <v>0.15</v>
      </c>
      <c r="Q3306" s="7">
        <v>224</v>
      </c>
      <c r="R3306" s="9">
        <f t="shared" si="412"/>
        <v>836.4</v>
      </c>
      <c r="S3306" s="9">
        <f t="shared" si="413"/>
        <v>448</v>
      </c>
      <c r="T3306" s="9">
        <f t="shared" si="414"/>
        <v>388.4</v>
      </c>
      <c r="U3306" s="10">
        <f t="shared" si="415"/>
        <v>0.46437111429937827</v>
      </c>
      <c r="V3306" s="5" t="s">
        <v>42</v>
      </c>
    </row>
    <row r="3307" spans="1:22" x14ac:dyDescent="0.3">
      <c r="A3307" s="5" t="s">
        <v>3394</v>
      </c>
      <c r="B3307" s="6">
        <v>45754</v>
      </c>
      <c r="C3307" s="5">
        <f t="shared" si="408"/>
        <v>2025</v>
      </c>
      <c r="D3307" s="5">
        <f t="shared" si="409"/>
        <v>4</v>
      </c>
      <c r="E3307" s="5" t="str">
        <f t="shared" si="410"/>
        <v>Apr</v>
      </c>
      <c r="F3307" s="5" t="str">
        <f t="shared" si="411"/>
        <v>Q2</v>
      </c>
      <c r="G3307" s="5" t="s">
        <v>51</v>
      </c>
      <c r="H3307" s="5" t="s">
        <v>106</v>
      </c>
      <c r="I3307" s="5" t="s">
        <v>107</v>
      </c>
      <c r="J3307" s="5" t="s">
        <v>81</v>
      </c>
      <c r="K3307" s="5" t="s">
        <v>94</v>
      </c>
      <c r="L3307" s="5" t="s">
        <v>40</v>
      </c>
      <c r="M3307" s="5" t="s">
        <v>56</v>
      </c>
      <c r="N3307" s="5">
        <v>2</v>
      </c>
      <c r="O3307" s="7">
        <v>29681</v>
      </c>
      <c r="P3307" s="8">
        <v>0.35</v>
      </c>
      <c r="Q3307" s="7">
        <v>19721</v>
      </c>
      <c r="R3307" s="9">
        <f t="shared" si="412"/>
        <v>38585.300000000003</v>
      </c>
      <c r="S3307" s="9">
        <f t="shared" si="413"/>
        <v>39442</v>
      </c>
      <c r="T3307" s="9">
        <f t="shared" si="414"/>
        <v>-856.69999999999709</v>
      </c>
      <c r="U3307" s="10">
        <f t="shared" si="415"/>
        <v>-2.2202755971833757E-2</v>
      </c>
      <c r="V3307" s="5" t="s">
        <v>42</v>
      </c>
    </row>
    <row r="3308" spans="1:22" x14ac:dyDescent="0.3">
      <c r="A3308" s="5" t="s">
        <v>3395</v>
      </c>
      <c r="B3308" s="6">
        <v>45754</v>
      </c>
      <c r="C3308" s="5">
        <f t="shared" si="408"/>
        <v>2025</v>
      </c>
      <c r="D3308" s="5">
        <f t="shared" si="409"/>
        <v>4</v>
      </c>
      <c r="E3308" s="5" t="str">
        <f t="shared" si="410"/>
        <v>Apr</v>
      </c>
      <c r="F3308" s="5" t="str">
        <f t="shared" si="411"/>
        <v>Q2</v>
      </c>
      <c r="G3308" s="5" t="s">
        <v>35</v>
      </c>
      <c r="H3308" s="5" t="s">
        <v>91</v>
      </c>
      <c r="I3308" s="5" t="s">
        <v>92</v>
      </c>
      <c r="J3308" s="5" t="s">
        <v>81</v>
      </c>
      <c r="K3308" s="5" t="s">
        <v>146</v>
      </c>
      <c r="L3308" s="5" t="s">
        <v>40</v>
      </c>
      <c r="M3308" s="5" t="s">
        <v>49</v>
      </c>
      <c r="N3308" s="5">
        <v>5</v>
      </c>
      <c r="O3308" s="7">
        <v>9694</v>
      </c>
      <c r="P3308" s="8">
        <v>0</v>
      </c>
      <c r="Q3308" s="7">
        <v>6039</v>
      </c>
      <c r="R3308" s="9">
        <f t="shared" si="412"/>
        <v>48470</v>
      </c>
      <c r="S3308" s="9">
        <f t="shared" si="413"/>
        <v>30195</v>
      </c>
      <c r="T3308" s="9">
        <f t="shared" si="414"/>
        <v>18275</v>
      </c>
      <c r="U3308" s="10">
        <f t="shared" si="415"/>
        <v>0.37703734268619765</v>
      </c>
      <c r="V3308" s="5" t="s">
        <v>42</v>
      </c>
    </row>
    <row r="3309" spans="1:22" x14ac:dyDescent="0.3">
      <c r="A3309" s="5" t="s">
        <v>3396</v>
      </c>
      <c r="B3309" s="6">
        <v>45754</v>
      </c>
      <c r="C3309" s="5">
        <f t="shared" si="408"/>
        <v>2025</v>
      </c>
      <c r="D3309" s="5">
        <f t="shared" si="409"/>
        <v>4</v>
      </c>
      <c r="E3309" s="5" t="str">
        <f t="shared" si="410"/>
        <v>Apr</v>
      </c>
      <c r="F3309" s="5" t="str">
        <f t="shared" si="411"/>
        <v>Q2</v>
      </c>
      <c r="G3309" s="5" t="s">
        <v>63</v>
      </c>
      <c r="H3309" s="5" t="s">
        <v>109</v>
      </c>
      <c r="I3309" s="5" t="s">
        <v>110</v>
      </c>
      <c r="J3309" s="5" t="s">
        <v>46</v>
      </c>
      <c r="K3309" s="5" t="s">
        <v>89</v>
      </c>
      <c r="L3309" s="5" t="s">
        <v>40</v>
      </c>
      <c r="M3309" s="5" t="s">
        <v>41</v>
      </c>
      <c r="N3309" s="5">
        <v>2</v>
      </c>
      <c r="O3309" s="7">
        <v>2267</v>
      </c>
      <c r="P3309" s="8">
        <v>0.05</v>
      </c>
      <c r="Q3309" s="7">
        <v>1280</v>
      </c>
      <c r="R3309" s="9">
        <f t="shared" si="412"/>
        <v>4307.3</v>
      </c>
      <c r="S3309" s="9">
        <f t="shared" si="413"/>
        <v>2560</v>
      </c>
      <c r="T3309" s="9">
        <f t="shared" si="414"/>
        <v>1747.3000000000002</v>
      </c>
      <c r="U3309" s="10">
        <f t="shared" si="415"/>
        <v>0.40566015833584845</v>
      </c>
      <c r="V3309" s="5" t="s">
        <v>42</v>
      </c>
    </row>
    <row r="3310" spans="1:22" x14ac:dyDescent="0.3">
      <c r="A3310" s="5" t="s">
        <v>3397</v>
      </c>
      <c r="B3310" s="6">
        <v>45755</v>
      </c>
      <c r="C3310" s="5">
        <f t="shared" si="408"/>
        <v>2025</v>
      </c>
      <c r="D3310" s="5">
        <f t="shared" si="409"/>
        <v>4</v>
      </c>
      <c r="E3310" s="5" t="str">
        <f t="shared" si="410"/>
        <v>Apr</v>
      </c>
      <c r="F3310" s="5" t="str">
        <f t="shared" si="411"/>
        <v>Q2</v>
      </c>
      <c r="G3310" s="5" t="s">
        <v>58</v>
      </c>
      <c r="H3310" s="5" t="s">
        <v>72</v>
      </c>
      <c r="I3310" s="5" t="s">
        <v>73</v>
      </c>
      <c r="J3310" s="5" t="s">
        <v>54</v>
      </c>
      <c r="K3310" s="5" t="s">
        <v>99</v>
      </c>
      <c r="L3310" s="5" t="s">
        <v>76</v>
      </c>
      <c r="M3310" s="5" t="s">
        <v>41</v>
      </c>
      <c r="N3310" s="5">
        <v>1</v>
      </c>
      <c r="O3310" s="7">
        <v>1818</v>
      </c>
      <c r="P3310" s="8">
        <v>0.2</v>
      </c>
      <c r="Q3310" s="7">
        <v>924</v>
      </c>
      <c r="R3310" s="9">
        <f t="shared" si="412"/>
        <v>1454.4</v>
      </c>
      <c r="S3310" s="9">
        <f t="shared" si="413"/>
        <v>924</v>
      </c>
      <c r="T3310" s="9">
        <f t="shared" si="414"/>
        <v>530.40000000000009</v>
      </c>
      <c r="U3310" s="10">
        <f t="shared" si="415"/>
        <v>0.36468646864686471</v>
      </c>
      <c r="V3310" s="5" t="s">
        <v>42</v>
      </c>
    </row>
    <row r="3311" spans="1:22" x14ac:dyDescent="0.3">
      <c r="A3311" s="5" t="s">
        <v>3398</v>
      </c>
      <c r="B3311" s="6">
        <v>45755</v>
      </c>
      <c r="C3311" s="5">
        <f t="shared" si="408"/>
        <v>2025</v>
      </c>
      <c r="D3311" s="5">
        <f t="shared" si="409"/>
        <v>4</v>
      </c>
      <c r="E3311" s="5" t="str">
        <f t="shared" si="410"/>
        <v>Apr</v>
      </c>
      <c r="F3311" s="5" t="str">
        <f t="shared" si="411"/>
        <v>Q2</v>
      </c>
      <c r="G3311" s="5" t="s">
        <v>51</v>
      </c>
      <c r="H3311" s="5" t="s">
        <v>106</v>
      </c>
      <c r="I3311" s="5" t="s">
        <v>107</v>
      </c>
      <c r="J3311" s="5" t="s">
        <v>38</v>
      </c>
      <c r="K3311" s="5" t="s">
        <v>104</v>
      </c>
      <c r="L3311" s="5" t="s">
        <v>48</v>
      </c>
      <c r="M3311" s="5" t="s">
        <v>41</v>
      </c>
      <c r="N3311" s="5">
        <v>3</v>
      </c>
      <c r="O3311" s="7">
        <v>1402</v>
      </c>
      <c r="P3311" s="8">
        <v>0.05</v>
      </c>
      <c r="Q3311" s="7">
        <v>713</v>
      </c>
      <c r="R3311" s="9">
        <f t="shared" si="412"/>
        <v>3995.7</v>
      </c>
      <c r="S3311" s="9">
        <f t="shared" si="413"/>
        <v>2139</v>
      </c>
      <c r="T3311" s="9">
        <f t="shared" si="414"/>
        <v>1856.6999999999998</v>
      </c>
      <c r="U3311" s="10">
        <f t="shared" si="415"/>
        <v>0.46467452511449808</v>
      </c>
      <c r="V3311" s="5" t="s">
        <v>42</v>
      </c>
    </row>
    <row r="3312" spans="1:22" x14ac:dyDescent="0.3">
      <c r="A3312" s="5" t="s">
        <v>3399</v>
      </c>
      <c r="B3312" s="6">
        <v>45757</v>
      </c>
      <c r="C3312" s="5">
        <f t="shared" si="408"/>
        <v>2025</v>
      </c>
      <c r="D3312" s="5">
        <f t="shared" si="409"/>
        <v>4</v>
      </c>
      <c r="E3312" s="5" t="str">
        <f t="shared" si="410"/>
        <v>Apr</v>
      </c>
      <c r="F3312" s="5" t="str">
        <f t="shared" si="411"/>
        <v>Q2</v>
      </c>
      <c r="G3312" s="5" t="s">
        <v>35</v>
      </c>
      <c r="H3312" s="5" t="s">
        <v>36</v>
      </c>
      <c r="I3312" s="5" t="s">
        <v>37</v>
      </c>
      <c r="J3312" s="5" t="s">
        <v>81</v>
      </c>
      <c r="K3312" s="5" t="s">
        <v>94</v>
      </c>
      <c r="L3312" s="5" t="s">
        <v>76</v>
      </c>
      <c r="M3312" s="5" t="s">
        <v>41</v>
      </c>
      <c r="N3312" s="5">
        <v>3</v>
      </c>
      <c r="O3312" s="7">
        <v>34450</v>
      </c>
      <c r="P3312" s="8">
        <v>0.05</v>
      </c>
      <c r="Q3312" s="7">
        <v>22745</v>
      </c>
      <c r="R3312" s="9">
        <f t="shared" si="412"/>
        <v>98182.5</v>
      </c>
      <c r="S3312" s="9">
        <f t="shared" si="413"/>
        <v>68235</v>
      </c>
      <c r="T3312" s="9">
        <f t="shared" si="414"/>
        <v>29947.5</v>
      </c>
      <c r="U3312" s="10">
        <f t="shared" si="415"/>
        <v>0.30501871514781148</v>
      </c>
      <c r="V3312" s="5" t="s">
        <v>42</v>
      </c>
    </row>
    <row r="3313" spans="1:22" x14ac:dyDescent="0.3">
      <c r="A3313" s="5" t="s">
        <v>3400</v>
      </c>
      <c r="B3313" s="6">
        <v>45757</v>
      </c>
      <c r="C3313" s="5">
        <f t="shared" si="408"/>
        <v>2025</v>
      </c>
      <c r="D3313" s="5">
        <f t="shared" si="409"/>
        <v>4</v>
      </c>
      <c r="E3313" s="5" t="str">
        <f t="shared" si="410"/>
        <v>Apr</v>
      </c>
      <c r="F3313" s="5" t="str">
        <f t="shared" si="411"/>
        <v>Q2</v>
      </c>
      <c r="G3313" s="5" t="s">
        <v>51</v>
      </c>
      <c r="H3313" s="5" t="s">
        <v>106</v>
      </c>
      <c r="I3313" s="5" t="s">
        <v>107</v>
      </c>
      <c r="J3313" s="5" t="s">
        <v>46</v>
      </c>
      <c r="K3313" s="5" t="s">
        <v>47</v>
      </c>
      <c r="L3313" s="5" t="s">
        <v>40</v>
      </c>
      <c r="M3313" s="5" t="s">
        <v>49</v>
      </c>
      <c r="N3313" s="5">
        <v>2</v>
      </c>
      <c r="O3313" s="7">
        <v>482</v>
      </c>
      <c r="P3313" s="8">
        <v>0</v>
      </c>
      <c r="Q3313" s="7">
        <v>212</v>
      </c>
      <c r="R3313" s="9">
        <f t="shared" si="412"/>
        <v>964</v>
      </c>
      <c r="S3313" s="9">
        <f t="shared" si="413"/>
        <v>424</v>
      </c>
      <c r="T3313" s="9">
        <f t="shared" si="414"/>
        <v>540</v>
      </c>
      <c r="U3313" s="10">
        <f t="shared" si="415"/>
        <v>0.56016597510373445</v>
      </c>
      <c r="V3313" s="5" t="s">
        <v>42</v>
      </c>
    </row>
    <row r="3314" spans="1:22" x14ac:dyDescent="0.3">
      <c r="A3314" s="5" t="s">
        <v>3401</v>
      </c>
      <c r="B3314" s="6">
        <v>45757</v>
      </c>
      <c r="C3314" s="5">
        <f t="shared" si="408"/>
        <v>2025</v>
      </c>
      <c r="D3314" s="5">
        <f t="shared" si="409"/>
        <v>4</v>
      </c>
      <c r="E3314" s="5" t="str">
        <f t="shared" si="410"/>
        <v>Apr</v>
      </c>
      <c r="F3314" s="5" t="str">
        <f t="shared" si="411"/>
        <v>Q2</v>
      </c>
      <c r="G3314" s="5" t="s">
        <v>51</v>
      </c>
      <c r="H3314" s="5" t="s">
        <v>79</v>
      </c>
      <c r="I3314" s="5" t="s">
        <v>80</v>
      </c>
      <c r="J3314" s="5" t="s">
        <v>46</v>
      </c>
      <c r="K3314" s="5" t="s">
        <v>66</v>
      </c>
      <c r="L3314" s="5" t="s">
        <v>40</v>
      </c>
      <c r="M3314" s="5" t="s">
        <v>49</v>
      </c>
      <c r="N3314" s="5">
        <v>3</v>
      </c>
      <c r="O3314" s="7">
        <v>290</v>
      </c>
      <c r="P3314" s="8">
        <v>0.15</v>
      </c>
      <c r="Q3314" s="7">
        <v>114</v>
      </c>
      <c r="R3314" s="9">
        <f t="shared" si="412"/>
        <v>739.5</v>
      </c>
      <c r="S3314" s="9">
        <f t="shared" si="413"/>
        <v>342</v>
      </c>
      <c r="T3314" s="9">
        <f t="shared" si="414"/>
        <v>397.5</v>
      </c>
      <c r="U3314" s="10">
        <f t="shared" si="415"/>
        <v>0.53752535496957399</v>
      </c>
      <c r="V3314" s="5" t="s">
        <v>42</v>
      </c>
    </row>
    <row r="3315" spans="1:22" x14ac:dyDescent="0.3">
      <c r="A3315" s="5" t="s">
        <v>3402</v>
      </c>
      <c r="B3315" s="6">
        <v>45758</v>
      </c>
      <c r="C3315" s="5">
        <f t="shared" si="408"/>
        <v>2025</v>
      </c>
      <c r="D3315" s="5">
        <f t="shared" si="409"/>
        <v>4</v>
      </c>
      <c r="E3315" s="5" t="str">
        <f t="shared" si="410"/>
        <v>Apr</v>
      </c>
      <c r="F3315" s="5" t="str">
        <f t="shared" si="411"/>
        <v>Q2</v>
      </c>
      <c r="G3315" s="5" t="s">
        <v>51</v>
      </c>
      <c r="H3315" s="5" t="s">
        <v>79</v>
      </c>
      <c r="I3315" s="5" t="s">
        <v>80</v>
      </c>
      <c r="J3315" s="5" t="s">
        <v>38</v>
      </c>
      <c r="K3315" s="5" t="s">
        <v>75</v>
      </c>
      <c r="L3315" s="5" t="s">
        <v>48</v>
      </c>
      <c r="M3315" s="5" t="s">
        <v>41</v>
      </c>
      <c r="N3315" s="5">
        <v>1</v>
      </c>
      <c r="O3315" s="7">
        <v>11008</v>
      </c>
      <c r="P3315" s="8">
        <v>0.1</v>
      </c>
      <c r="Q3315" s="7">
        <v>8002</v>
      </c>
      <c r="R3315" s="9">
        <f t="shared" si="412"/>
        <v>9907.2000000000007</v>
      </c>
      <c r="S3315" s="9">
        <f t="shared" si="413"/>
        <v>8002</v>
      </c>
      <c r="T3315" s="9">
        <f t="shared" si="414"/>
        <v>1905.2000000000007</v>
      </c>
      <c r="U3315" s="10">
        <f t="shared" si="415"/>
        <v>0.19230458656330754</v>
      </c>
      <c r="V3315" s="5" t="s">
        <v>42</v>
      </c>
    </row>
    <row r="3316" spans="1:22" x14ac:dyDescent="0.3">
      <c r="A3316" s="5" t="s">
        <v>3403</v>
      </c>
      <c r="B3316" s="6">
        <v>45758</v>
      </c>
      <c r="C3316" s="5">
        <f t="shared" si="408"/>
        <v>2025</v>
      </c>
      <c r="D3316" s="5">
        <f t="shared" si="409"/>
        <v>4</v>
      </c>
      <c r="E3316" s="5" t="str">
        <f t="shared" si="410"/>
        <v>Apr</v>
      </c>
      <c r="F3316" s="5" t="str">
        <f t="shared" si="411"/>
        <v>Q2</v>
      </c>
      <c r="G3316" s="5" t="s">
        <v>51</v>
      </c>
      <c r="H3316" s="5" t="s">
        <v>106</v>
      </c>
      <c r="I3316" s="5" t="s">
        <v>107</v>
      </c>
      <c r="J3316" s="5" t="s">
        <v>54</v>
      </c>
      <c r="K3316" s="5" t="s">
        <v>84</v>
      </c>
      <c r="L3316" s="5" t="s">
        <v>40</v>
      </c>
      <c r="M3316" s="5" t="s">
        <v>41</v>
      </c>
      <c r="N3316" s="5">
        <v>1</v>
      </c>
      <c r="O3316" s="7">
        <v>2626</v>
      </c>
      <c r="P3316" s="8">
        <v>0.05</v>
      </c>
      <c r="Q3316" s="7">
        <v>1338</v>
      </c>
      <c r="R3316" s="9">
        <f t="shared" si="412"/>
        <v>2494.6999999999998</v>
      </c>
      <c r="S3316" s="9">
        <f t="shared" si="413"/>
        <v>1338</v>
      </c>
      <c r="T3316" s="9">
        <f t="shared" si="414"/>
        <v>1156.6999999999998</v>
      </c>
      <c r="U3316" s="10">
        <f t="shared" si="415"/>
        <v>0.46366296548683206</v>
      </c>
      <c r="V3316" s="5" t="s">
        <v>120</v>
      </c>
    </row>
    <row r="3317" spans="1:22" x14ac:dyDescent="0.3">
      <c r="A3317" s="5" t="s">
        <v>3404</v>
      </c>
      <c r="B3317" s="6">
        <v>45758</v>
      </c>
      <c r="C3317" s="5">
        <f t="shared" si="408"/>
        <v>2025</v>
      </c>
      <c r="D3317" s="5">
        <f t="shared" si="409"/>
        <v>4</v>
      </c>
      <c r="E3317" s="5" t="str">
        <f t="shared" si="410"/>
        <v>Apr</v>
      </c>
      <c r="F3317" s="5" t="str">
        <f t="shared" si="411"/>
        <v>Q2</v>
      </c>
      <c r="G3317" s="5" t="s">
        <v>63</v>
      </c>
      <c r="H3317" s="5" t="s">
        <v>86</v>
      </c>
      <c r="I3317" s="5" t="s">
        <v>87</v>
      </c>
      <c r="J3317" s="5" t="s">
        <v>46</v>
      </c>
      <c r="K3317" s="5" t="s">
        <v>89</v>
      </c>
      <c r="L3317" s="5" t="s">
        <v>40</v>
      </c>
      <c r="M3317" s="5" t="s">
        <v>49</v>
      </c>
      <c r="N3317" s="5">
        <v>2</v>
      </c>
      <c r="O3317" s="7">
        <v>1984</v>
      </c>
      <c r="P3317" s="8">
        <v>0.1</v>
      </c>
      <c r="Q3317" s="7">
        <v>1176</v>
      </c>
      <c r="R3317" s="9">
        <f t="shared" si="412"/>
        <v>3571.2000000000003</v>
      </c>
      <c r="S3317" s="9">
        <f t="shared" si="413"/>
        <v>2352</v>
      </c>
      <c r="T3317" s="9">
        <f t="shared" si="414"/>
        <v>1219.2000000000003</v>
      </c>
      <c r="U3317" s="10">
        <f t="shared" si="415"/>
        <v>0.34139784946236562</v>
      </c>
      <c r="V3317" s="5" t="s">
        <v>42</v>
      </c>
    </row>
    <row r="3318" spans="1:22" x14ac:dyDescent="0.3">
      <c r="A3318" s="5" t="s">
        <v>3405</v>
      </c>
      <c r="B3318" s="6">
        <v>45758</v>
      </c>
      <c r="C3318" s="5">
        <f t="shared" si="408"/>
        <v>2025</v>
      </c>
      <c r="D3318" s="5">
        <f t="shared" si="409"/>
        <v>4</v>
      </c>
      <c r="E3318" s="5" t="str">
        <f t="shared" si="410"/>
        <v>Apr</v>
      </c>
      <c r="F3318" s="5" t="str">
        <f t="shared" si="411"/>
        <v>Q2</v>
      </c>
      <c r="G3318" s="5" t="s">
        <v>58</v>
      </c>
      <c r="H3318" s="5" t="s">
        <v>68</v>
      </c>
      <c r="I3318" s="5" t="s">
        <v>69</v>
      </c>
      <c r="J3318" s="5" t="s">
        <v>38</v>
      </c>
      <c r="K3318" s="5" t="s">
        <v>39</v>
      </c>
      <c r="L3318" s="5" t="s">
        <v>48</v>
      </c>
      <c r="M3318" s="5" t="s">
        <v>49</v>
      </c>
      <c r="N3318" s="5">
        <v>4</v>
      </c>
      <c r="O3318" s="7">
        <v>57041</v>
      </c>
      <c r="P3318" s="8">
        <v>0</v>
      </c>
      <c r="Q3318" s="7">
        <v>47373</v>
      </c>
      <c r="R3318" s="9">
        <f t="shared" si="412"/>
        <v>228164</v>
      </c>
      <c r="S3318" s="9">
        <f t="shared" si="413"/>
        <v>189492</v>
      </c>
      <c r="T3318" s="9">
        <f t="shared" si="414"/>
        <v>38672</v>
      </c>
      <c r="U3318" s="10">
        <f t="shared" si="415"/>
        <v>0.16949211970337125</v>
      </c>
      <c r="V3318" s="5" t="s">
        <v>42</v>
      </c>
    </row>
    <row r="3319" spans="1:22" x14ac:dyDescent="0.3">
      <c r="A3319" s="5" t="s">
        <v>3406</v>
      </c>
      <c r="B3319" s="6">
        <v>45758</v>
      </c>
      <c r="C3319" s="5">
        <f t="shared" si="408"/>
        <v>2025</v>
      </c>
      <c r="D3319" s="5">
        <f t="shared" si="409"/>
        <v>4</v>
      </c>
      <c r="E3319" s="5" t="str">
        <f t="shared" si="410"/>
        <v>Apr</v>
      </c>
      <c r="F3319" s="5" t="str">
        <f t="shared" si="411"/>
        <v>Q2</v>
      </c>
      <c r="G3319" s="5" t="s">
        <v>63</v>
      </c>
      <c r="H3319" s="5" t="s">
        <v>64</v>
      </c>
      <c r="I3319" s="5" t="s">
        <v>65</v>
      </c>
      <c r="J3319" s="5" t="s">
        <v>46</v>
      </c>
      <c r="K3319" s="5" t="s">
        <v>47</v>
      </c>
      <c r="L3319" s="5" t="s">
        <v>76</v>
      </c>
      <c r="M3319" s="5" t="s">
        <v>41</v>
      </c>
      <c r="N3319" s="5">
        <v>3</v>
      </c>
      <c r="O3319" s="7">
        <v>473</v>
      </c>
      <c r="P3319" s="8">
        <v>0.1</v>
      </c>
      <c r="Q3319" s="7">
        <v>217</v>
      </c>
      <c r="R3319" s="9">
        <f t="shared" si="412"/>
        <v>1277.1000000000001</v>
      </c>
      <c r="S3319" s="9">
        <f t="shared" si="413"/>
        <v>651</v>
      </c>
      <c r="T3319" s="9">
        <f t="shared" si="414"/>
        <v>626.10000000000014</v>
      </c>
      <c r="U3319" s="10">
        <f t="shared" si="415"/>
        <v>0.49025135071646703</v>
      </c>
      <c r="V3319" s="5" t="s">
        <v>120</v>
      </c>
    </row>
    <row r="3320" spans="1:22" x14ac:dyDescent="0.3">
      <c r="A3320" s="5" t="s">
        <v>3407</v>
      </c>
      <c r="B3320" s="6">
        <v>45759</v>
      </c>
      <c r="C3320" s="5">
        <f t="shared" si="408"/>
        <v>2025</v>
      </c>
      <c r="D3320" s="5">
        <f t="shared" si="409"/>
        <v>4</v>
      </c>
      <c r="E3320" s="5" t="str">
        <f t="shared" si="410"/>
        <v>Apr</v>
      </c>
      <c r="F3320" s="5" t="str">
        <f t="shared" si="411"/>
        <v>Q2</v>
      </c>
      <c r="G3320" s="5" t="s">
        <v>51</v>
      </c>
      <c r="H3320" s="5" t="s">
        <v>52</v>
      </c>
      <c r="I3320" s="5" t="s">
        <v>53</v>
      </c>
      <c r="J3320" s="5" t="s">
        <v>38</v>
      </c>
      <c r="K3320" s="5" t="s">
        <v>39</v>
      </c>
      <c r="L3320" s="5" t="s">
        <v>40</v>
      </c>
      <c r="M3320" s="5" t="s">
        <v>56</v>
      </c>
      <c r="N3320" s="5">
        <v>1</v>
      </c>
      <c r="O3320" s="7">
        <v>53204</v>
      </c>
      <c r="P3320" s="8">
        <v>0.1</v>
      </c>
      <c r="Q3320" s="7">
        <v>44968</v>
      </c>
      <c r="R3320" s="9">
        <f t="shared" si="412"/>
        <v>47883.6</v>
      </c>
      <c r="S3320" s="9">
        <f t="shared" si="413"/>
        <v>44968</v>
      </c>
      <c r="T3320" s="9">
        <f t="shared" si="414"/>
        <v>2915.5999999999985</v>
      </c>
      <c r="U3320" s="10">
        <f t="shared" si="415"/>
        <v>6.0889323275609995E-2</v>
      </c>
      <c r="V3320" s="5" t="s">
        <v>42</v>
      </c>
    </row>
    <row r="3321" spans="1:22" x14ac:dyDescent="0.3">
      <c r="A3321" s="5" t="s">
        <v>3408</v>
      </c>
      <c r="B3321" s="6">
        <v>45759</v>
      </c>
      <c r="C3321" s="5">
        <f t="shared" si="408"/>
        <v>2025</v>
      </c>
      <c r="D3321" s="5">
        <f t="shared" si="409"/>
        <v>4</v>
      </c>
      <c r="E3321" s="5" t="str">
        <f t="shared" si="410"/>
        <v>Apr</v>
      </c>
      <c r="F3321" s="5" t="str">
        <f t="shared" si="411"/>
        <v>Q2</v>
      </c>
      <c r="G3321" s="5" t="s">
        <v>63</v>
      </c>
      <c r="H3321" s="5" t="s">
        <v>109</v>
      </c>
      <c r="I3321" s="5" t="s">
        <v>110</v>
      </c>
      <c r="J3321" s="5" t="s">
        <v>46</v>
      </c>
      <c r="K3321" s="5" t="s">
        <v>61</v>
      </c>
      <c r="L3321" s="5" t="s">
        <v>40</v>
      </c>
      <c r="M3321" s="5" t="s">
        <v>49</v>
      </c>
      <c r="N3321" s="5">
        <v>1</v>
      </c>
      <c r="O3321" s="7">
        <v>252</v>
      </c>
      <c r="P3321" s="8">
        <v>0.05</v>
      </c>
      <c r="Q3321" s="7">
        <v>104</v>
      </c>
      <c r="R3321" s="9">
        <f t="shared" si="412"/>
        <v>239.39999999999998</v>
      </c>
      <c r="S3321" s="9">
        <f t="shared" si="413"/>
        <v>104</v>
      </c>
      <c r="T3321" s="9">
        <f t="shared" si="414"/>
        <v>135.39999999999998</v>
      </c>
      <c r="U3321" s="10">
        <f t="shared" si="415"/>
        <v>0.56558061821219707</v>
      </c>
      <c r="V3321" s="5" t="s">
        <v>42</v>
      </c>
    </row>
    <row r="3322" spans="1:22" x14ac:dyDescent="0.3">
      <c r="A3322" s="5" t="s">
        <v>3409</v>
      </c>
      <c r="B3322" s="6">
        <v>45759</v>
      </c>
      <c r="C3322" s="5">
        <f t="shared" si="408"/>
        <v>2025</v>
      </c>
      <c r="D3322" s="5">
        <f t="shared" si="409"/>
        <v>4</v>
      </c>
      <c r="E3322" s="5" t="str">
        <f t="shared" si="410"/>
        <v>Apr</v>
      </c>
      <c r="F3322" s="5" t="str">
        <f t="shared" si="411"/>
        <v>Q2</v>
      </c>
      <c r="G3322" s="5" t="s">
        <v>51</v>
      </c>
      <c r="H3322" s="5" t="s">
        <v>79</v>
      </c>
      <c r="I3322" s="5" t="s">
        <v>80</v>
      </c>
      <c r="J3322" s="5" t="s">
        <v>46</v>
      </c>
      <c r="K3322" s="5" t="s">
        <v>89</v>
      </c>
      <c r="L3322" s="5" t="s">
        <v>76</v>
      </c>
      <c r="M3322" s="5" t="s">
        <v>56</v>
      </c>
      <c r="N3322" s="5">
        <v>3</v>
      </c>
      <c r="O3322" s="7">
        <v>2000</v>
      </c>
      <c r="P3322" s="8">
        <v>0.05</v>
      </c>
      <c r="Q3322" s="7">
        <v>1131</v>
      </c>
      <c r="R3322" s="9">
        <f t="shared" si="412"/>
        <v>5700</v>
      </c>
      <c r="S3322" s="9">
        <f t="shared" si="413"/>
        <v>3393</v>
      </c>
      <c r="T3322" s="9">
        <f t="shared" si="414"/>
        <v>2307</v>
      </c>
      <c r="U3322" s="10">
        <f t="shared" si="415"/>
        <v>0.40473684210526317</v>
      </c>
      <c r="V3322" s="5" t="s">
        <v>42</v>
      </c>
    </row>
    <row r="3323" spans="1:22" x14ac:dyDescent="0.3">
      <c r="A3323" s="5" t="s">
        <v>3410</v>
      </c>
      <c r="B3323" s="6">
        <v>45759</v>
      </c>
      <c r="C3323" s="5">
        <f t="shared" si="408"/>
        <v>2025</v>
      </c>
      <c r="D3323" s="5">
        <f t="shared" si="409"/>
        <v>4</v>
      </c>
      <c r="E3323" s="5" t="str">
        <f t="shared" si="410"/>
        <v>Apr</v>
      </c>
      <c r="F3323" s="5" t="str">
        <f t="shared" si="411"/>
        <v>Q2</v>
      </c>
      <c r="G3323" s="5" t="s">
        <v>63</v>
      </c>
      <c r="H3323" s="5" t="s">
        <v>86</v>
      </c>
      <c r="I3323" s="5" t="s">
        <v>87</v>
      </c>
      <c r="J3323" s="5" t="s">
        <v>46</v>
      </c>
      <c r="K3323" s="5" t="s">
        <v>89</v>
      </c>
      <c r="L3323" s="5" t="s">
        <v>48</v>
      </c>
      <c r="M3323" s="5" t="s">
        <v>49</v>
      </c>
      <c r="N3323" s="5">
        <v>4</v>
      </c>
      <c r="O3323" s="7">
        <v>2357</v>
      </c>
      <c r="P3323" s="8">
        <v>0.15</v>
      </c>
      <c r="Q3323" s="7">
        <v>1331</v>
      </c>
      <c r="R3323" s="9">
        <f t="shared" si="412"/>
        <v>8013.8</v>
      </c>
      <c r="S3323" s="9">
        <f t="shared" si="413"/>
        <v>5324</v>
      </c>
      <c r="T3323" s="9">
        <f t="shared" si="414"/>
        <v>2689.8</v>
      </c>
      <c r="U3323" s="10">
        <f t="shared" si="415"/>
        <v>0.33564601063166039</v>
      </c>
      <c r="V3323" s="5" t="s">
        <v>42</v>
      </c>
    </row>
    <row r="3324" spans="1:22" x14ac:dyDescent="0.3">
      <c r="A3324" s="5" t="s">
        <v>3411</v>
      </c>
      <c r="B3324" s="6">
        <v>45760</v>
      </c>
      <c r="C3324" s="5">
        <f t="shared" si="408"/>
        <v>2025</v>
      </c>
      <c r="D3324" s="5">
        <f t="shared" si="409"/>
        <v>4</v>
      </c>
      <c r="E3324" s="5" t="str">
        <f t="shared" si="410"/>
        <v>Apr</v>
      </c>
      <c r="F3324" s="5" t="str">
        <f t="shared" si="411"/>
        <v>Q2</v>
      </c>
      <c r="G3324" s="5" t="s">
        <v>58</v>
      </c>
      <c r="H3324" s="5" t="s">
        <v>59</v>
      </c>
      <c r="I3324" s="5" t="s">
        <v>60</v>
      </c>
      <c r="J3324" s="5" t="s">
        <v>38</v>
      </c>
      <c r="K3324" s="5" t="s">
        <v>39</v>
      </c>
      <c r="L3324" s="5" t="s">
        <v>48</v>
      </c>
      <c r="M3324" s="5" t="s">
        <v>41</v>
      </c>
      <c r="N3324" s="5">
        <v>3</v>
      </c>
      <c r="O3324" s="7">
        <v>53416</v>
      </c>
      <c r="P3324" s="8">
        <v>0.05</v>
      </c>
      <c r="Q3324" s="7">
        <v>45349</v>
      </c>
      <c r="R3324" s="9">
        <f t="shared" si="412"/>
        <v>152235.6</v>
      </c>
      <c r="S3324" s="9">
        <f t="shared" si="413"/>
        <v>136047</v>
      </c>
      <c r="T3324" s="9">
        <f t="shared" si="414"/>
        <v>16188.600000000006</v>
      </c>
      <c r="U3324" s="10">
        <f t="shared" si="415"/>
        <v>0.10633912172973999</v>
      </c>
      <c r="V3324" s="5" t="s">
        <v>42</v>
      </c>
    </row>
    <row r="3325" spans="1:22" x14ac:dyDescent="0.3">
      <c r="A3325" s="5" t="s">
        <v>3412</v>
      </c>
      <c r="B3325" s="6">
        <v>45760</v>
      </c>
      <c r="C3325" s="5">
        <f t="shared" si="408"/>
        <v>2025</v>
      </c>
      <c r="D3325" s="5">
        <f t="shared" si="409"/>
        <v>4</v>
      </c>
      <c r="E3325" s="5" t="str">
        <f t="shared" si="410"/>
        <v>Apr</v>
      </c>
      <c r="F3325" s="5" t="str">
        <f t="shared" si="411"/>
        <v>Q2</v>
      </c>
      <c r="G3325" s="5" t="s">
        <v>58</v>
      </c>
      <c r="H3325" s="5" t="s">
        <v>72</v>
      </c>
      <c r="I3325" s="5" t="s">
        <v>73</v>
      </c>
      <c r="J3325" s="5" t="s">
        <v>46</v>
      </c>
      <c r="K3325" s="5" t="s">
        <v>66</v>
      </c>
      <c r="L3325" s="5" t="s">
        <v>40</v>
      </c>
      <c r="M3325" s="5" t="s">
        <v>49</v>
      </c>
      <c r="N3325" s="5">
        <v>5</v>
      </c>
      <c r="O3325" s="7">
        <v>316</v>
      </c>
      <c r="P3325" s="8">
        <v>0</v>
      </c>
      <c r="Q3325" s="7">
        <v>130</v>
      </c>
      <c r="R3325" s="9">
        <f t="shared" si="412"/>
        <v>1580</v>
      </c>
      <c r="S3325" s="9">
        <f t="shared" si="413"/>
        <v>650</v>
      </c>
      <c r="T3325" s="9">
        <f t="shared" si="414"/>
        <v>930</v>
      </c>
      <c r="U3325" s="10">
        <f t="shared" si="415"/>
        <v>0.58860759493670889</v>
      </c>
      <c r="V3325" s="5" t="s">
        <v>42</v>
      </c>
    </row>
    <row r="3326" spans="1:22" x14ac:dyDescent="0.3">
      <c r="A3326" s="5" t="s">
        <v>3413</v>
      </c>
      <c r="B3326" s="6">
        <v>45760</v>
      </c>
      <c r="C3326" s="5">
        <f t="shared" si="408"/>
        <v>2025</v>
      </c>
      <c r="D3326" s="5">
        <f t="shared" si="409"/>
        <v>4</v>
      </c>
      <c r="E3326" s="5" t="str">
        <f t="shared" si="410"/>
        <v>Apr</v>
      </c>
      <c r="F3326" s="5" t="str">
        <f t="shared" si="411"/>
        <v>Q2</v>
      </c>
      <c r="G3326" s="5" t="s">
        <v>51</v>
      </c>
      <c r="H3326" s="5" t="s">
        <v>79</v>
      </c>
      <c r="I3326" s="5" t="s">
        <v>80</v>
      </c>
      <c r="J3326" s="5" t="s">
        <v>38</v>
      </c>
      <c r="K3326" s="5" t="s">
        <v>75</v>
      </c>
      <c r="L3326" s="5" t="s">
        <v>76</v>
      </c>
      <c r="M3326" s="5" t="s">
        <v>56</v>
      </c>
      <c r="N3326" s="5">
        <v>1</v>
      </c>
      <c r="O3326" s="7">
        <v>10098</v>
      </c>
      <c r="P3326" s="8">
        <v>0</v>
      </c>
      <c r="Q3326" s="7">
        <v>7466</v>
      </c>
      <c r="R3326" s="9">
        <f t="shared" si="412"/>
        <v>10098</v>
      </c>
      <c r="S3326" s="9">
        <f t="shared" si="413"/>
        <v>7466</v>
      </c>
      <c r="T3326" s="9">
        <f t="shared" si="414"/>
        <v>2632</v>
      </c>
      <c r="U3326" s="10">
        <f t="shared" si="415"/>
        <v>0.26064567241037828</v>
      </c>
      <c r="V3326" s="5" t="s">
        <v>120</v>
      </c>
    </row>
    <row r="3327" spans="1:22" x14ac:dyDescent="0.3">
      <c r="A3327" s="5" t="s">
        <v>3414</v>
      </c>
      <c r="B3327" s="6">
        <v>45760</v>
      </c>
      <c r="C3327" s="5">
        <f t="shared" si="408"/>
        <v>2025</v>
      </c>
      <c r="D3327" s="5">
        <f t="shared" si="409"/>
        <v>4</v>
      </c>
      <c r="E3327" s="5" t="str">
        <f t="shared" si="410"/>
        <v>Apr</v>
      </c>
      <c r="F3327" s="5" t="str">
        <f t="shared" si="411"/>
        <v>Q2</v>
      </c>
      <c r="G3327" s="5" t="s">
        <v>63</v>
      </c>
      <c r="H3327" s="5" t="s">
        <v>64</v>
      </c>
      <c r="I3327" s="5" t="s">
        <v>65</v>
      </c>
      <c r="J3327" s="5" t="s">
        <v>54</v>
      </c>
      <c r="K3327" s="5" t="s">
        <v>84</v>
      </c>
      <c r="L3327" s="5" t="s">
        <v>76</v>
      </c>
      <c r="M3327" s="5" t="s">
        <v>49</v>
      </c>
      <c r="N3327" s="5">
        <v>1</v>
      </c>
      <c r="O3327" s="7">
        <v>2390</v>
      </c>
      <c r="P3327" s="8">
        <v>0</v>
      </c>
      <c r="Q3327" s="7">
        <v>1200</v>
      </c>
      <c r="R3327" s="9">
        <f t="shared" si="412"/>
        <v>2390</v>
      </c>
      <c r="S3327" s="9">
        <f t="shared" si="413"/>
        <v>1200</v>
      </c>
      <c r="T3327" s="9">
        <f t="shared" si="414"/>
        <v>1190</v>
      </c>
      <c r="U3327" s="10">
        <f t="shared" si="415"/>
        <v>0.497907949790795</v>
      </c>
      <c r="V3327" s="5" t="s">
        <v>42</v>
      </c>
    </row>
    <row r="3328" spans="1:22" x14ac:dyDescent="0.3">
      <c r="A3328" s="5" t="s">
        <v>3415</v>
      </c>
      <c r="B3328" s="6">
        <v>45760</v>
      </c>
      <c r="C3328" s="5">
        <f t="shared" si="408"/>
        <v>2025</v>
      </c>
      <c r="D3328" s="5">
        <f t="shared" si="409"/>
        <v>4</v>
      </c>
      <c r="E3328" s="5" t="str">
        <f t="shared" si="410"/>
        <v>Apr</v>
      </c>
      <c r="F3328" s="5" t="str">
        <f t="shared" si="411"/>
        <v>Q2</v>
      </c>
      <c r="G3328" s="5" t="s">
        <v>35</v>
      </c>
      <c r="H3328" s="5" t="s">
        <v>91</v>
      </c>
      <c r="I3328" s="5" t="s">
        <v>92</v>
      </c>
      <c r="J3328" s="5" t="s">
        <v>54</v>
      </c>
      <c r="K3328" s="5" t="s">
        <v>55</v>
      </c>
      <c r="L3328" s="5" t="s">
        <v>40</v>
      </c>
      <c r="M3328" s="5" t="s">
        <v>41</v>
      </c>
      <c r="N3328" s="5">
        <v>3</v>
      </c>
      <c r="O3328" s="7">
        <v>2875</v>
      </c>
      <c r="P3328" s="8">
        <v>0.2</v>
      </c>
      <c r="Q3328" s="7">
        <v>1717</v>
      </c>
      <c r="R3328" s="9">
        <f t="shared" si="412"/>
        <v>6900</v>
      </c>
      <c r="S3328" s="9">
        <f t="shared" si="413"/>
        <v>5151</v>
      </c>
      <c r="T3328" s="9">
        <f t="shared" si="414"/>
        <v>1749</v>
      </c>
      <c r="U3328" s="10">
        <f t="shared" si="415"/>
        <v>0.25347826086956521</v>
      </c>
      <c r="V3328" s="5" t="s">
        <v>42</v>
      </c>
    </row>
    <row r="3329" spans="1:22" x14ac:dyDescent="0.3">
      <c r="A3329" s="5" t="s">
        <v>3416</v>
      </c>
      <c r="B3329" s="6">
        <v>45760</v>
      </c>
      <c r="C3329" s="5">
        <f t="shared" si="408"/>
        <v>2025</v>
      </c>
      <c r="D3329" s="5">
        <f t="shared" si="409"/>
        <v>4</v>
      </c>
      <c r="E3329" s="5" t="str">
        <f t="shared" si="410"/>
        <v>Apr</v>
      </c>
      <c r="F3329" s="5" t="str">
        <f t="shared" si="411"/>
        <v>Q2</v>
      </c>
      <c r="G3329" s="5" t="s">
        <v>51</v>
      </c>
      <c r="H3329" s="5" t="s">
        <v>79</v>
      </c>
      <c r="I3329" s="5" t="s">
        <v>80</v>
      </c>
      <c r="J3329" s="5" t="s">
        <v>46</v>
      </c>
      <c r="K3329" s="5" t="s">
        <v>89</v>
      </c>
      <c r="L3329" s="5" t="s">
        <v>40</v>
      </c>
      <c r="M3329" s="5" t="s">
        <v>49</v>
      </c>
      <c r="N3329" s="5">
        <v>2</v>
      </c>
      <c r="O3329" s="7">
        <v>2351</v>
      </c>
      <c r="P3329" s="8">
        <v>0</v>
      </c>
      <c r="Q3329" s="7">
        <v>1380</v>
      </c>
      <c r="R3329" s="9">
        <f t="shared" si="412"/>
        <v>4702</v>
      </c>
      <c r="S3329" s="9">
        <f t="shared" si="413"/>
        <v>2760</v>
      </c>
      <c r="T3329" s="9">
        <f t="shared" si="414"/>
        <v>1942</v>
      </c>
      <c r="U3329" s="10">
        <f t="shared" si="415"/>
        <v>0.41301573798383667</v>
      </c>
      <c r="V3329" s="5" t="s">
        <v>42</v>
      </c>
    </row>
    <row r="3330" spans="1:22" x14ac:dyDescent="0.3">
      <c r="A3330" s="5" t="s">
        <v>3417</v>
      </c>
      <c r="B3330" s="6">
        <v>45761</v>
      </c>
      <c r="C3330" s="5">
        <f t="shared" ref="C3330:C3393" si="416">YEAR(B3330)</f>
        <v>2025</v>
      </c>
      <c r="D3330" s="5">
        <f t="shared" ref="D3330:D3393" si="417">MONTH(B3330)</f>
        <v>4</v>
      </c>
      <c r="E3330" s="5" t="str">
        <f t="shared" ref="E3330:E3393" si="418">TEXT(B3330,"mmm")</f>
        <v>Apr</v>
      </c>
      <c r="F3330" s="5" t="str">
        <f t="shared" ref="F3330:F3393" si="419">"Q"&amp;ROUNDUP(D3330/3,0)</f>
        <v>Q2</v>
      </c>
      <c r="G3330" s="5" t="s">
        <v>63</v>
      </c>
      <c r="H3330" s="5" t="s">
        <v>64</v>
      </c>
      <c r="I3330" s="5" t="s">
        <v>65</v>
      </c>
      <c r="J3330" s="5" t="s">
        <v>46</v>
      </c>
      <c r="K3330" s="5" t="s">
        <v>66</v>
      </c>
      <c r="L3330" s="5" t="s">
        <v>76</v>
      </c>
      <c r="M3330" s="5" t="s">
        <v>49</v>
      </c>
      <c r="N3330" s="5">
        <v>4</v>
      </c>
      <c r="O3330" s="7">
        <v>330</v>
      </c>
      <c r="P3330" s="8">
        <v>0.05</v>
      </c>
      <c r="Q3330" s="7">
        <v>131</v>
      </c>
      <c r="R3330" s="9">
        <f t="shared" ref="R3330:R3393" si="420">N3330*O3330*(1-P3330)</f>
        <v>1254</v>
      </c>
      <c r="S3330" s="9">
        <f t="shared" ref="S3330:S3393" si="421">N3330*Q3330</f>
        <v>524</v>
      </c>
      <c r="T3330" s="9">
        <f t="shared" ref="T3330:T3393" si="422">R3330-S3330</f>
        <v>730</v>
      </c>
      <c r="U3330" s="10">
        <f t="shared" ref="U3330:U3393" si="423">IF(R3330=0,0,T3330/R3330)</f>
        <v>0.58213716108452951</v>
      </c>
      <c r="V3330" s="5" t="s">
        <v>120</v>
      </c>
    </row>
    <row r="3331" spans="1:22" x14ac:dyDescent="0.3">
      <c r="A3331" s="5" t="s">
        <v>3418</v>
      </c>
      <c r="B3331" s="6">
        <v>45761</v>
      </c>
      <c r="C3331" s="5">
        <f t="shared" si="416"/>
        <v>2025</v>
      </c>
      <c r="D3331" s="5">
        <f t="shared" si="417"/>
        <v>4</v>
      </c>
      <c r="E3331" s="5" t="str">
        <f t="shared" si="418"/>
        <v>Apr</v>
      </c>
      <c r="F3331" s="5" t="str">
        <f t="shared" si="419"/>
        <v>Q2</v>
      </c>
      <c r="G3331" s="5" t="s">
        <v>58</v>
      </c>
      <c r="H3331" s="5" t="s">
        <v>59</v>
      </c>
      <c r="I3331" s="5" t="s">
        <v>60</v>
      </c>
      <c r="J3331" s="5" t="s">
        <v>54</v>
      </c>
      <c r="K3331" s="5" t="s">
        <v>84</v>
      </c>
      <c r="L3331" s="5" t="s">
        <v>76</v>
      </c>
      <c r="M3331" s="5" t="s">
        <v>41</v>
      </c>
      <c r="N3331" s="5">
        <v>1</v>
      </c>
      <c r="O3331" s="7">
        <v>2489</v>
      </c>
      <c r="P3331" s="8">
        <v>0.15</v>
      </c>
      <c r="Q3331" s="7">
        <v>1251</v>
      </c>
      <c r="R3331" s="9">
        <f t="shared" si="420"/>
        <v>2115.65</v>
      </c>
      <c r="S3331" s="9">
        <f t="shared" si="421"/>
        <v>1251</v>
      </c>
      <c r="T3331" s="9">
        <f t="shared" si="422"/>
        <v>864.65000000000009</v>
      </c>
      <c r="U3331" s="10">
        <f t="shared" si="423"/>
        <v>0.40869236404887388</v>
      </c>
      <c r="V3331" s="5" t="s">
        <v>42</v>
      </c>
    </row>
    <row r="3332" spans="1:22" x14ac:dyDescent="0.3">
      <c r="A3332" s="5" t="s">
        <v>3419</v>
      </c>
      <c r="B3332" s="6">
        <v>45761</v>
      </c>
      <c r="C3332" s="5">
        <f t="shared" si="416"/>
        <v>2025</v>
      </c>
      <c r="D3332" s="5">
        <f t="shared" si="417"/>
        <v>4</v>
      </c>
      <c r="E3332" s="5" t="str">
        <f t="shared" si="418"/>
        <v>Apr</v>
      </c>
      <c r="F3332" s="5" t="str">
        <f t="shared" si="419"/>
        <v>Q2</v>
      </c>
      <c r="G3332" s="5" t="s">
        <v>58</v>
      </c>
      <c r="H3332" s="5" t="s">
        <v>59</v>
      </c>
      <c r="I3332" s="5" t="s">
        <v>60</v>
      </c>
      <c r="J3332" s="5" t="s">
        <v>54</v>
      </c>
      <c r="K3332" s="5" t="s">
        <v>99</v>
      </c>
      <c r="L3332" s="5" t="s">
        <v>76</v>
      </c>
      <c r="M3332" s="5" t="s">
        <v>49</v>
      </c>
      <c r="N3332" s="5">
        <v>4</v>
      </c>
      <c r="O3332" s="7">
        <v>1968</v>
      </c>
      <c r="P3332" s="8">
        <v>0.05</v>
      </c>
      <c r="Q3332" s="7">
        <v>1004</v>
      </c>
      <c r="R3332" s="9">
        <f t="shared" si="420"/>
        <v>7478.4</v>
      </c>
      <c r="S3332" s="9">
        <f t="shared" si="421"/>
        <v>4016</v>
      </c>
      <c r="T3332" s="9">
        <f t="shared" si="422"/>
        <v>3462.3999999999996</v>
      </c>
      <c r="U3332" s="10">
        <f t="shared" si="423"/>
        <v>0.4629867351305092</v>
      </c>
      <c r="V3332" s="5" t="s">
        <v>120</v>
      </c>
    </row>
    <row r="3333" spans="1:22" x14ac:dyDescent="0.3">
      <c r="A3333" s="5" t="s">
        <v>3420</v>
      </c>
      <c r="B3333" s="6">
        <v>45762</v>
      </c>
      <c r="C3333" s="5">
        <f t="shared" si="416"/>
        <v>2025</v>
      </c>
      <c r="D3333" s="5">
        <f t="shared" si="417"/>
        <v>4</v>
      </c>
      <c r="E3333" s="5" t="str">
        <f t="shared" si="418"/>
        <v>Apr</v>
      </c>
      <c r="F3333" s="5" t="str">
        <f t="shared" si="419"/>
        <v>Q2</v>
      </c>
      <c r="G3333" s="5" t="s">
        <v>58</v>
      </c>
      <c r="H3333" s="5" t="s">
        <v>59</v>
      </c>
      <c r="I3333" s="5" t="s">
        <v>60</v>
      </c>
      <c r="J3333" s="5" t="s">
        <v>54</v>
      </c>
      <c r="K3333" s="5" t="s">
        <v>84</v>
      </c>
      <c r="L3333" s="5" t="s">
        <v>76</v>
      </c>
      <c r="M3333" s="5" t="s">
        <v>49</v>
      </c>
      <c r="N3333" s="5">
        <v>2</v>
      </c>
      <c r="O3333" s="7">
        <v>2194</v>
      </c>
      <c r="P3333" s="8">
        <v>0</v>
      </c>
      <c r="Q3333" s="7">
        <v>1099</v>
      </c>
      <c r="R3333" s="9">
        <f t="shared" si="420"/>
        <v>4388</v>
      </c>
      <c r="S3333" s="9">
        <f t="shared" si="421"/>
        <v>2198</v>
      </c>
      <c r="T3333" s="9">
        <f t="shared" si="422"/>
        <v>2190</v>
      </c>
      <c r="U3333" s="10">
        <f t="shared" si="423"/>
        <v>0.49908842297174111</v>
      </c>
      <c r="V3333" s="5" t="s">
        <v>42</v>
      </c>
    </row>
    <row r="3334" spans="1:22" x14ac:dyDescent="0.3">
      <c r="A3334" s="5" t="s">
        <v>3421</v>
      </c>
      <c r="B3334" s="6">
        <v>45762</v>
      </c>
      <c r="C3334" s="5">
        <f t="shared" si="416"/>
        <v>2025</v>
      </c>
      <c r="D3334" s="5">
        <f t="shared" si="417"/>
        <v>4</v>
      </c>
      <c r="E3334" s="5" t="str">
        <f t="shared" si="418"/>
        <v>Apr</v>
      </c>
      <c r="F3334" s="5" t="str">
        <f t="shared" si="419"/>
        <v>Q2</v>
      </c>
      <c r="G3334" s="5" t="s">
        <v>51</v>
      </c>
      <c r="H3334" s="5" t="s">
        <v>106</v>
      </c>
      <c r="I3334" s="5" t="s">
        <v>107</v>
      </c>
      <c r="J3334" s="5" t="s">
        <v>38</v>
      </c>
      <c r="K3334" s="5" t="s">
        <v>39</v>
      </c>
      <c r="L3334" s="5" t="s">
        <v>40</v>
      </c>
      <c r="M3334" s="5" t="s">
        <v>49</v>
      </c>
      <c r="N3334" s="5">
        <v>3</v>
      </c>
      <c r="O3334" s="7">
        <v>53679</v>
      </c>
      <c r="P3334" s="8">
        <v>0.1</v>
      </c>
      <c r="Q3334" s="7">
        <v>45437</v>
      </c>
      <c r="R3334" s="9">
        <f t="shared" si="420"/>
        <v>144933.30000000002</v>
      </c>
      <c r="S3334" s="9">
        <f t="shared" si="421"/>
        <v>136311</v>
      </c>
      <c r="T3334" s="9">
        <f t="shared" si="422"/>
        <v>8622.3000000000175</v>
      </c>
      <c r="U3334" s="10">
        <f t="shared" si="423"/>
        <v>5.9491504022885125E-2</v>
      </c>
      <c r="V3334" s="5" t="s">
        <v>42</v>
      </c>
    </row>
    <row r="3335" spans="1:22" x14ac:dyDescent="0.3">
      <c r="A3335" s="5" t="s">
        <v>3422</v>
      </c>
      <c r="B3335" s="6">
        <v>45762</v>
      </c>
      <c r="C3335" s="5">
        <f t="shared" si="416"/>
        <v>2025</v>
      </c>
      <c r="D3335" s="5">
        <f t="shared" si="417"/>
        <v>4</v>
      </c>
      <c r="E3335" s="5" t="str">
        <f t="shared" si="418"/>
        <v>Apr</v>
      </c>
      <c r="F3335" s="5" t="str">
        <f t="shared" si="419"/>
        <v>Q2</v>
      </c>
      <c r="G3335" s="5" t="s">
        <v>63</v>
      </c>
      <c r="H3335" s="5" t="s">
        <v>64</v>
      </c>
      <c r="I3335" s="5" t="s">
        <v>65</v>
      </c>
      <c r="J3335" s="5" t="s">
        <v>46</v>
      </c>
      <c r="K3335" s="5" t="s">
        <v>47</v>
      </c>
      <c r="L3335" s="5" t="s">
        <v>48</v>
      </c>
      <c r="M3335" s="5" t="s">
        <v>49</v>
      </c>
      <c r="N3335" s="5">
        <v>2</v>
      </c>
      <c r="O3335" s="7">
        <v>411</v>
      </c>
      <c r="P3335" s="8">
        <v>0.05</v>
      </c>
      <c r="Q3335" s="7">
        <v>180</v>
      </c>
      <c r="R3335" s="9">
        <f t="shared" si="420"/>
        <v>780.9</v>
      </c>
      <c r="S3335" s="9">
        <f t="shared" si="421"/>
        <v>360</v>
      </c>
      <c r="T3335" s="9">
        <f t="shared" si="422"/>
        <v>420.9</v>
      </c>
      <c r="U3335" s="10">
        <f t="shared" si="423"/>
        <v>0.53899346907414525</v>
      </c>
      <c r="V3335" s="5" t="s">
        <v>42</v>
      </c>
    </row>
    <row r="3336" spans="1:22" x14ac:dyDescent="0.3">
      <c r="A3336" s="5" t="s">
        <v>3423</v>
      </c>
      <c r="B3336" s="6">
        <v>45762</v>
      </c>
      <c r="C3336" s="5">
        <f t="shared" si="416"/>
        <v>2025</v>
      </c>
      <c r="D3336" s="5">
        <f t="shared" si="417"/>
        <v>4</v>
      </c>
      <c r="E3336" s="5" t="str">
        <f t="shared" si="418"/>
        <v>Apr</v>
      </c>
      <c r="F3336" s="5" t="str">
        <f t="shared" si="419"/>
        <v>Q2</v>
      </c>
      <c r="G3336" s="5" t="s">
        <v>35</v>
      </c>
      <c r="H3336" s="5" t="s">
        <v>91</v>
      </c>
      <c r="I3336" s="5" t="s">
        <v>92</v>
      </c>
      <c r="J3336" s="5" t="s">
        <v>46</v>
      </c>
      <c r="K3336" s="5" t="s">
        <v>47</v>
      </c>
      <c r="L3336" s="5" t="s">
        <v>40</v>
      </c>
      <c r="M3336" s="5" t="s">
        <v>41</v>
      </c>
      <c r="N3336" s="5">
        <v>1</v>
      </c>
      <c r="O3336" s="7">
        <v>492</v>
      </c>
      <c r="P3336" s="8">
        <v>0.05</v>
      </c>
      <c r="Q3336" s="7">
        <v>227</v>
      </c>
      <c r="R3336" s="9">
        <f t="shared" si="420"/>
        <v>467.4</v>
      </c>
      <c r="S3336" s="9">
        <f t="shared" si="421"/>
        <v>227</v>
      </c>
      <c r="T3336" s="9">
        <f t="shared" si="422"/>
        <v>240.39999999999998</v>
      </c>
      <c r="U3336" s="10">
        <f t="shared" si="423"/>
        <v>0.51433461703038086</v>
      </c>
      <c r="V3336" s="5" t="s">
        <v>42</v>
      </c>
    </row>
    <row r="3337" spans="1:22" x14ac:dyDescent="0.3">
      <c r="A3337" s="5" t="s">
        <v>3424</v>
      </c>
      <c r="B3337" s="6">
        <v>45763</v>
      </c>
      <c r="C3337" s="5">
        <f t="shared" si="416"/>
        <v>2025</v>
      </c>
      <c r="D3337" s="5">
        <f t="shared" si="417"/>
        <v>4</v>
      </c>
      <c r="E3337" s="5" t="str">
        <f t="shared" si="418"/>
        <v>Apr</v>
      </c>
      <c r="F3337" s="5" t="str">
        <f t="shared" si="419"/>
        <v>Q2</v>
      </c>
      <c r="G3337" s="5" t="s">
        <v>51</v>
      </c>
      <c r="H3337" s="5" t="s">
        <v>79</v>
      </c>
      <c r="I3337" s="5" t="s">
        <v>80</v>
      </c>
      <c r="J3337" s="5" t="s">
        <v>38</v>
      </c>
      <c r="K3337" s="5" t="s">
        <v>75</v>
      </c>
      <c r="L3337" s="5" t="s">
        <v>76</v>
      </c>
      <c r="M3337" s="5" t="s">
        <v>49</v>
      </c>
      <c r="N3337" s="5">
        <v>2</v>
      </c>
      <c r="O3337" s="7">
        <v>10297</v>
      </c>
      <c r="P3337" s="8">
        <v>0</v>
      </c>
      <c r="Q3337" s="7">
        <v>7599</v>
      </c>
      <c r="R3337" s="9">
        <f t="shared" si="420"/>
        <v>20594</v>
      </c>
      <c r="S3337" s="9">
        <f t="shared" si="421"/>
        <v>15198</v>
      </c>
      <c r="T3337" s="9">
        <f t="shared" si="422"/>
        <v>5396</v>
      </c>
      <c r="U3337" s="10">
        <f t="shared" si="423"/>
        <v>0.26201806351364476</v>
      </c>
      <c r="V3337" s="5" t="s">
        <v>42</v>
      </c>
    </row>
    <row r="3338" spans="1:22" x14ac:dyDescent="0.3">
      <c r="A3338" s="5" t="s">
        <v>3425</v>
      </c>
      <c r="B3338" s="6">
        <v>45763</v>
      </c>
      <c r="C3338" s="5">
        <f t="shared" si="416"/>
        <v>2025</v>
      </c>
      <c r="D3338" s="5">
        <f t="shared" si="417"/>
        <v>4</v>
      </c>
      <c r="E3338" s="5" t="str">
        <f t="shared" si="418"/>
        <v>Apr</v>
      </c>
      <c r="F3338" s="5" t="str">
        <f t="shared" si="419"/>
        <v>Q2</v>
      </c>
      <c r="G3338" s="5" t="s">
        <v>51</v>
      </c>
      <c r="H3338" s="5" t="s">
        <v>52</v>
      </c>
      <c r="I3338" s="5" t="s">
        <v>53</v>
      </c>
      <c r="J3338" s="5" t="s">
        <v>46</v>
      </c>
      <c r="K3338" s="5" t="s">
        <v>47</v>
      </c>
      <c r="L3338" s="5" t="s">
        <v>40</v>
      </c>
      <c r="M3338" s="5" t="s">
        <v>56</v>
      </c>
      <c r="N3338" s="5">
        <v>1</v>
      </c>
      <c r="O3338" s="7">
        <v>461</v>
      </c>
      <c r="P3338" s="8">
        <v>0.15</v>
      </c>
      <c r="Q3338" s="7">
        <v>210</v>
      </c>
      <c r="R3338" s="9">
        <f t="shared" si="420"/>
        <v>391.84999999999997</v>
      </c>
      <c r="S3338" s="9">
        <f t="shared" si="421"/>
        <v>210</v>
      </c>
      <c r="T3338" s="9">
        <f t="shared" si="422"/>
        <v>181.84999999999997</v>
      </c>
      <c r="U3338" s="10">
        <f t="shared" si="423"/>
        <v>0.46408064310322822</v>
      </c>
      <c r="V3338" s="5" t="s">
        <v>42</v>
      </c>
    </row>
    <row r="3339" spans="1:22" x14ac:dyDescent="0.3">
      <c r="A3339" s="5" t="s">
        <v>3426</v>
      </c>
      <c r="B3339" s="6">
        <v>45763</v>
      </c>
      <c r="C3339" s="5">
        <f t="shared" si="416"/>
        <v>2025</v>
      </c>
      <c r="D3339" s="5">
        <f t="shared" si="417"/>
        <v>4</v>
      </c>
      <c r="E3339" s="5" t="str">
        <f t="shared" si="418"/>
        <v>Apr</v>
      </c>
      <c r="F3339" s="5" t="str">
        <f t="shared" si="419"/>
        <v>Q2</v>
      </c>
      <c r="G3339" s="5" t="s">
        <v>63</v>
      </c>
      <c r="H3339" s="5" t="s">
        <v>109</v>
      </c>
      <c r="I3339" s="5" t="s">
        <v>110</v>
      </c>
      <c r="J3339" s="5" t="s">
        <v>54</v>
      </c>
      <c r="K3339" s="5" t="s">
        <v>84</v>
      </c>
      <c r="L3339" s="5" t="s">
        <v>76</v>
      </c>
      <c r="M3339" s="5" t="s">
        <v>49</v>
      </c>
      <c r="N3339" s="5">
        <v>5</v>
      </c>
      <c r="O3339" s="7">
        <v>2589</v>
      </c>
      <c r="P3339" s="8">
        <v>0</v>
      </c>
      <c r="Q3339" s="7">
        <v>1324</v>
      </c>
      <c r="R3339" s="9">
        <f t="shared" si="420"/>
        <v>12945</v>
      </c>
      <c r="S3339" s="9">
        <f t="shared" si="421"/>
        <v>6620</v>
      </c>
      <c r="T3339" s="9">
        <f t="shared" si="422"/>
        <v>6325</v>
      </c>
      <c r="U3339" s="10">
        <f t="shared" si="423"/>
        <v>0.48860563924295097</v>
      </c>
      <c r="V3339" s="5" t="s">
        <v>42</v>
      </c>
    </row>
    <row r="3340" spans="1:22" x14ac:dyDescent="0.3">
      <c r="A3340" s="5" t="s">
        <v>3427</v>
      </c>
      <c r="B3340" s="6">
        <v>45763</v>
      </c>
      <c r="C3340" s="5">
        <f t="shared" si="416"/>
        <v>2025</v>
      </c>
      <c r="D3340" s="5">
        <f t="shared" si="417"/>
        <v>4</v>
      </c>
      <c r="E3340" s="5" t="str">
        <f t="shared" si="418"/>
        <v>Apr</v>
      </c>
      <c r="F3340" s="5" t="str">
        <f t="shared" si="419"/>
        <v>Q2</v>
      </c>
      <c r="G3340" s="5" t="s">
        <v>51</v>
      </c>
      <c r="H3340" s="5" t="s">
        <v>52</v>
      </c>
      <c r="I3340" s="5" t="s">
        <v>53</v>
      </c>
      <c r="J3340" s="5" t="s">
        <v>46</v>
      </c>
      <c r="K3340" s="5" t="s">
        <v>66</v>
      </c>
      <c r="L3340" s="5" t="s">
        <v>48</v>
      </c>
      <c r="M3340" s="5" t="s">
        <v>41</v>
      </c>
      <c r="N3340" s="5">
        <v>1</v>
      </c>
      <c r="O3340" s="7">
        <v>276</v>
      </c>
      <c r="P3340" s="8">
        <v>0.15</v>
      </c>
      <c r="Q3340" s="7">
        <v>108</v>
      </c>
      <c r="R3340" s="9">
        <f t="shared" si="420"/>
        <v>234.6</v>
      </c>
      <c r="S3340" s="9">
        <f t="shared" si="421"/>
        <v>108</v>
      </c>
      <c r="T3340" s="9">
        <f t="shared" si="422"/>
        <v>126.6</v>
      </c>
      <c r="U3340" s="10">
        <f t="shared" si="423"/>
        <v>0.53964194373401531</v>
      </c>
      <c r="V3340" s="5" t="s">
        <v>42</v>
      </c>
    </row>
    <row r="3341" spans="1:22" x14ac:dyDescent="0.3">
      <c r="A3341" s="5" t="s">
        <v>3428</v>
      </c>
      <c r="B3341" s="6">
        <v>45763</v>
      </c>
      <c r="C3341" s="5">
        <f t="shared" si="416"/>
        <v>2025</v>
      </c>
      <c r="D3341" s="5">
        <f t="shared" si="417"/>
        <v>4</v>
      </c>
      <c r="E3341" s="5" t="str">
        <f t="shared" si="418"/>
        <v>Apr</v>
      </c>
      <c r="F3341" s="5" t="str">
        <f t="shared" si="419"/>
        <v>Q2</v>
      </c>
      <c r="G3341" s="5" t="s">
        <v>58</v>
      </c>
      <c r="H3341" s="5" t="s">
        <v>59</v>
      </c>
      <c r="I3341" s="5" t="s">
        <v>60</v>
      </c>
      <c r="J3341" s="5" t="s">
        <v>46</v>
      </c>
      <c r="K3341" s="5" t="s">
        <v>89</v>
      </c>
      <c r="L3341" s="5" t="s">
        <v>48</v>
      </c>
      <c r="M3341" s="5" t="s">
        <v>56</v>
      </c>
      <c r="N3341" s="5">
        <v>3</v>
      </c>
      <c r="O3341" s="7">
        <v>2116</v>
      </c>
      <c r="P3341" s="8">
        <v>0</v>
      </c>
      <c r="Q3341" s="7">
        <v>1242</v>
      </c>
      <c r="R3341" s="9">
        <f t="shared" si="420"/>
        <v>6348</v>
      </c>
      <c r="S3341" s="9">
        <f t="shared" si="421"/>
        <v>3726</v>
      </c>
      <c r="T3341" s="9">
        <f t="shared" si="422"/>
        <v>2622</v>
      </c>
      <c r="U3341" s="10">
        <f t="shared" si="423"/>
        <v>0.41304347826086957</v>
      </c>
      <c r="V3341" s="5" t="s">
        <v>42</v>
      </c>
    </row>
    <row r="3342" spans="1:22" x14ac:dyDescent="0.3">
      <c r="A3342" s="5" t="s">
        <v>3429</v>
      </c>
      <c r="B3342" s="6">
        <v>45764</v>
      </c>
      <c r="C3342" s="5">
        <f t="shared" si="416"/>
        <v>2025</v>
      </c>
      <c r="D3342" s="5">
        <f t="shared" si="417"/>
        <v>4</v>
      </c>
      <c r="E3342" s="5" t="str">
        <f t="shared" si="418"/>
        <v>Apr</v>
      </c>
      <c r="F3342" s="5" t="str">
        <f t="shared" si="419"/>
        <v>Q2</v>
      </c>
      <c r="G3342" s="5" t="s">
        <v>58</v>
      </c>
      <c r="H3342" s="5" t="s">
        <v>68</v>
      </c>
      <c r="I3342" s="5" t="s">
        <v>69</v>
      </c>
      <c r="J3342" s="5" t="s">
        <v>54</v>
      </c>
      <c r="K3342" s="5" t="s">
        <v>55</v>
      </c>
      <c r="L3342" s="5" t="s">
        <v>48</v>
      </c>
      <c r="M3342" s="5" t="s">
        <v>49</v>
      </c>
      <c r="N3342" s="5">
        <v>3</v>
      </c>
      <c r="O3342" s="7">
        <v>2610</v>
      </c>
      <c r="P3342" s="8">
        <v>0</v>
      </c>
      <c r="Q3342" s="7">
        <v>1593</v>
      </c>
      <c r="R3342" s="9">
        <f t="shared" si="420"/>
        <v>7830</v>
      </c>
      <c r="S3342" s="9">
        <f t="shared" si="421"/>
        <v>4779</v>
      </c>
      <c r="T3342" s="9">
        <f t="shared" si="422"/>
        <v>3051</v>
      </c>
      <c r="U3342" s="10">
        <f t="shared" si="423"/>
        <v>0.3896551724137931</v>
      </c>
      <c r="V3342" s="5" t="s">
        <v>42</v>
      </c>
    </row>
    <row r="3343" spans="1:22" x14ac:dyDescent="0.3">
      <c r="A3343" s="5" t="s">
        <v>3430</v>
      </c>
      <c r="B3343" s="6">
        <v>45764</v>
      </c>
      <c r="C3343" s="5">
        <f t="shared" si="416"/>
        <v>2025</v>
      </c>
      <c r="D3343" s="5">
        <f t="shared" si="417"/>
        <v>4</v>
      </c>
      <c r="E3343" s="5" t="str">
        <f t="shared" si="418"/>
        <v>Apr</v>
      </c>
      <c r="F3343" s="5" t="str">
        <f t="shared" si="419"/>
        <v>Q2</v>
      </c>
      <c r="G3343" s="5" t="s">
        <v>51</v>
      </c>
      <c r="H3343" s="5" t="s">
        <v>79</v>
      </c>
      <c r="I3343" s="5" t="s">
        <v>80</v>
      </c>
      <c r="J3343" s="5" t="s">
        <v>54</v>
      </c>
      <c r="K3343" s="5" t="s">
        <v>55</v>
      </c>
      <c r="L3343" s="5" t="s">
        <v>40</v>
      </c>
      <c r="M3343" s="5" t="s">
        <v>56</v>
      </c>
      <c r="N3343" s="5">
        <v>1</v>
      </c>
      <c r="O3343" s="7">
        <v>2648</v>
      </c>
      <c r="P3343" s="8">
        <v>0.05</v>
      </c>
      <c r="Q3343" s="7">
        <v>1599</v>
      </c>
      <c r="R3343" s="9">
        <f t="shared" si="420"/>
        <v>2515.6</v>
      </c>
      <c r="S3343" s="9">
        <f t="shared" si="421"/>
        <v>1599</v>
      </c>
      <c r="T3343" s="9">
        <f t="shared" si="422"/>
        <v>916.59999999999991</v>
      </c>
      <c r="U3343" s="10">
        <f t="shared" si="423"/>
        <v>0.36436635395134359</v>
      </c>
      <c r="V3343" s="5" t="s">
        <v>42</v>
      </c>
    </row>
    <row r="3344" spans="1:22" x14ac:dyDescent="0.3">
      <c r="A3344" s="5" t="s">
        <v>3431</v>
      </c>
      <c r="B3344" s="6">
        <v>45764</v>
      </c>
      <c r="C3344" s="5">
        <f t="shared" si="416"/>
        <v>2025</v>
      </c>
      <c r="D3344" s="5">
        <f t="shared" si="417"/>
        <v>4</v>
      </c>
      <c r="E3344" s="5" t="str">
        <f t="shared" si="418"/>
        <v>Apr</v>
      </c>
      <c r="F3344" s="5" t="str">
        <f t="shared" si="419"/>
        <v>Q2</v>
      </c>
      <c r="G3344" s="5" t="s">
        <v>58</v>
      </c>
      <c r="H3344" s="5" t="s">
        <v>59</v>
      </c>
      <c r="I3344" s="5" t="s">
        <v>60</v>
      </c>
      <c r="J3344" s="5" t="s">
        <v>54</v>
      </c>
      <c r="K3344" s="5" t="s">
        <v>99</v>
      </c>
      <c r="L3344" s="5" t="s">
        <v>76</v>
      </c>
      <c r="M3344" s="5" t="s">
        <v>49</v>
      </c>
      <c r="N3344" s="5">
        <v>3</v>
      </c>
      <c r="O3344" s="7">
        <v>1764</v>
      </c>
      <c r="P3344" s="8">
        <v>0</v>
      </c>
      <c r="Q3344" s="7">
        <v>891</v>
      </c>
      <c r="R3344" s="9">
        <f t="shared" si="420"/>
        <v>5292</v>
      </c>
      <c r="S3344" s="9">
        <f t="shared" si="421"/>
        <v>2673</v>
      </c>
      <c r="T3344" s="9">
        <f t="shared" si="422"/>
        <v>2619</v>
      </c>
      <c r="U3344" s="10">
        <f t="shared" si="423"/>
        <v>0.49489795918367346</v>
      </c>
      <c r="V3344" s="5" t="s">
        <v>42</v>
      </c>
    </row>
    <row r="3345" spans="1:22" x14ac:dyDescent="0.3">
      <c r="A3345" s="5" t="s">
        <v>3432</v>
      </c>
      <c r="B3345" s="6">
        <v>45765</v>
      </c>
      <c r="C3345" s="5">
        <f t="shared" si="416"/>
        <v>2025</v>
      </c>
      <c r="D3345" s="5">
        <f t="shared" si="417"/>
        <v>4</v>
      </c>
      <c r="E3345" s="5" t="str">
        <f t="shared" si="418"/>
        <v>Apr</v>
      </c>
      <c r="F3345" s="5" t="str">
        <f t="shared" si="419"/>
        <v>Q2</v>
      </c>
      <c r="G3345" s="5" t="s">
        <v>35</v>
      </c>
      <c r="H3345" s="5" t="s">
        <v>36</v>
      </c>
      <c r="I3345" s="5" t="s">
        <v>37</v>
      </c>
      <c r="J3345" s="5" t="s">
        <v>54</v>
      </c>
      <c r="K3345" s="5" t="s">
        <v>84</v>
      </c>
      <c r="L3345" s="5" t="s">
        <v>40</v>
      </c>
      <c r="M3345" s="5" t="s">
        <v>56</v>
      </c>
      <c r="N3345" s="5">
        <v>1</v>
      </c>
      <c r="O3345" s="7">
        <v>2534</v>
      </c>
      <c r="P3345" s="8">
        <v>0</v>
      </c>
      <c r="Q3345" s="7">
        <v>1270</v>
      </c>
      <c r="R3345" s="9">
        <f t="shared" si="420"/>
        <v>2534</v>
      </c>
      <c r="S3345" s="9">
        <f t="shared" si="421"/>
        <v>1270</v>
      </c>
      <c r="T3345" s="9">
        <f t="shared" si="422"/>
        <v>1264</v>
      </c>
      <c r="U3345" s="10">
        <f t="shared" si="423"/>
        <v>0.49881610102604579</v>
      </c>
      <c r="V3345" s="5" t="s">
        <v>42</v>
      </c>
    </row>
    <row r="3346" spans="1:22" x14ac:dyDescent="0.3">
      <c r="A3346" s="5" t="s">
        <v>3433</v>
      </c>
      <c r="B3346" s="6">
        <v>45765</v>
      </c>
      <c r="C3346" s="5">
        <f t="shared" si="416"/>
        <v>2025</v>
      </c>
      <c r="D3346" s="5">
        <f t="shared" si="417"/>
        <v>4</v>
      </c>
      <c r="E3346" s="5" t="str">
        <f t="shared" si="418"/>
        <v>Apr</v>
      </c>
      <c r="F3346" s="5" t="str">
        <f t="shared" si="419"/>
        <v>Q2</v>
      </c>
      <c r="G3346" s="5" t="s">
        <v>63</v>
      </c>
      <c r="H3346" s="5" t="s">
        <v>109</v>
      </c>
      <c r="I3346" s="5" t="s">
        <v>110</v>
      </c>
      <c r="J3346" s="5" t="s">
        <v>38</v>
      </c>
      <c r="K3346" s="5" t="s">
        <v>39</v>
      </c>
      <c r="L3346" s="5" t="s">
        <v>40</v>
      </c>
      <c r="M3346" s="5" t="s">
        <v>41</v>
      </c>
      <c r="N3346" s="5">
        <v>1</v>
      </c>
      <c r="O3346" s="7">
        <v>49622</v>
      </c>
      <c r="P3346" s="8">
        <v>0.2</v>
      </c>
      <c r="Q3346" s="7">
        <v>42825</v>
      </c>
      <c r="R3346" s="9">
        <f t="shared" si="420"/>
        <v>39697.600000000006</v>
      </c>
      <c r="S3346" s="9">
        <f t="shared" si="421"/>
        <v>42825</v>
      </c>
      <c r="T3346" s="9">
        <f t="shared" si="422"/>
        <v>-3127.3999999999942</v>
      </c>
      <c r="U3346" s="10">
        <f t="shared" si="423"/>
        <v>-7.8780581193825167E-2</v>
      </c>
      <c r="V3346" s="5" t="s">
        <v>42</v>
      </c>
    </row>
    <row r="3347" spans="1:22" x14ac:dyDescent="0.3">
      <c r="A3347" s="5" t="s">
        <v>3434</v>
      </c>
      <c r="B3347" s="6">
        <v>45765</v>
      </c>
      <c r="C3347" s="5">
        <f t="shared" si="416"/>
        <v>2025</v>
      </c>
      <c r="D3347" s="5">
        <f t="shared" si="417"/>
        <v>4</v>
      </c>
      <c r="E3347" s="5" t="str">
        <f t="shared" si="418"/>
        <v>Apr</v>
      </c>
      <c r="F3347" s="5" t="str">
        <f t="shared" si="419"/>
        <v>Q2</v>
      </c>
      <c r="G3347" s="5" t="s">
        <v>63</v>
      </c>
      <c r="H3347" s="5" t="s">
        <v>64</v>
      </c>
      <c r="I3347" s="5" t="s">
        <v>65</v>
      </c>
      <c r="J3347" s="5" t="s">
        <v>46</v>
      </c>
      <c r="K3347" s="5" t="s">
        <v>89</v>
      </c>
      <c r="L3347" s="5" t="s">
        <v>40</v>
      </c>
      <c r="M3347" s="5" t="s">
        <v>49</v>
      </c>
      <c r="N3347" s="5">
        <v>2</v>
      </c>
      <c r="O3347" s="7">
        <v>2100</v>
      </c>
      <c r="P3347" s="8">
        <v>0.15</v>
      </c>
      <c r="Q3347" s="7">
        <v>1203</v>
      </c>
      <c r="R3347" s="9">
        <f t="shared" si="420"/>
        <v>3570</v>
      </c>
      <c r="S3347" s="9">
        <f t="shared" si="421"/>
        <v>2406</v>
      </c>
      <c r="T3347" s="9">
        <f t="shared" si="422"/>
        <v>1164</v>
      </c>
      <c r="U3347" s="10">
        <f t="shared" si="423"/>
        <v>0.32605042016806723</v>
      </c>
      <c r="V3347" s="5" t="s">
        <v>120</v>
      </c>
    </row>
    <row r="3348" spans="1:22" x14ac:dyDescent="0.3">
      <c r="A3348" s="5" t="s">
        <v>3435</v>
      </c>
      <c r="B3348" s="6">
        <v>45765</v>
      </c>
      <c r="C3348" s="5">
        <f t="shared" si="416"/>
        <v>2025</v>
      </c>
      <c r="D3348" s="5">
        <f t="shared" si="417"/>
        <v>4</v>
      </c>
      <c r="E3348" s="5" t="str">
        <f t="shared" si="418"/>
        <v>Apr</v>
      </c>
      <c r="F3348" s="5" t="str">
        <f t="shared" si="419"/>
        <v>Q2</v>
      </c>
      <c r="G3348" s="5" t="s">
        <v>35</v>
      </c>
      <c r="H3348" s="5" t="s">
        <v>36</v>
      </c>
      <c r="I3348" s="5" t="s">
        <v>37</v>
      </c>
      <c r="J3348" s="5" t="s">
        <v>38</v>
      </c>
      <c r="K3348" s="5" t="s">
        <v>39</v>
      </c>
      <c r="L3348" s="5" t="s">
        <v>76</v>
      </c>
      <c r="M3348" s="5" t="s">
        <v>41</v>
      </c>
      <c r="N3348" s="5">
        <v>2</v>
      </c>
      <c r="O3348" s="7">
        <v>55126</v>
      </c>
      <c r="P3348" s="8">
        <v>0.15</v>
      </c>
      <c r="Q3348" s="7">
        <v>47229</v>
      </c>
      <c r="R3348" s="9">
        <f t="shared" si="420"/>
        <v>93714.2</v>
      </c>
      <c r="S3348" s="9">
        <f t="shared" si="421"/>
        <v>94458</v>
      </c>
      <c r="T3348" s="9">
        <f t="shared" si="422"/>
        <v>-743.80000000000291</v>
      </c>
      <c r="U3348" s="10">
        <f t="shared" si="423"/>
        <v>-7.9368975032599424E-3</v>
      </c>
      <c r="V3348" s="5" t="s">
        <v>42</v>
      </c>
    </row>
    <row r="3349" spans="1:22" x14ac:dyDescent="0.3">
      <c r="A3349" s="5" t="s">
        <v>3436</v>
      </c>
      <c r="B3349" s="6">
        <v>45766</v>
      </c>
      <c r="C3349" s="5">
        <f t="shared" si="416"/>
        <v>2025</v>
      </c>
      <c r="D3349" s="5">
        <f t="shared" si="417"/>
        <v>4</v>
      </c>
      <c r="E3349" s="5" t="str">
        <f t="shared" si="418"/>
        <v>Apr</v>
      </c>
      <c r="F3349" s="5" t="str">
        <f t="shared" si="419"/>
        <v>Q2</v>
      </c>
      <c r="G3349" s="5" t="s">
        <v>58</v>
      </c>
      <c r="H3349" s="5" t="s">
        <v>68</v>
      </c>
      <c r="I3349" s="5" t="s">
        <v>69</v>
      </c>
      <c r="J3349" s="5" t="s">
        <v>46</v>
      </c>
      <c r="K3349" s="5" t="s">
        <v>61</v>
      </c>
      <c r="L3349" s="5" t="s">
        <v>40</v>
      </c>
      <c r="M3349" s="5" t="s">
        <v>56</v>
      </c>
      <c r="N3349" s="5">
        <v>3</v>
      </c>
      <c r="O3349" s="7">
        <v>242</v>
      </c>
      <c r="P3349" s="8">
        <v>0.05</v>
      </c>
      <c r="Q3349" s="7">
        <v>103</v>
      </c>
      <c r="R3349" s="9">
        <f t="shared" si="420"/>
        <v>689.69999999999993</v>
      </c>
      <c r="S3349" s="9">
        <f t="shared" si="421"/>
        <v>309</v>
      </c>
      <c r="T3349" s="9">
        <f t="shared" si="422"/>
        <v>380.69999999999993</v>
      </c>
      <c r="U3349" s="10">
        <f t="shared" si="423"/>
        <v>0.55197912135711169</v>
      </c>
      <c r="V3349" s="5" t="s">
        <v>42</v>
      </c>
    </row>
    <row r="3350" spans="1:22" x14ac:dyDescent="0.3">
      <c r="A3350" s="5" t="s">
        <v>3437</v>
      </c>
      <c r="B3350" s="6">
        <v>45766</v>
      </c>
      <c r="C3350" s="5">
        <f t="shared" si="416"/>
        <v>2025</v>
      </c>
      <c r="D3350" s="5">
        <f t="shared" si="417"/>
        <v>4</v>
      </c>
      <c r="E3350" s="5" t="str">
        <f t="shared" si="418"/>
        <v>Apr</v>
      </c>
      <c r="F3350" s="5" t="str">
        <f t="shared" si="419"/>
        <v>Q2</v>
      </c>
      <c r="G3350" s="5" t="s">
        <v>58</v>
      </c>
      <c r="H3350" s="5" t="s">
        <v>72</v>
      </c>
      <c r="I3350" s="5" t="s">
        <v>73</v>
      </c>
      <c r="J3350" s="5" t="s">
        <v>54</v>
      </c>
      <c r="K3350" s="5" t="s">
        <v>84</v>
      </c>
      <c r="L3350" s="5" t="s">
        <v>40</v>
      </c>
      <c r="M3350" s="5" t="s">
        <v>41</v>
      </c>
      <c r="N3350" s="5">
        <v>4</v>
      </c>
      <c r="O3350" s="7">
        <v>2335</v>
      </c>
      <c r="P3350" s="8">
        <v>0.15</v>
      </c>
      <c r="Q3350" s="7">
        <v>1193</v>
      </c>
      <c r="R3350" s="9">
        <f t="shared" si="420"/>
        <v>7939</v>
      </c>
      <c r="S3350" s="9">
        <f t="shared" si="421"/>
        <v>4772</v>
      </c>
      <c r="T3350" s="9">
        <f t="shared" si="422"/>
        <v>3167</v>
      </c>
      <c r="U3350" s="10">
        <f t="shared" si="423"/>
        <v>0.39891674014359491</v>
      </c>
      <c r="V3350" s="5" t="s">
        <v>42</v>
      </c>
    </row>
    <row r="3351" spans="1:22" x14ac:dyDescent="0.3">
      <c r="A3351" s="5" t="s">
        <v>3438</v>
      </c>
      <c r="B3351" s="6">
        <v>45766</v>
      </c>
      <c r="C3351" s="5">
        <f t="shared" si="416"/>
        <v>2025</v>
      </c>
      <c r="D3351" s="5">
        <f t="shared" si="417"/>
        <v>4</v>
      </c>
      <c r="E3351" s="5" t="str">
        <f t="shared" si="418"/>
        <v>Apr</v>
      </c>
      <c r="F3351" s="5" t="str">
        <f t="shared" si="419"/>
        <v>Q2</v>
      </c>
      <c r="G3351" s="5" t="s">
        <v>58</v>
      </c>
      <c r="H3351" s="5" t="s">
        <v>68</v>
      </c>
      <c r="I3351" s="5" t="s">
        <v>69</v>
      </c>
      <c r="J3351" s="5" t="s">
        <v>38</v>
      </c>
      <c r="K3351" s="5" t="s">
        <v>75</v>
      </c>
      <c r="L3351" s="5" t="s">
        <v>40</v>
      </c>
      <c r="M3351" s="5" t="s">
        <v>49</v>
      </c>
      <c r="N3351" s="5">
        <v>1</v>
      </c>
      <c r="O3351" s="7">
        <v>11584</v>
      </c>
      <c r="P3351" s="8">
        <v>0</v>
      </c>
      <c r="Q3351" s="7">
        <v>8694</v>
      </c>
      <c r="R3351" s="9">
        <f t="shared" si="420"/>
        <v>11584</v>
      </c>
      <c r="S3351" s="9">
        <f t="shared" si="421"/>
        <v>8694</v>
      </c>
      <c r="T3351" s="9">
        <f t="shared" si="422"/>
        <v>2890</v>
      </c>
      <c r="U3351" s="10">
        <f t="shared" si="423"/>
        <v>0.24948204419889503</v>
      </c>
      <c r="V3351" s="5" t="s">
        <v>42</v>
      </c>
    </row>
    <row r="3352" spans="1:22" x14ac:dyDescent="0.3">
      <c r="A3352" s="5" t="s">
        <v>3439</v>
      </c>
      <c r="B3352" s="6">
        <v>45767</v>
      </c>
      <c r="C3352" s="5">
        <f t="shared" si="416"/>
        <v>2025</v>
      </c>
      <c r="D3352" s="5">
        <f t="shared" si="417"/>
        <v>4</v>
      </c>
      <c r="E3352" s="5" t="str">
        <f t="shared" si="418"/>
        <v>Apr</v>
      </c>
      <c r="F3352" s="5" t="str">
        <f t="shared" si="419"/>
        <v>Q2</v>
      </c>
      <c r="G3352" s="5" t="s">
        <v>58</v>
      </c>
      <c r="H3352" s="5" t="s">
        <v>72</v>
      </c>
      <c r="I3352" s="5" t="s">
        <v>73</v>
      </c>
      <c r="J3352" s="5" t="s">
        <v>54</v>
      </c>
      <c r="K3352" s="5" t="s">
        <v>84</v>
      </c>
      <c r="L3352" s="5" t="s">
        <v>76</v>
      </c>
      <c r="M3352" s="5" t="s">
        <v>56</v>
      </c>
      <c r="N3352" s="5">
        <v>5</v>
      </c>
      <c r="O3352" s="7">
        <v>2639</v>
      </c>
      <c r="P3352" s="8">
        <v>0.15</v>
      </c>
      <c r="Q3352" s="7">
        <v>1293</v>
      </c>
      <c r="R3352" s="9">
        <f t="shared" si="420"/>
        <v>11215.75</v>
      </c>
      <c r="S3352" s="9">
        <f t="shared" si="421"/>
        <v>6465</v>
      </c>
      <c r="T3352" s="9">
        <f t="shared" si="422"/>
        <v>4750.75</v>
      </c>
      <c r="U3352" s="10">
        <f t="shared" si="423"/>
        <v>0.42357844994761829</v>
      </c>
      <c r="V3352" s="5" t="s">
        <v>42</v>
      </c>
    </row>
    <row r="3353" spans="1:22" x14ac:dyDescent="0.3">
      <c r="A3353" s="5" t="s">
        <v>3440</v>
      </c>
      <c r="B3353" s="6">
        <v>45767</v>
      </c>
      <c r="C3353" s="5">
        <f t="shared" si="416"/>
        <v>2025</v>
      </c>
      <c r="D3353" s="5">
        <f t="shared" si="417"/>
        <v>4</v>
      </c>
      <c r="E3353" s="5" t="str">
        <f t="shared" si="418"/>
        <v>Apr</v>
      </c>
      <c r="F3353" s="5" t="str">
        <f t="shared" si="419"/>
        <v>Q2</v>
      </c>
      <c r="G3353" s="5" t="s">
        <v>51</v>
      </c>
      <c r="H3353" s="5" t="s">
        <v>79</v>
      </c>
      <c r="I3353" s="5" t="s">
        <v>80</v>
      </c>
      <c r="J3353" s="5" t="s">
        <v>38</v>
      </c>
      <c r="K3353" s="5" t="s">
        <v>118</v>
      </c>
      <c r="L3353" s="5" t="s">
        <v>48</v>
      </c>
      <c r="M3353" s="5" t="s">
        <v>56</v>
      </c>
      <c r="N3353" s="5">
        <v>1</v>
      </c>
      <c r="O3353" s="7">
        <v>16637</v>
      </c>
      <c r="P3353" s="8">
        <v>0.05</v>
      </c>
      <c r="Q3353" s="7">
        <v>13220</v>
      </c>
      <c r="R3353" s="9">
        <f t="shared" si="420"/>
        <v>15805.15</v>
      </c>
      <c r="S3353" s="9">
        <f t="shared" si="421"/>
        <v>13220</v>
      </c>
      <c r="T3353" s="9">
        <f t="shared" si="422"/>
        <v>2585.1499999999996</v>
      </c>
      <c r="U3353" s="10">
        <f t="shared" si="423"/>
        <v>0.16356377509862291</v>
      </c>
      <c r="V3353" s="5" t="s">
        <v>42</v>
      </c>
    </row>
    <row r="3354" spans="1:22" x14ac:dyDescent="0.3">
      <c r="A3354" s="5" t="s">
        <v>3441</v>
      </c>
      <c r="B3354" s="6">
        <v>45767</v>
      </c>
      <c r="C3354" s="5">
        <f t="shared" si="416"/>
        <v>2025</v>
      </c>
      <c r="D3354" s="5">
        <f t="shared" si="417"/>
        <v>4</v>
      </c>
      <c r="E3354" s="5" t="str">
        <f t="shared" si="418"/>
        <v>Apr</v>
      </c>
      <c r="F3354" s="5" t="str">
        <f t="shared" si="419"/>
        <v>Q2</v>
      </c>
      <c r="G3354" s="5" t="s">
        <v>51</v>
      </c>
      <c r="H3354" s="5" t="s">
        <v>52</v>
      </c>
      <c r="I3354" s="5" t="s">
        <v>53</v>
      </c>
      <c r="J3354" s="5" t="s">
        <v>46</v>
      </c>
      <c r="K3354" s="5" t="s">
        <v>47</v>
      </c>
      <c r="L3354" s="5" t="s">
        <v>76</v>
      </c>
      <c r="M3354" s="5" t="s">
        <v>56</v>
      </c>
      <c r="N3354" s="5">
        <v>5</v>
      </c>
      <c r="O3354" s="7">
        <v>440</v>
      </c>
      <c r="P3354" s="8">
        <v>0.1</v>
      </c>
      <c r="Q3354" s="7">
        <v>198</v>
      </c>
      <c r="R3354" s="9">
        <f t="shared" si="420"/>
        <v>1980</v>
      </c>
      <c r="S3354" s="9">
        <f t="shared" si="421"/>
        <v>990</v>
      </c>
      <c r="T3354" s="9">
        <f t="shared" si="422"/>
        <v>990</v>
      </c>
      <c r="U3354" s="10">
        <f t="shared" si="423"/>
        <v>0.5</v>
      </c>
      <c r="V3354" s="5" t="s">
        <v>42</v>
      </c>
    </row>
    <row r="3355" spans="1:22" x14ac:dyDescent="0.3">
      <c r="A3355" s="5" t="s">
        <v>3442</v>
      </c>
      <c r="B3355" s="6">
        <v>45767</v>
      </c>
      <c r="C3355" s="5">
        <f t="shared" si="416"/>
        <v>2025</v>
      </c>
      <c r="D3355" s="5">
        <f t="shared" si="417"/>
        <v>4</v>
      </c>
      <c r="E3355" s="5" t="str">
        <f t="shared" si="418"/>
        <v>Apr</v>
      </c>
      <c r="F3355" s="5" t="str">
        <f t="shared" si="419"/>
        <v>Q2</v>
      </c>
      <c r="G3355" s="5" t="s">
        <v>51</v>
      </c>
      <c r="H3355" s="5" t="s">
        <v>106</v>
      </c>
      <c r="I3355" s="5" t="s">
        <v>107</v>
      </c>
      <c r="J3355" s="5" t="s">
        <v>46</v>
      </c>
      <c r="K3355" s="5" t="s">
        <v>66</v>
      </c>
      <c r="L3355" s="5" t="s">
        <v>76</v>
      </c>
      <c r="M3355" s="5" t="s">
        <v>41</v>
      </c>
      <c r="N3355" s="5">
        <v>1</v>
      </c>
      <c r="O3355" s="7">
        <v>290</v>
      </c>
      <c r="P3355" s="8">
        <v>0.1</v>
      </c>
      <c r="Q3355" s="7">
        <v>117</v>
      </c>
      <c r="R3355" s="9">
        <f t="shared" si="420"/>
        <v>261</v>
      </c>
      <c r="S3355" s="9">
        <f t="shared" si="421"/>
        <v>117</v>
      </c>
      <c r="T3355" s="9">
        <f t="shared" si="422"/>
        <v>144</v>
      </c>
      <c r="U3355" s="10">
        <f t="shared" si="423"/>
        <v>0.55172413793103448</v>
      </c>
      <c r="V3355" s="5" t="s">
        <v>42</v>
      </c>
    </row>
    <row r="3356" spans="1:22" x14ac:dyDescent="0.3">
      <c r="A3356" s="5" t="s">
        <v>3443</v>
      </c>
      <c r="B3356" s="6">
        <v>45768</v>
      </c>
      <c r="C3356" s="5">
        <f t="shared" si="416"/>
        <v>2025</v>
      </c>
      <c r="D3356" s="5">
        <f t="shared" si="417"/>
        <v>4</v>
      </c>
      <c r="E3356" s="5" t="str">
        <f t="shared" si="418"/>
        <v>Apr</v>
      </c>
      <c r="F3356" s="5" t="str">
        <f t="shared" si="419"/>
        <v>Q2</v>
      </c>
      <c r="G3356" s="5" t="s">
        <v>51</v>
      </c>
      <c r="H3356" s="5" t="s">
        <v>79</v>
      </c>
      <c r="I3356" s="5" t="s">
        <v>80</v>
      </c>
      <c r="J3356" s="5" t="s">
        <v>54</v>
      </c>
      <c r="K3356" s="5" t="s">
        <v>84</v>
      </c>
      <c r="L3356" s="5" t="s">
        <v>48</v>
      </c>
      <c r="M3356" s="5" t="s">
        <v>49</v>
      </c>
      <c r="N3356" s="5">
        <v>2</v>
      </c>
      <c r="O3356" s="7">
        <v>2184</v>
      </c>
      <c r="P3356" s="8">
        <v>0.1</v>
      </c>
      <c r="Q3356" s="7">
        <v>1078</v>
      </c>
      <c r="R3356" s="9">
        <f t="shared" si="420"/>
        <v>3931.2000000000003</v>
      </c>
      <c r="S3356" s="9">
        <f t="shared" si="421"/>
        <v>2156</v>
      </c>
      <c r="T3356" s="9">
        <f t="shared" si="422"/>
        <v>1775.2000000000003</v>
      </c>
      <c r="U3356" s="10">
        <f t="shared" si="423"/>
        <v>0.45156695156695159</v>
      </c>
      <c r="V3356" s="5" t="s">
        <v>42</v>
      </c>
    </row>
    <row r="3357" spans="1:22" x14ac:dyDescent="0.3">
      <c r="A3357" s="5" t="s">
        <v>3444</v>
      </c>
      <c r="B3357" s="6">
        <v>45768</v>
      </c>
      <c r="C3357" s="5">
        <f t="shared" si="416"/>
        <v>2025</v>
      </c>
      <c r="D3357" s="5">
        <f t="shared" si="417"/>
        <v>4</v>
      </c>
      <c r="E3357" s="5" t="str">
        <f t="shared" si="418"/>
        <v>Apr</v>
      </c>
      <c r="F3357" s="5" t="str">
        <f t="shared" si="419"/>
        <v>Q2</v>
      </c>
      <c r="G3357" s="5" t="s">
        <v>51</v>
      </c>
      <c r="H3357" s="5" t="s">
        <v>106</v>
      </c>
      <c r="I3357" s="5" t="s">
        <v>107</v>
      </c>
      <c r="J3357" s="5" t="s">
        <v>46</v>
      </c>
      <c r="K3357" s="5" t="s">
        <v>66</v>
      </c>
      <c r="L3357" s="5" t="s">
        <v>40</v>
      </c>
      <c r="M3357" s="5" t="s">
        <v>56</v>
      </c>
      <c r="N3357" s="5">
        <v>4</v>
      </c>
      <c r="O3357" s="7">
        <v>290</v>
      </c>
      <c r="P3357" s="8">
        <v>0</v>
      </c>
      <c r="Q3357" s="7">
        <v>116</v>
      </c>
      <c r="R3357" s="9">
        <f t="shared" si="420"/>
        <v>1160</v>
      </c>
      <c r="S3357" s="9">
        <f t="shared" si="421"/>
        <v>464</v>
      </c>
      <c r="T3357" s="9">
        <f t="shared" si="422"/>
        <v>696</v>
      </c>
      <c r="U3357" s="10">
        <f t="shared" si="423"/>
        <v>0.6</v>
      </c>
      <c r="V3357" s="5" t="s">
        <v>42</v>
      </c>
    </row>
    <row r="3358" spans="1:22" x14ac:dyDescent="0.3">
      <c r="A3358" s="5" t="s">
        <v>3445</v>
      </c>
      <c r="B3358" s="6">
        <v>45768</v>
      </c>
      <c r="C3358" s="5">
        <f t="shared" si="416"/>
        <v>2025</v>
      </c>
      <c r="D3358" s="5">
        <f t="shared" si="417"/>
        <v>4</v>
      </c>
      <c r="E3358" s="5" t="str">
        <f t="shared" si="418"/>
        <v>Apr</v>
      </c>
      <c r="F3358" s="5" t="str">
        <f t="shared" si="419"/>
        <v>Q2</v>
      </c>
      <c r="G3358" s="5" t="s">
        <v>63</v>
      </c>
      <c r="H3358" s="5" t="s">
        <v>109</v>
      </c>
      <c r="I3358" s="5" t="s">
        <v>110</v>
      </c>
      <c r="J3358" s="5" t="s">
        <v>38</v>
      </c>
      <c r="K3358" s="5" t="s">
        <v>118</v>
      </c>
      <c r="L3358" s="5" t="s">
        <v>40</v>
      </c>
      <c r="M3358" s="5" t="s">
        <v>41</v>
      </c>
      <c r="N3358" s="5">
        <v>1</v>
      </c>
      <c r="O3358" s="7">
        <v>16335</v>
      </c>
      <c r="P3358" s="8">
        <v>0.15</v>
      </c>
      <c r="Q3358" s="7">
        <v>12423</v>
      </c>
      <c r="R3358" s="9">
        <f t="shared" si="420"/>
        <v>13884.75</v>
      </c>
      <c r="S3358" s="9">
        <f t="shared" si="421"/>
        <v>12423</v>
      </c>
      <c r="T3358" s="9">
        <f t="shared" si="422"/>
        <v>1461.75</v>
      </c>
      <c r="U3358" s="10">
        <f t="shared" si="423"/>
        <v>0.1052773726570518</v>
      </c>
      <c r="V3358" s="5" t="s">
        <v>42</v>
      </c>
    </row>
    <row r="3359" spans="1:22" x14ac:dyDescent="0.3">
      <c r="A3359" s="5" t="s">
        <v>3446</v>
      </c>
      <c r="B3359" s="6">
        <v>45768</v>
      </c>
      <c r="C3359" s="5">
        <f t="shared" si="416"/>
        <v>2025</v>
      </c>
      <c r="D3359" s="5">
        <f t="shared" si="417"/>
        <v>4</v>
      </c>
      <c r="E3359" s="5" t="str">
        <f t="shared" si="418"/>
        <v>Apr</v>
      </c>
      <c r="F3359" s="5" t="str">
        <f t="shared" si="419"/>
        <v>Q2</v>
      </c>
      <c r="G3359" s="5" t="s">
        <v>51</v>
      </c>
      <c r="H3359" s="5" t="s">
        <v>52</v>
      </c>
      <c r="I3359" s="5" t="s">
        <v>53</v>
      </c>
      <c r="J3359" s="5" t="s">
        <v>38</v>
      </c>
      <c r="K3359" s="5" t="s">
        <v>118</v>
      </c>
      <c r="L3359" s="5" t="s">
        <v>40</v>
      </c>
      <c r="M3359" s="5" t="s">
        <v>49</v>
      </c>
      <c r="N3359" s="5">
        <v>1</v>
      </c>
      <c r="O3359" s="7">
        <v>16269</v>
      </c>
      <c r="P3359" s="8">
        <v>0</v>
      </c>
      <c r="Q3359" s="7">
        <v>12489</v>
      </c>
      <c r="R3359" s="9">
        <f t="shared" si="420"/>
        <v>16269</v>
      </c>
      <c r="S3359" s="9">
        <f t="shared" si="421"/>
        <v>12489</v>
      </c>
      <c r="T3359" s="9">
        <f t="shared" si="422"/>
        <v>3780</v>
      </c>
      <c r="U3359" s="10">
        <f t="shared" si="423"/>
        <v>0.23234372118753457</v>
      </c>
      <c r="V3359" s="5" t="s">
        <v>42</v>
      </c>
    </row>
    <row r="3360" spans="1:22" x14ac:dyDescent="0.3">
      <c r="A3360" s="5" t="s">
        <v>3447</v>
      </c>
      <c r="B3360" s="6">
        <v>45768</v>
      </c>
      <c r="C3360" s="5">
        <f t="shared" si="416"/>
        <v>2025</v>
      </c>
      <c r="D3360" s="5">
        <f t="shared" si="417"/>
        <v>4</v>
      </c>
      <c r="E3360" s="5" t="str">
        <f t="shared" si="418"/>
        <v>Apr</v>
      </c>
      <c r="F3360" s="5" t="str">
        <f t="shared" si="419"/>
        <v>Q2</v>
      </c>
      <c r="G3360" s="5" t="s">
        <v>35</v>
      </c>
      <c r="H3360" s="5" t="s">
        <v>91</v>
      </c>
      <c r="I3360" s="5" t="s">
        <v>92</v>
      </c>
      <c r="J3360" s="5" t="s">
        <v>81</v>
      </c>
      <c r="K3360" s="5" t="s">
        <v>130</v>
      </c>
      <c r="L3360" s="5" t="s">
        <v>40</v>
      </c>
      <c r="M3360" s="5" t="s">
        <v>41</v>
      </c>
      <c r="N3360" s="5">
        <v>1</v>
      </c>
      <c r="O3360" s="7">
        <v>14196</v>
      </c>
      <c r="P3360" s="8">
        <v>0.35</v>
      </c>
      <c r="Q3360" s="7">
        <v>8497</v>
      </c>
      <c r="R3360" s="9">
        <f t="shared" si="420"/>
        <v>9227.4</v>
      </c>
      <c r="S3360" s="9">
        <f t="shared" si="421"/>
        <v>8497</v>
      </c>
      <c r="T3360" s="9">
        <f t="shared" si="422"/>
        <v>730.39999999999964</v>
      </c>
      <c r="U3360" s="10">
        <f t="shared" si="423"/>
        <v>7.9155558445499236E-2</v>
      </c>
      <c r="V3360" s="5" t="s">
        <v>42</v>
      </c>
    </row>
    <row r="3361" spans="1:22" x14ac:dyDescent="0.3">
      <c r="A3361" s="5" t="s">
        <v>3448</v>
      </c>
      <c r="B3361" s="6">
        <v>45768</v>
      </c>
      <c r="C3361" s="5">
        <f t="shared" si="416"/>
        <v>2025</v>
      </c>
      <c r="D3361" s="5">
        <f t="shared" si="417"/>
        <v>4</v>
      </c>
      <c r="E3361" s="5" t="str">
        <f t="shared" si="418"/>
        <v>Apr</v>
      </c>
      <c r="F3361" s="5" t="str">
        <f t="shared" si="419"/>
        <v>Q2</v>
      </c>
      <c r="G3361" s="5" t="s">
        <v>35</v>
      </c>
      <c r="H3361" s="5" t="s">
        <v>44</v>
      </c>
      <c r="I3361" s="5" t="s">
        <v>45</v>
      </c>
      <c r="J3361" s="5" t="s">
        <v>38</v>
      </c>
      <c r="K3361" s="5" t="s">
        <v>39</v>
      </c>
      <c r="L3361" s="5" t="s">
        <v>76</v>
      </c>
      <c r="M3361" s="5" t="s">
        <v>56</v>
      </c>
      <c r="N3361" s="5">
        <v>4</v>
      </c>
      <c r="O3361" s="7">
        <v>49080</v>
      </c>
      <c r="P3361" s="8">
        <v>0.15</v>
      </c>
      <c r="Q3361" s="7">
        <v>40880</v>
      </c>
      <c r="R3361" s="9">
        <f t="shared" si="420"/>
        <v>166872</v>
      </c>
      <c r="S3361" s="9">
        <f t="shared" si="421"/>
        <v>163520</v>
      </c>
      <c r="T3361" s="9">
        <f t="shared" si="422"/>
        <v>3352</v>
      </c>
      <c r="U3361" s="10">
        <f t="shared" si="423"/>
        <v>2.0087252504913947E-2</v>
      </c>
      <c r="V3361" s="5" t="s">
        <v>42</v>
      </c>
    </row>
    <row r="3362" spans="1:22" x14ac:dyDescent="0.3">
      <c r="A3362" s="5" t="s">
        <v>3449</v>
      </c>
      <c r="B3362" s="6">
        <v>45769</v>
      </c>
      <c r="C3362" s="5">
        <f t="shared" si="416"/>
        <v>2025</v>
      </c>
      <c r="D3362" s="5">
        <f t="shared" si="417"/>
        <v>4</v>
      </c>
      <c r="E3362" s="5" t="str">
        <f t="shared" si="418"/>
        <v>Apr</v>
      </c>
      <c r="F3362" s="5" t="str">
        <f t="shared" si="419"/>
        <v>Q2</v>
      </c>
      <c r="G3362" s="5" t="s">
        <v>63</v>
      </c>
      <c r="H3362" s="5" t="s">
        <v>64</v>
      </c>
      <c r="I3362" s="5" t="s">
        <v>65</v>
      </c>
      <c r="J3362" s="5" t="s">
        <v>46</v>
      </c>
      <c r="K3362" s="5" t="s">
        <v>47</v>
      </c>
      <c r="L3362" s="5" t="s">
        <v>40</v>
      </c>
      <c r="M3362" s="5" t="s">
        <v>56</v>
      </c>
      <c r="N3362" s="5">
        <v>1</v>
      </c>
      <c r="O3362" s="7">
        <v>448</v>
      </c>
      <c r="P3362" s="8">
        <v>0.15</v>
      </c>
      <c r="Q3362" s="7">
        <v>199</v>
      </c>
      <c r="R3362" s="9">
        <f t="shared" si="420"/>
        <v>380.8</v>
      </c>
      <c r="S3362" s="9">
        <f t="shared" si="421"/>
        <v>199</v>
      </c>
      <c r="T3362" s="9">
        <f t="shared" si="422"/>
        <v>181.8</v>
      </c>
      <c r="U3362" s="10">
        <f t="shared" si="423"/>
        <v>0.47741596638655465</v>
      </c>
      <c r="V3362" s="5" t="s">
        <v>42</v>
      </c>
    </row>
    <row r="3363" spans="1:22" x14ac:dyDescent="0.3">
      <c r="A3363" s="5" t="s">
        <v>3450</v>
      </c>
      <c r="B3363" s="6">
        <v>45769</v>
      </c>
      <c r="C3363" s="5">
        <f t="shared" si="416"/>
        <v>2025</v>
      </c>
      <c r="D3363" s="5">
        <f t="shared" si="417"/>
        <v>4</v>
      </c>
      <c r="E3363" s="5" t="str">
        <f t="shared" si="418"/>
        <v>Apr</v>
      </c>
      <c r="F3363" s="5" t="str">
        <f t="shared" si="419"/>
        <v>Q2</v>
      </c>
      <c r="G3363" s="5" t="s">
        <v>51</v>
      </c>
      <c r="H3363" s="5" t="s">
        <v>52</v>
      </c>
      <c r="I3363" s="5" t="s">
        <v>53</v>
      </c>
      <c r="J3363" s="5" t="s">
        <v>46</v>
      </c>
      <c r="K3363" s="5" t="s">
        <v>66</v>
      </c>
      <c r="L3363" s="5" t="s">
        <v>48</v>
      </c>
      <c r="M3363" s="5" t="s">
        <v>49</v>
      </c>
      <c r="N3363" s="5">
        <v>2</v>
      </c>
      <c r="O3363" s="7">
        <v>306</v>
      </c>
      <c r="P3363" s="8">
        <v>0.05</v>
      </c>
      <c r="Q3363" s="7">
        <v>125</v>
      </c>
      <c r="R3363" s="9">
        <f t="shared" si="420"/>
        <v>581.4</v>
      </c>
      <c r="S3363" s="9">
        <f t="shared" si="421"/>
        <v>250</v>
      </c>
      <c r="T3363" s="9">
        <f t="shared" si="422"/>
        <v>331.4</v>
      </c>
      <c r="U3363" s="10">
        <f t="shared" si="423"/>
        <v>0.57000343997248015</v>
      </c>
      <c r="V3363" s="5" t="s">
        <v>42</v>
      </c>
    </row>
    <row r="3364" spans="1:22" x14ac:dyDescent="0.3">
      <c r="A3364" s="5" t="s">
        <v>3451</v>
      </c>
      <c r="B3364" s="6">
        <v>45770</v>
      </c>
      <c r="C3364" s="5">
        <f t="shared" si="416"/>
        <v>2025</v>
      </c>
      <c r="D3364" s="5">
        <f t="shared" si="417"/>
        <v>4</v>
      </c>
      <c r="E3364" s="5" t="str">
        <f t="shared" si="418"/>
        <v>Apr</v>
      </c>
      <c r="F3364" s="5" t="str">
        <f t="shared" si="419"/>
        <v>Q2</v>
      </c>
      <c r="G3364" s="5" t="s">
        <v>35</v>
      </c>
      <c r="H3364" s="5" t="s">
        <v>44</v>
      </c>
      <c r="I3364" s="5" t="s">
        <v>45</v>
      </c>
      <c r="J3364" s="5" t="s">
        <v>54</v>
      </c>
      <c r="K3364" s="5" t="s">
        <v>55</v>
      </c>
      <c r="L3364" s="5" t="s">
        <v>76</v>
      </c>
      <c r="M3364" s="5" t="s">
        <v>56</v>
      </c>
      <c r="N3364" s="5">
        <v>3</v>
      </c>
      <c r="O3364" s="7">
        <v>2935</v>
      </c>
      <c r="P3364" s="8">
        <v>0.05</v>
      </c>
      <c r="Q3364" s="7">
        <v>1709</v>
      </c>
      <c r="R3364" s="9">
        <f t="shared" si="420"/>
        <v>8364.75</v>
      </c>
      <c r="S3364" s="9">
        <f t="shared" si="421"/>
        <v>5127</v>
      </c>
      <c r="T3364" s="9">
        <f t="shared" si="422"/>
        <v>3237.75</v>
      </c>
      <c r="U3364" s="10">
        <f t="shared" si="423"/>
        <v>0.38707074329776742</v>
      </c>
      <c r="V3364" s="5" t="s">
        <v>42</v>
      </c>
    </row>
    <row r="3365" spans="1:22" x14ac:dyDescent="0.3">
      <c r="A3365" s="5" t="s">
        <v>3452</v>
      </c>
      <c r="B3365" s="6">
        <v>45770</v>
      </c>
      <c r="C3365" s="5">
        <f t="shared" si="416"/>
        <v>2025</v>
      </c>
      <c r="D3365" s="5">
        <f t="shared" si="417"/>
        <v>4</v>
      </c>
      <c r="E3365" s="5" t="str">
        <f t="shared" si="418"/>
        <v>Apr</v>
      </c>
      <c r="F3365" s="5" t="str">
        <f t="shared" si="419"/>
        <v>Q2</v>
      </c>
      <c r="G3365" s="5" t="s">
        <v>63</v>
      </c>
      <c r="H3365" s="5" t="s">
        <v>64</v>
      </c>
      <c r="I3365" s="5" t="s">
        <v>65</v>
      </c>
      <c r="J3365" s="5" t="s">
        <v>81</v>
      </c>
      <c r="K3365" s="5" t="s">
        <v>146</v>
      </c>
      <c r="L3365" s="5" t="s">
        <v>40</v>
      </c>
      <c r="M3365" s="5" t="s">
        <v>49</v>
      </c>
      <c r="N3365" s="5">
        <v>2</v>
      </c>
      <c r="O3365" s="7">
        <v>9371</v>
      </c>
      <c r="P3365" s="8">
        <v>0</v>
      </c>
      <c r="Q3365" s="7">
        <v>5877</v>
      </c>
      <c r="R3365" s="9">
        <f t="shared" si="420"/>
        <v>18742</v>
      </c>
      <c r="S3365" s="9">
        <f t="shared" si="421"/>
        <v>11754</v>
      </c>
      <c r="T3365" s="9">
        <f t="shared" si="422"/>
        <v>6988</v>
      </c>
      <c r="U3365" s="10">
        <f t="shared" si="423"/>
        <v>0.37285241703126665</v>
      </c>
      <c r="V3365" s="5" t="s">
        <v>42</v>
      </c>
    </row>
    <row r="3366" spans="1:22" x14ac:dyDescent="0.3">
      <c r="A3366" s="5" t="s">
        <v>3453</v>
      </c>
      <c r="B3366" s="6">
        <v>45770</v>
      </c>
      <c r="C3366" s="5">
        <f t="shared" si="416"/>
        <v>2025</v>
      </c>
      <c r="D3366" s="5">
        <f t="shared" si="417"/>
        <v>4</v>
      </c>
      <c r="E3366" s="5" t="str">
        <f t="shared" si="418"/>
        <v>Apr</v>
      </c>
      <c r="F3366" s="5" t="str">
        <f t="shared" si="419"/>
        <v>Q2</v>
      </c>
      <c r="G3366" s="5" t="s">
        <v>35</v>
      </c>
      <c r="H3366" s="5" t="s">
        <v>36</v>
      </c>
      <c r="I3366" s="5" t="s">
        <v>37</v>
      </c>
      <c r="J3366" s="5" t="s">
        <v>38</v>
      </c>
      <c r="K3366" s="5" t="s">
        <v>118</v>
      </c>
      <c r="L3366" s="5" t="s">
        <v>76</v>
      </c>
      <c r="M3366" s="5" t="s">
        <v>41</v>
      </c>
      <c r="N3366" s="5">
        <v>1</v>
      </c>
      <c r="O3366" s="7">
        <v>16383</v>
      </c>
      <c r="P3366" s="8">
        <v>0.05</v>
      </c>
      <c r="Q3366" s="7">
        <v>12717</v>
      </c>
      <c r="R3366" s="9">
        <f t="shared" si="420"/>
        <v>15563.849999999999</v>
      </c>
      <c r="S3366" s="9">
        <f t="shared" si="421"/>
        <v>12717</v>
      </c>
      <c r="T3366" s="9">
        <f t="shared" si="422"/>
        <v>2846.8499999999985</v>
      </c>
      <c r="U3366" s="10">
        <f t="shared" si="423"/>
        <v>0.18291425322140722</v>
      </c>
      <c r="V3366" s="5" t="s">
        <v>42</v>
      </c>
    </row>
    <row r="3367" spans="1:22" x14ac:dyDescent="0.3">
      <c r="A3367" s="5" t="s">
        <v>3454</v>
      </c>
      <c r="B3367" s="6">
        <v>45771</v>
      </c>
      <c r="C3367" s="5">
        <f t="shared" si="416"/>
        <v>2025</v>
      </c>
      <c r="D3367" s="5">
        <f t="shared" si="417"/>
        <v>4</v>
      </c>
      <c r="E3367" s="5" t="str">
        <f t="shared" si="418"/>
        <v>Apr</v>
      </c>
      <c r="F3367" s="5" t="str">
        <f t="shared" si="419"/>
        <v>Q2</v>
      </c>
      <c r="G3367" s="5" t="s">
        <v>35</v>
      </c>
      <c r="H3367" s="5" t="s">
        <v>36</v>
      </c>
      <c r="I3367" s="5" t="s">
        <v>37</v>
      </c>
      <c r="J3367" s="5" t="s">
        <v>81</v>
      </c>
      <c r="K3367" s="5" t="s">
        <v>82</v>
      </c>
      <c r="L3367" s="5" t="s">
        <v>48</v>
      </c>
      <c r="M3367" s="5" t="s">
        <v>56</v>
      </c>
      <c r="N3367" s="5">
        <v>4</v>
      </c>
      <c r="O3367" s="7">
        <v>6746</v>
      </c>
      <c r="P3367" s="8">
        <v>0.05</v>
      </c>
      <c r="Q3367" s="7">
        <v>3752</v>
      </c>
      <c r="R3367" s="9">
        <f t="shared" si="420"/>
        <v>25634.799999999999</v>
      </c>
      <c r="S3367" s="9">
        <f t="shared" si="421"/>
        <v>15008</v>
      </c>
      <c r="T3367" s="9">
        <f t="shared" si="422"/>
        <v>10626.8</v>
      </c>
      <c r="U3367" s="10">
        <f t="shared" si="423"/>
        <v>0.41454585173280073</v>
      </c>
      <c r="V3367" s="5" t="s">
        <v>42</v>
      </c>
    </row>
    <row r="3368" spans="1:22" x14ac:dyDescent="0.3">
      <c r="A3368" s="5" t="s">
        <v>3455</v>
      </c>
      <c r="B3368" s="6">
        <v>45771</v>
      </c>
      <c r="C3368" s="5">
        <f t="shared" si="416"/>
        <v>2025</v>
      </c>
      <c r="D3368" s="5">
        <f t="shared" si="417"/>
        <v>4</v>
      </c>
      <c r="E3368" s="5" t="str">
        <f t="shared" si="418"/>
        <v>Apr</v>
      </c>
      <c r="F3368" s="5" t="str">
        <f t="shared" si="419"/>
        <v>Q2</v>
      </c>
      <c r="G3368" s="5" t="s">
        <v>58</v>
      </c>
      <c r="H3368" s="5" t="s">
        <v>72</v>
      </c>
      <c r="I3368" s="5" t="s">
        <v>73</v>
      </c>
      <c r="J3368" s="5" t="s">
        <v>38</v>
      </c>
      <c r="K3368" s="5" t="s">
        <v>39</v>
      </c>
      <c r="L3368" s="5" t="s">
        <v>40</v>
      </c>
      <c r="M3368" s="5" t="s">
        <v>49</v>
      </c>
      <c r="N3368" s="5">
        <v>1</v>
      </c>
      <c r="O3368" s="7">
        <v>52586</v>
      </c>
      <c r="P3368" s="8">
        <v>0</v>
      </c>
      <c r="Q3368" s="7">
        <v>45152</v>
      </c>
      <c r="R3368" s="9">
        <f t="shared" si="420"/>
        <v>52586</v>
      </c>
      <c r="S3368" s="9">
        <f t="shared" si="421"/>
        <v>45152</v>
      </c>
      <c r="T3368" s="9">
        <f t="shared" si="422"/>
        <v>7434</v>
      </c>
      <c r="U3368" s="10">
        <f t="shared" si="423"/>
        <v>0.14136842505609859</v>
      </c>
      <c r="V3368" s="5" t="s">
        <v>42</v>
      </c>
    </row>
    <row r="3369" spans="1:22" x14ac:dyDescent="0.3">
      <c r="A3369" s="5" t="s">
        <v>3456</v>
      </c>
      <c r="B3369" s="6">
        <v>45771</v>
      </c>
      <c r="C3369" s="5">
        <f t="shared" si="416"/>
        <v>2025</v>
      </c>
      <c r="D3369" s="5">
        <f t="shared" si="417"/>
        <v>4</v>
      </c>
      <c r="E3369" s="5" t="str">
        <f t="shared" si="418"/>
        <v>Apr</v>
      </c>
      <c r="F3369" s="5" t="str">
        <f t="shared" si="419"/>
        <v>Q2</v>
      </c>
      <c r="G3369" s="5" t="s">
        <v>35</v>
      </c>
      <c r="H3369" s="5" t="s">
        <v>36</v>
      </c>
      <c r="I3369" s="5" t="s">
        <v>37</v>
      </c>
      <c r="J3369" s="5" t="s">
        <v>81</v>
      </c>
      <c r="K3369" s="5" t="s">
        <v>130</v>
      </c>
      <c r="L3369" s="5" t="s">
        <v>76</v>
      </c>
      <c r="M3369" s="5" t="s">
        <v>49</v>
      </c>
      <c r="N3369" s="5">
        <v>4</v>
      </c>
      <c r="O3369" s="7">
        <v>12999</v>
      </c>
      <c r="P3369" s="8">
        <v>0.2</v>
      </c>
      <c r="Q3369" s="7">
        <v>7863</v>
      </c>
      <c r="R3369" s="9">
        <f t="shared" si="420"/>
        <v>41596.800000000003</v>
      </c>
      <c r="S3369" s="9">
        <f t="shared" si="421"/>
        <v>31452</v>
      </c>
      <c r="T3369" s="9">
        <f t="shared" si="422"/>
        <v>10144.800000000003</v>
      </c>
      <c r="U3369" s="10">
        <f t="shared" si="423"/>
        <v>0.24388414493422575</v>
      </c>
      <c r="V3369" s="5" t="s">
        <v>42</v>
      </c>
    </row>
    <row r="3370" spans="1:22" x14ac:dyDescent="0.3">
      <c r="A3370" s="5" t="s">
        <v>3457</v>
      </c>
      <c r="B3370" s="6">
        <v>45772</v>
      </c>
      <c r="C3370" s="5">
        <f t="shared" si="416"/>
        <v>2025</v>
      </c>
      <c r="D3370" s="5">
        <f t="shared" si="417"/>
        <v>4</v>
      </c>
      <c r="E3370" s="5" t="str">
        <f t="shared" si="418"/>
        <v>Apr</v>
      </c>
      <c r="F3370" s="5" t="str">
        <f t="shared" si="419"/>
        <v>Q2</v>
      </c>
      <c r="G3370" s="5" t="s">
        <v>51</v>
      </c>
      <c r="H3370" s="5" t="s">
        <v>52</v>
      </c>
      <c r="I3370" s="5" t="s">
        <v>53</v>
      </c>
      <c r="J3370" s="5" t="s">
        <v>38</v>
      </c>
      <c r="K3370" s="5" t="s">
        <v>39</v>
      </c>
      <c r="L3370" s="5" t="s">
        <v>40</v>
      </c>
      <c r="M3370" s="5" t="s">
        <v>56</v>
      </c>
      <c r="N3370" s="5">
        <v>1</v>
      </c>
      <c r="O3370" s="7">
        <v>54622</v>
      </c>
      <c r="P3370" s="8">
        <v>0.05</v>
      </c>
      <c r="Q3370" s="7">
        <v>46438</v>
      </c>
      <c r="R3370" s="9">
        <f t="shared" si="420"/>
        <v>51890.899999999994</v>
      </c>
      <c r="S3370" s="9">
        <f t="shared" si="421"/>
        <v>46438</v>
      </c>
      <c r="T3370" s="9">
        <f t="shared" si="422"/>
        <v>5452.8999999999942</v>
      </c>
      <c r="U3370" s="10">
        <f t="shared" si="423"/>
        <v>0.10508393571897953</v>
      </c>
      <c r="V3370" s="5" t="s">
        <v>42</v>
      </c>
    </row>
    <row r="3371" spans="1:22" x14ac:dyDescent="0.3">
      <c r="A3371" s="5" t="s">
        <v>3458</v>
      </c>
      <c r="B3371" s="6">
        <v>45772</v>
      </c>
      <c r="C3371" s="5">
        <f t="shared" si="416"/>
        <v>2025</v>
      </c>
      <c r="D3371" s="5">
        <f t="shared" si="417"/>
        <v>4</v>
      </c>
      <c r="E3371" s="5" t="str">
        <f t="shared" si="418"/>
        <v>Apr</v>
      </c>
      <c r="F3371" s="5" t="str">
        <f t="shared" si="419"/>
        <v>Q2</v>
      </c>
      <c r="G3371" s="5" t="s">
        <v>63</v>
      </c>
      <c r="H3371" s="5" t="s">
        <v>86</v>
      </c>
      <c r="I3371" s="5" t="s">
        <v>87</v>
      </c>
      <c r="J3371" s="5" t="s">
        <v>46</v>
      </c>
      <c r="K3371" s="5" t="s">
        <v>61</v>
      </c>
      <c r="L3371" s="5" t="s">
        <v>76</v>
      </c>
      <c r="M3371" s="5" t="s">
        <v>56</v>
      </c>
      <c r="N3371" s="5">
        <v>2</v>
      </c>
      <c r="O3371" s="7">
        <v>231</v>
      </c>
      <c r="P3371" s="8">
        <v>0</v>
      </c>
      <c r="Q3371" s="7">
        <v>94</v>
      </c>
      <c r="R3371" s="9">
        <f t="shared" si="420"/>
        <v>462</v>
      </c>
      <c r="S3371" s="9">
        <f t="shared" si="421"/>
        <v>188</v>
      </c>
      <c r="T3371" s="9">
        <f t="shared" si="422"/>
        <v>274</v>
      </c>
      <c r="U3371" s="10">
        <f t="shared" si="423"/>
        <v>0.59307359307359309</v>
      </c>
      <c r="V3371" s="5" t="s">
        <v>42</v>
      </c>
    </row>
    <row r="3372" spans="1:22" x14ac:dyDescent="0.3">
      <c r="A3372" s="5" t="s">
        <v>3459</v>
      </c>
      <c r="B3372" s="6">
        <v>45772</v>
      </c>
      <c r="C3372" s="5">
        <f t="shared" si="416"/>
        <v>2025</v>
      </c>
      <c r="D3372" s="5">
        <f t="shared" si="417"/>
        <v>4</v>
      </c>
      <c r="E3372" s="5" t="str">
        <f t="shared" si="418"/>
        <v>Apr</v>
      </c>
      <c r="F3372" s="5" t="str">
        <f t="shared" si="419"/>
        <v>Q2</v>
      </c>
      <c r="G3372" s="5" t="s">
        <v>58</v>
      </c>
      <c r="H3372" s="5" t="s">
        <v>68</v>
      </c>
      <c r="I3372" s="5" t="s">
        <v>69</v>
      </c>
      <c r="J3372" s="5" t="s">
        <v>46</v>
      </c>
      <c r="K3372" s="5" t="s">
        <v>89</v>
      </c>
      <c r="L3372" s="5" t="s">
        <v>76</v>
      </c>
      <c r="M3372" s="5" t="s">
        <v>56</v>
      </c>
      <c r="N3372" s="5">
        <v>1</v>
      </c>
      <c r="O3372" s="7">
        <v>2381</v>
      </c>
      <c r="P3372" s="8">
        <v>0.05</v>
      </c>
      <c r="Q3372" s="7">
        <v>1406</v>
      </c>
      <c r="R3372" s="9">
        <f t="shared" si="420"/>
        <v>2261.9499999999998</v>
      </c>
      <c r="S3372" s="9">
        <f t="shared" si="421"/>
        <v>1406</v>
      </c>
      <c r="T3372" s="9">
        <f t="shared" si="422"/>
        <v>855.94999999999982</v>
      </c>
      <c r="U3372" s="10">
        <f t="shared" si="423"/>
        <v>0.37841243175136491</v>
      </c>
      <c r="V3372" s="5" t="s">
        <v>42</v>
      </c>
    </row>
    <row r="3373" spans="1:22" x14ac:dyDescent="0.3">
      <c r="A3373" s="5" t="s">
        <v>3460</v>
      </c>
      <c r="B3373" s="6">
        <v>45773</v>
      </c>
      <c r="C3373" s="5">
        <f t="shared" si="416"/>
        <v>2025</v>
      </c>
      <c r="D3373" s="5">
        <f t="shared" si="417"/>
        <v>4</v>
      </c>
      <c r="E3373" s="5" t="str">
        <f t="shared" si="418"/>
        <v>Apr</v>
      </c>
      <c r="F3373" s="5" t="str">
        <f t="shared" si="419"/>
        <v>Q2</v>
      </c>
      <c r="G3373" s="5" t="s">
        <v>51</v>
      </c>
      <c r="H3373" s="5" t="s">
        <v>106</v>
      </c>
      <c r="I3373" s="5" t="s">
        <v>107</v>
      </c>
      <c r="J3373" s="5" t="s">
        <v>81</v>
      </c>
      <c r="K3373" s="5" t="s">
        <v>130</v>
      </c>
      <c r="L3373" s="5" t="s">
        <v>40</v>
      </c>
      <c r="M3373" s="5" t="s">
        <v>56</v>
      </c>
      <c r="N3373" s="5">
        <v>2</v>
      </c>
      <c r="O3373" s="7">
        <v>12845</v>
      </c>
      <c r="P3373" s="8">
        <v>0.3</v>
      </c>
      <c r="Q3373" s="7">
        <v>7529</v>
      </c>
      <c r="R3373" s="9">
        <f t="shared" si="420"/>
        <v>17983</v>
      </c>
      <c r="S3373" s="9">
        <f t="shared" si="421"/>
        <v>15058</v>
      </c>
      <c r="T3373" s="9">
        <f t="shared" si="422"/>
        <v>2925</v>
      </c>
      <c r="U3373" s="10">
        <f t="shared" si="423"/>
        <v>0.16265361730523273</v>
      </c>
      <c r="V3373" s="5" t="s">
        <v>42</v>
      </c>
    </row>
    <row r="3374" spans="1:22" x14ac:dyDescent="0.3">
      <c r="A3374" s="5" t="s">
        <v>3461</v>
      </c>
      <c r="B3374" s="6">
        <v>45773</v>
      </c>
      <c r="C3374" s="5">
        <f t="shared" si="416"/>
        <v>2025</v>
      </c>
      <c r="D3374" s="5">
        <f t="shared" si="417"/>
        <v>4</v>
      </c>
      <c r="E3374" s="5" t="str">
        <f t="shared" si="418"/>
        <v>Apr</v>
      </c>
      <c r="F3374" s="5" t="str">
        <f t="shared" si="419"/>
        <v>Q2</v>
      </c>
      <c r="G3374" s="5" t="s">
        <v>58</v>
      </c>
      <c r="H3374" s="5" t="s">
        <v>59</v>
      </c>
      <c r="I3374" s="5" t="s">
        <v>60</v>
      </c>
      <c r="J3374" s="5" t="s">
        <v>81</v>
      </c>
      <c r="K3374" s="5" t="s">
        <v>82</v>
      </c>
      <c r="L3374" s="5" t="s">
        <v>40</v>
      </c>
      <c r="M3374" s="5" t="s">
        <v>49</v>
      </c>
      <c r="N3374" s="5">
        <v>1</v>
      </c>
      <c r="O3374" s="7">
        <v>6438</v>
      </c>
      <c r="P3374" s="8">
        <v>0</v>
      </c>
      <c r="Q3374" s="7">
        <v>3442</v>
      </c>
      <c r="R3374" s="9">
        <f t="shared" si="420"/>
        <v>6438</v>
      </c>
      <c r="S3374" s="9">
        <f t="shared" si="421"/>
        <v>3442</v>
      </c>
      <c r="T3374" s="9">
        <f t="shared" si="422"/>
        <v>2996</v>
      </c>
      <c r="U3374" s="10">
        <f t="shared" si="423"/>
        <v>0.46536191363777568</v>
      </c>
      <c r="V3374" s="5" t="s">
        <v>42</v>
      </c>
    </row>
    <row r="3375" spans="1:22" x14ac:dyDescent="0.3">
      <c r="A3375" s="5" t="s">
        <v>3462</v>
      </c>
      <c r="B3375" s="6">
        <v>45773</v>
      </c>
      <c r="C3375" s="5">
        <f t="shared" si="416"/>
        <v>2025</v>
      </c>
      <c r="D3375" s="5">
        <f t="shared" si="417"/>
        <v>4</v>
      </c>
      <c r="E3375" s="5" t="str">
        <f t="shared" si="418"/>
        <v>Apr</v>
      </c>
      <c r="F3375" s="5" t="str">
        <f t="shared" si="419"/>
        <v>Q2</v>
      </c>
      <c r="G3375" s="5" t="s">
        <v>63</v>
      </c>
      <c r="H3375" s="5" t="s">
        <v>64</v>
      </c>
      <c r="I3375" s="5" t="s">
        <v>65</v>
      </c>
      <c r="J3375" s="5" t="s">
        <v>38</v>
      </c>
      <c r="K3375" s="5" t="s">
        <v>39</v>
      </c>
      <c r="L3375" s="5" t="s">
        <v>40</v>
      </c>
      <c r="M3375" s="5" t="s">
        <v>49</v>
      </c>
      <c r="N3375" s="5">
        <v>3</v>
      </c>
      <c r="O3375" s="7">
        <v>53109</v>
      </c>
      <c r="P3375" s="8">
        <v>0.15</v>
      </c>
      <c r="Q3375" s="7">
        <v>44232</v>
      </c>
      <c r="R3375" s="9">
        <f t="shared" si="420"/>
        <v>135427.94999999998</v>
      </c>
      <c r="S3375" s="9">
        <f t="shared" si="421"/>
        <v>132696</v>
      </c>
      <c r="T3375" s="9">
        <f t="shared" si="422"/>
        <v>2731.9499999999825</v>
      </c>
      <c r="U3375" s="10">
        <f t="shared" si="423"/>
        <v>2.0172719146970643E-2</v>
      </c>
      <c r="V3375" s="5" t="s">
        <v>42</v>
      </c>
    </row>
    <row r="3376" spans="1:22" x14ac:dyDescent="0.3">
      <c r="A3376" s="5" t="s">
        <v>3463</v>
      </c>
      <c r="B3376" s="6">
        <v>45773</v>
      </c>
      <c r="C3376" s="5">
        <f t="shared" si="416"/>
        <v>2025</v>
      </c>
      <c r="D3376" s="5">
        <f t="shared" si="417"/>
        <v>4</v>
      </c>
      <c r="E3376" s="5" t="str">
        <f t="shared" si="418"/>
        <v>Apr</v>
      </c>
      <c r="F3376" s="5" t="str">
        <f t="shared" si="419"/>
        <v>Q2</v>
      </c>
      <c r="G3376" s="5" t="s">
        <v>58</v>
      </c>
      <c r="H3376" s="5" t="s">
        <v>68</v>
      </c>
      <c r="I3376" s="5" t="s">
        <v>69</v>
      </c>
      <c r="J3376" s="5" t="s">
        <v>46</v>
      </c>
      <c r="K3376" s="5" t="s">
        <v>66</v>
      </c>
      <c r="L3376" s="5" t="s">
        <v>48</v>
      </c>
      <c r="M3376" s="5" t="s">
        <v>49</v>
      </c>
      <c r="N3376" s="5">
        <v>1</v>
      </c>
      <c r="O3376" s="7">
        <v>303</v>
      </c>
      <c r="P3376" s="8">
        <v>0.05</v>
      </c>
      <c r="Q3376" s="7">
        <v>121</v>
      </c>
      <c r="R3376" s="9">
        <f t="shared" si="420"/>
        <v>287.84999999999997</v>
      </c>
      <c r="S3376" s="9">
        <f t="shared" si="421"/>
        <v>121</v>
      </c>
      <c r="T3376" s="9">
        <f t="shared" si="422"/>
        <v>166.84999999999997</v>
      </c>
      <c r="U3376" s="10">
        <f t="shared" si="423"/>
        <v>0.5796421747437901</v>
      </c>
      <c r="V3376" s="5" t="s">
        <v>42</v>
      </c>
    </row>
    <row r="3377" spans="1:22" x14ac:dyDescent="0.3">
      <c r="A3377" s="5" t="s">
        <v>3464</v>
      </c>
      <c r="B3377" s="6">
        <v>45774</v>
      </c>
      <c r="C3377" s="5">
        <f t="shared" si="416"/>
        <v>2025</v>
      </c>
      <c r="D3377" s="5">
        <f t="shared" si="417"/>
        <v>4</v>
      </c>
      <c r="E3377" s="5" t="str">
        <f t="shared" si="418"/>
        <v>Apr</v>
      </c>
      <c r="F3377" s="5" t="str">
        <f t="shared" si="419"/>
        <v>Q2</v>
      </c>
      <c r="G3377" s="5" t="s">
        <v>63</v>
      </c>
      <c r="H3377" s="5" t="s">
        <v>64</v>
      </c>
      <c r="I3377" s="5" t="s">
        <v>65</v>
      </c>
      <c r="J3377" s="5" t="s">
        <v>46</v>
      </c>
      <c r="K3377" s="5" t="s">
        <v>47</v>
      </c>
      <c r="L3377" s="5" t="s">
        <v>48</v>
      </c>
      <c r="M3377" s="5" t="s">
        <v>49</v>
      </c>
      <c r="N3377" s="5">
        <v>4</v>
      </c>
      <c r="O3377" s="7">
        <v>473</v>
      </c>
      <c r="P3377" s="8">
        <v>0</v>
      </c>
      <c r="Q3377" s="7">
        <v>209</v>
      </c>
      <c r="R3377" s="9">
        <f t="shared" si="420"/>
        <v>1892</v>
      </c>
      <c r="S3377" s="9">
        <f t="shared" si="421"/>
        <v>836</v>
      </c>
      <c r="T3377" s="9">
        <f t="shared" si="422"/>
        <v>1056</v>
      </c>
      <c r="U3377" s="10">
        <f t="shared" si="423"/>
        <v>0.55813953488372092</v>
      </c>
      <c r="V3377" s="5" t="s">
        <v>42</v>
      </c>
    </row>
    <row r="3378" spans="1:22" x14ac:dyDescent="0.3">
      <c r="A3378" s="5" t="s">
        <v>3465</v>
      </c>
      <c r="B3378" s="6">
        <v>45774</v>
      </c>
      <c r="C3378" s="5">
        <f t="shared" si="416"/>
        <v>2025</v>
      </c>
      <c r="D3378" s="5">
        <f t="shared" si="417"/>
        <v>4</v>
      </c>
      <c r="E3378" s="5" t="str">
        <f t="shared" si="418"/>
        <v>Apr</v>
      </c>
      <c r="F3378" s="5" t="str">
        <f t="shared" si="419"/>
        <v>Q2</v>
      </c>
      <c r="G3378" s="5" t="s">
        <v>35</v>
      </c>
      <c r="H3378" s="5" t="s">
        <v>36</v>
      </c>
      <c r="I3378" s="5" t="s">
        <v>37</v>
      </c>
      <c r="J3378" s="5" t="s">
        <v>46</v>
      </c>
      <c r="K3378" s="5" t="s">
        <v>66</v>
      </c>
      <c r="L3378" s="5" t="s">
        <v>76</v>
      </c>
      <c r="M3378" s="5" t="s">
        <v>41</v>
      </c>
      <c r="N3378" s="5">
        <v>2</v>
      </c>
      <c r="O3378" s="7">
        <v>325</v>
      </c>
      <c r="P3378" s="8">
        <v>0.1</v>
      </c>
      <c r="Q3378" s="7">
        <v>129</v>
      </c>
      <c r="R3378" s="9">
        <f t="shared" si="420"/>
        <v>585</v>
      </c>
      <c r="S3378" s="9">
        <f t="shared" si="421"/>
        <v>258</v>
      </c>
      <c r="T3378" s="9">
        <f t="shared" si="422"/>
        <v>327</v>
      </c>
      <c r="U3378" s="10">
        <f t="shared" si="423"/>
        <v>0.55897435897435899</v>
      </c>
      <c r="V3378" s="5" t="s">
        <v>42</v>
      </c>
    </row>
    <row r="3379" spans="1:22" x14ac:dyDescent="0.3">
      <c r="A3379" s="5" t="s">
        <v>3466</v>
      </c>
      <c r="B3379" s="6">
        <v>45774</v>
      </c>
      <c r="C3379" s="5">
        <f t="shared" si="416"/>
        <v>2025</v>
      </c>
      <c r="D3379" s="5">
        <f t="shared" si="417"/>
        <v>4</v>
      </c>
      <c r="E3379" s="5" t="str">
        <f t="shared" si="418"/>
        <v>Apr</v>
      </c>
      <c r="F3379" s="5" t="str">
        <f t="shared" si="419"/>
        <v>Q2</v>
      </c>
      <c r="G3379" s="5" t="s">
        <v>51</v>
      </c>
      <c r="H3379" s="5" t="s">
        <v>79</v>
      </c>
      <c r="I3379" s="5" t="s">
        <v>80</v>
      </c>
      <c r="J3379" s="5" t="s">
        <v>38</v>
      </c>
      <c r="K3379" s="5" t="s">
        <v>104</v>
      </c>
      <c r="L3379" s="5" t="s">
        <v>40</v>
      </c>
      <c r="M3379" s="5" t="s">
        <v>41</v>
      </c>
      <c r="N3379" s="5">
        <v>3</v>
      </c>
      <c r="O3379" s="7">
        <v>1560</v>
      </c>
      <c r="P3379" s="8">
        <v>0.2</v>
      </c>
      <c r="Q3379" s="7">
        <v>778</v>
      </c>
      <c r="R3379" s="9">
        <f t="shared" si="420"/>
        <v>3744</v>
      </c>
      <c r="S3379" s="9">
        <f t="shared" si="421"/>
        <v>2334</v>
      </c>
      <c r="T3379" s="9">
        <f t="shared" si="422"/>
        <v>1410</v>
      </c>
      <c r="U3379" s="10">
        <f t="shared" si="423"/>
        <v>0.3766025641025641</v>
      </c>
      <c r="V3379" s="5" t="s">
        <v>42</v>
      </c>
    </row>
    <row r="3380" spans="1:22" x14ac:dyDescent="0.3">
      <c r="A3380" s="5" t="s">
        <v>3467</v>
      </c>
      <c r="B3380" s="6">
        <v>45774</v>
      </c>
      <c r="C3380" s="5">
        <f t="shared" si="416"/>
        <v>2025</v>
      </c>
      <c r="D3380" s="5">
        <f t="shared" si="417"/>
        <v>4</v>
      </c>
      <c r="E3380" s="5" t="str">
        <f t="shared" si="418"/>
        <v>Apr</v>
      </c>
      <c r="F3380" s="5" t="str">
        <f t="shared" si="419"/>
        <v>Q2</v>
      </c>
      <c r="G3380" s="5" t="s">
        <v>51</v>
      </c>
      <c r="H3380" s="5" t="s">
        <v>79</v>
      </c>
      <c r="I3380" s="5" t="s">
        <v>80</v>
      </c>
      <c r="J3380" s="5" t="s">
        <v>46</v>
      </c>
      <c r="K3380" s="5" t="s">
        <v>66</v>
      </c>
      <c r="L3380" s="5" t="s">
        <v>48</v>
      </c>
      <c r="M3380" s="5" t="s">
        <v>56</v>
      </c>
      <c r="N3380" s="5">
        <v>1</v>
      </c>
      <c r="O3380" s="7">
        <v>303</v>
      </c>
      <c r="P3380" s="8">
        <v>0</v>
      </c>
      <c r="Q3380" s="7">
        <v>121</v>
      </c>
      <c r="R3380" s="9">
        <f t="shared" si="420"/>
        <v>303</v>
      </c>
      <c r="S3380" s="9">
        <f t="shared" si="421"/>
        <v>121</v>
      </c>
      <c r="T3380" s="9">
        <f t="shared" si="422"/>
        <v>182</v>
      </c>
      <c r="U3380" s="10">
        <f t="shared" si="423"/>
        <v>0.60066006600660071</v>
      </c>
      <c r="V3380" s="5" t="s">
        <v>42</v>
      </c>
    </row>
    <row r="3381" spans="1:22" x14ac:dyDescent="0.3">
      <c r="A3381" s="5" t="s">
        <v>3468</v>
      </c>
      <c r="B3381" s="6">
        <v>45774</v>
      </c>
      <c r="C3381" s="5">
        <f t="shared" si="416"/>
        <v>2025</v>
      </c>
      <c r="D3381" s="5">
        <f t="shared" si="417"/>
        <v>4</v>
      </c>
      <c r="E3381" s="5" t="str">
        <f t="shared" si="418"/>
        <v>Apr</v>
      </c>
      <c r="F3381" s="5" t="str">
        <f t="shared" si="419"/>
        <v>Q2</v>
      </c>
      <c r="G3381" s="5" t="s">
        <v>51</v>
      </c>
      <c r="H3381" s="5" t="s">
        <v>52</v>
      </c>
      <c r="I3381" s="5" t="s">
        <v>53</v>
      </c>
      <c r="J3381" s="5" t="s">
        <v>54</v>
      </c>
      <c r="K3381" s="5" t="s">
        <v>99</v>
      </c>
      <c r="L3381" s="5" t="s">
        <v>40</v>
      </c>
      <c r="M3381" s="5" t="s">
        <v>56</v>
      </c>
      <c r="N3381" s="5">
        <v>1</v>
      </c>
      <c r="O3381" s="7">
        <v>1805</v>
      </c>
      <c r="P3381" s="8">
        <v>0.15</v>
      </c>
      <c r="Q3381" s="7">
        <v>930</v>
      </c>
      <c r="R3381" s="9">
        <f t="shared" si="420"/>
        <v>1534.25</v>
      </c>
      <c r="S3381" s="9">
        <f t="shared" si="421"/>
        <v>930</v>
      </c>
      <c r="T3381" s="9">
        <f t="shared" si="422"/>
        <v>604.25</v>
      </c>
      <c r="U3381" s="10">
        <f t="shared" si="423"/>
        <v>0.39384063874857422</v>
      </c>
      <c r="V3381" s="5" t="s">
        <v>42</v>
      </c>
    </row>
    <row r="3382" spans="1:22" x14ac:dyDescent="0.3">
      <c r="A3382" s="5" t="s">
        <v>3469</v>
      </c>
      <c r="B3382" s="6">
        <v>45774</v>
      </c>
      <c r="C3382" s="5">
        <f t="shared" si="416"/>
        <v>2025</v>
      </c>
      <c r="D3382" s="5">
        <f t="shared" si="417"/>
        <v>4</v>
      </c>
      <c r="E3382" s="5" t="str">
        <f t="shared" si="418"/>
        <v>Apr</v>
      </c>
      <c r="F3382" s="5" t="str">
        <f t="shared" si="419"/>
        <v>Q2</v>
      </c>
      <c r="G3382" s="5" t="s">
        <v>51</v>
      </c>
      <c r="H3382" s="5" t="s">
        <v>106</v>
      </c>
      <c r="I3382" s="5" t="s">
        <v>107</v>
      </c>
      <c r="J3382" s="5" t="s">
        <v>46</v>
      </c>
      <c r="K3382" s="5" t="s">
        <v>66</v>
      </c>
      <c r="L3382" s="5" t="s">
        <v>76</v>
      </c>
      <c r="M3382" s="5" t="s">
        <v>49</v>
      </c>
      <c r="N3382" s="5">
        <v>1</v>
      </c>
      <c r="O3382" s="7">
        <v>316</v>
      </c>
      <c r="P3382" s="8">
        <v>0.1</v>
      </c>
      <c r="Q3382" s="7">
        <v>125</v>
      </c>
      <c r="R3382" s="9">
        <f t="shared" si="420"/>
        <v>284.40000000000003</v>
      </c>
      <c r="S3382" s="9">
        <f t="shared" si="421"/>
        <v>125</v>
      </c>
      <c r="T3382" s="9">
        <f t="shared" si="422"/>
        <v>159.40000000000003</v>
      </c>
      <c r="U3382" s="10">
        <f t="shared" si="423"/>
        <v>0.56047819971870605</v>
      </c>
      <c r="V3382" s="5" t="s">
        <v>42</v>
      </c>
    </row>
    <row r="3383" spans="1:22" x14ac:dyDescent="0.3">
      <c r="A3383" s="5" t="s">
        <v>3470</v>
      </c>
      <c r="B3383" s="6">
        <v>45775</v>
      </c>
      <c r="C3383" s="5">
        <f t="shared" si="416"/>
        <v>2025</v>
      </c>
      <c r="D3383" s="5">
        <f t="shared" si="417"/>
        <v>4</v>
      </c>
      <c r="E3383" s="5" t="str">
        <f t="shared" si="418"/>
        <v>Apr</v>
      </c>
      <c r="F3383" s="5" t="str">
        <f t="shared" si="419"/>
        <v>Q2</v>
      </c>
      <c r="G3383" s="5" t="s">
        <v>63</v>
      </c>
      <c r="H3383" s="5" t="s">
        <v>109</v>
      </c>
      <c r="I3383" s="5" t="s">
        <v>110</v>
      </c>
      <c r="J3383" s="5" t="s">
        <v>38</v>
      </c>
      <c r="K3383" s="5" t="s">
        <v>104</v>
      </c>
      <c r="L3383" s="5" t="s">
        <v>76</v>
      </c>
      <c r="M3383" s="5" t="s">
        <v>49</v>
      </c>
      <c r="N3383" s="5">
        <v>1</v>
      </c>
      <c r="O3383" s="7">
        <v>1479</v>
      </c>
      <c r="P3383" s="8">
        <v>0</v>
      </c>
      <c r="Q3383" s="7">
        <v>727</v>
      </c>
      <c r="R3383" s="9">
        <f t="shared" si="420"/>
        <v>1479</v>
      </c>
      <c r="S3383" s="9">
        <f t="shared" si="421"/>
        <v>727</v>
      </c>
      <c r="T3383" s="9">
        <f t="shared" si="422"/>
        <v>752</v>
      </c>
      <c r="U3383" s="10">
        <f t="shared" si="423"/>
        <v>0.50845165652467883</v>
      </c>
      <c r="V3383" s="5" t="s">
        <v>42</v>
      </c>
    </row>
    <row r="3384" spans="1:22" x14ac:dyDescent="0.3">
      <c r="A3384" s="5" t="s">
        <v>3471</v>
      </c>
      <c r="B3384" s="6">
        <v>45775</v>
      </c>
      <c r="C3384" s="5">
        <f t="shared" si="416"/>
        <v>2025</v>
      </c>
      <c r="D3384" s="5">
        <f t="shared" si="417"/>
        <v>4</v>
      </c>
      <c r="E3384" s="5" t="str">
        <f t="shared" si="418"/>
        <v>Apr</v>
      </c>
      <c r="F3384" s="5" t="str">
        <f t="shared" si="419"/>
        <v>Q2</v>
      </c>
      <c r="G3384" s="5" t="s">
        <v>35</v>
      </c>
      <c r="H3384" s="5" t="s">
        <v>91</v>
      </c>
      <c r="I3384" s="5" t="s">
        <v>92</v>
      </c>
      <c r="J3384" s="5" t="s">
        <v>81</v>
      </c>
      <c r="K3384" s="5" t="s">
        <v>94</v>
      </c>
      <c r="L3384" s="5" t="s">
        <v>76</v>
      </c>
      <c r="M3384" s="5" t="s">
        <v>49</v>
      </c>
      <c r="N3384" s="5">
        <v>1</v>
      </c>
      <c r="O3384" s="7">
        <v>30552</v>
      </c>
      <c r="P3384" s="8">
        <v>0.05</v>
      </c>
      <c r="Q3384" s="7">
        <v>21158</v>
      </c>
      <c r="R3384" s="9">
        <f t="shared" si="420"/>
        <v>29024.399999999998</v>
      </c>
      <c r="S3384" s="9">
        <f t="shared" si="421"/>
        <v>21158</v>
      </c>
      <c r="T3384" s="9">
        <f t="shared" si="422"/>
        <v>7866.3999999999978</v>
      </c>
      <c r="U3384" s="10">
        <f t="shared" si="423"/>
        <v>0.27102713578919801</v>
      </c>
      <c r="V3384" s="5" t="s">
        <v>42</v>
      </c>
    </row>
    <row r="3385" spans="1:22" x14ac:dyDescent="0.3">
      <c r="A3385" s="5" t="s">
        <v>3472</v>
      </c>
      <c r="B3385" s="6">
        <v>45775</v>
      </c>
      <c r="C3385" s="5">
        <f t="shared" si="416"/>
        <v>2025</v>
      </c>
      <c r="D3385" s="5">
        <f t="shared" si="417"/>
        <v>4</v>
      </c>
      <c r="E3385" s="5" t="str">
        <f t="shared" si="418"/>
        <v>Apr</v>
      </c>
      <c r="F3385" s="5" t="str">
        <f t="shared" si="419"/>
        <v>Q2</v>
      </c>
      <c r="G3385" s="5" t="s">
        <v>63</v>
      </c>
      <c r="H3385" s="5" t="s">
        <v>109</v>
      </c>
      <c r="I3385" s="5" t="s">
        <v>110</v>
      </c>
      <c r="J3385" s="5" t="s">
        <v>46</v>
      </c>
      <c r="K3385" s="5" t="s">
        <v>66</v>
      </c>
      <c r="L3385" s="5" t="s">
        <v>48</v>
      </c>
      <c r="M3385" s="5" t="s">
        <v>41</v>
      </c>
      <c r="N3385" s="5">
        <v>1</v>
      </c>
      <c r="O3385" s="7">
        <v>302</v>
      </c>
      <c r="P3385" s="8">
        <v>0.1</v>
      </c>
      <c r="Q3385" s="7">
        <v>120</v>
      </c>
      <c r="R3385" s="9">
        <f t="shared" si="420"/>
        <v>271.8</v>
      </c>
      <c r="S3385" s="9">
        <f t="shared" si="421"/>
        <v>120</v>
      </c>
      <c r="T3385" s="9">
        <f t="shared" si="422"/>
        <v>151.80000000000001</v>
      </c>
      <c r="U3385" s="10">
        <f t="shared" si="423"/>
        <v>0.55849889624724058</v>
      </c>
      <c r="V3385" s="5" t="s">
        <v>42</v>
      </c>
    </row>
    <row r="3386" spans="1:22" x14ac:dyDescent="0.3">
      <c r="A3386" s="5" t="s">
        <v>3473</v>
      </c>
      <c r="B3386" s="6">
        <v>45775</v>
      </c>
      <c r="C3386" s="5">
        <f t="shared" si="416"/>
        <v>2025</v>
      </c>
      <c r="D3386" s="5">
        <f t="shared" si="417"/>
        <v>4</v>
      </c>
      <c r="E3386" s="5" t="str">
        <f t="shared" si="418"/>
        <v>Apr</v>
      </c>
      <c r="F3386" s="5" t="str">
        <f t="shared" si="419"/>
        <v>Q2</v>
      </c>
      <c r="G3386" s="5" t="s">
        <v>58</v>
      </c>
      <c r="H3386" s="5" t="s">
        <v>72</v>
      </c>
      <c r="I3386" s="5" t="s">
        <v>73</v>
      </c>
      <c r="J3386" s="5" t="s">
        <v>81</v>
      </c>
      <c r="K3386" s="5" t="s">
        <v>130</v>
      </c>
      <c r="L3386" s="5" t="s">
        <v>76</v>
      </c>
      <c r="M3386" s="5" t="s">
        <v>41</v>
      </c>
      <c r="N3386" s="5">
        <v>3</v>
      </c>
      <c r="O3386" s="7">
        <v>14612</v>
      </c>
      <c r="P3386" s="8">
        <v>0.25</v>
      </c>
      <c r="Q3386" s="7">
        <v>8986</v>
      </c>
      <c r="R3386" s="9">
        <f t="shared" si="420"/>
        <v>32877</v>
      </c>
      <c r="S3386" s="9">
        <f t="shared" si="421"/>
        <v>26958</v>
      </c>
      <c r="T3386" s="9">
        <f t="shared" si="422"/>
        <v>5919</v>
      </c>
      <c r="U3386" s="10">
        <f t="shared" si="423"/>
        <v>0.1800346746965964</v>
      </c>
      <c r="V3386" s="5" t="s">
        <v>42</v>
      </c>
    </row>
    <row r="3387" spans="1:22" x14ac:dyDescent="0.3">
      <c r="A3387" s="5" t="s">
        <v>3474</v>
      </c>
      <c r="B3387" s="6">
        <v>45777</v>
      </c>
      <c r="C3387" s="5">
        <f t="shared" si="416"/>
        <v>2025</v>
      </c>
      <c r="D3387" s="5">
        <f t="shared" si="417"/>
        <v>4</v>
      </c>
      <c r="E3387" s="5" t="str">
        <f t="shared" si="418"/>
        <v>Apr</v>
      </c>
      <c r="F3387" s="5" t="str">
        <f t="shared" si="419"/>
        <v>Q2</v>
      </c>
      <c r="G3387" s="5" t="s">
        <v>51</v>
      </c>
      <c r="H3387" s="5" t="s">
        <v>52</v>
      </c>
      <c r="I3387" s="5" t="s">
        <v>53</v>
      </c>
      <c r="J3387" s="5" t="s">
        <v>46</v>
      </c>
      <c r="K3387" s="5" t="s">
        <v>89</v>
      </c>
      <c r="L3387" s="5" t="s">
        <v>76</v>
      </c>
      <c r="M3387" s="5" t="s">
        <v>41</v>
      </c>
      <c r="N3387" s="5">
        <v>1</v>
      </c>
      <c r="O3387" s="7">
        <v>2067</v>
      </c>
      <c r="P3387" s="8">
        <v>0.1</v>
      </c>
      <c r="Q3387" s="7">
        <v>1227</v>
      </c>
      <c r="R3387" s="9">
        <f t="shared" si="420"/>
        <v>1860.3</v>
      </c>
      <c r="S3387" s="9">
        <f t="shared" si="421"/>
        <v>1227</v>
      </c>
      <c r="T3387" s="9">
        <f t="shared" si="422"/>
        <v>633.29999999999995</v>
      </c>
      <c r="U3387" s="10">
        <f t="shared" si="423"/>
        <v>0.34042896307047249</v>
      </c>
      <c r="V3387" s="5" t="s">
        <v>42</v>
      </c>
    </row>
    <row r="3388" spans="1:22" x14ac:dyDescent="0.3">
      <c r="A3388" s="5" t="s">
        <v>3475</v>
      </c>
      <c r="B3388" s="6">
        <v>45777</v>
      </c>
      <c r="C3388" s="5">
        <f t="shared" si="416"/>
        <v>2025</v>
      </c>
      <c r="D3388" s="5">
        <f t="shared" si="417"/>
        <v>4</v>
      </c>
      <c r="E3388" s="5" t="str">
        <f t="shared" si="418"/>
        <v>Apr</v>
      </c>
      <c r="F3388" s="5" t="str">
        <f t="shared" si="419"/>
        <v>Q2</v>
      </c>
      <c r="G3388" s="5" t="s">
        <v>63</v>
      </c>
      <c r="H3388" s="5" t="s">
        <v>64</v>
      </c>
      <c r="I3388" s="5" t="s">
        <v>65</v>
      </c>
      <c r="J3388" s="5" t="s">
        <v>54</v>
      </c>
      <c r="K3388" s="5" t="s">
        <v>99</v>
      </c>
      <c r="L3388" s="5" t="s">
        <v>40</v>
      </c>
      <c r="M3388" s="5" t="s">
        <v>49</v>
      </c>
      <c r="N3388" s="5">
        <v>2</v>
      </c>
      <c r="O3388" s="7">
        <v>1769</v>
      </c>
      <c r="P3388" s="8">
        <v>0</v>
      </c>
      <c r="Q3388" s="7">
        <v>906</v>
      </c>
      <c r="R3388" s="9">
        <f t="shared" si="420"/>
        <v>3538</v>
      </c>
      <c r="S3388" s="9">
        <f t="shared" si="421"/>
        <v>1812</v>
      </c>
      <c r="T3388" s="9">
        <f t="shared" si="422"/>
        <v>1726</v>
      </c>
      <c r="U3388" s="10">
        <f t="shared" si="423"/>
        <v>0.48784624081401923</v>
      </c>
      <c r="V3388" s="5" t="s">
        <v>42</v>
      </c>
    </row>
    <row r="3389" spans="1:22" x14ac:dyDescent="0.3">
      <c r="A3389" s="5" t="s">
        <v>3476</v>
      </c>
      <c r="B3389" s="6">
        <v>45778</v>
      </c>
      <c r="C3389" s="5">
        <f t="shared" si="416"/>
        <v>2025</v>
      </c>
      <c r="D3389" s="5">
        <f t="shared" si="417"/>
        <v>5</v>
      </c>
      <c r="E3389" s="5" t="str">
        <f t="shared" si="418"/>
        <v>May</v>
      </c>
      <c r="F3389" s="5" t="str">
        <f t="shared" si="419"/>
        <v>Q2</v>
      </c>
      <c r="G3389" s="5" t="s">
        <v>58</v>
      </c>
      <c r="H3389" s="5" t="s">
        <v>59</v>
      </c>
      <c r="I3389" s="5" t="s">
        <v>60</v>
      </c>
      <c r="J3389" s="5" t="s">
        <v>81</v>
      </c>
      <c r="K3389" s="5" t="s">
        <v>94</v>
      </c>
      <c r="L3389" s="5" t="s">
        <v>40</v>
      </c>
      <c r="M3389" s="5" t="s">
        <v>49</v>
      </c>
      <c r="N3389" s="5">
        <v>1</v>
      </c>
      <c r="O3389" s="7">
        <v>31813</v>
      </c>
      <c r="P3389" s="8">
        <v>0.05</v>
      </c>
      <c r="Q3389" s="7">
        <v>20999</v>
      </c>
      <c r="R3389" s="9">
        <f t="shared" si="420"/>
        <v>30222.35</v>
      </c>
      <c r="S3389" s="9">
        <f t="shared" si="421"/>
        <v>20999</v>
      </c>
      <c r="T3389" s="9">
        <f t="shared" si="422"/>
        <v>9223.3499999999985</v>
      </c>
      <c r="U3389" s="10">
        <f t="shared" si="423"/>
        <v>0.30518308470386979</v>
      </c>
      <c r="V3389" s="5" t="s">
        <v>42</v>
      </c>
    </row>
    <row r="3390" spans="1:22" x14ac:dyDescent="0.3">
      <c r="A3390" s="5" t="s">
        <v>3477</v>
      </c>
      <c r="B3390" s="6">
        <v>45778</v>
      </c>
      <c r="C3390" s="5">
        <f t="shared" si="416"/>
        <v>2025</v>
      </c>
      <c r="D3390" s="5">
        <f t="shared" si="417"/>
        <v>5</v>
      </c>
      <c r="E3390" s="5" t="str">
        <f t="shared" si="418"/>
        <v>May</v>
      </c>
      <c r="F3390" s="5" t="str">
        <f t="shared" si="419"/>
        <v>Q2</v>
      </c>
      <c r="G3390" s="5" t="s">
        <v>35</v>
      </c>
      <c r="H3390" s="5" t="s">
        <v>91</v>
      </c>
      <c r="I3390" s="5" t="s">
        <v>92</v>
      </c>
      <c r="J3390" s="5" t="s">
        <v>81</v>
      </c>
      <c r="K3390" s="5" t="s">
        <v>130</v>
      </c>
      <c r="L3390" s="5" t="s">
        <v>40</v>
      </c>
      <c r="M3390" s="5" t="s">
        <v>56</v>
      </c>
      <c r="N3390" s="5">
        <v>3</v>
      </c>
      <c r="O3390" s="7">
        <v>13440</v>
      </c>
      <c r="P3390" s="8">
        <v>0.2</v>
      </c>
      <c r="Q3390" s="7">
        <v>7848</v>
      </c>
      <c r="R3390" s="9">
        <f t="shared" si="420"/>
        <v>32256</v>
      </c>
      <c r="S3390" s="9">
        <f t="shared" si="421"/>
        <v>23544</v>
      </c>
      <c r="T3390" s="9">
        <f t="shared" si="422"/>
        <v>8712</v>
      </c>
      <c r="U3390" s="10">
        <f t="shared" si="423"/>
        <v>0.2700892857142857</v>
      </c>
      <c r="V3390" s="5" t="s">
        <v>42</v>
      </c>
    </row>
    <row r="3391" spans="1:22" x14ac:dyDescent="0.3">
      <c r="A3391" s="5" t="s">
        <v>3478</v>
      </c>
      <c r="B3391" s="6">
        <v>45778</v>
      </c>
      <c r="C3391" s="5">
        <f t="shared" si="416"/>
        <v>2025</v>
      </c>
      <c r="D3391" s="5">
        <f t="shared" si="417"/>
        <v>5</v>
      </c>
      <c r="E3391" s="5" t="str">
        <f t="shared" si="418"/>
        <v>May</v>
      </c>
      <c r="F3391" s="5" t="str">
        <f t="shared" si="419"/>
        <v>Q2</v>
      </c>
      <c r="G3391" s="5" t="s">
        <v>58</v>
      </c>
      <c r="H3391" s="5" t="s">
        <v>59</v>
      </c>
      <c r="I3391" s="5" t="s">
        <v>60</v>
      </c>
      <c r="J3391" s="5" t="s">
        <v>81</v>
      </c>
      <c r="K3391" s="5" t="s">
        <v>146</v>
      </c>
      <c r="L3391" s="5" t="s">
        <v>76</v>
      </c>
      <c r="M3391" s="5" t="s">
        <v>56</v>
      </c>
      <c r="N3391" s="5">
        <v>2</v>
      </c>
      <c r="O3391" s="7">
        <v>8128</v>
      </c>
      <c r="P3391" s="8">
        <v>0.05</v>
      </c>
      <c r="Q3391" s="7">
        <v>5053</v>
      </c>
      <c r="R3391" s="9">
        <f t="shared" si="420"/>
        <v>15443.199999999999</v>
      </c>
      <c r="S3391" s="9">
        <f t="shared" si="421"/>
        <v>10106</v>
      </c>
      <c r="T3391" s="9">
        <f t="shared" si="422"/>
        <v>5337.1999999999989</v>
      </c>
      <c r="U3391" s="10">
        <f t="shared" si="423"/>
        <v>0.34560194778284287</v>
      </c>
      <c r="V3391" s="5" t="s">
        <v>42</v>
      </c>
    </row>
    <row r="3392" spans="1:22" x14ac:dyDescent="0.3">
      <c r="A3392" s="5" t="s">
        <v>3479</v>
      </c>
      <c r="B3392" s="6">
        <v>45778</v>
      </c>
      <c r="C3392" s="5">
        <f t="shared" si="416"/>
        <v>2025</v>
      </c>
      <c r="D3392" s="5">
        <f t="shared" si="417"/>
        <v>5</v>
      </c>
      <c r="E3392" s="5" t="str">
        <f t="shared" si="418"/>
        <v>May</v>
      </c>
      <c r="F3392" s="5" t="str">
        <f t="shared" si="419"/>
        <v>Q2</v>
      </c>
      <c r="G3392" s="5" t="s">
        <v>35</v>
      </c>
      <c r="H3392" s="5" t="s">
        <v>44</v>
      </c>
      <c r="I3392" s="5" t="s">
        <v>45</v>
      </c>
      <c r="J3392" s="5" t="s">
        <v>46</v>
      </c>
      <c r="K3392" s="5" t="s">
        <v>61</v>
      </c>
      <c r="L3392" s="5" t="s">
        <v>40</v>
      </c>
      <c r="M3392" s="5" t="s">
        <v>41</v>
      </c>
      <c r="N3392" s="5">
        <v>4</v>
      </c>
      <c r="O3392" s="7">
        <v>271</v>
      </c>
      <c r="P3392" s="8">
        <v>0.05</v>
      </c>
      <c r="Q3392" s="7">
        <v>116</v>
      </c>
      <c r="R3392" s="9">
        <f t="shared" si="420"/>
        <v>1029.8</v>
      </c>
      <c r="S3392" s="9">
        <f t="shared" si="421"/>
        <v>464</v>
      </c>
      <c r="T3392" s="9">
        <f t="shared" si="422"/>
        <v>565.79999999999995</v>
      </c>
      <c r="U3392" s="10">
        <f t="shared" si="423"/>
        <v>0.54942707321810058</v>
      </c>
      <c r="V3392" s="5" t="s">
        <v>42</v>
      </c>
    </row>
    <row r="3393" spans="1:22" x14ac:dyDescent="0.3">
      <c r="A3393" s="5" t="s">
        <v>3480</v>
      </c>
      <c r="B3393" s="6">
        <v>45778</v>
      </c>
      <c r="C3393" s="5">
        <f t="shared" si="416"/>
        <v>2025</v>
      </c>
      <c r="D3393" s="5">
        <f t="shared" si="417"/>
        <v>5</v>
      </c>
      <c r="E3393" s="5" t="str">
        <f t="shared" si="418"/>
        <v>May</v>
      </c>
      <c r="F3393" s="5" t="str">
        <f t="shared" si="419"/>
        <v>Q2</v>
      </c>
      <c r="G3393" s="5" t="s">
        <v>63</v>
      </c>
      <c r="H3393" s="5" t="s">
        <v>64</v>
      </c>
      <c r="I3393" s="5" t="s">
        <v>65</v>
      </c>
      <c r="J3393" s="5" t="s">
        <v>81</v>
      </c>
      <c r="K3393" s="5" t="s">
        <v>146</v>
      </c>
      <c r="L3393" s="5" t="s">
        <v>40</v>
      </c>
      <c r="M3393" s="5" t="s">
        <v>49</v>
      </c>
      <c r="N3393" s="5">
        <v>5</v>
      </c>
      <c r="O3393" s="7">
        <v>9687</v>
      </c>
      <c r="P3393" s="8">
        <v>0.15</v>
      </c>
      <c r="Q3393" s="7">
        <v>5902</v>
      </c>
      <c r="R3393" s="9">
        <f t="shared" si="420"/>
        <v>41169.75</v>
      </c>
      <c r="S3393" s="9">
        <f t="shared" si="421"/>
        <v>29510</v>
      </c>
      <c r="T3393" s="9">
        <f t="shared" si="422"/>
        <v>11659.75</v>
      </c>
      <c r="U3393" s="10">
        <f t="shared" si="423"/>
        <v>0.28321158131880808</v>
      </c>
      <c r="V3393" s="5" t="s">
        <v>42</v>
      </c>
    </row>
    <row r="3394" spans="1:22" x14ac:dyDescent="0.3">
      <c r="A3394" s="5" t="s">
        <v>3481</v>
      </c>
      <c r="B3394" s="6">
        <v>45779</v>
      </c>
      <c r="C3394" s="5">
        <f t="shared" ref="C3394:C3457" si="424">YEAR(B3394)</f>
        <v>2025</v>
      </c>
      <c r="D3394" s="5">
        <f t="shared" ref="D3394:D3457" si="425">MONTH(B3394)</f>
        <v>5</v>
      </c>
      <c r="E3394" s="5" t="str">
        <f t="shared" ref="E3394:E3457" si="426">TEXT(B3394,"mmm")</f>
        <v>May</v>
      </c>
      <c r="F3394" s="5" t="str">
        <f t="shared" ref="F3394:F3457" si="427">"Q"&amp;ROUNDUP(D3394/3,0)</f>
        <v>Q2</v>
      </c>
      <c r="G3394" s="5" t="s">
        <v>35</v>
      </c>
      <c r="H3394" s="5" t="s">
        <v>91</v>
      </c>
      <c r="I3394" s="5" t="s">
        <v>92</v>
      </c>
      <c r="J3394" s="5" t="s">
        <v>38</v>
      </c>
      <c r="K3394" s="5" t="s">
        <v>39</v>
      </c>
      <c r="L3394" s="5" t="s">
        <v>76</v>
      </c>
      <c r="M3394" s="5" t="s">
        <v>56</v>
      </c>
      <c r="N3394" s="5">
        <v>5</v>
      </c>
      <c r="O3394" s="7">
        <v>50563</v>
      </c>
      <c r="P3394" s="8">
        <v>0.1</v>
      </c>
      <c r="Q3394" s="7">
        <v>43775</v>
      </c>
      <c r="R3394" s="9">
        <f t="shared" ref="R3394:R3457" si="428">N3394*O3394*(1-P3394)</f>
        <v>227533.5</v>
      </c>
      <c r="S3394" s="9">
        <f t="shared" ref="S3394:S3457" si="429">N3394*Q3394</f>
        <v>218875</v>
      </c>
      <c r="T3394" s="9">
        <f t="shared" ref="T3394:T3457" si="430">R3394-S3394</f>
        <v>8658.5</v>
      </c>
      <c r="U3394" s="10">
        <f t="shared" ref="U3394:U3457" si="431">IF(R3394=0,0,T3394/R3394)</f>
        <v>3.8053737142003267E-2</v>
      </c>
      <c r="V3394" s="5" t="s">
        <v>42</v>
      </c>
    </row>
    <row r="3395" spans="1:22" x14ac:dyDescent="0.3">
      <c r="A3395" s="5" t="s">
        <v>3482</v>
      </c>
      <c r="B3395" s="6">
        <v>45779</v>
      </c>
      <c r="C3395" s="5">
        <f t="shared" si="424"/>
        <v>2025</v>
      </c>
      <c r="D3395" s="5">
        <f t="shared" si="425"/>
        <v>5</v>
      </c>
      <c r="E3395" s="5" t="str">
        <f t="shared" si="426"/>
        <v>May</v>
      </c>
      <c r="F3395" s="5" t="str">
        <f t="shared" si="427"/>
        <v>Q2</v>
      </c>
      <c r="G3395" s="5" t="s">
        <v>35</v>
      </c>
      <c r="H3395" s="5" t="s">
        <v>44</v>
      </c>
      <c r="I3395" s="5" t="s">
        <v>45</v>
      </c>
      <c r="J3395" s="5" t="s">
        <v>54</v>
      </c>
      <c r="K3395" s="5" t="s">
        <v>84</v>
      </c>
      <c r="L3395" s="5" t="s">
        <v>40</v>
      </c>
      <c r="M3395" s="5" t="s">
        <v>41</v>
      </c>
      <c r="N3395" s="5">
        <v>5</v>
      </c>
      <c r="O3395" s="7">
        <v>2597</v>
      </c>
      <c r="P3395" s="8">
        <v>0.05</v>
      </c>
      <c r="Q3395" s="7">
        <v>1268</v>
      </c>
      <c r="R3395" s="9">
        <f t="shared" si="428"/>
        <v>12335.75</v>
      </c>
      <c r="S3395" s="9">
        <f t="shared" si="429"/>
        <v>6340</v>
      </c>
      <c r="T3395" s="9">
        <f t="shared" si="430"/>
        <v>5995.75</v>
      </c>
      <c r="U3395" s="10">
        <f t="shared" si="431"/>
        <v>0.48604665302069189</v>
      </c>
      <c r="V3395" s="5" t="s">
        <v>42</v>
      </c>
    </row>
    <row r="3396" spans="1:22" x14ac:dyDescent="0.3">
      <c r="A3396" s="5" t="s">
        <v>3483</v>
      </c>
      <c r="B3396" s="6">
        <v>45779</v>
      </c>
      <c r="C3396" s="5">
        <f t="shared" si="424"/>
        <v>2025</v>
      </c>
      <c r="D3396" s="5">
        <f t="shared" si="425"/>
        <v>5</v>
      </c>
      <c r="E3396" s="5" t="str">
        <f t="shared" si="426"/>
        <v>May</v>
      </c>
      <c r="F3396" s="5" t="str">
        <f t="shared" si="427"/>
        <v>Q2</v>
      </c>
      <c r="G3396" s="5" t="s">
        <v>63</v>
      </c>
      <c r="H3396" s="5" t="s">
        <v>109</v>
      </c>
      <c r="I3396" s="5" t="s">
        <v>110</v>
      </c>
      <c r="J3396" s="5" t="s">
        <v>46</v>
      </c>
      <c r="K3396" s="5" t="s">
        <v>66</v>
      </c>
      <c r="L3396" s="5" t="s">
        <v>40</v>
      </c>
      <c r="M3396" s="5" t="s">
        <v>49</v>
      </c>
      <c r="N3396" s="5">
        <v>4</v>
      </c>
      <c r="O3396" s="7">
        <v>330</v>
      </c>
      <c r="P3396" s="8">
        <v>0.15</v>
      </c>
      <c r="Q3396" s="7">
        <v>132</v>
      </c>
      <c r="R3396" s="9">
        <f t="shared" si="428"/>
        <v>1122</v>
      </c>
      <c r="S3396" s="9">
        <f t="shared" si="429"/>
        <v>528</v>
      </c>
      <c r="T3396" s="9">
        <f t="shared" si="430"/>
        <v>594</v>
      </c>
      <c r="U3396" s="10">
        <f t="shared" si="431"/>
        <v>0.52941176470588236</v>
      </c>
      <c r="V3396" s="5" t="s">
        <v>42</v>
      </c>
    </row>
    <row r="3397" spans="1:22" x14ac:dyDescent="0.3">
      <c r="A3397" s="5" t="s">
        <v>3484</v>
      </c>
      <c r="B3397" s="6">
        <v>45779</v>
      </c>
      <c r="C3397" s="5">
        <f t="shared" si="424"/>
        <v>2025</v>
      </c>
      <c r="D3397" s="5">
        <f t="shared" si="425"/>
        <v>5</v>
      </c>
      <c r="E3397" s="5" t="str">
        <f t="shared" si="426"/>
        <v>May</v>
      </c>
      <c r="F3397" s="5" t="str">
        <f t="shared" si="427"/>
        <v>Q2</v>
      </c>
      <c r="G3397" s="5" t="s">
        <v>35</v>
      </c>
      <c r="H3397" s="5" t="s">
        <v>36</v>
      </c>
      <c r="I3397" s="5" t="s">
        <v>37</v>
      </c>
      <c r="J3397" s="5" t="s">
        <v>46</v>
      </c>
      <c r="K3397" s="5" t="s">
        <v>66</v>
      </c>
      <c r="L3397" s="5" t="s">
        <v>40</v>
      </c>
      <c r="M3397" s="5" t="s">
        <v>41</v>
      </c>
      <c r="N3397" s="5">
        <v>2</v>
      </c>
      <c r="O3397" s="7">
        <v>307</v>
      </c>
      <c r="P3397" s="8">
        <v>0.05</v>
      </c>
      <c r="Q3397" s="7">
        <v>125</v>
      </c>
      <c r="R3397" s="9">
        <f t="shared" si="428"/>
        <v>583.29999999999995</v>
      </c>
      <c r="S3397" s="9">
        <f t="shared" si="429"/>
        <v>250</v>
      </c>
      <c r="T3397" s="9">
        <f t="shared" si="430"/>
        <v>333.29999999999995</v>
      </c>
      <c r="U3397" s="10">
        <f t="shared" si="431"/>
        <v>0.57140408023315614</v>
      </c>
      <c r="V3397" s="5" t="s">
        <v>42</v>
      </c>
    </row>
    <row r="3398" spans="1:22" x14ac:dyDescent="0.3">
      <c r="A3398" s="5" t="s">
        <v>3485</v>
      </c>
      <c r="B3398" s="6">
        <v>45779</v>
      </c>
      <c r="C3398" s="5">
        <f t="shared" si="424"/>
        <v>2025</v>
      </c>
      <c r="D3398" s="5">
        <f t="shared" si="425"/>
        <v>5</v>
      </c>
      <c r="E3398" s="5" t="str">
        <f t="shared" si="426"/>
        <v>May</v>
      </c>
      <c r="F3398" s="5" t="str">
        <f t="shared" si="427"/>
        <v>Q2</v>
      </c>
      <c r="G3398" s="5" t="s">
        <v>63</v>
      </c>
      <c r="H3398" s="5" t="s">
        <v>109</v>
      </c>
      <c r="I3398" s="5" t="s">
        <v>110</v>
      </c>
      <c r="J3398" s="5" t="s">
        <v>81</v>
      </c>
      <c r="K3398" s="5" t="s">
        <v>94</v>
      </c>
      <c r="L3398" s="5" t="s">
        <v>40</v>
      </c>
      <c r="M3398" s="5" t="s">
        <v>56</v>
      </c>
      <c r="N3398" s="5">
        <v>2</v>
      </c>
      <c r="O3398" s="7">
        <v>34610</v>
      </c>
      <c r="P3398" s="8">
        <v>0.15</v>
      </c>
      <c r="Q3398" s="7">
        <v>24118</v>
      </c>
      <c r="R3398" s="9">
        <f t="shared" si="428"/>
        <v>58837</v>
      </c>
      <c r="S3398" s="9">
        <f t="shared" si="429"/>
        <v>48236</v>
      </c>
      <c r="T3398" s="9">
        <f t="shared" si="430"/>
        <v>10601</v>
      </c>
      <c r="U3398" s="10">
        <f t="shared" si="431"/>
        <v>0.18017573975559598</v>
      </c>
      <c r="V3398" s="5" t="s">
        <v>42</v>
      </c>
    </row>
    <row r="3399" spans="1:22" x14ac:dyDescent="0.3">
      <c r="A3399" s="5" t="s">
        <v>3486</v>
      </c>
      <c r="B3399" s="6">
        <v>45779</v>
      </c>
      <c r="C3399" s="5">
        <f t="shared" si="424"/>
        <v>2025</v>
      </c>
      <c r="D3399" s="5">
        <f t="shared" si="425"/>
        <v>5</v>
      </c>
      <c r="E3399" s="5" t="str">
        <f t="shared" si="426"/>
        <v>May</v>
      </c>
      <c r="F3399" s="5" t="str">
        <f t="shared" si="427"/>
        <v>Q2</v>
      </c>
      <c r="G3399" s="5" t="s">
        <v>58</v>
      </c>
      <c r="H3399" s="5" t="s">
        <v>72</v>
      </c>
      <c r="I3399" s="5" t="s">
        <v>73</v>
      </c>
      <c r="J3399" s="5" t="s">
        <v>54</v>
      </c>
      <c r="K3399" s="5" t="s">
        <v>99</v>
      </c>
      <c r="L3399" s="5" t="s">
        <v>40</v>
      </c>
      <c r="M3399" s="5" t="s">
        <v>49</v>
      </c>
      <c r="N3399" s="5">
        <v>3</v>
      </c>
      <c r="O3399" s="7">
        <v>1876</v>
      </c>
      <c r="P3399" s="8">
        <v>0.15</v>
      </c>
      <c r="Q3399" s="7">
        <v>994</v>
      </c>
      <c r="R3399" s="9">
        <f t="shared" si="428"/>
        <v>4783.8</v>
      </c>
      <c r="S3399" s="9">
        <f t="shared" si="429"/>
        <v>2982</v>
      </c>
      <c r="T3399" s="9">
        <f t="shared" si="430"/>
        <v>1801.8000000000002</v>
      </c>
      <c r="U3399" s="10">
        <f t="shared" si="431"/>
        <v>0.37664618086040391</v>
      </c>
      <c r="V3399" s="5" t="s">
        <v>42</v>
      </c>
    </row>
    <row r="3400" spans="1:22" x14ac:dyDescent="0.3">
      <c r="A3400" s="5" t="s">
        <v>3487</v>
      </c>
      <c r="B3400" s="6">
        <v>45780</v>
      </c>
      <c r="C3400" s="5">
        <f t="shared" si="424"/>
        <v>2025</v>
      </c>
      <c r="D3400" s="5">
        <f t="shared" si="425"/>
        <v>5</v>
      </c>
      <c r="E3400" s="5" t="str">
        <f t="shared" si="426"/>
        <v>May</v>
      </c>
      <c r="F3400" s="5" t="str">
        <f t="shared" si="427"/>
        <v>Q2</v>
      </c>
      <c r="G3400" s="5" t="s">
        <v>58</v>
      </c>
      <c r="H3400" s="5" t="s">
        <v>59</v>
      </c>
      <c r="I3400" s="5" t="s">
        <v>60</v>
      </c>
      <c r="J3400" s="5" t="s">
        <v>81</v>
      </c>
      <c r="K3400" s="5" t="s">
        <v>130</v>
      </c>
      <c r="L3400" s="5" t="s">
        <v>40</v>
      </c>
      <c r="M3400" s="5" t="s">
        <v>41</v>
      </c>
      <c r="N3400" s="5">
        <v>2</v>
      </c>
      <c r="O3400" s="7">
        <v>13030</v>
      </c>
      <c r="P3400" s="8">
        <v>0.25</v>
      </c>
      <c r="Q3400" s="7">
        <v>7722</v>
      </c>
      <c r="R3400" s="9">
        <f t="shared" si="428"/>
        <v>19545</v>
      </c>
      <c r="S3400" s="9">
        <f t="shared" si="429"/>
        <v>15444</v>
      </c>
      <c r="T3400" s="9">
        <f t="shared" si="430"/>
        <v>4101</v>
      </c>
      <c r="U3400" s="10">
        <f t="shared" si="431"/>
        <v>0.20982348426707598</v>
      </c>
      <c r="V3400" s="5" t="s">
        <v>42</v>
      </c>
    </row>
    <row r="3401" spans="1:22" x14ac:dyDescent="0.3">
      <c r="A3401" s="5" t="s">
        <v>3488</v>
      </c>
      <c r="B3401" s="6">
        <v>45780</v>
      </c>
      <c r="C3401" s="5">
        <f t="shared" si="424"/>
        <v>2025</v>
      </c>
      <c r="D3401" s="5">
        <f t="shared" si="425"/>
        <v>5</v>
      </c>
      <c r="E3401" s="5" t="str">
        <f t="shared" si="426"/>
        <v>May</v>
      </c>
      <c r="F3401" s="5" t="str">
        <f t="shared" si="427"/>
        <v>Q2</v>
      </c>
      <c r="G3401" s="5" t="s">
        <v>63</v>
      </c>
      <c r="H3401" s="5" t="s">
        <v>109</v>
      </c>
      <c r="I3401" s="5" t="s">
        <v>110</v>
      </c>
      <c r="J3401" s="5" t="s">
        <v>46</v>
      </c>
      <c r="K3401" s="5" t="s">
        <v>66</v>
      </c>
      <c r="L3401" s="5" t="s">
        <v>48</v>
      </c>
      <c r="M3401" s="5" t="s">
        <v>41</v>
      </c>
      <c r="N3401" s="5">
        <v>2</v>
      </c>
      <c r="O3401" s="7">
        <v>324</v>
      </c>
      <c r="P3401" s="8">
        <v>0.15</v>
      </c>
      <c r="Q3401" s="7">
        <v>127</v>
      </c>
      <c r="R3401" s="9">
        <f t="shared" si="428"/>
        <v>550.79999999999995</v>
      </c>
      <c r="S3401" s="9">
        <f t="shared" si="429"/>
        <v>254</v>
      </c>
      <c r="T3401" s="9">
        <f t="shared" si="430"/>
        <v>296.79999999999995</v>
      </c>
      <c r="U3401" s="10">
        <f t="shared" si="431"/>
        <v>0.53885257806826425</v>
      </c>
      <c r="V3401" s="5" t="s">
        <v>42</v>
      </c>
    </row>
    <row r="3402" spans="1:22" x14ac:dyDescent="0.3">
      <c r="A3402" s="5" t="s">
        <v>3489</v>
      </c>
      <c r="B3402" s="6">
        <v>45781</v>
      </c>
      <c r="C3402" s="5">
        <f t="shared" si="424"/>
        <v>2025</v>
      </c>
      <c r="D3402" s="5">
        <f t="shared" si="425"/>
        <v>5</v>
      </c>
      <c r="E3402" s="5" t="str">
        <f t="shared" si="426"/>
        <v>May</v>
      </c>
      <c r="F3402" s="5" t="str">
        <f t="shared" si="427"/>
        <v>Q2</v>
      </c>
      <c r="G3402" s="5" t="s">
        <v>63</v>
      </c>
      <c r="H3402" s="5" t="s">
        <v>64</v>
      </c>
      <c r="I3402" s="5" t="s">
        <v>65</v>
      </c>
      <c r="J3402" s="5" t="s">
        <v>81</v>
      </c>
      <c r="K3402" s="5" t="s">
        <v>94</v>
      </c>
      <c r="L3402" s="5" t="s">
        <v>40</v>
      </c>
      <c r="M3402" s="5" t="s">
        <v>49</v>
      </c>
      <c r="N3402" s="5">
        <v>1</v>
      </c>
      <c r="O3402" s="7">
        <v>31278</v>
      </c>
      <c r="P3402" s="8">
        <v>0.1</v>
      </c>
      <c r="Q3402" s="7">
        <v>21411</v>
      </c>
      <c r="R3402" s="9">
        <f t="shared" si="428"/>
        <v>28150.2</v>
      </c>
      <c r="S3402" s="9">
        <f t="shared" si="429"/>
        <v>21411</v>
      </c>
      <c r="T3402" s="9">
        <f t="shared" si="430"/>
        <v>6739.2000000000007</v>
      </c>
      <c r="U3402" s="10">
        <f t="shared" si="431"/>
        <v>0.23940149625935164</v>
      </c>
      <c r="V3402" s="5" t="s">
        <v>42</v>
      </c>
    </row>
    <row r="3403" spans="1:22" x14ac:dyDescent="0.3">
      <c r="A3403" s="5" t="s">
        <v>3490</v>
      </c>
      <c r="B3403" s="6">
        <v>45781</v>
      </c>
      <c r="C3403" s="5">
        <f t="shared" si="424"/>
        <v>2025</v>
      </c>
      <c r="D3403" s="5">
        <f t="shared" si="425"/>
        <v>5</v>
      </c>
      <c r="E3403" s="5" t="str">
        <f t="shared" si="426"/>
        <v>May</v>
      </c>
      <c r="F3403" s="5" t="str">
        <f t="shared" si="427"/>
        <v>Q2</v>
      </c>
      <c r="G3403" s="5" t="s">
        <v>58</v>
      </c>
      <c r="H3403" s="5" t="s">
        <v>72</v>
      </c>
      <c r="I3403" s="5" t="s">
        <v>73</v>
      </c>
      <c r="J3403" s="5" t="s">
        <v>38</v>
      </c>
      <c r="K3403" s="5" t="s">
        <v>104</v>
      </c>
      <c r="L3403" s="5" t="s">
        <v>76</v>
      </c>
      <c r="M3403" s="5" t="s">
        <v>49</v>
      </c>
      <c r="N3403" s="5">
        <v>2</v>
      </c>
      <c r="O3403" s="7">
        <v>1647</v>
      </c>
      <c r="P3403" s="8">
        <v>0</v>
      </c>
      <c r="Q3403" s="7">
        <v>805</v>
      </c>
      <c r="R3403" s="9">
        <f t="shared" si="428"/>
        <v>3294</v>
      </c>
      <c r="S3403" s="9">
        <f t="shared" si="429"/>
        <v>1610</v>
      </c>
      <c r="T3403" s="9">
        <f t="shared" si="430"/>
        <v>1684</v>
      </c>
      <c r="U3403" s="10">
        <f t="shared" si="431"/>
        <v>0.5112325440194293</v>
      </c>
      <c r="V3403" s="5" t="s">
        <v>42</v>
      </c>
    </row>
    <row r="3404" spans="1:22" x14ac:dyDescent="0.3">
      <c r="A3404" s="5" t="s">
        <v>3491</v>
      </c>
      <c r="B3404" s="6">
        <v>45781</v>
      </c>
      <c r="C3404" s="5">
        <f t="shared" si="424"/>
        <v>2025</v>
      </c>
      <c r="D3404" s="5">
        <f t="shared" si="425"/>
        <v>5</v>
      </c>
      <c r="E3404" s="5" t="str">
        <f t="shared" si="426"/>
        <v>May</v>
      </c>
      <c r="F3404" s="5" t="str">
        <f t="shared" si="427"/>
        <v>Q2</v>
      </c>
      <c r="G3404" s="5" t="s">
        <v>35</v>
      </c>
      <c r="H3404" s="5" t="s">
        <v>44</v>
      </c>
      <c r="I3404" s="5" t="s">
        <v>45</v>
      </c>
      <c r="J3404" s="5" t="s">
        <v>46</v>
      </c>
      <c r="K3404" s="5" t="s">
        <v>66</v>
      </c>
      <c r="L3404" s="5" t="s">
        <v>76</v>
      </c>
      <c r="M3404" s="5" t="s">
        <v>49</v>
      </c>
      <c r="N3404" s="5">
        <v>1</v>
      </c>
      <c r="O3404" s="7">
        <v>286</v>
      </c>
      <c r="P3404" s="8">
        <v>0.1</v>
      </c>
      <c r="Q3404" s="7">
        <v>111</v>
      </c>
      <c r="R3404" s="9">
        <f t="shared" si="428"/>
        <v>257.40000000000003</v>
      </c>
      <c r="S3404" s="9">
        <f t="shared" si="429"/>
        <v>111</v>
      </c>
      <c r="T3404" s="9">
        <f t="shared" si="430"/>
        <v>146.40000000000003</v>
      </c>
      <c r="U3404" s="10">
        <f t="shared" si="431"/>
        <v>0.56876456876456882</v>
      </c>
      <c r="V3404" s="5" t="s">
        <v>42</v>
      </c>
    </row>
    <row r="3405" spans="1:22" x14ac:dyDescent="0.3">
      <c r="A3405" s="5" t="s">
        <v>3492</v>
      </c>
      <c r="B3405" s="6">
        <v>45781</v>
      </c>
      <c r="C3405" s="5">
        <f t="shared" si="424"/>
        <v>2025</v>
      </c>
      <c r="D3405" s="5">
        <f t="shared" si="425"/>
        <v>5</v>
      </c>
      <c r="E3405" s="5" t="str">
        <f t="shared" si="426"/>
        <v>May</v>
      </c>
      <c r="F3405" s="5" t="str">
        <f t="shared" si="427"/>
        <v>Q2</v>
      </c>
      <c r="G3405" s="5" t="s">
        <v>58</v>
      </c>
      <c r="H3405" s="5" t="s">
        <v>72</v>
      </c>
      <c r="I3405" s="5" t="s">
        <v>73</v>
      </c>
      <c r="J3405" s="5" t="s">
        <v>46</v>
      </c>
      <c r="K3405" s="5" t="s">
        <v>66</v>
      </c>
      <c r="L3405" s="5" t="s">
        <v>48</v>
      </c>
      <c r="M3405" s="5" t="s">
        <v>49</v>
      </c>
      <c r="N3405" s="5">
        <v>3</v>
      </c>
      <c r="O3405" s="7">
        <v>273</v>
      </c>
      <c r="P3405" s="8">
        <v>0.15</v>
      </c>
      <c r="Q3405" s="7">
        <v>110</v>
      </c>
      <c r="R3405" s="9">
        <f t="shared" si="428"/>
        <v>696.15</v>
      </c>
      <c r="S3405" s="9">
        <f t="shared" si="429"/>
        <v>330</v>
      </c>
      <c r="T3405" s="9">
        <f t="shared" si="430"/>
        <v>366.15</v>
      </c>
      <c r="U3405" s="10">
        <f t="shared" si="431"/>
        <v>0.52596423184658481</v>
      </c>
      <c r="V3405" s="5" t="s">
        <v>42</v>
      </c>
    </row>
    <row r="3406" spans="1:22" x14ac:dyDescent="0.3">
      <c r="A3406" s="5" t="s">
        <v>3493</v>
      </c>
      <c r="B3406" s="6">
        <v>45781</v>
      </c>
      <c r="C3406" s="5">
        <f t="shared" si="424"/>
        <v>2025</v>
      </c>
      <c r="D3406" s="5">
        <f t="shared" si="425"/>
        <v>5</v>
      </c>
      <c r="E3406" s="5" t="str">
        <f t="shared" si="426"/>
        <v>May</v>
      </c>
      <c r="F3406" s="5" t="str">
        <f t="shared" si="427"/>
        <v>Q2</v>
      </c>
      <c r="G3406" s="5" t="s">
        <v>51</v>
      </c>
      <c r="H3406" s="5" t="s">
        <v>106</v>
      </c>
      <c r="I3406" s="5" t="s">
        <v>107</v>
      </c>
      <c r="J3406" s="5" t="s">
        <v>38</v>
      </c>
      <c r="K3406" s="5" t="s">
        <v>118</v>
      </c>
      <c r="L3406" s="5" t="s">
        <v>76</v>
      </c>
      <c r="M3406" s="5" t="s">
        <v>49</v>
      </c>
      <c r="N3406" s="5">
        <v>5</v>
      </c>
      <c r="O3406" s="7">
        <v>19042</v>
      </c>
      <c r="P3406" s="8">
        <v>0.05</v>
      </c>
      <c r="Q3406" s="7">
        <v>14732</v>
      </c>
      <c r="R3406" s="9">
        <f t="shared" si="428"/>
        <v>90449.5</v>
      </c>
      <c r="S3406" s="9">
        <f t="shared" si="429"/>
        <v>73660</v>
      </c>
      <c r="T3406" s="9">
        <f t="shared" si="430"/>
        <v>16789.5</v>
      </c>
      <c r="U3406" s="10">
        <f t="shared" si="431"/>
        <v>0.1856229166551501</v>
      </c>
      <c r="V3406" s="5" t="s">
        <v>42</v>
      </c>
    </row>
    <row r="3407" spans="1:22" x14ac:dyDescent="0.3">
      <c r="A3407" s="5" t="s">
        <v>3494</v>
      </c>
      <c r="B3407" s="6">
        <v>45782</v>
      </c>
      <c r="C3407" s="5">
        <f t="shared" si="424"/>
        <v>2025</v>
      </c>
      <c r="D3407" s="5">
        <f t="shared" si="425"/>
        <v>5</v>
      </c>
      <c r="E3407" s="5" t="str">
        <f t="shared" si="426"/>
        <v>May</v>
      </c>
      <c r="F3407" s="5" t="str">
        <f t="shared" si="427"/>
        <v>Q2</v>
      </c>
      <c r="G3407" s="5" t="s">
        <v>58</v>
      </c>
      <c r="H3407" s="5" t="s">
        <v>68</v>
      </c>
      <c r="I3407" s="5" t="s">
        <v>69</v>
      </c>
      <c r="J3407" s="5" t="s">
        <v>46</v>
      </c>
      <c r="K3407" s="5" t="s">
        <v>89</v>
      </c>
      <c r="L3407" s="5" t="s">
        <v>40</v>
      </c>
      <c r="M3407" s="5" t="s">
        <v>56</v>
      </c>
      <c r="N3407" s="5">
        <v>2</v>
      </c>
      <c r="O3407" s="7">
        <v>2187</v>
      </c>
      <c r="P3407" s="8">
        <v>0</v>
      </c>
      <c r="Q3407" s="7">
        <v>1248</v>
      </c>
      <c r="R3407" s="9">
        <f t="shared" si="428"/>
        <v>4374</v>
      </c>
      <c r="S3407" s="9">
        <f t="shared" si="429"/>
        <v>2496</v>
      </c>
      <c r="T3407" s="9">
        <f t="shared" si="430"/>
        <v>1878</v>
      </c>
      <c r="U3407" s="10">
        <f t="shared" si="431"/>
        <v>0.42935528120713307</v>
      </c>
      <c r="V3407" s="5" t="s">
        <v>42</v>
      </c>
    </row>
    <row r="3408" spans="1:22" x14ac:dyDescent="0.3">
      <c r="A3408" s="5" t="s">
        <v>3495</v>
      </c>
      <c r="B3408" s="6">
        <v>45782</v>
      </c>
      <c r="C3408" s="5">
        <f t="shared" si="424"/>
        <v>2025</v>
      </c>
      <c r="D3408" s="5">
        <f t="shared" si="425"/>
        <v>5</v>
      </c>
      <c r="E3408" s="5" t="str">
        <f t="shared" si="426"/>
        <v>May</v>
      </c>
      <c r="F3408" s="5" t="str">
        <f t="shared" si="427"/>
        <v>Q2</v>
      </c>
      <c r="G3408" s="5" t="s">
        <v>63</v>
      </c>
      <c r="H3408" s="5" t="s">
        <v>64</v>
      </c>
      <c r="I3408" s="5" t="s">
        <v>65</v>
      </c>
      <c r="J3408" s="5" t="s">
        <v>38</v>
      </c>
      <c r="K3408" s="5" t="s">
        <v>104</v>
      </c>
      <c r="L3408" s="5" t="s">
        <v>76</v>
      </c>
      <c r="M3408" s="5" t="s">
        <v>41</v>
      </c>
      <c r="N3408" s="5">
        <v>1</v>
      </c>
      <c r="O3408" s="7">
        <v>1397</v>
      </c>
      <c r="P3408" s="8">
        <v>0.05</v>
      </c>
      <c r="Q3408" s="7">
        <v>708</v>
      </c>
      <c r="R3408" s="9">
        <f t="shared" si="428"/>
        <v>1327.1499999999999</v>
      </c>
      <c r="S3408" s="9">
        <f t="shared" si="429"/>
        <v>708</v>
      </c>
      <c r="T3408" s="9">
        <f t="shared" si="430"/>
        <v>619.14999999999986</v>
      </c>
      <c r="U3408" s="10">
        <f t="shared" si="431"/>
        <v>0.46652601439174163</v>
      </c>
      <c r="V3408" s="5" t="s">
        <v>42</v>
      </c>
    </row>
    <row r="3409" spans="1:22" x14ac:dyDescent="0.3">
      <c r="A3409" s="5" t="s">
        <v>3496</v>
      </c>
      <c r="B3409" s="6">
        <v>45782</v>
      </c>
      <c r="C3409" s="5">
        <f t="shared" si="424"/>
        <v>2025</v>
      </c>
      <c r="D3409" s="5">
        <f t="shared" si="425"/>
        <v>5</v>
      </c>
      <c r="E3409" s="5" t="str">
        <f t="shared" si="426"/>
        <v>May</v>
      </c>
      <c r="F3409" s="5" t="str">
        <f t="shared" si="427"/>
        <v>Q2</v>
      </c>
      <c r="G3409" s="5" t="s">
        <v>58</v>
      </c>
      <c r="H3409" s="5" t="s">
        <v>72</v>
      </c>
      <c r="I3409" s="5" t="s">
        <v>73</v>
      </c>
      <c r="J3409" s="5" t="s">
        <v>46</v>
      </c>
      <c r="K3409" s="5" t="s">
        <v>61</v>
      </c>
      <c r="L3409" s="5" t="s">
        <v>76</v>
      </c>
      <c r="M3409" s="5" t="s">
        <v>49</v>
      </c>
      <c r="N3409" s="5">
        <v>2</v>
      </c>
      <c r="O3409" s="7">
        <v>236</v>
      </c>
      <c r="P3409" s="8">
        <v>0</v>
      </c>
      <c r="Q3409" s="7">
        <v>100</v>
      </c>
      <c r="R3409" s="9">
        <f t="shared" si="428"/>
        <v>472</v>
      </c>
      <c r="S3409" s="9">
        <f t="shared" si="429"/>
        <v>200</v>
      </c>
      <c r="T3409" s="9">
        <f t="shared" si="430"/>
        <v>272</v>
      </c>
      <c r="U3409" s="10">
        <f t="shared" si="431"/>
        <v>0.57627118644067798</v>
      </c>
      <c r="V3409" s="5" t="s">
        <v>42</v>
      </c>
    </row>
    <row r="3410" spans="1:22" x14ac:dyDescent="0.3">
      <c r="A3410" s="5" t="s">
        <v>3497</v>
      </c>
      <c r="B3410" s="6">
        <v>45782</v>
      </c>
      <c r="C3410" s="5">
        <f t="shared" si="424"/>
        <v>2025</v>
      </c>
      <c r="D3410" s="5">
        <f t="shared" si="425"/>
        <v>5</v>
      </c>
      <c r="E3410" s="5" t="str">
        <f t="shared" si="426"/>
        <v>May</v>
      </c>
      <c r="F3410" s="5" t="str">
        <f t="shared" si="427"/>
        <v>Q2</v>
      </c>
      <c r="G3410" s="5" t="s">
        <v>63</v>
      </c>
      <c r="H3410" s="5" t="s">
        <v>86</v>
      </c>
      <c r="I3410" s="5" t="s">
        <v>87</v>
      </c>
      <c r="J3410" s="5" t="s">
        <v>38</v>
      </c>
      <c r="K3410" s="5" t="s">
        <v>75</v>
      </c>
      <c r="L3410" s="5" t="s">
        <v>48</v>
      </c>
      <c r="M3410" s="5" t="s">
        <v>56</v>
      </c>
      <c r="N3410" s="5">
        <v>3</v>
      </c>
      <c r="O3410" s="7">
        <v>11862</v>
      </c>
      <c r="P3410" s="8">
        <v>0.15</v>
      </c>
      <c r="Q3410" s="7">
        <v>8978</v>
      </c>
      <c r="R3410" s="9">
        <f t="shared" si="428"/>
        <v>30248.1</v>
      </c>
      <c r="S3410" s="9">
        <f t="shared" si="429"/>
        <v>26934</v>
      </c>
      <c r="T3410" s="9">
        <f t="shared" si="430"/>
        <v>3314.0999999999985</v>
      </c>
      <c r="U3410" s="10">
        <f t="shared" si="431"/>
        <v>0.10956390649330036</v>
      </c>
      <c r="V3410" s="5" t="s">
        <v>42</v>
      </c>
    </row>
    <row r="3411" spans="1:22" x14ac:dyDescent="0.3">
      <c r="A3411" s="5" t="s">
        <v>3498</v>
      </c>
      <c r="B3411" s="6">
        <v>45782</v>
      </c>
      <c r="C3411" s="5">
        <f t="shared" si="424"/>
        <v>2025</v>
      </c>
      <c r="D3411" s="5">
        <f t="shared" si="425"/>
        <v>5</v>
      </c>
      <c r="E3411" s="5" t="str">
        <f t="shared" si="426"/>
        <v>May</v>
      </c>
      <c r="F3411" s="5" t="str">
        <f t="shared" si="427"/>
        <v>Q2</v>
      </c>
      <c r="G3411" s="5" t="s">
        <v>58</v>
      </c>
      <c r="H3411" s="5" t="s">
        <v>59</v>
      </c>
      <c r="I3411" s="5" t="s">
        <v>60</v>
      </c>
      <c r="J3411" s="5" t="s">
        <v>54</v>
      </c>
      <c r="K3411" s="5" t="s">
        <v>55</v>
      </c>
      <c r="L3411" s="5" t="s">
        <v>40</v>
      </c>
      <c r="M3411" s="5" t="s">
        <v>56</v>
      </c>
      <c r="N3411" s="5">
        <v>2</v>
      </c>
      <c r="O3411" s="7">
        <v>3034</v>
      </c>
      <c r="P3411" s="8">
        <v>0</v>
      </c>
      <c r="Q3411" s="7">
        <v>1801</v>
      </c>
      <c r="R3411" s="9">
        <f t="shared" si="428"/>
        <v>6068</v>
      </c>
      <c r="S3411" s="9">
        <f t="shared" si="429"/>
        <v>3602</v>
      </c>
      <c r="T3411" s="9">
        <f t="shared" si="430"/>
        <v>2466</v>
      </c>
      <c r="U3411" s="10">
        <f t="shared" si="431"/>
        <v>0.40639419907712593</v>
      </c>
      <c r="V3411" s="5" t="s">
        <v>42</v>
      </c>
    </row>
    <row r="3412" spans="1:22" x14ac:dyDescent="0.3">
      <c r="A3412" s="5" t="s">
        <v>3499</v>
      </c>
      <c r="B3412" s="6">
        <v>45782</v>
      </c>
      <c r="C3412" s="5">
        <f t="shared" si="424"/>
        <v>2025</v>
      </c>
      <c r="D3412" s="5">
        <f t="shared" si="425"/>
        <v>5</v>
      </c>
      <c r="E3412" s="5" t="str">
        <f t="shared" si="426"/>
        <v>May</v>
      </c>
      <c r="F3412" s="5" t="str">
        <f t="shared" si="427"/>
        <v>Q2</v>
      </c>
      <c r="G3412" s="5" t="s">
        <v>58</v>
      </c>
      <c r="H3412" s="5" t="s">
        <v>72</v>
      </c>
      <c r="I3412" s="5" t="s">
        <v>73</v>
      </c>
      <c r="J3412" s="5" t="s">
        <v>38</v>
      </c>
      <c r="K3412" s="5" t="s">
        <v>39</v>
      </c>
      <c r="L3412" s="5" t="s">
        <v>48</v>
      </c>
      <c r="M3412" s="5" t="s">
        <v>49</v>
      </c>
      <c r="N3412" s="5">
        <v>1</v>
      </c>
      <c r="O3412" s="7">
        <v>56530</v>
      </c>
      <c r="P3412" s="8">
        <v>0.15</v>
      </c>
      <c r="Q3412" s="7">
        <v>48396</v>
      </c>
      <c r="R3412" s="9">
        <f t="shared" si="428"/>
        <v>48050.5</v>
      </c>
      <c r="S3412" s="9">
        <f t="shared" si="429"/>
        <v>48396</v>
      </c>
      <c r="T3412" s="9">
        <f t="shared" si="430"/>
        <v>-345.5</v>
      </c>
      <c r="U3412" s="10">
        <f t="shared" si="431"/>
        <v>-7.1903518173588206E-3</v>
      </c>
      <c r="V3412" s="5" t="s">
        <v>42</v>
      </c>
    </row>
    <row r="3413" spans="1:22" x14ac:dyDescent="0.3">
      <c r="A3413" s="5" t="s">
        <v>3500</v>
      </c>
      <c r="B3413" s="6">
        <v>45782</v>
      </c>
      <c r="C3413" s="5">
        <f t="shared" si="424"/>
        <v>2025</v>
      </c>
      <c r="D3413" s="5">
        <f t="shared" si="425"/>
        <v>5</v>
      </c>
      <c r="E3413" s="5" t="str">
        <f t="shared" si="426"/>
        <v>May</v>
      </c>
      <c r="F3413" s="5" t="str">
        <f t="shared" si="427"/>
        <v>Q2</v>
      </c>
      <c r="G3413" s="5" t="s">
        <v>58</v>
      </c>
      <c r="H3413" s="5" t="s">
        <v>72</v>
      </c>
      <c r="I3413" s="5" t="s">
        <v>73</v>
      </c>
      <c r="J3413" s="5" t="s">
        <v>38</v>
      </c>
      <c r="K3413" s="5" t="s">
        <v>118</v>
      </c>
      <c r="L3413" s="5" t="s">
        <v>76</v>
      </c>
      <c r="M3413" s="5" t="s">
        <v>49</v>
      </c>
      <c r="N3413" s="5">
        <v>1</v>
      </c>
      <c r="O3413" s="7">
        <v>17514</v>
      </c>
      <c r="P3413" s="8">
        <v>0</v>
      </c>
      <c r="Q3413" s="7">
        <v>14026</v>
      </c>
      <c r="R3413" s="9">
        <f t="shared" si="428"/>
        <v>17514</v>
      </c>
      <c r="S3413" s="9">
        <f t="shared" si="429"/>
        <v>14026</v>
      </c>
      <c r="T3413" s="9">
        <f t="shared" si="430"/>
        <v>3488</v>
      </c>
      <c r="U3413" s="10">
        <f t="shared" si="431"/>
        <v>0.19915496174488981</v>
      </c>
      <c r="V3413" s="5" t="s">
        <v>42</v>
      </c>
    </row>
    <row r="3414" spans="1:22" x14ac:dyDescent="0.3">
      <c r="A3414" s="5" t="s">
        <v>3501</v>
      </c>
      <c r="B3414" s="6">
        <v>45782</v>
      </c>
      <c r="C3414" s="5">
        <f t="shared" si="424"/>
        <v>2025</v>
      </c>
      <c r="D3414" s="5">
        <f t="shared" si="425"/>
        <v>5</v>
      </c>
      <c r="E3414" s="5" t="str">
        <f t="shared" si="426"/>
        <v>May</v>
      </c>
      <c r="F3414" s="5" t="str">
        <f t="shared" si="427"/>
        <v>Q2</v>
      </c>
      <c r="G3414" s="5" t="s">
        <v>35</v>
      </c>
      <c r="H3414" s="5" t="s">
        <v>91</v>
      </c>
      <c r="I3414" s="5" t="s">
        <v>92</v>
      </c>
      <c r="J3414" s="5" t="s">
        <v>81</v>
      </c>
      <c r="K3414" s="5" t="s">
        <v>146</v>
      </c>
      <c r="L3414" s="5" t="s">
        <v>48</v>
      </c>
      <c r="M3414" s="5" t="s">
        <v>41</v>
      </c>
      <c r="N3414" s="5">
        <v>2</v>
      </c>
      <c r="O3414" s="7">
        <v>8162</v>
      </c>
      <c r="P3414" s="8">
        <v>0.2</v>
      </c>
      <c r="Q3414" s="7">
        <v>5018</v>
      </c>
      <c r="R3414" s="9">
        <f t="shared" si="428"/>
        <v>13059.2</v>
      </c>
      <c r="S3414" s="9">
        <f t="shared" si="429"/>
        <v>10036</v>
      </c>
      <c r="T3414" s="9">
        <f t="shared" si="430"/>
        <v>3023.2000000000007</v>
      </c>
      <c r="U3414" s="10">
        <f t="shared" si="431"/>
        <v>0.23149963244302871</v>
      </c>
      <c r="V3414" s="5" t="s">
        <v>42</v>
      </c>
    </row>
    <row r="3415" spans="1:22" x14ac:dyDescent="0.3">
      <c r="A3415" s="5" t="s">
        <v>3502</v>
      </c>
      <c r="B3415" s="6">
        <v>45783</v>
      </c>
      <c r="C3415" s="5">
        <f t="shared" si="424"/>
        <v>2025</v>
      </c>
      <c r="D3415" s="5">
        <f t="shared" si="425"/>
        <v>5</v>
      </c>
      <c r="E3415" s="5" t="str">
        <f t="shared" si="426"/>
        <v>May</v>
      </c>
      <c r="F3415" s="5" t="str">
        <f t="shared" si="427"/>
        <v>Q2</v>
      </c>
      <c r="G3415" s="5" t="s">
        <v>58</v>
      </c>
      <c r="H3415" s="5" t="s">
        <v>59</v>
      </c>
      <c r="I3415" s="5" t="s">
        <v>60</v>
      </c>
      <c r="J3415" s="5" t="s">
        <v>46</v>
      </c>
      <c r="K3415" s="5" t="s">
        <v>61</v>
      </c>
      <c r="L3415" s="5" t="s">
        <v>76</v>
      </c>
      <c r="M3415" s="5" t="s">
        <v>56</v>
      </c>
      <c r="N3415" s="5">
        <v>1</v>
      </c>
      <c r="O3415" s="7">
        <v>262</v>
      </c>
      <c r="P3415" s="8">
        <v>0.05</v>
      </c>
      <c r="Q3415" s="7">
        <v>107</v>
      </c>
      <c r="R3415" s="9">
        <f t="shared" si="428"/>
        <v>248.89999999999998</v>
      </c>
      <c r="S3415" s="9">
        <f t="shared" si="429"/>
        <v>107</v>
      </c>
      <c r="T3415" s="9">
        <f t="shared" si="430"/>
        <v>141.89999999999998</v>
      </c>
      <c r="U3415" s="10">
        <f t="shared" si="431"/>
        <v>0.57010847730012049</v>
      </c>
      <c r="V3415" s="5" t="s">
        <v>42</v>
      </c>
    </row>
    <row r="3416" spans="1:22" x14ac:dyDescent="0.3">
      <c r="A3416" s="5" t="s">
        <v>3503</v>
      </c>
      <c r="B3416" s="6">
        <v>45783</v>
      </c>
      <c r="C3416" s="5">
        <f t="shared" si="424"/>
        <v>2025</v>
      </c>
      <c r="D3416" s="5">
        <f t="shared" si="425"/>
        <v>5</v>
      </c>
      <c r="E3416" s="5" t="str">
        <f t="shared" si="426"/>
        <v>May</v>
      </c>
      <c r="F3416" s="5" t="str">
        <f t="shared" si="427"/>
        <v>Q2</v>
      </c>
      <c r="G3416" s="5" t="s">
        <v>35</v>
      </c>
      <c r="H3416" s="5" t="s">
        <v>44</v>
      </c>
      <c r="I3416" s="5" t="s">
        <v>45</v>
      </c>
      <c r="J3416" s="5" t="s">
        <v>38</v>
      </c>
      <c r="K3416" s="5" t="s">
        <v>75</v>
      </c>
      <c r="L3416" s="5" t="s">
        <v>40</v>
      </c>
      <c r="M3416" s="5" t="s">
        <v>49</v>
      </c>
      <c r="N3416" s="5">
        <v>2</v>
      </c>
      <c r="O3416" s="7">
        <v>11371</v>
      </c>
      <c r="P3416" s="8">
        <v>0.05</v>
      </c>
      <c r="Q3416" s="7">
        <v>8651</v>
      </c>
      <c r="R3416" s="9">
        <f t="shared" si="428"/>
        <v>21604.899999999998</v>
      </c>
      <c r="S3416" s="9">
        <f t="shared" si="429"/>
        <v>17302</v>
      </c>
      <c r="T3416" s="9">
        <f t="shared" si="430"/>
        <v>4302.8999999999978</v>
      </c>
      <c r="U3416" s="10">
        <f t="shared" si="431"/>
        <v>0.19916315280329916</v>
      </c>
      <c r="V3416" s="5" t="s">
        <v>42</v>
      </c>
    </row>
    <row r="3417" spans="1:22" x14ac:dyDescent="0.3">
      <c r="A3417" s="5" t="s">
        <v>3504</v>
      </c>
      <c r="B3417" s="6">
        <v>45783</v>
      </c>
      <c r="C3417" s="5">
        <f t="shared" si="424"/>
        <v>2025</v>
      </c>
      <c r="D3417" s="5">
        <f t="shared" si="425"/>
        <v>5</v>
      </c>
      <c r="E3417" s="5" t="str">
        <f t="shared" si="426"/>
        <v>May</v>
      </c>
      <c r="F3417" s="5" t="str">
        <f t="shared" si="427"/>
        <v>Q2</v>
      </c>
      <c r="G3417" s="5" t="s">
        <v>58</v>
      </c>
      <c r="H3417" s="5" t="s">
        <v>59</v>
      </c>
      <c r="I3417" s="5" t="s">
        <v>60</v>
      </c>
      <c r="J3417" s="5" t="s">
        <v>81</v>
      </c>
      <c r="K3417" s="5" t="s">
        <v>82</v>
      </c>
      <c r="L3417" s="5" t="s">
        <v>40</v>
      </c>
      <c r="M3417" s="5" t="s">
        <v>56</v>
      </c>
      <c r="N3417" s="5">
        <v>2</v>
      </c>
      <c r="O3417" s="7">
        <v>6289</v>
      </c>
      <c r="P3417" s="8">
        <v>0</v>
      </c>
      <c r="Q3417" s="7">
        <v>3451</v>
      </c>
      <c r="R3417" s="9">
        <f t="shared" si="428"/>
        <v>12578</v>
      </c>
      <c r="S3417" s="9">
        <f t="shared" si="429"/>
        <v>6902</v>
      </c>
      <c r="T3417" s="9">
        <f t="shared" si="430"/>
        <v>5676</v>
      </c>
      <c r="U3417" s="10">
        <f t="shared" si="431"/>
        <v>0.45126411194148514</v>
      </c>
      <c r="V3417" s="5" t="s">
        <v>42</v>
      </c>
    </row>
    <row r="3418" spans="1:22" x14ac:dyDescent="0.3">
      <c r="A3418" s="5" t="s">
        <v>3505</v>
      </c>
      <c r="B3418" s="6">
        <v>45783</v>
      </c>
      <c r="C3418" s="5">
        <f t="shared" si="424"/>
        <v>2025</v>
      </c>
      <c r="D3418" s="5">
        <f t="shared" si="425"/>
        <v>5</v>
      </c>
      <c r="E3418" s="5" t="str">
        <f t="shared" si="426"/>
        <v>May</v>
      </c>
      <c r="F3418" s="5" t="str">
        <f t="shared" si="427"/>
        <v>Q2</v>
      </c>
      <c r="G3418" s="5" t="s">
        <v>51</v>
      </c>
      <c r="H3418" s="5" t="s">
        <v>79</v>
      </c>
      <c r="I3418" s="5" t="s">
        <v>80</v>
      </c>
      <c r="J3418" s="5" t="s">
        <v>38</v>
      </c>
      <c r="K3418" s="5" t="s">
        <v>75</v>
      </c>
      <c r="L3418" s="5" t="s">
        <v>40</v>
      </c>
      <c r="M3418" s="5" t="s">
        <v>56</v>
      </c>
      <c r="N3418" s="5">
        <v>1</v>
      </c>
      <c r="O3418" s="7">
        <v>11840</v>
      </c>
      <c r="P3418" s="8">
        <v>0.1</v>
      </c>
      <c r="Q3418" s="7">
        <v>8638</v>
      </c>
      <c r="R3418" s="9">
        <f t="shared" si="428"/>
        <v>10656</v>
      </c>
      <c r="S3418" s="9">
        <f t="shared" si="429"/>
        <v>8638</v>
      </c>
      <c r="T3418" s="9">
        <f t="shared" si="430"/>
        <v>2018</v>
      </c>
      <c r="U3418" s="10">
        <f t="shared" si="431"/>
        <v>0.18937687687687688</v>
      </c>
      <c r="V3418" s="5" t="s">
        <v>42</v>
      </c>
    </row>
    <row r="3419" spans="1:22" x14ac:dyDescent="0.3">
      <c r="A3419" s="5" t="s">
        <v>3506</v>
      </c>
      <c r="B3419" s="6">
        <v>45783</v>
      </c>
      <c r="C3419" s="5">
        <f t="shared" si="424"/>
        <v>2025</v>
      </c>
      <c r="D3419" s="5">
        <f t="shared" si="425"/>
        <v>5</v>
      </c>
      <c r="E3419" s="5" t="str">
        <f t="shared" si="426"/>
        <v>May</v>
      </c>
      <c r="F3419" s="5" t="str">
        <f t="shared" si="427"/>
        <v>Q2</v>
      </c>
      <c r="G3419" s="5" t="s">
        <v>51</v>
      </c>
      <c r="H3419" s="5" t="s">
        <v>52</v>
      </c>
      <c r="I3419" s="5" t="s">
        <v>53</v>
      </c>
      <c r="J3419" s="5" t="s">
        <v>81</v>
      </c>
      <c r="K3419" s="5" t="s">
        <v>94</v>
      </c>
      <c r="L3419" s="5" t="s">
        <v>48</v>
      </c>
      <c r="M3419" s="5" t="s">
        <v>56</v>
      </c>
      <c r="N3419" s="5">
        <v>5</v>
      </c>
      <c r="O3419" s="7">
        <v>29302</v>
      </c>
      <c r="P3419" s="8">
        <v>0.35</v>
      </c>
      <c r="Q3419" s="7">
        <v>19625</v>
      </c>
      <c r="R3419" s="9">
        <f t="shared" si="428"/>
        <v>95231.5</v>
      </c>
      <c r="S3419" s="9">
        <f t="shared" si="429"/>
        <v>98125</v>
      </c>
      <c r="T3419" s="9">
        <f t="shared" si="430"/>
        <v>-2893.5</v>
      </c>
      <c r="U3419" s="10">
        <f t="shared" si="431"/>
        <v>-3.038385408189517E-2</v>
      </c>
      <c r="V3419" s="5" t="s">
        <v>42</v>
      </c>
    </row>
    <row r="3420" spans="1:22" x14ac:dyDescent="0.3">
      <c r="A3420" s="5" t="s">
        <v>3507</v>
      </c>
      <c r="B3420" s="6">
        <v>45783</v>
      </c>
      <c r="C3420" s="5">
        <f t="shared" si="424"/>
        <v>2025</v>
      </c>
      <c r="D3420" s="5">
        <f t="shared" si="425"/>
        <v>5</v>
      </c>
      <c r="E3420" s="5" t="str">
        <f t="shared" si="426"/>
        <v>May</v>
      </c>
      <c r="F3420" s="5" t="str">
        <f t="shared" si="427"/>
        <v>Q2</v>
      </c>
      <c r="G3420" s="5" t="s">
        <v>58</v>
      </c>
      <c r="H3420" s="5" t="s">
        <v>72</v>
      </c>
      <c r="I3420" s="5" t="s">
        <v>73</v>
      </c>
      <c r="J3420" s="5" t="s">
        <v>46</v>
      </c>
      <c r="K3420" s="5" t="s">
        <v>66</v>
      </c>
      <c r="L3420" s="5" t="s">
        <v>40</v>
      </c>
      <c r="M3420" s="5" t="s">
        <v>41</v>
      </c>
      <c r="N3420" s="5">
        <v>1</v>
      </c>
      <c r="O3420" s="7">
        <v>316</v>
      </c>
      <c r="P3420" s="8">
        <v>0.15</v>
      </c>
      <c r="Q3420" s="7">
        <v>129</v>
      </c>
      <c r="R3420" s="9">
        <f t="shared" si="428"/>
        <v>268.59999999999997</v>
      </c>
      <c r="S3420" s="9">
        <f t="shared" si="429"/>
        <v>129</v>
      </c>
      <c r="T3420" s="9">
        <f t="shared" si="430"/>
        <v>139.59999999999997</v>
      </c>
      <c r="U3420" s="10">
        <f t="shared" si="431"/>
        <v>0.5197319434102754</v>
      </c>
      <c r="V3420" s="5" t="s">
        <v>42</v>
      </c>
    </row>
    <row r="3421" spans="1:22" x14ac:dyDescent="0.3">
      <c r="A3421" s="5" t="s">
        <v>3508</v>
      </c>
      <c r="B3421" s="6">
        <v>45783</v>
      </c>
      <c r="C3421" s="5">
        <f t="shared" si="424"/>
        <v>2025</v>
      </c>
      <c r="D3421" s="5">
        <f t="shared" si="425"/>
        <v>5</v>
      </c>
      <c r="E3421" s="5" t="str">
        <f t="shared" si="426"/>
        <v>May</v>
      </c>
      <c r="F3421" s="5" t="str">
        <f t="shared" si="427"/>
        <v>Q2</v>
      </c>
      <c r="G3421" s="5" t="s">
        <v>35</v>
      </c>
      <c r="H3421" s="5" t="s">
        <v>91</v>
      </c>
      <c r="I3421" s="5" t="s">
        <v>92</v>
      </c>
      <c r="J3421" s="5" t="s">
        <v>46</v>
      </c>
      <c r="K3421" s="5" t="s">
        <v>47</v>
      </c>
      <c r="L3421" s="5" t="s">
        <v>76</v>
      </c>
      <c r="M3421" s="5" t="s">
        <v>56</v>
      </c>
      <c r="N3421" s="5">
        <v>2</v>
      </c>
      <c r="O3421" s="7">
        <v>429</v>
      </c>
      <c r="P3421" s="8">
        <v>0.15</v>
      </c>
      <c r="Q3421" s="7">
        <v>190</v>
      </c>
      <c r="R3421" s="9">
        <f t="shared" si="428"/>
        <v>729.3</v>
      </c>
      <c r="S3421" s="9">
        <f t="shared" si="429"/>
        <v>380</v>
      </c>
      <c r="T3421" s="9">
        <f t="shared" si="430"/>
        <v>349.29999999999995</v>
      </c>
      <c r="U3421" s="10">
        <f t="shared" si="431"/>
        <v>0.47895242012889067</v>
      </c>
      <c r="V3421" s="5" t="s">
        <v>42</v>
      </c>
    </row>
    <row r="3422" spans="1:22" x14ac:dyDescent="0.3">
      <c r="A3422" s="5" t="s">
        <v>3509</v>
      </c>
      <c r="B3422" s="6">
        <v>45783</v>
      </c>
      <c r="C3422" s="5">
        <f t="shared" si="424"/>
        <v>2025</v>
      </c>
      <c r="D3422" s="5">
        <f t="shared" si="425"/>
        <v>5</v>
      </c>
      <c r="E3422" s="5" t="str">
        <f t="shared" si="426"/>
        <v>May</v>
      </c>
      <c r="F3422" s="5" t="str">
        <f t="shared" si="427"/>
        <v>Q2</v>
      </c>
      <c r="G3422" s="5" t="s">
        <v>51</v>
      </c>
      <c r="H3422" s="5" t="s">
        <v>79</v>
      </c>
      <c r="I3422" s="5" t="s">
        <v>80</v>
      </c>
      <c r="J3422" s="5" t="s">
        <v>54</v>
      </c>
      <c r="K3422" s="5" t="s">
        <v>55</v>
      </c>
      <c r="L3422" s="5" t="s">
        <v>40</v>
      </c>
      <c r="M3422" s="5" t="s">
        <v>49</v>
      </c>
      <c r="N3422" s="5">
        <v>1</v>
      </c>
      <c r="O3422" s="7">
        <v>2594</v>
      </c>
      <c r="P3422" s="8">
        <v>0.1</v>
      </c>
      <c r="Q3422" s="7">
        <v>1601</v>
      </c>
      <c r="R3422" s="9">
        <f t="shared" si="428"/>
        <v>2334.6</v>
      </c>
      <c r="S3422" s="9">
        <f t="shared" si="429"/>
        <v>1601</v>
      </c>
      <c r="T3422" s="9">
        <f t="shared" si="430"/>
        <v>733.59999999999991</v>
      </c>
      <c r="U3422" s="10">
        <f t="shared" si="431"/>
        <v>0.31422941831577139</v>
      </c>
      <c r="V3422" s="5" t="s">
        <v>42</v>
      </c>
    </row>
    <row r="3423" spans="1:22" x14ac:dyDescent="0.3">
      <c r="A3423" s="5" t="s">
        <v>3510</v>
      </c>
      <c r="B3423" s="6">
        <v>45784</v>
      </c>
      <c r="C3423" s="5">
        <f t="shared" si="424"/>
        <v>2025</v>
      </c>
      <c r="D3423" s="5">
        <f t="shared" si="425"/>
        <v>5</v>
      </c>
      <c r="E3423" s="5" t="str">
        <f t="shared" si="426"/>
        <v>May</v>
      </c>
      <c r="F3423" s="5" t="str">
        <f t="shared" si="427"/>
        <v>Q2</v>
      </c>
      <c r="G3423" s="5" t="s">
        <v>58</v>
      </c>
      <c r="H3423" s="5" t="s">
        <v>72</v>
      </c>
      <c r="I3423" s="5" t="s">
        <v>73</v>
      </c>
      <c r="J3423" s="5" t="s">
        <v>81</v>
      </c>
      <c r="K3423" s="5" t="s">
        <v>82</v>
      </c>
      <c r="L3423" s="5" t="s">
        <v>40</v>
      </c>
      <c r="M3423" s="5" t="s">
        <v>49</v>
      </c>
      <c r="N3423" s="5">
        <v>4</v>
      </c>
      <c r="O3423" s="7">
        <v>6126</v>
      </c>
      <c r="P3423" s="8">
        <v>0</v>
      </c>
      <c r="Q3423" s="7">
        <v>3392</v>
      </c>
      <c r="R3423" s="9">
        <f t="shared" si="428"/>
        <v>24504</v>
      </c>
      <c r="S3423" s="9">
        <f t="shared" si="429"/>
        <v>13568</v>
      </c>
      <c r="T3423" s="9">
        <f t="shared" si="430"/>
        <v>10936</v>
      </c>
      <c r="U3423" s="10">
        <f t="shared" si="431"/>
        <v>0.44629448253346393</v>
      </c>
      <c r="V3423" s="5" t="s">
        <v>42</v>
      </c>
    </row>
    <row r="3424" spans="1:22" x14ac:dyDescent="0.3">
      <c r="A3424" s="5" t="s">
        <v>3511</v>
      </c>
      <c r="B3424" s="6">
        <v>45784</v>
      </c>
      <c r="C3424" s="5">
        <f t="shared" si="424"/>
        <v>2025</v>
      </c>
      <c r="D3424" s="5">
        <f t="shared" si="425"/>
        <v>5</v>
      </c>
      <c r="E3424" s="5" t="str">
        <f t="shared" si="426"/>
        <v>May</v>
      </c>
      <c r="F3424" s="5" t="str">
        <f t="shared" si="427"/>
        <v>Q2</v>
      </c>
      <c r="G3424" s="5" t="s">
        <v>58</v>
      </c>
      <c r="H3424" s="5" t="s">
        <v>68</v>
      </c>
      <c r="I3424" s="5" t="s">
        <v>69</v>
      </c>
      <c r="J3424" s="5" t="s">
        <v>38</v>
      </c>
      <c r="K3424" s="5" t="s">
        <v>104</v>
      </c>
      <c r="L3424" s="5" t="s">
        <v>40</v>
      </c>
      <c r="M3424" s="5" t="s">
        <v>49</v>
      </c>
      <c r="N3424" s="5">
        <v>1</v>
      </c>
      <c r="O3424" s="7">
        <v>1644</v>
      </c>
      <c r="P3424" s="8">
        <v>0</v>
      </c>
      <c r="Q3424" s="7">
        <v>836</v>
      </c>
      <c r="R3424" s="9">
        <f t="shared" si="428"/>
        <v>1644</v>
      </c>
      <c r="S3424" s="9">
        <f t="shared" si="429"/>
        <v>836</v>
      </c>
      <c r="T3424" s="9">
        <f t="shared" si="430"/>
        <v>808</v>
      </c>
      <c r="U3424" s="10">
        <f t="shared" si="431"/>
        <v>0.49148418491484186</v>
      </c>
      <c r="V3424" s="5" t="s">
        <v>42</v>
      </c>
    </row>
    <row r="3425" spans="1:22" x14ac:dyDescent="0.3">
      <c r="A3425" s="5" t="s">
        <v>3512</v>
      </c>
      <c r="B3425" s="6">
        <v>45784</v>
      </c>
      <c r="C3425" s="5">
        <f t="shared" si="424"/>
        <v>2025</v>
      </c>
      <c r="D3425" s="5">
        <f t="shared" si="425"/>
        <v>5</v>
      </c>
      <c r="E3425" s="5" t="str">
        <f t="shared" si="426"/>
        <v>May</v>
      </c>
      <c r="F3425" s="5" t="str">
        <f t="shared" si="427"/>
        <v>Q2</v>
      </c>
      <c r="G3425" s="5" t="s">
        <v>63</v>
      </c>
      <c r="H3425" s="5" t="s">
        <v>109</v>
      </c>
      <c r="I3425" s="5" t="s">
        <v>110</v>
      </c>
      <c r="J3425" s="5" t="s">
        <v>46</v>
      </c>
      <c r="K3425" s="5" t="s">
        <v>61</v>
      </c>
      <c r="L3425" s="5" t="s">
        <v>76</v>
      </c>
      <c r="M3425" s="5" t="s">
        <v>41</v>
      </c>
      <c r="N3425" s="5">
        <v>1</v>
      </c>
      <c r="O3425" s="7">
        <v>241</v>
      </c>
      <c r="P3425" s="8">
        <v>0.05</v>
      </c>
      <c r="Q3425" s="7">
        <v>99</v>
      </c>
      <c r="R3425" s="9">
        <f t="shared" si="428"/>
        <v>228.95</v>
      </c>
      <c r="S3425" s="9">
        <f t="shared" si="429"/>
        <v>99</v>
      </c>
      <c r="T3425" s="9">
        <f t="shared" si="430"/>
        <v>129.94999999999999</v>
      </c>
      <c r="U3425" s="10">
        <f t="shared" si="431"/>
        <v>0.56759117711290674</v>
      </c>
      <c r="V3425" s="5" t="s">
        <v>42</v>
      </c>
    </row>
    <row r="3426" spans="1:22" x14ac:dyDescent="0.3">
      <c r="A3426" s="5" t="s">
        <v>3513</v>
      </c>
      <c r="B3426" s="6">
        <v>45784</v>
      </c>
      <c r="C3426" s="5">
        <f t="shared" si="424"/>
        <v>2025</v>
      </c>
      <c r="D3426" s="5">
        <f t="shared" si="425"/>
        <v>5</v>
      </c>
      <c r="E3426" s="5" t="str">
        <f t="shared" si="426"/>
        <v>May</v>
      </c>
      <c r="F3426" s="5" t="str">
        <f t="shared" si="427"/>
        <v>Q2</v>
      </c>
      <c r="G3426" s="5" t="s">
        <v>51</v>
      </c>
      <c r="H3426" s="5" t="s">
        <v>79</v>
      </c>
      <c r="I3426" s="5" t="s">
        <v>80</v>
      </c>
      <c r="J3426" s="5" t="s">
        <v>81</v>
      </c>
      <c r="K3426" s="5" t="s">
        <v>146</v>
      </c>
      <c r="L3426" s="5" t="s">
        <v>40</v>
      </c>
      <c r="M3426" s="5" t="s">
        <v>49</v>
      </c>
      <c r="N3426" s="5">
        <v>2</v>
      </c>
      <c r="O3426" s="7">
        <v>8197</v>
      </c>
      <c r="P3426" s="8">
        <v>0.3</v>
      </c>
      <c r="Q3426" s="7">
        <v>4958</v>
      </c>
      <c r="R3426" s="9">
        <f t="shared" si="428"/>
        <v>11475.8</v>
      </c>
      <c r="S3426" s="9">
        <f t="shared" si="429"/>
        <v>9916</v>
      </c>
      <c r="T3426" s="9">
        <f t="shared" si="430"/>
        <v>1559.7999999999993</v>
      </c>
      <c r="U3426" s="10">
        <f t="shared" si="431"/>
        <v>0.13592080726398154</v>
      </c>
      <c r="V3426" s="5" t="s">
        <v>42</v>
      </c>
    </row>
    <row r="3427" spans="1:22" x14ac:dyDescent="0.3">
      <c r="A3427" s="5" t="s">
        <v>3514</v>
      </c>
      <c r="B3427" s="6">
        <v>45784</v>
      </c>
      <c r="C3427" s="5">
        <f t="shared" si="424"/>
        <v>2025</v>
      </c>
      <c r="D3427" s="5">
        <f t="shared" si="425"/>
        <v>5</v>
      </c>
      <c r="E3427" s="5" t="str">
        <f t="shared" si="426"/>
        <v>May</v>
      </c>
      <c r="F3427" s="5" t="str">
        <f t="shared" si="427"/>
        <v>Q2</v>
      </c>
      <c r="G3427" s="5" t="s">
        <v>63</v>
      </c>
      <c r="H3427" s="5" t="s">
        <v>64</v>
      </c>
      <c r="I3427" s="5" t="s">
        <v>65</v>
      </c>
      <c r="J3427" s="5" t="s">
        <v>46</v>
      </c>
      <c r="K3427" s="5" t="s">
        <v>61</v>
      </c>
      <c r="L3427" s="5" t="s">
        <v>76</v>
      </c>
      <c r="M3427" s="5" t="s">
        <v>49</v>
      </c>
      <c r="N3427" s="5">
        <v>4</v>
      </c>
      <c r="O3427" s="7">
        <v>250</v>
      </c>
      <c r="P3427" s="8">
        <v>0.05</v>
      </c>
      <c r="Q3427" s="7">
        <v>104</v>
      </c>
      <c r="R3427" s="9">
        <f t="shared" si="428"/>
        <v>950</v>
      </c>
      <c r="S3427" s="9">
        <f t="shared" si="429"/>
        <v>416</v>
      </c>
      <c r="T3427" s="9">
        <f t="shared" si="430"/>
        <v>534</v>
      </c>
      <c r="U3427" s="10">
        <f t="shared" si="431"/>
        <v>0.56210526315789477</v>
      </c>
      <c r="V3427" s="5" t="s">
        <v>42</v>
      </c>
    </row>
    <row r="3428" spans="1:22" x14ac:dyDescent="0.3">
      <c r="A3428" s="5" t="s">
        <v>3515</v>
      </c>
      <c r="B3428" s="6">
        <v>45784</v>
      </c>
      <c r="C3428" s="5">
        <f t="shared" si="424"/>
        <v>2025</v>
      </c>
      <c r="D3428" s="5">
        <f t="shared" si="425"/>
        <v>5</v>
      </c>
      <c r="E3428" s="5" t="str">
        <f t="shared" si="426"/>
        <v>May</v>
      </c>
      <c r="F3428" s="5" t="str">
        <f t="shared" si="427"/>
        <v>Q2</v>
      </c>
      <c r="G3428" s="5" t="s">
        <v>51</v>
      </c>
      <c r="H3428" s="5" t="s">
        <v>79</v>
      </c>
      <c r="I3428" s="5" t="s">
        <v>80</v>
      </c>
      <c r="J3428" s="5" t="s">
        <v>54</v>
      </c>
      <c r="K3428" s="5" t="s">
        <v>84</v>
      </c>
      <c r="L3428" s="5" t="s">
        <v>76</v>
      </c>
      <c r="M3428" s="5" t="s">
        <v>56</v>
      </c>
      <c r="N3428" s="5">
        <v>2</v>
      </c>
      <c r="O3428" s="7">
        <v>2299</v>
      </c>
      <c r="P3428" s="8">
        <v>0.15</v>
      </c>
      <c r="Q3428" s="7">
        <v>1129</v>
      </c>
      <c r="R3428" s="9">
        <f t="shared" si="428"/>
        <v>3908.2999999999997</v>
      </c>
      <c r="S3428" s="9">
        <f t="shared" si="429"/>
        <v>2258</v>
      </c>
      <c r="T3428" s="9">
        <f t="shared" si="430"/>
        <v>1650.2999999999997</v>
      </c>
      <c r="U3428" s="10">
        <f t="shared" si="431"/>
        <v>0.4222552004707929</v>
      </c>
      <c r="V3428" s="5" t="s">
        <v>42</v>
      </c>
    </row>
    <row r="3429" spans="1:22" x14ac:dyDescent="0.3">
      <c r="A3429" s="5" t="s">
        <v>3516</v>
      </c>
      <c r="B3429" s="6">
        <v>45784</v>
      </c>
      <c r="C3429" s="5">
        <f t="shared" si="424"/>
        <v>2025</v>
      </c>
      <c r="D3429" s="5">
        <f t="shared" si="425"/>
        <v>5</v>
      </c>
      <c r="E3429" s="5" t="str">
        <f t="shared" si="426"/>
        <v>May</v>
      </c>
      <c r="F3429" s="5" t="str">
        <f t="shared" si="427"/>
        <v>Q2</v>
      </c>
      <c r="G3429" s="5" t="s">
        <v>51</v>
      </c>
      <c r="H3429" s="5" t="s">
        <v>79</v>
      </c>
      <c r="I3429" s="5" t="s">
        <v>80</v>
      </c>
      <c r="J3429" s="5" t="s">
        <v>38</v>
      </c>
      <c r="K3429" s="5" t="s">
        <v>104</v>
      </c>
      <c r="L3429" s="5" t="s">
        <v>76</v>
      </c>
      <c r="M3429" s="5" t="s">
        <v>49</v>
      </c>
      <c r="N3429" s="5">
        <v>1</v>
      </c>
      <c r="O3429" s="7">
        <v>1432</v>
      </c>
      <c r="P3429" s="8">
        <v>0</v>
      </c>
      <c r="Q3429" s="7">
        <v>732</v>
      </c>
      <c r="R3429" s="9">
        <f t="shared" si="428"/>
        <v>1432</v>
      </c>
      <c r="S3429" s="9">
        <f t="shared" si="429"/>
        <v>732</v>
      </c>
      <c r="T3429" s="9">
        <f t="shared" si="430"/>
        <v>700</v>
      </c>
      <c r="U3429" s="10">
        <f t="shared" si="431"/>
        <v>0.48882681564245811</v>
      </c>
      <c r="V3429" s="5" t="s">
        <v>42</v>
      </c>
    </row>
    <row r="3430" spans="1:22" x14ac:dyDescent="0.3">
      <c r="A3430" s="5" t="s">
        <v>3517</v>
      </c>
      <c r="B3430" s="6">
        <v>45784</v>
      </c>
      <c r="C3430" s="5">
        <f t="shared" si="424"/>
        <v>2025</v>
      </c>
      <c r="D3430" s="5">
        <f t="shared" si="425"/>
        <v>5</v>
      </c>
      <c r="E3430" s="5" t="str">
        <f t="shared" si="426"/>
        <v>May</v>
      </c>
      <c r="F3430" s="5" t="str">
        <f t="shared" si="427"/>
        <v>Q2</v>
      </c>
      <c r="G3430" s="5" t="s">
        <v>58</v>
      </c>
      <c r="H3430" s="5" t="s">
        <v>68</v>
      </c>
      <c r="I3430" s="5" t="s">
        <v>69</v>
      </c>
      <c r="J3430" s="5" t="s">
        <v>54</v>
      </c>
      <c r="K3430" s="5" t="s">
        <v>55</v>
      </c>
      <c r="L3430" s="5" t="s">
        <v>40</v>
      </c>
      <c r="M3430" s="5" t="s">
        <v>56</v>
      </c>
      <c r="N3430" s="5">
        <v>1</v>
      </c>
      <c r="O3430" s="7">
        <v>2756</v>
      </c>
      <c r="P3430" s="8">
        <v>0</v>
      </c>
      <c r="Q3430" s="7">
        <v>1616</v>
      </c>
      <c r="R3430" s="9">
        <f t="shared" si="428"/>
        <v>2756</v>
      </c>
      <c r="S3430" s="9">
        <f t="shared" si="429"/>
        <v>1616</v>
      </c>
      <c r="T3430" s="9">
        <f t="shared" si="430"/>
        <v>1140</v>
      </c>
      <c r="U3430" s="10">
        <f t="shared" si="431"/>
        <v>0.41364296081277213</v>
      </c>
      <c r="V3430" s="5" t="s">
        <v>42</v>
      </c>
    </row>
    <row r="3431" spans="1:22" x14ac:dyDescent="0.3">
      <c r="A3431" s="5" t="s">
        <v>3518</v>
      </c>
      <c r="B3431" s="6">
        <v>45784</v>
      </c>
      <c r="C3431" s="5">
        <f t="shared" si="424"/>
        <v>2025</v>
      </c>
      <c r="D3431" s="5">
        <f t="shared" si="425"/>
        <v>5</v>
      </c>
      <c r="E3431" s="5" t="str">
        <f t="shared" si="426"/>
        <v>May</v>
      </c>
      <c r="F3431" s="5" t="str">
        <f t="shared" si="427"/>
        <v>Q2</v>
      </c>
      <c r="G3431" s="5" t="s">
        <v>35</v>
      </c>
      <c r="H3431" s="5" t="s">
        <v>91</v>
      </c>
      <c r="I3431" s="5" t="s">
        <v>92</v>
      </c>
      <c r="J3431" s="5" t="s">
        <v>81</v>
      </c>
      <c r="K3431" s="5" t="s">
        <v>94</v>
      </c>
      <c r="L3431" s="5" t="s">
        <v>76</v>
      </c>
      <c r="M3431" s="5" t="s">
        <v>56</v>
      </c>
      <c r="N3431" s="5">
        <v>2</v>
      </c>
      <c r="O3431" s="7">
        <v>34351</v>
      </c>
      <c r="P3431" s="8">
        <v>0</v>
      </c>
      <c r="Q3431" s="7">
        <v>22941</v>
      </c>
      <c r="R3431" s="9">
        <f t="shared" si="428"/>
        <v>68702</v>
      </c>
      <c r="S3431" s="9">
        <f t="shared" si="429"/>
        <v>45882</v>
      </c>
      <c r="T3431" s="9">
        <f t="shared" si="430"/>
        <v>22820</v>
      </c>
      <c r="U3431" s="10">
        <f t="shared" si="431"/>
        <v>0.33215918022764984</v>
      </c>
      <c r="V3431" s="5" t="s">
        <v>42</v>
      </c>
    </row>
    <row r="3432" spans="1:22" x14ac:dyDescent="0.3">
      <c r="A3432" s="5" t="s">
        <v>3519</v>
      </c>
      <c r="B3432" s="6">
        <v>45784</v>
      </c>
      <c r="C3432" s="5">
        <f t="shared" si="424"/>
        <v>2025</v>
      </c>
      <c r="D3432" s="5">
        <f t="shared" si="425"/>
        <v>5</v>
      </c>
      <c r="E3432" s="5" t="str">
        <f t="shared" si="426"/>
        <v>May</v>
      </c>
      <c r="F3432" s="5" t="str">
        <f t="shared" si="427"/>
        <v>Q2</v>
      </c>
      <c r="G3432" s="5" t="s">
        <v>51</v>
      </c>
      <c r="H3432" s="5" t="s">
        <v>79</v>
      </c>
      <c r="I3432" s="5" t="s">
        <v>80</v>
      </c>
      <c r="J3432" s="5" t="s">
        <v>46</v>
      </c>
      <c r="K3432" s="5" t="s">
        <v>47</v>
      </c>
      <c r="L3432" s="5" t="s">
        <v>76</v>
      </c>
      <c r="M3432" s="5" t="s">
        <v>49</v>
      </c>
      <c r="N3432" s="5">
        <v>3</v>
      </c>
      <c r="O3432" s="7">
        <v>462</v>
      </c>
      <c r="P3432" s="8">
        <v>0.05</v>
      </c>
      <c r="Q3432" s="7">
        <v>204</v>
      </c>
      <c r="R3432" s="9">
        <f t="shared" si="428"/>
        <v>1316.7</v>
      </c>
      <c r="S3432" s="9">
        <f t="shared" si="429"/>
        <v>612</v>
      </c>
      <c r="T3432" s="9">
        <f t="shared" si="430"/>
        <v>704.7</v>
      </c>
      <c r="U3432" s="10">
        <f t="shared" si="431"/>
        <v>0.53520164046479834</v>
      </c>
      <c r="V3432" s="5" t="s">
        <v>42</v>
      </c>
    </row>
    <row r="3433" spans="1:22" x14ac:dyDescent="0.3">
      <c r="A3433" s="5" t="s">
        <v>3520</v>
      </c>
      <c r="B3433" s="6">
        <v>45785</v>
      </c>
      <c r="C3433" s="5">
        <f t="shared" si="424"/>
        <v>2025</v>
      </c>
      <c r="D3433" s="5">
        <f t="shared" si="425"/>
        <v>5</v>
      </c>
      <c r="E3433" s="5" t="str">
        <f t="shared" si="426"/>
        <v>May</v>
      </c>
      <c r="F3433" s="5" t="str">
        <f t="shared" si="427"/>
        <v>Q2</v>
      </c>
      <c r="G3433" s="5" t="s">
        <v>63</v>
      </c>
      <c r="H3433" s="5" t="s">
        <v>64</v>
      </c>
      <c r="I3433" s="5" t="s">
        <v>65</v>
      </c>
      <c r="J3433" s="5" t="s">
        <v>38</v>
      </c>
      <c r="K3433" s="5" t="s">
        <v>118</v>
      </c>
      <c r="L3433" s="5" t="s">
        <v>40</v>
      </c>
      <c r="M3433" s="5" t="s">
        <v>49</v>
      </c>
      <c r="N3433" s="5">
        <v>3</v>
      </c>
      <c r="O3433" s="7">
        <v>18233</v>
      </c>
      <c r="P3433" s="8">
        <v>0</v>
      </c>
      <c r="Q3433" s="7">
        <v>14257</v>
      </c>
      <c r="R3433" s="9">
        <f t="shared" si="428"/>
        <v>54699</v>
      </c>
      <c r="S3433" s="9">
        <f t="shared" si="429"/>
        <v>42771</v>
      </c>
      <c r="T3433" s="9">
        <f t="shared" si="430"/>
        <v>11928</v>
      </c>
      <c r="U3433" s="10">
        <f t="shared" si="431"/>
        <v>0.21806614380518841</v>
      </c>
      <c r="V3433" s="5" t="s">
        <v>42</v>
      </c>
    </row>
    <row r="3434" spans="1:22" x14ac:dyDescent="0.3">
      <c r="A3434" s="5" t="s">
        <v>3521</v>
      </c>
      <c r="B3434" s="6">
        <v>45785</v>
      </c>
      <c r="C3434" s="5">
        <f t="shared" si="424"/>
        <v>2025</v>
      </c>
      <c r="D3434" s="5">
        <f t="shared" si="425"/>
        <v>5</v>
      </c>
      <c r="E3434" s="5" t="str">
        <f t="shared" si="426"/>
        <v>May</v>
      </c>
      <c r="F3434" s="5" t="str">
        <f t="shared" si="427"/>
        <v>Q2</v>
      </c>
      <c r="G3434" s="5" t="s">
        <v>63</v>
      </c>
      <c r="H3434" s="5" t="s">
        <v>64</v>
      </c>
      <c r="I3434" s="5" t="s">
        <v>65</v>
      </c>
      <c r="J3434" s="5" t="s">
        <v>81</v>
      </c>
      <c r="K3434" s="5" t="s">
        <v>94</v>
      </c>
      <c r="L3434" s="5" t="s">
        <v>76</v>
      </c>
      <c r="M3434" s="5" t="s">
        <v>56</v>
      </c>
      <c r="N3434" s="5">
        <v>2</v>
      </c>
      <c r="O3434" s="7">
        <v>31336</v>
      </c>
      <c r="P3434" s="8">
        <v>0.05</v>
      </c>
      <c r="Q3434" s="7">
        <v>21680</v>
      </c>
      <c r="R3434" s="9">
        <f t="shared" si="428"/>
        <v>59538.399999999994</v>
      </c>
      <c r="S3434" s="9">
        <f t="shared" si="429"/>
        <v>43360</v>
      </c>
      <c r="T3434" s="9">
        <f t="shared" si="430"/>
        <v>16178.399999999994</v>
      </c>
      <c r="U3434" s="10">
        <f t="shared" si="431"/>
        <v>0.27173051341655124</v>
      </c>
      <c r="V3434" s="5" t="s">
        <v>42</v>
      </c>
    </row>
    <row r="3435" spans="1:22" x14ac:dyDescent="0.3">
      <c r="A3435" s="5" t="s">
        <v>3522</v>
      </c>
      <c r="B3435" s="6">
        <v>45785</v>
      </c>
      <c r="C3435" s="5">
        <f t="shared" si="424"/>
        <v>2025</v>
      </c>
      <c r="D3435" s="5">
        <f t="shared" si="425"/>
        <v>5</v>
      </c>
      <c r="E3435" s="5" t="str">
        <f t="shared" si="426"/>
        <v>May</v>
      </c>
      <c r="F3435" s="5" t="str">
        <f t="shared" si="427"/>
        <v>Q2</v>
      </c>
      <c r="G3435" s="5" t="s">
        <v>51</v>
      </c>
      <c r="H3435" s="5" t="s">
        <v>106</v>
      </c>
      <c r="I3435" s="5" t="s">
        <v>107</v>
      </c>
      <c r="J3435" s="5" t="s">
        <v>38</v>
      </c>
      <c r="K3435" s="5" t="s">
        <v>39</v>
      </c>
      <c r="L3435" s="5" t="s">
        <v>48</v>
      </c>
      <c r="M3435" s="5" t="s">
        <v>49</v>
      </c>
      <c r="N3435" s="5">
        <v>2</v>
      </c>
      <c r="O3435" s="7">
        <v>52429</v>
      </c>
      <c r="P3435" s="8">
        <v>0</v>
      </c>
      <c r="Q3435" s="7">
        <v>44584</v>
      </c>
      <c r="R3435" s="9">
        <f t="shared" si="428"/>
        <v>104858</v>
      </c>
      <c r="S3435" s="9">
        <f t="shared" si="429"/>
        <v>89168</v>
      </c>
      <c r="T3435" s="9">
        <f t="shared" si="430"/>
        <v>15690</v>
      </c>
      <c r="U3435" s="10">
        <f t="shared" si="431"/>
        <v>0.14963092944744322</v>
      </c>
      <c r="V3435" s="5" t="s">
        <v>42</v>
      </c>
    </row>
    <row r="3436" spans="1:22" x14ac:dyDescent="0.3">
      <c r="A3436" s="5" t="s">
        <v>3523</v>
      </c>
      <c r="B3436" s="6">
        <v>45786</v>
      </c>
      <c r="C3436" s="5">
        <f t="shared" si="424"/>
        <v>2025</v>
      </c>
      <c r="D3436" s="5">
        <f t="shared" si="425"/>
        <v>5</v>
      </c>
      <c r="E3436" s="5" t="str">
        <f t="shared" si="426"/>
        <v>May</v>
      </c>
      <c r="F3436" s="5" t="str">
        <f t="shared" si="427"/>
        <v>Q2</v>
      </c>
      <c r="G3436" s="5" t="s">
        <v>51</v>
      </c>
      <c r="H3436" s="5" t="s">
        <v>106</v>
      </c>
      <c r="I3436" s="5" t="s">
        <v>107</v>
      </c>
      <c r="J3436" s="5" t="s">
        <v>38</v>
      </c>
      <c r="K3436" s="5" t="s">
        <v>104</v>
      </c>
      <c r="L3436" s="5" t="s">
        <v>76</v>
      </c>
      <c r="M3436" s="5" t="s">
        <v>56</v>
      </c>
      <c r="N3436" s="5">
        <v>3</v>
      </c>
      <c r="O3436" s="7">
        <v>1397</v>
      </c>
      <c r="P3436" s="8">
        <v>0</v>
      </c>
      <c r="Q3436" s="7">
        <v>698</v>
      </c>
      <c r="R3436" s="9">
        <f t="shared" si="428"/>
        <v>4191</v>
      </c>
      <c r="S3436" s="9">
        <f t="shared" si="429"/>
        <v>2094</v>
      </c>
      <c r="T3436" s="9">
        <f t="shared" si="430"/>
        <v>2097</v>
      </c>
      <c r="U3436" s="10">
        <f t="shared" si="431"/>
        <v>0.50035790980672867</v>
      </c>
      <c r="V3436" s="5" t="s">
        <v>42</v>
      </c>
    </row>
    <row r="3437" spans="1:22" x14ac:dyDescent="0.3">
      <c r="A3437" s="5" t="s">
        <v>3524</v>
      </c>
      <c r="B3437" s="6">
        <v>45786</v>
      </c>
      <c r="C3437" s="5">
        <f t="shared" si="424"/>
        <v>2025</v>
      </c>
      <c r="D3437" s="5">
        <f t="shared" si="425"/>
        <v>5</v>
      </c>
      <c r="E3437" s="5" t="str">
        <f t="shared" si="426"/>
        <v>May</v>
      </c>
      <c r="F3437" s="5" t="str">
        <f t="shared" si="427"/>
        <v>Q2</v>
      </c>
      <c r="G3437" s="5" t="s">
        <v>51</v>
      </c>
      <c r="H3437" s="5" t="s">
        <v>52</v>
      </c>
      <c r="I3437" s="5" t="s">
        <v>53</v>
      </c>
      <c r="J3437" s="5" t="s">
        <v>38</v>
      </c>
      <c r="K3437" s="5" t="s">
        <v>118</v>
      </c>
      <c r="L3437" s="5" t="s">
        <v>76</v>
      </c>
      <c r="M3437" s="5" t="s">
        <v>49</v>
      </c>
      <c r="N3437" s="5">
        <v>4</v>
      </c>
      <c r="O3437" s="7">
        <v>19085</v>
      </c>
      <c r="P3437" s="8">
        <v>0</v>
      </c>
      <c r="Q3437" s="7">
        <v>14784</v>
      </c>
      <c r="R3437" s="9">
        <f t="shared" si="428"/>
        <v>76340</v>
      </c>
      <c r="S3437" s="9">
        <f t="shared" si="429"/>
        <v>59136</v>
      </c>
      <c r="T3437" s="9">
        <f t="shared" si="430"/>
        <v>17204</v>
      </c>
      <c r="U3437" s="10">
        <f t="shared" si="431"/>
        <v>0.22536023054755044</v>
      </c>
      <c r="V3437" s="5" t="s">
        <v>42</v>
      </c>
    </row>
    <row r="3438" spans="1:22" x14ac:dyDescent="0.3">
      <c r="A3438" s="5" t="s">
        <v>3525</v>
      </c>
      <c r="B3438" s="6">
        <v>45786</v>
      </c>
      <c r="C3438" s="5">
        <f t="shared" si="424"/>
        <v>2025</v>
      </c>
      <c r="D3438" s="5">
        <f t="shared" si="425"/>
        <v>5</v>
      </c>
      <c r="E3438" s="5" t="str">
        <f t="shared" si="426"/>
        <v>May</v>
      </c>
      <c r="F3438" s="5" t="str">
        <f t="shared" si="427"/>
        <v>Q2</v>
      </c>
      <c r="G3438" s="5" t="s">
        <v>35</v>
      </c>
      <c r="H3438" s="5" t="s">
        <v>91</v>
      </c>
      <c r="I3438" s="5" t="s">
        <v>92</v>
      </c>
      <c r="J3438" s="5" t="s">
        <v>38</v>
      </c>
      <c r="K3438" s="5" t="s">
        <v>104</v>
      </c>
      <c r="L3438" s="5" t="s">
        <v>76</v>
      </c>
      <c r="M3438" s="5" t="s">
        <v>41</v>
      </c>
      <c r="N3438" s="5">
        <v>2</v>
      </c>
      <c r="O3438" s="7">
        <v>1578</v>
      </c>
      <c r="P3438" s="8">
        <v>0.15</v>
      </c>
      <c r="Q3438" s="7">
        <v>801</v>
      </c>
      <c r="R3438" s="9">
        <f t="shared" si="428"/>
        <v>2682.6</v>
      </c>
      <c r="S3438" s="9">
        <f t="shared" si="429"/>
        <v>1602</v>
      </c>
      <c r="T3438" s="9">
        <f t="shared" si="430"/>
        <v>1080.5999999999999</v>
      </c>
      <c r="U3438" s="10">
        <f t="shared" si="431"/>
        <v>0.40281816148512634</v>
      </c>
      <c r="V3438" s="5" t="s">
        <v>42</v>
      </c>
    </row>
    <row r="3439" spans="1:22" x14ac:dyDescent="0.3">
      <c r="A3439" s="5" t="s">
        <v>3526</v>
      </c>
      <c r="B3439" s="6">
        <v>45786</v>
      </c>
      <c r="C3439" s="5">
        <f t="shared" si="424"/>
        <v>2025</v>
      </c>
      <c r="D3439" s="5">
        <f t="shared" si="425"/>
        <v>5</v>
      </c>
      <c r="E3439" s="5" t="str">
        <f t="shared" si="426"/>
        <v>May</v>
      </c>
      <c r="F3439" s="5" t="str">
        <f t="shared" si="427"/>
        <v>Q2</v>
      </c>
      <c r="G3439" s="5" t="s">
        <v>35</v>
      </c>
      <c r="H3439" s="5" t="s">
        <v>91</v>
      </c>
      <c r="I3439" s="5" t="s">
        <v>92</v>
      </c>
      <c r="J3439" s="5" t="s">
        <v>46</v>
      </c>
      <c r="K3439" s="5" t="s">
        <v>89</v>
      </c>
      <c r="L3439" s="5" t="s">
        <v>40</v>
      </c>
      <c r="M3439" s="5" t="s">
        <v>49</v>
      </c>
      <c r="N3439" s="5">
        <v>3</v>
      </c>
      <c r="O3439" s="7">
        <v>2148</v>
      </c>
      <c r="P3439" s="8">
        <v>0</v>
      </c>
      <c r="Q3439" s="7">
        <v>1241</v>
      </c>
      <c r="R3439" s="9">
        <f t="shared" si="428"/>
        <v>6444</v>
      </c>
      <c r="S3439" s="9">
        <f t="shared" si="429"/>
        <v>3723</v>
      </c>
      <c r="T3439" s="9">
        <f t="shared" si="430"/>
        <v>2721</v>
      </c>
      <c r="U3439" s="10">
        <f t="shared" si="431"/>
        <v>0.42225325884543763</v>
      </c>
      <c r="V3439" s="5" t="s">
        <v>42</v>
      </c>
    </row>
    <row r="3440" spans="1:22" x14ac:dyDescent="0.3">
      <c r="A3440" s="5" t="s">
        <v>3527</v>
      </c>
      <c r="B3440" s="6">
        <v>45786</v>
      </c>
      <c r="C3440" s="5">
        <f t="shared" si="424"/>
        <v>2025</v>
      </c>
      <c r="D3440" s="5">
        <f t="shared" si="425"/>
        <v>5</v>
      </c>
      <c r="E3440" s="5" t="str">
        <f t="shared" si="426"/>
        <v>May</v>
      </c>
      <c r="F3440" s="5" t="str">
        <f t="shared" si="427"/>
        <v>Q2</v>
      </c>
      <c r="G3440" s="5" t="s">
        <v>58</v>
      </c>
      <c r="H3440" s="5" t="s">
        <v>72</v>
      </c>
      <c r="I3440" s="5" t="s">
        <v>73</v>
      </c>
      <c r="J3440" s="5" t="s">
        <v>81</v>
      </c>
      <c r="K3440" s="5" t="s">
        <v>146</v>
      </c>
      <c r="L3440" s="5" t="s">
        <v>40</v>
      </c>
      <c r="M3440" s="5" t="s">
        <v>49</v>
      </c>
      <c r="N3440" s="5">
        <v>2</v>
      </c>
      <c r="O3440" s="7">
        <v>8759</v>
      </c>
      <c r="P3440" s="8">
        <v>0.15</v>
      </c>
      <c r="Q3440" s="7">
        <v>5554</v>
      </c>
      <c r="R3440" s="9">
        <f t="shared" si="428"/>
        <v>14890.3</v>
      </c>
      <c r="S3440" s="9">
        <f t="shared" si="429"/>
        <v>11108</v>
      </c>
      <c r="T3440" s="9">
        <f t="shared" si="430"/>
        <v>3782.2999999999993</v>
      </c>
      <c r="U3440" s="10">
        <f t="shared" si="431"/>
        <v>0.25401100044995734</v>
      </c>
      <c r="V3440" s="5" t="s">
        <v>42</v>
      </c>
    </row>
    <row r="3441" spans="1:22" x14ac:dyDescent="0.3">
      <c r="A3441" s="5" t="s">
        <v>3528</v>
      </c>
      <c r="B3441" s="6">
        <v>45787</v>
      </c>
      <c r="C3441" s="5">
        <f t="shared" si="424"/>
        <v>2025</v>
      </c>
      <c r="D3441" s="5">
        <f t="shared" si="425"/>
        <v>5</v>
      </c>
      <c r="E3441" s="5" t="str">
        <f t="shared" si="426"/>
        <v>May</v>
      </c>
      <c r="F3441" s="5" t="str">
        <f t="shared" si="427"/>
        <v>Q2</v>
      </c>
      <c r="G3441" s="5" t="s">
        <v>58</v>
      </c>
      <c r="H3441" s="5" t="s">
        <v>59</v>
      </c>
      <c r="I3441" s="5" t="s">
        <v>60</v>
      </c>
      <c r="J3441" s="5" t="s">
        <v>46</v>
      </c>
      <c r="K3441" s="5" t="s">
        <v>61</v>
      </c>
      <c r="L3441" s="5" t="s">
        <v>48</v>
      </c>
      <c r="M3441" s="5" t="s">
        <v>56</v>
      </c>
      <c r="N3441" s="5">
        <v>8</v>
      </c>
      <c r="O3441" s="7">
        <v>247</v>
      </c>
      <c r="P3441" s="8">
        <v>0.05</v>
      </c>
      <c r="Q3441" s="7">
        <v>106</v>
      </c>
      <c r="R3441" s="9">
        <f t="shared" si="428"/>
        <v>1877.1999999999998</v>
      </c>
      <c r="S3441" s="9">
        <f t="shared" si="429"/>
        <v>848</v>
      </c>
      <c r="T3441" s="9">
        <f t="shared" si="430"/>
        <v>1029.1999999999998</v>
      </c>
      <c r="U3441" s="10">
        <f t="shared" si="431"/>
        <v>0.54826337097805233</v>
      </c>
      <c r="V3441" s="5" t="s">
        <v>42</v>
      </c>
    </row>
    <row r="3442" spans="1:22" x14ac:dyDescent="0.3">
      <c r="A3442" s="5" t="s">
        <v>3529</v>
      </c>
      <c r="B3442" s="6">
        <v>45787</v>
      </c>
      <c r="C3442" s="5">
        <f t="shared" si="424"/>
        <v>2025</v>
      </c>
      <c r="D3442" s="5">
        <f t="shared" si="425"/>
        <v>5</v>
      </c>
      <c r="E3442" s="5" t="str">
        <f t="shared" si="426"/>
        <v>May</v>
      </c>
      <c r="F3442" s="5" t="str">
        <f t="shared" si="427"/>
        <v>Q2</v>
      </c>
      <c r="G3442" s="5" t="s">
        <v>35</v>
      </c>
      <c r="H3442" s="5" t="s">
        <v>91</v>
      </c>
      <c r="I3442" s="5" t="s">
        <v>92</v>
      </c>
      <c r="J3442" s="5" t="s">
        <v>54</v>
      </c>
      <c r="K3442" s="5" t="s">
        <v>99</v>
      </c>
      <c r="L3442" s="5" t="s">
        <v>40</v>
      </c>
      <c r="M3442" s="5" t="s">
        <v>49</v>
      </c>
      <c r="N3442" s="5">
        <v>1</v>
      </c>
      <c r="O3442" s="7">
        <v>1655</v>
      </c>
      <c r="P3442" s="8">
        <v>0.1</v>
      </c>
      <c r="Q3442" s="7">
        <v>843</v>
      </c>
      <c r="R3442" s="9">
        <f t="shared" si="428"/>
        <v>1489.5</v>
      </c>
      <c r="S3442" s="9">
        <f t="shared" si="429"/>
        <v>843</v>
      </c>
      <c r="T3442" s="9">
        <f t="shared" si="430"/>
        <v>646.5</v>
      </c>
      <c r="U3442" s="10">
        <f t="shared" si="431"/>
        <v>0.43403826787512589</v>
      </c>
      <c r="V3442" s="5" t="s">
        <v>120</v>
      </c>
    </row>
    <row r="3443" spans="1:22" x14ac:dyDescent="0.3">
      <c r="A3443" s="5" t="s">
        <v>3530</v>
      </c>
      <c r="B3443" s="6">
        <v>45788</v>
      </c>
      <c r="C3443" s="5">
        <f t="shared" si="424"/>
        <v>2025</v>
      </c>
      <c r="D3443" s="5">
        <f t="shared" si="425"/>
        <v>5</v>
      </c>
      <c r="E3443" s="5" t="str">
        <f t="shared" si="426"/>
        <v>May</v>
      </c>
      <c r="F3443" s="5" t="str">
        <f t="shared" si="427"/>
        <v>Q2</v>
      </c>
      <c r="G3443" s="5" t="s">
        <v>58</v>
      </c>
      <c r="H3443" s="5" t="s">
        <v>59</v>
      </c>
      <c r="I3443" s="5" t="s">
        <v>60</v>
      </c>
      <c r="J3443" s="5" t="s">
        <v>46</v>
      </c>
      <c r="K3443" s="5" t="s">
        <v>89</v>
      </c>
      <c r="L3443" s="5" t="s">
        <v>48</v>
      </c>
      <c r="M3443" s="5" t="s">
        <v>49</v>
      </c>
      <c r="N3443" s="5">
        <v>5</v>
      </c>
      <c r="O3443" s="7">
        <v>2258</v>
      </c>
      <c r="P3443" s="8">
        <v>0.05</v>
      </c>
      <c r="Q3443" s="7">
        <v>1307</v>
      </c>
      <c r="R3443" s="9">
        <f t="shared" si="428"/>
        <v>10725.5</v>
      </c>
      <c r="S3443" s="9">
        <f t="shared" si="429"/>
        <v>6535</v>
      </c>
      <c r="T3443" s="9">
        <f t="shared" si="430"/>
        <v>4190.5</v>
      </c>
      <c r="U3443" s="10">
        <f t="shared" si="431"/>
        <v>0.39070439606545149</v>
      </c>
      <c r="V3443" s="5" t="s">
        <v>42</v>
      </c>
    </row>
    <row r="3444" spans="1:22" x14ac:dyDescent="0.3">
      <c r="A3444" s="5" t="s">
        <v>3531</v>
      </c>
      <c r="B3444" s="6">
        <v>45789</v>
      </c>
      <c r="C3444" s="5">
        <f t="shared" si="424"/>
        <v>2025</v>
      </c>
      <c r="D3444" s="5">
        <f t="shared" si="425"/>
        <v>5</v>
      </c>
      <c r="E3444" s="5" t="str">
        <f t="shared" si="426"/>
        <v>May</v>
      </c>
      <c r="F3444" s="5" t="str">
        <f t="shared" si="427"/>
        <v>Q2</v>
      </c>
      <c r="G3444" s="5" t="s">
        <v>51</v>
      </c>
      <c r="H3444" s="5" t="s">
        <v>106</v>
      </c>
      <c r="I3444" s="5" t="s">
        <v>107</v>
      </c>
      <c r="J3444" s="5" t="s">
        <v>81</v>
      </c>
      <c r="K3444" s="5" t="s">
        <v>94</v>
      </c>
      <c r="L3444" s="5" t="s">
        <v>48</v>
      </c>
      <c r="M3444" s="5" t="s">
        <v>56</v>
      </c>
      <c r="N3444" s="5">
        <v>3</v>
      </c>
      <c r="O3444" s="7">
        <v>32601</v>
      </c>
      <c r="P3444" s="8">
        <v>0.35</v>
      </c>
      <c r="Q3444" s="7">
        <v>22234</v>
      </c>
      <c r="R3444" s="9">
        <f t="shared" si="428"/>
        <v>63571.950000000004</v>
      </c>
      <c r="S3444" s="9">
        <f t="shared" si="429"/>
        <v>66702</v>
      </c>
      <c r="T3444" s="9">
        <f t="shared" si="430"/>
        <v>-3130.0499999999956</v>
      </c>
      <c r="U3444" s="10">
        <f t="shared" si="431"/>
        <v>-4.9236337724420841E-2</v>
      </c>
      <c r="V3444" s="5" t="s">
        <v>42</v>
      </c>
    </row>
    <row r="3445" spans="1:22" x14ac:dyDescent="0.3">
      <c r="A3445" s="5" t="s">
        <v>3532</v>
      </c>
      <c r="B3445" s="6">
        <v>45789</v>
      </c>
      <c r="C3445" s="5">
        <f t="shared" si="424"/>
        <v>2025</v>
      </c>
      <c r="D3445" s="5">
        <f t="shared" si="425"/>
        <v>5</v>
      </c>
      <c r="E3445" s="5" t="str">
        <f t="shared" si="426"/>
        <v>May</v>
      </c>
      <c r="F3445" s="5" t="str">
        <f t="shared" si="427"/>
        <v>Q2</v>
      </c>
      <c r="G3445" s="5" t="s">
        <v>35</v>
      </c>
      <c r="H3445" s="5" t="s">
        <v>91</v>
      </c>
      <c r="I3445" s="5" t="s">
        <v>92</v>
      </c>
      <c r="J3445" s="5" t="s">
        <v>81</v>
      </c>
      <c r="K3445" s="5" t="s">
        <v>82</v>
      </c>
      <c r="L3445" s="5" t="s">
        <v>40</v>
      </c>
      <c r="M3445" s="5" t="s">
        <v>49</v>
      </c>
      <c r="N3445" s="5">
        <v>5</v>
      </c>
      <c r="O3445" s="7">
        <v>7068</v>
      </c>
      <c r="P3445" s="8">
        <v>0.05</v>
      </c>
      <c r="Q3445" s="7">
        <v>3791</v>
      </c>
      <c r="R3445" s="9">
        <f t="shared" si="428"/>
        <v>33573</v>
      </c>
      <c r="S3445" s="9">
        <f t="shared" si="429"/>
        <v>18955</v>
      </c>
      <c r="T3445" s="9">
        <f t="shared" si="430"/>
        <v>14618</v>
      </c>
      <c r="U3445" s="10">
        <f t="shared" si="431"/>
        <v>0.43540940636821257</v>
      </c>
      <c r="V3445" s="5" t="s">
        <v>120</v>
      </c>
    </row>
    <row r="3446" spans="1:22" x14ac:dyDescent="0.3">
      <c r="A3446" s="5" t="s">
        <v>3533</v>
      </c>
      <c r="B3446" s="6">
        <v>45789</v>
      </c>
      <c r="C3446" s="5">
        <f t="shared" si="424"/>
        <v>2025</v>
      </c>
      <c r="D3446" s="5">
        <f t="shared" si="425"/>
        <v>5</v>
      </c>
      <c r="E3446" s="5" t="str">
        <f t="shared" si="426"/>
        <v>May</v>
      </c>
      <c r="F3446" s="5" t="str">
        <f t="shared" si="427"/>
        <v>Q2</v>
      </c>
      <c r="G3446" s="5" t="s">
        <v>63</v>
      </c>
      <c r="H3446" s="5" t="s">
        <v>86</v>
      </c>
      <c r="I3446" s="5" t="s">
        <v>87</v>
      </c>
      <c r="J3446" s="5" t="s">
        <v>54</v>
      </c>
      <c r="K3446" s="5" t="s">
        <v>55</v>
      </c>
      <c r="L3446" s="5" t="s">
        <v>76</v>
      </c>
      <c r="M3446" s="5" t="s">
        <v>56</v>
      </c>
      <c r="N3446" s="5">
        <v>3</v>
      </c>
      <c r="O3446" s="7">
        <v>3005</v>
      </c>
      <c r="P3446" s="8">
        <v>0.05</v>
      </c>
      <c r="Q3446" s="7">
        <v>1836</v>
      </c>
      <c r="R3446" s="9">
        <f t="shared" si="428"/>
        <v>8564.25</v>
      </c>
      <c r="S3446" s="9">
        <f t="shared" si="429"/>
        <v>5508</v>
      </c>
      <c r="T3446" s="9">
        <f t="shared" si="430"/>
        <v>3056.25</v>
      </c>
      <c r="U3446" s="10">
        <f t="shared" si="431"/>
        <v>0.35686137139854629</v>
      </c>
      <c r="V3446" s="5" t="s">
        <v>42</v>
      </c>
    </row>
    <row r="3447" spans="1:22" x14ac:dyDescent="0.3">
      <c r="A3447" s="5" t="s">
        <v>3534</v>
      </c>
      <c r="B3447" s="6">
        <v>45789</v>
      </c>
      <c r="C3447" s="5">
        <f t="shared" si="424"/>
        <v>2025</v>
      </c>
      <c r="D3447" s="5">
        <f t="shared" si="425"/>
        <v>5</v>
      </c>
      <c r="E3447" s="5" t="str">
        <f t="shared" si="426"/>
        <v>May</v>
      </c>
      <c r="F3447" s="5" t="str">
        <f t="shared" si="427"/>
        <v>Q2</v>
      </c>
      <c r="G3447" s="5" t="s">
        <v>35</v>
      </c>
      <c r="H3447" s="5" t="s">
        <v>36</v>
      </c>
      <c r="I3447" s="5" t="s">
        <v>37</v>
      </c>
      <c r="J3447" s="5" t="s">
        <v>81</v>
      </c>
      <c r="K3447" s="5" t="s">
        <v>82</v>
      </c>
      <c r="L3447" s="5" t="s">
        <v>40</v>
      </c>
      <c r="M3447" s="5" t="s">
        <v>56</v>
      </c>
      <c r="N3447" s="5">
        <v>2</v>
      </c>
      <c r="O3447" s="7">
        <v>6520</v>
      </c>
      <c r="P3447" s="8">
        <v>0.1</v>
      </c>
      <c r="Q3447" s="7">
        <v>3564</v>
      </c>
      <c r="R3447" s="9">
        <f t="shared" si="428"/>
        <v>11736</v>
      </c>
      <c r="S3447" s="9">
        <f t="shared" si="429"/>
        <v>7128</v>
      </c>
      <c r="T3447" s="9">
        <f t="shared" si="430"/>
        <v>4608</v>
      </c>
      <c r="U3447" s="10">
        <f t="shared" si="431"/>
        <v>0.39263803680981596</v>
      </c>
      <c r="V3447" s="5" t="s">
        <v>42</v>
      </c>
    </row>
    <row r="3448" spans="1:22" x14ac:dyDescent="0.3">
      <c r="A3448" s="5" t="s">
        <v>3535</v>
      </c>
      <c r="B3448" s="6">
        <v>45790</v>
      </c>
      <c r="C3448" s="5">
        <f t="shared" si="424"/>
        <v>2025</v>
      </c>
      <c r="D3448" s="5">
        <f t="shared" si="425"/>
        <v>5</v>
      </c>
      <c r="E3448" s="5" t="str">
        <f t="shared" si="426"/>
        <v>May</v>
      </c>
      <c r="F3448" s="5" t="str">
        <f t="shared" si="427"/>
        <v>Q2</v>
      </c>
      <c r="G3448" s="5" t="s">
        <v>51</v>
      </c>
      <c r="H3448" s="5" t="s">
        <v>106</v>
      </c>
      <c r="I3448" s="5" t="s">
        <v>107</v>
      </c>
      <c r="J3448" s="5" t="s">
        <v>46</v>
      </c>
      <c r="K3448" s="5" t="s">
        <v>61</v>
      </c>
      <c r="L3448" s="5" t="s">
        <v>40</v>
      </c>
      <c r="M3448" s="5" t="s">
        <v>56</v>
      </c>
      <c r="N3448" s="5">
        <v>2</v>
      </c>
      <c r="O3448" s="7">
        <v>235</v>
      </c>
      <c r="P3448" s="8">
        <v>0</v>
      </c>
      <c r="Q3448" s="7">
        <v>98</v>
      </c>
      <c r="R3448" s="9">
        <f t="shared" si="428"/>
        <v>470</v>
      </c>
      <c r="S3448" s="9">
        <f t="shared" si="429"/>
        <v>196</v>
      </c>
      <c r="T3448" s="9">
        <f t="shared" si="430"/>
        <v>274</v>
      </c>
      <c r="U3448" s="10">
        <f t="shared" si="431"/>
        <v>0.58297872340425527</v>
      </c>
      <c r="V3448" s="5" t="s">
        <v>42</v>
      </c>
    </row>
    <row r="3449" spans="1:22" x14ac:dyDescent="0.3">
      <c r="A3449" s="5" t="s">
        <v>3536</v>
      </c>
      <c r="B3449" s="6">
        <v>45790</v>
      </c>
      <c r="C3449" s="5">
        <f t="shared" si="424"/>
        <v>2025</v>
      </c>
      <c r="D3449" s="5">
        <f t="shared" si="425"/>
        <v>5</v>
      </c>
      <c r="E3449" s="5" t="str">
        <f t="shared" si="426"/>
        <v>May</v>
      </c>
      <c r="F3449" s="5" t="str">
        <f t="shared" si="427"/>
        <v>Q2</v>
      </c>
      <c r="G3449" s="5" t="s">
        <v>58</v>
      </c>
      <c r="H3449" s="5" t="s">
        <v>59</v>
      </c>
      <c r="I3449" s="5" t="s">
        <v>60</v>
      </c>
      <c r="J3449" s="5" t="s">
        <v>46</v>
      </c>
      <c r="K3449" s="5" t="s">
        <v>47</v>
      </c>
      <c r="L3449" s="5" t="s">
        <v>76</v>
      </c>
      <c r="M3449" s="5" t="s">
        <v>49</v>
      </c>
      <c r="N3449" s="5">
        <v>2</v>
      </c>
      <c r="O3449" s="7">
        <v>480</v>
      </c>
      <c r="P3449" s="8">
        <v>0.1</v>
      </c>
      <c r="Q3449" s="7">
        <v>212</v>
      </c>
      <c r="R3449" s="9">
        <f t="shared" si="428"/>
        <v>864</v>
      </c>
      <c r="S3449" s="9">
        <f t="shared" si="429"/>
        <v>424</v>
      </c>
      <c r="T3449" s="9">
        <f t="shared" si="430"/>
        <v>440</v>
      </c>
      <c r="U3449" s="10">
        <f t="shared" si="431"/>
        <v>0.5092592592592593</v>
      </c>
      <c r="V3449" s="5" t="s">
        <v>42</v>
      </c>
    </row>
    <row r="3450" spans="1:22" x14ac:dyDescent="0.3">
      <c r="A3450" s="5" t="s">
        <v>3537</v>
      </c>
      <c r="B3450" s="6">
        <v>45790</v>
      </c>
      <c r="C3450" s="5">
        <f t="shared" si="424"/>
        <v>2025</v>
      </c>
      <c r="D3450" s="5">
        <f t="shared" si="425"/>
        <v>5</v>
      </c>
      <c r="E3450" s="5" t="str">
        <f t="shared" si="426"/>
        <v>May</v>
      </c>
      <c r="F3450" s="5" t="str">
        <f t="shared" si="427"/>
        <v>Q2</v>
      </c>
      <c r="G3450" s="5" t="s">
        <v>58</v>
      </c>
      <c r="H3450" s="5" t="s">
        <v>68</v>
      </c>
      <c r="I3450" s="5" t="s">
        <v>69</v>
      </c>
      <c r="J3450" s="5" t="s">
        <v>81</v>
      </c>
      <c r="K3450" s="5" t="s">
        <v>130</v>
      </c>
      <c r="L3450" s="5" t="s">
        <v>76</v>
      </c>
      <c r="M3450" s="5" t="s">
        <v>49</v>
      </c>
      <c r="N3450" s="5">
        <v>1</v>
      </c>
      <c r="O3450" s="7">
        <v>12886</v>
      </c>
      <c r="P3450" s="8">
        <v>0.2</v>
      </c>
      <c r="Q3450" s="7">
        <v>7859</v>
      </c>
      <c r="R3450" s="9">
        <f t="shared" si="428"/>
        <v>10308.800000000001</v>
      </c>
      <c r="S3450" s="9">
        <f t="shared" si="429"/>
        <v>7859</v>
      </c>
      <c r="T3450" s="9">
        <f t="shared" si="430"/>
        <v>2449.8000000000011</v>
      </c>
      <c r="U3450" s="10">
        <f t="shared" si="431"/>
        <v>0.237641626571473</v>
      </c>
      <c r="V3450" s="5" t="s">
        <v>42</v>
      </c>
    </row>
    <row r="3451" spans="1:22" x14ac:dyDescent="0.3">
      <c r="A3451" s="5" t="s">
        <v>3538</v>
      </c>
      <c r="B3451" s="6">
        <v>45790</v>
      </c>
      <c r="C3451" s="5">
        <f t="shared" si="424"/>
        <v>2025</v>
      </c>
      <c r="D3451" s="5">
        <f t="shared" si="425"/>
        <v>5</v>
      </c>
      <c r="E3451" s="5" t="str">
        <f t="shared" si="426"/>
        <v>May</v>
      </c>
      <c r="F3451" s="5" t="str">
        <f t="shared" si="427"/>
        <v>Q2</v>
      </c>
      <c r="G3451" s="5" t="s">
        <v>63</v>
      </c>
      <c r="H3451" s="5" t="s">
        <v>109</v>
      </c>
      <c r="I3451" s="5" t="s">
        <v>110</v>
      </c>
      <c r="J3451" s="5" t="s">
        <v>46</v>
      </c>
      <c r="K3451" s="5" t="s">
        <v>47</v>
      </c>
      <c r="L3451" s="5" t="s">
        <v>48</v>
      </c>
      <c r="M3451" s="5" t="s">
        <v>49</v>
      </c>
      <c r="N3451" s="5">
        <v>2</v>
      </c>
      <c r="O3451" s="7">
        <v>443</v>
      </c>
      <c r="P3451" s="8">
        <v>0.1</v>
      </c>
      <c r="Q3451" s="7">
        <v>197</v>
      </c>
      <c r="R3451" s="9">
        <f t="shared" si="428"/>
        <v>797.4</v>
      </c>
      <c r="S3451" s="9">
        <f t="shared" si="429"/>
        <v>394</v>
      </c>
      <c r="T3451" s="9">
        <f t="shared" si="430"/>
        <v>403.4</v>
      </c>
      <c r="U3451" s="10">
        <f t="shared" si="431"/>
        <v>0.50589415600702281</v>
      </c>
      <c r="V3451" s="5" t="s">
        <v>42</v>
      </c>
    </row>
    <row r="3452" spans="1:22" x14ac:dyDescent="0.3">
      <c r="A3452" s="5" t="s">
        <v>3539</v>
      </c>
      <c r="B3452" s="6">
        <v>45790</v>
      </c>
      <c r="C3452" s="5">
        <f t="shared" si="424"/>
        <v>2025</v>
      </c>
      <c r="D3452" s="5">
        <f t="shared" si="425"/>
        <v>5</v>
      </c>
      <c r="E3452" s="5" t="str">
        <f t="shared" si="426"/>
        <v>May</v>
      </c>
      <c r="F3452" s="5" t="str">
        <f t="shared" si="427"/>
        <v>Q2</v>
      </c>
      <c r="G3452" s="5" t="s">
        <v>63</v>
      </c>
      <c r="H3452" s="5" t="s">
        <v>109</v>
      </c>
      <c r="I3452" s="5" t="s">
        <v>110</v>
      </c>
      <c r="J3452" s="5" t="s">
        <v>54</v>
      </c>
      <c r="K3452" s="5" t="s">
        <v>55</v>
      </c>
      <c r="L3452" s="5" t="s">
        <v>40</v>
      </c>
      <c r="M3452" s="5" t="s">
        <v>49</v>
      </c>
      <c r="N3452" s="5">
        <v>2</v>
      </c>
      <c r="O3452" s="7">
        <v>2585</v>
      </c>
      <c r="P3452" s="8">
        <v>0.05</v>
      </c>
      <c r="Q3452" s="7">
        <v>1507</v>
      </c>
      <c r="R3452" s="9">
        <f t="shared" si="428"/>
        <v>4911.5</v>
      </c>
      <c r="S3452" s="9">
        <f t="shared" si="429"/>
        <v>3014</v>
      </c>
      <c r="T3452" s="9">
        <f t="shared" si="430"/>
        <v>1897.5</v>
      </c>
      <c r="U3452" s="10">
        <f t="shared" si="431"/>
        <v>0.38633818589025753</v>
      </c>
      <c r="V3452" s="5" t="s">
        <v>42</v>
      </c>
    </row>
    <row r="3453" spans="1:22" x14ac:dyDescent="0.3">
      <c r="A3453" s="5" t="s">
        <v>3540</v>
      </c>
      <c r="B3453" s="6">
        <v>45790</v>
      </c>
      <c r="C3453" s="5">
        <f t="shared" si="424"/>
        <v>2025</v>
      </c>
      <c r="D3453" s="5">
        <f t="shared" si="425"/>
        <v>5</v>
      </c>
      <c r="E3453" s="5" t="str">
        <f t="shared" si="426"/>
        <v>May</v>
      </c>
      <c r="F3453" s="5" t="str">
        <f t="shared" si="427"/>
        <v>Q2</v>
      </c>
      <c r="G3453" s="5" t="s">
        <v>51</v>
      </c>
      <c r="H3453" s="5" t="s">
        <v>79</v>
      </c>
      <c r="I3453" s="5" t="s">
        <v>80</v>
      </c>
      <c r="J3453" s="5" t="s">
        <v>46</v>
      </c>
      <c r="K3453" s="5" t="s">
        <v>89</v>
      </c>
      <c r="L3453" s="5" t="s">
        <v>40</v>
      </c>
      <c r="M3453" s="5" t="s">
        <v>41</v>
      </c>
      <c r="N3453" s="5">
        <v>4</v>
      </c>
      <c r="O3453" s="7">
        <v>2048</v>
      </c>
      <c r="P3453" s="8">
        <v>0.05</v>
      </c>
      <c r="Q3453" s="7">
        <v>1214</v>
      </c>
      <c r="R3453" s="9">
        <f t="shared" si="428"/>
        <v>7782.4</v>
      </c>
      <c r="S3453" s="9">
        <f t="shared" si="429"/>
        <v>4856</v>
      </c>
      <c r="T3453" s="9">
        <f t="shared" si="430"/>
        <v>2926.3999999999996</v>
      </c>
      <c r="U3453" s="10">
        <f t="shared" si="431"/>
        <v>0.37602796052631576</v>
      </c>
      <c r="V3453" s="5" t="s">
        <v>42</v>
      </c>
    </row>
    <row r="3454" spans="1:22" x14ac:dyDescent="0.3">
      <c r="A3454" s="5" t="s">
        <v>3541</v>
      </c>
      <c r="B3454" s="6">
        <v>45791</v>
      </c>
      <c r="C3454" s="5">
        <f t="shared" si="424"/>
        <v>2025</v>
      </c>
      <c r="D3454" s="5">
        <f t="shared" si="425"/>
        <v>5</v>
      </c>
      <c r="E3454" s="5" t="str">
        <f t="shared" si="426"/>
        <v>May</v>
      </c>
      <c r="F3454" s="5" t="str">
        <f t="shared" si="427"/>
        <v>Q2</v>
      </c>
      <c r="G3454" s="5" t="s">
        <v>51</v>
      </c>
      <c r="H3454" s="5" t="s">
        <v>79</v>
      </c>
      <c r="I3454" s="5" t="s">
        <v>80</v>
      </c>
      <c r="J3454" s="5" t="s">
        <v>38</v>
      </c>
      <c r="K3454" s="5" t="s">
        <v>39</v>
      </c>
      <c r="L3454" s="5" t="s">
        <v>40</v>
      </c>
      <c r="M3454" s="5" t="s">
        <v>49</v>
      </c>
      <c r="N3454" s="5">
        <v>2</v>
      </c>
      <c r="O3454" s="7">
        <v>51736</v>
      </c>
      <c r="P3454" s="8">
        <v>0</v>
      </c>
      <c r="Q3454" s="7">
        <v>43555</v>
      </c>
      <c r="R3454" s="9">
        <f t="shared" si="428"/>
        <v>103472</v>
      </c>
      <c r="S3454" s="9">
        <f t="shared" si="429"/>
        <v>87110</v>
      </c>
      <c r="T3454" s="9">
        <f t="shared" si="430"/>
        <v>16362</v>
      </c>
      <c r="U3454" s="10">
        <f t="shared" si="431"/>
        <v>0.15812973558064017</v>
      </c>
      <c r="V3454" s="5" t="s">
        <v>42</v>
      </c>
    </row>
    <row r="3455" spans="1:22" x14ac:dyDescent="0.3">
      <c r="A3455" s="5" t="s">
        <v>3542</v>
      </c>
      <c r="B3455" s="6">
        <v>45791</v>
      </c>
      <c r="C3455" s="5">
        <f t="shared" si="424"/>
        <v>2025</v>
      </c>
      <c r="D3455" s="5">
        <f t="shared" si="425"/>
        <v>5</v>
      </c>
      <c r="E3455" s="5" t="str">
        <f t="shared" si="426"/>
        <v>May</v>
      </c>
      <c r="F3455" s="5" t="str">
        <f t="shared" si="427"/>
        <v>Q2</v>
      </c>
      <c r="G3455" s="5" t="s">
        <v>63</v>
      </c>
      <c r="H3455" s="5" t="s">
        <v>86</v>
      </c>
      <c r="I3455" s="5" t="s">
        <v>87</v>
      </c>
      <c r="J3455" s="5" t="s">
        <v>46</v>
      </c>
      <c r="K3455" s="5" t="s">
        <v>66</v>
      </c>
      <c r="L3455" s="5" t="s">
        <v>76</v>
      </c>
      <c r="M3455" s="5" t="s">
        <v>41</v>
      </c>
      <c r="N3455" s="5">
        <v>2</v>
      </c>
      <c r="O3455" s="7">
        <v>280</v>
      </c>
      <c r="P3455" s="8">
        <v>0.15</v>
      </c>
      <c r="Q3455" s="7">
        <v>112</v>
      </c>
      <c r="R3455" s="9">
        <f t="shared" si="428"/>
        <v>476</v>
      </c>
      <c r="S3455" s="9">
        <f t="shared" si="429"/>
        <v>224</v>
      </c>
      <c r="T3455" s="9">
        <f t="shared" si="430"/>
        <v>252</v>
      </c>
      <c r="U3455" s="10">
        <f t="shared" si="431"/>
        <v>0.52941176470588236</v>
      </c>
      <c r="V3455" s="5" t="s">
        <v>42</v>
      </c>
    </row>
    <row r="3456" spans="1:22" x14ac:dyDescent="0.3">
      <c r="A3456" s="5" t="s">
        <v>3543</v>
      </c>
      <c r="B3456" s="6">
        <v>45791</v>
      </c>
      <c r="C3456" s="5">
        <f t="shared" si="424"/>
        <v>2025</v>
      </c>
      <c r="D3456" s="5">
        <f t="shared" si="425"/>
        <v>5</v>
      </c>
      <c r="E3456" s="5" t="str">
        <f t="shared" si="426"/>
        <v>May</v>
      </c>
      <c r="F3456" s="5" t="str">
        <f t="shared" si="427"/>
        <v>Q2</v>
      </c>
      <c r="G3456" s="5" t="s">
        <v>63</v>
      </c>
      <c r="H3456" s="5" t="s">
        <v>86</v>
      </c>
      <c r="I3456" s="5" t="s">
        <v>87</v>
      </c>
      <c r="J3456" s="5" t="s">
        <v>54</v>
      </c>
      <c r="K3456" s="5" t="s">
        <v>55</v>
      </c>
      <c r="L3456" s="5" t="s">
        <v>40</v>
      </c>
      <c r="M3456" s="5" t="s">
        <v>41</v>
      </c>
      <c r="N3456" s="5">
        <v>2</v>
      </c>
      <c r="O3456" s="7">
        <v>2574</v>
      </c>
      <c r="P3456" s="8">
        <v>0.05</v>
      </c>
      <c r="Q3456" s="7">
        <v>1569</v>
      </c>
      <c r="R3456" s="9">
        <f t="shared" si="428"/>
        <v>4890.5999999999995</v>
      </c>
      <c r="S3456" s="9">
        <f t="shared" si="429"/>
        <v>3138</v>
      </c>
      <c r="T3456" s="9">
        <f t="shared" si="430"/>
        <v>1752.5999999999995</v>
      </c>
      <c r="U3456" s="10">
        <f t="shared" si="431"/>
        <v>0.35836093730830565</v>
      </c>
      <c r="V3456" s="5" t="s">
        <v>42</v>
      </c>
    </row>
    <row r="3457" spans="1:22" x14ac:dyDescent="0.3">
      <c r="A3457" s="5" t="s">
        <v>3544</v>
      </c>
      <c r="B3457" s="6">
        <v>45791</v>
      </c>
      <c r="C3457" s="5">
        <f t="shared" si="424"/>
        <v>2025</v>
      </c>
      <c r="D3457" s="5">
        <f t="shared" si="425"/>
        <v>5</v>
      </c>
      <c r="E3457" s="5" t="str">
        <f t="shared" si="426"/>
        <v>May</v>
      </c>
      <c r="F3457" s="5" t="str">
        <f t="shared" si="427"/>
        <v>Q2</v>
      </c>
      <c r="G3457" s="5" t="s">
        <v>58</v>
      </c>
      <c r="H3457" s="5" t="s">
        <v>59</v>
      </c>
      <c r="I3457" s="5" t="s">
        <v>60</v>
      </c>
      <c r="J3457" s="5" t="s">
        <v>81</v>
      </c>
      <c r="K3457" s="5" t="s">
        <v>146</v>
      </c>
      <c r="L3457" s="5" t="s">
        <v>76</v>
      </c>
      <c r="M3457" s="5" t="s">
        <v>49</v>
      </c>
      <c r="N3457" s="5">
        <v>1</v>
      </c>
      <c r="O3457" s="7">
        <v>8375</v>
      </c>
      <c r="P3457" s="8">
        <v>0.15</v>
      </c>
      <c r="Q3457" s="7">
        <v>5326</v>
      </c>
      <c r="R3457" s="9">
        <f t="shared" si="428"/>
        <v>7118.75</v>
      </c>
      <c r="S3457" s="9">
        <f t="shared" si="429"/>
        <v>5326</v>
      </c>
      <c r="T3457" s="9">
        <f t="shared" si="430"/>
        <v>1792.75</v>
      </c>
      <c r="U3457" s="10">
        <f t="shared" si="431"/>
        <v>0.25183494293239683</v>
      </c>
      <c r="V3457" s="5" t="s">
        <v>42</v>
      </c>
    </row>
    <row r="3458" spans="1:22" x14ac:dyDescent="0.3">
      <c r="A3458" s="5" t="s">
        <v>3545</v>
      </c>
      <c r="B3458" s="6">
        <v>45792</v>
      </c>
      <c r="C3458" s="5">
        <f t="shared" ref="C3458:C3521" si="432">YEAR(B3458)</f>
        <v>2025</v>
      </c>
      <c r="D3458" s="5">
        <f t="shared" ref="D3458:D3521" si="433">MONTH(B3458)</f>
        <v>5</v>
      </c>
      <c r="E3458" s="5" t="str">
        <f t="shared" ref="E3458:E3521" si="434">TEXT(B3458,"mmm")</f>
        <v>May</v>
      </c>
      <c r="F3458" s="5" t="str">
        <f t="shared" ref="F3458:F3521" si="435">"Q"&amp;ROUNDUP(D3458/3,0)</f>
        <v>Q2</v>
      </c>
      <c r="G3458" s="5" t="s">
        <v>51</v>
      </c>
      <c r="H3458" s="5" t="s">
        <v>106</v>
      </c>
      <c r="I3458" s="5" t="s">
        <v>107</v>
      </c>
      <c r="J3458" s="5" t="s">
        <v>46</v>
      </c>
      <c r="K3458" s="5" t="s">
        <v>89</v>
      </c>
      <c r="L3458" s="5" t="s">
        <v>40</v>
      </c>
      <c r="M3458" s="5" t="s">
        <v>56</v>
      </c>
      <c r="N3458" s="5">
        <v>1</v>
      </c>
      <c r="O3458" s="7">
        <v>2055</v>
      </c>
      <c r="P3458" s="8">
        <v>0</v>
      </c>
      <c r="Q3458" s="7">
        <v>1172</v>
      </c>
      <c r="R3458" s="9">
        <f t="shared" ref="R3458:R3521" si="436">N3458*O3458*(1-P3458)</f>
        <v>2055</v>
      </c>
      <c r="S3458" s="9">
        <f t="shared" ref="S3458:S3521" si="437">N3458*Q3458</f>
        <v>1172</v>
      </c>
      <c r="T3458" s="9">
        <f t="shared" ref="T3458:T3521" si="438">R3458-S3458</f>
        <v>883</v>
      </c>
      <c r="U3458" s="10">
        <f t="shared" ref="U3458:U3521" si="439">IF(R3458=0,0,T3458/R3458)</f>
        <v>0.429683698296837</v>
      </c>
      <c r="V3458" s="5" t="s">
        <v>42</v>
      </c>
    </row>
    <row r="3459" spans="1:22" x14ac:dyDescent="0.3">
      <c r="A3459" s="5" t="s">
        <v>3546</v>
      </c>
      <c r="B3459" s="6">
        <v>45792</v>
      </c>
      <c r="C3459" s="5">
        <f t="shared" si="432"/>
        <v>2025</v>
      </c>
      <c r="D3459" s="5">
        <f t="shared" si="433"/>
        <v>5</v>
      </c>
      <c r="E3459" s="5" t="str">
        <f t="shared" si="434"/>
        <v>May</v>
      </c>
      <c r="F3459" s="5" t="str">
        <f t="shared" si="435"/>
        <v>Q2</v>
      </c>
      <c r="G3459" s="5" t="s">
        <v>51</v>
      </c>
      <c r="H3459" s="5" t="s">
        <v>79</v>
      </c>
      <c r="I3459" s="5" t="s">
        <v>80</v>
      </c>
      <c r="J3459" s="5" t="s">
        <v>54</v>
      </c>
      <c r="K3459" s="5" t="s">
        <v>99</v>
      </c>
      <c r="L3459" s="5" t="s">
        <v>76</v>
      </c>
      <c r="M3459" s="5" t="s">
        <v>41</v>
      </c>
      <c r="N3459" s="5">
        <v>1</v>
      </c>
      <c r="O3459" s="7">
        <v>1818</v>
      </c>
      <c r="P3459" s="8">
        <v>0.2</v>
      </c>
      <c r="Q3459" s="7">
        <v>956</v>
      </c>
      <c r="R3459" s="9">
        <f t="shared" si="436"/>
        <v>1454.4</v>
      </c>
      <c r="S3459" s="9">
        <f t="shared" si="437"/>
        <v>956</v>
      </c>
      <c r="T3459" s="9">
        <f t="shared" si="438"/>
        <v>498.40000000000009</v>
      </c>
      <c r="U3459" s="10">
        <f t="shared" si="439"/>
        <v>0.34268426842684274</v>
      </c>
      <c r="V3459" s="5" t="s">
        <v>42</v>
      </c>
    </row>
    <row r="3460" spans="1:22" x14ac:dyDescent="0.3">
      <c r="A3460" s="5" t="s">
        <v>3547</v>
      </c>
      <c r="B3460" s="6">
        <v>45792</v>
      </c>
      <c r="C3460" s="5">
        <f t="shared" si="432"/>
        <v>2025</v>
      </c>
      <c r="D3460" s="5">
        <f t="shared" si="433"/>
        <v>5</v>
      </c>
      <c r="E3460" s="5" t="str">
        <f t="shared" si="434"/>
        <v>May</v>
      </c>
      <c r="F3460" s="5" t="str">
        <f t="shared" si="435"/>
        <v>Q2</v>
      </c>
      <c r="G3460" s="5" t="s">
        <v>63</v>
      </c>
      <c r="H3460" s="5" t="s">
        <v>86</v>
      </c>
      <c r="I3460" s="5" t="s">
        <v>87</v>
      </c>
      <c r="J3460" s="5" t="s">
        <v>54</v>
      </c>
      <c r="K3460" s="5" t="s">
        <v>84</v>
      </c>
      <c r="L3460" s="5" t="s">
        <v>48</v>
      </c>
      <c r="M3460" s="5" t="s">
        <v>41</v>
      </c>
      <c r="N3460" s="5">
        <v>4</v>
      </c>
      <c r="O3460" s="7">
        <v>2412</v>
      </c>
      <c r="P3460" s="8">
        <v>0.05</v>
      </c>
      <c r="Q3460" s="7">
        <v>1173</v>
      </c>
      <c r="R3460" s="9">
        <f t="shared" si="436"/>
        <v>9165.6</v>
      </c>
      <c r="S3460" s="9">
        <f t="shared" si="437"/>
        <v>4692</v>
      </c>
      <c r="T3460" s="9">
        <f t="shared" si="438"/>
        <v>4473.6000000000004</v>
      </c>
      <c r="U3460" s="10">
        <f t="shared" si="439"/>
        <v>0.48808588635768529</v>
      </c>
      <c r="V3460" s="5" t="s">
        <v>42</v>
      </c>
    </row>
    <row r="3461" spans="1:22" x14ac:dyDescent="0.3">
      <c r="A3461" s="5" t="s">
        <v>3548</v>
      </c>
      <c r="B3461" s="6">
        <v>45793</v>
      </c>
      <c r="C3461" s="5">
        <f t="shared" si="432"/>
        <v>2025</v>
      </c>
      <c r="D3461" s="5">
        <f t="shared" si="433"/>
        <v>5</v>
      </c>
      <c r="E3461" s="5" t="str">
        <f t="shared" si="434"/>
        <v>May</v>
      </c>
      <c r="F3461" s="5" t="str">
        <f t="shared" si="435"/>
        <v>Q2</v>
      </c>
      <c r="G3461" s="5" t="s">
        <v>51</v>
      </c>
      <c r="H3461" s="5" t="s">
        <v>106</v>
      </c>
      <c r="I3461" s="5" t="s">
        <v>107</v>
      </c>
      <c r="J3461" s="5" t="s">
        <v>46</v>
      </c>
      <c r="K3461" s="5" t="s">
        <v>66</v>
      </c>
      <c r="L3461" s="5" t="s">
        <v>40</v>
      </c>
      <c r="M3461" s="5" t="s">
        <v>56</v>
      </c>
      <c r="N3461" s="5">
        <v>1</v>
      </c>
      <c r="O3461" s="7">
        <v>290</v>
      </c>
      <c r="P3461" s="8">
        <v>0</v>
      </c>
      <c r="Q3461" s="7">
        <v>117</v>
      </c>
      <c r="R3461" s="9">
        <f t="shared" si="436"/>
        <v>290</v>
      </c>
      <c r="S3461" s="9">
        <f t="shared" si="437"/>
        <v>117</v>
      </c>
      <c r="T3461" s="9">
        <f t="shared" si="438"/>
        <v>173</v>
      </c>
      <c r="U3461" s="10">
        <f t="shared" si="439"/>
        <v>0.59655172413793101</v>
      </c>
      <c r="V3461" s="5" t="s">
        <v>42</v>
      </c>
    </row>
    <row r="3462" spans="1:22" x14ac:dyDescent="0.3">
      <c r="A3462" s="5" t="s">
        <v>3549</v>
      </c>
      <c r="B3462" s="6">
        <v>45793</v>
      </c>
      <c r="C3462" s="5">
        <f t="shared" si="432"/>
        <v>2025</v>
      </c>
      <c r="D3462" s="5">
        <f t="shared" si="433"/>
        <v>5</v>
      </c>
      <c r="E3462" s="5" t="str">
        <f t="shared" si="434"/>
        <v>May</v>
      </c>
      <c r="F3462" s="5" t="str">
        <f t="shared" si="435"/>
        <v>Q2</v>
      </c>
      <c r="G3462" s="5" t="s">
        <v>51</v>
      </c>
      <c r="H3462" s="5" t="s">
        <v>106</v>
      </c>
      <c r="I3462" s="5" t="s">
        <v>107</v>
      </c>
      <c r="J3462" s="5" t="s">
        <v>54</v>
      </c>
      <c r="K3462" s="5" t="s">
        <v>55</v>
      </c>
      <c r="L3462" s="5" t="s">
        <v>40</v>
      </c>
      <c r="M3462" s="5" t="s">
        <v>41</v>
      </c>
      <c r="N3462" s="5">
        <v>1</v>
      </c>
      <c r="O3462" s="7">
        <v>2876</v>
      </c>
      <c r="P3462" s="8">
        <v>0.05</v>
      </c>
      <c r="Q3462" s="7">
        <v>1678</v>
      </c>
      <c r="R3462" s="9">
        <f t="shared" si="436"/>
        <v>2732.2</v>
      </c>
      <c r="S3462" s="9">
        <f t="shared" si="437"/>
        <v>1678</v>
      </c>
      <c r="T3462" s="9">
        <f t="shared" si="438"/>
        <v>1054.1999999999998</v>
      </c>
      <c r="U3462" s="10">
        <f t="shared" si="439"/>
        <v>0.38584291047507496</v>
      </c>
      <c r="V3462" s="5" t="s">
        <v>42</v>
      </c>
    </row>
    <row r="3463" spans="1:22" x14ac:dyDescent="0.3">
      <c r="A3463" s="5" t="s">
        <v>3550</v>
      </c>
      <c r="B3463" s="6">
        <v>45793</v>
      </c>
      <c r="C3463" s="5">
        <f t="shared" si="432"/>
        <v>2025</v>
      </c>
      <c r="D3463" s="5">
        <f t="shared" si="433"/>
        <v>5</v>
      </c>
      <c r="E3463" s="5" t="str">
        <f t="shared" si="434"/>
        <v>May</v>
      </c>
      <c r="F3463" s="5" t="str">
        <f t="shared" si="435"/>
        <v>Q2</v>
      </c>
      <c r="G3463" s="5" t="s">
        <v>51</v>
      </c>
      <c r="H3463" s="5" t="s">
        <v>106</v>
      </c>
      <c r="I3463" s="5" t="s">
        <v>107</v>
      </c>
      <c r="J3463" s="5" t="s">
        <v>54</v>
      </c>
      <c r="K3463" s="5" t="s">
        <v>84</v>
      </c>
      <c r="L3463" s="5" t="s">
        <v>40</v>
      </c>
      <c r="M3463" s="5" t="s">
        <v>41</v>
      </c>
      <c r="N3463" s="5">
        <v>1</v>
      </c>
      <c r="O3463" s="7">
        <v>2302</v>
      </c>
      <c r="P3463" s="8">
        <v>0.2</v>
      </c>
      <c r="Q3463" s="7">
        <v>1153</v>
      </c>
      <c r="R3463" s="9">
        <f t="shared" si="436"/>
        <v>1841.6000000000001</v>
      </c>
      <c r="S3463" s="9">
        <f t="shared" si="437"/>
        <v>1153</v>
      </c>
      <c r="T3463" s="9">
        <f t="shared" si="438"/>
        <v>688.60000000000014</v>
      </c>
      <c r="U3463" s="10">
        <f t="shared" si="439"/>
        <v>0.3739139878366638</v>
      </c>
      <c r="V3463" s="5" t="s">
        <v>42</v>
      </c>
    </row>
    <row r="3464" spans="1:22" x14ac:dyDescent="0.3">
      <c r="A3464" s="5" t="s">
        <v>3551</v>
      </c>
      <c r="B3464" s="6">
        <v>45793</v>
      </c>
      <c r="C3464" s="5">
        <f t="shared" si="432"/>
        <v>2025</v>
      </c>
      <c r="D3464" s="5">
        <f t="shared" si="433"/>
        <v>5</v>
      </c>
      <c r="E3464" s="5" t="str">
        <f t="shared" si="434"/>
        <v>May</v>
      </c>
      <c r="F3464" s="5" t="str">
        <f t="shared" si="435"/>
        <v>Q2</v>
      </c>
      <c r="G3464" s="5" t="s">
        <v>35</v>
      </c>
      <c r="H3464" s="5" t="s">
        <v>44</v>
      </c>
      <c r="I3464" s="5" t="s">
        <v>45</v>
      </c>
      <c r="J3464" s="5" t="s">
        <v>38</v>
      </c>
      <c r="K3464" s="5" t="s">
        <v>39</v>
      </c>
      <c r="L3464" s="5" t="s">
        <v>76</v>
      </c>
      <c r="M3464" s="5" t="s">
        <v>49</v>
      </c>
      <c r="N3464" s="5">
        <v>1</v>
      </c>
      <c r="O3464" s="7">
        <v>55888</v>
      </c>
      <c r="P3464" s="8">
        <v>0</v>
      </c>
      <c r="Q3464" s="7">
        <v>46950</v>
      </c>
      <c r="R3464" s="9">
        <f t="shared" si="436"/>
        <v>55888</v>
      </c>
      <c r="S3464" s="9">
        <f t="shared" si="437"/>
        <v>46950</v>
      </c>
      <c r="T3464" s="9">
        <f t="shared" si="438"/>
        <v>8938</v>
      </c>
      <c r="U3464" s="10">
        <f t="shared" si="439"/>
        <v>0.15992699685084455</v>
      </c>
      <c r="V3464" s="5" t="s">
        <v>42</v>
      </c>
    </row>
    <row r="3465" spans="1:22" x14ac:dyDescent="0.3">
      <c r="A3465" s="5" t="s">
        <v>3552</v>
      </c>
      <c r="B3465" s="6">
        <v>45794</v>
      </c>
      <c r="C3465" s="5">
        <f t="shared" si="432"/>
        <v>2025</v>
      </c>
      <c r="D3465" s="5">
        <f t="shared" si="433"/>
        <v>5</v>
      </c>
      <c r="E3465" s="5" t="str">
        <f t="shared" si="434"/>
        <v>May</v>
      </c>
      <c r="F3465" s="5" t="str">
        <f t="shared" si="435"/>
        <v>Q2</v>
      </c>
      <c r="G3465" s="5" t="s">
        <v>51</v>
      </c>
      <c r="H3465" s="5" t="s">
        <v>79</v>
      </c>
      <c r="I3465" s="5" t="s">
        <v>80</v>
      </c>
      <c r="J3465" s="5" t="s">
        <v>46</v>
      </c>
      <c r="K3465" s="5" t="s">
        <v>89</v>
      </c>
      <c r="L3465" s="5" t="s">
        <v>48</v>
      </c>
      <c r="M3465" s="5" t="s">
        <v>56</v>
      </c>
      <c r="N3465" s="5">
        <v>4</v>
      </c>
      <c r="O3465" s="7">
        <v>2379</v>
      </c>
      <c r="P3465" s="8">
        <v>0</v>
      </c>
      <c r="Q3465" s="7">
        <v>1352</v>
      </c>
      <c r="R3465" s="9">
        <f t="shared" si="436"/>
        <v>9516</v>
      </c>
      <c r="S3465" s="9">
        <f t="shared" si="437"/>
        <v>5408</v>
      </c>
      <c r="T3465" s="9">
        <f t="shared" si="438"/>
        <v>4108</v>
      </c>
      <c r="U3465" s="10">
        <f t="shared" si="439"/>
        <v>0.43169398907103823</v>
      </c>
      <c r="V3465" s="5" t="s">
        <v>42</v>
      </c>
    </row>
    <row r="3466" spans="1:22" x14ac:dyDescent="0.3">
      <c r="A3466" s="5" t="s">
        <v>3553</v>
      </c>
      <c r="B3466" s="6">
        <v>45794</v>
      </c>
      <c r="C3466" s="5">
        <f t="shared" si="432"/>
        <v>2025</v>
      </c>
      <c r="D3466" s="5">
        <f t="shared" si="433"/>
        <v>5</v>
      </c>
      <c r="E3466" s="5" t="str">
        <f t="shared" si="434"/>
        <v>May</v>
      </c>
      <c r="F3466" s="5" t="str">
        <f t="shared" si="435"/>
        <v>Q2</v>
      </c>
      <c r="G3466" s="5" t="s">
        <v>51</v>
      </c>
      <c r="H3466" s="5" t="s">
        <v>106</v>
      </c>
      <c r="I3466" s="5" t="s">
        <v>107</v>
      </c>
      <c r="J3466" s="5" t="s">
        <v>46</v>
      </c>
      <c r="K3466" s="5" t="s">
        <v>66</v>
      </c>
      <c r="L3466" s="5" t="s">
        <v>76</v>
      </c>
      <c r="M3466" s="5" t="s">
        <v>41</v>
      </c>
      <c r="N3466" s="5">
        <v>3</v>
      </c>
      <c r="O3466" s="7">
        <v>275</v>
      </c>
      <c r="P3466" s="8">
        <v>0.1</v>
      </c>
      <c r="Q3466" s="7">
        <v>107</v>
      </c>
      <c r="R3466" s="9">
        <f t="shared" si="436"/>
        <v>742.5</v>
      </c>
      <c r="S3466" s="9">
        <f t="shared" si="437"/>
        <v>321</v>
      </c>
      <c r="T3466" s="9">
        <f t="shared" si="438"/>
        <v>421.5</v>
      </c>
      <c r="U3466" s="10">
        <f t="shared" si="439"/>
        <v>0.56767676767676767</v>
      </c>
      <c r="V3466" s="5" t="s">
        <v>42</v>
      </c>
    </row>
    <row r="3467" spans="1:22" x14ac:dyDescent="0.3">
      <c r="A3467" s="5" t="s">
        <v>3554</v>
      </c>
      <c r="B3467" s="6">
        <v>45794</v>
      </c>
      <c r="C3467" s="5">
        <f t="shared" si="432"/>
        <v>2025</v>
      </c>
      <c r="D3467" s="5">
        <f t="shared" si="433"/>
        <v>5</v>
      </c>
      <c r="E3467" s="5" t="str">
        <f t="shared" si="434"/>
        <v>May</v>
      </c>
      <c r="F3467" s="5" t="str">
        <f t="shared" si="435"/>
        <v>Q2</v>
      </c>
      <c r="G3467" s="5" t="s">
        <v>51</v>
      </c>
      <c r="H3467" s="5" t="s">
        <v>79</v>
      </c>
      <c r="I3467" s="5" t="s">
        <v>80</v>
      </c>
      <c r="J3467" s="5" t="s">
        <v>54</v>
      </c>
      <c r="K3467" s="5" t="s">
        <v>55</v>
      </c>
      <c r="L3467" s="5" t="s">
        <v>40</v>
      </c>
      <c r="M3467" s="5" t="s">
        <v>56</v>
      </c>
      <c r="N3467" s="5">
        <v>3</v>
      </c>
      <c r="O3467" s="7">
        <v>2677</v>
      </c>
      <c r="P3467" s="8">
        <v>0.15</v>
      </c>
      <c r="Q3467" s="7">
        <v>1601</v>
      </c>
      <c r="R3467" s="9">
        <f t="shared" si="436"/>
        <v>6826.3499999999995</v>
      </c>
      <c r="S3467" s="9">
        <f t="shared" si="437"/>
        <v>4803</v>
      </c>
      <c r="T3467" s="9">
        <f t="shared" si="438"/>
        <v>2023.3499999999995</v>
      </c>
      <c r="U3467" s="10">
        <f t="shared" si="439"/>
        <v>0.29640290931464103</v>
      </c>
      <c r="V3467" s="5" t="s">
        <v>120</v>
      </c>
    </row>
    <row r="3468" spans="1:22" x14ac:dyDescent="0.3">
      <c r="A3468" s="5" t="s">
        <v>3555</v>
      </c>
      <c r="B3468" s="6">
        <v>45795</v>
      </c>
      <c r="C3468" s="5">
        <f t="shared" si="432"/>
        <v>2025</v>
      </c>
      <c r="D3468" s="5">
        <f t="shared" si="433"/>
        <v>5</v>
      </c>
      <c r="E3468" s="5" t="str">
        <f t="shared" si="434"/>
        <v>May</v>
      </c>
      <c r="F3468" s="5" t="str">
        <f t="shared" si="435"/>
        <v>Q2</v>
      </c>
      <c r="G3468" s="5" t="s">
        <v>58</v>
      </c>
      <c r="H3468" s="5" t="s">
        <v>68</v>
      </c>
      <c r="I3468" s="5" t="s">
        <v>69</v>
      </c>
      <c r="J3468" s="5" t="s">
        <v>46</v>
      </c>
      <c r="K3468" s="5" t="s">
        <v>61</v>
      </c>
      <c r="L3468" s="5" t="s">
        <v>76</v>
      </c>
      <c r="M3468" s="5" t="s">
        <v>49</v>
      </c>
      <c r="N3468" s="5">
        <v>4</v>
      </c>
      <c r="O3468" s="7">
        <v>250</v>
      </c>
      <c r="P3468" s="8">
        <v>0.15</v>
      </c>
      <c r="Q3468" s="7">
        <v>107</v>
      </c>
      <c r="R3468" s="9">
        <f t="shared" si="436"/>
        <v>850</v>
      </c>
      <c r="S3468" s="9">
        <f t="shared" si="437"/>
        <v>428</v>
      </c>
      <c r="T3468" s="9">
        <f t="shared" si="438"/>
        <v>422</v>
      </c>
      <c r="U3468" s="10">
        <f t="shared" si="439"/>
        <v>0.49647058823529411</v>
      </c>
      <c r="V3468" s="5" t="s">
        <v>42</v>
      </c>
    </row>
    <row r="3469" spans="1:22" x14ac:dyDescent="0.3">
      <c r="A3469" s="5" t="s">
        <v>3556</v>
      </c>
      <c r="B3469" s="6">
        <v>45796</v>
      </c>
      <c r="C3469" s="5">
        <f t="shared" si="432"/>
        <v>2025</v>
      </c>
      <c r="D3469" s="5">
        <f t="shared" si="433"/>
        <v>5</v>
      </c>
      <c r="E3469" s="5" t="str">
        <f t="shared" si="434"/>
        <v>May</v>
      </c>
      <c r="F3469" s="5" t="str">
        <f t="shared" si="435"/>
        <v>Q2</v>
      </c>
      <c r="G3469" s="5" t="s">
        <v>58</v>
      </c>
      <c r="H3469" s="5" t="s">
        <v>68</v>
      </c>
      <c r="I3469" s="5" t="s">
        <v>69</v>
      </c>
      <c r="J3469" s="5" t="s">
        <v>46</v>
      </c>
      <c r="K3469" s="5" t="s">
        <v>66</v>
      </c>
      <c r="L3469" s="5" t="s">
        <v>40</v>
      </c>
      <c r="M3469" s="5" t="s">
        <v>41</v>
      </c>
      <c r="N3469" s="5">
        <v>1</v>
      </c>
      <c r="O3469" s="7">
        <v>275</v>
      </c>
      <c r="P3469" s="8">
        <v>0.15</v>
      </c>
      <c r="Q3469" s="7">
        <v>110</v>
      </c>
      <c r="R3469" s="9">
        <f t="shared" si="436"/>
        <v>233.75</v>
      </c>
      <c r="S3469" s="9">
        <f t="shared" si="437"/>
        <v>110</v>
      </c>
      <c r="T3469" s="9">
        <f t="shared" si="438"/>
        <v>123.75</v>
      </c>
      <c r="U3469" s="10">
        <f t="shared" si="439"/>
        <v>0.52941176470588236</v>
      </c>
      <c r="V3469" s="5" t="s">
        <v>42</v>
      </c>
    </row>
    <row r="3470" spans="1:22" x14ac:dyDescent="0.3">
      <c r="A3470" s="5" t="s">
        <v>3557</v>
      </c>
      <c r="B3470" s="6">
        <v>45796</v>
      </c>
      <c r="C3470" s="5">
        <f t="shared" si="432"/>
        <v>2025</v>
      </c>
      <c r="D3470" s="5">
        <f t="shared" si="433"/>
        <v>5</v>
      </c>
      <c r="E3470" s="5" t="str">
        <f t="shared" si="434"/>
        <v>May</v>
      </c>
      <c r="F3470" s="5" t="str">
        <f t="shared" si="435"/>
        <v>Q2</v>
      </c>
      <c r="G3470" s="5" t="s">
        <v>58</v>
      </c>
      <c r="H3470" s="5" t="s">
        <v>72</v>
      </c>
      <c r="I3470" s="5" t="s">
        <v>73</v>
      </c>
      <c r="J3470" s="5" t="s">
        <v>81</v>
      </c>
      <c r="K3470" s="5" t="s">
        <v>146</v>
      </c>
      <c r="L3470" s="5" t="s">
        <v>40</v>
      </c>
      <c r="M3470" s="5" t="s">
        <v>49</v>
      </c>
      <c r="N3470" s="5">
        <v>3</v>
      </c>
      <c r="O3470" s="7">
        <v>9668</v>
      </c>
      <c r="P3470" s="8">
        <v>0.15</v>
      </c>
      <c r="Q3470" s="7">
        <v>5828</v>
      </c>
      <c r="R3470" s="9">
        <f t="shared" si="436"/>
        <v>24653.399999999998</v>
      </c>
      <c r="S3470" s="9">
        <f t="shared" si="437"/>
        <v>17484</v>
      </c>
      <c r="T3470" s="9">
        <f t="shared" si="438"/>
        <v>7169.3999999999978</v>
      </c>
      <c r="U3470" s="10">
        <f t="shared" si="439"/>
        <v>0.29080775876755327</v>
      </c>
      <c r="V3470" s="5" t="s">
        <v>42</v>
      </c>
    </row>
    <row r="3471" spans="1:22" x14ac:dyDescent="0.3">
      <c r="A3471" s="5" t="s">
        <v>3558</v>
      </c>
      <c r="B3471" s="6">
        <v>45797</v>
      </c>
      <c r="C3471" s="5">
        <f t="shared" si="432"/>
        <v>2025</v>
      </c>
      <c r="D3471" s="5">
        <f t="shared" si="433"/>
        <v>5</v>
      </c>
      <c r="E3471" s="5" t="str">
        <f t="shared" si="434"/>
        <v>May</v>
      </c>
      <c r="F3471" s="5" t="str">
        <f t="shared" si="435"/>
        <v>Q2</v>
      </c>
      <c r="G3471" s="5" t="s">
        <v>35</v>
      </c>
      <c r="H3471" s="5" t="s">
        <v>91</v>
      </c>
      <c r="I3471" s="5" t="s">
        <v>92</v>
      </c>
      <c r="J3471" s="5" t="s">
        <v>38</v>
      </c>
      <c r="K3471" s="5" t="s">
        <v>118</v>
      </c>
      <c r="L3471" s="5" t="s">
        <v>40</v>
      </c>
      <c r="M3471" s="5" t="s">
        <v>56</v>
      </c>
      <c r="N3471" s="5">
        <v>4</v>
      </c>
      <c r="O3471" s="7">
        <v>17212</v>
      </c>
      <c r="P3471" s="8">
        <v>0.05</v>
      </c>
      <c r="Q3471" s="7">
        <v>13548</v>
      </c>
      <c r="R3471" s="9">
        <f t="shared" si="436"/>
        <v>65405.599999999999</v>
      </c>
      <c r="S3471" s="9">
        <f t="shared" si="437"/>
        <v>54192</v>
      </c>
      <c r="T3471" s="9">
        <f t="shared" si="438"/>
        <v>11213.599999999999</v>
      </c>
      <c r="U3471" s="10">
        <f t="shared" si="439"/>
        <v>0.17144709321525983</v>
      </c>
      <c r="V3471" s="5" t="s">
        <v>42</v>
      </c>
    </row>
    <row r="3472" spans="1:22" x14ac:dyDescent="0.3">
      <c r="A3472" s="5" t="s">
        <v>3559</v>
      </c>
      <c r="B3472" s="6">
        <v>45797</v>
      </c>
      <c r="C3472" s="5">
        <f t="shared" si="432"/>
        <v>2025</v>
      </c>
      <c r="D3472" s="5">
        <f t="shared" si="433"/>
        <v>5</v>
      </c>
      <c r="E3472" s="5" t="str">
        <f t="shared" si="434"/>
        <v>May</v>
      </c>
      <c r="F3472" s="5" t="str">
        <f t="shared" si="435"/>
        <v>Q2</v>
      </c>
      <c r="G3472" s="5" t="s">
        <v>51</v>
      </c>
      <c r="H3472" s="5" t="s">
        <v>52</v>
      </c>
      <c r="I3472" s="5" t="s">
        <v>53</v>
      </c>
      <c r="J3472" s="5" t="s">
        <v>81</v>
      </c>
      <c r="K3472" s="5" t="s">
        <v>146</v>
      </c>
      <c r="L3472" s="5" t="s">
        <v>40</v>
      </c>
      <c r="M3472" s="5" t="s">
        <v>41</v>
      </c>
      <c r="N3472" s="5">
        <v>3</v>
      </c>
      <c r="O3472" s="7">
        <v>9806</v>
      </c>
      <c r="P3472" s="8">
        <v>0.3</v>
      </c>
      <c r="Q3472" s="7">
        <v>6232</v>
      </c>
      <c r="R3472" s="9">
        <f t="shared" si="436"/>
        <v>20592.599999999999</v>
      </c>
      <c r="S3472" s="9">
        <f t="shared" si="437"/>
        <v>18696</v>
      </c>
      <c r="T3472" s="9">
        <f t="shared" si="438"/>
        <v>1896.5999999999985</v>
      </c>
      <c r="U3472" s="10">
        <f t="shared" si="439"/>
        <v>9.2101046006817913E-2</v>
      </c>
      <c r="V3472" s="5" t="s">
        <v>42</v>
      </c>
    </row>
    <row r="3473" spans="1:22" x14ac:dyDescent="0.3">
      <c r="A3473" s="5" t="s">
        <v>3560</v>
      </c>
      <c r="B3473" s="6">
        <v>45797</v>
      </c>
      <c r="C3473" s="5">
        <f t="shared" si="432"/>
        <v>2025</v>
      </c>
      <c r="D3473" s="5">
        <f t="shared" si="433"/>
        <v>5</v>
      </c>
      <c r="E3473" s="5" t="str">
        <f t="shared" si="434"/>
        <v>May</v>
      </c>
      <c r="F3473" s="5" t="str">
        <f t="shared" si="435"/>
        <v>Q2</v>
      </c>
      <c r="G3473" s="5" t="s">
        <v>63</v>
      </c>
      <c r="H3473" s="5" t="s">
        <v>109</v>
      </c>
      <c r="I3473" s="5" t="s">
        <v>110</v>
      </c>
      <c r="J3473" s="5" t="s">
        <v>38</v>
      </c>
      <c r="K3473" s="5" t="s">
        <v>104</v>
      </c>
      <c r="L3473" s="5" t="s">
        <v>76</v>
      </c>
      <c r="M3473" s="5" t="s">
        <v>49</v>
      </c>
      <c r="N3473" s="5">
        <v>1</v>
      </c>
      <c r="O3473" s="7">
        <v>1391</v>
      </c>
      <c r="P3473" s="8">
        <v>0.15</v>
      </c>
      <c r="Q3473" s="7">
        <v>715</v>
      </c>
      <c r="R3473" s="9">
        <f t="shared" si="436"/>
        <v>1182.3499999999999</v>
      </c>
      <c r="S3473" s="9">
        <f t="shared" si="437"/>
        <v>715</v>
      </c>
      <c r="T3473" s="9">
        <f t="shared" si="438"/>
        <v>467.34999999999991</v>
      </c>
      <c r="U3473" s="10">
        <f t="shared" si="439"/>
        <v>0.39527212754260577</v>
      </c>
      <c r="V3473" s="5" t="s">
        <v>42</v>
      </c>
    </row>
    <row r="3474" spans="1:22" x14ac:dyDescent="0.3">
      <c r="A3474" s="5" t="s">
        <v>3561</v>
      </c>
      <c r="B3474" s="6">
        <v>45798</v>
      </c>
      <c r="C3474" s="5">
        <f t="shared" si="432"/>
        <v>2025</v>
      </c>
      <c r="D3474" s="5">
        <f t="shared" si="433"/>
        <v>5</v>
      </c>
      <c r="E3474" s="5" t="str">
        <f t="shared" si="434"/>
        <v>May</v>
      </c>
      <c r="F3474" s="5" t="str">
        <f t="shared" si="435"/>
        <v>Q2</v>
      </c>
      <c r="G3474" s="5" t="s">
        <v>51</v>
      </c>
      <c r="H3474" s="5" t="s">
        <v>52</v>
      </c>
      <c r="I3474" s="5" t="s">
        <v>53</v>
      </c>
      <c r="J3474" s="5" t="s">
        <v>38</v>
      </c>
      <c r="K3474" s="5" t="s">
        <v>39</v>
      </c>
      <c r="L3474" s="5" t="s">
        <v>76</v>
      </c>
      <c r="M3474" s="5" t="s">
        <v>56</v>
      </c>
      <c r="N3474" s="5">
        <v>8</v>
      </c>
      <c r="O3474" s="7">
        <v>49911</v>
      </c>
      <c r="P3474" s="8">
        <v>0.05</v>
      </c>
      <c r="Q3474" s="7">
        <v>42724</v>
      </c>
      <c r="R3474" s="9">
        <f t="shared" si="436"/>
        <v>379323.6</v>
      </c>
      <c r="S3474" s="9">
        <f t="shared" si="437"/>
        <v>341792</v>
      </c>
      <c r="T3474" s="9">
        <f t="shared" si="438"/>
        <v>37531.599999999977</v>
      </c>
      <c r="U3474" s="10">
        <f t="shared" si="439"/>
        <v>9.8943487829388888E-2</v>
      </c>
      <c r="V3474" s="5" t="s">
        <v>42</v>
      </c>
    </row>
    <row r="3475" spans="1:22" x14ac:dyDescent="0.3">
      <c r="A3475" s="5" t="s">
        <v>3562</v>
      </c>
      <c r="B3475" s="6">
        <v>45798</v>
      </c>
      <c r="C3475" s="5">
        <f t="shared" si="432"/>
        <v>2025</v>
      </c>
      <c r="D3475" s="5">
        <f t="shared" si="433"/>
        <v>5</v>
      </c>
      <c r="E3475" s="5" t="str">
        <f t="shared" si="434"/>
        <v>May</v>
      </c>
      <c r="F3475" s="5" t="str">
        <f t="shared" si="435"/>
        <v>Q2</v>
      </c>
      <c r="G3475" s="5" t="s">
        <v>51</v>
      </c>
      <c r="H3475" s="5" t="s">
        <v>52</v>
      </c>
      <c r="I3475" s="5" t="s">
        <v>53</v>
      </c>
      <c r="J3475" s="5" t="s">
        <v>46</v>
      </c>
      <c r="K3475" s="5" t="s">
        <v>66</v>
      </c>
      <c r="L3475" s="5" t="s">
        <v>40</v>
      </c>
      <c r="M3475" s="5" t="s">
        <v>49</v>
      </c>
      <c r="N3475" s="5">
        <v>5</v>
      </c>
      <c r="O3475" s="7">
        <v>324</v>
      </c>
      <c r="P3475" s="8">
        <v>0.15</v>
      </c>
      <c r="Q3475" s="7">
        <v>129</v>
      </c>
      <c r="R3475" s="9">
        <f t="shared" si="436"/>
        <v>1377</v>
      </c>
      <c r="S3475" s="9">
        <f t="shared" si="437"/>
        <v>645</v>
      </c>
      <c r="T3475" s="9">
        <f t="shared" si="438"/>
        <v>732</v>
      </c>
      <c r="U3475" s="10">
        <f t="shared" si="439"/>
        <v>0.53159041394335516</v>
      </c>
      <c r="V3475" s="5" t="s">
        <v>120</v>
      </c>
    </row>
    <row r="3476" spans="1:22" x14ac:dyDescent="0.3">
      <c r="A3476" s="5" t="s">
        <v>3563</v>
      </c>
      <c r="B3476" s="6">
        <v>45798</v>
      </c>
      <c r="C3476" s="5">
        <f t="shared" si="432"/>
        <v>2025</v>
      </c>
      <c r="D3476" s="5">
        <f t="shared" si="433"/>
        <v>5</v>
      </c>
      <c r="E3476" s="5" t="str">
        <f t="shared" si="434"/>
        <v>May</v>
      </c>
      <c r="F3476" s="5" t="str">
        <f t="shared" si="435"/>
        <v>Q2</v>
      </c>
      <c r="G3476" s="5" t="s">
        <v>51</v>
      </c>
      <c r="H3476" s="5" t="s">
        <v>106</v>
      </c>
      <c r="I3476" s="5" t="s">
        <v>107</v>
      </c>
      <c r="J3476" s="5" t="s">
        <v>81</v>
      </c>
      <c r="K3476" s="5" t="s">
        <v>94</v>
      </c>
      <c r="L3476" s="5" t="s">
        <v>40</v>
      </c>
      <c r="M3476" s="5" t="s">
        <v>49</v>
      </c>
      <c r="N3476" s="5">
        <v>2</v>
      </c>
      <c r="O3476" s="7">
        <v>33427</v>
      </c>
      <c r="P3476" s="8">
        <v>0.2</v>
      </c>
      <c r="Q3476" s="7">
        <v>22843</v>
      </c>
      <c r="R3476" s="9">
        <f t="shared" si="436"/>
        <v>53483.200000000004</v>
      </c>
      <c r="S3476" s="9">
        <f t="shared" si="437"/>
        <v>45686</v>
      </c>
      <c r="T3476" s="9">
        <f t="shared" si="438"/>
        <v>7797.2000000000044</v>
      </c>
      <c r="U3476" s="10">
        <f t="shared" si="439"/>
        <v>0.14578783618033334</v>
      </c>
      <c r="V3476" s="5" t="s">
        <v>42</v>
      </c>
    </row>
    <row r="3477" spans="1:22" x14ac:dyDescent="0.3">
      <c r="A3477" s="5" t="s">
        <v>3564</v>
      </c>
      <c r="B3477" s="6">
        <v>45799</v>
      </c>
      <c r="C3477" s="5">
        <f t="shared" si="432"/>
        <v>2025</v>
      </c>
      <c r="D3477" s="5">
        <f t="shared" si="433"/>
        <v>5</v>
      </c>
      <c r="E3477" s="5" t="str">
        <f t="shared" si="434"/>
        <v>May</v>
      </c>
      <c r="F3477" s="5" t="str">
        <f t="shared" si="435"/>
        <v>Q2</v>
      </c>
      <c r="G3477" s="5" t="s">
        <v>51</v>
      </c>
      <c r="H3477" s="5" t="s">
        <v>79</v>
      </c>
      <c r="I3477" s="5" t="s">
        <v>80</v>
      </c>
      <c r="J3477" s="5" t="s">
        <v>46</v>
      </c>
      <c r="K3477" s="5" t="s">
        <v>66</v>
      </c>
      <c r="L3477" s="5" t="s">
        <v>48</v>
      </c>
      <c r="M3477" s="5" t="s">
        <v>56</v>
      </c>
      <c r="N3477" s="5">
        <v>3</v>
      </c>
      <c r="O3477" s="7">
        <v>316</v>
      </c>
      <c r="P3477" s="8">
        <v>0</v>
      </c>
      <c r="Q3477" s="7">
        <v>130</v>
      </c>
      <c r="R3477" s="9">
        <f t="shared" si="436"/>
        <v>948</v>
      </c>
      <c r="S3477" s="9">
        <f t="shared" si="437"/>
        <v>390</v>
      </c>
      <c r="T3477" s="9">
        <f t="shared" si="438"/>
        <v>558</v>
      </c>
      <c r="U3477" s="10">
        <f t="shared" si="439"/>
        <v>0.58860759493670889</v>
      </c>
      <c r="V3477" s="5" t="s">
        <v>42</v>
      </c>
    </row>
    <row r="3478" spans="1:22" x14ac:dyDescent="0.3">
      <c r="A3478" s="5" t="s">
        <v>3565</v>
      </c>
      <c r="B3478" s="6">
        <v>45799</v>
      </c>
      <c r="C3478" s="5">
        <f t="shared" si="432"/>
        <v>2025</v>
      </c>
      <c r="D3478" s="5">
        <f t="shared" si="433"/>
        <v>5</v>
      </c>
      <c r="E3478" s="5" t="str">
        <f t="shared" si="434"/>
        <v>May</v>
      </c>
      <c r="F3478" s="5" t="str">
        <f t="shared" si="435"/>
        <v>Q2</v>
      </c>
      <c r="G3478" s="5" t="s">
        <v>63</v>
      </c>
      <c r="H3478" s="5" t="s">
        <v>86</v>
      </c>
      <c r="I3478" s="5" t="s">
        <v>87</v>
      </c>
      <c r="J3478" s="5" t="s">
        <v>54</v>
      </c>
      <c r="K3478" s="5" t="s">
        <v>84</v>
      </c>
      <c r="L3478" s="5" t="s">
        <v>76</v>
      </c>
      <c r="M3478" s="5" t="s">
        <v>56</v>
      </c>
      <c r="N3478" s="5">
        <v>1</v>
      </c>
      <c r="O3478" s="7">
        <v>2539</v>
      </c>
      <c r="P3478" s="8">
        <v>0</v>
      </c>
      <c r="Q3478" s="7">
        <v>1249</v>
      </c>
      <c r="R3478" s="9">
        <f t="shared" si="436"/>
        <v>2539</v>
      </c>
      <c r="S3478" s="9">
        <f t="shared" si="437"/>
        <v>1249</v>
      </c>
      <c r="T3478" s="9">
        <f t="shared" si="438"/>
        <v>1290</v>
      </c>
      <c r="U3478" s="10">
        <f t="shared" si="439"/>
        <v>0.50807404489956676</v>
      </c>
      <c r="V3478" s="5" t="s">
        <v>42</v>
      </c>
    </row>
    <row r="3479" spans="1:22" x14ac:dyDescent="0.3">
      <c r="A3479" s="5" t="s">
        <v>3566</v>
      </c>
      <c r="B3479" s="6">
        <v>45799</v>
      </c>
      <c r="C3479" s="5">
        <f t="shared" si="432"/>
        <v>2025</v>
      </c>
      <c r="D3479" s="5">
        <f t="shared" si="433"/>
        <v>5</v>
      </c>
      <c r="E3479" s="5" t="str">
        <f t="shared" si="434"/>
        <v>May</v>
      </c>
      <c r="F3479" s="5" t="str">
        <f t="shared" si="435"/>
        <v>Q2</v>
      </c>
      <c r="G3479" s="5" t="s">
        <v>58</v>
      </c>
      <c r="H3479" s="5" t="s">
        <v>72</v>
      </c>
      <c r="I3479" s="5" t="s">
        <v>73</v>
      </c>
      <c r="J3479" s="5" t="s">
        <v>54</v>
      </c>
      <c r="K3479" s="5" t="s">
        <v>55</v>
      </c>
      <c r="L3479" s="5" t="s">
        <v>76</v>
      </c>
      <c r="M3479" s="5" t="s">
        <v>41</v>
      </c>
      <c r="N3479" s="5">
        <v>1</v>
      </c>
      <c r="O3479" s="7">
        <v>2524</v>
      </c>
      <c r="P3479" s="8">
        <v>0.15</v>
      </c>
      <c r="Q3479" s="7">
        <v>1544</v>
      </c>
      <c r="R3479" s="9">
        <f t="shared" si="436"/>
        <v>2145.4</v>
      </c>
      <c r="S3479" s="9">
        <f t="shared" si="437"/>
        <v>1544</v>
      </c>
      <c r="T3479" s="9">
        <f t="shared" si="438"/>
        <v>601.40000000000009</v>
      </c>
      <c r="U3479" s="10">
        <f t="shared" si="439"/>
        <v>0.28032068611913863</v>
      </c>
      <c r="V3479" s="5" t="s">
        <v>120</v>
      </c>
    </row>
    <row r="3480" spans="1:22" x14ac:dyDescent="0.3">
      <c r="A3480" s="5" t="s">
        <v>3567</v>
      </c>
      <c r="B3480" s="6">
        <v>45799</v>
      </c>
      <c r="C3480" s="5">
        <f t="shared" si="432"/>
        <v>2025</v>
      </c>
      <c r="D3480" s="5">
        <f t="shared" si="433"/>
        <v>5</v>
      </c>
      <c r="E3480" s="5" t="str">
        <f t="shared" si="434"/>
        <v>May</v>
      </c>
      <c r="F3480" s="5" t="str">
        <f t="shared" si="435"/>
        <v>Q2</v>
      </c>
      <c r="G3480" s="5" t="s">
        <v>35</v>
      </c>
      <c r="H3480" s="5" t="s">
        <v>44</v>
      </c>
      <c r="I3480" s="5" t="s">
        <v>45</v>
      </c>
      <c r="J3480" s="5" t="s">
        <v>46</v>
      </c>
      <c r="K3480" s="5" t="s">
        <v>66</v>
      </c>
      <c r="L3480" s="5" t="s">
        <v>76</v>
      </c>
      <c r="M3480" s="5" t="s">
        <v>49</v>
      </c>
      <c r="N3480" s="5">
        <v>3</v>
      </c>
      <c r="O3480" s="7">
        <v>293</v>
      </c>
      <c r="P3480" s="8">
        <v>0</v>
      </c>
      <c r="Q3480" s="7">
        <v>119</v>
      </c>
      <c r="R3480" s="9">
        <f t="shared" si="436"/>
        <v>879</v>
      </c>
      <c r="S3480" s="9">
        <f t="shared" si="437"/>
        <v>357</v>
      </c>
      <c r="T3480" s="9">
        <f t="shared" si="438"/>
        <v>522</v>
      </c>
      <c r="U3480" s="10">
        <f t="shared" si="439"/>
        <v>0.59385665529010234</v>
      </c>
      <c r="V3480" s="5" t="s">
        <v>42</v>
      </c>
    </row>
    <row r="3481" spans="1:22" x14ac:dyDescent="0.3">
      <c r="A3481" s="5" t="s">
        <v>3568</v>
      </c>
      <c r="B3481" s="6">
        <v>45800</v>
      </c>
      <c r="C3481" s="5">
        <f t="shared" si="432"/>
        <v>2025</v>
      </c>
      <c r="D3481" s="5">
        <f t="shared" si="433"/>
        <v>5</v>
      </c>
      <c r="E3481" s="5" t="str">
        <f t="shared" si="434"/>
        <v>May</v>
      </c>
      <c r="F3481" s="5" t="str">
        <f t="shared" si="435"/>
        <v>Q2</v>
      </c>
      <c r="G3481" s="5" t="s">
        <v>51</v>
      </c>
      <c r="H3481" s="5" t="s">
        <v>106</v>
      </c>
      <c r="I3481" s="5" t="s">
        <v>107</v>
      </c>
      <c r="J3481" s="5" t="s">
        <v>81</v>
      </c>
      <c r="K3481" s="5" t="s">
        <v>130</v>
      </c>
      <c r="L3481" s="5" t="s">
        <v>76</v>
      </c>
      <c r="M3481" s="5" t="s">
        <v>49</v>
      </c>
      <c r="N3481" s="5">
        <v>4</v>
      </c>
      <c r="O3481" s="7">
        <v>14370</v>
      </c>
      <c r="P3481" s="8">
        <v>0.3</v>
      </c>
      <c r="Q3481" s="7">
        <v>8525</v>
      </c>
      <c r="R3481" s="9">
        <f t="shared" si="436"/>
        <v>40236</v>
      </c>
      <c r="S3481" s="9">
        <f t="shared" si="437"/>
        <v>34100</v>
      </c>
      <c r="T3481" s="9">
        <f t="shared" si="438"/>
        <v>6136</v>
      </c>
      <c r="U3481" s="10">
        <f t="shared" si="439"/>
        <v>0.15250024853365146</v>
      </c>
      <c r="V3481" s="5" t="s">
        <v>42</v>
      </c>
    </row>
    <row r="3482" spans="1:22" x14ac:dyDescent="0.3">
      <c r="A3482" s="5" t="s">
        <v>3569</v>
      </c>
      <c r="B3482" s="6">
        <v>45800</v>
      </c>
      <c r="C3482" s="5">
        <f t="shared" si="432"/>
        <v>2025</v>
      </c>
      <c r="D3482" s="5">
        <f t="shared" si="433"/>
        <v>5</v>
      </c>
      <c r="E3482" s="5" t="str">
        <f t="shared" si="434"/>
        <v>May</v>
      </c>
      <c r="F3482" s="5" t="str">
        <f t="shared" si="435"/>
        <v>Q2</v>
      </c>
      <c r="G3482" s="5" t="s">
        <v>51</v>
      </c>
      <c r="H3482" s="5" t="s">
        <v>52</v>
      </c>
      <c r="I3482" s="5" t="s">
        <v>53</v>
      </c>
      <c r="J3482" s="5" t="s">
        <v>81</v>
      </c>
      <c r="K3482" s="5" t="s">
        <v>82</v>
      </c>
      <c r="L3482" s="5" t="s">
        <v>76</v>
      </c>
      <c r="M3482" s="5" t="s">
        <v>41</v>
      </c>
      <c r="N3482" s="5">
        <v>1</v>
      </c>
      <c r="O3482" s="7">
        <v>7065</v>
      </c>
      <c r="P3482" s="8">
        <v>0.4</v>
      </c>
      <c r="Q3482" s="7">
        <v>3928</v>
      </c>
      <c r="R3482" s="9">
        <f t="shared" si="436"/>
        <v>4239</v>
      </c>
      <c r="S3482" s="9">
        <f t="shared" si="437"/>
        <v>3928</v>
      </c>
      <c r="T3482" s="9">
        <f t="shared" si="438"/>
        <v>311</v>
      </c>
      <c r="U3482" s="10">
        <f t="shared" si="439"/>
        <v>7.3366359990563818E-2</v>
      </c>
      <c r="V3482" s="5" t="s">
        <v>42</v>
      </c>
    </row>
    <row r="3483" spans="1:22" x14ac:dyDescent="0.3">
      <c r="A3483" s="5" t="s">
        <v>3570</v>
      </c>
      <c r="B3483" s="6">
        <v>45800</v>
      </c>
      <c r="C3483" s="5">
        <f t="shared" si="432"/>
        <v>2025</v>
      </c>
      <c r="D3483" s="5">
        <f t="shared" si="433"/>
        <v>5</v>
      </c>
      <c r="E3483" s="5" t="str">
        <f t="shared" si="434"/>
        <v>May</v>
      </c>
      <c r="F3483" s="5" t="str">
        <f t="shared" si="435"/>
        <v>Q2</v>
      </c>
      <c r="G3483" s="5" t="s">
        <v>51</v>
      </c>
      <c r="H3483" s="5" t="s">
        <v>106</v>
      </c>
      <c r="I3483" s="5" t="s">
        <v>107</v>
      </c>
      <c r="J3483" s="5" t="s">
        <v>54</v>
      </c>
      <c r="K3483" s="5" t="s">
        <v>99</v>
      </c>
      <c r="L3483" s="5" t="s">
        <v>48</v>
      </c>
      <c r="M3483" s="5" t="s">
        <v>56</v>
      </c>
      <c r="N3483" s="5">
        <v>1</v>
      </c>
      <c r="O3483" s="7">
        <v>1883</v>
      </c>
      <c r="P3483" s="8">
        <v>0.15</v>
      </c>
      <c r="Q3483" s="7">
        <v>979</v>
      </c>
      <c r="R3483" s="9">
        <f t="shared" si="436"/>
        <v>1600.55</v>
      </c>
      <c r="S3483" s="9">
        <f t="shared" si="437"/>
        <v>979</v>
      </c>
      <c r="T3483" s="9">
        <f t="shared" si="438"/>
        <v>621.54999999999995</v>
      </c>
      <c r="U3483" s="10">
        <f t="shared" si="439"/>
        <v>0.38833525975445937</v>
      </c>
      <c r="V3483" s="5" t="s">
        <v>42</v>
      </c>
    </row>
    <row r="3484" spans="1:22" x14ac:dyDescent="0.3">
      <c r="A3484" s="5" t="s">
        <v>3571</v>
      </c>
      <c r="B3484" s="6">
        <v>45800</v>
      </c>
      <c r="C3484" s="5">
        <f t="shared" si="432"/>
        <v>2025</v>
      </c>
      <c r="D3484" s="5">
        <f t="shared" si="433"/>
        <v>5</v>
      </c>
      <c r="E3484" s="5" t="str">
        <f t="shared" si="434"/>
        <v>May</v>
      </c>
      <c r="F3484" s="5" t="str">
        <f t="shared" si="435"/>
        <v>Q2</v>
      </c>
      <c r="G3484" s="5" t="s">
        <v>51</v>
      </c>
      <c r="H3484" s="5" t="s">
        <v>106</v>
      </c>
      <c r="I3484" s="5" t="s">
        <v>107</v>
      </c>
      <c r="J3484" s="5" t="s">
        <v>81</v>
      </c>
      <c r="K3484" s="5" t="s">
        <v>146</v>
      </c>
      <c r="L3484" s="5" t="s">
        <v>40</v>
      </c>
      <c r="M3484" s="5" t="s">
        <v>41</v>
      </c>
      <c r="N3484" s="5">
        <v>1</v>
      </c>
      <c r="O3484" s="7">
        <v>8756</v>
      </c>
      <c r="P3484" s="8">
        <v>0.35</v>
      </c>
      <c r="Q3484" s="7">
        <v>5489</v>
      </c>
      <c r="R3484" s="9">
        <f t="shared" si="436"/>
        <v>5691.4000000000005</v>
      </c>
      <c r="S3484" s="9">
        <f t="shared" si="437"/>
        <v>5489</v>
      </c>
      <c r="T3484" s="9">
        <f t="shared" si="438"/>
        <v>202.40000000000055</v>
      </c>
      <c r="U3484" s="10">
        <f t="shared" si="439"/>
        <v>3.556242752222661E-2</v>
      </c>
      <c r="V3484" s="5" t="s">
        <v>42</v>
      </c>
    </row>
    <row r="3485" spans="1:22" x14ac:dyDescent="0.3">
      <c r="A3485" s="5" t="s">
        <v>3572</v>
      </c>
      <c r="B3485" s="6">
        <v>45801</v>
      </c>
      <c r="C3485" s="5">
        <f t="shared" si="432"/>
        <v>2025</v>
      </c>
      <c r="D3485" s="5">
        <f t="shared" si="433"/>
        <v>5</v>
      </c>
      <c r="E3485" s="5" t="str">
        <f t="shared" si="434"/>
        <v>May</v>
      </c>
      <c r="F3485" s="5" t="str">
        <f t="shared" si="435"/>
        <v>Q2</v>
      </c>
      <c r="G3485" s="5" t="s">
        <v>63</v>
      </c>
      <c r="H3485" s="5" t="s">
        <v>86</v>
      </c>
      <c r="I3485" s="5" t="s">
        <v>87</v>
      </c>
      <c r="J3485" s="5" t="s">
        <v>46</v>
      </c>
      <c r="K3485" s="5" t="s">
        <v>61</v>
      </c>
      <c r="L3485" s="5" t="s">
        <v>40</v>
      </c>
      <c r="M3485" s="5" t="s">
        <v>49</v>
      </c>
      <c r="N3485" s="5">
        <v>3</v>
      </c>
      <c r="O3485" s="7">
        <v>236</v>
      </c>
      <c r="P3485" s="8">
        <v>0</v>
      </c>
      <c r="Q3485" s="7">
        <v>101</v>
      </c>
      <c r="R3485" s="9">
        <f t="shared" si="436"/>
        <v>708</v>
      </c>
      <c r="S3485" s="9">
        <f t="shared" si="437"/>
        <v>303</v>
      </c>
      <c r="T3485" s="9">
        <f t="shared" si="438"/>
        <v>405</v>
      </c>
      <c r="U3485" s="10">
        <f t="shared" si="439"/>
        <v>0.57203389830508478</v>
      </c>
      <c r="V3485" s="5" t="s">
        <v>120</v>
      </c>
    </row>
    <row r="3486" spans="1:22" x14ac:dyDescent="0.3">
      <c r="A3486" s="5" t="s">
        <v>3573</v>
      </c>
      <c r="B3486" s="6">
        <v>45801</v>
      </c>
      <c r="C3486" s="5">
        <f t="shared" si="432"/>
        <v>2025</v>
      </c>
      <c r="D3486" s="5">
        <f t="shared" si="433"/>
        <v>5</v>
      </c>
      <c r="E3486" s="5" t="str">
        <f t="shared" si="434"/>
        <v>May</v>
      </c>
      <c r="F3486" s="5" t="str">
        <f t="shared" si="435"/>
        <v>Q2</v>
      </c>
      <c r="G3486" s="5" t="s">
        <v>51</v>
      </c>
      <c r="H3486" s="5" t="s">
        <v>106</v>
      </c>
      <c r="I3486" s="5" t="s">
        <v>107</v>
      </c>
      <c r="J3486" s="5" t="s">
        <v>81</v>
      </c>
      <c r="K3486" s="5" t="s">
        <v>130</v>
      </c>
      <c r="L3486" s="5" t="s">
        <v>76</v>
      </c>
      <c r="M3486" s="5" t="s">
        <v>41</v>
      </c>
      <c r="N3486" s="5">
        <v>1</v>
      </c>
      <c r="O3486" s="7">
        <v>13120</v>
      </c>
      <c r="P3486" s="8">
        <v>0.4</v>
      </c>
      <c r="Q3486" s="7">
        <v>7959</v>
      </c>
      <c r="R3486" s="9">
        <f t="shared" si="436"/>
        <v>7872</v>
      </c>
      <c r="S3486" s="9">
        <f t="shared" si="437"/>
        <v>7959</v>
      </c>
      <c r="T3486" s="9">
        <f t="shared" si="438"/>
        <v>-87</v>
      </c>
      <c r="U3486" s="10">
        <f t="shared" si="439"/>
        <v>-1.1051829268292682E-2</v>
      </c>
      <c r="V3486" s="5" t="s">
        <v>42</v>
      </c>
    </row>
    <row r="3487" spans="1:22" x14ac:dyDescent="0.3">
      <c r="A3487" s="5" t="s">
        <v>3574</v>
      </c>
      <c r="B3487" s="6">
        <v>45801</v>
      </c>
      <c r="C3487" s="5">
        <f t="shared" si="432"/>
        <v>2025</v>
      </c>
      <c r="D3487" s="5">
        <f t="shared" si="433"/>
        <v>5</v>
      </c>
      <c r="E3487" s="5" t="str">
        <f t="shared" si="434"/>
        <v>May</v>
      </c>
      <c r="F3487" s="5" t="str">
        <f t="shared" si="435"/>
        <v>Q2</v>
      </c>
      <c r="G3487" s="5" t="s">
        <v>51</v>
      </c>
      <c r="H3487" s="5" t="s">
        <v>106</v>
      </c>
      <c r="I3487" s="5" t="s">
        <v>107</v>
      </c>
      <c r="J3487" s="5" t="s">
        <v>81</v>
      </c>
      <c r="K3487" s="5" t="s">
        <v>146</v>
      </c>
      <c r="L3487" s="5" t="s">
        <v>76</v>
      </c>
      <c r="M3487" s="5" t="s">
        <v>56</v>
      </c>
      <c r="N3487" s="5">
        <v>1</v>
      </c>
      <c r="O3487" s="7">
        <v>8820</v>
      </c>
      <c r="P3487" s="8">
        <v>0.2</v>
      </c>
      <c r="Q3487" s="7">
        <v>5321</v>
      </c>
      <c r="R3487" s="9">
        <f t="shared" si="436"/>
        <v>7056</v>
      </c>
      <c r="S3487" s="9">
        <f t="shared" si="437"/>
        <v>5321</v>
      </c>
      <c r="T3487" s="9">
        <f t="shared" si="438"/>
        <v>1735</v>
      </c>
      <c r="U3487" s="10">
        <f t="shared" si="439"/>
        <v>0.24589002267573695</v>
      </c>
      <c r="V3487" s="5" t="s">
        <v>42</v>
      </c>
    </row>
    <row r="3488" spans="1:22" x14ac:dyDescent="0.3">
      <c r="A3488" s="5" t="s">
        <v>3575</v>
      </c>
      <c r="B3488" s="6">
        <v>45801</v>
      </c>
      <c r="C3488" s="5">
        <f t="shared" si="432"/>
        <v>2025</v>
      </c>
      <c r="D3488" s="5">
        <f t="shared" si="433"/>
        <v>5</v>
      </c>
      <c r="E3488" s="5" t="str">
        <f t="shared" si="434"/>
        <v>May</v>
      </c>
      <c r="F3488" s="5" t="str">
        <f t="shared" si="435"/>
        <v>Q2</v>
      </c>
      <c r="G3488" s="5" t="s">
        <v>51</v>
      </c>
      <c r="H3488" s="5" t="s">
        <v>52</v>
      </c>
      <c r="I3488" s="5" t="s">
        <v>53</v>
      </c>
      <c r="J3488" s="5" t="s">
        <v>81</v>
      </c>
      <c r="K3488" s="5" t="s">
        <v>94</v>
      </c>
      <c r="L3488" s="5" t="s">
        <v>48</v>
      </c>
      <c r="M3488" s="5" t="s">
        <v>56</v>
      </c>
      <c r="N3488" s="5">
        <v>4</v>
      </c>
      <c r="O3488" s="7">
        <v>31255</v>
      </c>
      <c r="P3488" s="8">
        <v>0.3</v>
      </c>
      <c r="Q3488" s="7">
        <v>21257</v>
      </c>
      <c r="R3488" s="9">
        <f t="shared" si="436"/>
        <v>87514</v>
      </c>
      <c r="S3488" s="9">
        <f t="shared" si="437"/>
        <v>85028</v>
      </c>
      <c r="T3488" s="9">
        <f t="shared" si="438"/>
        <v>2486</v>
      </c>
      <c r="U3488" s="10">
        <f t="shared" si="439"/>
        <v>2.840688347007336E-2</v>
      </c>
      <c r="V3488" s="5" t="s">
        <v>42</v>
      </c>
    </row>
    <row r="3489" spans="1:22" x14ac:dyDescent="0.3">
      <c r="A3489" s="5" t="s">
        <v>3576</v>
      </c>
      <c r="B3489" s="6">
        <v>45802</v>
      </c>
      <c r="C3489" s="5">
        <f t="shared" si="432"/>
        <v>2025</v>
      </c>
      <c r="D3489" s="5">
        <f t="shared" si="433"/>
        <v>5</v>
      </c>
      <c r="E3489" s="5" t="str">
        <f t="shared" si="434"/>
        <v>May</v>
      </c>
      <c r="F3489" s="5" t="str">
        <f t="shared" si="435"/>
        <v>Q2</v>
      </c>
      <c r="G3489" s="5" t="s">
        <v>58</v>
      </c>
      <c r="H3489" s="5" t="s">
        <v>59</v>
      </c>
      <c r="I3489" s="5" t="s">
        <v>60</v>
      </c>
      <c r="J3489" s="5" t="s">
        <v>38</v>
      </c>
      <c r="K3489" s="5" t="s">
        <v>104</v>
      </c>
      <c r="L3489" s="5" t="s">
        <v>40</v>
      </c>
      <c r="M3489" s="5" t="s">
        <v>49</v>
      </c>
      <c r="N3489" s="5">
        <v>4</v>
      </c>
      <c r="O3489" s="7">
        <v>1503</v>
      </c>
      <c r="P3489" s="8">
        <v>0.1</v>
      </c>
      <c r="Q3489" s="7">
        <v>772</v>
      </c>
      <c r="R3489" s="9">
        <f t="shared" si="436"/>
        <v>5410.8</v>
      </c>
      <c r="S3489" s="9">
        <f t="shared" si="437"/>
        <v>3088</v>
      </c>
      <c r="T3489" s="9">
        <f t="shared" si="438"/>
        <v>2322.8000000000002</v>
      </c>
      <c r="U3489" s="10">
        <f t="shared" si="439"/>
        <v>0.42928956901012794</v>
      </c>
      <c r="V3489" s="5" t="s">
        <v>42</v>
      </c>
    </row>
    <row r="3490" spans="1:22" x14ac:dyDescent="0.3">
      <c r="A3490" s="5" t="s">
        <v>3577</v>
      </c>
      <c r="B3490" s="6">
        <v>45802</v>
      </c>
      <c r="C3490" s="5">
        <f t="shared" si="432"/>
        <v>2025</v>
      </c>
      <c r="D3490" s="5">
        <f t="shared" si="433"/>
        <v>5</v>
      </c>
      <c r="E3490" s="5" t="str">
        <f t="shared" si="434"/>
        <v>May</v>
      </c>
      <c r="F3490" s="5" t="str">
        <f t="shared" si="435"/>
        <v>Q2</v>
      </c>
      <c r="G3490" s="5" t="s">
        <v>63</v>
      </c>
      <c r="H3490" s="5" t="s">
        <v>64</v>
      </c>
      <c r="I3490" s="5" t="s">
        <v>65</v>
      </c>
      <c r="J3490" s="5" t="s">
        <v>38</v>
      </c>
      <c r="K3490" s="5" t="s">
        <v>75</v>
      </c>
      <c r="L3490" s="5" t="s">
        <v>40</v>
      </c>
      <c r="M3490" s="5" t="s">
        <v>49</v>
      </c>
      <c r="N3490" s="5">
        <v>1</v>
      </c>
      <c r="O3490" s="7">
        <v>10976</v>
      </c>
      <c r="P3490" s="8">
        <v>0</v>
      </c>
      <c r="Q3490" s="7">
        <v>8076</v>
      </c>
      <c r="R3490" s="9">
        <f t="shared" si="436"/>
        <v>10976</v>
      </c>
      <c r="S3490" s="9">
        <f t="shared" si="437"/>
        <v>8076</v>
      </c>
      <c r="T3490" s="9">
        <f t="shared" si="438"/>
        <v>2900</v>
      </c>
      <c r="U3490" s="10">
        <f t="shared" si="439"/>
        <v>0.26421282798833817</v>
      </c>
      <c r="V3490" s="5" t="s">
        <v>42</v>
      </c>
    </row>
    <row r="3491" spans="1:22" x14ac:dyDescent="0.3">
      <c r="A3491" s="5" t="s">
        <v>3578</v>
      </c>
      <c r="B3491" s="6">
        <v>45802</v>
      </c>
      <c r="C3491" s="5">
        <f t="shared" si="432"/>
        <v>2025</v>
      </c>
      <c r="D3491" s="5">
        <f t="shared" si="433"/>
        <v>5</v>
      </c>
      <c r="E3491" s="5" t="str">
        <f t="shared" si="434"/>
        <v>May</v>
      </c>
      <c r="F3491" s="5" t="str">
        <f t="shared" si="435"/>
        <v>Q2</v>
      </c>
      <c r="G3491" s="5" t="s">
        <v>58</v>
      </c>
      <c r="H3491" s="5" t="s">
        <v>72</v>
      </c>
      <c r="I3491" s="5" t="s">
        <v>73</v>
      </c>
      <c r="J3491" s="5" t="s">
        <v>38</v>
      </c>
      <c r="K3491" s="5" t="s">
        <v>75</v>
      </c>
      <c r="L3491" s="5" t="s">
        <v>76</v>
      </c>
      <c r="M3491" s="5" t="s">
        <v>41</v>
      </c>
      <c r="N3491" s="5">
        <v>2</v>
      </c>
      <c r="O3491" s="7">
        <v>12002</v>
      </c>
      <c r="P3491" s="8">
        <v>0.1</v>
      </c>
      <c r="Q3491" s="7">
        <v>8688</v>
      </c>
      <c r="R3491" s="9">
        <f t="shared" si="436"/>
        <v>21603.600000000002</v>
      </c>
      <c r="S3491" s="9">
        <f t="shared" si="437"/>
        <v>17376</v>
      </c>
      <c r="T3491" s="9">
        <f t="shared" si="438"/>
        <v>4227.6000000000022</v>
      </c>
      <c r="U3491" s="10">
        <f t="shared" si="439"/>
        <v>0.19568960728767434</v>
      </c>
      <c r="V3491" s="5" t="s">
        <v>42</v>
      </c>
    </row>
    <row r="3492" spans="1:22" x14ac:dyDescent="0.3">
      <c r="A3492" s="5" t="s">
        <v>3579</v>
      </c>
      <c r="B3492" s="6">
        <v>45802</v>
      </c>
      <c r="C3492" s="5">
        <f t="shared" si="432"/>
        <v>2025</v>
      </c>
      <c r="D3492" s="5">
        <f t="shared" si="433"/>
        <v>5</v>
      </c>
      <c r="E3492" s="5" t="str">
        <f t="shared" si="434"/>
        <v>May</v>
      </c>
      <c r="F3492" s="5" t="str">
        <f t="shared" si="435"/>
        <v>Q2</v>
      </c>
      <c r="G3492" s="5" t="s">
        <v>51</v>
      </c>
      <c r="H3492" s="5" t="s">
        <v>52</v>
      </c>
      <c r="I3492" s="5" t="s">
        <v>53</v>
      </c>
      <c r="J3492" s="5" t="s">
        <v>54</v>
      </c>
      <c r="K3492" s="5" t="s">
        <v>55</v>
      </c>
      <c r="L3492" s="5" t="s">
        <v>40</v>
      </c>
      <c r="M3492" s="5" t="s">
        <v>49</v>
      </c>
      <c r="N3492" s="5">
        <v>1</v>
      </c>
      <c r="O3492" s="7">
        <v>2729</v>
      </c>
      <c r="P3492" s="8">
        <v>0</v>
      </c>
      <c r="Q3492" s="7">
        <v>1611</v>
      </c>
      <c r="R3492" s="9">
        <f t="shared" si="436"/>
        <v>2729</v>
      </c>
      <c r="S3492" s="9">
        <f t="shared" si="437"/>
        <v>1611</v>
      </c>
      <c r="T3492" s="9">
        <f t="shared" si="438"/>
        <v>1118</v>
      </c>
      <c r="U3492" s="10">
        <f t="shared" si="439"/>
        <v>0.40967387321363136</v>
      </c>
      <c r="V3492" s="5" t="s">
        <v>42</v>
      </c>
    </row>
    <row r="3493" spans="1:22" x14ac:dyDescent="0.3">
      <c r="A3493" s="5" t="s">
        <v>3580</v>
      </c>
      <c r="B3493" s="6">
        <v>45802</v>
      </c>
      <c r="C3493" s="5">
        <f t="shared" si="432"/>
        <v>2025</v>
      </c>
      <c r="D3493" s="5">
        <f t="shared" si="433"/>
        <v>5</v>
      </c>
      <c r="E3493" s="5" t="str">
        <f t="shared" si="434"/>
        <v>May</v>
      </c>
      <c r="F3493" s="5" t="str">
        <f t="shared" si="435"/>
        <v>Q2</v>
      </c>
      <c r="G3493" s="5" t="s">
        <v>35</v>
      </c>
      <c r="H3493" s="5" t="s">
        <v>44</v>
      </c>
      <c r="I3493" s="5" t="s">
        <v>45</v>
      </c>
      <c r="J3493" s="5" t="s">
        <v>46</v>
      </c>
      <c r="K3493" s="5" t="s">
        <v>47</v>
      </c>
      <c r="L3493" s="5" t="s">
        <v>40</v>
      </c>
      <c r="M3493" s="5" t="s">
        <v>56</v>
      </c>
      <c r="N3493" s="5">
        <v>5</v>
      </c>
      <c r="O3493" s="7">
        <v>462</v>
      </c>
      <c r="P3493" s="8">
        <v>0.1</v>
      </c>
      <c r="Q3493" s="7">
        <v>208</v>
      </c>
      <c r="R3493" s="9">
        <f t="shared" si="436"/>
        <v>2079</v>
      </c>
      <c r="S3493" s="9">
        <f t="shared" si="437"/>
        <v>1040</v>
      </c>
      <c r="T3493" s="9">
        <f t="shared" si="438"/>
        <v>1039</v>
      </c>
      <c r="U3493" s="10">
        <f t="shared" si="439"/>
        <v>0.49975949975949974</v>
      </c>
      <c r="V3493" s="5" t="s">
        <v>42</v>
      </c>
    </row>
    <row r="3494" spans="1:22" x14ac:dyDescent="0.3">
      <c r="A3494" s="5" t="s">
        <v>3581</v>
      </c>
      <c r="B3494" s="6">
        <v>45802</v>
      </c>
      <c r="C3494" s="5">
        <f t="shared" si="432"/>
        <v>2025</v>
      </c>
      <c r="D3494" s="5">
        <f t="shared" si="433"/>
        <v>5</v>
      </c>
      <c r="E3494" s="5" t="str">
        <f t="shared" si="434"/>
        <v>May</v>
      </c>
      <c r="F3494" s="5" t="str">
        <f t="shared" si="435"/>
        <v>Q2</v>
      </c>
      <c r="G3494" s="5" t="s">
        <v>63</v>
      </c>
      <c r="H3494" s="5" t="s">
        <v>86</v>
      </c>
      <c r="I3494" s="5" t="s">
        <v>87</v>
      </c>
      <c r="J3494" s="5" t="s">
        <v>54</v>
      </c>
      <c r="K3494" s="5" t="s">
        <v>99</v>
      </c>
      <c r="L3494" s="5" t="s">
        <v>40</v>
      </c>
      <c r="M3494" s="5" t="s">
        <v>49</v>
      </c>
      <c r="N3494" s="5">
        <v>1</v>
      </c>
      <c r="O3494" s="7">
        <v>1807</v>
      </c>
      <c r="P3494" s="8">
        <v>0</v>
      </c>
      <c r="Q3494" s="7">
        <v>929</v>
      </c>
      <c r="R3494" s="9">
        <f t="shared" si="436"/>
        <v>1807</v>
      </c>
      <c r="S3494" s="9">
        <f t="shared" si="437"/>
        <v>929</v>
      </c>
      <c r="T3494" s="9">
        <f t="shared" si="438"/>
        <v>878</v>
      </c>
      <c r="U3494" s="10">
        <f t="shared" si="439"/>
        <v>0.48588821250691755</v>
      </c>
      <c r="V3494" s="5" t="s">
        <v>42</v>
      </c>
    </row>
    <row r="3495" spans="1:22" x14ac:dyDescent="0.3">
      <c r="A3495" s="5" t="s">
        <v>3582</v>
      </c>
      <c r="B3495" s="6">
        <v>45803</v>
      </c>
      <c r="C3495" s="5">
        <f t="shared" si="432"/>
        <v>2025</v>
      </c>
      <c r="D3495" s="5">
        <f t="shared" si="433"/>
        <v>5</v>
      </c>
      <c r="E3495" s="5" t="str">
        <f t="shared" si="434"/>
        <v>May</v>
      </c>
      <c r="F3495" s="5" t="str">
        <f t="shared" si="435"/>
        <v>Q2</v>
      </c>
      <c r="G3495" s="5" t="s">
        <v>58</v>
      </c>
      <c r="H3495" s="5" t="s">
        <v>72</v>
      </c>
      <c r="I3495" s="5" t="s">
        <v>73</v>
      </c>
      <c r="J3495" s="5" t="s">
        <v>46</v>
      </c>
      <c r="K3495" s="5" t="s">
        <v>47</v>
      </c>
      <c r="L3495" s="5" t="s">
        <v>40</v>
      </c>
      <c r="M3495" s="5" t="s">
        <v>49</v>
      </c>
      <c r="N3495" s="5">
        <v>3</v>
      </c>
      <c r="O3495" s="7">
        <v>461</v>
      </c>
      <c r="P3495" s="8">
        <v>0</v>
      </c>
      <c r="Q3495" s="7">
        <v>209</v>
      </c>
      <c r="R3495" s="9">
        <f t="shared" si="436"/>
        <v>1383</v>
      </c>
      <c r="S3495" s="9">
        <f t="shared" si="437"/>
        <v>627</v>
      </c>
      <c r="T3495" s="9">
        <f t="shared" si="438"/>
        <v>756</v>
      </c>
      <c r="U3495" s="10">
        <f t="shared" si="439"/>
        <v>0.54663774403470711</v>
      </c>
      <c r="V3495" s="5" t="s">
        <v>120</v>
      </c>
    </row>
    <row r="3496" spans="1:22" x14ac:dyDescent="0.3">
      <c r="A3496" s="5" t="s">
        <v>3583</v>
      </c>
      <c r="B3496" s="6">
        <v>45803</v>
      </c>
      <c r="C3496" s="5">
        <f t="shared" si="432"/>
        <v>2025</v>
      </c>
      <c r="D3496" s="5">
        <f t="shared" si="433"/>
        <v>5</v>
      </c>
      <c r="E3496" s="5" t="str">
        <f t="shared" si="434"/>
        <v>May</v>
      </c>
      <c r="F3496" s="5" t="str">
        <f t="shared" si="435"/>
        <v>Q2</v>
      </c>
      <c r="G3496" s="5" t="s">
        <v>58</v>
      </c>
      <c r="H3496" s="5" t="s">
        <v>68</v>
      </c>
      <c r="I3496" s="5" t="s">
        <v>69</v>
      </c>
      <c r="J3496" s="5" t="s">
        <v>81</v>
      </c>
      <c r="K3496" s="5" t="s">
        <v>82</v>
      </c>
      <c r="L3496" s="5" t="s">
        <v>76</v>
      </c>
      <c r="M3496" s="5" t="s">
        <v>56</v>
      </c>
      <c r="N3496" s="5">
        <v>3</v>
      </c>
      <c r="O3496" s="7">
        <v>6482</v>
      </c>
      <c r="P3496" s="8">
        <v>0.05</v>
      </c>
      <c r="Q3496" s="7">
        <v>3507</v>
      </c>
      <c r="R3496" s="9">
        <f t="shared" si="436"/>
        <v>18473.7</v>
      </c>
      <c r="S3496" s="9">
        <f t="shared" si="437"/>
        <v>10521</v>
      </c>
      <c r="T3496" s="9">
        <f t="shared" si="438"/>
        <v>7952.7000000000007</v>
      </c>
      <c r="U3496" s="10">
        <f t="shared" si="439"/>
        <v>0.4304876662498579</v>
      </c>
      <c r="V3496" s="5" t="s">
        <v>42</v>
      </c>
    </row>
    <row r="3497" spans="1:22" x14ac:dyDescent="0.3">
      <c r="A3497" s="5" t="s">
        <v>3584</v>
      </c>
      <c r="B3497" s="6">
        <v>45804</v>
      </c>
      <c r="C3497" s="5">
        <f t="shared" si="432"/>
        <v>2025</v>
      </c>
      <c r="D3497" s="5">
        <f t="shared" si="433"/>
        <v>5</v>
      </c>
      <c r="E3497" s="5" t="str">
        <f t="shared" si="434"/>
        <v>May</v>
      </c>
      <c r="F3497" s="5" t="str">
        <f t="shared" si="435"/>
        <v>Q2</v>
      </c>
      <c r="G3497" s="5" t="s">
        <v>63</v>
      </c>
      <c r="H3497" s="5" t="s">
        <v>109</v>
      </c>
      <c r="I3497" s="5" t="s">
        <v>110</v>
      </c>
      <c r="J3497" s="5" t="s">
        <v>46</v>
      </c>
      <c r="K3497" s="5" t="s">
        <v>47</v>
      </c>
      <c r="L3497" s="5" t="s">
        <v>40</v>
      </c>
      <c r="M3497" s="5" t="s">
        <v>49</v>
      </c>
      <c r="N3497" s="5">
        <v>8</v>
      </c>
      <c r="O3497" s="7">
        <v>419</v>
      </c>
      <c r="P3497" s="8">
        <v>0</v>
      </c>
      <c r="Q3497" s="7">
        <v>183</v>
      </c>
      <c r="R3497" s="9">
        <f t="shared" si="436"/>
        <v>3352</v>
      </c>
      <c r="S3497" s="9">
        <f t="shared" si="437"/>
        <v>1464</v>
      </c>
      <c r="T3497" s="9">
        <f t="shared" si="438"/>
        <v>1888</v>
      </c>
      <c r="U3497" s="10">
        <f t="shared" si="439"/>
        <v>0.56324582338902152</v>
      </c>
      <c r="V3497" s="5" t="s">
        <v>42</v>
      </c>
    </row>
    <row r="3498" spans="1:22" x14ac:dyDescent="0.3">
      <c r="A3498" s="5" t="s">
        <v>3585</v>
      </c>
      <c r="B3498" s="6">
        <v>45805</v>
      </c>
      <c r="C3498" s="5">
        <f t="shared" si="432"/>
        <v>2025</v>
      </c>
      <c r="D3498" s="5">
        <f t="shared" si="433"/>
        <v>5</v>
      </c>
      <c r="E3498" s="5" t="str">
        <f t="shared" si="434"/>
        <v>May</v>
      </c>
      <c r="F3498" s="5" t="str">
        <f t="shared" si="435"/>
        <v>Q2</v>
      </c>
      <c r="G3498" s="5" t="s">
        <v>58</v>
      </c>
      <c r="H3498" s="5" t="s">
        <v>68</v>
      </c>
      <c r="I3498" s="5" t="s">
        <v>69</v>
      </c>
      <c r="J3498" s="5" t="s">
        <v>46</v>
      </c>
      <c r="K3498" s="5" t="s">
        <v>61</v>
      </c>
      <c r="L3498" s="5" t="s">
        <v>40</v>
      </c>
      <c r="M3498" s="5" t="s">
        <v>56</v>
      </c>
      <c r="N3498" s="5">
        <v>1</v>
      </c>
      <c r="O3498" s="7">
        <v>251</v>
      </c>
      <c r="P3498" s="8">
        <v>0.1</v>
      </c>
      <c r="Q3498" s="7">
        <v>108</v>
      </c>
      <c r="R3498" s="9">
        <f t="shared" si="436"/>
        <v>225.9</v>
      </c>
      <c r="S3498" s="9">
        <f t="shared" si="437"/>
        <v>108</v>
      </c>
      <c r="T3498" s="9">
        <f t="shared" si="438"/>
        <v>117.9</v>
      </c>
      <c r="U3498" s="10">
        <f t="shared" si="439"/>
        <v>0.52191235059760954</v>
      </c>
      <c r="V3498" s="5" t="s">
        <v>42</v>
      </c>
    </row>
    <row r="3499" spans="1:22" x14ac:dyDescent="0.3">
      <c r="A3499" s="5" t="s">
        <v>3586</v>
      </c>
      <c r="B3499" s="6">
        <v>45805</v>
      </c>
      <c r="C3499" s="5">
        <f t="shared" si="432"/>
        <v>2025</v>
      </c>
      <c r="D3499" s="5">
        <f t="shared" si="433"/>
        <v>5</v>
      </c>
      <c r="E3499" s="5" t="str">
        <f t="shared" si="434"/>
        <v>May</v>
      </c>
      <c r="F3499" s="5" t="str">
        <f t="shared" si="435"/>
        <v>Q2</v>
      </c>
      <c r="G3499" s="5" t="s">
        <v>51</v>
      </c>
      <c r="H3499" s="5" t="s">
        <v>52</v>
      </c>
      <c r="I3499" s="5" t="s">
        <v>53</v>
      </c>
      <c r="J3499" s="5" t="s">
        <v>46</v>
      </c>
      <c r="K3499" s="5" t="s">
        <v>47</v>
      </c>
      <c r="L3499" s="5" t="s">
        <v>48</v>
      </c>
      <c r="M3499" s="5" t="s">
        <v>49</v>
      </c>
      <c r="N3499" s="5">
        <v>2</v>
      </c>
      <c r="O3499" s="7">
        <v>444</v>
      </c>
      <c r="P3499" s="8">
        <v>0.1</v>
      </c>
      <c r="Q3499" s="7">
        <v>202</v>
      </c>
      <c r="R3499" s="9">
        <f t="shared" si="436"/>
        <v>799.2</v>
      </c>
      <c r="S3499" s="9">
        <f t="shared" si="437"/>
        <v>404</v>
      </c>
      <c r="T3499" s="9">
        <f t="shared" si="438"/>
        <v>395.20000000000005</v>
      </c>
      <c r="U3499" s="10">
        <f t="shared" si="439"/>
        <v>0.49449449449449451</v>
      </c>
      <c r="V3499" s="5" t="s">
        <v>42</v>
      </c>
    </row>
    <row r="3500" spans="1:22" x14ac:dyDescent="0.3">
      <c r="A3500" s="5" t="s">
        <v>3587</v>
      </c>
      <c r="B3500" s="6">
        <v>45805</v>
      </c>
      <c r="C3500" s="5">
        <f t="shared" si="432"/>
        <v>2025</v>
      </c>
      <c r="D3500" s="5">
        <f t="shared" si="433"/>
        <v>5</v>
      </c>
      <c r="E3500" s="5" t="str">
        <f t="shared" si="434"/>
        <v>May</v>
      </c>
      <c r="F3500" s="5" t="str">
        <f t="shared" si="435"/>
        <v>Q2</v>
      </c>
      <c r="G3500" s="5" t="s">
        <v>35</v>
      </c>
      <c r="H3500" s="5" t="s">
        <v>36</v>
      </c>
      <c r="I3500" s="5" t="s">
        <v>37</v>
      </c>
      <c r="J3500" s="5" t="s">
        <v>46</v>
      </c>
      <c r="K3500" s="5" t="s">
        <v>66</v>
      </c>
      <c r="L3500" s="5" t="s">
        <v>76</v>
      </c>
      <c r="M3500" s="5" t="s">
        <v>49</v>
      </c>
      <c r="N3500" s="5">
        <v>2</v>
      </c>
      <c r="O3500" s="7">
        <v>273</v>
      </c>
      <c r="P3500" s="8">
        <v>0.1</v>
      </c>
      <c r="Q3500" s="7">
        <v>108</v>
      </c>
      <c r="R3500" s="9">
        <f t="shared" si="436"/>
        <v>491.40000000000003</v>
      </c>
      <c r="S3500" s="9">
        <f t="shared" si="437"/>
        <v>216</v>
      </c>
      <c r="T3500" s="9">
        <f t="shared" si="438"/>
        <v>275.40000000000003</v>
      </c>
      <c r="U3500" s="10">
        <f t="shared" si="439"/>
        <v>0.56043956043956045</v>
      </c>
      <c r="V3500" s="5" t="s">
        <v>42</v>
      </c>
    </row>
    <row r="3501" spans="1:22" x14ac:dyDescent="0.3">
      <c r="A3501" s="5" t="s">
        <v>3588</v>
      </c>
      <c r="B3501" s="6">
        <v>45805</v>
      </c>
      <c r="C3501" s="5">
        <f t="shared" si="432"/>
        <v>2025</v>
      </c>
      <c r="D3501" s="5">
        <f t="shared" si="433"/>
        <v>5</v>
      </c>
      <c r="E3501" s="5" t="str">
        <f t="shared" si="434"/>
        <v>May</v>
      </c>
      <c r="F3501" s="5" t="str">
        <f t="shared" si="435"/>
        <v>Q2</v>
      </c>
      <c r="G3501" s="5" t="s">
        <v>51</v>
      </c>
      <c r="H3501" s="5" t="s">
        <v>79</v>
      </c>
      <c r="I3501" s="5" t="s">
        <v>80</v>
      </c>
      <c r="J3501" s="5" t="s">
        <v>46</v>
      </c>
      <c r="K3501" s="5" t="s">
        <v>66</v>
      </c>
      <c r="L3501" s="5" t="s">
        <v>40</v>
      </c>
      <c r="M3501" s="5" t="s">
        <v>56</v>
      </c>
      <c r="N3501" s="5">
        <v>2</v>
      </c>
      <c r="O3501" s="7">
        <v>322</v>
      </c>
      <c r="P3501" s="8">
        <v>0.1</v>
      </c>
      <c r="Q3501" s="7">
        <v>130</v>
      </c>
      <c r="R3501" s="9">
        <f t="shared" si="436"/>
        <v>579.6</v>
      </c>
      <c r="S3501" s="9">
        <f t="shared" si="437"/>
        <v>260</v>
      </c>
      <c r="T3501" s="9">
        <f t="shared" si="438"/>
        <v>319.60000000000002</v>
      </c>
      <c r="U3501" s="10">
        <f t="shared" si="439"/>
        <v>0.55141476880607321</v>
      </c>
      <c r="V3501" s="5" t="s">
        <v>42</v>
      </c>
    </row>
    <row r="3502" spans="1:22" x14ac:dyDescent="0.3">
      <c r="A3502" s="5" t="s">
        <v>3589</v>
      </c>
      <c r="B3502" s="6">
        <v>45805</v>
      </c>
      <c r="C3502" s="5">
        <f t="shared" si="432"/>
        <v>2025</v>
      </c>
      <c r="D3502" s="5">
        <f t="shared" si="433"/>
        <v>5</v>
      </c>
      <c r="E3502" s="5" t="str">
        <f t="shared" si="434"/>
        <v>May</v>
      </c>
      <c r="F3502" s="5" t="str">
        <f t="shared" si="435"/>
        <v>Q2</v>
      </c>
      <c r="G3502" s="5" t="s">
        <v>51</v>
      </c>
      <c r="H3502" s="5" t="s">
        <v>79</v>
      </c>
      <c r="I3502" s="5" t="s">
        <v>80</v>
      </c>
      <c r="J3502" s="5" t="s">
        <v>46</v>
      </c>
      <c r="K3502" s="5" t="s">
        <v>61</v>
      </c>
      <c r="L3502" s="5" t="s">
        <v>48</v>
      </c>
      <c r="M3502" s="5" t="s">
        <v>56</v>
      </c>
      <c r="N3502" s="5">
        <v>2</v>
      </c>
      <c r="O3502" s="7">
        <v>227</v>
      </c>
      <c r="P3502" s="8">
        <v>0.15</v>
      </c>
      <c r="Q3502" s="7">
        <v>96</v>
      </c>
      <c r="R3502" s="9">
        <f t="shared" si="436"/>
        <v>385.9</v>
      </c>
      <c r="S3502" s="9">
        <f t="shared" si="437"/>
        <v>192</v>
      </c>
      <c r="T3502" s="9">
        <f t="shared" si="438"/>
        <v>193.89999999999998</v>
      </c>
      <c r="U3502" s="10">
        <f t="shared" si="439"/>
        <v>0.50246177766260691</v>
      </c>
      <c r="V3502" s="5" t="s">
        <v>42</v>
      </c>
    </row>
    <row r="3503" spans="1:22" x14ac:dyDescent="0.3">
      <c r="A3503" s="5" t="s">
        <v>3590</v>
      </c>
      <c r="B3503" s="6">
        <v>45805</v>
      </c>
      <c r="C3503" s="5">
        <f t="shared" si="432"/>
        <v>2025</v>
      </c>
      <c r="D3503" s="5">
        <f t="shared" si="433"/>
        <v>5</v>
      </c>
      <c r="E3503" s="5" t="str">
        <f t="shared" si="434"/>
        <v>May</v>
      </c>
      <c r="F3503" s="5" t="str">
        <f t="shared" si="435"/>
        <v>Q2</v>
      </c>
      <c r="G3503" s="5" t="s">
        <v>63</v>
      </c>
      <c r="H3503" s="5" t="s">
        <v>109</v>
      </c>
      <c r="I3503" s="5" t="s">
        <v>110</v>
      </c>
      <c r="J3503" s="5" t="s">
        <v>38</v>
      </c>
      <c r="K3503" s="5" t="s">
        <v>39</v>
      </c>
      <c r="L3503" s="5" t="s">
        <v>48</v>
      </c>
      <c r="M3503" s="5" t="s">
        <v>56</v>
      </c>
      <c r="N3503" s="5">
        <v>2</v>
      </c>
      <c r="O3503" s="7">
        <v>56553</v>
      </c>
      <c r="P3503" s="8">
        <v>0</v>
      </c>
      <c r="Q3503" s="7">
        <v>47793</v>
      </c>
      <c r="R3503" s="9">
        <f t="shared" si="436"/>
        <v>113106</v>
      </c>
      <c r="S3503" s="9">
        <f t="shared" si="437"/>
        <v>95586</v>
      </c>
      <c r="T3503" s="9">
        <f t="shared" si="438"/>
        <v>17520</v>
      </c>
      <c r="U3503" s="10">
        <f t="shared" si="439"/>
        <v>0.15489894435308471</v>
      </c>
      <c r="V3503" s="5" t="s">
        <v>42</v>
      </c>
    </row>
    <row r="3504" spans="1:22" x14ac:dyDescent="0.3">
      <c r="A3504" s="5" t="s">
        <v>3591</v>
      </c>
      <c r="B3504" s="6">
        <v>45805</v>
      </c>
      <c r="C3504" s="5">
        <f t="shared" si="432"/>
        <v>2025</v>
      </c>
      <c r="D3504" s="5">
        <f t="shared" si="433"/>
        <v>5</v>
      </c>
      <c r="E3504" s="5" t="str">
        <f t="shared" si="434"/>
        <v>May</v>
      </c>
      <c r="F3504" s="5" t="str">
        <f t="shared" si="435"/>
        <v>Q2</v>
      </c>
      <c r="G3504" s="5" t="s">
        <v>58</v>
      </c>
      <c r="H3504" s="5" t="s">
        <v>72</v>
      </c>
      <c r="I3504" s="5" t="s">
        <v>73</v>
      </c>
      <c r="J3504" s="5" t="s">
        <v>81</v>
      </c>
      <c r="K3504" s="5" t="s">
        <v>94</v>
      </c>
      <c r="L3504" s="5" t="s">
        <v>48</v>
      </c>
      <c r="M3504" s="5" t="s">
        <v>49</v>
      </c>
      <c r="N3504" s="5">
        <v>2</v>
      </c>
      <c r="O3504" s="7">
        <v>28971</v>
      </c>
      <c r="P3504" s="8">
        <v>0.05</v>
      </c>
      <c r="Q3504" s="7">
        <v>19577</v>
      </c>
      <c r="R3504" s="9">
        <f t="shared" si="436"/>
        <v>55044.899999999994</v>
      </c>
      <c r="S3504" s="9">
        <f t="shared" si="437"/>
        <v>39154</v>
      </c>
      <c r="T3504" s="9">
        <f t="shared" si="438"/>
        <v>15890.899999999994</v>
      </c>
      <c r="U3504" s="10">
        <f t="shared" si="439"/>
        <v>0.28868977870792745</v>
      </c>
      <c r="V3504" s="5" t="s">
        <v>42</v>
      </c>
    </row>
    <row r="3505" spans="1:22" x14ac:dyDescent="0.3">
      <c r="A3505" s="5" t="s">
        <v>3592</v>
      </c>
      <c r="B3505" s="6">
        <v>45805</v>
      </c>
      <c r="C3505" s="5">
        <f t="shared" si="432"/>
        <v>2025</v>
      </c>
      <c r="D3505" s="5">
        <f t="shared" si="433"/>
        <v>5</v>
      </c>
      <c r="E3505" s="5" t="str">
        <f t="shared" si="434"/>
        <v>May</v>
      </c>
      <c r="F3505" s="5" t="str">
        <f t="shared" si="435"/>
        <v>Q2</v>
      </c>
      <c r="G3505" s="5" t="s">
        <v>51</v>
      </c>
      <c r="H3505" s="5" t="s">
        <v>52</v>
      </c>
      <c r="I3505" s="5" t="s">
        <v>53</v>
      </c>
      <c r="J3505" s="5" t="s">
        <v>81</v>
      </c>
      <c r="K3505" s="5" t="s">
        <v>130</v>
      </c>
      <c r="L3505" s="5" t="s">
        <v>40</v>
      </c>
      <c r="M3505" s="5" t="s">
        <v>49</v>
      </c>
      <c r="N3505" s="5">
        <v>2</v>
      </c>
      <c r="O3505" s="7">
        <v>14972</v>
      </c>
      <c r="P3505" s="8">
        <v>0.25</v>
      </c>
      <c r="Q3505" s="7">
        <v>9196</v>
      </c>
      <c r="R3505" s="9">
        <f t="shared" si="436"/>
        <v>22458</v>
      </c>
      <c r="S3505" s="9">
        <f t="shared" si="437"/>
        <v>18392</v>
      </c>
      <c r="T3505" s="9">
        <f t="shared" si="438"/>
        <v>4066</v>
      </c>
      <c r="U3505" s="10">
        <f t="shared" si="439"/>
        <v>0.18104906937394247</v>
      </c>
      <c r="V3505" s="5" t="s">
        <v>42</v>
      </c>
    </row>
    <row r="3506" spans="1:22" x14ac:dyDescent="0.3">
      <c r="A3506" s="5" t="s">
        <v>3593</v>
      </c>
      <c r="B3506" s="6">
        <v>45806</v>
      </c>
      <c r="C3506" s="5">
        <f t="shared" si="432"/>
        <v>2025</v>
      </c>
      <c r="D3506" s="5">
        <f t="shared" si="433"/>
        <v>5</v>
      </c>
      <c r="E3506" s="5" t="str">
        <f t="shared" si="434"/>
        <v>May</v>
      </c>
      <c r="F3506" s="5" t="str">
        <f t="shared" si="435"/>
        <v>Q2</v>
      </c>
      <c r="G3506" s="5" t="s">
        <v>58</v>
      </c>
      <c r="H3506" s="5" t="s">
        <v>72</v>
      </c>
      <c r="I3506" s="5" t="s">
        <v>73</v>
      </c>
      <c r="J3506" s="5" t="s">
        <v>54</v>
      </c>
      <c r="K3506" s="5" t="s">
        <v>99</v>
      </c>
      <c r="L3506" s="5" t="s">
        <v>40</v>
      </c>
      <c r="M3506" s="5" t="s">
        <v>56</v>
      </c>
      <c r="N3506" s="5">
        <v>2</v>
      </c>
      <c r="O3506" s="7">
        <v>1622</v>
      </c>
      <c r="P3506" s="8">
        <v>0</v>
      </c>
      <c r="Q3506" s="7">
        <v>839</v>
      </c>
      <c r="R3506" s="9">
        <f t="shared" si="436"/>
        <v>3244</v>
      </c>
      <c r="S3506" s="9">
        <f t="shared" si="437"/>
        <v>1678</v>
      </c>
      <c r="T3506" s="9">
        <f t="shared" si="438"/>
        <v>1566</v>
      </c>
      <c r="U3506" s="10">
        <f t="shared" si="439"/>
        <v>0.48273736128236744</v>
      </c>
      <c r="V3506" s="5" t="s">
        <v>42</v>
      </c>
    </row>
    <row r="3507" spans="1:22" x14ac:dyDescent="0.3">
      <c r="A3507" s="5" t="s">
        <v>3594</v>
      </c>
      <c r="B3507" s="6">
        <v>45806</v>
      </c>
      <c r="C3507" s="5">
        <f t="shared" si="432"/>
        <v>2025</v>
      </c>
      <c r="D3507" s="5">
        <f t="shared" si="433"/>
        <v>5</v>
      </c>
      <c r="E3507" s="5" t="str">
        <f t="shared" si="434"/>
        <v>May</v>
      </c>
      <c r="F3507" s="5" t="str">
        <f t="shared" si="435"/>
        <v>Q2</v>
      </c>
      <c r="G3507" s="5" t="s">
        <v>35</v>
      </c>
      <c r="H3507" s="5" t="s">
        <v>44</v>
      </c>
      <c r="I3507" s="5" t="s">
        <v>45</v>
      </c>
      <c r="J3507" s="5" t="s">
        <v>46</v>
      </c>
      <c r="K3507" s="5" t="s">
        <v>89</v>
      </c>
      <c r="L3507" s="5" t="s">
        <v>40</v>
      </c>
      <c r="M3507" s="5" t="s">
        <v>56</v>
      </c>
      <c r="N3507" s="5">
        <v>1</v>
      </c>
      <c r="O3507" s="7">
        <v>1984</v>
      </c>
      <c r="P3507" s="8">
        <v>0.1</v>
      </c>
      <c r="Q3507" s="7">
        <v>1146</v>
      </c>
      <c r="R3507" s="9">
        <f t="shared" si="436"/>
        <v>1785.6000000000001</v>
      </c>
      <c r="S3507" s="9">
        <f t="shared" si="437"/>
        <v>1146</v>
      </c>
      <c r="T3507" s="9">
        <f t="shared" si="438"/>
        <v>639.60000000000014</v>
      </c>
      <c r="U3507" s="10">
        <f t="shared" si="439"/>
        <v>0.35819892473118287</v>
      </c>
      <c r="V3507" s="5" t="s">
        <v>42</v>
      </c>
    </row>
    <row r="3508" spans="1:22" x14ac:dyDescent="0.3">
      <c r="A3508" s="5" t="s">
        <v>3595</v>
      </c>
      <c r="B3508" s="6">
        <v>45806</v>
      </c>
      <c r="C3508" s="5">
        <f t="shared" si="432"/>
        <v>2025</v>
      </c>
      <c r="D3508" s="5">
        <f t="shared" si="433"/>
        <v>5</v>
      </c>
      <c r="E3508" s="5" t="str">
        <f t="shared" si="434"/>
        <v>May</v>
      </c>
      <c r="F3508" s="5" t="str">
        <f t="shared" si="435"/>
        <v>Q2</v>
      </c>
      <c r="G3508" s="5" t="s">
        <v>51</v>
      </c>
      <c r="H3508" s="5" t="s">
        <v>106</v>
      </c>
      <c r="I3508" s="5" t="s">
        <v>107</v>
      </c>
      <c r="J3508" s="5" t="s">
        <v>46</v>
      </c>
      <c r="K3508" s="5" t="s">
        <v>89</v>
      </c>
      <c r="L3508" s="5" t="s">
        <v>48</v>
      </c>
      <c r="M3508" s="5" t="s">
        <v>49</v>
      </c>
      <c r="N3508" s="5">
        <v>3</v>
      </c>
      <c r="O3508" s="7">
        <v>2043</v>
      </c>
      <c r="P3508" s="8">
        <v>0.1</v>
      </c>
      <c r="Q3508" s="7">
        <v>1209</v>
      </c>
      <c r="R3508" s="9">
        <f t="shared" si="436"/>
        <v>5516.1</v>
      </c>
      <c r="S3508" s="9">
        <f t="shared" si="437"/>
        <v>3627</v>
      </c>
      <c r="T3508" s="9">
        <f t="shared" si="438"/>
        <v>1889.1000000000004</v>
      </c>
      <c r="U3508" s="10">
        <f t="shared" si="439"/>
        <v>0.34247022352749229</v>
      </c>
      <c r="V3508" s="5" t="s">
        <v>42</v>
      </c>
    </row>
    <row r="3509" spans="1:22" x14ac:dyDescent="0.3">
      <c r="A3509" s="5" t="s">
        <v>3596</v>
      </c>
      <c r="B3509" s="6">
        <v>45806</v>
      </c>
      <c r="C3509" s="5">
        <f t="shared" si="432"/>
        <v>2025</v>
      </c>
      <c r="D3509" s="5">
        <f t="shared" si="433"/>
        <v>5</v>
      </c>
      <c r="E3509" s="5" t="str">
        <f t="shared" si="434"/>
        <v>May</v>
      </c>
      <c r="F3509" s="5" t="str">
        <f t="shared" si="435"/>
        <v>Q2</v>
      </c>
      <c r="G3509" s="5" t="s">
        <v>58</v>
      </c>
      <c r="H3509" s="5" t="s">
        <v>72</v>
      </c>
      <c r="I3509" s="5" t="s">
        <v>73</v>
      </c>
      <c r="J3509" s="5" t="s">
        <v>54</v>
      </c>
      <c r="K3509" s="5" t="s">
        <v>55</v>
      </c>
      <c r="L3509" s="5" t="s">
        <v>40</v>
      </c>
      <c r="M3509" s="5" t="s">
        <v>56</v>
      </c>
      <c r="N3509" s="5">
        <v>2</v>
      </c>
      <c r="O3509" s="7">
        <v>2829</v>
      </c>
      <c r="P3509" s="8">
        <v>0</v>
      </c>
      <c r="Q3509" s="7">
        <v>1715</v>
      </c>
      <c r="R3509" s="9">
        <f t="shared" si="436"/>
        <v>5658</v>
      </c>
      <c r="S3509" s="9">
        <f t="shared" si="437"/>
        <v>3430</v>
      </c>
      <c r="T3509" s="9">
        <f t="shared" si="438"/>
        <v>2228</v>
      </c>
      <c r="U3509" s="10">
        <f t="shared" si="439"/>
        <v>0.39377872039589962</v>
      </c>
      <c r="V3509" s="5" t="s">
        <v>42</v>
      </c>
    </row>
    <row r="3510" spans="1:22" x14ac:dyDescent="0.3">
      <c r="A3510" s="5" t="s">
        <v>3597</v>
      </c>
      <c r="B3510" s="6">
        <v>45807</v>
      </c>
      <c r="C3510" s="5">
        <f t="shared" si="432"/>
        <v>2025</v>
      </c>
      <c r="D3510" s="5">
        <f t="shared" si="433"/>
        <v>5</v>
      </c>
      <c r="E3510" s="5" t="str">
        <f t="shared" si="434"/>
        <v>May</v>
      </c>
      <c r="F3510" s="5" t="str">
        <f t="shared" si="435"/>
        <v>Q2</v>
      </c>
      <c r="G3510" s="5" t="s">
        <v>58</v>
      </c>
      <c r="H3510" s="5" t="s">
        <v>72</v>
      </c>
      <c r="I3510" s="5" t="s">
        <v>73</v>
      </c>
      <c r="J3510" s="5" t="s">
        <v>54</v>
      </c>
      <c r="K3510" s="5" t="s">
        <v>55</v>
      </c>
      <c r="L3510" s="5" t="s">
        <v>40</v>
      </c>
      <c r="M3510" s="5" t="s">
        <v>56</v>
      </c>
      <c r="N3510" s="5">
        <v>2</v>
      </c>
      <c r="O3510" s="7">
        <v>2736</v>
      </c>
      <c r="P3510" s="8">
        <v>0</v>
      </c>
      <c r="Q3510" s="7">
        <v>1593</v>
      </c>
      <c r="R3510" s="9">
        <f t="shared" si="436"/>
        <v>5472</v>
      </c>
      <c r="S3510" s="9">
        <f t="shared" si="437"/>
        <v>3186</v>
      </c>
      <c r="T3510" s="9">
        <f t="shared" si="438"/>
        <v>2286</v>
      </c>
      <c r="U3510" s="10">
        <f t="shared" si="439"/>
        <v>0.41776315789473684</v>
      </c>
      <c r="V3510" s="5" t="s">
        <v>42</v>
      </c>
    </row>
    <row r="3511" spans="1:22" x14ac:dyDescent="0.3">
      <c r="A3511" s="5" t="s">
        <v>3598</v>
      </c>
      <c r="B3511" s="6">
        <v>45807</v>
      </c>
      <c r="C3511" s="5">
        <f t="shared" si="432"/>
        <v>2025</v>
      </c>
      <c r="D3511" s="5">
        <f t="shared" si="433"/>
        <v>5</v>
      </c>
      <c r="E3511" s="5" t="str">
        <f t="shared" si="434"/>
        <v>May</v>
      </c>
      <c r="F3511" s="5" t="str">
        <f t="shared" si="435"/>
        <v>Q2</v>
      </c>
      <c r="G3511" s="5" t="s">
        <v>63</v>
      </c>
      <c r="H3511" s="5" t="s">
        <v>64</v>
      </c>
      <c r="I3511" s="5" t="s">
        <v>65</v>
      </c>
      <c r="J3511" s="5" t="s">
        <v>46</v>
      </c>
      <c r="K3511" s="5" t="s">
        <v>61</v>
      </c>
      <c r="L3511" s="5" t="s">
        <v>76</v>
      </c>
      <c r="M3511" s="5" t="s">
        <v>41</v>
      </c>
      <c r="N3511" s="5">
        <v>2</v>
      </c>
      <c r="O3511" s="7">
        <v>247</v>
      </c>
      <c r="P3511" s="8">
        <v>0.05</v>
      </c>
      <c r="Q3511" s="7">
        <v>103</v>
      </c>
      <c r="R3511" s="9">
        <f t="shared" si="436"/>
        <v>469.29999999999995</v>
      </c>
      <c r="S3511" s="9">
        <f t="shared" si="437"/>
        <v>206</v>
      </c>
      <c r="T3511" s="9">
        <f t="shared" si="438"/>
        <v>263.29999999999995</v>
      </c>
      <c r="U3511" s="10">
        <f t="shared" si="439"/>
        <v>0.56104836991263585</v>
      </c>
      <c r="V3511" s="5" t="s">
        <v>42</v>
      </c>
    </row>
    <row r="3512" spans="1:22" x14ac:dyDescent="0.3">
      <c r="A3512" s="5" t="s">
        <v>3599</v>
      </c>
      <c r="B3512" s="6">
        <v>45807</v>
      </c>
      <c r="C3512" s="5">
        <f t="shared" si="432"/>
        <v>2025</v>
      </c>
      <c r="D3512" s="5">
        <f t="shared" si="433"/>
        <v>5</v>
      </c>
      <c r="E3512" s="5" t="str">
        <f t="shared" si="434"/>
        <v>May</v>
      </c>
      <c r="F3512" s="5" t="str">
        <f t="shared" si="435"/>
        <v>Q2</v>
      </c>
      <c r="G3512" s="5" t="s">
        <v>63</v>
      </c>
      <c r="H3512" s="5" t="s">
        <v>86</v>
      </c>
      <c r="I3512" s="5" t="s">
        <v>87</v>
      </c>
      <c r="J3512" s="5" t="s">
        <v>46</v>
      </c>
      <c r="K3512" s="5" t="s">
        <v>61</v>
      </c>
      <c r="L3512" s="5" t="s">
        <v>40</v>
      </c>
      <c r="M3512" s="5" t="s">
        <v>56</v>
      </c>
      <c r="N3512" s="5">
        <v>4</v>
      </c>
      <c r="O3512" s="7">
        <v>232</v>
      </c>
      <c r="P3512" s="8">
        <v>0</v>
      </c>
      <c r="Q3512" s="7">
        <v>100</v>
      </c>
      <c r="R3512" s="9">
        <f t="shared" si="436"/>
        <v>928</v>
      </c>
      <c r="S3512" s="9">
        <f t="shared" si="437"/>
        <v>400</v>
      </c>
      <c r="T3512" s="9">
        <f t="shared" si="438"/>
        <v>528</v>
      </c>
      <c r="U3512" s="10">
        <f t="shared" si="439"/>
        <v>0.56896551724137934</v>
      </c>
      <c r="V3512" s="5" t="s">
        <v>42</v>
      </c>
    </row>
    <row r="3513" spans="1:22" x14ac:dyDescent="0.3">
      <c r="A3513" s="5" t="s">
        <v>3600</v>
      </c>
      <c r="B3513" s="6">
        <v>45807</v>
      </c>
      <c r="C3513" s="5">
        <f t="shared" si="432"/>
        <v>2025</v>
      </c>
      <c r="D3513" s="5">
        <f t="shared" si="433"/>
        <v>5</v>
      </c>
      <c r="E3513" s="5" t="str">
        <f t="shared" si="434"/>
        <v>May</v>
      </c>
      <c r="F3513" s="5" t="str">
        <f t="shared" si="435"/>
        <v>Q2</v>
      </c>
      <c r="G3513" s="5" t="s">
        <v>63</v>
      </c>
      <c r="H3513" s="5" t="s">
        <v>86</v>
      </c>
      <c r="I3513" s="5" t="s">
        <v>87</v>
      </c>
      <c r="J3513" s="5" t="s">
        <v>38</v>
      </c>
      <c r="K3513" s="5" t="s">
        <v>39</v>
      </c>
      <c r="L3513" s="5" t="s">
        <v>40</v>
      </c>
      <c r="M3513" s="5" t="s">
        <v>41</v>
      </c>
      <c r="N3513" s="5">
        <v>3</v>
      </c>
      <c r="O3513" s="7">
        <v>56980</v>
      </c>
      <c r="P3513" s="8">
        <v>0.05</v>
      </c>
      <c r="Q3513" s="7">
        <v>47628</v>
      </c>
      <c r="R3513" s="9">
        <f t="shared" si="436"/>
        <v>162393</v>
      </c>
      <c r="S3513" s="9">
        <f t="shared" si="437"/>
        <v>142884</v>
      </c>
      <c r="T3513" s="9">
        <f t="shared" si="438"/>
        <v>19509</v>
      </c>
      <c r="U3513" s="10">
        <f t="shared" si="439"/>
        <v>0.12013448855554119</v>
      </c>
      <c r="V3513" s="5" t="s">
        <v>42</v>
      </c>
    </row>
    <row r="3514" spans="1:22" x14ac:dyDescent="0.3">
      <c r="A3514" s="5" t="s">
        <v>3601</v>
      </c>
      <c r="B3514" s="6">
        <v>45807</v>
      </c>
      <c r="C3514" s="5">
        <f t="shared" si="432"/>
        <v>2025</v>
      </c>
      <c r="D3514" s="5">
        <f t="shared" si="433"/>
        <v>5</v>
      </c>
      <c r="E3514" s="5" t="str">
        <f t="shared" si="434"/>
        <v>May</v>
      </c>
      <c r="F3514" s="5" t="str">
        <f t="shared" si="435"/>
        <v>Q2</v>
      </c>
      <c r="G3514" s="5" t="s">
        <v>58</v>
      </c>
      <c r="H3514" s="5" t="s">
        <v>59</v>
      </c>
      <c r="I3514" s="5" t="s">
        <v>60</v>
      </c>
      <c r="J3514" s="5" t="s">
        <v>81</v>
      </c>
      <c r="K3514" s="5" t="s">
        <v>130</v>
      </c>
      <c r="L3514" s="5" t="s">
        <v>76</v>
      </c>
      <c r="M3514" s="5" t="s">
        <v>56</v>
      </c>
      <c r="N3514" s="5">
        <v>3</v>
      </c>
      <c r="O3514" s="7">
        <v>15012</v>
      </c>
      <c r="P3514" s="8">
        <v>0.2</v>
      </c>
      <c r="Q3514" s="7">
        <v>8850</v>
      </c>
      <c r="R3514" s="9">
        <f t="shared" si="436"/>
        <v>36028.800000000003</v>
      </c>
      <c r="S3514" s="9">
        <f t="shared" si="437"/>
        <v>26550</v>
      </c>
      <c r="T3514" s="9">
        <f t="shared" si="438"/>
        <v>9478.8000000000029</v>
      </c>
      <c r="U3514" s="10">
        <f t="shared" si="439"/>
        <v>0.26308952837729821</v>
      </c>
      <c r="V3514" s="5" t="s">
        <v>42</v>
      </c>
    </row>
    <row r="3515" spans="1:22" x14ac:dyDescent="0.3">
      <c r="A3515" s="5" t="s">
        <v>3602</v>
      </c>
      <c r="B3515" s="6">
        <v>45807</v>
      </c>
      <c r="C3515" s="5">
        <f t="shared" si="432"/>
        <v>2025</v>
      </c>
      <c r="D3515" s="5">
        <f t="shared" si="433"/>
        <v>5</v>
      </c>
      <c r="E3515" s="5" t="str">
        <f t="shared" si="434"/>
        <v>May</v>
      </c>
      <c r="F3515" s="5" t="str">
        <f t="shared" si="435"/>
        <v>Q2</v>
      </c>
      <c r="G3515" s="5" t="s">
        <v>51</v>
      </c>
      <c r="H3515" s="5" t="s">
        <v>52</v>
      </c>
      <c r="I3515" s="5" t="s">
        <v>53</v>
      </c>
      <c r="J3515" s="5" t="s">
        <v>46</v>
      </c>
      <c r="K3515" s="5" t="s">
        <v>61</v>
      </c>
      <c r="L3515" s="5" t="s">
        <v>48</v>
      </c>
      <c r="M3515" s="5" t="s">
        <v>41</v>
      </c>
      <c r="N3515" s="5">
        <v>2</v>
      </c>
      <c r="O3515" s="7">
        <v>255</v>
      </c>
      <c r="P3515" s="8">
        <v>0.1</v>
      </c>
      <c r="Q3515" s="7">
        <v>106</v>
      </c>
      <c r="R3515" s="9">
        <f t="shared" si="436"/>
        <v>459</v>
      </c>
      <c r="S3515" s="9">
        <f t="shared" si="437"/>
        <v>212</v>
      </c>
      <c r="T3515" s="9">
        <f t="shared" si="438"/>
        <v>247</v>
      </c>
      <c r="U3515" s="10">
        <f t="shared" si="439"/>
        <v>0.53812636165577343</v>
      </c>
      <c r="V3515" s="5" t="s">
        <v>42</v>
      </c>
    </row>
    <row r="3516" spans="1:22" x14ac:dyDescent="0.3">
      <c r="A3516" s="5" t="s">
        <v>3603</v>
      </c>
      <c r="B3516" s="6">
        <v>45807</v>
      </c>
      <c r="C3516" s="5">
        <f t="shared" si="432"/>
        <v>2025</v>
      </c>
      <c r="D3516" s="5">
        <f t="shared" si="433"/>
        <v>5</v>
      </c>
      <c r="E3516" s="5" t="str">
        <f t="shared" si="434"/>
        <v>May</v>
      </c>
      <c r="F3516" s="5" t="str">
        <f t="shared" si="435"/>
        <v>Q2</v>
      </c>
      <c r="G3516" s="5" t="s">
        <v>58</v>
      </c>
      <c r="H3516" s="5" t="s">
        <v>59</v>
      </c>
      <c r="I3516" s="5" t="s">
        <v>60</v>
      </c>
      <c r="J3516" s="5" t="s">
        <v>38</v>
      </c>
      <c r="K3516" s="5" t="s">
        <v>104</v>
      </c>
      <c r="L3516" s="5" t="s">
        <v>40</v>
      </c>
      <c r="M3516" s="5" t="s">
        <v>49</v>
      </c>
      <c r="N3516" s="5">
        <v>5</v>
      </c>
      <c r="O3516" s="7">
        <v>1495</v>
      </c>
      <c r="P3516" s="8">
        <v>0</v>
      </c>
      <c r="Q3516" s="7">
        <v>759</v>
      </c>
      <c r="R3516" s="9">
        <f t="shared" si="436"/>
        <v>7475</v>
      </c>
      <c r="S3516" s="9">
        <f t="shared" si="437"/>
        <v>3795</v>
      </c>
      <c r="T3516" s="9">
        <f t="shared" si="438"/>
        <v>3680</v>
      </c>
      <c r="U3516" s="10">
        <f t="shared" si="439"/>
        <v>0.49230769230769234</v>
      </c>
      <c r="V3516" s="5" t="s">
        <v>42</v>
      </c>
    </row>
    <row r="3517" spans="1:22" x14ac:dyDescent="0.3">
      <c r="A3517" s="5" t="s">
        <v>3604</v>
      </c>
      <c r="B3517" s="6">
        <v>45808</v>
      </c>
      <c r="C3517" s="5">
        <f t="shared" si="432"/>
        <v>2025</v>
      </c>
      <c r="D3517" s="5">
        <f t="shared" si="433"/>
        <v>5</v>
      </c>
      <c r="E3517" s="5" t="str">
        <f t="shared" si="434"/>
        <v>May</v>
      </c>
      <c r="F3517" s="5" t="str">
        <f t="shared" si="435"/>
        <v>Q2</v>
      </c>
      <c r="G3517" s="5" t="s">
        <v>51</v>
      </c>
      <c r="H3517" s="5" t="s">
        <v>79</v>
      </c>
      <c r="I3517" s="5" t="s">
        <v>80</v>
      </c>
      <c r="J3517" s="5" t="s">
        <v>38</v>
      </c>
      <c r="K3517" s="5" t="s">
        <v>104</v>
      </c>
      <c r="L3517" s="5" t="s">
        <v>76</v>
      </c>
      <c r="M3517" s="5" t="s">
        <v>49</v>
      </c>
      <c r="N3517" s="5">
        <v>1</v>
      </c>
      <c r="O3517" s="7">
        <v>1473</v>
      </c>
      <c r="P3517" s="8">
        <v>0</v>
      </c>
      <c r="Q3517" s="7">
        <v>721</v>
      </c>
      <c r="R3517" s="9">
        <f t="shared" si="436"/>
        <v>1473</v>
      </c>
      <c r="S3517" s="9">
        <f t="shared" si="437"/>
        <v>721</v>
      </c>
      <c r="T3517" s="9">
        <f t="shared" si="438"/>
        <v>752</v>
      </c>
      <c r="U3517" s="10">
        <f t="shared" si="439"/>
        <v>0.51052274270196873</v>
      </c>
      <c r="V3517" s="5" t="s">
        <v>42</v>
      </c>
    </row>
    <row r="3518" spans="1:22" x14ac:dyDescent="0.3">
      <c r="A3518" s="5" t="s">
        <v>3605</v>
      </c>
      <c r="B3518" s="6">
        <v>45808</v>
      </c>
      <c r="C3518" s="5">
        <f t="shared" si="432"/>
        <v>2025</v>
      </c>
      <c r="D3518" s="5">
        <f t="shared" si="433"/>
        <v>5</v>
      </c>
      <c r="E3518" s="5" t="str">
        <f t="shared" si="434"/>
        <v>May</v>
      </c>
      <c r="F3518" s="5" t="str">
        <f t="shared" si="435"/>
        <v>Q2</v>
      </c>
      <c r="G3518" s="5" t="s">
        <v>58</v>
      </c>
      <c r="H3518" s="5" t="s">
        <v>59</v>
      </c>
      <c r="I3518" s="5" t="s">
        <v>60</v>
      </c>
      <c r="J3518" s="5" t="s">
        <v>46</v>
      </c>
      <c r="K3518" s="5" t="s">
        <v>89</v>
      </c>
      <c r="L3518" s="5" t="s">
        <v>40</v>
      </c>
      <c r="M3518" s="5" t="s">
        <v>56</v>
      </c>
      <c r="N3518" s="5">
        <v>1</v>
      </c>
      <c r="O3518" s="7">
        <v>2197</v>
      </c>
      <c r="P3518" s="8">
        <v>0.1</v>
      </c>
      <c r="Q3518" s="7">
        <v>1303</v>
      </c>
      <c r="R3518" s="9">
        <f t="shared" si="436"/>
        <v>1977.3</v>
      </c>
      <c r="S3518" s="9">
        <f t="shared" si="437"/>
        <v>1303</v>
      </c>
      <c r="T3518" s="9">
        <f t="shared" si="438"/>
        <v>674.3</v>
      </c>
      <c r="U3518" s="10">
        <f t="shared" si="439"/>
        <v>0.3410205836241339</v>
      </c>
      <c r="V3518" s="5" t="s">
        <v>42</v>
      </c>
    </row>
    <row r="3519" spans="1:22" x14ac:dyDescent="0.3">
      <c r="A3519" s="5" t="s">
        <v>3606</v>
      </c>
      <c r="B3519" s="6">
        <v>45808</v>
      </c>
      <c r="C3519" s="5">
        <f t="shared" si="432"/>
        <v>2025</v>
      </c>
      <c r="D3519" s="5">
        <f t="shared" si="433"/>
        <v>5</v>
      </c>
      <c r="E3519" s="5" t="str">
        <f t="shared" si="434"/>
        <v>May</v>
      </c>
      <c r="F3519" s="5" t="str">
        <f t="shared" si="435"/>
        <v>Q2</v>
      </c>
      <c r="G3519" s="5" t="s">
        <v>58</v>
      </c>
      <c r="H3519" s="5" t="s">
        <v>68</v>
      </c>
      <c r="I3519" s="5" t="s">
        <v>69</v>
      </c>
      <c r="J3519" s="5" t="s">
        <v>38</v>
      </c>
      <c r="K3519" s="5" t="s">
        <v>75</v>
      </c>
      <c r="L3519" s="5" t="s">
        <v>40</v>
      </c>
      <c r="M3519" s="5" t="s">
        <v>41</v>
      </c>
      <c r="N3519" s="5">
        <v>3</v>
      </c>
      <c r="O3519" s="7">
        <v>11826</v>
      </c>
      <c r="P3519" s="8">
        <v>0.1</v>
      </c>
      <c r="Q3519" s="7">
        <v>8958</v>
      </c>
      <c r="R3519" s="9">
        <f t="shared" si="436"/>
        <v>31930.2</v>
      </c>
      <c r="S3519" s="9">
        <f t="shared" si="437"/>
        <v>26874</v>
      </c>
      <c r="T3519" s="9">
        <f t="shared" si="438"/>
        <v>5056.2000000000007</v>
      </c>
      <c r="U3519" s="10">
        <f t="shared" si="439"/>
        <v>0.15835165454647954</v>
      </c>
      <c r="V3519" s="5" t="s">
        <v>120</v>
      </c>
    </row>
    <row r="3520" spans="1:22" x14ac:dyDescent="0.3">
      <c r="A3520" s="5" t="s">
        <v>3607</v>
      </c>
      <c r="B3520" s="6">
        <v>45808</v>
      </c>
      <c r="C3520" s="5">
        <f t="shared" si="432"/>
        <v>2025</v>
      </c>
      <c r="D3520" s="5">
        <f t="shared" si="433"/>
        <v>5</v>
      </c>
      <c r="E3520" s="5" t="str">
        <f t="shared" si="434"/>
        <v>May</v>
      </c>
      <c r="F3520" s="5" t="str">
        <f t="shared" si="435"/>
        <v>Q2</v>
      </c>
      <c r="G3520" s="5" t="s">
        <v>35</v>
      </c>
      <c r="H3520" s="5" t="s">
        <v>91</v>
      </c>
      <c r="I3520" s="5" t="s">
        <v>92</v>
      </c>
      <c r="J3520" s="5" t="s">
        <v>38</v>
      </c>
      <c r="K3520" s="5" t="s">
        <v>104</v>
      </c>
      <c r="L3520" s="5" t="s">
        <v>40</v>
      </c>
      <c r="M3520" s="5" t="s">
        <v>49</v>
      </c>
      <c r="N3520" s="5">
        <v>2</v>
      </c>
      <c r="O3520" s="7">
        <v>1647</v>
      </c>
      <c r="P3520" s="8">
        <v>0.1</v>
      </c>
      <c r="Q3520" s="7">
        <v>816</v>
      </c>
      <c r="R3520" s="9">
        <f t="shared" si="436"/>
        <v>2964.6</v>
      </c>
      <c r="S3520" s="9">
        <f t="shared" si="437"/>
        <v>1632</v>
      </c>
      <c r="T3520" s="9">
        <f t="shared" si="438"/>
        <v>1332.6</v>
      </c>
      <c r="U3520" s="10">
        <f t="shared" si="439"/>
        <v>0.44950414895770086</v>
      </c>
      <c r="V3520" s="5" t="s">
        <v>42</v>
      </c>
    </row>
    <row r="3521" spans="1:22" x14ac:dyDescent="0.3">
      <c r="A3521" s="5" t="s">
        <v>3608</v>
      </c>
      <c r="B3521" s="6">
        <v>45808</v>
      </c>
      <c r="C3521" s="5">
        <f t="shared" si="432"/>
        <v>2025</v>
      </c>
      <c r="D3521" s="5">
        <f t="shared" si="433"/>
        <v>5</v>
      </c>
      <c r="E3521" s="5" t="str">
        <f t="shared" si="434"/>
        <v>May</v>
      </c>
      <c r="F3521" s="5" t="str">
        <f t="shared" si="435"/>
        <v>Q2</v>
      </c>
      <c r="G3521" s="5" t="s">
        <v>51</v>
      </c>
      <c r="H3521" s="5" t="s">
        <v>106</v>
      </c>
      <c r="I3521" s="5" t="s">
        <v>107</v>
      </c>
      <c r="J3521" s="5" t="s">
        <v>38</v>
      </c>
      <c r="K3521" s="5" t="s">
        <v>104</v>
      </c>
      <c r="L3521" s="5" t="s">
        <v>40</v>
      </c>
      <c r="M3521" s="5" t="s">
        <v>56</v>
      </c>
      <c r="N3521" s="5">
        <v>1</v>
      </c>
      <c r="O3521" s="7">
        <v>1416</v>
      </c>
      <c r="P3521" s="8">
        <v>0.15</v>
      </c>
      <c r="Q3521" s="7">
        <v>691</v>
      </c>
      <c r="R3521" s="9">
        <f t="shared" si="436"/>
        <v>1203.5999999999999</v>
      </c>
      <c r="S3521" s="9">
        <f t="shared" si="437"/>
        <v>691</v>
      </c>
      <c r="T3521" s="9">
        <f t="shared" si="438"/>
        <v>512.59999999999991</v>
      </c>
      <c r="U3521" s="10">
        <f t="shared" si="439"/>
        <v>0.42588899966766364</v>
      </c>
      <c r="V3521" s="5" t="s">
        <v>42</v>
      </c>
    </row>
    <row r="3522" spans="1:22" x14ac:dyDescent="0.3">
      <c r="A3522" s="5" t="s">
        <v>3609</v>
      </c>
      <c r="B3522" s="6">
        <v>45808</v>
      </c>
      <c r="C3522" s="5">
        <f t="shared" ref="C3522:C3585" si="440">YEAR(B3522)</f>
        <v>2025</v>
      </c>
      <c r="D3522" s="5">
        <f t="shared" ref="D3522:D3585" si="441">MONTH(B3522)</f>
        <v>5</v>
      </c>
      <c r="E3522" s="5" t="str">
        <f t="shared" ref="E3522:E3585" si="442">TEXT(B3522,"mmm")</f>
        <v>May</v>
      </c>
      <c r="F3522" s="5" t="str">
        <f t="shared" ref="F3522:F3585" si="443">"Q"&amp;ROUNDUP(D3522/3,0)</f>
        <v>Q2</v>
      </c>
      <c r="G3522" s="5" t="s">
        <v>58</v>
      </c>
      <c r="H3522" s="5" t="s">
        <v>68</v>
      </c>
      <c r="I3522" s="5" t="s">
        <v>69</v>
      </c>
      <c r="J3522" s="5" t="s">
        <v>54</v>
      </c>
      <c r="K3522" s="5" t="s">
        <v>99</v>
      </c>
      <c r="L3522" s="5" t="s">
        <v>40</v>
      </c>
      <c r="M3522" s="5" t="s">
        <v>41</v>
      </c>
      <c r="N3522" s="5">
        <v>5</v>
      </c>
      <c r="O3522" s="7">
        <v>1824</v>
      </c>
      <c r="P3522" s="8">
        <v>0.05</v>
      </c>
      <c r="Q3522" s="7">
        <v>923</v>
      </c>
      <c r="R3522" s="9">
        <f t="shared" ref="R3522:R3585" si="444">N3522*O3522*(1-P3522)</f>
        <v>8664</v>
      </c>
      <c r="S3522" s="9">
        <f t="shared" ref="S3522:S3585" si="445">N3522*Q3522</f>
        <v>4615</v>
      </c>
      <c r="T3522" s="9">
        <f t="shared" ref="T3522:T3585" si="446">R3522-S3522</f>
        <v>4049</v>
      </c>
      <c r="U3522" s="10">
        <f t="shared" ref="U3522:U3585" si="447">IF(R3522=0,0,T3522/R3522)</f>
        <v>0.46733610341643583</v>
      </c>
      <c r="V3522" s="5" t="s">
        <v>42</v>
      </c>
    </row>
    <row r="3523" spans="1:22" x14ac:dyDescent="0.3">
      <c r="A3523" s="5" t="s">
        <v>3610</v>
      </c>
      <c r="B3523" s="6">
        <v>45809</v>
      </c>
      <c r="C3523" s="5">
        <f t="shared" si="440"/>
        <v>2025</v>
      </c>
      <c r="D3523" s="5">
        <f t="shared" si="441"/>
        <v>6</v>
      </c>
      <c r="E3523" s="5" t="str">
        <f t="shared" si="442"/>
        <v>Jun</v>
      </c>
      <c r="F3523" s="5" t="str">
        <f t="shared" si="443"/>
        <v>Q2</v>
      </c>
      <c r="G3523" s="5" t="s">
        <v>51</v>
      </c>
      <c r="H3523" s="5" t="s">
        <v>52</v>
      </c>
      <c r="I3523" s="5" t="s">
        <v>53</v>
      </c>
      <c r="J3523" s="5" t="s">
        <v>46</v>
      </c>
      <c r="K3523" s="5" t="s">
        <v>47</v>
      </c>
      <c r="L3523" s="5" t="s">
        <v>40</v>
      </c>
      <c r="M3523" s="5" t="s">
        <v>49</v>
      </c>
      <c r="N3523" s="5">
        <v>2</v>
      </c>
      <c r="O3523" s="7">
        <v>439</v>
      </c>
      <c r="P3523" s="8">
        <v>0.05</v>
      </c>
      <c r="Q3523" s="7">
        <v>202</v>
      </c>
      <c r="R3523" s="9">
        <f t="shared" si="444"/>
        <v>834.09999999999991</v>
      </c>
      <c r="S3523" s="9">
        <f t="shared" si="445"/>
        <v>404</v>
      </c>
      <c r="T3523" s="9">
        <f t="shared" si="446"/>
        <v>430.09999999999991</v>
      </c>
      <c r="U3523" s="10">
        <f t="shared" si="447"/>
        <v>0.51564560604244092</v>
      </c>
      <c r="V3523" s="5" t="s">
        <v>42</v>
      </c>
    </row>
    <row r="3524" spans="1:22" x14ac:dyDescent="0.3">
      <c r="A3524" s="5" t="s">
        <v>3611</v>
      </c>
      <c r="B3524" s="6">
        <v>45809</v>
      </c>
      <c r="C3524" s="5">
        <f t="shared" si="440"/>
        <v>2025</v>
      </c>
      <c r="D3524" s="5">
        <f t="shared" si="441"/>
        <v>6</v>
      </c>
      <c r="E3524" s="5" t="str">
        <f t="shared" si="442"/>
        <v>Jun</v>
      </c>
      <c r="F3524" s="5" t="str">
        <f t="shared" si="443"/>
        <v>Q2</v>
      </c>
      <c r="G3524" s="5" t="s">
        <v>51</v>
      </c>
      <c r="H3524" s="5" t="s">
        <v>79</v>
      </c>
      <c r="I3524" s="5" t="s">
        <v>80</v>
      </c>
      <c r="J3524" s="5" t="s">
        <v>54</v>
      </c>
      <c r="K3524" s="5" t="s">
        <v>99</v>
      </c>
      <c r="L3524" s="5" t="s">
        <v>76</v>
      </c>
      <c r="M3524" s="5" t="s">
        <v>49</v>
      </c>
      <c r="N3524" s="5">
        <v>5</v>
      </c>
      <c r="O3524" s="7">
        <v>1973</v>
      </c>
      <c r="P3524" s="8">
        <v>0.15</v>
      </c>
      <c r="Q3524" s="7">
        <v>998</v>
      </c>
      <c r="R3524" s="9">
        <f t="shared" si="444"/>
        <v>8385.25</v>
      </c>
      <c r="S3524" s="9">
        <f t="shared" si="445"/>
        <v>4990</v>
      </c>
      <c r="T3524" s="9">
        <f t="shared" si="446"/>
        <v>3395.25</v>
      </c>
      <c r="U3524" s="10">
        <f t="shared" si="447"/>
        <v>0.40490742673146296</v>
      </c>
      <c r="V3524" s="5" t="s">
        <v>42</v>
      </c>
    </row>
    <row r="3525" spans="1:22" x14ac:dyDescent="0.3">
      <c r="A3525" s="5" t="s">
        <v>3612</v>
      </c>
      <c r="B3525" s="6">
        <v>45809</v>
      </c>
      <c r="C3525" s="5">
        <f t="shared" si="440"/>
        <v>2025</v>
      </c>
      <c r="D3525" s="5">
        <f t="shared" si="441"/>
        <v>6</v>
      </c>
      <c r="E3525" s="5" t="str">
        <f t="shared" si="442"/>
        <v>Jun</v>
      </c>
      <c r="F3525" s="5" t="str">
        <f t="shared" si="443"/>
        <v>Q2</v>
      </c>
      <c r="G3525" s="5" t="s">
        <v>35</v>
      </c>
      <c r="H3525" s="5" t="s">
        <v>44</v>
      </c>
      <c r="I3525" s="5" t="s">
        <v>45</v>
      </c>
      <c r="J3525" s="5" t="s">
        <v>54</v>
      </c>
      <c r="K3525" s="5" t="s">
        <v>99</v>
      </c>
      <c r="L3525" s="5" t="s">
        <v>40</v>
      </c>
      <c r="M3525" s="5" t="s">
        <v>49</v>
      </c>
      <c r="N3525" s="5">
        <v>2</v>
      </c>
      <c r="O3525" s="7">
        <v>1673</v>
      </c>
      <c r="P3525" s="8">
        <v>0.15</v>
      </c>
      <c r="Q3525" s="7">
        <v>857</v>
      </c>
      <c r="R3525" s="9">
        <f t="shared" si="444"/>
        <v>2844.1</v>
      </c>
      <c r="S3525" s="9">
        <f t="shared" si="445"/>
        <v>1714</v>
      </c>
      <c r="T3525" s="9">
        <f t="shared" si="446"/>
        <v>1130.0999999999999</v>
      </c>
      <c r="U3525" s="10">
        <f t="shared" si="447"/>
        <v>0.39734889771808302</v>
      </c>
      <c r="V3525" s="5" t="s">
        <v>42</v>
      </c>
    </row>
    <row r="3526" spans="1:22" x14ac:dyDescent="0.3">
      <c r="A3526" s="5" t="s">
        <v>3613</v>
      </c>
      <c r="B3526" s="6">
        <v>45809</v>
      </c>
      <c r="C3526" s="5">
        <f t="shared" si="440"/>
        <v>2025</v>
      </c>
      <c r="D3526" s="5">
        <f t="shared" si="441"/>
        <v>6</v>
      </c>
      <c r="E3526" s="5" t="str">
        <f t="shared" si="442"/>
        <v>Jun</v>
      </c>
      <c r="F3526" s="5" t="str">
        <f t="shared" si="443"/>
        <v>Q2</v>
      </c>
      <c r="G3526" s="5" t="s">
        <v>51</v>
      </c>
      <c r="H3526" s="5" t="s">
        <v>106</v>
      </c>
      <c r="I3526" s="5" t="s">
        <v>107</v>
      </c>
      <c r="J3526" s="5" t="s">
        <v>46</v>
      </c>
      <c r="K3526" s="5" t="s">
        <v>61</v>
      </c>
      <c r="L3526" s="5" t="s">
        <v>76</v>
      </c>
      <c r="M3526" s="5" t="s">
        <v>41</v>
      </c>
      <c r="N3526" s="5">
        <v>2</v>
      </c>
      <c r="O3526" s="7">
        <v>236</v>
      </c>
      <c r="P3526" s="8">
        <v>0.2</v>
      </c>
      <c r="Q3526" s="7">
        <v>100</v>
      </c>
      <c r="R3526" s="9">
        <f t="shared" si="444"/>
        <v>377.6</v>
      </c>
      <c r="S3526" s="9">
        <f t="shared" si="445"/>
        <v>200</v>
      </c>
      <c r="T3526" s="9">
        <f t="shared" si="446"/>
        <v>177.60000000000002</v>
      </c>
      <c r="U3526" s="10">
        <f t="shared" si="447"/>
        <v>0.47033898305084748</v>
      </c>
      <c r="V3526" s="5" t="s">
        <v>42</v>
      </c>
    </row>
    <row r="3527" spans="1:22" x14ac:dyDescent="0.3">
      <c r="A3527" s="5" t="s">
        <v>3614</v>
      </c>
      <c r="B3527" s="6">
        <v>45809</v>
      </c>
      <c r="C3527" s="5">
        <f t="shared" si="440"/>
        <v>2025</v>
      </c>
      <c r="D3527" s="5">
        <f t="shared" si="441"/>
        <v>6</v>
      </c>
      <c r="E3527" s="5" t="str">
        <f t="shared" si="442"/>
        <v>Jun</v>
      </c>
      <c r="F3527" s="5" t="str">
        <f t="shared" si="443"/>
        <v>Q2</v>
      </c>
      <c r="G3527" s="5" t="s">
        <v>35</v>
      </c>
      <c r="H3527" s="5" t="s">
        <v>91</v>
      </c>
      <c r="I3527" s="5" t="s">
        <v>92</v>
      </c>
      <c r="J3527" s="5" t="s">
        <v>54</v>
      </c>
      <c r="K3527" s="5" t="s">
        <v>99</v>
      </c>
      <c r="L3527" s="5" t="s">
        <v>76</v>
      </c>
      <c r="M3527" s="5" t="s">
        <v>56</v>
      </c>
      <c r="N3527" s="5">
        <v>4</v>
      </c>
      <c r="O3527" s="7">
        <v>1866</v>
      </c>
      <c r="P3527" s="8">
        <v>0</v>
      </c>
      <c r="Q3527" s="7">
        <v>978</v>
      </c>
      <c r="R3527" s="9">
        <f t="shared" si="444"/>
        <v>7464</v>
      </c>
      <c r="S3527" s="9">
        <f t="shared" si="445"/>
        <v>3912</v>
      </c>
      <c r="T3527" s="9">
        <f t="shared" si="446"/>
        <v>3552</v>
      </c>
      <c r="U3527" s="10">
        <f t="shared" si="447"/>
        <v>0.47588424437299037</v>
      </c>
      <c r="V3527" s="5" t="s">
        <v>42</v>
      </c>
    </row>
    <row r="3528" spans="1:22" x14ac:dyDescent="0.3">
      <c r="A3528" s="5" t="s">
        <v>3615</v>
      </c>
      <c r="B3528" s="6">
        <v>45810</v>
      </c>
      <c r="C3528" s="5">
        <f t="shared" si="440"/>
        <v>2025</v>
      </c>
      <c r="D3528" s="5">
        <f t="shared" si="441"/>
        <v>6</v>
      </c>
      <c r="E3528" s="5" t="str">
        <f t="shared" si="442"/>
        <v>Jun</v>
      </c>
      <c r="F3528" s="5" t="str">
        <f t="shared" si="443"/>
        <v>Q2</v>
      </c>
      <c r="G3528" s="5" t="s">
        <v>58</v>
      </c>
      <c r="H3528" s="5" t="s">
        <v>59</v>
      </c>
      <c r="I3528" s="5" t="s">
        <v>60</v>
      </c>
      <c r="J3528" s="5" t="s">
        <v>81</v>
      </c>
      <c r="K3528" s="5" t="s">
        <v>82</v>
      </c>
      <c r="L3528" s="5" t="s">
        <v>48</v>
      </c>
      <c r="M3528" s="5" t="s">
        <v>56</v>
      </c>
      <c r="N3528" s="5">
        <v>5</v>
      </c>
      <c r="O3528" s="7">
        <v>6959</v>
      </c>
      <c r="P3528" s="8">
        <v>0.1</v>
      </c>
      <c r="Q3528" s="7">
        <v>3905</v>
      </c>
      <c r="R3528" s="9">
        <f t="shared" si="444"/>
        <v>31315.5</v>
      </c>
      <c r="S3528" s="9">
        <f t="shared" si="445"/>
        <v>19525</v>
      </c>
      <c r="T3528" s="9">
        <f t="shared" si="446"/>
        <v>11790.5</v>
      </c>
      <c r="U3528" s="10">
        <f t="shared" si="447"/>
        <v>0.37650684165988091</v>
      </c>
      <c r="V3528" s="5" t="s">
        <v>42</v>
      </c>
    </row>
    <row r="3529" spans="1:22" x14ac:dyDescent="0.3">
      <c r="A3529" s="5" t="s">
        <v>3616</v>
      </c>
      <c r="B3529" s="6">
        <v>45810</v>
      </c>
      <c r="C3529" s="5">
        <f t="shared" si="440"/>
        <v>2025</v>
      </c>
      <c r="D3529" s="5">
        <f t="shared" si="441"/>
        <v>6</v>
      </c>
      <c r="E3529" s="5" t="str">
        <f t="shared" si="442"/>
        <v>Jun</v>
      </c>
      <c r="F3529" s="5" t="str">
        <f t="shared" si="443"/>
        <v>Q2</v>
      </c>
      <c r="G3529" s="5" t="s">
        <v>35</v>
      </c>
      <c r="H3529" s="5" t="s">
        <v>44</v>
      </c>
      <c r="I3529" s="5" t="s">
        <v>45</v>
      </c>
      <c r="J3529" s="5" t="s">
        <v>38</v>
      </c>
      <c r="K3529" s="5" t="s">
        <v>118</v>
      </c>
      <c r="L3529" s="5" t="s">
        <v>40</v>
      </c>
      <c r="M3529" s="5" t="s">
        <v>41</v>
      </c>
      <c r="N3529" s="5">
        <v>4</v>
      </c>
      <c r="O3529" s="7">
        <v>19108</v>
      </c>
      <c r="P3529" s="8">
        <v>0.05</v>
      </c>
      <c r="Q3529" s="7">
        <v>14804</v>
      </c>
      <c r="R3529" s="9">
        <f t="shared" si="444"/>
        <v>72610.399999999994</v>
      </c>
      <c r="S3529" s="9">
        <f t="shared" si="445"/>
        <v>59216</v>
      </c>
      <c r="T3529" s="9">
        <f t="shared" si="446"/>
        <v>13394.399999999994</v>
      </c>
      <c r="U3529" s="10">
        <f t="shared" si="447"/>
        <v>0.18446944239392699</v>
      </c>
      <c r="V3529" s="5" t="s">
        <v>42</v>
      </c>
    </row>
    <row r="3530" spans="1:22" x14ac:dyDescent="0.3">
      <c r="A3530" s="5" t="s">
        <v>3617</v>
      </c>
      <c r="B3530" s="6">
        <v>45811</v>
      </c>
      <c r="C3530" s="5">
        <f t="shared" si="440"/>
        <v>2025</v>
      </c>
      <c r="D3530" s="5">
        <f t="shared" si="441"/>
        <v>6</v>
      </c>
      <c r="E3530" s="5" t="str">
        <f t="shared" si="442"/>
        <v>Jun</v>
      </c>
      <c r="F3530" s="5" t="str">
        <f t="shared" si="443"/>
        <v>Q2</v>
      </c>
      <c r="G3530" s="5" t="s">
        <v>58</v>
      </c>
      <c r="H3530" s="5" t="s">
        <v>59</v>
      </c>
      <c r="I3530" s="5" t="s">
        <v>60</v>
      </c>
      <c r="J3530" s="5" t="s">
        <v>38</v>
      </c>
      <c r="K3530" s="5" t="s">
        <v>39</v>
      </c>
      <c r="L3530" s="5" t="s">
        <v>76</v>
      </c>
      <c r="M3530" s="5" t="s">
        <v>49</v>
      </c>
      <c r="N3530" s="5">
        <v>2</v>
      </c>
      <c r="O3530" s="7">
        <v>56347</v>
      </c>
      <c r="P3530" s="8">
        <v>0.1</v>
      </c>
      <c r="Q3530" s="7">
        <v>47877</v>
      </c>
      <c r="R3530" s="9">
        <f t="shared" si="444"/>
        <v>101424.6</v>
      </c>
      <c r="S3530" s="9">
        <f t="shared" si="445"/>
        <v>95754</v>
      </c>
      <c r="T3530" s="9">
        <f t="shared" si="446"/>
        <v>5670.6000000000058</v>
      </c>
      <c r="U3530" s="10">
        <f t="shared" si="447"/>
        <v>5.5909513076709258E-2</v>
      </c>
      <c r="V3530" s="5" t="s">
        <v>42</v>
      </c>
    </row>
    <row r="3531" spans="1:22" x14ac:dyDescent="0.3">
      <c r="A3531" s="5" t="s">
        <v>3618</v>
      </c>
      <c r="B3531" s="6">
        <v>45811</v>
      </c>
      <c r="C3531" s="5">
        <f t="shared" si="440"/>
        <v>2025</v>
      </c>
      <c r="D3531" s="5">
        <f t="shared" si="441"/>
        <v>6</v>
      </c>
      <c r="E3531" s="5" t="str">
        <f t="shared" si="442"/>
        <v>Jun</v>
      </c>
      <c r="F3531" s="5" t="str">
        <f t="shared" si="443"/>
        <v>Q2</v>
      </c>
      <c r="G3531" s="5" t="s">
        <v>35</v>
      </c>
      <c r="H3531" s="5" t="s">
        <v>91</v>
      </c>
      <c r="I3531" s="5" t="s">
        <v>92</v>
      </c>
      <c r="J3531" s="5" t="s">
        <v>54</v>
      </c>
      <c r="K3531" s="5" t="s">
        <v>55</v>
      </c>
      <c r="L3531" s="5" t="s">
        <v>40</v>
      </c>
      <c r="M3531" s="5" t="s">
        <v>56</v>
      </c>
      <c r="N3531" s="5">
        <v>1</v>
      </c>
      <c r="O3531" s="7">
        <v>2781</v>
      </c>
      <c r="P3531" s="8">
        <v>0.05</v>
      </c>
      <c r="Q3531" s="7">
        <v>1705</v>
      </c>
      <c r="R3531" s="9">
        <f t="shared" si="444"/>
        <v>2641.95</v>
      </c>
      <c r="S3531" s="9">
        <f t="shared" si="445"/>
        <v>1705</v>
      </c>
      <c r="T3531" s="9">
        <f t="shared" si="446"/>
        <v>936.94999999999982</v>
      </c>
      <c r="U3531" s="10">
        <f t="shared" si="447"/>
        <v>0.35464335055546087</v>
      </c>
      <c r="V3531" s="5" t="s">
        <v>42</v>
      </c>
    </row>
    <row r="3532" spans="1:22" x14ac:dyDescent="0.3">
      <c r="A3532" s="5" t="s">
        <v>3619</v>
      </c>
      <c r="B3532" s="6">
        <v>45811</v>
      </c>
      <c r="C3532" s="5">
        <f t="shared" si="440"/>
        <v>2025</v>
      </c>
      <c r="D3532" s="5">
        <f t="shared" si="441"/>
        <v>6</v>
      </c>
      <c r="E3532" s="5" t="str">
        <f t="shared" si="442"/>
        <v>Jun</v>
      </c>
      <c r="F3532" s="5" t="str">
        <f t="shared" si="443"/>
        <v>Q2</v>
      </c>
      <c r="G3532" s="5" t="s">
        <v>63</v>
      </c>
      <c r="H3532" s="5" t="s">
        <v>109</v>
      </c>
      <c r="I3532" s="5" t="s">
        <v>110</v>
      </c>
      <c r="J3532" s="5" t="s">
        <v>81</v>
      </c>
      <c r="K3532" s="5" t="s">
        <v>94</v>
      </c>
      <c r="L3532" s="5" t="s">
        <v>76</v>
      </c>
      <c r="M3532" s="5" t="s">
        <v>41</v>
      </c>
      <c r="N3532" s="5">
        <v>5</v>
      </c>
      <c r="O3532" s="7">
        <v>33924</v>
      </c>
      <c r="P3532" s="8">
        <v>0.05</v>
      </c>
      <c r="Q3532" s="7">
        <v>22448</v>
      </c>
      <c r="R3532" s="9">
        <f t="shared" si="444"/>
        <v>161139</v>
      </c>
      <c r="S3532" s="9">
        <f t="shared" si="445"/>
        <v>112240</v>
      </c>
      <c r="T3532" s="9">
        <f t="shared" si="446"/>
        <v>48899</v>
      </c>
      <c r="U3532" s="10">
        <f t="shared" si="447"/>
        <v>0.30345850476917446</v>
      </c>
      <c r="V3532" s="5" t="s">
        <v>42</v>
      </c>
    </row>
    <row r="3533" spans="1:22" x14ac:dyDescent="0.3">
      <c r="A3533" s="5" t="s">
        <v>3620</v>
      </c>
      <c r="B3533" s="6">
        <v>45812</v>
      </c>
      <c r="C3533" s="5">
        <f t="shared" si="440"/>
        <v>2025</v>
      </c>
      <c r="D3533" s="5">
        <f t="shared" si="441"/>
        <v>6</v>
      </c>
      <c r="E3533" s="5" t="str">
        <f t="shared" si="442"/>
        <v>Jun</v>
      </c>
      <c r="F3533" s="5" t="str">
        <f t="shared" si="443"/>
        <v>Q2</v>
      </c>
      <c r="G3533" s="5" t="s">
        <v>63</v>
      </c>
      <c r="H3533" s="5" t="s">
        <v>64</v>
      </c>
      <c r="I3533" s="5" t="s">
        <v>65</v>
      </c>
      <c r="J3533" s="5" t="s">
        <v>81</v>
      </c>
      <c r="K3533" s="5" t="s">
        <v>146</v>
      </c>
      <c r="L3533" s="5" t="s">
        <v>76</v>
      </c>
      <c r="M3533" s="5" t="s">
        <v>49</v>
      </c>
      <c r="N3533" s="5">
        <v>3</v>
      </c>
      <c r="O3533" s="7">
        <v>9577</v>
      </c>
      <c r="P3533" s="8">
        <v>0</v>
      </c>
      <c r="Q3533" s="7">
        <v>5975</v>
      </c>
      <c r="R3533" s="9">
        <f t="shared" si="444"/>
        <v>28731</v>
      </c>
      <c r="S3533" s="9">
        <f t="shared" si="445"/>
        <v>17925</v>
      </c>
      <c r="T3533" s="9">
        <f t="shared" si="446"/>
        <v>10806</v>
      </c>
      <c r="U3533" s="10">
        <f t="shared" si="447"/>
        <v>0.37610942883992898</v>
      </c>
      <c r="V3533" s="5" t="s">
        <v>42</v>
      </c>
    </row>
    <row r="3534" spans="1:22" x14ac:dyDescent="0.3">
      <c r="A3534" s="5" t="s">
        <v>3621</v>
      </c>
      <c r="B3534" s="6">
        <v>45812</v>
      </c>
      <c r="C3534" s="5">
        <f t="shared" si="440"/>
        <v>2025</v>
      </c>
      <c r="D3534" s="5">
        <f t="shared" si="441"/>
        <v>6</v>
      </c>
      <c r="E3534" s="5" t="str">
        <f t="shared" si="442"/>
        <v>Jun</v>
      </c>
      <c r="F3534" s="5" t="str">
        <f t="shared" si="443"/>
        <v>Q2</v>
      </c>
      <c r="G3534" s="5" t="s">
        <v>58</v>
      </c>
      <c r="H3534" s="5" t="s">
        <v>59</v>
      </c>
      <c r="I3534" s="5" t="s">
        <v>60</v>
      </c>
      <c r="J3534" s="5" t="s">
        <v>46</v>
      </c>
      <c r="K3534" s="5" t="s">
        <v>89</v>
      </c>
      <c r="L3534" s="5" t="s">
        <v>40</v>
      </c>
      <c r="M3534" s="5" t="s">
        <v>49</v>
      </c>
      <c r="N3534" s="5">
        <v>8</v>
      </c>
      <c r="O3534" s="7">
        <v>2156</v>
      </c>
      <c r="P3534" s="8">
        <v>0</v>
      </c>
      <c r="Q3534" s="7">
        <v>1284</v>
      </c>
      <c r="R3534" s="9">
        <f t="shared" si="444"/>
        <v>17248</v>
      </c>
      <c r="S3534" s="9">
        <f t="shared" si="445"/>
        <v>10272</v>
      </c>
      <c r="T3534" s="9">
        <f t="shared" si="446"/>
        <v>6976</v>
      </c>
      <c r="U3534" s="10">
        <f t="shared" si="447"/>
        <v>0.40445269016697588</v>
      </c>
      <c r="V3534" s="5" t="s">
        <v>42</v>
      </c>
    </row>
    <row r="3535" spans="1:22" x14ac:dyDescent="0.3">
      <c r="A3535" s="5" t="s">
        <v>3622</v>
      </c>
      <c r="B3535" s="6">
        <v>45812</v>
      </c>
      <c r="C3535" s="5">
        <f t="shared" si="440"/>
        <v>2025</v>
      </c>
      <c r="D3535" s="5">
        <f t="shared" si="441"/>
        <v>6</v>
      </c>
      <c r="E3535" s="5" t="str">
        <f t="shared" si="442"/>
        <v>Jun</v>
      </c>
      <c r="F3535" s="5" t="str">
        <f t="shared" si="443"/>
        <v>Q2</v>
      </c>
      <c r="G3535" s="5" t="s">
        <v>63</v>
      </c>
      <c r="H3535" s="5" t="s">
        <v>109</v>
      </c>
      <c r="I3535" s="5" t="s">
        <v>110</v>
      </c>
      <c r="J3535" s="5" t="s">
        <v>81</v>
      </c>
      <c r="K3535" s="5" t="s">
        <v>82</v>
      </c>
      <c r="L3535" s="5" t="s">
        <v>48</v>
      </c>
      <c r="M3535" s="5" t="s">
        <v>56</v>
      </c>
      <c r="N3535" s="5">
        <v>2</v>
      </c>
      <c r="O3535" s="7">
        <v>6317</v>
      </c>
      <c r="P3535" s="8">
        <v>0.15</v>
      </c>
      <c r="Q3535" s="7">
        <v>3563</v>
      </c>
      <c r="R3535" s="9">
        <f t="shared" si="444"/>
        <v>10738.9</v>
      </c>
      <c r="S3535" s="9">
        <f t="shared" si="445"/>
        <v>7126</v>
      </c>
      <c r="T3535" s="9">
        <f t="shared" si="446"/>
        <v>3612.8999999999996</v>
      </c>
      <c r="U3535" s="10">
        <f t="shared" si="447"/>
        <v>0.33643110560671946</v>
      </c>
      <c r="V3535" s="5" t="s">
        <v>42</v>
      </c>
    </row>
    <row r="3536" spans="1:22" x14ac:dyDescent="0.3">
      <c r="A3536" s="5" t="s">
        <v>3623</v>
      </c>
      <c r="B3536" s="6">
        <v>45812</v>
      </c>
      <c r="C3536" s="5">
        <f t="shared" si="440"/>
        <v>2025</v>
      </c>
      <c r="D3536" s="5">
        <f t="shared" si="441"/>
        <v>6</v>
      </c>
      <c r="E3536" s="5" t="str">
        <f t="shared" si="442"/>
        <v>Jun</v>
      </c>
      <c r="F3536" s="5" t="str">
        <f t="shared" si="443"/>
        <v>Q2</v>
      </c>
      <c r="G3536" s="5" t="s">
        <v>63</v>
      </c>
      <c r="H3536" s="5" t="s">
        <v>86</v>
      </c>
      <c r="I3536" s="5" t="s">
        <v>87</v>
      </c>
      <c r="J3536" s="5" t="s">
        <v>38</v>
      </c>
      <c r="K3536" s="5" t="s">
        <v>118</v>
      </c>
      <c r="L3536" s="5" t="s">
        <v>40</v>
      </c>
      <c r="M3536" s="5" t="s">
        <v>56</v>
      </c>
      <c r="N3536" s="5">
        <v>3</v>
      </c>
      <c r="O3536" s="7">
        <v>18615</v>
      </c>
      <c r="P3536" s="8">
        <v>0.05</v>
      </c>
      <c r="Q3536" s="7">
        <v>14784</v>
      </c>
      <c r="R3536" s="9">
        <f t="shared" si="444"/>
        <v>53052.75</v>
      </c>
      <c r="S3536" s="9">
        <f t="shared" si="445"/>
        <v>44352</v>
      </c>
      <c r="T3536" s="9">
        <f t="shared" si="446"/>
        <v>8700.75</v>
      </c>
      <c r="U3536" s="10">
        <f t="shared" si="447"/>
        <v>0.16400186606726325</v>
      </c>
      <c r="V3536" s="5" t="s">
        <v>42</v>
      </c>
    </row>
    <row r="3537" spans="1:22" x14ac:dyDescent="0.3">
      <c r="A3537" s="5" t="s">
        <v>3624</v>
      </c>
      <c r="B3537" s="6">
        <v>45812</v>
      </c>
      <c r="C3537" s="5">
        <f t="shared" si="440"/>
        <v>2025</v>
      </c>
      <c r="D3537" s="5">
        <f t="shared" si="441"/>
        <v>6</v>
      </c>
      <c r="E3537" s="5" t="str">
        <f t="shared" si="442"/>
        <v>Jun</v>
      </c>
      <c r="F3537" s="5" t="str">
        <f t="shared" si="443"/>
        <v>Q2</v>
      </c>
      <c r="G3537" s="5" t="s">
        <v>58</v>
      </c>
      <c r="H3537" s="5" t="s">
        <v>68</v>
      </c>
      <c r="I3537" s="5" t="s">
        <v>69</v>
      </c>
      <c r="J3537" s="5" t="s">
        <v>38</v>
      </c>
      <c r="K3537" s="5" t="s">
        <v>39</v>
      </c>
      <c r="L3537" s="5" t="s">
        <v>48</v>
      </c>
      <c r="M3537" s="5" t="s">
        <v>41</v>
      </c>
      <c r="N3537" s="5">
        <v>1</v>
      </c>
      <c r="O3537" s="7">
        <v>56157</v>
      </c>
      <c r="P3537" s="8">
        <v>0.05</v>
      </c>
      <c r="Q3537" s="7">
        <v>46307</v>
      </c>
      <c r="R3537" s="9">
        <f t="shared" si="444"/>
        <v>53349.149999999994</v>
      </c>
      <c r="S3537" s="9">
        <f t="shared" si="445"/>
        <v>46307</v>
      </c>
      <c r="T3537" s="9">
        <f t="shared" si="446"/>
        <v>7042.1499999999942</v>
      </c>
      <c r="U3537" s="10">
        <f t="shared" si="447"/>
        <v>0.13200116590423644</v>
      </c>
      <c r="V3537" s="5" t="s">
        <v>42</v>
      </c>
    </row>
    <row r="3538" spans="1:22" x14ac:dyDescent="0.3">
      <c r="A3538" s="5" t="s">
        <v>3625</v>
      </c>
      <c r="B3538" s="6">
        <v>45813</v>
      </c>
      <c r="C3538" s="5">
        <f t="shared" si="440"/>
        <v>2025</v>
      </c>
      <c r="D3538" s="5">
        <f t="shared" si="441"/>
        <v>6</v>
      </c>
      <c r="E3538" s="5" t="str">
        <f t="shared" si="442"/>
        <v>Jun</v>
      </c>
      <c r="F3538" s="5" t="str">
        <f t="shared" si="443"/>
        <v>Q2</v>
      </c>
      <c r="G3538" s="5" t="s">
        <v>63</v>
      </c>
      <c r="H3538" s="5" t="s">
        <v>109</v>
      </c>
      <c r="I3538" s="5" t="s">
        <v>110</v>
      </c>
      <c r="J3538" s="5" t="s">
        <v>46</v>
      </c>
      <c r="K3538" s="5" t="s">
        <v>89</v>
      </c>
      <c r="L3538" s="5" t="s">
        <v>76</v>
      </c>
      <c r="M3538" s="5" t="s">
        <v>49</v>
      </c>
      <c r="N3538" s="5">
        <v>1</v>
      </c>
      <c r="O3538" s="7">
        <v>2044</v>
      </c>
      <c r="P3538" s="8">
        <v>0.05</v>
      </c>
      <c r="Q3538" s="7">
        <v>1158</v>
      </c>
      <c r="R3538" s="9">
        <f t="shared" si="444"/>
        <v>1941.8</v>
      </c>
      <c r="S3538" s="9">
        <f t="shared" si="445"/>
        <v>1158</v>
      </c>
      <c r="T3538" s="9">
        <f t="shared" si="446"/>
        <v>783.8</v>
      </c>
      <c r="U3538" s="10">
        <f t="shared" si="447"/>
        <v>0.40364610155525799</v>
      </c>
      <c r="V3538" s="5" t="s">
        <v>120</v>
      </c>
    </row>
    <row r="3539" spans="1:22" x14ac:dyDescent="0.3">
      <c r="A3539" s="5" t="s">
        <v>3626</v>
      </c>
      <c r="B3539" s="6">
        <v>45813</v>
      </c>
      <c r="C3539" s="5">
        <f t="shared" si="440"/>
        <v>2025</v>
      </c>
      <c r="D3539" s="5">
        <f t="shared" si="441"/>
        <v>6</v>
      </c>
      <c r="E3539" s="5" t="str">
        <f t="shared" si="442"/>
        <v>Jun</v>
      </c>
      <c r="F3539" s="5" t="str">
        <f t="shared" si="443"/>
        <v>Q2</v>
      </c>
      <c r="G3539" s="5" t="s">
        <v>51</v>
      </c>
      <c r="H3539" s="5" t="s">
        <v>52</v>
      </c>
      <c r="I3539" s="5" t="s">
        <v>53</v>
      </c>
      <c r="J3539" s="5" t="s">
        <v>81</v>
      </c>
      <c r="K3539" s="5" t="s">
        <v>94</v>
      </c>
      <c r="L3539" s="5" t="s">
        <v>40</v>
      </c>
      <c r="M3539" s="5" t="s">
        <v>49</v>
      </c>
      <c r="N3539" s="5">
        <v>1</v>
      </c>
      <c r="O3539" s="7">
        <v>35039</v>
      </c>
      <c r="P3539" s="8">
        <v>0.25</v>
      </c>
      <c r="Q3539" s="7">
        <v>24105</v>
      </c>
      <c r="R3539" s="9">
        <f t="shared" si="444"/>
        <v>26279.25</v>
      </c>
      <c r="S3539" s="9">
        <f t="shared" si="445"/>
        <v>24105</v>
      </c>
      <c r="T3539" s="9">
        <f t="shared" si="446"/>
        <v>2174.25</v>
      </c>
      <c r="U3539" s="10">
        <f t="shared" si="447"/>
        <v>8.2736379462884216E-2</v>
      </c>
      <c r="V3539" s="5" t="s">
        <v>42</v>
      </c>
    </row>
    <row r="3540" spans="1:22" x14ac:dyDescent="0.3">
      <c r="A3540" s="5" t="s">
        <v>3627</v>
      </c>
      <c r="B3540" s="6">
        <v>45813</v>
      </c>
      <c r="C3540" s="5">
        <f t="shared" si="440"/>
        <v>2025</v>
      </c>
      <c r="D3540" s="5">
        <f t="shared" si="441"/>
        <v>6</v>
      </c>
      <c r="E3540" s="5" t="str">
        <f t="shared" si="442"/>
        <v>Jun</v>
      </c>
      <c r="F3540" s="5" t="str">
        <f t="shared" si="443"/>
        <v>Q2</v>
      </c>
      <c r="G3540" s="5" t="s">
        <v>51</v>
      </c>
      <c r="H3540" s="5" t="s">
        <v>52</v>
      </c>
      <c r="I3540" s="5" t="s">
        <v>53</v>
      </c>
      <c r="J3540" s="5" t="s">
        <v>46</v>
      </c>
      <c r="K3540" s="5" t="s">
        <v>66</v>
      </c>
      <c r="L3540" s="5" t="s">
        <v>48</v>
      </c>
      <c r="M3540" s="5" t="s">
        <v>56</v>
      </c>
      <c r="N3540" s="5">
        <v>2</v>
      </c>
      <c r="O3540" s="7">
        <v>320</v>
      </c>
      <c r="P3540" s="8">
        <v>0</v>
      </c>
      <c r="Q3540" s="7">
        <v>125</v>
      </c>
      <c r="R3540" s="9">
        <f t="shared" si="444"/>
        <v>640</v>
      </c>
      <c r="S3540" s="9">
        <f t="shared" si="445"/>
        <v>250</v>
      </c>
      <c r="T3540" s="9">
        <f t="shared" si="446"/>
        <v>390</v>
      </c>
      <c r="U3540" s="10">
        <f t="shared" si="447"/>
        <v>0.609375</v>
      </c>
      <c r="V3540" s="5" t="s">
        <v>42</v>
      </c>
    </row>
    <row r="3541" spans="1:22" x14ac:dyDescent="0.3">
      <c r="A3541" s="5" t="s">
        <v>3628</v>
      </c>
      <c r="B3541" s="6">
        <v>45814</v>
      </c>
      <c r="C3541" s="5">
        <f t="shared" si="440"/>
        <v>2025</v>
      </c>
      <c r="D3541" s="5">
        <f t="shared" si="441"/>
        <v>6</v>
      </c>
      <c r="E3541" s="5" t="str">
        <f t="shared" si="442"/>
        <v>Jun</v>
      </c>
      <c r="F3541" s="5" t="str">
        <f t="shared" si="443"/>
        <v>Q2</v>
      </c>
      <c r="G3541" s="5" t="s">
        <v>35</v>
      </c>
      <c r="H3541" s="5" t="s">
        <v>36</v>
      </c>
      <c r="I3541" s="5" t="s">
        <v>37</v>
      </c>
      <c r="J3541" s="5" t="s">
        <v>54</v>
      </c>
      <c r="K3541" s="5" t="s">
        <v>99</v>
      </c>
      <c r="L3541" s="5" t="s">
        <v>48</v>
      </c>
      <c r="M3541" s="5" t="s">
        <v>56</v>
      </c>
      <c r="N3541" s="5">
        <v>2</v>
      </c>
      <c r="O3541" s="7">
        <v>1738</v>
      </c>
      <c r="P3541" s="8">
        <v>0</v>
      </c>
      <c r="Q3541" s="7">
        <v>917</v>
      </c>
      <c r="R3541" s="9">
        <f t="shared" si="444"/>
        <v>3476</v>
      </c>
      <c r="S3541" s="9">
        <f t="shared" si="445"/>
        <v>1834</v>
      </c>
      <c r="T3541" s="9">
        <f t="shared" si="446"/>
        <v>1642</v>
      </c>
      <c r="U3541" s="10">
        <f t="shared" si="447"/>
        <v>0.47238204833141539</v>
      </c>
      <c r="V3541" s="5" t="s">
        <v>120</v>
      </c>
    </row>
    <row r="3542" spans="1:22" x14ac:dyDescent="0.3">
      <c r="A3542" s="5" t="s">
        <v>3629</v>
      </c>
      <c r="B3542" s="6">
        <v>45814</v>
      </c>
      <c r="C3542" s="5">
        <f t="shared" si="440"/>
        <v>2025</v>
      </c>
      <c r="D3542" s="5">
        <f t="shared" si="441"/>
        <v>6</v>
      </c>
      <c r="E3542" s="5" t="str">
        <f t="shared" si="442"/>
        <v>Jun</v>
      </c>
      <c r="F3542" s="5" t="str">
        <f t="shared" si="443"/>
        <v>Q2</v>
      </c>
      <c r="G3542" s="5" t="s">
        <v>58</v>
      </c>
      <c r="H3542" s="5" t="s">
        <v>72</v>
      </c>
      <c r="I3542" s="5" t="s">
        <v>73</v>
      </c>
      <c r="J3542" s="5" t="s">
        <v>38</v>
      </c>
      <c r="K3542" s="5" t="s">
        <v>39</v>
      </c>
      <c r="L3542" s="5" t="s">
        <v>48</v>
      </c>
      <c r="M3542" s="5" t="s">
        <v>41</v>
      </c>
      <c r="N3542" s="5">
        <v>2</v>
      </c>
      <c r="O3542" s="7">
        <v>49518</v>
      </c>
      <c r="P3542" s="8">
        <v>0.2</v>
      </c>
      <c r="Q3542" s="7">
        <v>41636</v>
      </c>
      <c r="R3542" s="9">
        <f t="shared" si="444"/>
        <v>79228.800000000003</v>
      </c>
      <c r="S3542" s="9">
        <f t="shared" si="445"/>
        <v>83272</v>
      </c>
      <c r="T3542" s="9">
        <f t="shared" si="446"/>
        <v>-4043.1999999999971</v>
      </c>
      <c r="U3542" s="10">
        <f t="shared" si="447"/>
        <v>-5.1031947978512827E-2</v>
      </c>
      <c r="V3542" s="5" t="s">
        <v>42</v>
      </c>
    </row>
    <row r="3543" spans="1:22" x14ac:dyDescent="0.3">
      <c r="A3543" s="5" t="s">
        <v>3630</v>
      </c>
      <c r="B3543" s="6">
        <v>45814</v>
      </c>
      <c r="C3543" s="5">
        <f t="shared" si="440"/>
        <v>2025</v>
      </c>
      <c r="D3543" s="5">
        <f t="shared" si="441"/>
        <v>6</v>
      </c>
      <c r="E3543" s="5" t="str">
        <f t="shared" si="442"/>
        <v>Jun</v>
      </c>
      <c r="F3543" s="5" t="str">
        <f t="shared" si="443"/>
        <v>Q2</v>
      </c>
      <c r="G3543" s="5" t="s">
        <v>35</v>
      </c>
      <c r="H3543" s="5" t="s">
        <v>91</v>
      </c>
      <c r="I3543" s="5" t="s">
        <v>92</v>
      </c>
      <c r="J3543" s="5" t="s">
        <v>46</v>
      </c>
      <c r="K3543" s="5" t="s">
        <v>61</v>
      </c>
      <c r="L3543" s="5" t="s">
        <v>40</v>
      </c>
      <c r="M3543" s="5" t="s">
        <v>56</v>
      </c>
      <c r="N3543" s="5">
        <v>4</v>
      </c>
      <c r="O3543" s="7">
        <v>266</v>
      </c>
      <c r="P3543" s="8">
        <v>0</v>
      </c>
      <c r="Q3543" s="7">
        <v>115</v>
      </c>
      <c r="R3543" s="9">
        <f t="shared" si="444"/>
        <v>1064</v>
      </c>
      <c r="S3543" s="9">
        <f t="shared" si="445"/>
        <v>460</v>
      </c>
      <c r="T3543" s="9">
        <f t="shared" si="446"/>
        <v>604</v>
      </c>
      <c r="U3543" s="10">
        <f t="shared" si="447"/>
        <v>0.56766917293233088</v>
      </c>
      <c r="V3543" s="5" t="s">
        <v>42</v>
      </c>
    </row>
    <row r="3544" spans="1:22" x14ac:dyDescent="0.3">
      <c r="A3544" s="5" t="s">
        <v>3631</v>
      </c>
      <c r="B3544" s="6">
        <v>45814</v>
      </c>
      <c r="C3544" s="5">
        <f t="shared" si="440"/>
        <v>2025</v>
      </c>
      <c r="D3544" s="5">
        <f t="shared" si="441"/>
        <v>6</v>
      </c>
      <c r="E3544" s="5" t="str">
        <f t="shared" si="442"/>
        <v>Jun</v>
      </c>
      <c r="F3544" s="5" t="str">
        <f t="shared" si="443"/>
        <v>Q2</v>
      </c>
      <c r="G3544" s="5" t="s">
        <v>63</v>
      </c>
      <c r="H3544" s="5" t="s">
        <v>109</v>
      </c>
      <c r="I3544" s="5" t="s">
        <v>110</v>
      </c>
      <c r="J3544" s="5" t="s">
        <v>54</v>
      </c>
      <c r="K3544" s="5" t="s">
        <v>55</v>
      </c>
      <c r="L3544" s="5" t="s">
        <v>40</v>
      </c>
      <c r="M3544" s="5" t="s">
        <v>41</v>
      </c>
      <c r="N3544" s="5">
        <v>1</v>
      </c>
      <c r="O3544" s="7">
        <v>3036</v>
      </c>
      <c r="P3544" s="8">
        <v>0.05</v>
      </c>
      <c r="Q3544" s="7">
        <v>1791</v>
      </c>
      <c r="R3544" s="9">
        <f t="shared" si="444"/>
        <v>2884.2</v>
      </c>
      <c r="S3544" s="9">
        <f t="shared" si="445"/>
        <v>1791</v>
      </c>
      <c r="T3544" s="9">
        <f t="shared" si="446"/>
        <v>1093.1999999999998</v>
      </c>
      <c r="U3544" s="10">
        <f t="shared" si="447"/>
        <v>0.37903058040357807</v>
      </c>
      <c r="V3544" s="5" t="s">
        <v>42</v>
      </c>
    </row>
    <row r="3545" spans="1:22" x14ac:dyDescent="0.3">
      <c r="A3545" s="5" t="s">
        <v>3632</v>
      </c>
      <c r="B3545" s="6">
        <v>45814</v>
      </c>
      <c r="C3545" s="5">
        <f t="shared" si="440"/>
        <v>2025</v>
      </c>
      <c r="D3545" s="5">
        <f t="shared" si="441"/>
        <v>6</v>
      </c>
      <c r="E3545" s="5" t="str">
        <f t="shared" si="442"/>
        <v>Jun</v>
      </c>
      <c r="F3545" s="5" t="str">
        <f t="shared" si="443"/>
        <v>Q2</v>
      </c>
      <c r="G3545" s="5" t="s">
        <v>63</v>
      </c>
      <c r="H3545" s="5" t="s">
        <v>64</v>
      </c>
      <c r="I3545" s="5" t="s">
        <v>65</v>
      </c>
      <c r="J3545" s="5" t="s">
        <v>46</v>
      </c>
      <c r="K3545" s="5" t="s">
        <v>89</v>
      </c>
      <c r="L3545" s="5" t="s">
        <v>48</v>
      </c>
      <c r="M3545" s="5" t="s">
        <v>49</v>
      </c>
      <c r="N3545" s="5">
        <v>1</v>
      </c>
      <c r="O3545" s="7">
        <v>2349</v>
      </c>
      <c r="P3545" s="8">
        <v>0.1</v>
      </c>
      <c r="Q3545" s="7">
        <v>1331</v>
      </c>
      <c r="R3545" s="9">
        <f t="shared" si="444"/>
        <v>2114.1</v>
      </c>
      <c r="S3545" s="9">
        <f t="shared" si="445"/>
        <v>1331</v>
      </c>
      <c r="T3545" s="9">
        <f t="shared" si="446"/>
        <v>783.09999999999991</v>
      </c>
      <c r="U3545" s="10">
        <f t="shared" si="447"/>
        <v>0.37041767182252494</v>
      </c>
      <c r="V3545" s="5" t="s">
        <v>42</v>
      </c>
    </row>
    <row r="3546" spans="1:22" x14ac:dyDescent="0.3">
      <c r="A3546" s="5" t="s">
        <v>3633</v>
      </c>
      <c r="B3546" s="6">
        <v>45814</v>
      </c>
      <c r="C3546" s="5">
        <f t="shared" si="440"/>
        <v>2025</v>
      </c>
      <c r="D3546" s="5">
        <f t="shared" si="441"/>
        <v>6</v>
      </c>
      <c r="E3546" s="5" t="str">
        <f t="shared" si="442"/>
        <v>Jun</v>
      </c>
      <c r="F3546" s="5" t="str">
        <f t="shared" si="443"/>
        <v>Q2</v>
      </c>
      <c r="G3546" s="5" t="s">
        <v>35</v>
      </c>
      <c r="H3546" s="5" t="s">
        <v>44</v>
      </c>
      <c r="I3546" s="5" t="s">
        <v>45</v>
      </c>
      <c r="J3546" s="5" t="s">
        <v>38</v>
      </c>
      <c r="K3546" s="5" t="s">
        <v>104</v>
      </c>
      <c r="L3546" s="5" t="s">
        <v>40</v>
      </c>
      <c r="M3546" s="5" t="s">
        <v>56</v>
      </c>
      <c r="N3546" s="5">
        <v>1</v>
      </c>
      <c r="O3546" s="7">
        <v>1598</v>
      </c>
      <c r="P3546" s="8">
        <v>0.05</v>
      </c>
      <c r="Q3546" s="7">
        <v>785</v>
      </c>
      <c r="R3546" s="9">
        <f t="shared" si="444"/>
        <v>1518.1</v>
      </c>
      <c r="S3546" s="9">
        <f t="shared" si="445"/>
        <v>785</v>
      </c>
      <c r="T3546" s="9">
        <f t="shared" si="446"/>
        <v>733.09999999999991</v>
      </c>
      <c r="U3546" s="10">
        <f t="shared" si="447"/>
        <v>0.48290626440945916</v>
      </c>
      <c r="V3546" s="5" t="s">
        <v>42</v>
      </c>
    </row>
    <row r="3547" spans="1:22" x14ac:dyDescent="0.3">
      <c r="A3547" s="5" t="s">
        <v>3634</v>
      </c>
      <c r="B3547" s="6">
        <v>45815</v>
      </c>
      <c r="C3547" s="5">
        <f t="shared" si="440"/>
        <v>2025</v>
      </c>
      <c r="D3547" s="5">
        <f t="shared" si="441"/>
        <v>6</v>
      </c>
      <c r="E3547" s="5" t="str">
        <f t="shared" si="442"/>
        <v>Jun</v>
      </c>
      <c r="F3547" s="5" t="str">
        <f t="shared" si="443"/>
        <v>Q2</v>
      </c>
      <c r="G3547" s="5" t="s">
        <v>51</v>
      </c>
      <c r="H3547" s="5" t="s">
        <v>106</v>
      </c>
      <c r="I3547" s="5" t="s">
        <v>107</v>
      </c>
      <c r="J3547" s="5" t="s">
        <v>54</v>
      </c>
      <c r="K3547" s="5" t="s">
        <v>99</v>
      </c>
      <c r="L3547" s="5" t="s">
        <v>48</v>
      </c>
      <c r="M3547" s="5" t="s">
        <v>41</v>
      </c>
      <c r="N3547" s="5">
        <v>1</v>
      </c>
      <c r="O3547" s="7">
        <v>1886</v>
      </c>
      <c r="P3547" s="8">
        <v>0.1</v>
      </c>
      <c r="Q3547" s="7">
        <v>1006</v>
      </c>
      <c r="R3547" s="9">
        <f t="shared" si="444"/>
        <v>1697.4</v>
      </c>
      <c r="S3547" s="9">
        <f t="shared" si="445"/>
        <v>1006</v>
      </c>
      <c r="T3547" s="9">
        <f t="shared" si="446"/>
        <v>691.40000000000009</v>
      </c>
      <c r="U3547" s="10">
        <f t="shared" si="447"/>
        <v>0.40732885589725465</v>
      </c>
      <c r="V3547" s="5" t="s">
        <v>42</v>
      </c>
    </row>
    <row r="3548" spans="1:22" x14ac:dyDescent="0.3">
      <c r="A3548" s="5" t="s">
        <v>3635</v>
      </c>
      <c r="B3548" s="6">
        <v>45816</v>
      </c>
      <c r="C3548" s="5">
        <f t="shared" si="440"/>
        <v>2025</v>
      </c>
      <c r="D3548" s="5">
        <f t="shared" si="441"/>
        <v>6</v>
      </c>
      <c r="E3548" s="5" t="str">
        <f t="shared" si="442"/>
        <v>Jun</v>
      </c>
      <c r="F3548" s="5" t="str">
        <f t="shared" si="443"/>
        <v>Q2</v>
      </c>
      <c r="G3548" s="5" t="s">
        <v>58</v>
      </c>
      <c r="H3548" s="5" t="s">
        <v>72</v>
      </c>
      <c r="I3548" s="5" t="s">
        <v>73</v>
      </c>
      <c r="J3548" s="5" t="s">
        <v>38</v>
      </c>
      <c r="K3548" s="5" t="s">
        <v>118</v>
      </c>
      <c r="L3548" s="5" t="s">
        <v>76</v>
      </c>
      <c r="M3548" s="5" t="s">
        <v>49</v>
      </c>
      <c r="N3548" s="5">
        <v>4</v>
      </c>
      <c r="O3548" s="7">
        <v>19782</v>
      </c>
      <c r="P3548" s="8">
        <v>0</v>
      </c>
      <c r="Q3548" s="7">
        <v>15702</v>
      </c>
      <c r="R3548" s="9">
        <f t="shared" si="444"/>
        <v>79128</v>
      </c>
      <c r="S3548" s="9">
        <f t="shared" si="445"/>
        <v>62808</v>
      </c>
      <c r="T3548" s="9">
        <f t="shared" si="446"/>
        <v>16320</v>
      </c>
      <c r="U3548" s="10">
        <f t="shared" si="447"/>
        <v>0.20624810433727631</v>
      </c>
      <c r="V3548" s="5" t="s">
        <v>42</v>
      </c>
    </row>
    <row r="3549" spans="1:22" x14ac:dyDescent="0.3">
      <c r="A3549" s="5" t="s">
        <v>3636</v>
      </c>
      <c r="B3549" s="6">
        <v>45817</v>
      </c>
      <c r="C3549" s="5">
        <f t="shared" si="440"/>
        <v>2025</v>
      </c>
      <c r="D3549" s="5">
        <f t="shared" si="441"/>
        <v>6</v>
      </c>
      <c r="E3549" s="5" t="str">
        <f t="shared" si="442"/>
        <v>Jun</v>
      </c>
      <c r="F3549" s="5" t="str">
        <f t="shared" si="443"/>
        <v>Q2</v>
      </c>
      <c r="G3549" s="5" t="s">
        <v>63</v>
      </c>
      <c r="H3549" s="5" t="s">
        <v>109</v>
      </c>
      <c r="I3549" s="5" t="s">
        <v>110</v>
      </c>
      <c r="J3549" s="5" t="s">
        <v>46</v>
      </c>
      <c r="K3549" s="5" t="s">
        <v>66</v>
      </c>
      <c r="L3549" s="5" t="s">
        <v>40</v>
      </c>
      <c r="M3549" s="5" t="s">
        <v>41</v>
      </c>
      <c r="N3549" s="5">
        <v>5</v>
      </c>
      <c r="O3549" s="7">
        <v>328</v>
      </c>
      <c r="P3549" s="8">
        <v>0.15</v>
      </c>
      <c r="Q3549" s="7">
        <v>132</v>
      </c>
      <c r="R3549" s="9">
        <f t="shared" si="444"/>
        <v>1394</v>
      </c>
      <c r="S3549" s="9">
        <f t="shared" si="445"/>
        <v>660</v>
      </c>
      <c r="T3549" s="9">
        <f t="shared" si="446"/>
        <v>734</v>
      </c>
      <c r="U3549" s="10">
        <f t="shared" si="447"/>
        <v>0.52654232424677183</v>
      </c>
      <c r="V3549" s="5" t="s">
        <v>42</v>
      </c>
    </row>
    <row r="3550" spans="1:22" x14ac:dyDescent="0.3">
      <c r="A3550" s="5" t="s">
        <v>3637</v>
      </c>
      <c r="B3550" s="6">
        <v>45817</v>
      </c>
      <c r="C3550" s="5">
        <f t="shared" si="440"/>
        <v>2025</v>
      </c>
      <c r="D3550" s="5">
        <f t="shared" si="441"/>
        <v>6</v>
      </c>
      <c r="E3550" s="5" t="str">
        <f t="shared" si="442"/>
        <v>Jun</v>
      </c>
      <c r="F3550" s="5" t="str">
        <f t="shared" si="443"/>
        <v>Q2</v>
      </c>
      <c r="G3550" s="5" t="s">
        <v>58</v>
      </c>
      <c r="H3550" s="5" t="s">
        <v>72</v>
      </c>
      <c r="I3550" s="5" t="s">
        <v>73</v>
      </c>
      <c r="J3550" s="5" t="s">
        <v>54</v>
      </c>
      <c r="K3550" s="5" t="s">
        <v>55</v>
      </c>
      <c r="L3550" s="5" t="s">
        <v>40</v>
      </c>
      <c r="M3550" s="5" t="s">
        <v>56</v>
      </c>
      <c r="N3550" s="5">
        <v>4</v>
      </c>
      <c r="O3550" s="7">
        <v>2970</v>
      </c>
      <c r="P3550" s="8">
        <v>0</v>
      </c>
      <c r="Q3550" s="7">
        <v>1808</v>
      </c>
      <c r="R3550" s="9">
        <f t="shared" si="444"/>
        <v>11880</v>
      </c>
      <c r="S3550" s="9">
        <f t="shared" si="445"/>
        <v>7232</v>
      </c>
      <c r="T3550" s="9">
        <f t="shared" si="446"/>
        <v>4648</v>
      </c>
      <c r="U3550" s="10">
        <f t="shared" si="447"/>
        <v>0.39124579124579123</v>
      </c>
      <c r="V3550" s="5" t="s">
        <v>42</v>
      </c>
    </row>
    <row r="3551" spans="1:22" x14ac:dyDescent="0.3">
      <c r="A3551" s="5" t="s">
        <v>3638</v>
      </c>
      <c r="B3551" s="6">
        <v>45818</v>
      </c>
      <c r="C3551" s="5">
        <f t="shared" si="440"/>
        <v>2025</v>
      </c>
      <c r="D3551" s="5">
        <f t="shared" si="441"/>
        <v>6</v>
      </c>
      <c r="E3551" s="5" t="str">
        <f t="shared" si="442"/>
        <v>Jun</v>
      </c>
      <c r="F3551" s="5" t="str">
        <f t="shared" si="443"/>
        <v>Q2</v>
      </c>
      <c r="G3551" s="5" t="s">
        <v>58</v>
      </c>
      <c r="H3551" s="5" t="s">
        <v>59</v>
      </c>
      <c r="I3551" s="5" t="s">
        <v>60</v>
      </c>
      <c r="J3551" s="5" t="s">
        <v>54</v>
      </c>
      <c r="K3551" s="5" t="s">
        <v>84</v>
      </c>
      <c r="L3551" s="5" t="s">
        <v>48</v>
      </c>
      <c r="M3551" s="5" t="s">
        <v>56</v>
      </c>
      <c r="N3551" s="5">
        <v>1</v>
      </c>
      <c r="O3551" s="7">
        <v>2450</v>
      </c>
      <c r="P3551" s="8">
        <v>0</v>
      </c>
      <c r="Q3551" s="7">
        <v>1230</v>
      </c>
      <c r="R3551" s="9">
        <f t="shared" si="444"/>
        <v>2450</v>
      </c>
      <c r="S3551" s="9">
        <f t="shared" si="445"/>
        <v>1230</v>
      </c>
      <c r="T3551" s="9">
        <f t="shared" si="446"/>
        <v>1220</v>
      </c>
      <c r="U3551" s="10">
        <f t="shared" si="447"/>
        <v>0.49795918367346936</v>
      </c>
      <c r="V3551" s="5" t="s">
        <v>42</v>
      </c>
    </row>
    <row r="3552" spans="1:22" x14ac:dyDescent="0.3">
      <c r="A3552" s="5" t="s">
        <v>3639</v>
      </c>
      <c r="B3552" s="6">
        <v>45818</v>
      </c>
      <c r="C3552" s="5">
        <f t="shared" si="440"/>
        <v>2025</v>
      </c>
      <c r="D3552" s="5">
        <f t="shared" si="441"/>
        <v>6</v>
      </c>
      <c r="E3552" s="5" t="str">
        <f t="shared" si="442"/>
        <v>Jun</v>
      </c>
      <c r="F3552" s="5" t="str">
        <f t="shared" si="443"/>
        <v>Q2</v>
      </c>
      <c r="G3552" s="5" t="s">
        <v>58</v>
      </c>
      <c r="H3552" s="5" t="s">
        <v>59</v>
      </c>
      <c r="I3552" s="5" t="s">
        <v>60</v>
      </c>
      <c r="J3552" s="5" t="s">
        <v>81</v>
      </c>
      <c r="K3552" s="5" t="s">
        <v>94</v>
      </c>
      <c r="L3552" s="5" t="s">
        <v>48</v>
      </c>
      <c r="M3552" s="5" t="s">
        <v>49</v>
      </c>
      <c r="N3552" s="5">
        <v>1</v>
      </c>
      <c r="O3552" s="7">
        <v>33055</v>
      </c>
      <c r="P3552" s="8">
        <v>0.05</v>
      </c>
      <c r="Q3552" s="7">
        <v>22292</v>
      </c>
      <c r="R3552" s="9">
        <f t="shared" si="444"/>
        <v>31402.25</v>
      </c>
      <c r="S3552" s="9">
        <f t="shared" si="445"/>
        <v>22292</v>
      </c>
      <c r="T3552" s="9">
        <f t="shared" si="446"/>
        <v>9110.25</v>
      </c>
      <c r="U3552" s="10">
        <f t="shared" si="447"/>
        <v>0.29011456185464418</v>
      </c>
      <c r="V3552" s="5" t="s">
        <v>42</v>
      </c>
    </row>
    <row r="3553" spans="1:22" x14ac:dyDescent="0.3">
      <c r="A3553" s="5" t="s">
        <v>3640</v>
      </c>
      <c r="B3553" s="6">
        <v>45819</v>
      </c>
      <c r="C3553" s="5">
        <f t="shared" si="440"/>
        <v>2025</v>
      </c>
      <c r="D3553" s="5">
        <f t="shared" si="441"/>
        <v>6</v>
      </c>
      <c r="E3553" s="5" t="str">
        <f t="shared" si="442"/>
        <v>Jun</v>
      </c>
      <c r="F3553" s="5" t="str">
        <f t="shared" si="443"/>
        <v>Q2</v>
      </c>
      <c r="G3553" s="5" t="s">
        <v>58</v>
      </c>
      <c r="H3553" s="5" t="s">
        <v>59</v>
      </c>
      <c r="I3553" s="5" t="s">
        <v>60</v>
      </c>
      <c r="J3553" s="5" t="s">
        <v>46</v>
      </c>
      <c r="K3553" s="5" t="s">
        <v>89</v>
      </c>
      <c r="L3553" s="5" t="s">
        <v>40</v>
      </c>
      <c r="M3553" s="5" t="s">
        <v>41</v>
      </c>
      <c r="N3553" s="5">
        <v>1</v>
      </c>
      <c r="O3553" s="7">
        <v>2162</v>
      </c>
      <c r="P3553" s="8">
        <v>0.05</v>
      </c>
      <c r="Q3553" s="7">
        <v>1233</v>
      </c>
      <c r="R3553" s="9">
        <f t="shared" si="444"/>
        <v>2053.9</v>
      </c>
      <c r="S3553" s="9">
        <f t="shared" si="445"/>
        <v>1233</v>
      </c>
      <c r="T3553" s="9">
        <f t="shared" si="446"/>
        <v>820.90000000000009</v>
      </c>
      <c r="U3553" s="10">
        <f t="shared" si="447"/>
        <v>0.39967866011003461</v>
      </c>
      <c r="V3553" s="5" t="s">
        <v>42</v>
      </c>
    </row>
    <row r="3554" spans="1:22" x14ac:dyDescent="0.3">
      <c r="A3554" s="5" t="s">
        <v>3641</v>
      </c>
      <c r="B3554" s="6">
        <v>45819</v>
      </c>
      <c r="C3554" s="5">
        <f t="shared" si="440"/>
        <v>2025</v>
      </c>
      <c r="D3554" s="5">
        <f t="shared" si="441"/>
        <v>6</v>
      </c>
      <c r="E3554" s="5" t="str">
        <f t="shared" si="442"/>
        <v>Jun</v>
      </c>
      <c r="F3554" s="5" t="str">
        <f t="shared" si="443"/>
        <v>Q2</v>
      </c>
      <c r="G3554" s="5" t="s">
        <v>51</v>
      </c>
      <c r="H3554" s="5" t="s">
        <v>79</v>
      </c>
      <c r="I3554" s="5" t="s">
        <v>80</v>
      </c>
      <c r="J3554" s="5" t="s">
        <v>46</v>
      </c>
      <c r="K3554" s="5" t="s">
        <v>47</v>
      </c>
      <c r="L3554" s="5" t="s">
        <v>40</v>
      </c>
      <c r="M3554" s="5" t="s">
        <v>49</v>
      </c>
      <c r="N3554" s="5">
        <v>1</v>
      </c>
      <c r="O3554" s="7">
        <v>452</v>
      </c>
      <c r="P3554" s="8">
        <v>0</v>
      </c>
      <c r="Q3554" s="7">
        <v>200</v>
      </c>
      <c r="R3554" s="9">
        <f t="shared" si="444"/>
        <v>452</v>
      </c>
      <c r="S3554" s="9">
        <f t="shared" si="445"/>
        <v>200</v>
      </c>
      <c r="T3554" s="9">
        <f t="shared" si="446"/>
        <v>252</v>
      </c>
      <c r="U3554" s="10">
        <f t="shared" si="447"/>
        <v>0.55752212389380529</v>
      </c>
      <c r="V3554" s="5" t="s">
        <v>42</v>
      </c>
    </row>
    <row r="3555" spans="1:22" x14ac:dyDescent="0.3">
      <c r="A3555" s="5" t="s">
        <v>3642</v>
      </c>
      <c r="B3555" s="6">
        <v>45819</v>
      </c>
      <c r="C3555" s="5">
        <f t="shared" si="440"/>
        <v>2025</v>
      </c>
      <c r="D3555" s="5">
        <f t="shared" si="441"/>
        <v>6</v>
      </c>
      <c r="E3555" s="5" t="str">
        <f t="shared" si="442"/>
        <v>Jun</v>
      </c>
      <c r="F3555" s="5" t="str">
        <f t="shared" si="443"/>
        <v>Q2</v>
      </c>
      <c r="G3555" s="5" t="s">
        <v>51</v>
      </c>
      <c r="H3555" s="5" t="s">
        <v>106</v>
      </c>
      <c r="I3555" s="5" t="s">
        <v>107</v>
      </c>
      <c r="J3555" s="5" t="s">
        <v>81</v>
      </c>
      <c r="K3555" s="5" t="s">
        <v>94</v>
      </c>
      <c r="L3555" s="5" t="s">
        <v>40</v>
      </c>
      <c r="M3555" s="5" t="s">
        <v>49</v>
      </c>
      <c r="N3555" s="5">
        <v>2</v>
      </c>
      <c r="O3555" s="7">
        <v>30235</v>
      </c>
      <c r="P3555" s="8">
        <v>0.2</v>
      </c>
      <c r="Q3555" s="7">
        <v>20265</v>
      </c>
      <c r="R3555" s="9">
        <f t="shared" si="444"/>
        <v>48376</v>
      </c>
      <c r="S3555" s="9">
        <f t="shared" si="445"/>
        <v>40530</v>
      </c>
      <c r="T3555" s="9">
        <f t="shared" si="446"/>
        <v>7846</v>
      </c>
      <c r="U3555" s="10">
        <f t="shared" si="447"/>
        <v>0.1621878617496279</v>
      </c>
      <c r="V3555" s="5" t="s">
        <v>42</v>
      </c>
    </row>
    <row r="3556" spans="1:22" x14ac:dyDescent="0.3">
      <c r="A3556" s="5" t="s">
        <v>3643</v>
      </c>
      <c r="B3556" s="6">
        <v>45819</v>
      </c>
      <c r="C3556" s="5">
        <f t="shared" si="440"/>
        <v>2025</v>
      </c>
      <c r="D3556" s="5">
        <f t="shared" si="441"/>
        <v>6</v>
      </c>
      <c r="E3556" s="5" t="str">
        <f t="shared" si="442"/>
        <v>Jun</v>
      </c>
      <c r="F3556" s="5" t="str">
        <f t="shared" si="443"/>
        <v>Q2</v>
      </c>
      <c r="G3556" s="5" t="s">
        <v>63</v>
      </c>
      <c r="H3556" s="5" t="s">
        <v>86</v>
      </c>
      <c r="I3556" s="5" t="s">
        <v>87</v>
      </c>
      <c r="J3556" s="5" t="s">
        <v>46</v>
      </c>
      <c r="K3556" s="5" t="s">
        <v>66</v>
      </c>
      <c r="L3556" s="5" t="s">
        <v>76</v>
      </c>
      <c r="M3556" s="5" t="s">
        <v>56</v>
      </c>
      <c r="N3556" s="5">
        <v>2</v>
      </c>
      <c r="O3556" s="7">
        <v>305</v>
      </c>
      <c r="P3556" s="8">
        <v>0</v>
      </c>
      <c r="Q3556" s="7">
        <v>122</v>
      </c>
      <c r="R3556" s="9">
        <f t="shared" si="444"/>
        <v>610</v>
      </c>
      <c r="S3556" s="9">
        <f t="shared" si="445"/>
        <v>244</v>
      </c>
      <c r="T3556" s="9">
        <f t="shared" si="446"/>
        <v>366</v>
      </c>
      <c r="U3556" s="10">
        <f t="shared" si="447"/>
        <v>0.6</v>
      </c>
      <c r="V3556" s="5" t="s">
        <v>42</v>
      </c>
    </row>
    <row r="3557" spans="1:22" x14ac:dyDescent="0.3">
      <c r="A3557" s="5" t="s">
        <v>3644</v>
      </c>
      <c r="B3557" s="6">
        <v>45819</v>
      </c>
      <c r="C3557" s="5">
        <f t="shared" si="440"/>
        <v>2025</v>
      </c>
      <c r="D3557" s="5">
        <f t="shared" si="441"/>
        <v>6</v>
      </c>
      <c r="E3557" s="5" t="str">
        <f t="shared" si="442"/>
        <v>Jun</v>
      </c>
      <c r="F3557" s="5" t="str">
        <f t="shared" si="443"/>
        <v>Q2</v>
      </c>
      <c r="G3557" s="5" t="s">
        <v>58</v>
      </c>
      <c r="H3557" s="5" t="s">
        <v>68</v>
      </c>
      <c r="I3557" s="5" t="s">
        <v>69</v>
      </c>
      <c r="J3557" s="5" t="s">
        <v>54</v>
      </c>
      <c r="K3557" s="5" t="s">
        <v>55</v>
      </c>
      <c r="L3557" s="5" t="s">
        <v>76</v>
      </c>
      <c r="M3557" s="5" t="s">
        <v>41</v>
      </c>
      <c r="N3557" s="5">
        <v>4</v>
      </c>
      <c r="O3557" s="7">
        <v>2765</v>
      </c>
      <c r="P3557" s="8">
        <v>0.1</v>
      </c>
      <c r="Q3557" s="7">
        <v>1632</v>
      </c>
      <c r="R3557" s="9">
        <f t="shared" si="444"/>
        <v>9954</v>
      </c>
      <c r="S3557" s="9">
        <f t="shared" si="445"/>
        <v>6528</v>
      </c>
      <c r="T3557" s="9">
        <f t="shared" si="446"/>
        <v>3426</v>
      </c>
      <c r="U3557" s="10">
        <f t="shared" si="447"/>
        <v>0.34418324291742014</v>
      </c>
      <c r="V3557" s="5" t="s">
        <v>42</v>
      </c>
    </row>
    <row r="3558" spans="1:22" x14ac:dyDescent="0.3">
      <c r="A3558" s="5" t="s">
        <v>3645</v>
      </c>
      <c r="B3558" s="6">
        <v>45820</v>
      </c>
      <c r="C3558" s="5">
        <f t="shared" si="440"/>
        <v>2025</v>
      </c>
      <c r="D3558" s="5">
        <f t="shared" si="441"/>
        <v>6</v>
      </c>
      <c r="E3558" s="5" t="str">
        <f t="shared" si="442"/>
        <v>Jun</v>
      </c>
      <c r="F3558" s="5" t="str">
        <f t="shared" si="443"/>
        <v>Q2</v>
      </c>
      <c r="G3558" s="5" t="s">
        <v>58</v>
      </c>
      <c r="H3558" s="5" t="s">
        <v>59</v>
      </c>
      <c r="I3558" s="5" t="s">
        <v>60</v>
      </c>
      <c r="J3558" s="5" t="s">
        <v>81</v>
      </c>
      <c r="K3558" s="5" t="s">
        <v>130</v>
      </c>
      <c r="L3558" s="5" t="s">
        <v>48</v>
      </c>
      <c r="M3558" s="5" t="s">
        <v>41</v>
      </c>
      <c r="N3558" s="5">
        <v>1</v>
      </c>
      <c r="O3558" s="7">
        <v>13398</v>
      </c>
      <c r="P3558" s="8">
        <v>0.35</v>
      </c>
      <c r="Q3558" s="7">
        <v>8164</v>
      </c>
      <c r="R3558" s="9">
        <f t="shared" si="444"/>
        <v>8708.7000000000007</v>
      </c>
      <c r="S3558" s="9">
        <f t="shared" si="445"/>
        <v>8164</v>
      </c>
      <c r="T3558" s="9">
        <f t="shared" si="446"/>
        <v>544.70000000000073</v>
      </c>
      <c r="U3558" s="10">
        <f t="shared" si="447"/>
        <v>6.2546648753545389E-2</v>
      </c>
      <c r="V3558" s="5" t="s">
        <v>42</v>
      </c>
    </row>
    <row r="3559" spans="1:22" x14ac:dyDescent="0.3">
      <c r="A3559" s="5" t="s">
        <v>3646</v>
      </c>
      <c r="B3559" s="6">
        <v>45820</v>
      </c>
      <c r="C3559" s="5">
        <f t="shared" si="440"/>
        <v>2025</v>
      </c>
      <c r="D3559" s="5">
        <f t="shared" si="441"/>
        <v>6</v>
      </c>
      <c r="E3559" s="5" t="str">
        <f t="shared" si="442"/>
        <v>Jun</v>
      </c>
      <c r="F3559" s="5" t="str">
        <f t="shared" si="443"/>
        <v>Q2</v>
      </c>
      <c r="G3559" s="5" t="s">
        <v>63</v>
      </c>
      <c r="H3559" s="5" t="s">
        <v>109</v>
      </c>
      <c r="I3559" s="5" t="s">
        <v>110</v>
      </c>
      <c r="J3559" s="5" t="s">
        <v>54</v>
      </c>
      <c r="K3559" s="5" t="s">
        <v>84</v>
      </c>
      <c r="L3559" s="5" t="s">
        <v>76</v>
      </c>
      <c r="M3559" s="5" t="s">
        <v>49</v>
      </c>
      <c r="N3559" s="5">
        <v>1</v>
      </c>
      <c r="O3559" s="7">
        <v>2601</v>
      </c>
      <c r="P3559" s="8">
        <v>0.1</v>
      </c>
      <c r="Q3559" s="7">
        <v>1319</v>
      </c>
      <c r="R3559" s="9">
        <f t="shared" si="444"/>
        <v>2340.9</v>
      </c>
      <c r="S3559" s="9">
        <f t="shared" si="445"/>
        <v>1319</v>
      </c>
      <c r="T3559" s="9">
        <f t="shared" si="446"/>
        <v>1021.9000000000001</v>
      </c>
      <c r="U3559" s="10">
        <f t="shared" si="447"/>
        <v>0.43654150113204326</v>
      </c>
      <c r="V3559" s="5" t="s">
        <v>42</v>
      </c>
    </row>
    <row r="3560" spans="1:22" x14ac:dyDescent="0.3">
      <c r="A3560" s="5" t="s">
        <v>3647</v>
      </c>
      <c r="B3560" s="6">
        <v>45820</v>
      </c>
      <c r="C3560" s="5">
        <f t="shared" si="440"/>
        <v>2025</v>
      </c>
      <c r="D3560" s="5">
        <f t="shared" si="441"/>
        <v>6</v>
      </c>
      <c r="E3560" s="5" t="str">
        <f t="shared" si="442"/>
        <v>Jun</v>
      </c>
      <c r="F3560" s="5" t="str">
        <f t="shared" si="443"/>
        <v>Q2</v>
      </c>
      <c r="G3560" s="5" t="s">
        <v>51</v>
      </c>
      <c r="H3560" s="5" t="s">
        <v>79</v>
      </c>
      <c r="I3560" s="5" t="s">
        <v>80</v>
      </c>
      <c r="J3560" s="5" t="s">
        <v>81</v>
      </c>
      <c r="K3560" s="5" t="s">
        <v>82</v>
      </c>
      <c r="L3560" s="5" t="s">
        <v>76</v>
      </c>
      <c r="M3560" s="5" t="s">
        <v>56</v>
      </c>
      <c r="N3560" s="5">
        <v>4</v>
      </c>
      <c r="O3560" s="7">
        <v>6040</v>
      </c>
      <c r="P3560" s="8">
        <v>0.3</v>
      </c>
      <c r="Q3560" s="7">
        <v>3303</v>
      </c>
      <c r="R3560" s="9">
        <f t="shared" si="444"/>
        <v>16912</v>
      </c>
      <c r="S3560" s="9">
        <f t="shared" si="445"/>
        <v>13212</v>
      </c>
      <c r="T3560" s="9">
        <f t="shared" si="446"/>
        <v>3700</v>
      </c>
      <c r="U3560" s="10">
        <f t="shared" si="447"/>
        <v>0.21877956480605487</v>
      </c>
      <c r="V3560" s="5" t="s">
        <v>42</v>
      </c>
    </row>
    <row r="3561" spans="1:22" x14ac:dyDescent="0.3">
      <c r="A3561" s="5" t="s">
        <v>3648</v>
      </c>
      <c r="B3561" s="6">
        <v>45820</v>
      </c>
      <c r="C3561" s="5">
        <f t="shared" si="440"/>
        <v>2025</v>
      </c>
      <c r="D3561" s="5">
        <f t="shared" si="441"/>
        <v>6</v>
      </c>
      <c r="E3561" s="5" t="str">
        <f t="shared" si="442"/>
        <v>Jun</v>
      </c>
      <c r="F3561" s="5" t="str">
        <f t="shared" si="443"/>
        <v>Q2</v>
      </c>
      <c r="G3561" s="5" t="s">
        <v>58</v>
      </c>
      <c r="H3561" s="5" t="s">
        <v>68</v>
      </c>
      <c r="I3561" s="5" t="s">
        <v>69</v>
      </c>
      <c r="J3561" s="5" t="s">
        <v>81</v>
      </c>
      <c r="K3561" s="5" t="s">
        <v>130</v>
      </c>
      <c r="L3561" s="5" t="s">
        <v>40</v>
      </c>
      <c r="M3561" s="5" t="s">
        <v>56</v>
      </c>
      <c r="N3561" s="5">
        <v>1</v>
      </c>
      <c r="O3561" s="7">
        <v>12904</v>
      </c>
      <c r="P3561" s="8">
        <v>0.35</v>
      </c>
      <c r="Q3561" s="7">
        <v>7514</v>
      </c>
      <c r="R3561" s="9">
        <f t="shared" si="444"/>
        <v>8387.6</v>
      </c>
      <c r="S3561" s="9">
        <f t="shared" si="445"/>
        <v>7514</v>
      </c>
      <c r="T3561" s="9">
        <f t="shared" si="446"/>
        <v>873.60000000000036</v>
      </c>
      <c r="U3561" s="10">
        <f t="shared" si="447"/>
        <v>0.10415375077495354</v>
      </c>
      <c r="V3561" s="5" t="s">
        <v>42</v>
      </c>
    </row>
    <row r="3562" spans="1:22" x14ac:dyDescent="0.3">
      <c r="A3562" s="5" t="s">
        <v>3649</v>
      </c>
      <c r="B3562" s="6">
        <v>45820</v>
      </c>
      <c r="C3562" s="5">
        <f t="shared" si="440"/>
        <v>2025</v>
      </c>
      <c r="D3562" s="5">
        <f t="shared" si="441"/>
        <v>6</v>
      </c>
      <c r="E3562" s="5" t="str">
        <f t="shared" si="442"/>
        <v>Jun</v>
      </c>
      <c r="F3562" s="5" t="str">
        <f t="shared" si="443"/>
        <v>Q2</v>
      </c>
      <c r="G3562" s="5" t="s">
        <v>58</v>
      </c>
      <c r="H3562" s="5" t="s">
        <v>72</v>
      </c>
      <c r="I3562" s="5" t="s">
        <v>73</v>
      </c>
      <c r="J3562" s="5" t="s">
        <v>46</v>
      </c>
      <c r="K3562" s="5" t="s">
        <v>89</v>
      </c>
      <c r="L3562" s="5" t="s">
        <v>40</v>
      </c>
      <c r="M3562" s="5" t="s">
        <v>49</v>
      </c>
      <c r="N3562" s="5">
        <v>1</v>
      </c>
      <c r="O3562" s="7">
        <v>2297</v>
      </c>
      <c r="P3562" s="8">
        <v>0.15</v>
      </c>
      <c r="Q3562" s="7">
        <v>1367</v>
      </c>
      <c r="R3562" s="9">
        <f t="shared" si="444"/>
        <v>1952.45</v>
      </c>
      <c r="S3562" s="9">
        <f t="shared" si="445"/>
        <v>1367</v>
      </c>
      <c r="T3562" s="9">
        <f t="shared" si="446"/>
        <v>585.45000000000005</v>
      </c>
      <c r="U3562" s="10">
        <f t="shared" si="447"/>
        <v>0.29985402955261342</v>
      </c>
      <c r="V3562" s="5" t="s">
        <v>42</v>
      </c>
    </row>
    <row r="3563" spans="1:22" x14ac:dyDescent="0.3">
      <c r="A3563" s="5" t="s">
        <v>3650</v>
      </c>
      <c r="B3563" s="6">
        <v>45820</v>
      </c>
      <c r="C3563" s="5">
        <f t="shared" si="440"/>
        <v>2025</v>
      </c>
      <c r="D3563" s="5">
        <f t="shared" si="441"/>
        <v>6</v>
      </c>
      <c r="E3563" s="5" t="str">
        <f t="shared" si="442"/>
        <v>Jun</v>
      </c>
      <c r="F3563" s="5" t="str">
        <f t="shared" si="443"/>
        <v>Q2</v>
      </c>
      <c r="G3563" s="5" t="s">
        <v>58</v>
      </c>
      <c r="H3563" s="5" t="s">
        <v>59</v>
      </c>
      <c r="I3563" s="5" t="s">
        <v>60</v>
      </c>
      <c r="J3563" s="5" t="s">
        <v>46</v>
      </c>
      <c r="K3563" s="5" t="s">
        <v>66</v>
      </c>
      <c r="L3563" s="5" t="s">
        <v>76</v>
      </c>
      <c r="M3563" s="5" t="s">
        <v>49</v>
      </c>
      <c r="N3563" s="5">
        <v>5</v>
      </c>
      <c r="O3563" s="7">
        <v>317</v>
      </c>
      <c r="P3563" s="8">
        <v>0.05</v>
      </c>
      <c r="Q3563" s="7">
        <v>124</v>
      </c>
      <c r="R3563" s="9">
        <f t="shared" si="444"/>
        <v>1505.75</v>
      </c>
      <c r="S3563" s="9">
        <f t="shared" si="445"/>
        <v>620</v>
      </c>
      <c r="T3563" s="9">
        <f t="shared" si="446"/>
        <v>885.75</v>
      </c>
      <c r="U3563" s="10">
        <f t="shared" si="447"/>
        <v>0.58824506060102943</v>
      </c>
      <c r="V3563" s="5" t="s">
        <v>42</v>
      </c>
    </row>
    <row r="3564" spans="1:22" x14ac:dyDescent="0.3">
      <c r="A3564" s="5" t="s">
        <v>3651</v>
      </c>
      <c r="B3564" s="6">
        <v>45820</v>
      </c>
      <c r="C3564" s="5">
        <f t="shared" si="440"/>
        <v>2025</v>
      </c>
      <c r="D3564" s="5">
        <f t="shared" si="441"/>
        <v>6</v>
      </c>
      <c r="E3564" s="5" t="str">
        <f t="shared" si="442"/>
        <v>Jun</v>
      </c>
      <c r="F3564" s="5" t="str">
        <f t="shared" si="443"/>
        <v>Q2</v>
      </c>
      <c r="G3564" s="5" t="s">
        <v>63</v>
      </c>
      <c r="H3564" s="5" t="s">
        <v>64</v>
      </c>
      <c r="I3564" s="5" t="s">
        <v>65</v>
      </c>
      <c r="J3564" s="5" t="s">
        <v>46</v>
      </c>
      <c r="K3564" s="5" t="s">
        <v>47</v>
      </c>
      <c r="L3564" s="5" t="s">
        <v>40</v>
      </c>
      <c r="M3564" s="5" t="s">
        <v>41</v>
      </c>
      <c r="N3564" s="5">
        <v>3</v>
      </c>
      <c r="O3564" s="7">
        <v>453</v>
      </c>
      <c r="P3564" s="8">
        <v>0.05</v>
      </c>
      <c r="Q3564" s="7">
        <v>206</v>
      </c>
      <c r="R3564" s="9">
        <f t="shared" si="444"/>
        <v>1291.05</v>
      </c>
      <c r="S3564" s="9">
        <f t="shared" si="445"/>
        <v>618</v>
      </c>
      <c r="T3564" s="9">
        <f t="shared" si="446"/>
        <v>673.05</v>
      </c>
      <c r="U3564" s="10">
        <f t="shared" si="447"/>
        <v>0.52131985593121877</v>
      </c>
      <c r="V3564" s="5" t="s">
        <v>42</v>
      </c>
    </row>
    <row r="3565" spans="1:22" x14ac:dyDescent="0.3">
      <c r="A3565" s="5" t="s">
        <v>3652</v>
      </c>
      <c r="B3565" s="6">
        <v>45821</v>
      </c>
      <c r="C3565" s="5">
        <f t="shared" si="440"/>
        <v>2025</v>
      </c>
      <c r="D3565" s="5">
        <f t="shared" si="441"/>
        <v>6</v>
      </c>
      <c r="E3565" s="5" t="str">
        <f t="shared" si="442"/>
        <v>Jun</v>
      </c>
      <c r="F3565" s="5" t="str">
        <f t="shared" si="443"/>
        <v>Q2</v>
      </c>
      <c r="G3565" s="5" t="s">
        <v>35</v>
      </c>
      <c r="H3565" s="5" t="s">
        <v>36</v>
      </c>
      <c r="I3565" s="5" t="s">
        <v>37</v>
      </c>
      <c r="J3565" s="5" t="s">
        <v>46</v>
      </c>
      <c r="K3565" s="5" t="s">
        <v>61</v>
      </c>
      <c r="L3565" s="5" t="s">
        <v>40</v>
      </c>
      <c r="M3565" s="5" t="s">
        <v>56</v>
      </c>
      <c r="N3565" s="5">
        <v>1</v>
      </c>
      <c r="O3565" s="7">
        <v>272</v>
      </c>
      <c r="P3565" s="8">
        <v>0</v>
      </c>
      <c r="Q3565" s="7">
        <v>114</v>
      </c>
      <c r="R3565" s="9">
        <f t="shared" si="444"/>
        <v>272</v>
      </c>
      <c r="S3565" s="9">
        <f t="shared" si="445"/>
        <v>114</v>
      </c>
      <c r="T3565" s="9">
        <f t="shared" si="446"/>
        <v>158</v>
      </c>
      <c r="U3565" s="10">
        <f t="shared" si="447"/>
        <v>0.58088235294117652</v>
      </c>
      <c r="V3565" s="5" t="s">
        <v>42</v>
      </c>
    </row>
    <row r="3566" spans="1:22" x14ac:dyDescent="0.3">
      <c r="A3566" s="5" t="s">
        <v>3653</v>
      </c>
      <c r="B3566" s="6">
        <v>45821</v>
      </c>
      <c r="C3566" s="5">
        <f t="shared" si="440"/>
        <v>2025</v>
      </c>
      <c r="D3566" s="5">
        <f t="shared" si="441"/>
        <v>6</v>
      </c>
      <c r="E3566" s="5" t="str">
        <f t="shared" si="442"/>
        <v>Jun</v>
      </c>
      <c r="F3566" s="5" t="str">
        <f t="shared" si="443"/>
        <v>Q2</v>
      </c>
      <c r="G3566" s="5" t="s">
        <v>35</v>
      </c>
      <c r="H3566" s="5" t="s">
        <v>36</v>
      </c>
      <c r="I3566" s="5" t="s">
        <v>37</v>
      </c>
      <c r="J3566" s="5" t="s">
        <v>54</v>
      </c>
      <c r="K3566" s="5" t="s">
        <v>99</v>
      </c>
      <c r="L3566" s="5" t="s">
        <v>76</v>
      </c>
      <c r="M3566" s="5" t="s">
        <v>49</v>
      </c>
      <c r="N3566" s="5">
        <v>2</v>
      </c>
      <c r="O3566" s="7">
        <v>1628</v>
      </c>
      <c r="P3566" s="8">
        <v>0</v>
      </c>
      <c r="Q3566" s="7">
        <v>844</v>
      </c>
      <c r="R3566" s="9">
        <f t="shared" si="444"/>
        <v>3256</v>
      </c>
      <c r="S3566" s="9">
        <f t="shared" si="445"/>
        <v>1688</v>
      </c>
      <c r="T3566" s="9">
        <f t="shared" si="446"/>
        <v>1568</v>
      </c>
      <c r="U3566" s="10">
        <f t="shared" si="447"/>
        <v>0.48157248157248156</v>
      </c>
      <c r="V3566" s="5" t="s">
        <v>42</v>
      </c>
    </row>
    <row r="3567" spans="1:22" x14ac:dyDescent="0.3">
      <c r="A3567" s="5" t="s">
        <v>3654</v>
      </c>
      <c r="B3567" s="6">
        <v>45821</v>
      </c>
      <c r="C3567" s="5">
        <f t="shared" si="440"/>
        <v>2025</v>
      </c>
      <c r="D3567" s="5">
        <f t="shared" si="441"/>
        <v>6</v>
      </c>
      <c r="E3567" s="5" t="str">
        <f t="shared" si="442"/>
        <v>Jun</v>
      </c>
      <c r="F3567" s="5" t="str">
        <f t="shared" si="443"/>
        <v>Q2</v>
      </c>
      <c r="G3567" s="5" t="s">
        <v>35</v>
      </c>
      <c r="H3567" s="5" t="s">
        <v>91</v>
      </c>
      <c r="I3567" s="5" t="s">
        <v>92</v>
      </c>
      <c r="J3567" s="5" t="s">
        <v>46</v>
      </c>
      <c r="K3567" s="5" t="s">
        <v>66</v>
      </c>
      <c r="L3567" s="5" t="s">
        <v>40</v>
      </c>
      <c r="M3567" s="5" t="s">
        <v>41</v>
      </c>
      <c r="N3567" s="5">
        <v>2</v>
      </c>
      <c r="O3567" s="7">
        <v>276</v>
      </c>
      <c r="P3567" s="8">
        <v>0.15</v>
      </c>
      <c r="Q3567" s="7">
        <v>114</v>
      </c>
      <c r="R3567" s="9">
        <f t="shared" si="444"/>
        <v>469.2</v>
      </c>
      <c r="S3567" s="9">
        <f t="shared" si="445"/>
        <v>228</v>
      </c>
      <c r="T3567" s="9">
        <f t="shared" si="446"/>
        <v>241.2</v>
      </c>
      <c r="U3567" s="10">
        <f t="shared" si="447"/>
        <v>0.51406649616368283</v>
      </c>
      <c r="V3567" s="5" t="s">
        <v>42</v>
      </c>
    </row>
    <row r="3568" spans="1:22" x14ac:dyDescent="0.3">
      <c r="A3568" s="5" t="s">
        <v>3655</v>
      </c>
      <c r="B3568" s="6">
        <v>45821</v>
      </c>
      <c r="C3568" s="5">
        <f t="shared" si="440"/>
        <v>2025</v>
      </c>
      <c r="D3568" s="5">
        <f t="shared" si="441"/>
        <v>6</v>
      </c>
      <c r="E3568" s="5" t="str">
        <f t="shared" si="442"/>
        <v>Jun</v>
      </c>
      <c r="F3568" s="5" t="str">
        <f t="shared" si="443"/>
        <v>Q2</v>
      </c>
      <c r="G3568" s="5" t="s">
        <v>58</v>
      </c>
      <c r="H3568" s="5" t="s">
        <v>68</v>
      </c>
      <c r="I3568" s="5" t="s">
        <v>69</v>
      </c>
      <c r="J3568" s="5" t="s">
        <v>38</v>
      </c>
      <c r="K3568" s="5" t="s">
        <v>39</v>
      </c>
      <c r="L3568" s="5" t="s">
        <v>76</v>
      </c>
      <c r="M3568" s="5" t="s">
        <v>56</v>
      </c>
      <c r="N3568" s="5">
        <v>1</v>
      </c>
      <c r="O3568" s="7">
        <v>55553</v>
      </c>
      <c r="P3568" s="8">
        <v>0.15</v>
      </c>
      <c r="Q3568" s="7">
        <v>46576</v>
      </c>
      <c r="R3568" s="9">
        <f t="shared" si="444"/>
        <v>47220.049999999996</v>
      </c>
      <c r="S3568" s="9">
        <f t="shared" si="445"/>
        <v>46576</v>
      </c>
      <c r="T3568" s="9">
        <f t="shared" si="446"/>
        <v>644.04999999999563</v>
      </c>
      <c r="U3568" s="10">
        <f t="shared" si="447"/>
        <v>1.3639333291684267E-2</v>
      </c>
      <c r="V3568" s="5" t="s">
        <v>42</v>
      </c>
    </row>
    <row r="3569" spans="1:22" x14ac:dyDescent="0.3">
      <c r="A3569" s="5" t="s">
        <v>3656</v>
      </c>
      <c r="B3569" s="6">
        <v>45822</v>
      </c>
      <c r="C3569" s="5">
        <f t="shared" si="440"/>
        <v>2025</v>
      </c>
      <c r="D3569" s="5">
        <f t="shared" si="441"/>
        <v>6</v>
      </c>
      <c r="E3569" s="5" t="str">
        <f t="shared" si="442"/>
        <v>Jun</v>
      </c>
      <c r="F3569" s="5" t="str">
        <f t="shared" si="443"/>
        <v>Q2</v>
      </c>
      <c r="G3569" s="5" t="s">
        <v>35</v>
      </c>
      <c r="H3569" s="5" t="s">
        <v>36</v>
      </c>
      <c r="I3569" s="5" t="s">
        <v>37</v>
      </c>
      <c r="J3569" s="5" t="s">
        <v>46</v>
      </c>
      <c r="K3569" s="5" t="s">
        <v>89</v>
      </c>
      <c r="L3569" s="5" t="s">
        <v>40</v>
      </c>
      <c r="M3569" s="5" t="s">
        <v>49</v>
      </c>
      <c r="N3569" s="5">
        <v>1</v>
      </c>
      <c r="O3569" s="7">
        <v>2228</v>
      </c>
      <c r="P3569" s="8">
        <v>0</v>
      </c>
      <c r="Q3569" s="7">
        <v>1328</v>
      </c>
      <c r="R3569" s="9">
        <f t="shared" si="444"/>
        <v>2228</v>
      </c>
      <c r="S3569" s="9">
        <f t="shared" si="445"/>
        <v>1328</v>
      </c>
      <c r="T3569" s="9">
        <f t="shared" si="446"/>
        <v>900</v>
      </c>
      <c r="U3569" s="10">
        <f t="shared" si="447"/>
        <v>0.40394973070017953</v>
      </c>
      <c r="V3569" s="5" t="s">
        <v>42</v>
      </c>
    </row>
    <row r="3570" spans="1:22" x14ac:dyDescent="0.3">
      <c r="A3570" s="5" t="s">
        <v>3657</v>
      </c>
      <c r="B3570" s="6">
        <v>45822</v>
      </c>
      <c r="C3570" s="5">
        <f t="shared" si="440"/>
        <v>2025</v>
      </c>
      <c r="D3570" s="5">
        <f t="shared" si="441"/>
        <v>6</v>
      </c>
      <c r="E3570" s="5" t="str">
        <f t="shared" si="442"/>
        <v>Jun</v>
      </c>
      <c r="F3570" s="5" t="str">
        <f t="shared" si="443"/>
        <v>Q2</v>
      </c>
      <c r="G3570" s="5" t="s">
        <v>63</v>
      </c>
      <c r="H3570" s="5" t="s">
        <v>64</v>
      </c>
      <c r="I3570" s="5" t="s">
        <v>65</v>
      </c>
      <c r="J3570" s="5" t="s">
        <v>54</v>
      </c>
      <c r="K3570" s="5" t="s">
        <v>84</v>
      </c>
      <c r="L3570" s="5" t="s">
        <v>76</v>
      </c>
      <c r="M3570" s="5" t="s">
        <v>49</v>
      </c>
      <c r="N3570" s="5">
        <v>1</v>
      </c>
      <c r="O3570" s="7">
        <v>2554</v>
      </c>
      <c r="P3570" s="8">
        <v>0</v>
      </c>
      <c r="Q3570" s="7">
        <v>1270</v>
      </c>
      <c r="R3570" s="9">
        <f t="shared" si="444"/>
        <v>2554</v>
      </c>
      <c r="S3570" s="9">
        <f t="shared" si="445"/>
        <v>1270</v>
      </c>
      <c r="T3570" s="9">
        <f t="shared" si="446"/>
        <v>1284</v>
      </c>
      <c r="U3570" s="10">
        <f t="shared" si="447"/>
        <v>0.50274079874706346</v>
      </c>
      <c r="V3570" s="5" t="s">
        <v>42</v>
      </c>
    </row>
    <row r="3571" spans="1:22" x14ac:dyDescent="0.3">
      <c r="A3571" s="5" t="s">
        <v>3658</v>
      </c>
      <c r="B3571" s="6">
        <v>45823</v>
      </c>
      <c r="C3571" s="5">
        <f t="shared" si="440"/>
        <v>2025</v>
      </c>
      <c r="D3571" s="5">
        <f t="shared" si="441"/>
        <v>6</v>
      </c>
      <c r="E3571" s="5" t="str">
        <f t="shared" si="442"/>
        <v>Jun</v>
      </c>
      <c r="F3571" s="5" t="str">
        <f t="shared" si="443"/>
        <v>Q2</v>
      </c>
      <c r="G3571" s="5" t="s">
        <v>35</v>
      </c>
      <c r="H3571" s="5" t="s">
        <v>36</v>
      </c>
      <c r="I3571" s="5" t="s">
        <v>37</v>
      </c>
      <c r="J3571" s="5" t="s">
        <v>54</v>
      </c>
      <c r="K3571" s="5" t="s">
        <v>55</v>
      </c>
      <c r="L3571" s="5" t="s">
        <v>48</v>
      </c>
      <c r="M3571" s="5" t="s">
        <v>49</v>
      </c>
      <c r="N3571" s="5">
        <v>2</v>
      </c>
      <c r="O3571" s="7">
        <v>2924</v>
      </c>
      <c r="P3571" s="8">
        <v>0.1</v>
      </c>
      <c r="Q3571" s="7">
        <v>1764</v>
      </c>
      <c r="R3571" s="9">
        <f t="shared" si="444"/>
        <v>5263.2</v>
      </c>
      <c r="S3571" s="9">
        <f t="shared" si="445"/>
        <v>3528</v>
      </c>
      <c r="T3571" s="9">
        <f t="shared" si="446"/>
        <v>1735.1999999999998</v>
      </c>
      <c r="U3571" s="10">
        <f t="shared" si="447"/>
        <v>0.32968536251709984</v>
      </c>
      <c r="V3571" s="5" t="s">
        <v>42</v>
      </c>
    </row>
    <row r="3572" spans="1:22" x14ac:dyDescent="0.3">
      <c r="A3572" s="5" t="s">
        <v>3659</v>
      </c>
      <c r="B3572" s="6">
        <v>45823</v>
      </c>
      <c r="C3572" s="5">
        <f t="shared" si="440"/>
        <v>2025</v>
      </c>
      <c r="D3572" s="5">
        <f t="shared" si="441"/>
        <v>6</v>
      </c>
      <c r="E3572" s="5" t="str">
        <f t="shared" si="442"/>
        <v>Jun</v>
      </c>
      <c r="F3572" s="5" t="str">
        <f t="shared" si="443"/>
        <v>Q2</v>
      </c>
      <c r="G3572" s="5" t="s">
        <v>51</v>
      </c>
      <c r="H3572" s="5" t="s">
        <v>52</v>
      </c>
      <c r="I3572" s="5" t="s">
        <v>53</v>
      </c>
      <c r="J3572" s="5" t="s">
        <v>81</v>
      </c>
      <c r="K3572" s="5" t="s">
        <v>146</v>
      </c>
      <c r="L3572" s="5" t="s">
        <v>76</v>
      </c>
      <c r="M3572" s="5" t="s">
        <v>56</v>
      </c>
      <c r="N3572" s="5">
        <v>5</v>
      </c>
      <c r="O3572" s="7">
        <v>9243</v>
      </c>
      <c r="P3572" s="8">
        <v>0.2</v>
      </c>
      <c r="Q3572" s="7">
        <v>5719</v>
      </c>
      <c r="R3572" s="9">
        <f t="shared" si="444"/>
        <v>36972</v>
      </c>
      <c r="S3572" s="9">
        <f t="shared" si="445"/>
        <v>28595</v>
      </c>
      <c r="T3572" s="9">
        <f t="shared" si="446"/>
        <v>8377</v>
      </c>
      <c r="U3572" s="10">
        <f t="shared" si="447"/>
        <v>0.22657686898193227</v>
      </c>
      <c r="V3572" s="5" t="s">
        <v>42</v>
      </c>
    </row>
    <row r="3573" spans="1:22" x14ac:dyDescent="0.3">
      <c r="A3573" s="5" t="s">
        <v>3660</v>
      </c>
      <c r="B3573" s="6">
        <v>45823</v>
      </c>
      <c r="C3573" s="5">
        <f t="shared" si="440"/>
        <v>2025</v>
      </c>
      <c r="D3573" s="5">
        <f t="shared" si="441"/>
        <v>6</v>
      </c>
      <c r="E3573" s="5" t="str">
        <f t="shared" si="442"/>
        <v>Jun</v>
      </c>
      <c r="F3573" s="5" t="str">
        <f t="shared" si="443"/>
        <v>Q2</v>
      </c>
      <c r="G3573" s="5" t="s">
        <v>63</v>
      </c>
      <c r="H3573" s="5" t="s">
        <v>109</v>
      </c>
      <c r="I3573" s="5" t="s">
        <v>110</v>
      </c>
      <c r="J3573" s="5" t="s">
        <v>46</v>
      </c>
      <c r="K3573" s="5" t="s">
        <v>61</v>
      </c>
      <c r="L3573" s="5" t="s">
        <v>40</v>
      </c>
      <c r="M3573" s="5" t="s">
        <v>49</v>
      </c>
      <c r="N3573" s="5">
        <v>2</v>
      </c>
      <c r="O3573" s="7">
        <v>234</v>
      </c>
      <c r="P3573" s="8">
        <v>0.1</v>
      </c>
      <c r="Q3573" s="7">
        <v>97</v>
      </c>
      <c r="R3573" s="9">
        <f t="shared" si="444"/>
        <v>421.2</v>
      </c>
      <c r="S3573" s="9">
        <f t="shared" si="445"/>
        <v>194</v>
      </c>
      <c r="T3573" s="9">
        <f t="shared" si="446"/>
        <v>227.2</v>
      </c>
      <c r="U3573" s="10">
        <f t="shared" si="447"/>
        <v>0.53941120607787274</v>
      </c>
      <c r="V3573" s="5" t="s">
        <v>42</v>
      </c>
    </row>
    <row r="3574" spans="1:22" x14ac:dyDescent="0.3">
      <c r="A3574" s="5" t="s">
        <v>3661</v>
      </c>
      <c r="B3574" s="6">
        <v>45824</v>
      </c>
      <c r="C3574" s="5">
        <f t="shared" si="440"/>
        <v>2025</v>
      </c>
      <c r="D3574" s="5">
        <f t="shared" si="441"/>
        <v>6</v>
      </c>
      <c r="E3574" s="5" t="str">
        <f t="shared" si="442"/>
        <v>Jun</v>
      </c>
      <c r="F3574" s="5" t="str">
        <f t="shared" si="443"/>
        <v>Q2</v>
      </c>
      <c r="G3574" s="5" t="s">
        <v>63</v>
      </c>
      <c r="H3574" s="5" t="s">
        <v>64</v>
      </c>
      <c r="I3574" s="5" t="s">
        <v>65</v>
      </c>
      <c r="J3574" s="5" t="s">
        <v>46</v>
      </c>
      <c r="K3574" s="5" t="s">
        <v>89</v>
      </c>
      <c r="L3574" s="5" t="s">
        <v>48</v>
      </c>
      <c r="M3574" s="5" t="s">
        <v>49</v>
      </c>
      <c r="N3574" s="5">
        <v>3</v>
      </c>
      <c r="O3574" s="7">
        <v>2126</v>
      </c>
      <c r="P3574" s="8">
        <v>0</v>
      </c>
      <c r="Q3574" s="7">
        <v>1229</v>
      </c>
      <c r="R3574" s="9">
        <f t="shared" si="444"/>
        <v>6378</v>
      </c>
      <c r="S3574" s="9">
        <f t="shared" si="445"/>
        <v>3687</v>
      </c>
      <c r="T3574" s="9">
        <f t="shared" si="446"/>
        <v>2691</v>
      </c>
      <c r="U3574" s="10">
        <f t="shared" si="447"/>
        <v>0.42191909689557855</v>
      </c>
      <c r="V3574" s="5" t="s">
        <v>42</v>
      </c>
    </row>
    <row r="3575" spans="1:22" x14ac:dyDescent="0.3">
      <c r="A3575" s="5" t="s">
        <v>3662</v>
      </c>
      <c r="B3575" s="6">
        <v>45824</v>
      </c>
      <c r="C3575" s="5">
        <f t="shared" si="440"/>
        <v>2025</v>
      </c>
      <c r="D3575" s="5">
        <f t="shared" si="441"/>
        <v>6</v>
      </c>
      <c r="E3575" s="5" t="str">
        <f t="shared" si="442"/>
        <v>Jun</v>
      </c>
      <c r="F3575" s="5" t="str">
        <f t="shared" si="443"/>
        <v>Q2</v>
      </c>
      <c r="G3575" s="5" t="s">
        <v>51</v>
      </c>
      <c r="H3575" s="5" t="s">
        <v>79</v>
      </c>
      <c r="I3575" s="5" t="s">
        <v>80</v>
      </c>
      <c r="J3575" s="5" t="s">
        <v>38</v>
      </c>
      <c r="K3575" s="5" t="s">
        <v>118</v>
      </c>
      <c r="L3575" s="5" t="s">
        <v>40</v>
      </c>
      <c r="M3575" s="5" t="s">
        <v>56</v>
      </c>
      <c r="N3575" s="5">
        <v>1</v>
      </c>
      <c r="O3575" s="7">
        <v>18705</v>
      </c>
      <c r="P3575" s="8">
        <v>0.05</v>
      </c>
      <c r="Q3575" s="7">
        <v>15018</v>
      </c>
      <c r="R3575" s="9">
        <f t="shared" si="444"/>
        <v>17769.75</v>
      </c>
      <c r="S3575" s="9">
        <f t="shared" si="445"/>
        <v>15018</v>
      </c>
      <c r="T3575" s="9">
        <f t="shared" si="446"/>
        <v>2751.75</v>
      </c>
      <c r="U3575" s="10">
        <f t="shared" si="447"/>
        <v>0.15485586460135906</v>
      </c>
      <c r="V3575" s="5" t="s">
        <v>42</v>
      </c>
    </row>
    <row r="3576" spans="1:22" x14ac:dyDescent="0.3">
      <c r="A3576" s="5" t="s">
        <v>3663</v>
      </c>
      <c r="B3576" s="6">
        <v>45824</v>
      </c>
      <c r="C3576" s="5">
        <f t="shared" si="440"/>
        <v>2025</v>
      </c>
      <c r="D3576" s="5">
        <f t="shared" si="441"/>
        <v>6</v>
      </c>
      <c r="E3576" s="5" t="str">
        <f t="shared" si="442"/>
        <v>Jun</v>
      </c>
      <c r="F3576" s="5" t="str">
        <f t="shared" si="443"/>
        <v>Q2</v>
      </c>
      <c r="G3576" s="5" t="s">
        <v>51</v>
      </c>
      <c r="H3576" s="5" t="s">
        <v>106</v>
      </c>
      <c r="I3576" s="5" t="s">
        <v>107</v>
      </c>
      <c r="J3576" s="5" t="s">
        <v>38</v>
      </c>
      <c r="K3576" s="5" t="s">
        <v>39</v>
      </c>
      <c r="L3576" s="5" t="s">
        <v>40</v>
      </c>
      <c r="M3576" s="5" t="s">
        <v>56</v>
      </c>
      <c r="N3576" s="5">
        <v>3</v>
      </c>
      <c r="O3576" s="7">
        <v>49621</v>
      </c>
      <c r="P3576" s="8">
        <v>0.1</v>
      </c>
      <c r="Q3576" s="7">
        <v>42856</v>
      </c>
      <c r="R3576" s="9">
        <f t="shared" si="444"/>
        <v>133976.70000000001</v>
      </c>
      <c r="S3576" s="9">
        <f t="shared" si="445"/>
        <v>128568</v>
      </c>
      <c r="T3576" s="9">
        <f t="shared" si="446"/>
        <v>5408.7000000000116</v>
      </c>
      <c r="U3576" s="10">
        <f t="shared" si="447"/>
        <v>4.0370452474198952E-2</v>
      </c>
      <c r="V3576" s="5" t="s">
        <v>42</v>
      </c>
    </row>
    <row r="3577" spans="1:22" x14ac:dyDescent="0.3">
      <c r="A3577" s="5" t="s">
        <v>3664</v>
      </c>
      <c r="B3577" s="6">
        <v>45824</v>
      </c>
      <c r="C3577" s="5">
        <f t="shared" si="440"/>
        <v>2025</v>
      </c>
      <c r="D3577" s="5">
        <f t="shared" si="441"/>
        <v>6</v>
      </c>
      <c r="E3577" s="5" t="str">
        <f t="shared" si="442"/>
        <v>Jun</v>
      </c>
      <c r="F3577" s="5" t="str">
        <f t="shared" si="443"/>
        <v>Q2</v>
      </c>
      <c r="G3577" s="5" t="s">
        <v>58</v>
      </c>
      <c r="H3577" s="5" t="s">
        <v>72</v>
      </c>
      <c r="I3577" s="5" t="s">
        <v>73</v>
      </c>
      <c r="J3577" s="5" t="s">
        <v>38</v>
      </c>
      <c r="K3577" s="5" t="s">
        <v>39</v>
      </c>
      <c r="L3577" s="5" t="s">
        <v>48</v>
      </c>
      <c r="M3577" s="5" t="s">
        <v>41</v>
      </c>
      <c r="N3577" s="5">
        <v>1</v>
      </c>
      <c r="O3577" s="7">
        <v>56347</v>
      </c>
      <c r="P3577" s="8">
        <v>0.1</v>
      </c>
      <c r="Q3577" s="7">
        <v>47004</v>
      </c>
      <c r="R3577" s="9">
        <f t="shared" si="444"/>
        <v>50712.3</v>
      </c>
      <c r="S3577" s="9">
        <f t="shared" si="445"/>
        <v>47004</v>
      </c>
      <c r="T3577" s="9">
        <f t="shared" si="446"/>
        <v>3708.3000000000029</v>
      </c>
      <c r="U3577" s="10">
        <f t="shared" si="447"/>
        <v>7.312427162641022E-2</v>
      </c>
      <c r="V3577" s="5" t="s">
        <v>42</v>
      </c>
    </row>
    <row r="3578" spans="1:22" x14ac:dyDescent="0.3">
      <c r="A3578" s="5" t="s">
        <v>3665</v>
      </c>
      <c r="B3578" s="6">
        <v>45824</v>
      </c>
      <c r="C3578" s="5">
        <f t="shared" si="440"/>
        <v>2025</v>
      </c>
      <c r="D3578" s="5">
        <f t="shared" si="441"/>
        <v>6</v>
      </c>
      <c r="E3578" s="5" t="str">
        <f t="shared" si="442"/>
        <v>Jun</v>
      </c>
      <c r="F3578" s="5" t="str">
        <f t="shared" si="443"/>
        <v>Q2</v>
      </c>
      <c r="G3578" s="5" t="s">
        <v>63</v>
      </c>
      <c r="H3578" s="5" t="s">
        <v>64</v>
      </c>
      <c r="I3578" s="5" t="s">
        <v>65</v>
      </c>
      <c r="J3578" s="5" t="s">
        <v>46</v>
      </c>
      <c r="K3578" s="5" t="s">
        <v>61</v>
      </c>
      <c r="L3578" s="5" t="s">
        <v>40</v>
      </c>
      <c r="M3578" s="5" t="s">
        <v>56</v>
      </c>
      <c r="N3578" s="5">
        <v>5</v>
      </c>
      <c r="O3578" s="7">
        <v>252</v>
      </c>
      <c r="P3578" s="8">
        <v>0</v>
      </c>
      <c r="Q3578" s="7">
        <v>106</v>
      </c>
      <c r="R3578" s="9">
        <f t="shared" si="444"/>
        <v>1260</v>
      </c>
      <c r="S3578" s="9">
        <f t="shared" si="445"/>
        <v>530</v>
      </c>
      <c r="T3578" s="9">
        <f t="shared" si="446"/>
        <v>730</v>
      </c>
      <c r="U3578" s="10">
        <f t="shared" si="447"/>
        <v>0.57936507936507942</v>
      </c>
      <c r="V3578" s="5" t="s">
        <v>42</v>
      </c>
    </row>
    <row r="3579" spans="1:22" x14ac:dyDescent="0.3">
      <c r="A3579" s="5" t="s">
        <v>3666</v>
      </c>
      <c r="B3579" s="6">
        <v>45825</v>
      </c>
      <c r="C3579" s="5">
        <f t="shared" si="440"/>
        <v>2025</v>
      </c>
      <c r="D3579" s="5">
        <f t="shared" si="441"/>
        <v>6</v>
      </c>
      <c r="E3579" s="5" t="str">
        <f t="shared" si="442"/>
        <v>Jun</v>
      </c>
      <c r="F3579" s="5" t="str">
        <f t="shared" si="443"/>
        <v>Q2</v>
      </c>
      <c r="G3579" s="5" t="s">
        <v>63</v>
      </c>
      <c r="H3579" s="5" t="s">
        <v>64</v>
      </c>
      <c r="I3579" s="5" t="s">
        <v>65</v>
      </c>
      <c r="J3579" s="5" t="s">
        <v>38</v>
      </c>
      <c r="K3579" s="5" t="s">
        <v>104</v>
      </c>
      <c r="L3579" s="5" t="s">
        <v>40</v>
      </c>
      <c r="M3579" s="5" t="s">
        <v>56</v>
      </c>
      <c r="N3579" s="5">
        <v>5</v>
      </c>
      <c r="O3579" s="7">
        <v>1539</v>
      </c>
      <c r="P3579" s="8">
        <v>0.1</v>
      </c>
      <c r="Q3579" s="7">
        <v>783</v>
      </c>
      <c r="R3579" s="9">
        <f t="shared" si="444"/>
        <v>6925.5</v>
      </c>
      <c r="S3579" s="9">
        <f t="shared" si="445"/>
        <v>3915</v>
      </c>
      <c r="T3579" s="9">
        <f t="shared" si="446"/>
        <v>3010.5</v>
      </c>
      <c r="U3579" s="10">
        <f t="shared" si="447"/>
        <v>0.43469785575048731</v>
      </c>
      <c r="V3579" s="5" t="s">
        <v>42</v>
      </c>
    </row>
    <row r="3580" spans="1:22" x14ac:dyDescent="0.3">
      <c r="A3580" s="5" t="s">
        <v>3667</v>
      </c>
      <c r="B3580" s="6">
        <v>45825</v>
      </c>
      <c r="C3580" s="5">
        <f t="shared" si="440"/>
        <v>2025</v>
      </c>
      <c r="D3580" s="5">
        <f t="shared" si="441"/>
        <v>6</v>
      </c>
      <c r="E3580" s="5" t="str">
        <f t="shared" si="442"/>
        <v>Jun</v>
      </c>
      <c r="F3580" s="5" t="str">
        <f t="shared" si="443"/>
        <v>Q2</v>
      </c>
      <c r="G3580" s="5" t="s">
        <v>35</v>
      </c>
      <c r="H3580" s="5" t="s">
        <v>44</v>
      </c>
      <c r="I3580" s="5" t="s">
        <v>45</v>
      </c>
      <c r="J3580" s="5" t="s">
        <v>46</v>
      </c>
      <c r="K3580" s="5" t="s">
        <v>89</v>
      </c>
      <c r="L3580" s="5" t="s">
        <v>40</v>
      </c>
      <c r="M3580" s="5" t="s">
        <v>56</v>
      </c>
      <c r="N3580" s="5">
        <v>1</v>
      </c>
      <c r="O3580" s="7">
        <v>2151</v>
      </c>
      <c r="P3580" s="8">
        <v>0</v>
      </c>
      <c r="Q3580" s="7">
        <v>1277</v>
      </c>
      <c r="R3580" s="9">
        <f t="shared" si="444"/>
        <v>2151</v>
      </c>
      <c r="S3580" s="9">
        <f t="shared" si="445"/>
        <v>1277</v>
      </c>
      <c r="T3580" s="9">
        <f t="shared" si="446"/>
        <v>874</v>
      </c>
      <c r="U3580" s="10">
        <f t="shared" si="447"/>
        <v>0.40632264063226409</v>
      </c>
      <c r="V3580" s="5" t="s">
        <v>42</v>
      </c>
    </row>
    <row r="3581" spans="1:22" x14ac:dyDescent="0.3">
      <c r="A3581" s="5" t="s">
        <v>3668</v>
      </c>
      <c r="B3581" s="6">
        <v>45826</v>
      </c>
      <c r="C3581" s="5">
        <f t="shared" si="440"/>
        <v>2025</v>
      </c>
      <c r="D3581" s="5">
        <f t="shared" si="441"/>
        <v>6</v>
      </c>
      <c r="E3581" s="5" t="str">
        <f t="shared" si="442"/>
        <v>Jun</v>
      </c>
      <c r="F3581" s="5" t="str">
        <f t="shared" si="443"/>
        <v>Q2</v>
      </c>
      <c r="G3581" s="5" t="s">
        <v>51</v>
      </c>
      <c r="H3581" s="5" t="s">
        <v>79</v>
      </c>
      <c r="I3581" s="5" t="s">
        <v>80</v>
      </c>
      <c r="J3581" s="5" t="s">
        <v>46</v>
      </c>
      <c r="K3581" s="5" t="s">
        <v>61</v>
      </c>
      <c r="L3581" s="5" t="s">
        <v>40</v>
      </c>
      <c r="M3581" s="5" t="s">
        <v>41</v>
      </c>
      <c r="N3581" s="5">
        <v>1</v>
      </c>
      <c r="O3581" s="7">
        <v>272</v>
      </c>
      <c r="P3581" s="8">
        <v>0.05</v>
      </c>
      <c r="Q3581" s="7">
        <v>117</v>
      </c>
      <c r="R3581" s="9">
        <f t="shared" si="444"/>
        <v>258.39999999999998</v>
      </c>
      <c r="S3581" s="9">
        <f t="shared" si="445"/>
        <v>117</v>
      </c>
      <c r="T3581" s="9">
        <f t="shared" si="446"/>
        <v>141.39999999999998</v>
      </c>
      <c r="U3581" s="10">
        <f t="shared" si="447"/>
        <v>0.54721362229102166</v>
      </c>
      <c r="V3581" s="5" t="s">
        <v>42</v>
      </c>
    </row>
    <row r="3582" spans="1:22" x14ac:dyDescent="0.3">
      <c r="A3582" s="5" t="s">
        <v>3669</v>
      </c>
      <c r="B3582" s="6">
        <v>45826</v>
      </c>
      <c r="C3582" s="5">
        <f t="shared" si="440"/>
        <v>2025</v>
      </c>
      <c r="D3582" s="5">
        <f t="shared" si="441"/>
        <v>6</v>
      </c>
      <c r="E3582" s="5" t="str">
        <f t="shared" si="442"/>
        <v>Jun</v>
      </c>
      <c r="F3582" s="5" t="str">
        <f t="shared" si="443"/>
        <v>Q2</v>
      </c>
      <c r="G3582" s="5" t="s">
        <v>35</v>
      </c>
      <c r="H3582" s="5" t="s">
        <v>36</v>
      </c>
      <c r="I3582" s="5" t="s">
        <v>37</v>
      </c>
      <c r="J3582" s="5" t="s">
        <v>46</v>
      </c>
      <c r="K3582" s="5" t="s">
        <v>66</v>
      </c>
      <c r="L3582" s="5" t="s">
        <v>40</v>
      </c>
      <c r="M3582" s="5" t="s">
        <v>41</v>
      </c>
      <c r="N3582" s="5">
        <v>8</v>
      </c>
      <c r="O3582" s="7">
        <v>290</v>
      </c>
      <c r="P3582" s="8">
        <v>0.2</v>
      </c>
      <c r="Q3582" s="7">
        <v>116</v>
      </c>
      <c r="R3582" s="9">
        <f t="shared" si="444"/>
        <v>1856</v>
      </c>
      <c r="S3582" s="9">
        <f t="shared" si="445"/>
        <v>928</v>
      </c>
      <c r="T3582" s="9">
        <f t="shared" si="446"/>
        <v>928</v>
      </c>
      <c r="U3582" s="10">
        <f t="shared" si="447"/>
        <v>0.5</v>
      </c>
      <c r="V3582" s="5" t="s">
        <v>42</v>
      </c>
    </row>
    <row r="3583" spans="1:22" x14ac:dyDescent="0.3">
      <c r="A3583" s="5" t="s">
        <v>3670</v>
      </c>
      <c r="B3583" s="6">
        <v>45826</v>
      </c>
      <c r="C3583" s="5">
        <f t="shared" si="440"/>
        <v>2025</v>
      </c>
      <c r="D3583" s="5">
        <f t="shared" si="441"/>
        <v>6</v>
      </c>
      <c r="E3583" s="5" t="str">
        <f t="shared" si="442"/>
        <v>Jun</v>
      </c>
      <c r="F3583" s="5" t="str">
        <f t="shared" si="443"/>
        <v>Q2</v>
      </c>
      <c r="G3583" s="5" t="s">
        <v>51</v>
      </c>
      <c r="H3583" s="5" t="s">
        <v>79</v>
      </c>
      <c r="I3583" s="5" t="s">
        <v>80</v>
      </c>
      <c r="J3583" s="5" t="s">
        <v>46</v>
      </c>
      <c r="K3583" s="5" t="s">
        <v>89</v>
      </c>
      <c r="L3583" s="5" t="s">
        <v>76</v>
      </c>
      <c r="M3583" s="5" t="s">
        <v>49</v>
      </c>
      <c r="N3583" s="5">
        <v>3</v>
      </c>
      <c r="O3583" s="7">
        <v>2171</v>
      </c>
      <c r="P3583" s="8">
        <v>0.15</v>
      </c>
      <c r="Q3583" s="7">
        <v>1233</v>
      </c>
      <c r="R3583" s="9">
        <f t="shared" si="444"/>
        <v>5536.05</v>
      </c>
      <c r="S3583" s="9">
        <f t="shared" si="445"/>
        <v>3699</v>
      </c>
      <c r="T3583" s="9">
        <f t="shared" si="446"/>
        <v>1837.0500000000002</v>
      </c>
      <c r="U3583" s="10">
        <f t="shared" si="447"/>
        <v>0.33183406941772564</v>
      </c>
      <c r="V3583" s="5" t="s">
        <v>42</v>
      </c>
    </row>
    <row r="3584" spans="1:22" x14ac:dyDescent="0.3">
      <c r="A3584" s="5" t="s">
        <v>3671</v>
      </c>
      <c r="B3584" s="6">
        <v>45827</v>
      </c>
      <c r="C3584" s="5">
        <f t="shared" si="440"/>
        <v>2025</v>
      </c>
      <c r="D3584" s="5">
        <f t="shared" si="441"/>
        <v>6</v>
      </c>
      <c r="E3584" s="5" t="str">
        <f t="shared" si="442"/>
        <v>Jun</v>
      </c>
      <c r="F3584" s="5" t="str">
        <f t="shared" si="443"/>
        <v>Q2</v>
      </c>
      <c r="G3584" s="5" t="s">
        <v>63</v>
      </c>
      <c r="H3584" s="5" t="s">
        <v>64</v>
      </c>
      <c r="I3584" s="5" t="s">
        <v>65</v>
      </c>
      <c r="J3584" s="5" t="s">
        <v>81</v>
      </c>
      <c r="K3584" s="5" t="s">
        <v>146</v>
      </c>
      <c r="L3584" s="5" t="s">
        <v>76</v>
      </c>
      <c r="M3584" s="5" t="s">
        <v>49</v>
      </c>
      <c r="N3584" s="5">
        <v>4</v>
      </c>
      <c r="O3584" s="7">
        <v>8433</v>
      </c>
      <c r="P3584" s="8">
        <v>0.1</v>
      </c>
      <c r="Q3584" s="7">
        <v>5256</v>
      </c>
      <c r="R3584" s="9">
        <f t="shared" si="444"/>
        <v>30358.799999999999</v>
      </c>
      <c r="S3584" s="9">
        <f t="shared" si="445"/>
        <v>21024</v>
      </c>
      <c r="T3584" s="9">
        <f t="shared" si="446"/>
        <v>9334.7999999999993</v>
      </c>
      <c r="U3584" s="10">
        <f t="shared" si="447"/>
        <v>0.30748250919008657</v>
      </c>
      <c r="V3584" s="5" t="s">
        <v>42</v>
      </c>
    </row>
    <row r="3585" spans="1:22" x14ac:dyDescent="0.3">
      <c r="A3585" s="5" t="s">
        <v>3672</v>
      </c>
      <c r="B3585" s="6">
        <v>45827</v>
      </c>
      <c r="C3585" s="5">
        <f t="shared" si="440"/>
        <v>2025</v>
      </c>
      <c r="D3585" s="5">
        <f t="shared" si="441"/>
        <v>6</v>
      </c>
      <c r="E3585" s="5" t="str">
        <f t="shared" si="442"/>
        <v>Jun</v>
      </c>
      <c r="F3585" s="5" t="str">
        <f t="shared" si="443"/>
        <v>Q2</v>
      </c>
      <c r="G3585" s="5" t="s">
        <v>51</v>
      </c>
      <c r="H3585" s="5" t="s">
        <v>79</v>
      </c>
      <c r="I3585" s="5" t="s">
        <v>80</v>
      </c>
      <c r="J3585" s="5" t="s">
        <v>38</v>
      </c>
      <c r="K3585" s="5" t="s">
        <v>75</v>
      </c>
      <c r="L3585" s="5" t="s">
        <v>40</v>
      </c>
      <c r="M3585" s="5" t="s">
        <v>56</v>
      </c>
      <c r="N3585" s="5">
        <v>3</v>
      </c>
      <c r="O3585" s="7">
        <v>12099</v>
      </c>
      <c r="P3585" s="8">
        <v>0</v>
      </c>
      <c r="Q3585" s="7">
        <v>8917</v>
      </c>
      <c r="R3585" s="9">
        <f t="shared" si="444"/>
        <v>36297</v>
      </c>
      <c r="S3585" s="9">
        <f t="shared" si="445"/>
        <v>26751</v>
      </c>
      <c r="T3585" s="9">
        <f t="shared" si="446"/>
        <v>9546</v>
      </c>
      <c r="U3585" s="10">
        <f t="shared" si="447"/>
        <v>0.26299694189602446</v>
      </c>
      <c r="V3585" s="5" t="s">
        <v>42</v>
      </c>
    </row>
    <row r="3586" spans="1:22" x14ac:dyDescent="0.3">
      <c r="A3586" s="5" t="s">
        <v>3673</v>
      </c>
      <c r="B3586" s="6">
        <v>45828</v>
      </c>
      <c r="C3586" s="5">
        <f t="shared" ref="C3586:C3649" si="448">YEAR(B3586)</f>
        <v>2025</v>
      </c>
      <c r="D3586" s="5">
        <f t="shared" ref="D3586:D3649" si="449">MONTH(B3586)</f>
        <v>6</v>
      </c>
      <c r="E3586" s="5" t="str">
        <f t="shared" ref="E3586:E3649" si="450">TEXT(B3586,"mmm")</f>
        <v>Jun</v>
      </c>
      <c r="F3586" s="5" t="str">
        <f t="shared" ref="F3586:F3649" si="451">"Q"&amp;ROUNDUP(D3586/3,0)</f>
        <v>Q2</v>
      </c>
      <c r="G3586" s="5" t="s">
        <v>58</v>
      </c>
      <c r="H3586" s="5" t="s">
        <v>59</v>
      </c>
      <c r="I3586" s="5" t="s">
        <v>60</v>
      </c>
      <c r="J3586" s="5" t="s">
        <v>38</v>
      </c>
      <c r="K3586" s="5" t="s">
        <v>104</v>
      </c>
      <c r="L3586" s="5" t="s">
        <v>76</v>
      </c>
      <c r="M3586" s="5" t="s">
        <v>56</v>
      </c>
      <c r="N3586" s="5">
        <v>2</v>
      </c>
      <c r="O3586" s="7">
        <v>1388</v>
      </c>
      <c r="P3586" s="8">
        <v>0</v>
      </c>
      <c r="Q3586" s="7">
        <v>684</v>
      </c>
      <c r="R3586" s="9">
        <f t="shared" ref="R3586:R3649" si="452">N3586*O3586*(1-P3586)</f>
        <v>2776</v>
      </c>
      <c r="S3586" s="9">
        <f t="shared" ref="S3586:S3649" si="453">N3586*Q3586</f>
        <v>1368</v>
      </c>
      <c r="T3586" s="9">
        <f t="shared" ref="T3586:T3649" si="454">R3586-S3586</f>
        <v>1408</v>
      </c>
      <c r="U3586" s="10">
        <f t="shared" ref="U3586:U3649" si="455">IF(R3586=0,0,T3586/R3586)</f>
        <v>0.50720461095100866</v>
      </c>
      <c r="V3586" s="5" t="s">
        <v>42</v>
      </c>
    </row>
    <row r="3587" spans="1:22" x14ac:dyDescent="0.3">
      <c r="A3587" s="5" t="s">
        <v>3674</v>
      </c>
      <c r="B3587" s="6">
        <v>45828</v>
      </c>
      <c r="C3587" s="5">
        <f t="shared" si="448"/>
        <v>2025</v>
      </c>
      <c r="D3587" s="5">
        <f t="shared" si="449"/>
        <v>6</v>
      </c>
      <c r="E3587" s="5" t="str">
        <f t="shared" si="450"/>
        <v>Jun</v>
      </c>
      <c r="F3587" s="5" t="str">
        <f t="shared" si="451"/>
        <v>Q2</v>
      </c>
      <c r="G3587" s="5" t="s">
        <v>51</v>
      </c>
      <c r="H3587" s="5" t="s">
        <v>52</v>
      </c>
      <c r="I3587" s="5" t="s">
        <v>53</v>
      </c>
      <c r="J3587" s="5" t="s">
        <v>54</v>
      </c>
      <c r="K3587" s="5" t="s">
        <v>99</v>
      </c>
      <c r="L3587" s="5" t="s">
        <v>76</v>
      </c>
      <c r="M3587" s="5" t="s">
        <v>41</v>
      </c>
      <c r="N3587" s="5">
        <v>2</v>
      </c>
      <c r="O3587" s="7">
        <v>1714</v>
      </c>
      <c r="P3587" s="8">
        <v>0.05</v>
      </c>
      <c r="Q3587" s="7">
        <v>871</v>
      </c>
      <c r="R3587" s="9">
        <f t="shared" si="452"/>
        <v>3256.6</v>
      </c>
      <c r="S3587" s="9">
        <f t="shared" si="453"/>
        <v>1742</v>
      </c>
      <c r="T3587" s="9">
        <f t="shared" si="454"/>
        <v>1514.6</v>
      </c>
      <c r="U3587" s="10">
        <f t="shared" si="455"/>
        <v>0.46508628631087634</v>
      </c>
      <c r="V3587" s="5" t="s">
        <v>42</v>
      </c>
    </row>
    <row r="3588" spans="1:22" x14ac:dyDescent="0.3">
      <c r="A3588" s="5" t="s">
        <v>3675</v>
      </c>
      <c r="B3588" s="6">
        <v>45828</v>
      </c>
      <c r="C3588" s="5">
        <f t="shared" si="448"/>
        <v>2025</v>
      </c>
      <c r="D3588" s="5">
        <f t="shared" si="449"/>
        <v>6</v>
      </c>
      <c r="E3588" s="5" t="str">
        <f t="shared" si="450"/>
        <v>Jun</v>
      </c>
      <c r="F3588" s="5" t="str">
        <f t="shared" si="451"/>
        <v>Q2</v>
      </c>
      <c r="G3588" s="5" t="s">
        <v>63</v>
      </c>
      <c r="H3588" s="5" t="s">
        <v>109</v>
      </c>
      <c r="I3588" s="5" t="s">
        <v>110</v>
      </c>
      <c r="J3588" s="5" t="s">
        <v>38</v>
      </c>
      <c r="K3588" s="5" t="s">
        <v>39</v>
      </c>
      <c r="L3588" s="5" t="s">
        <v>48</v>
      </c>
      <c r="M3588" s="5" t="s">
        <v>56</v>
      </c>
      <c r="N3588" s="5">
        <v>2</v>
      </c>
      <c r="O3588" s="7">
        <v>52886</v>
      </c>
      <c r="P3588" s="8">
        <v>0.05</v>
      </c>
      <c r="Q3588" s="7">
        <v>44154</v>
      </c>
      <c r="R3588" s="9">
        <f t="shared" si="452"/>
        <v>100483.4</v>
      </c>
      <c r="S3588" s="9">
        <f t="shared" si="453"/>
        <v>88308</v>
      </c>
      <c r="T3588" s="9">
        <f t="shared" si="454"/>
        <v>12175.399999999994</v>
      </c>
      <c r="U3588" s="10">
        <f t="shared" si="455"/>
        <v>0.12116827257039466</v>
      </c>
      <c r="V3588" s="5" t="s">
        <v>42</v>
      </c>
    </row>
    <row r="3589" spans="1:22" x14ac:dyDescent="0.3">
      <c r="A3589" s="5" t="s">
        <v>3676</v>
      </c>
      <c r="B3589" s="6">
        <v>45828</v>
      </c>
      <c r="C3589" s="5">
        <f t="shared" si="448"/>
        <v>2025</v>
      </c>
      <c r="D3589" s="5">
        <f t="shared" si="449"/>
        <v>6</v>
      </c>
      <c r="E3589" s="5" t="str">
        <f t="shared" si="450"/>
        <v>Jun</v>
      </c>
      <c r="F3589" s="5" t="str">
        <f t="shared" si="451"/>
        <v>Q2</v>
      </c>
      <c r="G3589" s="5" t="s">
        <v>58</v>
      </c>
      <c r="H3589" s="5" t="s">
        <v>72</v>
      </c>
      <c r="I3589" s="5" t="s">
        <v>73</v>
      </c>
      <c r="J3589" s="5" t="s">
        <v>46</v>
      </c>
      <c r="K3589" s="5" t="s">
        <v>47</v>
      </c>
      <c r="L3589" s="5" t="s">
        <v>40</v>
      </c>
      <c r="M3589" s="5" t="s">
        <v>49</v>
      </c>
      <c r="N3589" s="5">
        <v>2</v>
      </c>
      <c r="O3589" s="7">
        <v>489</v>
      </c>
      <c r="P3589" s="8">
        <v>0</v>
      </c>
      <c r="Q3589" s="7">
        <v>225</v>
      </c>
      <c r="R3589" s="9">
        <f t="shared" si="452"/>
        <v>978</v>
      </c>
      <c r="S3589" s="9">
        <f t="shared" si="453"/>
        <v>450</v>
      </c>
      <c r="T3589" s="9">
        <f t="shared" si="454"/>
        <v>528</v>
      </c>
      <c r="U3589" s="10">
        <f t="shared" si="455"/>
        <v>0.53987730061349692</v>
      </c>
      <c r="V3589" s="5" t="s">
        <v>42</v>
      </c>
    </row>
    <row r="3590" spans="1:22" x14ac:dyDescent="0.3">
      <c r="A3590" s="5" t="s">
        <v>3677</v>
      </c>
      <c r="B3590" s="6">
        <v>45828</v>
      </c>
      <c r="C3590" s="5">
        <f t="shared" si="448"/>
        <v>2025</v>
      </c>
      <c r="D3590" s="5">
        <f t="shared" si="449"/>
        <v>6</v>
      </c>
      <c r="E3590" s="5" t="str">
        <f t="shared" si="450"/>
        <v>Jun</v>
      </c>
      <c r="F3590" s="5" t="str">
        <f t="shared" si="451"/>
        <v>Q2</v>
      </c>
      <c r="G3590" s="5" t="s">
        <v>63</v>
      </c>
      <c r="H3590" s="5" t="s">
        <v>86</v>
      </c>
      <c r="I3590" s="5" t="s">
        <v>87</v>
      </c>
      <c r="J3590" s="5" t="s">
        <v>81</v>
      </c>
      <c r="K3590" s="5" t="s">
        <v>82</v>
      </c>
      <c r="L3590" s="5" t="s">
        <v>76</v>
      </c>
      <c r="M3590" s="5" t="s">
        <v>56</v>
      </c>
      <c r="N3590" s="5">
        <v>1</v>
      </c>
      <c r="O3590" s="7">
        <v>6639</v>
      </c>
      <c r="P3590" s="8">
        <v>0.1</v>
      </c>
      <c r="Q3590" s="7">
        <v>3721</v>
      </c>
      <c r="R3590" s="9">
        <f t="shared" si="452"/>
        <v>5975.1</v>
      </c>
      <c r="S3590" s="9">
        <f t="shared" si="453"/>
        <v>3721</v>
      </c>
      <c r="T3590" s="9">
        <f t="shared" si="454"/>
        <v>2254.1000000000004</v>
      </c>
      <c r="U3590" s="10">
        <f t="shared" si="455"/>
        <v>0.37724891633612828</v>
      </c>
      <c r="V3590" s="5" t="s">
        <v>42</v>
      </c>
    </row>
    <row r="3591" spans="1:22" x14ac:dyDescent="0.3">
      <c r="A3591" s="5" t="s">
        <v>3678</v>
      </c>
      <c r="B3591" s="6">
        <v>45828</v>
      </c>
      <c r="C3591" s="5">
        <f t="shared" si="448"/>
        <v>2025</v>
      </c>
      <c r="D3591" s="5">
        <f t="shared" si="449"/>
        <v>6</v>
      </c>
      <c r="E3591" s="5" t="str">
        <f t="shared" si="450"/>
        <v>Jun</v>
      </c>
      <c r="F3591" s="5" t="str">
        <f t="shared" si="451"/>
        <v>Q2</v>
      </c>
      <c r="G3591" s="5" t="s">
        <v>51</v>
      </c>
      <c r="H3591" s="5" t="s">
        <v>79</v>
      </c>
      <c r="I3591" s="5" t="s">
        <v>80</v>
      </c>
      <c r="J3591" s="5" t="s">
        <v>46</v>
      </c>
      <c r="K3591" s="5" t="s">
        <v>66</v>
      </c>
      <c r="L3591" s="5" t="s">
        <v>40</v>
      </c>
      <c r="M3591" s="5" t="s">
        <v>41</v>
      </c>
      <c r="N3591" s="5">
        <v>2</v>
      </c>
      <c r="O3591" s="7">
        <v>277</v>
      </c>
      <c r="P3591" s="8">
        <v>0.2</v>
      </c>
      <c r="Q3591" s="7">
        <v>110</v>
      </c>
      <c r="R3591" s="9">
        <f t="shared" si="452"/>
        <v>443.20000000000005</v>
      </c>
      <c r="S3591" s="9">
        <f t="shared" si="453"/>
        <v>220</v>
      </c>
      <c r="T3591" s="9">
        <f t="shared" si="454"/>
        <v>223.20000000000005</v>
      </c>
      <c r="U3591" s="10">
        <f t="shared" si="455"/>
        <v>0.50361010830324915</v>
      </c>
      <c r="V3591" s="5" t="s">
        <v>42</v>
      </c>
    </row>
    <row r="3592" spans="1:22" x14ac:dyDescent="0.3">
      <c r="A3592" s="5" t="s">
        <v>3679</v>
      </c>
      <c r="B3592" s="6">
        <v>45828</v>
      </c>
      <c r="C3592" s="5">
        <f t="shared" si="448"/>
        <v>2025</v>
      </c>
      <c r="D3592" s="5">
        <f t="shared" si="449"/>
        <v>6</v>
      </c>
      <c r="E3592" s="5" t="str">
        <f t="shared" si="450"/>
        <v>Jun</v>
      </c>
      <c r="F3592" s="5" t="str">
        <f t="shared" si="451"/>
        <v>Q2</v>
      </c>
      <c r="G3592" s="5" t="s">
        <v>63</v>
      </c>
      <c r="H3592" s="5" t="s">
        <v>86</v>
      </c>
      <c r="I3592" s="5" t="s">
        <v>87</v>
      </c>
      <c r="J3592" s="5" t="s">
        <v>54</v>
      </c>
      <c r="K3592" s="5" t="s">
        <v>84</v>
      </c>
      <c r="L3592" s="5" t="s">
        <v>76</v>
      </c>
      <c r="M3592" s="5" t="s">
        <v>56</v>
      </c>
      <c r="N3592" s="5">
        <v>2</v>
      </c>
      <c r="O3592" s="7">
        <v>2495</v>
      </c>
      <c r="P3592" s="8">
        <v>0.1</v>
      </c>
      <c r="Q3592" s="7">
        <v>1245</v>
      </c>
      <c r="R3592" s="9">
        <f t="shared" si="452"/>
        <v>4491</v>
      </c>
      <c r="S3592" s="9">
        <f t="shared" si="453"/>
        <v>2490</v>
      </c>
      <c r="T3592" s="9">
        <f t="shared" si="454"/>
        <v>2001</v>
      </c>
      <c r="U3592" s="10">
        <f t="shared" si="455"/>
        <v>0.44555778223112891</v>
      </c>
      <c r="V3592" s="5" t="s">
        <v>42</v>
      </c>
    </row>
    <row r="3593" spans="1:22" x14ac:dyDescent="0.3">
      <c r="A3593" s="5" t="s">
        <v>3680</v>
      </c>
      <c r="B3593" s="6">
        <v>45828</v>
      </c>
      <c r="C3593" s="5">
        <f t="shared" si="448"/>
        <v>2025</v>
      </c>
      <c r="D3593" s="5">
        <f t="shared" si="449"/>
        <v>6</v>
      </c>
      <c r="E3593" s="5" t="str">
        <f t="shared" si="450"/>
        <v>Jun</v>
      </c>
      <c r="F3593" s="5" t="str">
        <f t="shared" si="451"/>
        <v>Q2</v>
      </c>
      <c r="G3593" s="5" t="s">
        <v>51</v>
      </c>
      <c r="H3593" s="5" t="s">
        <v>106</v>
      </c>
      <c r="I3593" s="5" t="s">
        <v>107</v>
      </c>
      <c r="J3593" s="5" t="s">
        <v>46</v>
      </c>
      <c r="K3593" s="5" t="s">
        <v>89</v>
      </c>
      <c r="L3593" s="5" t="s">
        <v>40</v>
      </c>
      <c r="M3593" s="5" t="s">
        <v>49</v>
      </c>
      <c r="N3593" s="5">
        <v>2</v>
      </c>
      <c r="O3593" s="7">
        <v>2121</v>
      </c>
      <c r="P3593" s="8">
        <v>0</v>
      </c>
      <c r="Q3593" s="7">
        <v>1210</v>
      </c>
      <c r="R3593" s="9">
        <f t="shared" si="452"/>
        <v>4242</v>
      </c>
      <c r="S3593" s="9">
        <f t="shared" si="453"/>
        <v>2420</v>
      </c>
      <c r="T3593" s="9">
        <f t="shared" si="454"/>
        <v>1822</v>
      </c>
      <c r="U3593" s="10">
        <f t="shared" si="455"/>
        <v>0.42951438000942954</v>
      </c>
      <c r="V3593" s="5" t="s">
        <v>42</v>
      </c>
    </row>
    <row r="3594" spans="1:22" x14ac:dyDescent="0.3">
      <c r="A3594" s="5" t="s">
        <v>3681</v>
      </c>
      <c r="B3594" s="6">
        <v>45828</v>
      </c>
      <c r="C3594" s="5">
        <f t="shared" si="448"/>
        <v>2025</v>
      </c>
      <c r="D3594" s="5">
        <f t="shared" si="449"/>
        <v>6</v>
      </c>
      <c r="E3594" s="5" t="str">
        <f t="shared" si="450"/>
        <v>Jun</v>
      </c>
      <c r="F3594" s="5" t="str">
        <f t="shared" si="451"/>
        <v>Q2</v>
      </c>
      <c r="G3594" s="5" t="s">
        <v>51</v>
      </c>
      <c r="H3594" s="5" t="s">
        <v>52</v>
      </c>
      <c r="I3594" s="5" t="s">
        <v>53</v>
      </c>
      <c r="J3594" s="5" t="s">
        <v>38</v>
      </c>
      <c r="K3594" s="5" t="s">
        <v>104</v>
      </c>
      <c r="L3594" s="5" t="s">
        <v>76</v>
      </c>
      <c r="M3594" s="5" t="s">
        <v>56</v>
      </c>
      <c r="N3594" s="5">
        <v>3</v>
      </c>
      <c r="O3594" s="7">
        <v>1401</v>
      </c>
      <c r="P3594" s="8">
        <v>0.05</v>
      </c>
      <c r="Q3594" s="7">
        <v>712</v>
      </c>
      <c r="R3594" s="9">
        <f t="shared" si="452"/>
        <v>3992.85</v>
      </c>
      <c r="S3594" s="9">
        <f t="shared" si="453"/>
        <v>2136</v>
      </c>
      <c r="T3594" s="9">
        <f t="shared" si="454"/>
        <v>1856.85</v>
      </c>
      <c r="U3594" s="10">
        <f t="shared" si="455"/>
        <v>0.46504376573124456</v>
      </c>
      <c r="V3594" s="5" t="s">
        <v>42</v>
      </c>
    </row>
    <row r="3595" spans="1:22" x14ac:dyDescent="0.3">
      <c r="A3595" s="5" t="s">
        <v>3682</v>
      </c>
      <c r="B3595" s="6">
        <v>45828</v>
      </c>
      <c r="C3595" s="5">
        <f t="shared" si="448"/>
        <v>2025</v>
      </c>
      <c r="D3595" s="5">
        <f t="shared" si="449"/>
        <v>6</v>
      </c>
      <c r="E3595" s="5" t="str">
        <f t="shared" si="450"/>
        <v>Jun</v>
      </c>
      <c r="F3595" s="5" t="str">
        <f t="shared" si="451"/>
        <v>Q2</v>
      </c>
      <c r="G3595" s="5" t="s">
        <v>58</v>
      </c>
      <c r="H3595" s="5" t="s">
        <v>59</v>
      </c>
      <c r="I3595" s="5" t="s">
        <v>60</v>
      </c>
      <c r="J3595" s="5" t="s">
        <v>46</v>
      </c>
      <c r="K3595" s="5" t="s">
        <v>47</v>
      </c>
      <c r="L3595" s="5" t="s">
        <v>40</v>
      </c>
      <c r="M3595" s="5" t="s">
        <v>49</v>
      </c>
      <c r="N3595" s="5">
        <v>2</v>
      </c>
      <c r="O3595" s="7">
        <v>457</v>
      </c>
      <c r="P3595" s="8">
        <v>0.15</v>
      </c>
      <c r="Q3595" s="7">
        <v>212</v>
      </c>
      <c r="R3595" s="9">
        <f t="shared" si="452"/>
        <v>776.9</v>
      </c>
      <c r="S3595" s="9">
        <f t="shared" si="453"/>
        <v>424</v>
      </c>
      <c r="T3595" s="9">
        <f t="shared" si="454"/>
        <v>352.9</v>
      </c>
      <c r="U3595" s="10">
        <f t="shared" si="455"/>
        <v>0.45424121508559656</v>
      </c>
      <c r="V3595" s="5" t="s">
        <v>42</v>
      </c>
    </row>
    <row r="3596" spans="1:22" x14ac:dyDescent="0.3">
      <c r="A3596" s="5" t="s">
        <v>3683</v>
      </c>
      <c r="B3596" s="6">
        <v>45829</v>
      </c>
      <c r="C3596" s="5">
        <f t="shared" si="448"/>
        <v>2025</v>
      </c>
      <c r="D3596" s="5">
        <f t="shared" si="449"/>
        <v>6</v>
      </c>
      <c r="E3596" s="5" t="str">
        <f t="shared" si="450"/>
        <v>Jun</v>
      </c>
      <c r="F3596" s="5" t="str">
        <f t="shared" si="451"/>
        <v>Q2</v>
      </c>
      <c r="G3596" s="5" t="s">
        <v>51</v>
      </c>
      <c r="H3596" s="5" t="s">
        <v>79</v>
      </c>
      <c r="I3596" s="5" t="s">
        <v>80</v>
      </c>
      <c r="J3596" s="5" t="s">
        <v>46</v>
      </c>
      <c r="K3596" s="5" t="s">
        <v>66</v>
      </c>
      <c r="L3596" s="5" t="s">
        <v>76</v>
      </c>
      <c r="M3596" s="5" t="s">
        <v>56</v>
      </c>
      <c r="N3596" s="5">
        <v>1</v>
      </c>
      <c r="O3596" s="7">
        <v>306</v>
      </c>
      <c r="P3596" s="8">
        <v>0.05</v>
      </c>
      <c r="Q3596" s="7">
        <v>121</v>
      </c>
      <c r="R3596" s="9">
        <f t="shared" si="452"/>
        <v>290.7</v>
      </c>
      <c r="S3596" s="9">
        <f t="shared" si="453"/>
        <v>121</v>
      </c>
      <c r="T3596" s="9">
        <f t="shared" si="454"/>
        <v>169.7</v>
      </c>
      <c r="U3596" s="10">
        <f t="shared" si="455"/>
        <v>0.58376332989336088</v>
      </c>
      <c r="V3596" s="5" t="s">
        <v>42</v>
      </c>
    </row>
    <row r="3597" spans="1:22" x14ac:dyDescent="0.3">
      <c r="A3597" s="5" t="s">
        <v>3684</v>
      </c>
      <c r="B3597" s="6">
        <v>45830</v>
      </c>
      <c r="C3597" s="5">
        <f t="shared" si="448"/>
        <v>2025</v>
      </c>
      <c r="D3597" s="5">
        <f t="shared" si="449"/>
        <v>6</v>
      </c>
      <c r="E3597" s="5" t="str">
        <f t="shared" si="450"/>
        <v>Jun</v>
      </c>
      <c r="F3597" s="5" t="str">
        <f t="shared" si="451"/>
        <v>Q2</v>
      </c>
      <c r="G3597" s="5" t="s">
        <v>63</v>
      </c>
      <c r="H3597" s="5" t="s">
        <v>64</v>
      </c>
      <c r="I3597" s="5" t="s">
        <v>65</v>
      </c>
      <c r="J3597" s="5" t="s">
        <v>54</v>
      </c>
      <c r="K3597" s="5" t="s">
        <v>99</v>
      </c>
      <c r="L3597" s="5" t="s">
        <v>40</v>
      </c>
      <c r="M3597" s="5" t="s">
        <v>41</v>
      </c>
      <c r="N3597" s="5">
        <v>2</v>
      </c>
      <c r="O3597" s="7">
        <v>1817</v>
      </c>
      <c r="P3597" s="8">
        <v>0.1</v>
      </c>
      <c r="Q3597" s="7">
        <v>927</v>
      </c>
      <c r="R3597" s="9">
        <f t="shared" si="452"/>
        <v>3270.6</v>
      </c>
      <c r="S3597" s="9">
        <f t="shared" si="453"/>
        <v>1854</v>
      </c>
      <c r="T3597" s="9">
        <f t="shared" si="454"/>
        <v>1416.6</v>
      </c>
      <c r="U3597" s="10">
        <f t="shared" si="455"/>
        <v>0.43313153549807371</v>
      </c>
      <c r="V3597" s="5" t="s">
        <v>42</v>
      </c>
    </row>
    <row r="3598" spans="1:22" x14ac:dyDescent="0.3">
      <c r="A3598" s="5" t="s">
        <v>3685</v>
      </c>
      <c r="B3598" s="6">
        <v>45830</v>
      </c>
      <c r="C3598" s="5">
        <f t="shared" si="448"/>
        <v>2025</v>
      </c>
      <c r="D3598" s="5">
        <f t="shared" si="449"/>
        <v>6</v>
      </c>
      <c r="E3598" s="5" t="str">
        <f t="shared" si="450"/>
        <v>Jun</v>
      </c>
      <c r="F3598" s="5" t="str">
        <f t="shared" si="451"/>
        <v>Q2</v>
      </c>
      <c r="G3598" s="5" t="s">
        <v>58</v>
      </c>
      <c r="H3598" s="5" t="s">
        <v>59</v>
      </c>
      <c r="I3598" s="5" t="s">
        <v>60</v>
      </c>
      <c r="J3598" s="5" t="s">
        <v>46</v>
      </c>
      <c r="K3598" s="5" t="s">
        <v>47</v>
      </c>
      <c r="L3598" s="5" t="s">
        <v>76</v>
      </c>
      <c r="M3598" s="5" t="s">
        <v>49</v>
      </c>
      <c r="N3598" s="5">
        <v>4</v>
      </c>
      <c r="O3598" s="7">
        <v>454</v>
      </c>
      <c r="P3598" s="8">
        <v>0</v>
      </c>
      <c r="Q3598" s="7">
        <v>199</v>
      </c>
      <c r="R3598" s="9">
        <f t="shared" si="452"/>
        <v>1816</v>
      </c>
      <c r="S3598" s="9">
        <f t="shared" si="453"/>
        <v>796</v>
      </c>
      <c r="T3598" s="9">
        <f t="shared" si="454"/>
        <v>1020</v>
      </c>
      <c r="U3598" s="10">
        <f t="shared" si="455"/>
        <v>0.56167400881057272</v>
      </c>
      <c r="V3598" s="5" t="s">
        <v>42</v>
      </c>
    </row>
    <row r="3599" spans="1:22" x14ac:dyDescent="0.3">
      <c r="A3599" s="5" t="s">
        <v>3686</v>
      </c>
      <c r="B3599" s="6">
        <v>45830</v>
      </c>
      <c r="C3599" s="5">
        <f t="shared" si="448"/>
        <v>2025</v>
      </c>
      <c r="D3599" s="5">
        <f t="shared" si="449"/>
        <v>6</v>
      </c>
      <c r="E3599" s="5" t="str">
        <f t="shared" si="450"/>
        <v>Jun</v>
      </c>
      <c r="F3599" s="5" t="str">
        <f t="shared" si="451"/>
        <v>Q2</v>
      </c>
      <c r="G3599" s="5" t="s">
        <v>51</v>
      </c>
      <c r="H3599" s="5" t="s">
        <v>79</v>
      </c>
      <c r="I3599" s="5" t="s">
        <v>80</v>
      </c>
      <c r="J3599" s="5" t="s">
        <v>38</v>
      </c>
      <c r="K3599" s="5" t="s">
        <v>39</v>
      </c>
      <c r="L3599" s="5" t="s">
        <v>40</v>
      </c>
      <c r="M3599" s="5" t="s">
        <v>56</v>
      </c>
      <c r="N3599" s="5">
        <v>1</v>
      </c>
      <c r="O3599" s="7">
        <v>49929</v>
      </c>
      <c r="P3599" s="8">
        <v>0</v>
      </c>
      <c r="Q3599" s="7">
        <v>43054</v>
      </c>
      <c r="R3599" s="9">
        <f t="shared" si="452"/>
        <v>49929</v>
      </c>
      <c r="S3599" s="9">
        <f t="shared" si="453"/>
        <v>43054</v>
      </c>
      <c r="T3599" s="9">
        <f t="shared" si="454"/>
        <v>6875</v>
      </c>
      <c r="U3599" s="10">
        <f t="shared" si="455"/>
        <v>0.13769552764926196</v>
      </c>
      <c r="V3599" s="5" t="s">
        <v>42</v>
      </c>
    </row>
    <row r="3600" spans="1:22" x14ac:dyDescent="0.3">
      <c r="A3600" s="5" t="s">
        <v>3687</v>
      </c>
      <c r="B3600" s="6">
        <v>45831</v>
      </c>
      <c r="C3600" s="5">
        <f t="shared" si="448"/>
        <v>2025</v>
      </c>
      <c r="D3600" s="5">
        <f t="shared" si="449"/>
        <v>6</v>
      </c>
      <c r="E3600" s="5" t="str">
        <f t="shared" si="450"/>
        <v>Jun</v>
      </c>
      <c r="F3600" s="5" t="str">
        <f t="shared" si="451"/>
        <v>Q2</v>
      </c>
      <c r="G3600" s="5" t="s">
        <v>58</v>
      </c>
      <c r="H3600" s="5" t="s">
        <v>72</v>
      </c>
      <c r="I3600" s="5" t="s">
        <v>73</v>
      </c>
      <c r="J3600" s="5" t="s">
        <v>38</v>
      </c>
      <c r="K3600" s="5" t="s">
        <v>118</v>
      </c>
      <c r="L3600" s="5" t="s">
        <v>76</v>
      </c>
      <c r="M3600" s="5" t="s">
        <v>49</v>
      </c>
      <c r="N3600" s="5">
        <v>2</v>
      </c>
      <c r="O3600" s="7">
        <v>18651</v>
      </c>
      <c r="P3600" s="8">
        <v>0</v>
      </c>
      <c r="Q3600" s="7">
        <v>14861</v>
      </c>
      <c r="R3600" s="9">
        <f t="shared" si="452"/>
        <v>37302</v>
      </c>
      <c r="S3600" s="9">
        <f t="shared" si="453"/>
        <v>29722</v>
      </c>
      <c r="T3600" s="9">
        <f t="shared" si="454"/>
        <v>7580</v>
      </c>
      <c r="U3600" s="10">
        <f t="shared" si="455"/>
        <v>0.20320626239879899</v>
      </c>
      <c r="V3600" s="5" t="s">
        <v>42</v>
      </c>
    </row>
    <row r="3601" spans="1:22" x14ac:dyDescent="0.3">
      <c r="A3601" s="5" t="s">
        <v>3688</v>
      </c>
      <c r="B3601" s="6">
        <v>45831</v>
      </c>
      <c r="C3601" s="5">
        <f t="shared" si="448"/>
        <v>2025</v>
      </c>
      <c r="D3601" s="5">
        <f t="shared" si="449"/>
        <v>6</v>
      </c>
      <c r="E3601" s="5" t="str">
        <f t="shared" si="450"/>
        <v>Jun</v>
      </c>
      <c r="F3601" s="5" t="str">
        <f t="shared" si="451"/>
        <v>Q2</v>
      </c>
      <c r="G3601" s="5" t="s">
        <v>63</v>
      </c>
      <c r="H3601" s="5" t="s">
        <v>109</v>
      </c>
      <c r="I3601" s="5" t="s">
        <v>110</v>
      </c>
      <c r="J3601" s="5" t="s">
        <v>54</v>
      </c>
      <c r="K3601" s="5" t="s">
        <v>99</v>
      </c>
      <c r="L3601" s="5" t="s">
        <v>40</v>
      </c>
      <c r="M3601" s="5" t="s">
        <v>49</v>
      </c>
      <c r="N3601" s="5">
        <v>4</v>
      </c>
      <c r="O3601" s="7">
        <v>1756</v>
      </c>
      <c r="P3601" s="8">
        <v>0</v>
      </c>
      <c r="Q3601" s="7">
        <v>921</v>
      </c>
      <c r="R3601" s="9">
        <f t="shared" si="452"/>
        <v>7024</v>
      </c>
      <c r="S3601" s="9">
        <f t="shared" si="453"/>
        <v>3684</v>
      </c>
      <c r="T3601" s="9">
        <f t="shared" si="454"/>
        <v>3340</v>
      </c>
      <c r="U3601" s="10">
        <f t="shared" si="455"/>
        <v>0.4755125284738041</v>
      </c>
      <c r="V3601" s="5" t="s">
        <v>42</v>
      </c>
    </row>
    <row r="3602" spans="1:22" x14ac:dyDescent="0.3">
      <c r="A3602" s="5" t="s">
        <v>3689</v>
      </c>
      <c r="B3602" s="6">
        <v>45831</v>
      </c>
      <c r="C3602" s="5">
        <f t="shared" si="448"/>
        <v>2025</v>
      </c>
      <c r="D3602" s="5">
        <f t="shared" si="449"/>
        <v>6</v>
      </c>
      <c r="E3602" s="5" t="str">
        <f t="shared" si="450"/>
        <v>Jun</v>
      </c>
      <c r="F3602" s="5" t="str">
        <f t="shared" si="451"/>
        <v>Q2</v>
      </c>
      <c r="G3602" s="5" t="s">
        <v>63</v>
      </c>
      <c r="H3602" s="5" t="s">
        <v>109</v>
      </c>
      <c r="I3602" s="5" t="s">
        <v>110</v>
      </c>
      <c r="J3602" s="5" t="s">
        <v>38</v>
      </c>
      <c r="K3602" s="5" t="s">
        <v>39</v>
      </c>
      <c r="L3602" s="5" t="s">
        <v>40</v>
      </c>
      <c r="M3602" s="5" t="s">
        <v>56</v>
      </c>
      <c r="N3602" s="5">
        <v>2</v>
      </c>
      <c r="O3602" s="7">
        <v>56880</v>
      </c>
      <c r="P3602" s="8">
        <v>0</v>
      </c>
      <c r="Q3602" s="7">
        <v>49217</v>
      </c>
      <c r="R3602" s="9">
        <f t="shared" si="452"/>
        <v>113760</v>
      </c>
      <c r="S3602" s="9">
        <f t="shared" si="453"/>
        <v>98434</v>
      </c>
      <c r="T3602" s="9">
        <f t="shared" si="454"/>
        <v>15326</v>
      </c>
      <c r="U3602" s="10">
        <f t="shared" si="455"/>
        <v>0.13472222222222222</v>
      </c>
      <c r="V3602" s="5" t="s">
        <v>42</v>
      </c>
    </row>
    <row r="3603" spans="1:22" x14ac:dyDescent="0.3">
      <c r="A3603" s="5" t="s">
        <v>3690</v>
      </c>
      <c r="B3603" s="6">
        <v>45831</v>
      </c>
      <c r="C3603" s="5">
        <f t="shared" si="448"/>
        <v>2025</v>
      </c>
      <c r="D3603" s="5">
        <f t="shared" si="449"/>
        <v>6</v>
      </c>
      <c r="E3603" s="5" t="str">
        <f t="shared" si="450"/>
        <v>Jun</v>
      </c>
      <c r="F3603" s="5" t="str">
        <f t="shared" si="451"/>
        <v>Q2</v>
      </c>
      <c r="G3603" s="5" t="s">
        <v>51</v>
      </c>
      <c r="H3603" s="5" t="s">
        <v>106</v>
      </c>
      <c r="I3603" s="5" t="s">
        <v>107</v>
      </c>
      <c r="J3603" s="5" t="s">
        <v>46</v>
      </c>
      <c r="K3603" s="5" t="s">
        <v>61</v>
      </c>
      <c r="L3603" s="5" t="s">
        <v>76</v>
      </c>
      <c r="M3603" s="5" t="s">
        <v>49</v>
      </c>
      <c r="N3603" s="5">
        <v>1</v>
      </c>
      <c r="O3603" s="7">
        <v>230</v>
      </c>
      <c r="P3603" s="8">
        <v>0.05</v>
      </c>
      <c r="Q3603" s="7">
        <v>94</v>
      </c>
      <c r="R3603" s="9">
        <f t="shared" si="452"/>
        <v>218.5</v>
      </c>
      <c r="S3603" s="9">
        <f t="shared" si="453"/>
        <v>94</v>
      </c>
      <c r="T3603" s="9">
        <f t="shared" si="454"/>
        <v>124.5</v>
      </c>
      <c r="U3603" s="10">
        <f t="shared" si="455"/>
        <v>0.56979405034324948</v>
      </c>
      <c r="V3603" s="5" t="s">
        <v>42</v>
      </c>
    </row>
    <row r="3604" spans="1:22" x14ac:dyDescent="0.3">
      <c r="A3604" s="5" t="s">
        <v>3691</v>
      </c>
      <c r="B3604" s="6">
        <v>45832</v>
      </c>
      <c r="C3604" s="5">
        <f t="shared" si="448"/>
        <v>2025</v>
      </c>
      <c r="D3604" s="5">
        <f t="shared" si="449"/>
        <v>6</v>
      </c>
      <c r="E3604" s="5" t="str">
        <f t="shared" si="450"/>
        <v>Jun</v>
      </c>
      <c r="F3604" s="5" t="str">
        <f t="shared" si="451"/>
        <v>Q2</v>
      </c>
      <c r="G3604" s="5" t="s">
        <v>63</v>
      </c>
      <c r="H3604" s="5" t="s">
        <v>109</v>
      </c>
      <c r="I3604" s="5" t="s">
        <v>110</v>
      </c>
      <c r="J3604" s="5" t="s">
        <v>46</v>
      </c>
      <c r="K3604" s="5" t="s">
        <v>61</v>
      </c>
      <c r="L3604" s="5" t="s">
        <v>76</v>
      </c>
      <c r="M3604" s="5" t="s">
        <v>41</v>
      </c>
      <c r="N3604" s="5">
        <v>4</v>
      </c>
      <c r="O3604" s="7">
        <v>262</v>
      </c>
      <c r="P3604" s="8">
        <v>0.05</v>
      </c>
      <c r="Q3604" s="7">
        <v>112</v>
      </c>
      <c r="R3604" s="9">
        <f t="shared" si="452"/>
        <v>995.59999999999991</v>
      </c>
      <c r="S3604" s="9">
        <f t="shared" si="453"/>
        <v>448</v>
      </c>
      <c r="T3604" s="9">
        <f t="shared" si="454"/>
        <v>547.59999999999991</v>
      </c>
      <c r="U3604" s="10">
        <f t="shared" si="455"/>
        <v>0.55002008838891114</v>
      </c>
      <c r="V3604" s="5" t="s">
        <v>42</v>
      </c>
    </row>
    <row r="3605" spans="1:22" x14ac:dyDescent="0.3">
      <c r="A3605" s="5" t="s">
        <v>3692</v>
      </c>
      <c r="B3605" s="6">
        <v>45832</v>
      </c>
      <c r="C3605" s="5">
        <f t="shared" si="448"/>
        <v>2025</v>
      </c>
      <c r="D3605" s="5">
        <f t="shared" si="449"/>
        <v>6</v>
      </c>
      <c r="E3605" s="5" t="str">
        <f t="shared" si="450"/>
        <v>Jun</v>
      </c>
      <c r="F3605" s="5" t="str">
        <f t="shared" si="451"/>
        <v>Q2</v>
      </c>
      <c r="G3605" s="5" t="s">
        <v>63</v>
      </c>
      <c r="H3605" s="5" t="s">
        <v>109</v>
      </c>
      <c r="I3605" s="5" t="s">
        <v>110</v>
      </c>
      <c r="J3605" s="5" t="s">
        <v>46</v>
      </c>
      <c r="K3605" s="5" t="s">
        <v>47</v>
      </c>
      <c r="L3605" s="5" t="s">
        <v>76</v>
      </c>
      <c r="M3605" s="5" t="s">
        <v>56</v>
      </c>
      <c r="N3605" s="5">
        <v>2</v>
      </c>
      <c r="O3605" s="7">
        <v>438</v>
      </c>
      <c r="P3605" s="8">
        <v>0.05</v>
      </c>
      <c r="Q3605" s="7">
        <v>201</v>
      </c>
      <c r="R3605" s="9">
        <f t="shared" si="452"/>
        <v>832.19999999999993</v>
      </c>
      <c r="S3605" s="9">
        <f t="shared" si="453"/>
        <v>402</v>
      </c>
      <c r="T3605" s="9">
        <f t="shared" si="454"/>
        <v>430.19999999999993</v>
      </c>
      <c r="U3605" s="10">
        <f t="shared" si="455"/>
        <v>0.51694304253785139</v>
      </c>
      <c r="V3605" s="5" t="s">
        <v>42</v>
      </c>
    </row>
    <row r="3606" spans="1:22" x14ac:dyDescent="0.3">
      <c r="A3606" s="5" t="s">
        <v>3693</v>
      </c>
      <c r="B3606" s="6">
        <v>45832</v>
      </c>
      <c r="C3606" s="5">
        <f t="shared" si="448"/>
        <v>2025</v>
      </c>
      <c r="D3606" s="5">
        <f t="shared" si="449"/>
        <v>6</v>
      </c>
      <c r="E3606" s="5" t="str">
        <f t="shared" si="450"/>
        <v>Jun</v>
      </c>
      <c r="F3606" s="5" t="str">
        <f t="shared" si="451"/>
        <v>Q2</v>
      </c>
      <c r="G3606" s="5" t="s">
        <v>35</v>
      </c>
      <c r="H3606" s="5" t="s">
        <v>36</v>
      </c>
      <c r="I3606" s="5" t="s">
        <v>37</v>
      </c>
      <c r="J3606" s="5" t="s">
        <v>54</v>
      </c>
      <c r="K3606" s="5" t="s">
        <v>84</v>
      </c>
      <c r="L3606" s="5" t="s">
        <v>40</v>
      </c>
      <c r="M3606" s="5" t="s">
        <v>56</v>
      </c>
      <c r="N3606" s="5">
        <v>4</v>
      </c>
      <c r="O3606" s="7">
        <v>2402</v>
      </c>
      <c r="P3606" s="8">
        <v>0.15</v>
      </c>
      <c r="Q3606" s="7">
        <v>1172</v>
      </c>
      <c r="R3606" s="9">
        <f t="shared" si="452"/>
        <v>8166.8</v>
      </c>
      <c r="S3606" s="9">
        <f t="shared" si="453"/>
        <v>4688</v>
      </c>
      <c r="T3606" s="9">
        <f t="shared" si="454"/>
        <v>3478.8</v>
      </c>
      <c r="U3606" s="10">
        <f t="shared" si="455"/>
        <v>0.42596855561541852</v>
      </c>
      <c r="V3606" s="5" t="s">
        <v>42</v>
      </c>
    </row>
    <row r="3607" spans="1:22" x14ac:dyDescent="0.3">
      <c r="A3607" s="5" t="s">
        <v>3694</v>
      </c>
      <c r="B3607" s="6">
        <v>45832</v>
      </c>
      <c r="C3607" s="5">
        <f t="shared" si="448"/>
        <v>2025</v>
      </c>
      <c r="D3607" s="5">
        <f t="shared" si="449"/>
        <v>6</v>
      </c>
      <c r="E3607" s="5" t="str">
        <f t="shared" si="450"/>
        <v>Jun</v>
      </c>
      <c r="F3607" s="5" t="str">
        <f t="shared" si="451"/>
        <v>Q2</v>
      </c>
      <c r="G3607" s="5" t="s">
        <v>58</v>
      </c>
      <c r="H3607" s="5" t="s">
        <v>72</v>
      </c>
      <c r="I3607" s="5" t="s">
        <v>73</v>
      </c>
      <c r="J3607" s="5" t="s">
        <v>46</v>
      </c>
      <c r="K3607" s="5" t="s">
        <v>66</v>
      </c>
      <c r="L3607" s="5" t="s">
        <v>40</v>
      </c>
      <c r="M3607" s="5" t="s">
        <v>56</v>
      </c>
      <c r="N3607" s="5">
        <v>3</v>
      </c>
      <c r="O3607" s="7">
        <v>295</v>
      </c>
      <c r="P3607" s="8">
        <v>0.05</v>
      </c>
      <c r="Q3607" s="7">
        <v>121</v>
      </c>
      <c r="R3607" s="9">
        <f t="shared" si="452"/>
        <v>840.75</v>
      </c>
      <c r="S3607" s="9">
        <f t="shared" si="453"/>
        <v>363</v>
      </c>
      <c r="T3607" s="9">
        <f t="shared" si="454"/>
        <v>477.75</v>
      </c>
      <c r="U3607" s="10">
        <f t="shared" si="455"/>
        <v>0.56824264049955397</v>
      </c>
      <c r="V3607" s="5" t="s">
        <v>42</v>
      </c>
    </row>
    <row r="3608" spans="1:22" x14ac:dyDescent="0.3">
      <c r="A3608" s="5" t="s">
        <v>3695</v>
      </c>
      <c r="B3608" s="6">
        <v>45832</v>
      </c>
      <c r="C3608" s="5">
        <f t="shared" si="448"/>
        <v>2025</v>
      </c>
      <c r="D3608" s="5">
        <f t="shared" si="449"/>
        <v>6</v>
      </c>
      <c r="E3608" s="5" t="str">
        <f t="shared" si="450"/>
        <v>Jun</v>
      </c>
      <c r="F3608" s="5" t="str">
        <f t="shared" si="451"/>
        <v>Q2</v>
      </c>
      <c r="G3608" s="5" t="s">
        <v>51</v>
      </c>
      <c r="H3608" s="5" t="s">
        <v>79</v>
      </c>
      <c r="I3608" s="5" t="s">
        <v>80</v>
      </c>
      <c r="J3608" s="5" t="s">
        <v>38</v>
      </c>
      <c r="K3608" s="5" t="s">
        <v>39</v>
      </c>
      <c r="L3608" s="5" t="s">
        <v>76</v>
      </c>
      <c r="M3608" s="5" t="s">
        <v>56</v>
      </c>
      <c r="N3608" s="5">
        <v>3</v>
      </c>
      <c r="O3608" s="7">
        <v>54860</v>
      </c>
      <c r="P3608" s="8">
        <v>0.1</v>
      </c>
      <c r="Q3608" s="7">
        <v>47741</v>
      </c>
      <c r="R3608" s="9">
        <f t="shared" si="452"/>
        <v>148122</v>
      </c>
      <c r="S3608" s="9">
        <f t="shared" si="453"/>
        <v>143223</v>
      </c>
      <c r="T3608" s="9">
        <f t="shared" si="454"/>
        <v>4899</v>
      </c>
      <c r="U3608" s="10">
        <f t="shared" si="455"/>
        <v>3.3074087576457245E-2</v>
      </c>
      <c r="V3608" s="5" t="s">
        <v>42</v>
      </c>
    </row>
    <row r="3609" spans="1:22" x14ac:dyDescent="0.3">
      <c r="A3609" s="5" t="s">
        <v>3696</v>
      </c>
      <c r="B3609" s="6">
        <v>45832</v>
      </c>
      <c r="C3609" s="5">
        <f t="shared" si="448"/>
        <v>2025</v>
      </c>
      <c r="D3609" s="5">
        <f t="shared" si="449"/>
        <v>6</v>
      </c>
      <c r="E3609" s="5" t="str">
        <f t="shared" si="450"/>
        <v>Jun</v>
      </c>
      <c r="F3609" s="5" t="str">
        <f t="shared" si="451"/>
        <v>Q2</v>
      </c>
      <c r="G3609" s="5" t="s">
        <v>51</v>
      </c>
      <c r="H3609" s="5" t="s">
        <v>106</v>
      </c>
      <c r="I3609" s="5" t="s">
        <v>107</v>
      </c>
      <c r="J3609" s="5" t="s">
        <v>46</v>
      </c>
      <c r="K3609" s="5" t="s">
        <v>66</v>
      </c>
      <c r="L3609" s="5" t="s">
        <v>76</v>
      </c>
      <c r="M3609" s="5" t="s">
        <v>49</v>
      </c>
      <c r="N3609" s="5">
        <v>1</v>
      </c>
      <c r="O3609" s="7">
        <v>318</v>
      </c>
      <c r="P3609" s="8">
        <v>0</v>
      </c>
      <c r="Q3609" s="7">
        <v>128</v>
      </c>
      <c r="R3609" s="9">
        <f t="shared" si="452"/>
        <v>318</v>
      </c>
      <c r="S3609" s="9">
        <f t="shared" si="453"/>
        <v>128</v>
      </c>
      <c r="T3609" s="9">
        <f t="shared" si="454"/>
        <v>190</v>
      </c>
      <c r="U3609" s="10">
        <f t="shared" si="455"/>
        <v>0.59748427672955973</v>
      </c>
      <c r="V3609" s="5" t="s">
        <v>42</v>
      </c>
    </row>
    <row r="3610" spans="1:22" x14ac:dyDescent="0.3">
      <c r="A3610" s="5" t="s">
        <v>3697</v>
      </c>
      <c r="B3610" s="6">
        <v>45833</v>
      </c>
      <c r="C3610" s="5">
        <f t="shared" si="448"/>
        <v>2025</v>
      </c>
      <c r="D3610" s="5">
        <f t="shared" si="449"/>
        <v>6</v>
      </c>
      <c r="E3610" s="5" t="str">
        <f t="shared" si="450"/>
        <v>Jun</v>
      </c>
      <c r="F3610" s="5" t="str">
        <f t="shared" si="451"/>
        <v>Q2</v>
      </c>
      <c r="G3610" s="5" t="s">
        <v>35</v>
      </c>
      <c r="H3610" s="5" t="s">
        <v>91</v>
      </c>
      <c r="I3610" s="5" t="s">
        <v>92</v>
      </c>
      <c r="J3610" s="5" t="s">
        <v>46</v>
      </c>
      <c r="K3610" s="5" t="s">
        <v>66</v>
      </c>
      <c r="L3610" s="5" t="s">
        <v>76</v>
      </c>
      <c r="M3610" s="5" t="s">
        <v>49</v>
      </c>
      <c r="N3610" s="5">
        <v>1</v>
      </c>
      <c r="O3610" s="7">
        <v>287</v>
      </c>
      <c r="P3610" s="8">
        <v>0.15</v>
      </c>
      <c r="Q3610" s="7">
        <v>116</v>
      </c>
      <c r="R3610" s="9">
        <f t="shared" si="452"/>
        <v>243.95</v>
      </c>
      <c r="S3610" s="9">
        <f t="shared" si="453"/>
        <v>116</v>
      </c>
      <c r="T3610" s="9">
        <f t="shared" si="454"/>
        <v>127.94999999999999</v>
      </c>
      <c r="U3610" s="10">
        <f t="shared" si="455"/>
        <v>0.52449272391883583</v>
      </c>
      <c r="V3610" s="5" t="s">
        <v>42</v>
      </c>
    </row>
    <row r="3611" spans="1:22" x14ac:dyDescent="0.3">
      <c r="A3611" s="5" t="s">
        <v>3698</v>
      </c>
      <c r="B3611" s="6">
        <v>45833</v>
      </c>
      <c r="C3611" s="5">
        <f t="shared" si="448"/>
        <v>2025</v>
      </c>
      <c r="D3611" s="5">
        <f t="shared" si="449"/>
        <v>6</v>
      </c>
      <c r="E3611" s="5" t="str">
        <f t="shared" si="450"/>
        <v>Jun</v>
      </c>
      <c r="F3611" s="5" t="str">
        <f t="shared" si="451"/>
        <v>Q2</v>
      </c>
      <c r="G3611" s="5" t="s">
        <v>63</v>
      </c>
      <c r="H3611" s="5" t="s">
        <v>64</v>
      </c>
      <c r="I3611" s="5" t="s">
        <v>65</v>
      </c>
      <c r="J3611" s="5" t="s">
        <v>54</v>
      </c>
      <c r="K3611" s="5" t="s">
        <v>99</v>
      </c>
      <c r="L3611" s="5" t="s">
        <v>40</v>
      </c>
      <c r="M3611" s="5" t="s">
        <v>49</v>
      </c>
      <c r="N3611" s="5">
        <v>1</v>
      </c>
      <c r="O3611" s="7">
        <v>1854</v>
      </c>
      <c r="P3611" s="8">
        <v>0</v>
      </c>
      <c r="Q3611" s="7">
        <v>942</v>
      </c>
      <c r="R3611" s="9">
        <f t="shared" si="452"/>
        <v>1854</v>
      </c>
      <c r="S3611" s="9">
        <f t="shared" si="453"/>
        <v>942</v>
      </c>
      <c r="T3611" s="9">
        <f t="shared" si="454"/>
        <v>912</v>
      </c>
      <c r="U3611" s="10">
        <f t="shared" si="455"/>
        <v>0.49190938511326859</v>
      </c>
      <c r="V3611" s="5" t="s">
        <v>42</v>
      </c>
    </row>
    <row r="3612" spans="1:22" x14ac:dyDescent="0.3">
      <c r="A3612" s="5" t="s">
        <v>3699</v>
      </c>
      <c r="B3612" s="6">
        <v>45834</v>
      </c>
      <c r="C3612" s="5">
        <f t="shared" si="448"/>
        <v>2025</v>
      </c>
      <c r="D3612" s="5">
        <f t="shared" si="449"/>
        <v>6</v>
      </c>
      <c r="E3612" s="5" t="str">
        <f t="shared" si="450"/>
        <v>Jun</v>
      </c>
      <c r="F3612" s="5" t="str">
        <f t="shared" si="451"/>
        <v>Q2</v>
      </c>
      <c r="G3612" s="5" t="s">
        <v>51</v>
      </c>
      <c r="H3612" s="5" t="s">
        <v>52</v>
      </c>
      <c r="I3612" s="5" t="s">
        <v>53</v>
      </c>
      <c r="J3612" s="5" t="s">
        <v>38</v>
      </c>
      <c r="K3612" s="5" t="s">
        <v>104</v>
      </c>
      <c r="L3612" s="5" t="s">
        <v>40</v>
      </c>
      <c r="M3612" s="5" t="s">
        <v>56</v>
      </c>
      <c r="N3612" s="5">
        <v>2</v>
      </c>
      <c r="O3612" s="7">
        <v>1476</v>
      </c>
      <c r="P3612" s="8">
        <v>0</v>
      </c>
      <c r="Q3612" s="7">
        <v>743</v>
      </c>
      <c r="R3612" s="9">
        <f t="shared" si="452"/>
        <v>2952</v>
      </c>
      <c r="S3612" s="9">
        <f t="shared" si="453"/>
        <v>1486</v>
      </c>
      <c r="T3612" s="9">
        <f t="shared" si="454"/>
        <v>1466</v>
      </c>
      <c r="U3612" s="10">
        <f t="shared" si="455"/>
        <v>0.49661246612466126</v>
      </c>
      <c r="V3612" s="5" t="s">
        <v>42</v>
      </c>
    </row>
    <row r="3613" spans="1:22" x14ac:dyDescent="0.3">
      <c r="A3613" s="5" t="s">
        <v>3700</v>
      </c>
      <c r="B3613" s="6">
        <v>45834</v>
      </c>
      <c r="C3613" s="5">
        <f t="shared" si="448"/>
        <v>2025</v>
      </c>
      <c r="D3613" s="5">
        <f t="shared" si="449"/>
        <v>6</v>
      </c>
      <c r="E3613" s="5" t="str">
        <f t="shared" si="450"/>
        <v>Jun</v>
      </c>
      <c r="F3613" s="5" t="str">
        <f t="shared" si="451"/>
        <v>Q2</v>
      </c>
      <c r="G3613" s="5" t="s">
        <v>58</v>
      </c>
      <c r="H3613" s="5" t="s">
        <v>72</v>
      </c>
      <c r="I3613" s="5" t="s">
        <v>73</v>
      </c>
      <c r="J3613" s="5" t="s">
        <v>38</v>
      </c>
      <c r="K3613" s="5" t="s">
        <v>104</v>
      </c>
      <c r="L3613" s="5" t="s">
        <v>76</v>
      </c>
      <c r="M3613" s="5" t="s">
        <v>49</v>
      </c>
      <c r="N3613" s="5">
        <v>3</v>
      </c>
      <c r="O3613" s="7">
        <v>1566</v>
      </c>
      <c r="P3613" s="8">
        <v>0.1</v>
      </c>
      <c r="Q3613" s="7">
        <v>781</v>
      </c>
      <c r="R3613" s="9">
        <f t="shared" si="452"/>
        <v>4228.2</v>
      </c>
      <c r="S3613" s="9">
        <f t="shared" si="453"/>
        <v>2343</v>
      </c>
      <c r="T3613" s="9">
        <f t="shared" si="454"/>
        <v>1885.1999999999998</v>
      </c>
      <c r="U3613" s="10">
        <f t="shared" si="455"/>
        <v>0.44586348800908188</v>
      </c>
      <c r="V3613" s="5" t="s">
        <v>42</v>
      </c>
    </row>
    <row r="3614" spans="1:22" x14ac:dyDescent="0.3">
      <c r="A3614" s="5" t="s">
        <v>3701</v>
      </c>
      <c r="B3614" s="6">
        <v>45834</v>
      </c>
      <c r="C3614" s="5">
        <f t="shared" si="448"/>
        <v>2025</v>
      </c>
      <c r="D3614" s="5">
        <f t="shared" si="449"/>
        <v>6</v>
      </c>
      <c r="E3614" s="5" t="str">
        <f t="shared" si="450"/>
        <v>Jun</v>
      </c>
      <c r="F3614" s="5" t="str">
        <f t="shared" si="451"/>
        <v>Q2</v>
      </c>
      <c r="G3614" s="5" t="s">
        <v>63</v>
      </c>
      <c r="H3614" s="5" t="s">
        <v>109</v>
      </c>
      <c r="I3614" s="5" t="s">
        <v>110</v>
      </c>
      <c r="J3614" s="5" t="s">
        <v>46</v>
      </c>
      <c r="K3614" s="5" t="s">
        <v>89</v>
      </c>
      <c r="L3614" s="5" t="s">
        <v>48</v>
      </c>
      <c r="M3614" s="5" t="s">
        <v>49</v>
      </c>
      <c r="N3614" s="5">
        <v>3</v>
      </c>
      <c r="O3614" s="7">
        <v>2211</v>
      </c>
      <c r="P3614" s="8">
        <v>0.05</v>
      </c>
      <c r="Q3614" s="7">
        <v>1253</v>
      </c>
      <c r="R3614" s="9">
        <f t="shared" si="452"/>
        <v>6301.3499999999995</v>
      </c>
      <c r="S3614" s="9">
        <f t="shared" si="453"/>
        <v>3759</v>
      </c>
      <c r="T3614" s="9">
        <f t="shared" si="454"/>
        <v>2542.3499999999995</v>
      </c>
      <c r="U3614" s="10">
        <f t="shared" si="455"/>
        <v>0.40346116308410096</v>
      </c>
      <c r="V3614" s="5" t="s">
        <v>42</v>
      </c>
    </row>
    <row r="3615" spans="1:22" x14ac:dyDescent="0.3">
      <c r="A3615" s="5" t="s">
        <v>3702</v>
      </c>
      <c r="B3615" s="6">
        <v>45834</v>
      </c>
      <c r="C3615" s="5">
        <f t="shared" si="448"/>
        <v>2025</v>
      </c>
      <c r="D3615" s="5">
        <f t="shared" si="449"/>
        <v>6</v>
      </c>
      <c r="E3615" s="5" t="str">
        <f t="shared" si="450"/>
        <v>Jun</v>
      </c>
      <c r="F3615" s="5" t="str">
        <f t="shared" si="451"/>
        <v>Q2</v>
      </c>
      <c r="G3615" s="5" t="s">
        <v>58</v>
      </c>
      <c r="H3615" s="5" t="s">
        <v>72</v>
      </c>
      <c r="I3615" s="5" t="s">
        <v>73</v>
      </c>
      <c r="J3615" s="5" t="s">
        <v>46</v>
      </c>
      <c r="K3615" s="5" t="s">
        <v>66</v>
      </c>
      <c r="L3615" s="5" t="s">
        <v>40</v>
      </c>
      <c r="M3615" s="5" t="s">
        <v>56</v>
      </c>
      <c r="N3615" s="5">
        <v>1</v>
      </c>
      <c r="O3615" s="7">
        <v>271</v>
      </c>
      <c r="P3615" s="8">
        <v>0</v>
      </c>
      <c r="Q3615" s="7">
        <v>106</v>
      </c>
      <c r="R3615" s="9">
        <f t="shared" si="452"/>
        <v>271</v>
      </c>
      <c r="S3615" s="9">
        <f t="shared" si="453"/>
        <v>106</v>
      </c>
      <c r="T3615" s="9">
        <f t="shared" si="454"/>
        <v>165</v>
      </c>
      <c r="U3615" s="10">
        <f t="shared" si="455"/>
        <v>0.60885608856088558</v>
      </c>
      <c r="V3615" s="5" t="s">
        <v>42</v>
      </c>
    </row>
    <row r="3616" spans="1:22" x14ac:dyDescent="0.3">
      <c r="A3616" s="5" t="s">
        <v>3703</v>
      </c>
      <c r="B3616" s="6">
        <v>45834</v>
      </c>
      <c r="C3616" s="5">
        <f t="shared" si="448"/>
        <v>2025</v>
      </c>
      <c r="D3616" s="5">
        <f t="shared" si="449"/>
        <v>6</v>
      </c>
      <c r="E3616" s="5" t="str">
        <f t="shared" si="450"/>
        <v>Jun</v>
      </c>
      <c r="F3616" s="5" t="str">
        <f t="shared" si="451"/>
        <v>Q2</v>
      </c>
      <c r="G3616" s="5" t="s">
        <v>63</v>
      </c>
      <c r="H3616" s="5" t="s">
        <v>86</v>
      </c>
      <c r="I3616" s="5" t="s">
        <v>87</v>
      </c>
      <c r="J3616" s="5" t="s">
        <v>46</v>
      </c>
      <c r="K3616" s="5" t="s">
        <v>47</v>
      </c>
      <c r="L3616" s="5" t="s">
        <v>76</v>
      </c>
      <c r="M3616" s="5" t="s">
        <v>56</v>
      </c>
      <c r="N3616" s="5">
        <v>3</v>
      </c>
      <c r="O3616" s="7">
        <v>491</v>
      </c>
      <c r="P3616" s="8">
        <v>0.15</v>
      </c>
      <c r="Q3616" s="7">
        <v>221</v>
      </c>
      <c r="R3616" s="9">
        <f t="shared" si="452"/>
        <v>1252.05</v>
      </c>
      <c r="S3616" s="9">
        <f t="shared" si="453"/>
        <v>663</v>
      </c>
      <c r="T3616" s="9">
        <f t="shared" si="454"/>
        <v>589.04999999999995</v>
      </c>
      <c r="U3616" s="10">
        <f t="shared" si="455"/>
        <v>0.47046843177189407</v>
      </c>
      <c r="V3616" s="5" t="s">
        <v>42</v>
      </c>
    </row>
    <row r="3617" spans="1:22" x14ac:dyDescent="0.3">
      <c r="A3617" s="5" t="s">
        <v>3704</v>
      </c>
      <c r="B3617" s="6">
        <v>45835</v>
      </c>
      <c r="C3617" s="5">
        <f t="shared" si="448"/>
        <v>2025</v>
      </c>
      <c r="D3617" s="5">
        <f t="shared" si="449"/>
        <v>6</v>
      </c>
      <c r="E3617" s="5" t="str">
        <f t="shared" si="450"/>
        <v>Jun</v>
      </c>
      <c r="F3617" s="5" t="str">
        <f t="shared" si="451"/>
        <v>Q2</v>
      </c>
      <c r="G3617" s="5" t="s">
        <v>58</v>
      </c>
      <c r="H3617" s="5" t="s">
        <v>72</v>
      </c>
      <c r="I3617" s="5" t="s">
        <v>73</v>
      </c>
      <c r="J3617" s="5" t="s">
        <v>46</v>
      </c>
      <c r="K3617" s="5" t="s">
        <v>47</v>
      </c>
      <c r="L3617" s="5" t="s">
        <v>40</v>
      </c>
      <c r="M3617" s="5" t="s">
        <v>49</v>
      </c>
      <c r="N3617" s="5">
        <v>3</v>
      </c>
      <c r="O3617" s="7">
        <v>431</v>
      </c>
      <c r="P3617" s="8">
        <v>0.05</v>
      </c>
      <c r="Q3617" s="7">
        <v>197</v>
      </c>
      <c r="R3617" s="9">
        <f t="shared" si="452"/>
        <v>1228.3499999999999</v>
      </c>
      <c r="S3617" s="9">
        <f t="shared" si="453"/>
        <v>591</v>
      </c>
      <c r="T3617" s="9">
        <f t="shared" si="454"/>
        <v>637.34999999999991</v>
      </c>
      <c r="U3617" s="10">
        <f t="shared" si="455"/>
        <v>0.51886677249969471</v>
      </c>
      <c r="V3617" s="5" t="s">
        <v>42</v>
      </c>
    </row>
    <row r="3618" spans="1:22" x14ac:dyDescent="0.3">
      <c r="A3618" s="5" t="s">
        <v>3705</v>
      </c>
      <c r="B3618" s="6">
        <v>45835</v>
      </c>
      <c r="C3618" s="5">
        <f t="shared" si="448"/>
        <v>2025</v>
      </c>
      <c r="D3618" s="5">
        <f t="shared" si="449"/>
        <v>6</v>
      </c>
      <c r="E3618" s="5" t="str">
        <f t="shared" si="450"/>
        <v>Jun</v>
      </c>
      <c r="F3618" s="5" t="str">
        <f t="shared" si="451"/>
        <v>Q2</v>
      </c>
      <c r="G3618" s="5" t="s">
        <v>63</v>
      </c>
      <c r="H3618" s="5" t="s">
        <v>109</v>
      </c>
      <c r="I3618" s="5" t="s">
        <v>110</v>
      </c>
      <c r="J3618" s="5" t="s">
        <v>54</v>
      </c>
      <c r="K3618" s="5" t="s">
        <v>99</v>
      </c>
      <c r="L3618" s="5" t="s">
        <v>40</v>
      </c>
      <c r="M3618" s="5" t="s">
        <v>49</v>
      </c>
      <c r="N3618" s="5">
        <v>1</v>
      </c>
      <c r="O3618" s="7">
        <v>1846</v>
      </c>
      <c r="P3618" s="8">
        <v>0.15</v>
      </c>
      <c r="Q3618" s="7">
        <v>963</v>
      </c>
      <c r="R3618" s="9">
        <f t="shared" si="452"/>
        <v>1569.1</v>
      </c>
      <c r="S3618" s="9">
        <f t="shared" si="453"/>
        <v>963</v>
      </c>
      <c r="T3618" s="9">
        <f t="shared" si="454"/>
        <v>606.09999999999991</v>
      </c>
      <c r="U3618" s="10">
        <f t="shared" si="455"/>
        <v>0.38627238544388498</v>
      </c>
      <c r="V3618" s="5" t="s">
        <v>42</v>
      </c>
    </row>
    <row r="3619" spans="1:22" x14ac:dyDescent="0.3">
      <c r="A3619" s="5" t="s">
        <v>3706</v>
      </c>
      <c r="B3619" s="6">
        <v>45835</v>
      </c>
      <c r="C3619" s="5">
        <f t="shared" si="448"/>
        <v>2025</v>
      </c>
      <c r="D3619" s="5">
        <f t="shared" si="449"/>
        <v>6</v>
      </c>
      <c r="E3619" s="5" t="str">
        <f t="shared" si="450"/>
        <v>Jun</v>
      </c>
      <c r="F3619" s="5" t="str">
        <f t="shared" si="451"/>
        <v>Q2</v>
      </c>
      <c r="G3619" s="5" t="s">
        <v>63</v>
      </c>
      <c r="H3619" s="5" t="s">
        <v>64</v>
      </c>
      <c r="I3619" s="5" t="s">
        <v>65</v>
      </c>
      <c r="J3619" s="5" t="s">
        <v>54</v>
      </c>
      <c r="K3619" s="5" t="s">
        <v>55</v>
      </c>
      <c r="L3619" s="5" t="s">
        <v>40</v>
      </c>
      <c r="M3619" s="5" t="s">
        <v>49</v>
      </c>
      <c r="N3619" s="5">
        <v>5</v>
      </c>
      <c r="O3619" s="7">
        <v>2934</v>
      </c>
      <c r="P3619" s="8">
        <v>0.15</v>
      </c>
      <c r="Q3619" s="7">
        <v>1765</v>
      </c>
      <c r="R3619" s="9">
        <f t="shared" si="452"/>
        <v>12469.5</v>
      </c>
      <c r="S3619" s="9">
        <f t="shared" si="453"/>
        <v>8825</v>
      </c>
      <c r="T3619" s="9">
        <f t="shared" si="454"/>
        <v>3644.5</v>
      </c>
      <c r="U3619" s="10">
        <f t="shared" si="455"/>
        <v>0.29227314647740488</v>
      </c>
      <c r="V3619" s="5" t="s">
        <v>42</v>
      </c>
    </row>
    <row r="3620" spans="1:22" x14ac:dyDescent="0.3">
      <c r="A3620" s="5" t="s">
        <v>3707</v>
      </c>
      <c r="B3620" s="6">
        <v>45835</v>
      </c>
      <c r="C3620" s="5">
        <f t="shared" si="448"/>
        <v>2025</v>
      </c>
      <c r="D3620" s="5">
        <f t="shared" si="449"/>
        <v>6</v>
      </c>
      <c r="E3620" s="5" t="str">
        <f t="shared" si="450"/>
        <v>Jun</v>
      </c>
      <c r="F3620" s="5" t="str">
        <f t="shared" si="451"/>
        <v>Q2</v>
      </c>
      <c r="G3620" s="5" t="s">
        <v>58</v>
      </c>
      <c r="H3620" s="5" t="s">
        <v>59</v>
      </c>
      <c r="I3620" s="5" t="s">
        <v>60</v>
      </c>
      <c r="J3620" s="5" t="s">
        <v>81</v>
      </c>
      <c r="K3620" s="5" t="s">
        <v>130</v>
      </c>
      <c r="L3620" s="5" t="s">
        <v>48</v>
      </c>
      <c r="M3620" s="5" t="s">
        <v>49</v>
      </c>
      <c r="N3620" s="5">
        <v>1</v>
      </c>
      <c r="O3620" s="7">
        <v>13855</v>
      </c>
      <c r="P3620" s="8">
        <v>0.2</v>
      </c>
      <c r="Q3620" s="7">
        <v>8182</v>
      </c>
      <c r="R3620" s="9">
        <f t="shared" si="452"/>
        <v>11084</v>
      </c>
      <c r="S3620" s="9">
        <f t="shared" si="453"/>
        <v>8182</v>
      </c>
      <c r="T3620" s="9">
        <f t="shared" si="454"/>
        <v>2902</v>
      </c>
      <c r="U3620" s="10">
        <f t="shared" si="455"/>
        <v>0.26181883796463373</v>
      </c>
      <c r="V3620" s="5" t="s">
        <v>42</v>
      </c>
    </row>
    <row r="3621" spans="1:22" x14ac:dyDescent="0.3">
      <c r="A3621" s="5" t="s">
        <v>3708</v>
      </c>
      <c r="B3621" s="6">
        <v>45835</v>
      </c>
      <c r="C3621" s="5">
        <f t="shared" si="448"/>
        <v>2025</v>
      </c>
      <c r="D3621" s="5">
        <f t="shared" si="449"/>
        <v>6</v>
      </c>
      <c r="E3621" s="5" t="str">
        <f t="shared" si="450"/>
        <v>Jun</v>
      </c>
      <c r="F3621" s="5" t="str">
        <f t="shared" si="451"/>
        <v>Q2</v>
      </c>
      <c r="G3621" s="5" t="s">
        <v>58</v>
      </c>
      <c r="H3621" s="5" t="s">
        <v>68</v>
      </c>
      <c r="I3621" s="5" t="s">
        <v>69</v>
      </c>
      <c r="J3621" s="5" t="s">
        <v>54</v>
      </c>
      <c r="K3621" s="5" t="s">
        <v>55</v>
      </c>
      <c r="L3621" s="5" t="s">
        <v>40</v>
      </c>
      <c r="M3621" s="5" t="s">
        <v>49</v>
      </c>
      <c r="N3621" s="5">
        <v>3</v>
      </c>
      <c r="O3621" s="7">
        <v>2770</v>
      </c>
      <c r="P3621" s="8">
        <v>0.15</v>
      </c>
      <c r="Q3621" s="7">
        <v>1678</v>
      </c>
      <c r="R3621" s="9">
        <f t="shared" si="452"/>
        <v>7063.5</v>
      </c>
      <c r="S3621" s="9">
        <f t="shared" si="453"/>
        <v>5034</v>
      </c>
      <c r="T3621" s="9">
        <f t="shared" si="454"/>
        <v>2029.5</v>
      </c>
      <c r="U3621" s="10">
        <f t="shared" si="455"/>
        <v>0.28732214907623699</v>
      </c>
      <c r="V3621" s="5" t="s">
        <v>42</v>
      </c>
    </row>
    <row r="3622" spans="1:22" x14ac:dyDescent="0.3">
      <c r="A3622" s="5" t="s">
        <v>3709</v>
      </c>
      <c r="B3622" s="6">
        <v>45835</v>
      </c>
      <c r="C3622" s="5">
        <f t="shared" si="448"/>
        <v>2025</v>
      </c>
      <c r="D3622" s="5">
        <f t="shared" si="449"/>
        <v>6</v>
      </c>
      <c r="E3622" s="5" t="str">
        <f t="shared" si="450"/>
        <v>Jun</v>
      </c>
      <c r="F3622" s="5" t="str">
        <f t="shared" si="451"/>
        <v>Q2</v>
      </c>
      <c r="G3622" s="5" t="s">
        <v>35</v>
      </c>
      <c r="H3622" s="5" t="s">
        <v>36</v>
      </c>
      <c r="I3622" s="5" t="s">
        <v>37</v>
      </c>
      <c r="J3622" s="5" t="s">
        <v>81</v>
      </c>
      <c r="K3622" s="5" t="s">
        <v>130</v>
      </c>
      <c r="L3622" s="5" t="s">
        <v>40</v>
      </c>
      <c r="M3622" s="5" t="s">
        <v>56</v>
      </c>
      <c r="N3622" s="5">
        <v>3</v>
      </c>
      <c r="O3622" s="7">
        <v>13535</v>
      </c>
      <c r="P3622" s="8">
        <v>0.2</v>
      </c>
      <c r="Q3622" s="7">
        <v>8364</v>
      </c>
      <c r="R3622" s="9">
        <f t="shared" si="452"/>
        <v>32484</v>
      </c>
      <c r="S3622" s="9">
        <f t="shared" si="453"/>
        <v>25092</v>
      </c>
      <c r="T3622" s="9">
        <f t="shared" si="454"/>
        <v>7392</v>
      </c>
      <c r="U3622" s="10">
        <f t="shared" si="455"/>
        <v>0.22755818248984117</v>
      </c>
      <c r="V3622" s="5" t="s">
        <v>42</v>
      </c>
    </row>
    <row r="3623" spans="1:22" x14ac:dyDescent="0.3">
      <c r="A3623" s="5" t="s">
        <v>3710</v>
      </c>
      <c r="B3623" s="6">
        <v>45835</v>
      </c>
      <c r="C3623" s="5">
        <f t="shared" si="448"/>
        <v>2025</v>
      </c>
      <c r="D3623" s="5">
        <f t="shared" si="449"/>
        <v>6</v>
      </c>
      <c r="E3623" s="5" t="str">
        <f t="shared" si="450"/>
        <v>Jun</v>
      </c>
      <c r="F3623" s="5" t="str">
        <f t="shared" si="451"/>
        <v>Q2</v>
      </c>
      <c r="G3623" s="5" t="s">
        <v>51</v>
      </c>
      <c r="H3623" s="5" t="s">
        <v>79</v>
      </c>
      <c r="I3623" s="5" t="s">
        <v>80</v>
      </c>
      <c r="J3623" s="5" t="s">
        <v>81</v>
      </c>
      <c r="K3623" s="5" t="s">
        <v>94</v>
      </c>
      <c r="L3623" s="5" t="s">
        <v>40</v>
      </c>
      <c r="M3623" s="5" t="s">
        <v>49</v>
      </c>
      <c r="N3623" s="5">
        <v>5</v>
      </c>
      <c r="O3623" s="7">
        <v>29723</v>
      </c>
      <c r="P3623" s="8">
        <v>0.2</v>
      </c>
      <c r="Q3623" s="7">
        <v>19672</v>
      </c>
      <c r="R3623" s="9">
        <f t="shared" si="452"/>
        <v>118892</v>
      </c>
      <c r="S3623" s="9">
        <f t="shared" si="453"/>
        <v>98360</v>
      </c>
      <c r="T3623" s="9">
        <f t="shared" si="454"/>
        <v>20532</v>
      </c>
      <c r="U3623" s="10">
        <f t="shared" si="455"/>
        <v>0.17269454631093767</v>
      </c>
      <c r="V3623" s="5" t="s">
        <v>42</v>
      </c>
    </row>
    <row r="3624" spans="1:22" x14ac:dyDescent="0.3">
      <c r="A3624" s="5" t="s">
        <v>3711</v>
      </c>
      <c r="B3624" s="6">
        <v>45836</v>
      </c>
      <c r="C3624" s="5">
        <f t="shared" si="448"/>
        <v>2025</v>
      </c>
      <c r="D3624" s="5">
        <f t="shared" si="449"/>
        <v>6</v>
      </c>
      <c r="E3624" s="5" t="str">
        <f t="shared" si="450"/>
        <v>Jun</v>
      </c>
      <c r="F3624" s="5" t="str">
        <f t="shared" si="451"/>
        <v>Q2</v>
      </c>
      <c r="G3624" s="5" t="s">
        <v>51</v>
      </c>
      <c r="H3624" s="5" t="s">
        <v>52</v>
      </c>
      <c r="I3624" s="5" t="s">
        <v>53</v>
      </c>
      <c r="J3624" s="5" t="s">
        <v>81</v>
      </c>
      <c r="K3624" s="5" t="s">
        <v>82</v>
      </c>
      <c r="L3624" s="5" t="s">
        <v>48</v>
      </c>
      <c r="M3624" s="5" t="s">
        <v>56</v>
      </c>
      <c r="N3624" s="5">
        <v>2</v>
      </c>
      <c r="O3624" s="7">
        <v>6703</v>
      </c>
      <c r="P3624" s="8">
        <v>0.3</v>
      </c>
      <c r="Q3624" s="7">
        <v>3596</v>
      </c>
      <c r="R3624" s="9">
        <f t="shared" si="452"/>
        <v>9384.1999999999989</v>
      </c>
      <c r="S3624" s="9">
        <f t="shared" si="453"/>
        <v>7192</v>
      </c>
      <c r="T3624" s="9">
        <f t="shared" si="454"/>
        <v>2192.1999999999989</v>
      </c>
      <c r="U3624" s="10">
        <f t="shared" si="455"/>
        <v>0.23360542187932901</v>
      </c>
      <c r="V3624" s="5" t="s">
        <v>42</v>
      </c>
    </row>
    <row r="3625" spans="1:22" x14ac:dyDescent="0.3">
      <c r="A3625" s="5" t="s">
        <v>3712</v>
      </c>
      <c r="B3625" s="6">
        <v>45836</v>
      </c>
      <c r="C3625" s="5">
        <f t="shared" si="448"/>
        <v>2025</v>
      </c>
      <c r="D3625" s="5">
        <f t="shared" si="449"/>
        <v>6</v>
      </c>
      <c r="E3625" s="5" t="str">
        <f t="shared" si="450"/>
        <v>Jun</v>
      </c>
      <c r="F3625" s="5" t="str">
        <f t="shared" si="451"/>
        <v>Q2</v>
      </c>
      <c r="G3625" s="5" t="s">
        <v>58</v>
      </c>
      <c r="H3625" s="5" t="s">
        <v>59</v>
      </c>
      <c r="I3625" s="5" t="s">
        <v>60</v>
      </c>
      <c r="J3625" s="5" t="s">
        <v>38</v>
      </c>
      <c r="K3625" s="5" t="s">
        <v>39</v>
      </c>
      <c r="L3625" s="5" t="s">
        <v>48</v>
      </c>
      <c r="M3625" s="5" t="s">
        <v>56</v>
      </c>
      <c r="N3625" s="5">
        <v>5</v>
      </c>
      <c r="O3625" s="7">
        <v>52384</v>
      </c>
      <c r="P3625" s="8">
        <v>0.1</v>
      </c>
      <c r="Q3625" s="7">
        <v>43601</v>
      </c>
      <c r="R3625" s="9">
        <f t="shared" si="452"/>
        <v>235728</v>
      </c>
      <c r="S3625" s="9">
        <f t="shared" si="453"/>
        <v>218005</v>
      </c>
      <c r="T3625" s="9">
        <f t="shared" si="454"/>
        <v>17723</v>
      </c>
      <c r="U3625" s="10">
        <f t="shared" si="455"/>
        <v>7.5184110500237558E-2</v>
      </c>
      <c r="V3625" s="5" t="s">
        <v>42</v>
      </c>
    </row>
    <row r="3626" spans="1:22" x14ac:dyDescent="0.3">
      <c r="A3626" s="5" t="s">
        <v>3713</v>
      </c>
      <c r="B3626" s="6">
        <v>45837</v>
      </c>
      <c r="C3626" s="5">
        <f t="shared" si="448"/>
        <v>2025</v>
      </c>
      <c r="D3626" s="5">
        <f t="shared" si="449"/>
        <v>6</v>
      </c>
      <c r="E3626" s="5" t="str">
        <f t="shared" si="450"/>
        <v>Jun</v>
      </c>
      <c r="F3626" s="5" t="str">
        <f t="shared" si="451"/>
        <v>Q2</v>
      </c>
      <c r="G3626" s="5" t="s">
        <v>63</v>
      </c>
      <c r="H3626" s="5" t="s">
        <v>64</v>
      </c>
      <c r="I3626" s="5" t="s">
        <v>65</v>
      </c>
      <c r="J3626" s="5" t="s">
        <v>38</v>
      </c>
      <c r="K3626" s="5" t="s">
        <v>75</v>
      </c>
      <c r="L3626" s="5" t="s">
        <v>40</v>
      </c>
      <c r="M3626" s="5" t="s">
        <v>49</v>
      </c>
      <c r="N3626" s="5">
        <v>1</v>
      </c>
      <c r="O3626" s="7">
        <v>11827</v>
      </c>
      <c r="P3626" s="8">
        <v>0.15</v>
      </c>
      <c r="Q3626" s="7">
        <v>8561</v>
      </c>
      <c r="R3626" s="9">
        <f t="shared" si="452"/>
        <v>10052.949999999999</v>
      </c>
      <c r="S3626" s="9">
        <f t="shared" si="453"/>
        <v>8561</v>
      </c>
      <c r="T3626" s="9">
        <f t="shared" si="454"/>
        <v>1491.9499999999989</v>
      </c>
      <c r="U3626" s="10">
        <f t="shared" si="455"/>
        <v>0.14840917342670551</v>
      </c>
      <c r="V3626" s="5" t="s">
        <v>42</v>
      </c>
    </row>
    <row r="3627" spans="1:22" x14ac:dyDescent="0.3">
      <c r="A3627" s="5" t="s">
        <v>3714</v>
      </c>
      <c r="B3627" s="6">
        <v>45837</v>
      </c>
      <c r="C3627" s="5">
        <f t="shared" si="448"/>
        <v>2025</v>
      </c>
      <c r="D3627" s="5">
        <f t="shared" si="449"/>
        <v>6</v>
      </c>
      <c r="E3627" s="5" t="str">
        <f t="shared" si="450"/>
        <v>Jun</v>
      </c>
      <c r="F3627" s="5" t="str">
        <f t="shared" si="451"/>
        <v>Q2</v>
      </c>
      <c r="G3627" s="5" t="s">
        <v>51</v>
      </c>
      <c r="H3627" s="5" t="s">
        <v>79</v>
      </c>
      <c r="I3627" s="5" t="s">
        <v>80</v>
      </c>
      <c r="J3627" s="5" t="s">
        <v>81</v>
      </c>
      <c r="K3627" s="5" t="s">
        <v>82</v>
      </c>
      <c r="L3627" s="5" t="s">
        <v>40</v>
      </c>
      <c r="M3627" s="5" t="s">
        <v>49</v>
      </c>
      <c r="N3627" s="5">
        <v>1</v>
      </c>
      <c r="O3627" s="7">
        <v>6288</v>
      </c>
      <c r="P3627" s="8">
        <v>0.35</v>
      </c>
      <c r="Q3627" s="7">
        <v>3524</v>
      </c>
      <c r="R3627" s="9">
        <f t="shared" si="452"/>
        <v>4087.2000000000003</v>
      </c>
      <c r="S3627" s="9">
        <f t="shared" si="453"/>
        <v>3524</v>
      </c>
      <c r="T3627" s="9">
        <f t="shared" si="454"/>
        <v>563.20000000000027</v>
      </c>
      <c r="U3627" s="10">
        <f t="shared" si="455"/>
        <v>0.13779604619299282</v>
      </c>
      <c r="V3627" s="5" t="s">
        <v>42</v>
      </c>
    </row>
    <row r="3628" spans="1:22" x14ac:dyDescent="0.3">
      <c r="A3628" s="5" t="s">
        <v>3715</v>
      </c>
      <c r="B3628" s="6">
        <v>45837</v>
      </c>
      <c r="C3628" s="5">
        <f t="shared" si="448"/>
        <v>2025</v>
      </c>
      <c r="D3628" s="5">
        <f t="shared" si="449"/>
        <v>6</v>
      </c>
      <c r="E3628" s="5" t="str">
        <f t="shared" si="450"/>
        <v>Jun</v>
      </c>
      <c r="F3628" s="5" t="str">
        <f t="shared" si="451"/>
        <v>Q2</v>
      </c>
      <c r="G3628" s="5" t="s">
        <v>51</v>
      </c>
      <c r="H3628" s="5" t="s">
        <v>79</v>
      </c>
      <c r="I3628" s="5" t="s">
        <v>80</v>
      </c>
      <c r="J3628" s="5" t="s">
        <v>54</v>
      </c>
      <c r="K3628" s="5" t="s">
        <v>99</v>
      </c>
      <c r="L3628" s="5" t="s">
        <v>40</v>
      </c>
      <c r="M3628" s="5" t="s">
        <v>41</v>
      </c>
      <c r="N3628" s="5">
        <v>3</v>
      </c>
      <c r="O3628" s="7">
        <v>1906</v>
      </c>
      <c r="P3628" s="8">
        <v>0.1</v>
      </c>
      <c r="Q3628" s="7">
        <v>991</v>
      </c>
      <c r="R3628" s="9">
        <f t="shared" si="452"/>
        <v>5146.2</v>
      </c>
      <c r="S3628" s="9">
        <f t="shared" si="453"/>
        <v>2973</v>
      </c>
      <c r="T3628" s="9">
        <f t="shared" si="454"/>
        <v>2173.1999999999998</v>
      </c>
      <c r="U3628" s="10">
        <f t="shared" si="455"/>
        <v>0.42229217675177799</v>
      </c>
      <c r="V3628" s="5" t="s">
        <v>42</v>
      </c>
    </row>
    <row r="3629" spans="1:22" x14ac:dyDescent="0.3">
      <c r="A3629" s="5" t="s">
        <v>3716</v>
      </c>
      <c r="B3629" s="6">
        <v>45837</v>
      </c>
      <c r="C3629" s="5">
        <f t="shared" si="448"/>
        <v>2025</v>
      </c>
      <c r="D3629" s="5">
        <f t="shared" si="449"/>
        <v>6</v>
      </c>
      <c r="E3629" s="5" t="str">
        <f t="shared" si="450"/>
        <v>Jun</v>
      </c>
      <c r="F3629" s="5" t="str">
        <f t="shared" si="451"/>
        <v>Q2</v>
      </c>
      <c r="G3629" s="5" t="s">
        <v>35</v>
      </c>
      <c r="H3629" s="5" t="s">
        <v>36</v>
      </c>
      <c r="I3629" s="5" t="s">
        <v>37</v>
      </c>
      <c r="J3629" s="5" t="s">
        <v>46</v>
      </c>
      <c r="K3629" s="5" t="s">
        <v>89</v>
      </c>
      <c r="L3629" s="5" t="s">
        <v>48</v>
      </c>
      <c r="M3629" s="5" t="s">
        <v>41</v>
      </c>
      <c r="N3629" s="5">
        <v>4</v>
      </c>
      <c r="O3629" s="7">
        <v>2321</v>
      </c>
      <c r="P3629" s="8">
        <v>0.15</v>
      </c>
      <c r="Q3629" s="7">
        <v>1373</v>
      </c>
      <c r="R3629" s="9">
        <f t="shared" si="452"/>
        <v>7891.4</v>
      </c>
      <c r="S3629" s="9">
        <f t="shared" si="453"/>
        <v>5492</v>
      </c>
      <c r="T3629" s="9">
        <f t="shared" si="454"/>
        <v>2399.3999999999996</v>
      </c>
      <c r="U3629" s="10">
        <f t="shared" si="455"/>
        <v>0.304052512862103</v>
      </c>
      <c r="V3629" s="5" t="s">
        <v>42</v>
      </c>
    </row>
    <row r="3630" spans="1:22" x14ac:dyDescent="0.3">
      <c r="A3630" s="5" t="s">
        <v>3717</v>
      </c>
      <c r="B3630" s="6">
        <v>45837</v>
      </c>
      <c r="C3630" s="5">
        <f t="shared" si="448"/>
        <v>2025</v>
      </c>
      <c r="D3630" s="5">
        <f t="shared" si="449"/>
        <v>6</v>
      </c>
      <c r="E3630" s="5" t="str">
        <f t="shared" si="450"/>
        <v>Jun</v>
      </c>
      <c r="F3630" s="5" t="str">
        <f t="shared" si="451"/>
        <v>Q2</v>
      </c>
      <c r="G3630" s="5" t="s">
        <v>51</v>
      </c>
      <c r="H3630" s="5" t="s">
        <v>106</v>
      </c>
      <c r="I3630" s="5" t="s">
        <v>107</v>
      </c>
      <c r="J3630" s="5" t="s">
        <v>46</v>
      </c>
      <c r="K3630" s="5" t="s">
        <v>89</v>
      </c>
      <c r="L3630" s="5" t="s">
        <v>76</v>
      </c>
      <c r="M3630" s="5" t="s">
        <v>49</v>
      </c>
      <c r="N3630" s="5">
        <v>1</v>
      </c>
      <c r="O3630" s="7">
        <v>2038</v>
      </c>
      <c r="P3630" s="8">
        <v>0</v>
      </c>
      <c r="Q3630" s="7">
        <v>1167</v>
      </c>
      <c r="R3630" s="9">
        <f t="shared" si="452"/>
        <v>2038</v>
      </c>
      <c r="S3630" s="9">
        <f t="shared" si="453"/>
        <v>1167</v>
      </c>
      <c r="T3630" s="9">
        <f t="shared" si="454"/>
        <v>871</v>
      </c>
      <c r="U3630" s="10">
        <f t="shared" si="455"/>
        <v>0.42737978410206084</v>
      </c>
      <c r="V3630" s="5" t="s">
        <v>42</v>
      </c>
    </row>
    <row r="3631" spans="1:22" x14ac:dyDescent="0.3">
      <c r="A3631" s="5" t="s">
        <v>3718</v>
      </c>
      <c r="B3631" s="6">
        <v>45837</v>
      </c>
      <c r="C3631" s="5">
        <f t="shared" si="448"/>
        <v>2025</v>
      </c>
      <c r="D3631" s="5">
        <f t="shared" si="449"/>
        <v>6</v>
      </c>
      <c r="E3631" s="5" t="str">
        <f t="shared" si="450"/>
        <v>Jun</v>
      </c>
      <c r="F3631" s="5" t="str">
        <f t="shared" si="451"/>
        <v>Q2</v>
      </c>
      <c r="G3631" s="5" t="s">
        <v>63</v>
      </c>
      <c r="H3631" s="5" t="s">
        <v>64</v>
      </c>
      <c r="I3631" s="5" t="s">
        <v>65</v>
      </c>
      <c r="J3631" s="5" t="s">
        <v>54</v>
      </c>
      <c r="K3631" s="5" t="s">
        <v>84</v>
      </c>
      <c r="L3631" s="5" t="s">
        <v>76</v>
      </c>
      <c r="M3631" s="5" t="s">
        <v>56</v>
      </c>
      <c r="N3631" s="5">
        <v>3</v>
      </c>
      <c r="O3631" s="7">
        <v>2600</v>
      </c>
      <c r="P3631" s="8">
        <v>0.15</v>
      </c>
      <c r="Q3631" s="7">
        <v>1296</v>
      </c>
      <c r="R3631" s="9">
        <f t="shared" si="452"/>
        <v>6630</v>
      </c>
      <c r="S3631" s="9">
        <f t="shared" si="453"/>
        <v>3888</v>
      </c>
      <c r="T3631" s="9">
        <f t="shared" si="454"/>
        <v>2742</v>
      </c>
      <c r="U3631" s="10">
        <f t="shared" si="455"/>
        <v>0.41357466063348414</v>
      </c>
      <c r="V3631" s="5" t="s">
        <v>42</v>
      </c>
    </row>
    <row r="3632" spans="1:22" x14ac:dyDescent="0.3">
      <c r="A3632" s="5" t="s">
        <v>3719</v>
      </c>
      <c r="B3632" s="6">
        <v>45838</v>
      </c>
      <c r="C3632" s="5">
        <f t="shared" si="448"/>
        <v>2025</v>
      </c>
      <c r="D3632" s="5">
        <f t="shared" si="449"/>
        <v>6</v>
      </c>
      <c r="E3632" s="5" t="str">
        <f t="shared" si="450"/>
        <v>Jun</v>
      </c>
      <c r="F3632" s="5" t="str">
        <f t="shared" si="451"/>
        <v>Q2</v>
      </c>
      <c r="G3632" s="5" t="s">
        <v>58</v>
      </c>
      <c r="H3632" s="5" t="s">
        <v>72</v>
      </c>
      <c r="I3632" s="5" t="s">
        <v>73</v>
      </c>
      <c r="J3632" s="5" t="s">
        <v>81</v>
      </c>
      <c r="K3632" s="5" t="s">
        <v>94</v>
      </c>
      <c r="L3632" s="5" t="s">
        <v>76</v>
      </c>
      <c r="M3632" s="5" t="s">
        <v>49</v>
      </c>
      <c r="N3632" s="5">
        <v>1</v>
      </c>
      <c r="O3632" s="7">
        <v>33892</v>
      </c>
      <c r="P3632" s="8">
        <v>0</v>
      </c>
      <c r="Q3632" s="7">
        <v>22394</v>
      </c>
      <c r="R3632" s="9">
        <f t="shared" si="452"/>
        <v>33892</v>
      </c>
      <c r="S3632" s="9">
        <f t="shared" si="453"/>
        <v>22394</v>
      </c>
      <c r="T3632" s="9">
        <f t="shared" si="454"/>
        <v>11498</v>
      </c>
      <c r="U3632" s="10">
        <f t="shared" si="455"/>
        <v>0.3392541012628349</v>
      </c>
      <c r="V3632" s="5" t="s">
        <v>42</v>
      </c>
    </row>
    <row r="3633" spans="1:22" x14ac:dyDescent="0.3">
      <c r="A3633" s="5" t="s">
        <v>3720</v>
      </c>
      <c r="B3633" s="6">
        <v>45838</v>
      </c>
      <c r="C3633" s="5">
        <f t="shared" si="448"/>
        <v>2025</v>
      </c>
      <c r="D3633" s="5">
        <f t="shared" si="449"/>
        <v>6</v>
      </c>
      <c r="E3633" s="5" t="str">
        <f t="shared" si="450"/>
        <v>Jun</v>
      </c>
      <c r="F3633" s="5" t="str">
        <f t="shared" si="451"/>
        <v>Q2</v>
      </c>
      <c r="G3633" s="5" t="s">
        <v>35</v>
      </c>
      <c r="H3633" s="5" t="s">
        <v>91</v>
      </c>
      <c r="I3633" s="5" t="s">
        <v>92</v>
      </c>
      <c r="J3633" s="5" t="s">
        <v>38</v>
      </c>
      <c r="K3633" s="5" t="s">
        <v>75</v>
      </c>
      <c r="L3633" s="5" t="s">
        <v>76</v>
      </c>
      <c r="M3633" s="5" t="s">
        <v>56</v>
      </c>
      <c r="N3633" s="5">
        <v>5</v>
      </c>
      <c r="O3633" s="7">
        <v>11890</v>
      </c>
      <c r="P3633" s="8">
        <v>0</v>
      </c>
      <c r="Q3633" s="7">
        <v>8628</v>
      </c>
      <c r="R3633" s="9">
        <f t="shared" si="452"/>
        <v>59450</v>
      </c>
      <c r="S3633" s="9">
        <f t="shared" si="453"/>
        <v>43140</v>
      </c>
      <c r="T3633" s="9">
        <f t="shared" si="454"/>
        <v>16310</v>
      </c>
      <c r="U3633" s="10">
        <f t="shared" si="455"/>
        <v>0.27434819175777964</v>
      </c>
      <c r="V3633" s="5" t="s">
        <v>42</v>
      </c>
    </row>
    <row r="3634" spans="1:22" x14ac:dyDescent="0.3">
      <c r="A3634" s="5" t="s">
        <v>3721</v>
      </c>
      <c r="B3634" s="6">
        <v>45839</v>
      </c>
      <c r="C3634" s="5">
        <f t="shared" si="448"/>
        <v>2025</v>
      </c>
      <c r="D3634" s="5">
        <f t="shared" si="449"/>
        <v>7</v>
      </c>
      <c r="E3634" s="5" t="str">
        <f t="shared" si="450"/>
        <v>Jul</v>
      </c>
      <c r="F3634" s="5" t="str">
        <f t="shared" si="451"/>
        <v>Q3</v>
      </c>
      <c r="G3634" s="5" t="s">
        <v>58</v>
      </c>
      <c r="H3634" s="5" t="s">
        <v>68</v>
      </c>
      <c r="I3634" s="5" t="s">
        <v>69</v>
      </c>
      <c r="J3634" s="5" t="s">
        <v>38</v>
      </c>
      <c r="K3634" s="5" t="s">
        <v>118</v>
      </c>
      <c r="L3634" s="5" t="s">
        <v>40</v>
      </c>
      <c r="M3634" s="5" t="s">
        <v>49</v>
      </c>
      <c r="N3634" s="5">
        <v>1</v>
      </c>
      <c r="O3634" s="7">
        <v>18679</v>
      </c>
      <c r="P3634" s="8">
        <v>0</v>
      </c>
      <c r="Q3634" s="7">
        <v>14315</v>
      </c>
      <c r="R3634" s="9">
        <f t="shared" si="452"/>
        <v>18679</v>
      </c>
      <c r="S3634" s="9">
        <f t="shared" si="453"/>
        <v>14315</v>
      </c>
      <c r="T3634" s="9">
        <f t="shared" si="454"/>
        <v>4364</v>
      </c>
      <c r="U3634" s="10">
        <f t="shared" si="455"/>
        <v>0.23363135071470637</v>
      </c>
      <c r="V3634" s="5" t="s">
        <v>42</v>
      </c>
    </row>
    <row r="3635" spans="1:22" x14ac:dyDescent="0.3">
      <c r="A3635" s="5" t="s">
        <v>3722</v>
      </c>
      <c r="B3635" s="6">
        <v>45839</v>
      </c>
      <c r="C3635" s="5">
        <f t="shared" si="448"/>
        <v>2025</v>
      </c>
      <c r="D3635" s="5">
        <f t="shared" si="449"/>
        <v>7</v>
      </c>
      <c r="E3635" s="5" t="str">
        <f t="shared" si="450"/>
        <v>Jul</v>
      </c>
      <c r="F3635" s="5" t="str">
        <f t="shared" si="451"/>
        <v>Q3</v>
      </c>
      <c r="G3635" s="5" t="s">
        <v>63</v>
      </c>
      <c r="H3635" s="5" t="s">
        <v>64</v>
      </c>
      <c r="I3635" s="5" t="s">
        <v>65</v>
      </c>
      <c r="J3635" s="5" t="s">
        <v>54</v>
      </c>
      <c r="K3635" s="5" t="s">
        <v>99</v>
      </c>
      <c r="L3635" s="5" t="s">
        <v>40</v>
      </c>
      <c r="M3635" s="5" t="s">
        <v>56</v>
      </c>
      <c r="N3635" s="5">
        <v>4</v>
      </c>
      <c r="O3635" s="7">
        <v>1683</v>
      </c>
      <c r="P3635" s="8">
        <v>0</v>
      </c>
      <c r="Q3635" s="7">
        <v>888</v>
      </c>
      <c r="R3635" s="9">
        <f t="shared" si="452"/>
        <v>6732</v>
      </c>
      <c r="S3635" s="9">
        <f t="shared" si="453"/>
        <v>3552</v>
      </c>
      <c r="T3635" s="9">
        <f t="shared" si="454"/>
        <v>3180</v>
      </c>
      <c r="U3635" s="10">
        <f t="shared" si="455"/>
        <v>0.47237076648841353</v>
      </c>
      <c r="V3635" s="5" t="s">
        <v>42</v>
      </c>
    </row>
    <row r="3636" spans="1:22" x14ac:dyDescent="0.3">
      <c r="A3636" s="5" t="s">
        <v>3723</v>
      </c>
      <c r="B3636" s="6">
        <v>45839</v>
      </c>
      <c r="C3636" s="5">
        <f t="shared" si="448"/>
        <v>2025</v>
      </c>
      <c r="D3636" s="5">
        <f t="shared" si="449"/>
        <v>7</v>
      </c>
      <c r="E3636" s="5" t="str">
        <f t="shared" si="450"/>
        <v>Jul</v>
      </c>
      <c r="F3636" s="5" t="str">
        <f t="shared" si="451"/>
        <v>Q3</v>
      </c>
      <c r="G3636" s="5" t="s">
        <v>51</v>
      </c>
      <c r="H3636" s="5" t="s">
        <v>79</v>
      </c>
      <c r="I3636" s="5" t="s">
        <v>80</v>
      </c>
      <c r="J3636" s="5" t="s">
        <v>81</v>
      </c>
      <c r="K3636" s="5" t="s">
        <v>130</v>
      </c>
      <c r="L3636" s="5" t="s">
        <v>40</v>
      </c>
      <c r="M3636" s="5" t="s">
        <v>41</v>
      </c>
      <c r="N3636" s="5">
        <v>2</v>
      </c>
      <c r="O3636" s="7">
        <v>13753</v>
      </c>
      <c r="P3636" s="8">
        <v>0.4</v>
      </c>
      <c r="Q3636" s="7">
        <v>8144</v>
      </c>
      <c r="R3636" s="9">
        <f t="shared" si="452"/>
        <v>16503.599999999999</v>
      </c>
      <c r="S3636" s="9">
        <f t="shared" si="453"/>
        <v>16288</v>
      </c>
      <c r="T3636" s="9">
        <f t="shared" si="454"/>
        <v>215.59999999999854</v>
      </c>
      <c r="U3636" s="10">
        <f t="shared" si="455"/>
        <v>1.3063816379456517E-2</v>
      </c>
      <c r="V3636" s="5" t="s">
        <v>42</v>
      </c>
    </row>
    <row r="3637" spans="1:22" x14ac:dyDescent="0.3">
      <c r="A3637" s="5" t="s">
        <v>3724</v>
      </c>
      <c r="B3637" s="6">
        <v>45839</v>
      </c>
      <c r="C3637" s="5">
        <f t="shared" si="448"/>
        <v>2025</v>
      </c>
      <c r="D3637" s="5">
        <f t="shared" si="449"/>
        <v>7</v>
      </c>
      <c r="E3637" s="5" t="str">
        <f t="shared" si="450"/>
        <v>Jul</v>
      </c>
      <c r="F3637" s="5" t="str">
        <f t="shared" si="451"/>
        <v>Q3</v>
      </c>
      <c r="G3637" s="5" t="s">
        <v>51</v>
      </c>
      <c r="H3637" s="5" t="s">
        <v>106</v>
      </c>
      <c r="I3637" s="5" t="s">
        <v>107</v>
      </c>
      <c r="J3637" s="5" t="s">
        <v>46</v>
      </c>
      <c r="K3637" s="5" t="s">
        <v>66</v>
      </c>
      <c r="L3637" s="5" t="s">
        <v>40</v>
      </c>
      <c r="M3637" s="5" t="s">
        <v>56</v>
      </c>
      <c r="N3637" s="5">
        <v>4</v>
      </c>
      <c r="O3637" s="7">
        <v>304</v>
      </c>
      <c r="P3637" s="8">
        <v>0</v>
      </c>
      <c r="Q3637" s="7">
        <v>122</v>
      </c>
      <c r="R3637" s="9">
        <f t="shared" si="452"/>
        <v>1216</v>
      </c>
      <c r="S3637" s="9">
        <f t="shared" si="453"/>
        <v>488</v>
      </c>
      <c r="T3637" s="9">
        <f t="shared" si="454"/>
        <v>728</v>
      </c>
      <c r="U3637" s="10">
        <f t="shared" si="455"/>
        <v>0.59868421052631582</v>
      </c>
      <c r="V3637" s="5" t="s">
        <v>42</v>
      </c>
    </row>
    <row r="3638" spans="1:22" x14ac:dyDescent="0.3">
      <c r="A3638" s="5" t="s">
        <v>3725</v>
      </c>
      <c r="B3638" s="6">
        <v>45839</v>
      </c>
      <c r="C3638" s="5">
        <f t="shared" si="448"/>
        <v>2025</v>
      </c>
      <c r="D3638" s="5">
        <f t="shared" si="449"/>
        <v>7</v>
      </c>
      <c r="E3638" s="5" t="str">
        <f t="shared" si="450"/>
        <v>Jul</v>
      </c>
      <c r="F3638" s="5" t="str">
        <f t="shared" si="451"/>
        <v>Q3</v>
      </c>
      <c r="G3638" s="5" t="s">
        <v>51</v>
      </c>
      <c r="H3638" s="5" t="s">
        <v>79</v>
      </c>
      <c r="I3638" s="5" t="s">
        <v>80</v>
      </c>
      <c r="J3638" s="5" t="s">
        <v>46</v>
      </c>
      <c r="K3638" s="5" t="s">
        <v>89</v>
      </c>
      <c r="L3638" s="5" t="s">
        <v>48</v>
      </c>
      <c r="M3638" s="5" t="s">
        <v>49</v>
      </c>
      <c r="N3638" s="5">
        <v>1</v>
      </c>
      <c r="O3638" s="7">
        <v>2251</v>
      </c>
      <c r="P3638" s="8">
        <v>0.15</v>
      </c>
      <c r="Q3638" s="7">
        <v>1323</v>
      </c>
      <c r="R3638" s="9">
        <f t="shared" si="452"/>
        <v>1913.35</v>
      </c>
      <c r="S3638" s="9">
        <f t="shared" si="453"/>
        <v>1323</v>
      </c>
      <c r="T3638" s="9">
        <f t="shared" si="454"/>
        <v>590.34999999999991</v>
      </c>
      <c r="U3638" s="10">
        <f t="shared" si="455"/>
        <v>0.30854260851386306</v>
      </c>
      <c r="V3638" s="5" t="s">
        <v>42</v>
      </c>
    </row>
    <row r="3639" spans="1:22" x14ac:dyDescent="0.3">
      <c r="A3639" s="5" t="s">
        <v>3726</v>
      </c>
      <c r="B3639" s="6">
        <v>45839</v>
      </c>
      <c r="C3639" s="5">
        <f t="shared" si="448"/>
        <v>2025</v>
      </c>
      <c r="D3639" s="5">
        <f t="shared" si="449"/>
        <v>7</v>
      </c>
      <c r="E3639" s="5" t="str">
        <f t="shared" si="450"/>
        <v>Jul</v>
      </c>
      <c r="F3639" s="5" t="str">
        <f t="shared" si="451"/>
        <v>Q3</v>
      </c>
      <c r="G3639" s="5" t="s">
        <v>58</v>
      </c>
      <c r="H3639" s="5" t="s">
        <v>59</v>
      </c>
      <c r="I3639" s="5" t="s">
        <v>60</v>
      </c>
      <c r="J3639" s="5" t="s">
        <v>38</v>
      </c>
      <c r="K3639" s="5" t="s">
        <v>104</v>
      </c>
      <c r="L3639" s="5" t="s">
        <v>40</v>
      </c>
      <c r="M3639" s="5" t="s">
        <v>56</v>
      </c>
      <c r="N3639" s="5">
        <v>1</v>
      </c>
      <c r="O3639" s="7">
        <v>1598</v>
      </c>
      <c r="P3639" s="8">
        <v>0.1</v>
      </c>
      <c r="Q3639" s="7">
        <v>787</v>
      </c>
      <c r="R3639" s="9">
        <f t="shared" si="452"/>
        <v>1438.2</v>
      </c>
      <c r="S3639" s="9">
        <f t="shared" si="453"/>
        <v>787</v>
      </c>
      <c r="T3639" s="9">
        <f t="shared" si="454"/>
        <v>651.20000000000005</v>
      </c>
      <c r="U3639" s="10">
        <f t="shared" si="455"/>
        <v>0.45278820748157422</v>
      </c>
      <c r="V3639" s="5" t="s">
        <v>42</v>
      </c>
    </row>
    <row r="3640" spans="1:22" x14ac:dyDescent="0.3">
      <c r="A3640" s="5" t="s">
        <v>3727</v>
      </c>
      <c r="B3640" s="6">
        <v>45840</v>
      </c>
      <c r="C3640" s="5">
        <f t="shared" si="448"/>
        <v>2025</v>
      </c>
      <c r="D3640" s="5">
        <f t="shared" si="449"/>
        <v>7</v>
      </c>
      <c r="E3640" s="5" t="str">
        <f t="shared" si="450"/>
        <v>Jul</v>
      </c>
      <c r="F3640" s="5" t="str">
        <f t="shared" si="451"/>
        <v>Q3</v>
      </c>
      <c r="G3640" s="5" t="s">
        <v>51</v>
      </c>
      <c r="H3640" s="5" t="s">
        <v>106</v>
      </c>
      <c r="I3640" s="5" t="s">
        <v>107</v>
      </c>
      <c r="J3640" s="5" t="s">
        <v>46</v>
      </c>
      <c r="K3640" s="5" t="s">
        <v>89</v>
      </c>
      <c r="L3640" s="5" t="s">
        <v>40</v>
      </c>
      <c r="M3640" s="5" t="s">
        <v>56</v>
      </c>
      <c r="N3640" s="5">
        <v>1</v>
      </c>
      <c r="O3640" s="7">
        <v>2237</v>
      </c>
      <c r="P3640" s="8">
        <v>0</v>
      </c>
      <c r="Q3640" s="7">
        <v>1300</v>
      </c>
      <c r="R3640" s="9">
        <f t="shared" si="452"/>
        <v>2237</v>
      </c>
      <c r="S3640" s="9">
        <f t="shared" si="453"/>
        <v>1300</v>
      </c>
      <c r="T3640" s="9">
        <f t="shared" si="454"/>
        <v>937</v>
      </c>
      <c r="U3640" s="10">
        <f t="shared" si="455"/>
        <v>0.41886455073759499</v>
      </c>
      <c r="V3640" s="5" t="s">
        <v>42</v>
      </c>
    </row>
    <row r="3641" spans="1:22" x14ac:dyDescent="0.3">
      <c r="A3641" s="5" t="s">
        <v>3728</v>
      </c>
      <c r="B3641" s="6">
        <v>45840</v>
      </c>
      <c r="C3641" s="5">
        <f t="shared" si="448"/>
        <v>2025</v>
      </c>
      <c r="D3641" s="5">
        <f t="shared" si="449"/>
        <v>7</v>
      </c>
      <c r="E3641" s="5" t="str">
        <f t="shared" si="450"/>
        <v>Jul</v>
      </c>
      <c r="F3641" s="5" t="str">
        <f t="shared" si="451"/>
        <v>Q3</v>
      </c>
      <c r="G3641" s="5" t="s">
        <v>51</v>
      </c>
      <c r="H3641" s="5" t="s">
        <v>52</v>
      </c>
      <c r="I3641" s="5" t="s">
        <v>53</v>
      </c>
      <c r="J3641" s="5" t="s">
        <v>38</v>
      </c>
      <c r="K3641" s="5" t="s">
        <v>104</v>
      </c>
      <c r="L3641" s="5" t="s">
        <v>76</v>
      </c>
      <c r="M3641" s="5" t="s">
        <v>49</v>
      </c>
      <c r="N3641" s="5">
        <v>3</v>
      </c>
      <c r="O3641" s="7">
        <v>1461</v>
      </c>
      <c r="P3641" s="8">
        <v>0.1</v>
      </c>
      <c r="Q3641" s="7">
        <v>744</v>
      </c>
      <c r="R3641" s="9">
        <f t="shared" si="452"/>
        <v>3944.7000000000003</v>
      </c>
      <c r="S3641" s="9">
        <f t="shared" si="453"/>
        <v>2232</v>
      </c>
      <c r="T3641" s="9">
        <f t="shared" si="454"/>
        <v>1712.7000000000003</v>
      </c>
      <c r="U3641" s="10">
        <f t="shared" si="455"/>
        <v>0.43417750399269911</v>
      </c>
      <c r="V3641" s="5" t="s">
        <v>42</v>
      </c>
    </row>
    <row r="3642" spans="1:22" x14ac:dyDescent="0.3">
      <c r="A3642" s="5" t="s">
        <v>3729</v>
      </c>
      <c r="B3642" s="6">
        <v>45840</v>
      </c>
      <c r="C3642" s="5">
        <f t="shared" si="448"/>
        <v>2025</v>
      </c>
      <c r="D3642" s="5">
        <f t="shared" si="449"/>
        <v>7</v>
      </c>
      <c r="E3642" s="5" t="str">
        <f t="shared" si="450"/>
        <v>Jul</v>
      </c>
      <c r="F3642" s="5" t="str">
        <f t="shared" si="451"/>
        <v>Q3</v>
      </c>
      <c r="G3642" s="5" t="s">
        <v>58</v>
      </c>
      <c r="H3642" s="5" t="s">
        <v>68</v>
      </c>
      <c r="I3642" s="5" t="s">
        <v>69</v>
      </c>
      <c r="J3642" s="5" t="s">
        <v>81</v>
      </c>
      <c r="K3642" s="5" t="s">
        <v>130</v>
      </c>
      <c r="L3642" s="5" t="s">
        <v>76</v>
      </c>
      <c r="M3642" s="5" t="s">
        <v>49</v>
      </c>
      <c r="N3642" s="5">
        <v>2</v>
      </c>
      <c r="O3642" s="7">
        <v>13547</v>
      </c>
      <c r="P3642" s="8">
        <v>0.35</v>
      </c>
      <c r="Q3642" s="7">
        <v>8111</v>
      </c>
      <c r="R3642" s="9">
        <f t="shared" si="452"/>
        <v>17611.100000000002</v>
      </c>
      <c r="S3642" s="9">
        <f t="shared" si="453"/>
        <v>16222</v>
      </c>
      <c r="T3642" s="9">
        <f t="shared" si="454"/>
        <v>1389.1000000000022</v>
      </c>
      <c r="U3642" s="10">
        <f t="shared" si="455"/>
        <v>7.8876390458290618E-2</v>
      </c>
      <c r="V3642" s="5" t="s">
        <v>42</v>
      </c>
    </row>
    <row r="3643" spans="1:22" x14ac:dyDescent="0.3">
      <c r="A3643" s="5" t="s">
        <v>3730</v>
      </c>
      <c r="B3643" s="6">
        <v>45840</v>
      </c>
      <c r="C3643" s="5">
        <f t="shared" si="448"/>
        <v>2025</v>
      </c>
      <c r="D3643" s="5">
        <f t="shared" si="449"/>
        <v>7</v>
      </c>
      <c r="E3643" s="5" t="str">
        <f t="shared" si="450"/>
        <v>Jul</v>
      </c>
      <c r="F3643" s="5" t="str">
        <f t="shared" si="451"/>
        <v>Q3</v>
      </c>
      <c r="G3643" s="5" t="s">
        <v>51</v>
      </c>
      <c r="H3643" s="5" t="s">
        <v>79</v>
      </c>
      <c r="I3643" s="5" t="s">
        <v>80</v>
      </c>
      <c r="J3643" s="5" t="s">
        <v>38</v>
      </c>
      <c r="K3643" s="5" t="s">
        <v>118</v>
      </c>
      <c r="L3643" s="5" t="s">
        <v>76</v>
      </c>
      <c r="M3643" s="5" t="s">
        <v>49</v>
      </c>
      <c r="N3643" s="5">
        <v>4</v>
      </c>
      <c r="O3643" s="7">
        <v>19557</v>
      </c>
      <c r="P3643" s="8">
        <v>0.05</v>
      </c>
      <c r="Q3643" s="7">
        <v>15286</v>
      </c>
      <c r="R3643" s="9">
        <f t="shared" si="452"/>
        <v>74316.599999999991</v>
      </c>
      <c r="S3643" s="9">
        <f t="shared" si="453"/>
        <v>61144</v>
      </c>
      <c r="T3643" s="9">
        <f t="shared" si="454"/>
        <v>13172.599999999991</v>
      </c>
      <c r="U3643" s="10">
        <f t="shared" si="455"/>
        <v>0.17724976653937335</v>
      </c>
      <c r="V3643" s="5" t="s">
        <v>42</v>
      </c>
    </row>
    <row r="3644" spans="1:22" x14ac:dyDescent="0.3">
      <c r="A3644" s="5" t="s">
        <v>3731</v>
      </c>
      <c r="B3644" s="6">
        <v>45840</v>
      </c>
      <c r="C3644" s="5">
        <f t="shared" si="448"/>
        <v>2025</v>
      </c>
      <c r="D3644" s="5">
        <f t="shared" si="449"/>
        <v>7</v>
      </c>
      <c r="E3644" s="5" t="str">
        <f t="shared" si="450"/>
        <v>Jul</v>
      </c>
      <c r="F3644" s="5" t="str">
        <f t="shared" si="451"/>
        <v>Q3</v>
      </c>
      <c r="G3644" s="5" t="s">
        <v>58</v>
      </c>
      <c r="H3644" s="5" t="s">
        <v>72</v>
      </c>
      <c r="I3644" s="5" t="s">
        <v>73</v>
      </c>
      <c r="J3644" s="5" t="s">
        <v>38</v>
      </c>
      <c r="K3644" s="5" t="s">
        <v>39</v>
      </c>
      <c r="L3644" s="5" t="s">
        <v>40</v>
      </c>
      <c r="M3644" s="5" t="s">
        <v>49</v>
      </c>
      <c r="N3644" s="5">
        <v>2</v>
      </c>
      <c r="O3644" s="7">
        <v>48669</v>
      </c>
      <c r="P3644" s="8">
        <v>0</v>
      </c>
      <c r="Q3644" s="7">
        <v>41463</v>
      </c>
      <c r="R3644" s="9">
        <f t="shared" si="452"/>
        <v>97338</v>
      </c>
      <c r="S3644" s="9">
        <f t="shared" si="453"/>
        <v>82926</v>
      </c>
      <c r="T3644" s="9">
        <f t="shared" si="454"/>
        <v>14412</v>
      </c>
      <c r="U3644" s="10">
        <f t="shared" si="455"/>
        <v>0.14806139431671084</v>
      </c>
      <c r="V3644" s="5" t="s">
        <v>42</v>
      </c>
    </row>
    <row r="3645" spans="1:22" x14ac:dyDescent="0.3">
      <c r="A3645" s="5" t="s">
        <v>3732</v>
      </c>
      <c r="B3645" s="6">
        <v>45841</v>
      </c>
      <c r="C3645" s="5">
        <f t="shared" si="448"/>
        <v>2025</v>
      </c>
      <c r="D3645" s="5">
        <f t="shared" si="449"/>
        <v>7</v>
      </c>
      <c r="E3645" s="5" t="str">
        <f t="shared" si="450"/>
        <v>Jul</v>
      </c>
      <c r="F3645" s="5" t="str">
        <f t="shared" si="451"/>
        <v>Q3</v>
      </c>
      <c r="G3645" s="5" t="s">
        <v>58</v>
      </c>
      <c r="H3645" s="5" t="s">
        <v>72</v>
      </c>
      <c r="I3645" s="5" t="s">
        <v>73</v>
      </c>
      <c r="J3645" s="5" t="s">
        <v>81</v>
      </c>
      <c r="K3645" s="5" t="s">
        <v>94</v>
      </c>
      <c r="L3645" s="5" t="s">
        <v>76</v>
      </c>
      <c r="M3645" s="5" t="s">
        <v>56</v>
      </c>
      <c r="N3645" s="5">
        <v>1</v>
      </c>
      <c r="O3645" s="7">
        <v>30387</v>
      </c>
      <c r="P3645" s="8">
        <v>0.1</v>
      </c>
      <c r="Q3645" s="7">
        <v>20121</v>
      </c>
      <c r="R3645" s="9">
        <f t="shared" si="452"/>
        <v>27348.3</v>
      </c>
      <c r="S3645" s="9">
        <f t="shared" si="453"/>
        <v>20121</v>
      </c>
      <c r="T3645" s="9">
        <f t="shared" si="454"/>
        <v>7227.2999999999993</v>
      </c>
      <c r="U3645" s="10">
        <f t="shared" si="455"/>
        <v>0.26426871140070862</v>
      </c>
      <c r="V3645" s="5" t="s">
        <v>42</v>
      </c>
    </row>
    <row r="3646" spans="1:22" x14ac:dyDescent="0.3">
      <c r="A3646" s="5" t="s">
        <v>3733</v>
      </c>
      <c r="B3646" s="6">
        <v>45841</v>
      </c>
      <c r="C3646" s="5">
        <f t="shared" si="448"/>
        <v>2025</v>
      </c>
      <c r="D3646" s="5">
        <f t="shared" si="449"/>
        <v>7</v>
      </c>
      <c r="E3646" s="5" t="str">
        <f t="shared" si="450"/>
        <v>Jul</v>
      </c>
      <c r="F3646" s="5" t="str">
        <f t="shared" si="451"/>
        <v>Q3</v>
      </c>
      <c r="G3646" s="5" t="s">
        <v>58</v>
      </c>
      <c r="H3646" s="5" t="s">
        <v>72</v>
      </c>
      <c r="I3646" s="5" t="s">
        <v>73</v>
      </c>
      <c r="J3646" s="5" t="s">
        <v>38</v>
      </c>
      <c r="K3646" s="5" t="s">
        <v>118</v>
      </c>
      <c r="L3646" s="5" t="s">
        <v>40</v>
      </c>
      <c r="M3646" s="5" t="s">
        <v>49</v>
      </c>
      <c r="N3646" s="5">
        <v>3</v>
      </c>
      <c r="O3646" s="7">
        <v>16264</v>
      </c>
      <c r="P3646" s="8">
        <v>0.15</v>
      </c>
      <c r="Q3646" s="7">
        <v>12372</v>
      </c>
      <c r="R3646" s="9">
        <f t="shared" si="452"/>
        <v>41473.199999999997</v>
      </c>
      <c r="S3646" s="9">
        <f t="shared" si="453"/>
        <v>37116</v>
      </c>
      <c r="T3646" s="9">
        <f t="shared" si="454"/>
        <v>4357.1999999999971</v>
      </c>
      <c r="U3646" s="10">
        <f t="shared" si="455"/>
        <v>0.1050606174589855</v>
      </c>
      <c r="V3646" s="5" t="s">
        <v>42</v>
      </c>
    </row>
    <row r="3647" spans="1:22" x14ac:dyDescent="0.3">
      <c r="A3647" s="5" t="s">
        <v>3734</v>
      </c>
      <c r="B3647" s="6">
        <v>45841</v>
      </c>
      <c r="C3647" s="5">
        <f t="shared" si="448"/>
        <v>2025</v>
      </c>
      <c r="D3647" s="5">
        <f t="shared" si="449"/>
        <v>7</v>
      </c>
      <c r="E3647" s="5" t="str">
        <f t="shared" si="450"/>
        <v>Jul</v>
      </c>
      <c r="F3647" s="5" t="str">
        <f t="shared" si="451"/>
        <v>Q3</v>
      </c>
      <c r="G3647" s="5" t="s">
        <v>51</v>
      </c>
      <c r="H3647" s="5" t="s">
        <v>79</v>
      </c>
      <c r="I3647" s="5" t="s">
        <v>80</v>
      </c>
      <c r="J3647" s="5" t="s">
        <v>81</v>
      </c>
      <c r="K3647" s="5" t="s">
        <v>146</v>
      </c>
      <c r="L3647" s="5" t="s">
        <v>40</v>
      </c>
      <c r="M3647" s="5" t="s">
        <v>56</v>
      </c>
      <c r="N3647" s="5">
        <v>1</v>
      </c>
      <c r="O3647" s="7">
        <v>8320</v>
      </c>
      <c r="P3647" s="8">
        <v>0.2</v>
      </c>
      <c r="Q3647" s="7">
        <v>5060</v>
      </c>
      <c r="R3647" s="9">
        <f t="shared" si="452"/>
        <v>6656</v>
      </c>
      <c r="S3647" s="9">
        <f t="shared" si="453"/>
        <v>5060</v>
      </c>
      <c r="T3647" s="9">
        <f t="shared" si="454"/>
        <v>1596</v>
      </c>
      <c r="U3647" s="10">
        <f t="shared" si="455"/>
        <v>0.23978365384615385</v>
      </c>
      <c r="V3647" s="5" t="s">
        <v>42</v>
      </c>
    </row>
    <row r="3648" spans="1:22" x14ac:dyDescent="0.3">
      <c r="A3648" s="5" t="s">
        <v>3735</v>
      </c>
      <c r="B3648" s="6">
        <v>45841</v>
      </c>
      <c r="C3648" s="5">
        <f t="shared" si="448"/>
        <v>2025</v>
      </c>
      <c r="D3648" s="5">
        <f t="shared" si="449"/>
        <v>7</v>
      </c>
      <c r="E3648" s="5" t="str">
        <f t="shared" si="450"/>
        <v>Jul</v>
      </c>
      <c r="F3648" s="5" t="str">
        <f t="shared" si="451"/>
        <v>Q3</v>
      </c>
      <c r="G3648" s="5" t="s">
        <v>58</v>
      </c>
      <c r="H3648" s="5" t="s">
        <v>72</v>
      </c>
      <c r="I3648" s="5" t="s">
        <v>73</v>
      </c>
      <c r="J3648" s="5" t="s">
        <v>81</v>
      </c>
      <c r="K3648" s="5" t="s">
        <v>94</v>
      </c>
      <c r="L3648" s="5" t="s">
        <v>40</v>
      </c>
      <c r="M3648" s="5" t="s">
        <v>56</v>
      </c>
      <c r="N3648" s="5">
        <v>5</v>
      </c>
      <c r="O3648" s="7">
        <v>30497</v>
      </c>
      <c r="P3648" s="8">
        <v>0.05</v>
      </c>
      <c r="Q3648" s="7">
        <v>20488</v>
      </c>
      <c r="R3648" s="9">
        <f t="shared" si="452"/>
        <v>144860.75</v>
      </c>
      <c r="S3648" s="9">
        <f t="shared" si="453"/>
        <v>102440</v>
      </c>
      <c r="T3648" s="9">
        <f t="shared" si="454"/>
        <v>42420.75</v>
      </c>
      <c r="U3648" s="10">
        <f t="shared" si="455"/>
        <v>0.29283812212762944</v>
      </c>
      <c r="V3648" s="5" t="s">
        <v>42</v>
      </c>
    </row>
    <row r="3649" spans="1:22" x14ac:dyDescent="0.3">
      <c r="A3649" s="5" t="s">
        <v>3736</v>
      </c>
      <c r="B3649" s="6">
        <v>45841</v>
      </c>
      <c r="C3649" s="5">
        <f t="shared" si="448"/>
        <v>2025</v>
      </c>
      <c r="D3649" s="5">
        <f t="shared" si="449"/>
        <v>7</v>
      </c>
      <c r="E3649" s="5" t="str">
        <f t="shared" si="450"/>
        <v>Jul</v>
      </c>
      <c r="F3649" s="5" t="str">
        <f t="shared" si="451"/>
        <v>Q3</v>
      </c>
      <c r="G3649" s="5" t="s">
        <v>63</v>
      </c>
      <c r="H3649" s="5" t="s">
        <v>86</v>
      </c>
      <c r="I3649" s="5" t="s">
        <v>87</v>
      </c>
      <c r="J3649" s="5" t="s">
        <v>54</v>
      </c>
      <c r="K3649" s="5" t="s">
        <v>84</v>
      </c>
      <c r="L3649" s="5" t="s">
        <v>76</v>
      </c>
      <c r="M3649" s="5" t="s">
        <v>41</v>
      </c>
      <c r="N3649" s="5">
        <v>1</v>
      </c>
      <c r="O3649" s="7">
        <v>2535</v>
      </c>
      <c r="P3649" s="8">
        <v>0.15</v>
      </c>
      <c r="Q3649" s="7">
        <v>1273</v>
      </c>
      <c r="R3649" s="9">
        <f t="shared" si="452"/>
        <v>2154.75</v>
      </c>
      <c r="S3649" s="9">
        <f t="shared" si="453"/>
        <v>1273</v>
      </c>
      <c r="T3649" s="9">
        <f t="shared" si="454"/>
        <v>881.75</v>
      </c>
      <c r="U3649" s="10">
        <f t="shared" si="455"/>
        <v>0.4092122055922961</v>
      </c>
      <c r="V3649" s="5" t="s">
        <v>42</v>
      </c>
    </row>
    <row r="3650" spans="1:22" x14ac:dyDescent="0.3">
      <c r="A3650" s="5" t="s">
        <v>3737</v>
      </c>
      <c r="B3650" s="6">
        <v>45841</v>
      </c>
      <c r="C3650" s="5">
        <f t="shared" ref="C3650:C3713" si="456">YEAR(B3650)</f>
        <v>2025</v>
      </c>
      <c r="D3650" s="5">
        <f t="shared" ref="D3650:D3713" si="457">MONTH(B3650)</f>
        <v>7</v>
      </c>
      <c r="E3650" s="5" t="str">
        <f t="shared" ref="E3650:E3713" si="458">TEXT(B3650,"mmm")</f>
        <v>Jul</v>
      </c>
      <c r="F3650" s="5" t="str">
        <f t="shared" ref="F3650:F3713" si="459">"Q"&amp;ROUNDUP(D3650/3,0)</f>
        <v>Q3</v>
      </c>
      <c r="G3650" s="5" t="s">
        <v>63</v>
      </c>
      <c r="H3650" s="5" t="s">
        <v>86</v>
      </c>
      <c r="I3650" s="5" t="s">
        <v>87</v>
      </c>
      <c r="J3650" s="5" t="s">
        <v>54</v>
      </c>
      <c r="K3650" s="5" t="s">
        <v>84</v>
      </c>
      <c r="L3650" s="5" t="s">
        <v>40</v>
      </c>
      <c r="M3650" s="5" t="s">
        <v>49</v>
      </c>
      <c r="N3650" s="5">
        <v>1</v>
      </c>
      <c r="O3650" s="7">
        <v>2269</v>
      </c>
      <c r="P3650" s="8">
        <v>0</v>
      </c>
      <c r="Q3650" s="7">
        <v>1144</v>
      </c>
      <c r="R3650" s="9">
        <f t="shared" ref="R3650:R3713" si="460">N3650*O3650*(1-P3650)</f>
        <v>2269</v>
      </c>
      <c r="S3650" s="9">
        <f t="shared" ref="S3650:S3713" si="461">N3650*Q3650</f>
        <v>1144</v>
      </c>
      <c r="T3650" s="9">
        <f t="shared" ref="T3650:T3713" si="462">R3650-S3650</f>
        <v>1125</v>
      </c>
      <c r="U3650" s="10">
        <f t="shared" ref="U3650:U3713" si="463">IF(R3650=0,0,T3650/R3650)</f>
        <v>0.49581313353900397</v>
      </c>
      <c r="V3650" s="5" t="s">
        <v>120</v>
      </c>
    </row>
    <row r="3651" spans="1:22" x14ac:dyDescent="0.3">
      <c r="A3651" s="5" t="s">
        <v>3738</v>
      </c>
      <c r="B3651" s="6">
        <v>45842</v>
      </c>
      <c r="C3651" s="5">
        <f t="shared" si="456"/>
        <v>2025</v>
      </c>
      <c r="D3651" s="5">
        <f t="shared" si="457"/>
        <v>7</v>
      </c>
      <c r="E3651" s="5" t="str">
        <f t="shared" si="458"/>
        <v>Jul</v>
      </c>
      <c r="F3651" s="5" t="str">
        <f t="shared" si="459"/>
        <v>Q3</v>
      </c>
      <c r="G3651" s="5" t="s">
        <v>63</v>
      </c>
      <c r="H3651" s="5" t="s">
        <v>64</v>
      </c>
      <c r="I3651" s="5" t="s">
        <v>65</v>
      </c>
      <c r="J3651" s="5" t="s">
        <v>46</v>
      </c>
      <c r="K3651" s="5" t="s">
        <v>61</v>
      </c>
      <c r="L3651" s="5" t="s">
        <v>40</v>
      </c>
      <c r="M3651" s="5" t="s">
        <v>56</v>
      </c>
      <c r="N3651" s="5">
        <v>4</v>
      </c>
      <c r="O3651" s="7">
        <v>248</v>
      </c>
      <c r="P3651" s="8">
        <v>0.1</v>
      </c>
      <c r="Q3651" s="7">
        <v>106</v>
      </c>
      <c r="R3651" s="9">
        <f t="shared" si="460"/>
        <v>892.80000000000007</v>
      </c>
      <c r="S3651" s="9">
        <f t="shared" si="461"/>
        <v>424</v>
      </c>
      <c r="T3651" s="9">
        <f t="shared" si="462"/>
        <v>468.80000000000007</v>
      </c>
      <c r="U3651" s="10">
        <f t="shared" si="463"/>
        <v>0.52508960573476704</v>
      </c>
      <c r="V3651" s="5" t="s">
        <v>42</v>
      </c>
    </row>
    <row r="3652" spans="1:22" x14ac:dyDescent="0.3">
      <c r="A3652" s="5" t="s">
        <v>3739</v>
      </c>
      <c r="B3652" s="6">
        <v>45842</v>
      </c>
      <c r="C3652" s="5">
        <f t="shared" si="456"/>
        <v>2025</v>
      </c>
      <c r="D3652" s="5">
        <f t="shared" si="457"/>
        <v>7</v>
      </c>
      <c r="E3652" s="5" t="str">
        <f t="shared" si="458"/>
        <v>Jul</v>
      </c>
      <c r="F3652" s="5" t="str">
        <f t="shared" si="459"/>
        <v>Q3</v>
      </c>
      <c r="G3652" s="5" t="s">
        <v>63</v>
      </c>
      <c r="H3652" s="5" t="s">
        <v>86</v>
      </c>
      <c r="I3652" s="5" t="s">
        <v>87</v>
      </c>
      <c r="J3652" s="5" t="s">
        <v>81</v>
      </c>
      <c r="K3652" s="5" t="s">
        <v>94</v>
      </c>
      <c r="L3652" s="5" t="s">
        <v>48</v>
      </c>
      <c r="M3652" s="5" t="s">
        <v>49</v>
      </c>
      <c r="N3652" s="5">
        <v>3</v>
      </c>
      <c r="O3652" s="7">
        <v>30779</v>
      </c>
      <c r="P3652" s="8">
        <v>0.1</v>
      </c>
      <c r="Q3652" s="7">
        <v>20449</v>
      </c>
      <c r="R3652" s="9">
        <f t="shared" si="460"/>
        <v>83103.3</v>
      </c>
      <c r="S3652" s="9">
        <f t="shared" si="461"/>
        <v>61347</v>
      </c>
      <c r="T3652" s="9">
        <f t="shared" si="462"/>
        <v>21756.300000000003</v>
      </c>
      <c r="U3652" s="10">
        <f t="shared" si="463"/>
        <v>0.26179826793881833</v>
      </c>
      <c r="V3652" s="5" t="s">
        <v>42</v>
      </c>
    </row>
    <row r="3653" spans="1:22" x14ac:dyDescent="0.3">
      <c r="A3653" s="5" t="s">
        <v>3740</v>
      </c>
      <c r="B3653" s="6">
        <v>45842</v>
      </c>
      <c r="C3653" s="5">
        <f t="shared" si="456"/>
        <v>2025</v>
      </c>
      <c r="D3653" s="5">
        <f t="shared" si="457"/>
        <v>7</v>
      </c>
      <c r="E3653" s="5" t="str">
        <f t="shared" si="458"/>
        <v>Jul</v>
      </c>
      <c r="F3653" s="5" t="str">
        <f t="shared" si="459"/>
        <v>Q3</v>
      </c>
      <c r="G3653" s="5" t="s">
        <v>51</v>
      </c>
      <c r="H3653" s="5" t="s">
        <v>106</v>
      </c>
      <c r="I3653" s="5" t="s">
        <v>107</v>
      </c>
      <c r="J3653" s="5" t="s">
        <v>54</v>
      </c>
      <c r="K3653" s="5" t="s">
        <v>84</v>
      </c>
      <c r="L3653" s="5" t="s">
        <v>76</v>
      </c>
      <c r="M3653" s="5" t="s">
        <v>49</v>
      </c>
      <c r="N3653" s="5">
        <v>5</v>
      </c>
      <c r="O3653" s="7">
        <v>2460</v>
      </c>
      <c r="P3653" s="8">
        <v>0.15</v>
      </c>
      <c r="Q3653" s="7">
        <v>1227</v>
      </c>
      <c r="R3653" s="9">
        <f t="shared" si="460"/>
        <v>10455</v>
      </c>
      <c r="S3653" s="9">
        <f t="shared" si="461"/>
        <v>6135</v>
      </c>
      <c r="T3653" s="9">
        <f t="shared" si="462"/>
        <v>4320</v>
      </c>
      <c r="U3653" s="10">
        <f t="shared" si="463"/>
        <v>0.41319942611190819</v>
      </c>
      <c r="V3653" s="5" t="s">
        <v>42</v>
      </c>
    </row>
    <row r="3654" spans="1:22" x14ac:dyDescent="0.3">
      <c r="A3654" s="5" t="s">
        <v>3741</v>
      </c>
      <c r="B3654" s="6">
        <v>45842</v>
      </c>
      <c r="C3654" s="5">
        <f t="shared" si="456"/>
        <v>2025</v>
      </c>
      <c r="D3654" s="5">
        <f t="shared" si="457"/>
        <v>7</v>
      </c>
      <c r="E3654" s="5" t="str">
        <f t="shared" si="458"/>
        <v>Jul</v>
      </c>
      <c r="F3654" s="5" t="str">
        <f t="shared" si="459"/>
        <v>Q3</v>
      </c>
      <c r="G3654" s="5" t="s">
        <v>35</v>
      </c>
      <c r="H3654" s="5" t="s">
        <v>91</v>
      </c>
      <c r="I3654" s="5" t="s">
        <v>92</v>
      </c>
      <c r="J3654" s="5" t="s">
        <v>54</v>
      </c>
      <c r="K3654" s="5" t="s">
        <v>55</v>
      </c>
      <c r="L3654" s="5" t="s">
        <v>40</v>
      </c>
      <c r="M3654" s="5" t="s">
        <v>49</v>
      </c>
      <c r="N3654" s="5">
        <v>4</v>
      </c>
      <c r="O3654" s="7">
        <v>3018</v>
      </c>
      <c r="P3654" s="8">
        <v>0.1</v>
      </c>
      <c r="Q3654" s="7">
        <v>1839</v>
      </c>
      <c r="R3654" s="9">
        <f t="shared" si="460"/>
        <v>10864.800000000001</v>
      </c>
      <c r="S3654" s="9">
        <f t="shared" si="461"/>
        <v>7356</v>
      </c>
      <c r="T3654" s="9">
        <f t="shared" si="462"/>
        <v>3508.8000000000011</v>
      </c>
      <c r="U3654" s="10">
        <f t="shared" si="463"/>
        <v>0.32295118179810034</v>
      </c>
      <c r="V3654" s="5" t="s">
        <v>42</v>
      </c>
    </row>
    <row r="3655" spans="1:22" x14ac:dyDescent="0.3">
      <c r="A3655" s="5" t="s">
        <v>3742</v>
      </c>
      <c r="B3655" s="6">
        <v>45843</v>
      </c>
      <c r="C3655" s="5">
        <f t="shared" si="456"/>
        <v>2025</v>
      </c>
      <c r="D3655" s="5">
        <f t="shared" si="457"/>
        <v>7</v>
      </c>
      <c r="E3655" s="5" t="str">
        <f t="shared" si="458"/>
        <v>Jul</v>
      </c>
      <c r="F3655" s="5" t="str">
        <f t="shared" si="459"/>
        <v>Q3</v>
      </c>
      <c r="G3655" s="5" t="s">
        <v>35</v>
      </c>
      <c r="H3655" s="5" t="s">
        <v>91</v>
      </c>
      <c r="I3655" s="5" t="s">
        <v>92</v>
      </c>
      <c r="J3655" s="5" t="s">
        <v>38</v>
      </c>
      <c r="K3655" s="5" t="s">
        <v>39</v>
      </c>
      <c r="L3655" s="5" t="s">
        <v>40</v>
      </c>
      <c r="M3655" s="5" t="s">
        <v>49</v>
      </c>
      <c r="N3655" s="5">
        <v>2</v>
      </c>
      <c r="O3655" s="7">
        <v>52096</v>
      </c>
      <c r="P3655" s="8">
        <v>0</v>
      </c>
      <c r="Q3655" s="7">
        <v>44987</v>
      </c>
      <c r="R3655" s="9">
        <f t="shared" si="460"/>
        <v>104192</v>
      </c>
      <c r="S3655" s="9">
        <f t="shared" si="461"/>
        <v>89974</v>
      </c>
      <c r="T3655" s="9">
        <f t="shared" si="462"/>
        <v>14218</v>
      </c>
      <c r="U3655" s="10">
        <f t="shared" si="463"/>
        <v>0.13645961302211301</v>
      </c>
      <c r="V3655" s="5" t="s">
        <v>42</v>
      </c>
    </row>
    <row r="3656" spans="1:22" x14ac:dyDescent="0.3">
      <c r="A3656" s="5" t="s">
        <v>3743</v>
      </c>
      <c r="B3656" s="6">
        <v>45844</v>
      </c>
      <c r="C3656" s="5">
        <f t="shared" si="456"/>
        <v>2025</v>
      </c>
      <c r="D3656" s="5">
        <f t="shared" si="457"/>
        <v>7</v>
      </c>
      <c r="E3656" s="5" t="str">
        <f t="shared" si="458"/>
        <v>Jul</v>
      </c>
      <c r="F3656" s="5" t="str">
        <f t="shared" si="459"/>
        <v>Q3</v>
      </c>
      <c r="G3656" s="5" t="s">
        <v>35</v>
      </c>
      <c r="H3656" s="5" t="s">
        <v>44</v>
      </c>
      <c r="I3656" s="5" t="s">
        <v>45</v>
      </c>
      <c r="J3656" s="5" t="s">
        <v>54</v>
      </c>
      <c r="K3656" s="5" t="s">
        <v>84</v>
      </c>
      <c r="L3656" s="5" t="s">
        <v>76</v>
      </c>
      <c r="M3656" s="5" t="s">
        <v>56</v>
      </c>
      <c r="N3656" s="5">
        <v>5</v>
      </c>
      <c r="O3656" s="7">
        <v>2292</v>
      </c>
      <c r="P3656" s="8">
        <v>0.1</v>
      </c>
      <c r="Q3656" s="7">
        <v>1165</v>
      </c>
      <c r="R3656" s="9">
        <f t="shared" si="460"/>
        <v>10314</v>
      </c>
      <c r="S3656" s="9">
        <f t="shared" si="461"/>
        <v>5825</v>
      </c>
      <c r="T3656" s="9">
        <f t="shared" si="462"/>
        <v>4489</v>
      </c>
      <c r="U3656" s="10">
        <f t="shared" si="463"/>
        <v>0.43523366298235411</v>
      </c>
      <c r="V3656" s="5" t="s">
        <v>42</v>
      </c>
    </row>
    <row r="3657" spans="1:22" x14ac:dyDescent="0.3">
      <c r="A3657" s="5" t="s">
        <v>3744</v>
      </c>
      <c r="B3657" s="6">
        <v>45844</v>
      </c>
      <c r="C3657" s="5">
        <f t="shared" si="456"/>
        <v>2025</v>
      </c>
      <c r="D3657" s="5">
        <f t="shared" si="457"/>
        <v>7</v>
      </c>
      <c r="E3657" s="5" t="str">
        <f t="shared" si="458"/>
        <v>Jul</v>
      </c>
      <c r="F3657" s="5" t="str">
        <f t="shared" si="459"/>
        <v>Q3</v>
      </c>
      <c r="G3657" s="5" t="s">
        <v>58</v>
      </c>
      <c r="H3657" s="5" t="s">
        <v>68</v>
      </c>
      <c r="I3657" s="5" t="s">
        <v>69</v>
      </c>
      <c r="J3657" s="5" t="s">
        <v>54</v>
      </c>
      <c r="K3657" s="5" t="s">
        <v>55</v>
      </c>
      <c r="L3657" s="5" t="s">
        <v>40</v>
      </c>
      <c r="M3657" s="5" t="s">
        <v>56</v>
      </c>
      <c r="N3657" s="5">
        <v>1</v>
      </c>
      <c r="O3657" s="7">
        <v>2644</v>
      </c>
      <c r="P3657" s="8">
        <v>0</v>
      </c>
      <c r="Q3657" s="7">
        <v>1571</v>
      </c>
      <c r="R3657" s="9">
        <f t="shared" si="460"/>
        <v>2644</v>
      </c>
      <c r="S3657" s="9">
        <f t="shared" si="461"/>
        <v>1571</v>
      </c>
      <c r="T3657" s="9">
        <f t="shared" si="462"/>
        <v>1073</v>
      </c>
      <c r="U3657" s="10">
        <f t="shared" si="463"/>
        <v>0.4058245083207262</v>
      </c>
      <c r="V3657" s="5" t="s">
        <v>42</v>
      </c>
    </row>
    <row r="3658" spans="1:22" x14ac:dyDescent="0.3">
      <c r="A3658" s="5" t="s">
        <v>3745</v>
      </c>
      <c r="B3658" s="6">
        <v>45844</v>
      </c>
      <c r="C3658" s="5">
        <f t="shared" si="456"/>
        <v>2025</v>
      </c>
      <c r="D3658" s="5">
        <f t="shared" si="457"/>
        <v>7</v>
      </c>
      <c r="E3658" s="5" t="str">
        <f t="shared" si="458"/>
        <v>Jul</v>
      </c>
      <c r="F3658" s="5" t="str">
        <f t="shared" si="459"/>
        <v>Q3</v>
      </c>
      <c r="G3658" s="5" t="s">
        <v>63</v>
      </c>
      <c r="H3658" s="5" t="s">
        <v>86</v>
      </c>
      <c r="I3658" s="5" t="s">
        <v>87</v>
      </c>
      <c r="J3658" s="5" t="s">
        <v>38</v>
      </c>
      <c r="K3658" s="5" t="s">
        <v>118</v>
      </c>
      <c r="L3658" s="5" t="s">
        <v>40</v>
      </c>
      <c r="M3658" s="5" t="s">
        <v>41</v>
      </c>
      <c r="N3658" s="5">
        <v>5</v>
      </c>
      <c r="O3658" s="7">
        <v>19771</v>
      </c>
      <c r="P3658" s="8">
        <v>0.2</v>
      </c>
      <c r="Q3658" s="7">
        <v>15731</v>
      </c>
      <c r="R3658" s="9">
        <f t="shared" si="460"/>
        <v>79084</v>
      </c>
      <c r="S3658" s="9">
        <f t="shared" si="461"/>
        <v>78655</v>
      </c>
      <c r="T3658" s="9">
        <f t="shared" si="462"/>
        <v>429</v>
      </c>
      <c r="U3658" s="10">
        <f t="shared" si="463"/>
        <v>5.4246118051691876E-3</v>
      </c>
      <c r="V3658" s="5" t="s">
        <v>42</v>
      </c>
    </row>
    <row r="3659" spans="1:22" x14ac:dyDescent="0.3">
      <c r="A3659" s="5" t="s">
        <v>3746</v>
      </c>
      <c r="B3659" s="6">
        <v>45845</v>
      </c>
      <c r="C3659" s="5">
        <f t="shared" si="456"/>
        <v>2025</v>
      </c>
      <c r="D3659" s="5">
        <f t="shared" si="457"/>
        <v>7</v>
      </c>
      <c r="E3659" s="5" t="str">
        <f t="shared" si="458"/>
        <v>Jul</v>
      </c>
      <c r="F3659" s="5" t="str">
        <f t="shared" si="459"/>
        <v>Q3</v>
      </c>
      <c r="G3659" s="5" t="s">
        <v>51</v>
      </c>
      <c r="H3659" s="5" t="s">
        <v>79</v>
      </c>
      <c r="I3659" s="5" t="s">
        <v>80</v>
      </c>
      <c r="J3659" s="5" t="s">
        <v>46</v>
      </c>
      <c r="K3659" s="5" t="s">
        <v>89</v>
      </c>
      <c r="L3659" s="5" t="s">
        <v>40</v>
      </c>
      <c r="M3659" s="5" t="s">
        <v>41</v>
      </c>
      <c r="N3659" s="5">
        <v>2</v>
      </c>
      <c r="O3659" s="7">
        <v>2125</v>
      </c>
      <c r="P3659" s="8">
        <v>0.2</v>
      </c>
      <c r="Q3659" s="7">
        <v>1211</v>
      </c>
      <c r="R3659" s="9">
        <f t="shared" si="460"/>
        <v>3400</v>
      </c>
      <c r="S3659" s="9">
        <f t="shared" si="461"/>
        <v>2422</v>
      </c>
      <c r="T3659" s="9">
        <f t="shared" si="462"/>
        <v>978</v>
      </c>
      <c r="U3659" s="10">
        <f t="shared" si="463"/>
        <v>0.28764705882352942</v>
      </c>
      <c r="V3659" s="5" t="s">
        <v>42</v>
      </c>
    </row>
    <row r="3660" spans="1:22" x14ac:dyDescent="0.3">
      <c r="A3660" s="5" t="s">
        <v>3747</v>
      </c>
      <c r="B3660" s="6">
        <v>45845</v>
      </c>
      <c r="C3660" s="5">
        <f t="shared" si="456"/>
        <v>2025</v>
      </c>
      <c r="D3660" s="5">
        <f t="shared" si="457"/>
        <v>7</v>
      </c>
      <c r="E3660" s="5" t="str">
        <f t="shared" si="458"/>
        <v>Jul</v>
      </c>
      <c r="F3660" s="5" t="str">
        <f t="shared" si="459"/>
        <v>Q3</v>
      </c>
      <c r="G3660" s="5" t="s">
        <v>63</v>
      </c>
      <c r="H3660" s="5" t="s">
        <v>109</v>
      </c>
      <c r="I3660" s="5" t="s">
        <v>110</v>
      </c>
      <c r="J3660" s="5" t="s">
        <v>38</v>
      </c>
      <c r="K3660" s="5" t="s">
        <v>118</v>
      </c>
      <c r="L3660" s="5" t="s">
        <v>48</v>
      </c>
      <c r="M3660" s="5" t="s">
        <v>49</v>
      </c>
      <c r="N3660" s="5">
        <v>1</v>
      </c>
      <c r="O3660" s="7">
        <v>17644</v>
      </c>
      <c r="P3660" s="8">
        <v>0.15</v>
      </c>
      <c r="Q3660" s="7">
        <v>14070</v>
      </c>
      <c r="R3660" s="9">
        <f t="shared" si="460"/>
        <v>14997.4</v>
      </c>
      <c r="S3660" s="9">
        <f t="shared" si="461"/>
        <v>14070</v>
      </c>
      <c r="T3660" s="9">
        <f t="shared" si="462"/>
        <v>927.39999999999964</v>
      </c>
      <c r="U3660" s="10">
        <f t="shared" si="463"/>
        <v>6.1837385146758746E-2</v>
      </c>
      <c r="V3660" s="5" t="s">
        <v>42</v>
      </c>
    </row>
    <row r="3661" spans="1:22" x14ac:dyDescent="0.3">
      <c r="A3661" s="5" t="s">
        <v>3748</v>
      </c>
      <c r="B3661" s="6">
        <v>45845</v>
      </c>
      <c r="C3661" s="5">
        <f t="shared" si="456"/>
        <v>2025</v>
      </c>
      <c r="D3661" s="5">
        <f t="shared" si="457"/>
        <v>7</v>
      </c>
      <c r="E3661" s="5" t="str">
        <f t="shared" si="458"/>
        <v>Jul</v>
      </c>
      <c r="F3661" s="5" t="str">
        <f t="shared" si="459"/>
        <v>Q3</v>
      </c>
      <c r="G3661" s="5" t="s">
        <v>58</v>
      </c>
      <c r="H3661" s="5" t="s">
        <v>59</v>
      </c>
      <c r="I3661" s="5" t="s">
        <v>60</v>
      </c>
      <c r="J3661" s="5" t="s">
        <v>38</v>
      </c>
      <c r="K3661" s="5" t="s">
        <v>104</v>
      </c>
      <c r="L3661" s="5" t="s">
        <v>48</v>
      </c>
      <c r="M3661" s="5" t="s">
        <v>49</v>
      </c>
      <c r="N3661" s="5">
        <v>1</v>
      </c>
      <c r="O3661" s="7">
        <v>1505</v>
      </c>
      <c r="P3661" s="8">
        <v>0</v>
      </c>
      <c r="Q3661" s="7">
        <v>750</v>
      </c>
      <c r="R3661" s="9">
        <f t="shared" si="460"/>
        <v>1505</v>
      </c>
      <c r="S3661" s="9">
        <f t="shared" si="461"/>
        <v>750</v>
      </c>
      <c r="T3661" s="9">
        <f t="shared" si="462"/>
        <v>755</v>
      </c>
      <c r="U3661" s="10">
        <f t="shared" si="463"/>
        <v>0.50166112956810627</v>
      </c>
      <c r="V3661" s="5" t="s">
        <v>42</v>
      </c>
    </row>
    <row r="3662" spans="1:22" x14ac:dyDescent="0.3">
      <c r="A3662" s="5" t="s">
        <v>3749</v>
      </c>
      <c r="B3662" s="6">
        <v>45845</v>
      </c>
      <c r="C3662" s="5">
        <f t="shared" si="456"/>
        <v>2025</v>
      </c>
      <c r="D3662" s="5">
        <f t="shared" si="457"/>
        <v>7</v>
      </c>
      <c r="E3662" s="5" t="str">
        <f t="shared" si="458"/>
        <v>Jul</v>
      </c>
      <c r="F3662" s="5" t="str">
        <f t="shared" si="459"/>
        <v>Q3</v>
      </c>
      <c r="G3662" s="5" t="s">
        <v>58</v>
      </c>
      <c r="H3662" s="5" t="s">
        <v>72</v>
      </c>
      <c r="I3662" s="5" t="s">
        <v>73</v>
      </c>
      <c r="J3662" s="5" t="s">
        <v>46</v>
      </c>
      <c r="K3662" s="5" t="s">
        <v>89</v>
      </c>
      <c r="L3662" s="5" t="s">
        <v>40</v>
      </c>
      <c r="M3662" s="5" t="s">
        <v>49</v>
      </c>
      <c r="N3662" s="5">
        <v>1</v>
      </c>
      <c r="O3662" s="7">
        <v>2030</v>
      </c>
      <c r="P3662" s="8">
        <v>0</v>
      </c>
      <c r="Q3662" s="7">
        <v>1158</v>
      </c>
      <c r="R3662" s="9">
        <f t="shared" si="460"/>
        <v>2030</v>
      </c>
      <c r="S3662" s="9">
        <f t="shared" si="461"/>
        <v>1158</v>
      </c>
      <c r="T3662" s="9">
        <f t="shared" si="462"/>
        <v>872</v>
      </c>
      <c r="U3662" s="10">
        <f t="shared" si="463"/>
        <v>0.4295566502463054</v>
      </c>
      <c r="V3662" s="5" t="s">
        <v>42</v>
      </c>
    </row>
    <row r="3663" spans="1:22" x14ac:dyDescent="0.3">
      <c r="A3663" s="5" t="s">
        <v>3750</v>
      </c>
      <c r="B3663" s="6">
        <v>45845</v>
      </c>
      <c r="C3663" s="5">
        <f t="shared" si="456"/>
        <v>2025</v>
      </c>
      <c r="D3663" s="5">
        <f t="shared" si="457"/>
        <v>7</v>
      </c>
      <c r="E3663" s="5" t="str">
        <f t="shared" si="458"/>
        <v>Jul</v>
      </c>
      <c r="F3663" s="5" t="str">
        <f t="shared" si="459"/>
        <v>Q3</v>
      </c>
      <c r="G3663" s="5" t="s">
        <v>58</v>
      </c>
      <c r="H3663" s="5" t="s">
        <v>59</v>
      </c>
      <c r="I3663" s="5" t="s">
        <v>60</v>
      </c>
      <c r="J3663" s="5" t="s">
        <v>54</v>
      </c>
      <c r="K3663" s="5" t="s">
        <v>99</v>
      </c>
      <c r="L3663" s="5" t="s">
        <v>40</v>
      </c>
      <c r="M3663" s="5" t="s">
        <v>49</v>
      </c>
      <c r="N3663" s="5">
        <v>2</v>
      </c>
      <c r="O3663" s="7">
        <v>1860</v>
      </c>
      <c r="P3663" s="8">
        <v>0</v>
      </c>
      <c r="Q3663" s="7">
        <v>946</v>
      </c>
      <c r="R3663" s="9">
        <f t="shared" si="460"/>
        <v>3720</v>
      </c>
      <c r="S3663" s="9">
        <f t="shared" si="461"/>
        <v>1892</v>
      </c>
      <c r="T3663" s="9">
        <f t="shared" si="462"/>
        <v>1828</v>
      </c>
      <c r="U3663" s="10">
        <f t="shared" si="463"/>
        <v>0.49139784946236559</v>
      </c>
      <c r="V3663" s="5" t="s">
        <v>42</v>
      </c>
    </row>
    <row r="3664" spans="1:22" x14ac:dyDescent="0.3">
      <c r="A3664" s="5" t="s">
        <v>3751</v>
      </c>
      <c r="B3664" s="6">
        <v>45845</v>
      </c>
      <c r="C3664" s="5">
        <f t="shared" si="456"/>
        <v>2025</v>
      </c>
      <c r="D3664" s="5">
        <f t="shared" si="457"/>
        <v>7</v>
      </c>
      <c r="E3664" s="5" t="str">
        <f t="shared" si="458"/>
        <v>Jul</v>
      </c>
      <c r="F3664" s="5" t="str">
        <f t="shared" si="459"/>
        <v>Q3</v>
      </c>
      <c r="G3664" s="5" t="s">
        <v>63</v>
      </c>
      <c r="H3664" s="5" t="s">
        <v>64</v>
      </c>
      <c r="I3664" s="5" t="s">
        <v>65</v>
      </c>
      <c r="J3664" s="5" t="s">
        <v>81</v>
      </c>
      <c r="K3664" s="5" t="s">
        <v>94</v>
      </c>
      <c r="L3664" s="5" t="s">
        <v>40</v>
      </c>
      <c r="M3664" s="5" t="s">
        <v>41</v>
      </c>
      <c r="N3664" s="5">
        <v>1</v>
      </c>
      <c r="O3664" s="7">
        <v>33422</v>
      </c>
      <c r="P3664" s="8">
        <v>0.15</v>
      </c>
      <c r="Q3664" s="7">
        <v>22490</v>
      </c>
      <c r="R3664" s="9">
        <f t="shared" si="460"/>
        <v>28408.7</v>
      </c>
      <c r="S3664" s="9">
        <f t="shared" si="461"/>
        <v>22490</v>
      </c>
      <c r="T3664" s="9">
        <f t="shared" si="462"/>
        <v>5918.7000000000007</v>
      </c>
      <c r="U3664" s="10">
        <f t="shared" si="463"/>
        <v>0.20834110677362921</v>
      </c>
      <c r="V3664" s="5" t="s">
        <v>42</v>
      </c>
    </row>
    <row r="3665" spans="1:22" x14ac:dyDescent="0.3">
      <c r="A3665" s="5" t="s">
        <v>3752</v>
      </c>
      <c r="B3665" s="6">
        <v>45846</v>
      </c>
      <c r="C3665" s="5">
        <f t="shared" si="456"/>
        <v>2025</v>
      </c>
      <c r="D3665" s="5">
        <f t="shared" si="457"/>
        <v>7</v>
      </c>
      <c r="E3665" s="5" t="str">
        <f t="shared" si="458"/>
        <v>Jul</v>
      </c>
      <c r="F3665" s="5" t="str">
        <f t="shared" si="459"/>
        <v>Q3</v>
      </c>
      <c r="G3665" s="5" t="s">
        <v>35</v>
      </c>
      <c r="H3665" s="5" t="s">
        <v>91</v>
      </c>
      <c r="I3665" s="5" t="s">
        <v>92</v>
      </c>
      <c r="J3665" s="5" t="s">
        <v>46</v>
      </c>
      <c r="K3665" s="5" t="s">
        <v>61</v>
      </c>
      <c r="L3665" s="5" t="s">
        <v>40</v>
      </c>
      <c r="M3665" s="5" t="s">
        <v>41</v>
      </c>
      <c r="N3665" s="5">
        <v>4</v>
      </c>
      <c r="O3665" s="7">
        <v>266</v>
      </c>
      <c r="P3665" s="8">
        <v>0.1</v>
      </c>
      <c r="Q3665" s="7">
        <v>114</v>
      </c>
      <c r="R3665" s="9">
        <f t="shared" si="460"/>
        <v>957.6</v>
      </c>
      <c r="S3665" s="9">
        <f t="shared" si="461"/>
        <v>456</v>
      </c>
      <c r="T3665" s="9">
        <f t="shared" si="462"/>
        <v>501.6</v>
      </c>
      <c r="U3665" s="10">
        <f t="shared" si="463"/>
        <v>0.52380952380952384</v>
      </c>
      <c r="V3665" s="5" t="s">
        <v>42</v>
      </c>
    </row>
    <row r="3666" spans="1:22" x14ac:dyDescent="0.3">
      <c r="A3666" s="5" t="s">
        <v>3753</v>
      </c>
      <c r="B3666" s="6">
        <v>45846</v>
      </c>
      <c r="C3666" s="5">
        <f t="shared" si="456"/>
        <v>2025</v>
      </c>
      <c r="D3666" s="5">
        <f t="shared" si="457"/>
        <v>7</v>
      </c>
      <c r="E3666" s="5" t="str">
        <f t="shared" si="458"/>
        <v>Jul</v>
      </c>
      <c r="F3666" s="5" t="str">
        <f t="shared" si="459"/>
        <v>Q3</v>
      </c>
      <c r="G3666" s="5" t="s">
        <v>51</v>
      </c>
      <c r="H3666" s="5" t="s">
        <v>106</v>
      </c>
      <c r="I3666" s="5" t="s">
        <v>107</v>
      </c>
      <c r="J3666" s="5" t="s">
        <v>38</v>
      </c>
      <c r="K3666" s="5" t="s">
        <v>39</v>
      </c>
      <c r="L3666" s="5" t="s">
        <v>48</v>
      </c>
      <c r="M3666" s="5" t="s">
        <v>41</v>
      </c>
      <c r="N3666" s="5">
        <v>1</v>
      </c>
      <c r="O3666" s="7">
        <v>54133</v>
      </c>
      <c r="P3666" s="8">
        <v>0.05</v>
      </c>
      <c r="Q3666" s="7">
        <v>46533</v>
      </c>
      <c r="R3666" s="9">
        <f t="shared" si="460"/>
        <v>51426.35</v>
      </c>
      <c r="S3666" s="9">
        <f t="shared" si="461"/>
        <v>46533</v>
      </c>
      <c r="T3666" s="9">
        <f t="shared" si="462"/>
        <v>4893.3499999999985</v>
      </c>
      <c r="U3666" s="10">
        <f t="shared" si="463"/>
        <v>9.5152582285151457E-2</v>
      </c>
      <c r="V3666" s="5" t="s">
        <v>42</v>
      </c>
    </row>
    <row r="3667" spans="1:22" x14ac:dyDescent="0.3">
      <c r="A3667" s="5" t="s">
        <v>3754</v>
      </c>
      <c r="B3667" s="6">
        <v>45846</v>
      </c>
      <c r="C3667" s="5">
        <f t="shared" si="456"/>
        <v>2025</v>
      </c>
      <c r="D3667" s="5">
        <f t="shared" si="457"/>
        <v>7</v>
      </c>
      <c r="E3667" s="5" t="str">
        <f t="shared" si="458"/>
        <v>Jul</v>
      </c>
      <c r="F3667" s="5" t="str">
        <f t="shared" si="459"/>
        <v>Q3</v>
      </c>
      <c r="G3667" s="5" t="s">
        <v>51</v>
      </c>
      <c r="H3667" s="5" t="s">
        <v>106</v>
      </c>
      <c r="I3667" s="5" t="s">
        <v>107</v>
      </c>
      <c r="J3667" s="5" t="s">
        <v>46</v>
      </c>
      <c r="K3667" s="5" t="s">
        <v>61</v>
      </c>
      <c r="L3667" s="5" t="s">
        <v>40</v>
      </c>
      <c r="M3667" s="5" t="s">
        <v>41</v>
      </c>
      <c r="N3667" s="5">
        <v>1</v>
      </c>
      <c r="O3667" s="7">
        <v>264</v>
      </c>
      <c r="P3667" s="8">
        <v>0.05</v>
      </c>
      <c r="Q3667" s="7">
        <v>110</v>
      </c>
      <c r="R3667" s="9">
        <f t="shared" si="460"/>
        <v>250.79999999999998</v>
      </c>
      <c r="S3667" s="9">
        <f t="shared" si="461"/>
        <v>110</v>
      </c>
      <c r="T3667" s="9">
        <f t="shared" si="462"/>
        <v>140.79999999999998</v>
      </c>
      <c r="U3667" s="10">
        <f t="shared" si="463"/>
        <v>0.56140350877192979</v>
      </c>
      <c r="V3667" s="5" t="s">
        <v>42</v>
      </c>
    </row>
    <row r="3668" spans="1:22" x14ac:dyDescent="0.3">
      <c r="A3668" s="5" t="s">
        <v>3755</v>
      </c>
      <c r="B3668" s="6">
        <v>45847</v>
      </c>
      <c r="C3668" s="5">
        <f t="shared" si="456"/>
        <v>2025</v>
      </c>
      <c r="D3668" s="5">
        <f t="shared" si="457"/>
        <v>7</v>
      </c>
      <c r="E3668" s="5" t="str">
        <f t="shared" si="458"/>
        <v>Jul</v>
      </c>
      <c r="F3668" s="5" t="str">
        <f t="shared" si="459"/>
        <v>Q3</v>
      </c>
      <c r="G3668" s="5" t="s">
        <v>63</v>
      </c>
      <c r="H3668" s="5" t="s">
        <v>109</v>
      </c>
      <c r="I3668" s="5" t="s">
        <v>110</v>
      </c>
      <c r="J3668" s="5" t="s">
        <v>38</v>
      </c>
      <c r="K3668" s="5" t="s">
        <v>75</v>
      </c>
      <c r="L3668" s="5" t="s">
        <v>76</v>
      </c>
      <c r="M3668" s="5" t="s">
        <v>49</v>
      </c>
      <c r="N3668" s="5">
        <v>3</v>
      </c>
      <c r="O3668" s="7">
        <v>10171</v>
      </c>
      <c r="P3668" s="8">
        <v>0.15</v>
      </c>
      <c r="Q3668" s="7">
        <v>7364</v>
      </c>
      <c r="R3668" s="9">
        <f t="shared" si="460"/>
        <v>25936.05</v>
      </c>
      <c r="S3668" s="9">
        <f t="shared" si="461"/>
        <v>22092</v>
      </c>
      <c r="T3668" s="9">
        <f t="shared" si="462"/>
        <v>3844.0499999999993</v>
      </c>
      <c r="U3668" s="10">
        <f t="shared" si="463"/>
        <v>0.1482126229707299</v>
      </c>
      <c r="V3668" s="5" t="s">
        <v>42</v>
      </c>
    </row>
    <row r="3669" spans="1:22" x14ac:dyDescent="0.3">
      <c r="A3669" s="5" t="s">
        <v>3756</v>
      </c>
      <c r="B3669" s="6">
        <v>45847</v>
      </c>
      <c r="C3669" s="5">
        <f t="shared" si="456"/>
        <v>2025</v>
      </c>
      <c r="D3669" s="5">
        <f t="shared" si="457"/>
        <v>7</v>
      </c>
      <c r="E3669" s="5" t="str">
        <f t="shared" si="458"/>
        <v>Jul</v>
      </c>
      <c r="F3669" s="5" t="str">
        <f t="shared" si="459"/>
        <v>Q3</v>
      </c>
      <c r="G3669" s="5" t="s">
        <v>51</v>
      </c>
      <c r="H3669" s="5" t="s">
        <v>52</v>
      </c>
      <c r="I3669" s="5" t="s">
        <v>53</v>
      </c>
      <c r="J3669" s="5" t="s">
        <v>54</v>
      </c>
      <c r="K3669" s="5" t="s">
        <v>99</v>
      </c>
      <c r="L3669" s="5" t="s">
        <v>76</v>
      </c>
      <c r="M3669" s="5" t="s">
        <v>49</v>
      </c>
      <c r="N3669" s="5">
        <v>2</v>
      </c>
      <c r="O3669" s="7">
        <v>1895</v>
      </c>
      <c r="P3669" s="8">
        <v>0</v>
      </c>
      <c r="Q3669" s="7">
        <v>985</v>
      </c>
      <c r="R3669" s="9">
        <f t="shared" si="460"/>
        <v>3790</v>
      </c>
      <c r="S3669" s="9">
        <f t="shared" si="461"/>
        <v>1970</v>
      </c>
      <c r="T3669" s="9">
        <f t="shared" si="462"/>
        <v>1820</v>
      </c>
      <c r="U3669" s="10">
        <f t="shared" si="463"/>
        <v>0.48021108179419525</v>
      </c>
      <c r="V3669" s="5" t="s">
        <v>42</v>
      </c>
    </row>
    <row r="3670" spans="1:22" x14ac:dyDescent="0.3">
      <c r="A3670" s="5" t="s">
        <v>3757</v>
      </c>
      <c r="B3670" s="6">
        <v>45847</v>
      </c>
      <c r="C3670" s="5">
        <f t="shared" si="456"/>
        <v>2025</v>
      </c>
      <c r="D3670" s="5">
        <f t="shared" si="457"/>
        <v>7</v>
      </c>
      <c r="E3670" s="5" t="str">
        <f t="shared" si="458"/>
        <v>Jul</v>
      </c>
      <c r="F3670" s="5" t="str">
        <f t="shared" si="459"/>
        <v>Q3</v>
      </c>
      <c r="G3670" s="5" t="s">
        <v>51</v>
      </c>
      <c r="H3670" s="5" t="s">
        <v>106</v>
      </c>
      <c r="I3670" s="5" t="s">
        <v>107</v>
      </c>
      <c r="J3670" s="5" t="s">
        <v>38</v>
      </c>
      <c r="K3670" s="5" t="s">
        <v>104</v>
      </c>
      <c r="L3670" s="5" t="s">
        <v>48</v>
      </c>
      <c r="M3670" s="5" t="s">
        <v>49</v>
      </c>
      <c r="N3670" s="5">
        <v>1</v>
      </c>
      <c r="O3670" s="7">
        <v>1547</v>
      </c>
      <c r="P3670" s="8">
        <v>0</v>
      </c>
      <c r="Q3670" s="7">
        <v>797</v>
      </c>
      <c r="R3670" s="9">
        <f t="shared" si="460"/>
        <v>1547</v>
      </c>
      <c r="S3670" s="9">
        <f t="shared" si="461"/>
        <v>797</v>
      </c>
      <c r="T3670" s="9">
        <f t="shared" si="462"/>
        <v>750</v>
      </c>
      <c r="U3670" s="10">
        <f t="shared" si="463"/>
        <v>0.4848093083387201</v>
      </c>
      <c r="V3670" s="5" t="s">
        <v>42</v>
      </c>
    </row>
    <row r="3671" spans="1:22" x14ac:dyDescent="0.3">
      <c r="A3671" s="5" t="s">
        <v>3758</v>
      </c>
      <c r="B3671" s="6">
        <v>45847</v>
      </c>
      <c r="C3671" s="5">
        <f t="shared" si="456"/>
        <v>2025</v>
      </c>
      <c r="D3671" s="5">
        <f t="shared" si="457"/>
        <v>7</v>
      </c>
      <c r="E3671" s="5" t="str">
        <f t="shared" si="458"/>
        <v>Jul</v>
      </c>
      <c r="F3671" s="5" t="str">
        <f t="shared" si="459"/>
        <v>Q3</v>
      </c>
      <c r="G3671" s="5" t="s">
        <v>58</v>
      </c>
      <c r="H3671" s="5" t="s">
        <v>59</v>
      </c>
      <c r="I3671" s="5" t="s">
        <v>60</v>
      </c>
      <c r="J3671" s="5" t="s">
        <v>81</v>
      </c>
      <c r="K3671" s="5" t="s">
        <v>146</v>
      </c>
      <c r="L3671" s="5" t="s">
        <v>40</v>
      </c>
      <c r="M3671" s="5" t="s">
        <v>56</v>
      </c>
      <c r="N3671" s="5">
        <v>1</v>
      </c>
      <c r="O3671" s="7">
        <v>9460</v>
      </c>
      <c r="P3671" s="8">
        <v>0</v>
      </c>
      <c r="Q3671" s="7">
        <v>5873</v>
      </c>
      <c r="R3671" s="9">
        <f t="shared" si="460"/>
        <v>9460</v>
      </c>
      <c r="S3671" s="9">
        <f t="shared" si="461"/>
        <v>5873</v>
      </c>
      <c r="T3671" s="9">
        <f t="shared" si="462"/>
        <v>3587</v>
      </c>
      <c r="U3671" s="10">
        <f t="shared" si="463"/>
        <v>0.37917547568710358</v>
      </c>
      <c r="V3671" s="5" t="s">
        <v>42</v>
      </c>
    </row>
    <row r="3672" spans="1:22" x14ac:dyDescent="0.3">
      <c r="A3672" s="5" t="s">
        <v>3759</v>
      </c>
      <c r="B3672" s="6">
        <v>45847</v>
      </c>
      <c r="C3672" s="5">
        <f t="shared" si="456"/>
        <v>2025</v>
      </c>
      <c r="D3672" s="5">
        <f t="shared" si="457"/>
        <v>7</v>
      </c>
      <c r="E3672" s="5" t="str">
        <f t="shared" si="458"/>
        <v>Jul</v>
      </c>
      <c r="F3672" s="5" t="str">
        <f t="shared" si="459"/>
        <v>Q3</v>
      </c>
      <c r="G3672" s="5" t="s">
        <v>63</v>
      </c>
      <c r="H3672" s="5" t="s">
        <v>86</v>
      </c>
      <c r="I3672" s="5" t="s">
        <v>87</v>
      </c>
      <c r="J3672" s="5" t="s">
        <v>81</v>
      </c>
      <c r="K3672" s="5" t="s">
        <v>94</v>
      </c>
      <c r="L3672" s="5" t="s">
        <v>48</v>
      </c>
      <c r="M3672" s="5" t="s">
        <v>49</v>
      </c>
      <c r="N3672" s="5">
        <v>1</v>
      </c>
      <c r="O3672" s="7">
        <v>34988</v>
      </c>
      <c r="P3672" s="8">
        <v>0.15</v>
      </c>
      <c r="Q3672" s="7">
        <v>24212</v>
      </c>
      <c r="R3672" s="9">
        <f t="shared" si="460"/>
        <v>29739.8</v>
      </c>
      <c r="S3672" s="9">
        <f t="shared" si="461"/>
        <v>24212</v>
      </c>
      <c r="T3672" s="9">
        <f t="shared" si="462"/>
        <v>5527.7999999999993</v>
      </c>
      <c r="U3672" s="10">
        <f t="shared" si="463"/>
        <v>0.18587213094909849</v>
      </c>
      <c r="V3672" s="5" t="s">
        <v>42</v>
      </c>
    </row>
    <row r="3673" spans="1:22" x14ac:dyDescent="0.3">
      <c r="A3673" s="5" t="s">
        <v>3760</v>
      </c>
      <c r="B3673" s="6">
        <v>45848</v>
      </c>
      <c r="C3673" s="5">
        <f t="shared" si="456"/>
        <v>2025</v>
      </c>
      <c r="D3673" s="5">
        <f t="shared" si="457"/>
        <v>7</v>
      </c>
      <c r="E3673" s="5" t="str">
        <f t="shared" si="458"/>
        <v>Jul</v>
      </c>
      <c r="F3673" s="5" t="str">
        <f t="shared" si="459"/>
        <v>Q3</v>
      </c>
      <c r="G3673" s="5" t="s">
        <v>51</v>
      </c>
      <c r="H3673" s="5" t="s">
        <v>52</v>
      </c>
      <c r="I3673" s="5" t="s">
        <v>53</v>
      </c>
      <c r="J3673" s="5" t="s">
        <v>38</v>
      </c>
      <c r="K3673" s="5" t="s">
        <v>39</v>
      </c>
      <c r="L3673" s="5" t="s">
        <v>48</v>
      </c>
      <c r="M3673" s="5" t="s">
        <v>56</v>
      </c>
      <c r="N3673" s="5">
        <v>1</v>
      </c>
      <c r="O3673" s="7">
        <v>52630</v>
      </c>
      <c r="P3673" s="8">
        <v>0.15</v>
      </c>
      <c r="Q3673" s="7">
        <v>44164</v>
      </c>
      <c r="R3673" s="9">
        <f t="shared" si="460"/>
        <v>44735.5</v>
      </c>
      <c r="S3673" s="9">
        <f t="shared" si="461"/>
        <v>44164</v>
      </c>
      <c r="T3673" s="9">
        <f t="shared" si="462"/>
        <v>571.5</v>
      </c>
      <c r="U3673" s="10">
        <f t="shared" si="463"/>
        <v>1.2775089135026991E-2</v>
      </c>
      <c r="V3673" s="5" t="s">
        <v>42</v>
      </c>
    </row>
    <row r="3674" spans="1:22" x14ac:dyDescent="0.3">
      <c r="A3674" s="5" t="s">
        <v>3761</v>
      </c>
      <c r="B3674" s="6">
        <v>45848</v>
      </c>
      <c r="C3674" s="5">
        <f t="shared" si="456"/>
        <v>2025</v>
      </c>
      <c r="D3674" s="5">
        <f t="shared" si="457"/>
        <v>7</v>
      </c>
      <c r="E3674" s="5" t="str">
        <f t="shared" si="458"/>
        <v>Jul</v>
      </c>
      <c r="F3674" s="5" t="str">
        <f t="shared" si="459"/>
        <v>Q3</v>
      </c>
      <c r="G3674" s="5" t="s">
        <v>63</v>
      </c>
      <c r="H3674" s="5" t="s">
        <v>109</v>
      </c>
      <c r="I3674" s="5" t="s">
        <v>110</v>
      </c>
      <c r="J3674" s="5" t="s">
        <v>38</v>
      </c>
      <c r="K3674" s="5" t="s">
        <v>104</v>
      </c>
      <c r="L3674" s="5" t="s">
        <v>76</v>
      </c>
      <c r="M3674" s="5" t="s">
        <v>56</v>
      </c>
      <c r="N3674" s="5">
        <v>5</v>
      </c>
      <c r="O3674" s="7">
        <v>1454</v>
      </c>
      <c r="P3674" s="8">
        <v>0</v>
      </c>
      <c r="Q3674" s="7">
        <v>707</v>
      </c>
      <c r="R3674" s="9">
        <f t="shared" si="460"/>
        <v>7270</v>
      </c>
      <c r="S3674" s="9">
        <f t="shared" si="461"/>
        <v>3535</v>
      </c>
      <c r="T3674" s="9">
        <f t="shared" si="462"/>
        <v>3735</v>
      </c>
      <c r="U3674" s="10">
        <f t="shared" si="463"/>
        <v>0.51375515818431916</v>
      </c>
      <c r="V3674" s="5" t="s">
        <v>42</v>
      </c>
    </row>
    <row r="3675" spans="1:22" x14ac:dyDescent="0.3">
      <c r="A3675" s="5" t="s">
        <v>3762</v>
      </c>
      <c r="B3675" s="6">
        <v>45848</v>
      </c>
      <c r="C3675" s="5">
        <f t="shared" si="456"/>
        <v>2025</v>
      </c>
      <c r="D3675" s="5">
        <f t="shared" si="457"/>
        <v>7</v>
      </c>
      <c r="E3675" s="5" t="str">
        <f t="shared" si="458"/>
        <v>Jul</v>
      </c>
      <c r="F3675" s="5" t="str">
        <f t="shared" si="459"/>
        <v>Q3</v>
      </c>
      <c r="G3675" s="5" t="s">
        <v>58</v>
      </c>
      <c r="H3675" s="5" t="s">
        <v>68</v>
      </c>
      <c r="I3675" s="5" t="s">
        <v>69</v>
      </c>
      <c r="J3675" s="5" t="s">
        <v>81</v>
      </c>
      <c r="K3675" s="5" t="s">
        <v>94</v>
      </c>
      <c r="L3675" s="5" t="s">
        <v>48</v>
      </c>
      <c r="M3675" s="5" t="s">
        <v>56</v>
      </c>
      <c r="N3675" s="5">
        <v>1</v>
      </c>
      <c r="O3675" s="7">
        <v>30603</v>
      </c>
      <c r="P3675" s="8">
        <v>0.05</v>
      </c>
      <c r="Q3675" s="7">
        <v>21172</v>
      </c>
      <c r="R3675" s="9">
        <f t="shared" si="460"/>
        <v>29072.85</v>
      </c>
      <c r="S3675" s="9">
        <f t="shared" si="461"/>
        <v>21172</v>
      </c>
      <c r="T3675" s="9">
        <f t="shared" si="462"/>
        <v>7900.8499999999985</v>
      </c>
      <c r="U3675" s="10">
        <f t="shared" si="463"/>
        <v>0.27176042252479543</v>
      </c>
      <c r="V3675" s="5" t="s">
        <v>42</v>
      </c>
    </row>
    <row r="3676" spans="1:22" x14ac:dyDescent="0.3">
      <c r="A3676" s="5" t="s">
        <v>3763</v>
      </c>
      <c r="B3676" s="6">
        <v>45848</v>
      </c>
      <c r="C3676" s="5">
        <f t="shared" si="456"/>
        <v>2025</v>
      </c>
      <c r="D3676" s="5">
        <f t="shared" si="457"/>
        <v>7</v>
      </c>
      <c r="E3676" s="5" t="str">
        <f t="shared" si="458"/>
        <v>Jul</v>
      </c>
      <c r="F3676" s="5" t="str">
        <f t="shared" si="459"/>
        <v>Q3</v>
      </c>
      <c r="G3676" s="5" t="s">
        <v>58</v>
      </c>
      <c r="H3676" s="5" t="s">
        <v>68</v>
      </c>
      <c r="I3676" s="5" t="s">
        <v>69</v>
      </c>
      <c r="J3676" s="5" t="s">
        <v>46</v>
      </c>
      <c r="K3676" s="5" t="s">
        <v>66</v>
      </c>
      <c r="L3676" s="5" t="s">
        <v>40</v>
      </c>
      <c r="M3676" s="5" t="s">
        <v>56</v>
      </c>
      <c r="N3676" s="5">
        <v>2</v>
      </c>
      <c r="O3676" s="7">
        <v>326</v>
      </c>
      <c r="P3676" s="8">
        <v>0.15</v>
      </c>
      <c r="Q3676" s="7">
        <v>127</v>
      </c>
      <c r="R3676" s="9">
        <f t="shared" si="460"/>
        <v>554.19999999999993</v>
      </c>
      <c r="S3676" s="9">
        <f t="shared" si="461"/>
        <v>254</v>
      </c>
      <c r="T3676" s="9">
        <f t="shared" si="462"/>
        <v>300.19999999999993</v>
      </c>
      <c r="U3676" s="10">
        <f t="shared" si="463"/>
        <v>0.54168170335618904</v>
      </c>
      <c r="V3676" s="5" t="s">
        <v>42</v>
      </c>
    </row>
    <row r="3677" spans="1:22" x14ac:dyDescent="0.3">
      <c r="A3677" s="5" t="s">
        <v>3764</v>
      </c>
      <c r="B3677" s="6">
        <v>45849</v>
      </c>
      <c r="C3677" s="5">
        <f t="shared" si="456"/>
        <v>2025</v>
      </c>
      <c r="D3677" s="5">
        <f t="shared" si="457"/>
        <v>7</v>
      </c>
      <c r="E3677" s="5" t="str">
        <f t="shared" si="458"/>
        <v>Jul</v>
      </c>
      <c r="F3677" s="5" t="str">
        <f t="shared" si="459"/>
        <v>Q3</v>
      </c>
      <c r="G3677" s="5" t="s">
        <v>58</v>
      </c>
      <c r="H3677" s="5" t="s">
        <v>59</v>
      </c>
      <c r="I3677" s="5" t="s">
        <v>60</v>
      </c>
      <c r="J3677" s="5" t="s">
        <v>46</v>
      </c>
      <c r="K3677" s="5" t="s">
        <v>89</v>
      </c>
      <c r="L3677" s="5" t="s">
        <v>40</v>
      </c>
      <c r="M3677" s="5" t="s">
        <v>56</v>
      </c>
      <c r="N3677" s="5">
        <v>4</v>
      </c>
      <c r="O3677" s="7">
        <v>1999</v>
      </c>
      <c r="P3677" s="8">
        <v>0.15</v>
      </c>
      <c r="Q3677" s="7">
        <v>1153</v>
      </c>
      <c r="R3677" s="9">
        <f t="shared" si="460"/>
        <v>6796.5999999999995</v>
      </c>
      <c r="S3677" s="9">
        <f t="shared" si="461"/>
        <v>4612</v>
      </c>
      <c r="T3677" s="9">
        <f t="shared" si="462"/>
        <v>2184.5999999999995</v>
      </c>
      <c r="U3677" s="10">
        <f t="shared" si="463"/>
        <v>0.32142541859164869</v>
      </c>
      <c r="V3677" s="5" t="s">
        <v>42</v>
      </c>
    </row>
    <row r="3678" spans="1:22" x14ac:dyDescent="0.3">
      <c r="A3678" s="5" t="s">
        <v>3765</v>
      </c>
      <c r="B3678" s="6">
        <v>45849</v>
      </c>
      <c r="C3678" s="5">
        <f t="shared" si="456"/>
        <v>2025</v>
      </c>
      <c r="D3678" s="5">
        <f t="shared" si="457"/>
        <v>7</v>
      </c>
      <c r="E3678" s="5" t="str">
        <f t="shared" si="458"/>
        <v>Jul</v>
      </c>
      <c r="F3678" s="5" t="str">
        <f t="shared" si="459"/>
        <v>Q3</v>
      </c>
      <c r="G3678" s="5" t="s">
        <v>51</v>
      </c>
      <c r="H3678" s="5" t="s">
        <v>79</v>
      </c>
      <c r="I3678" s="5" t="s">
        <v>80</v>
      </c>
      <c r="J3678" s="5" t="s">
        <v>46</v>
      </c>
      <c r="K3678" s="5" t="s">
        <v>66</v>
      </c>
      <c r="L3678" s="5" t="s">
        <v>40</v>
      </c>
      <c r="M3678" s="5" t="s">
        <v>41</v>
      </c>
      <c r="N3678" s="5">
        <v>8</v>
      </c>
      <c r="O3678" s="7">
        <v>273</v>
      </c>
      <c r="P3678" s="8">
        <v>0.1</v>
      </c>
      <c r="Q3678" s="7">
        <v>108</v>
      </c>
      <c r="R3678" s="9">
        <f t="shared" si="460"/>
        <v>1965.6000000000001</v>
      </c>
      <c r="S3678" s="9">
        <f t="shared" si="461"/>
        <v>864</v>
      </c>
      <c r="T3678" s="9">
        <f t="shared" si="462"/>
        <v>1101.6000000000001</v>
      </c>
      <c r="U3678" s="10">
        <f t="shared" si="463"/>
        <v>0.56043956043956045</v>
      </c>
      <c r="V3678" s="5" t="s">
        <v>42</v>
      </c>
    </row>
    <row r="3679" spans="1:22" x14ac:dyDescent="0.3">
      <c r="A3679" s="5" t="s">
        <v>3766</v>
      </c>
      <c r="B3679" s="6">
        <v>45850</v>
      </c>
      <c r="C3679" s="5">
        <f t="shared" si="456"/>
        <v>2025</v>
      </c>
      <c r="D3679" s="5">
        <f t="shared" si="457"/>
        <v>7</v>
      </c>
      <c r="E3679" s="5" t="str">
        <f t="shared" si="458"/>
        <v>Jul</v>
      </c>
      <c r="F3679" s="5" t="str">
        <f t="shared" si="459"/>
        <v>Q3</v>
      </c>
      <c r="G3679" s="5" t="s">
        <v>58</v>
      </c>
      <c r="H3679" s="5" t="s">
        <v>59</v>
      </c>
      <c r="I3679" s="5" t="s">
        <v>60</v>
      </c>
      <c r="J3679" s="5" t="s">
        <v>54</v>
      </c>
      <c r="K3679" s="5" t="s">
        <v>99</v>
      </c>
      <c r="L3679" s="5" t="s">
        <v>48</v>
      </c>
      <c r="M3679" s="5" t="s">
        <v>41</v>
      </c>
      <c r="N3679" s="5">
        <v>4</v>
      </c>
      <c r="O3679" s="7">
        <v>1677</v>
      </c>
      <c r="P3679" s="8">
        <v>0.15</v>
      </c>
      <c r="Q3679" s="7">
        <v>864</v>
      </c>
      <c r="R3679" s="9">
        <f t="shared" si="460"/>
        <v>5701.8</v>
      </c>
      <c r="S3679" s="9">
        <f t="shared" si="461"/>
        <v>3456</v>
      </c>
      <c r="T3679" s="9">
        <f t="shared" si="462"/>
        <v>2245.8000000000002</v>
      </c>
      <c r="U3679" s="10">
        <f t="shared" si="463"/>
        <v>0.39387561822582345</v>
      </c>
      <c r="V3679" s="5" t="s">
        <v>42</v>
      </c>
    </row>
    <row r="3680" spans="1:22" x14ac:dyDescent="0.3">
      <c r="A3680" s="5" t="s">
        <v>3767</v>
      </c>
      <c r="B3680" s="6">
        <v>45850</v>
      </c>
      <c r="C3680" s="5">
        <f t="shared" si="456"/>
        <v>2025</v>
      </c>
      <c r="D3680" s="5">
        <f t="shared" si="457"/>
        <v>7</v>
      </c>
      <c r="E3680" s="5" t="str">
        <f t="shared" si="458"/>
        <v>Jul</v>
      </c>
      <c r="F3680" s="5" t="str">
        <f t="shared" si="459"/>
        <v>Q3</v>
      </c>
      <c r="G3680" s="5" t="s">
        <v>58</v>
      </c>
      <c r="H3680" s="5" t="s">
        <v>72</v>
      </c>
      <c r="I3680" s="5" t="s">
        <v>73</v>
      </c>
      <c r="J3680" s="5" t="s">
        <v>81</v>
      </c>
      <c r="K3680" s="5" t="s">
        <v>146</v>
      </c>
      <c r="L3680" s="5" t="s">
        <v>76</v>
      </c>
      <c r="M3680" s="5" t="s">
        <v>49</v>
      </c>
      <c r="N3680" s="5">
        <v>2</v>
      </c>
      <c r="O3680" s="7">
        <v>9826</v>
      </c>
      <c r="P3680" s="8">
        <v>0</v>
      </c>
      <c r="Q3680" s="7">
        <v>6213</v>
      </c>
      <c r="R3680" s="9">
        <f t="shared" si="460"/>
        <v>19652</v>
      </c>
      <c r="S3680" s="9">
        <f t="shared" si="461"/>
        <v>12426</v>
      </c>
      <c r="T3680" s="9">
        <f t="shared" si="462"/>
        <v>7226</v>
      </c>
      <c r="U3680" s="10">
        <f t="shared" si="463"/>
        <v>0.36769794422959495</v>
      </c>
      <c r="V3680" s="5" t="s">
        <v>120</v>
      </c>
    </row>
    <row r="3681" spans="1:22" x14ac:dyDescent="0.3">
      <c r="A3681" s="5" t="s">
        <v>3768</v>
      </c>
      <c r="B3681" s="6">
        <v>45850</v>
      </c>
      <c r="C3681" s="5">
        <f t="shared" si="456"/>
        <v>2025</v>
      </c>
      <c r="D3681" s="5">
        <f t="shared" si="457"/>
        <v>7</v>
      </c>
      <c r="E3681" s="5" t="str">
        <f t="shared" si="458"/>
        <v>Jul</v>
      </c>
      <c r="F3681" s="5" t="str">
        <f t="shared" si="459"/>
        <v>Q3</v>
      </c>
      <c r="G3681" s="5" t="s">
        <v>58</v>
      </c>
      <c r="H3681" s="5" t="s">
        <v>72</v>
      </c>
      <c r="I3681" s="5" t="s">
        <v>73</v>
      </c>
      <c r="J3681" s="5" t="s">
        <v>38</v>
      </c>
      <c r="K3681" s="5" t="s">
        <v>39</v>
      </c>
      <c r="L3681" s="5" t="s">
        <v>40</v>
      </c>
      <c r="M3681" s="5" t="s">
        <v>49</v>
      </c>
      <c r="N3681" s="5">
        <v>1</v>
      </c>
      <c r="O3681" s="7">
        <v>55764</v>
      </c>
      <c r="P3681" s="8">
        <v>0.15</v>
      </c>
      <c r="Q3681" s="7">
        <v>47500</v>
      </c>
      <c r="R3681" s="9">
        <f t="shared" si="460"/>
        <v>47399.4</v>
      </c>
      <c r="S3681" s="9">
        <f t="shared" si="461"/>
        <v>47500</v>
      </c>
      <c r="T3681" s="9">
        <f t="shared" si="462"/>
        <v>-100.59999999999854</v>
      </c>
      <c r="U3681" s="10">
        <f t="shared" si="463"/>
        <v>-2.1223897348911281E-3</v>
      </c>
      <c r="V3681" s="5" t="s">
        <v>42</v>
      </c>
    </row>
    <row r="3682" spans="1:22" x14ac:dyDescent="0.3">
      <c r="A3682" s="5" t="s">
        <v>3769</v>
      </c>
      <c r="B3682" s="6">
        <v>45850</v>
      </c>
      <c r="C3682" s="5">
        <f t="shared" si="456"/>
        <v>2025</v>
      </c>
      <c r="D3682" s="5">
        <f t="shared" si="457"/>
        <v>7</v>
      </c>
      <c r="E3682" s="5" t="str">
        <f t="shared" si="458"/>
        <v>Jul</v>
      </c>
      <c r="F3682" s="5" t="str">
        <f t="shared" si="459"/>
        <v>Q3</v>
      </c>
      <c r="G3682" s="5" t="s">
        <v>63</v>
      </c>
      <c r="H3682" s="5" t="s">
        <v>64</v>
      </c>
      <c r="I3682" s="5" t="s">
        <v>65</v>
      </c>
      <c r="J3682" s="5" t="s">
        <v>46</v>
      </c>
      <c r="K3682" s="5" t="s">
        <v>61</v>
      </c>
      <c r="L3682" s="5" t="s">
        <v>48</v>
      </c>
      <c r="M3682" s="5" t="s">
        <v>56</v>
      </c>
      <c r="N3682" s="5">
        <v>2</v>
      </c>
      <c r="O3682" s="7">
        <v>254</v>
      </c>
      <c r="P3682" s="8">
        <v>0.05</v>
      </c>
      <c r="Q3682" s="7">
        <v>105</v>
      </c>
      <c r="R3682" s="9">
        <f t="shared" si="460"/>
        <v>482.59999999999997</v>
      </c>
      <c r="S3682" s="9">
        <f t="shared" si="461"/>
        <v>210</v>
      </c>
      <c r="T3682" s="9">
        <f t="shared" si="462"/>
        <v>272.59999999999997</v>
      </c>
      <c r="U3682" s="10">
        <f t="shared" si="463"/>
        <v>0.56485702445089092</v>
      </c>
      <c r="V3682" s="5" t="s">
        <v>42</v>
      </c>
    </row>
    <row r="3683" spans="1:22" x14ac:dyDescent="0.3">
      <c r="A3683" s="5" t="s">
        <v>3770</v>
      </c>
      <c r="B3683" s="6">
        <v>45851</v>
      </c>
      <c r="C3683" s="5">
        <f t="shared" si="456"/>
        <v>2025</v>
      </c>
      <c r="D3683" s="5">
        <f t="shared" si="457"/>
        <v>7</v>
      </c>
      <c r="E3683" s="5" t="str">
        <f t="shared" si="458"/>
        <v>Jul</v>
      </c>
      <c r="F3683" s="5" t="str">
        <f t="shared" si="459"/>
        <v>Q3</v>
      </c>
      <c r="G3683" s="5" t="s">
        <v>63</v>
      </c>
      <c r="H3683" s="5" t="s">
        <v>86</v>
      </c>
      <c r="I3683" s="5" t="s">
        <v>87</v>
      </c>
      <c r="J3683" s="5" t="s">
        <v>46</v>
      </c>
      <c r="K3683" s="5" t="s">
        <v>61</v>
      </c>
      <c r="L3683" s="5" t="s">
        <v>40</v>
      </c>
      <c r="M3683" s="5" t="s">
        <v>41</v>
      </c>
      <c r="N3683" s="5">
        <v>2</v>
      </c>
      <c r="O3683" s="7">
        <v>241</v>
      </c>
      <c r="P3683" s="8">
        <v>0.2</v>
      </c>
      <c r="Q3683" s="7">
        <v>100</v>
      </c>
      <c r="R3683" s="9">
        <f t="shared" si="460"/>
        <v>385.6</v>
      </c>
      <c r="S3683" s="9">
        <f t="shared" si="461"/>
        <v>200</v>
      </c>
      <c r="T3683" s="9">
        <f t="shared" si="462"/>
        <v>185.60000000000002</v>
      </c>
      <c r="U3683" s="10">
        <f t="shared" si="463"/>
        <v>0.48132780082987553</v>
      </c>
      <c r="V3683" s="5" t="s">
        <v>42</v>
      </c>
    </row>
    <row r="3684" spans="1:22" x14ac:dyDescent="0.3">
      <c r="A3684" s="5" t="s">
        <v>3771</v>
      </c>
      <c r="B3684" s="6">
        <v>45851</v>
      </c>
      <c r="C3684" s="5">
        <f t="shared" si="456"/>
        <v>2025</v>
      </c>
      <c r="D3684" s="5">
        <f t="shared" si="457"/>
        <v>7</v>
      </c>
      <c r="E3684" s="5" t="str">
        <f t="shared" si="458"/>
        <v>Jul</v>
      </c>
      <c r="F3684" s="5" t="str">
        <f t="shared" si="459"/>
        <v>Q3</v>
      </c>
      <c r="G3684" s="5" t="s">
        <v>63</v>
      </c>
      <c r="H3684" s="5" t="s">
        <v>64</v>
      </c>
      <c r="I3684" s="5" t="s">
        <v>65</v>
      </c>
      <c r="J3684" s="5" t="s">
        <v>81</v>
      </c>
      <c r="K3684" s="5" t="s">
        <v>94</v>
      </c>
      <c r="L3684" s="5" t="s">
        <v>40</v>
      </c>
      <c r="M3684" s="5" t="s">
        <v>49</v>
      </c>
      <c r="N3684" s="5">
        <v>1</v>
      </c>
      <c r="O3684" s="7">
        <v>32211</v>
      </c>
      <c r="P3684" s="8">
        <v>0</v>
      </c>
      <c r="Q3684" s="7">
        <v>22374</v>
      </c>
      <c r="R3684" s="9">
        <f t="shared" si="460"/>
        <v>32211</v>
      </c>
      <c r="S3684" s="9">
        <f t="shared" si="461"/>
        <v>22374</v>
      </c>
      <c r="T3684" s="9">
        <f t="shared" si="462"/>
        <v>9837</v>
      </c>
      <c r="U3684" s="10">
        <f t="shared" si="463"/>
        <v>0.30539256775635654</v>
      </c>
      <c r="V3684" s="5" t="s">
        <v>42</v>
      </c>
    </row>
    <row r="3685" spans="1:22" x14ac:dyDescent="0.3">
      <c r="A3685" s="5" t="s">
        <v>3772</v>
      </c>
      <c r="B3685" s="6">
        <v>45852</v>
      </c>
      <c r="C3685" s="5">
        <f t="shared" si="456"/>
        <v>2025</v>
      </c>
      <c r="D3685" s="5">
        <f t="shared" si="457"/>
        <v>7</v>
      </c>
      <c r="E3685" s="5" t="str">
        <f t="shared" si="458"/>
        <v>Jul</v>
      </c>
      <c r="F3685" s="5" t="str">
        <f t="shared" si="459"/>
        <v>Q3</v>
      </c>
      <c r="G3685" s="5" t="s">
        <v>63</v>
      </c>
      <c r="H3685" s="5" t="s">
        <v>86</v>
      </c>
      <c r="I3685" s="5" t="s">
        <v>87</v>
      </c>
      <c r="J3685" s="5" t="s">
        <v>46</v>
      </c>
      <c r="K3685" s="5" t="s">
        <v>66</v>
      </c>
      <c r="L3685" s="5" t="s">
        <v>76</v>
      </c>
      <c r="M3685" s="5" t="s">
        <v>49</v>
      </c>
      <c r="N3685" s="5">
        <v>5</v>
      </c>
      <c r="O3685" s="7">
        <v>281</v>
      </c>
      <c r="P3685" s="8">
        <v>0</v>
      </c>
      <c r="Q3685" s="7">
        <v>114</v>
      </c>
      <c r="R3685" s="9">
        <f t="shared" si="460"/>
        <v>1405</v>
      </c>
      <c r="S3685" s="9">
        <f t="shared" si="461"/>
        <v>570</v>
      </c>
      <c r="T3685" s="9">
        <f t="shared" si="462"/>
        <v>835</v>
      </c>
      <c r="U3685" s="10">
        <f t="shared" si="463"/>
        <v>0.59430604982206403</v>
      </c>
      <c r="V3685" s="5" t="s">
        <v>42</v>
      </c>
    </row>
    <row r="3686" spans="1:22" x14ac:dyDescent="0.3">
      <c r="A3686" s="5" t="s">
        <v>3773</v>
      </c>
      <c r="B3686" s="6">
        <v>45852</v>
      </c>
      <c r="C3686" s="5">
        <f t="shared" si="456"/>
        <v>2025</v>
      </c>
      <c r="D3686" s="5">
        <f t="shared" si="457"/>
        <v>7</v>
      </c>
      <c r="E3686" s="5" t="str">
        <f t="shared" si="458"/>
        <v>Jul</v>
      </c>
      <c r="F3686" s="5" t="str">
        <f t="shared" si="459"/>
        <v>Q3</v>
      </c>
      <c r="G3686" s="5" t="s">
        <v>58</v>
      </c>
      <c r="H3686" s="5" t="s">
        <v>68</v>
      </c>
      <c r="I3686" s="5" t="s">
        <v>69</v>
      </c>
      <c r="J3686" s="5" t="s">
        <v>54</v>
      </c>
      <c r="K3686" s="5" t="s">
        <v>55</v>
      </c>
      <c r="L3686" s="5" t="s">
        <v>76</v>
      </c>
      <c r="M3686" s="5" t="s">
        <v>49</v>
      </c>
      <c r="N3686" s="5">
        <v>1</v>
      </c>
      <c r="O3686" s="7">
        <v>3013</v>
      </c>
      <c r="P3686" s="8">
        <v>0.15</v>
      </c>
      <c r="Q3686" s="7">
        <v>1828</v>
      </c>
      <c r="R3686" s="9">
        <f t="shared" si="460"/>
        <v>2561.0499999999997</v>
      </c>
      <c r="S3686" s="9">
        <f t="shared" si="461"/>
        <v>1828</v>
      </c>
      <c r="T3686" s="9">
        <f t="shared" si="462"/>
        <v>733.04999999999973</v>
      </c>
      <c r="U3686" s="10">
        <f t="shared" si="463"/>
        <v>0.28623025712110262</v>
      </c>
      <c r="V3686" s="5" t="s">
        <v>42</v>
      </c>
    </row>
    <row r="3687" spans="1:22" x14ac:dyDescent="0.3">
      <c r="A3687" s="5" t="s">
        <v>3774</v>
      </c>
      <c r="B3687" s="6">
        <v>45852</v>
      </c>
      <c r="C3687" s="5">
        <f t="shared" si="456"/>
        <v>2025</v>
      </c>
      <c r="D3687" s="5">
        <f t="shared" si="457"/>
        <v>7</v>
      </c>
      <c r="E3687" s="5" t="str">
        <f t="shared" si="458"/>
        <v>Jul</v>
      </c>
      <c r="F3687" s="5" t="str">
        <f t="shared" si="459"/>
        <v>Q3</v>
      </c>
      <c r="G3687" s="5" t="s">
        <v>35</v>
      </c>
      <c r="H3687" s="5" t="s">
        <v>36</v>
      </c>
      <c r="I3687" s="5" t="s">
        <v>37</v>
      </c>
      <c r="J3687" s="5" t="s">
        <v>54</v>
      </c>
      <c r="K3687" s="5" t="s">
        <v>99</v>
      </c>
      <c r="L3687" s="5" t="s">
        <v>40</v>
      </c>
      <c r="M3687" s="5" t="s">
        <v>49</v>
      </c>
      <c r="N3687" s="5">
        <v>3</v>
      </c>
      <c r="O3687" s="7">
        <v>1733</v>
      </c>
      <c r="P3687" s="8">
        <v>0.05</v>
      </c>
      <c r="Q3687" s="7">
        <v>926</v>
      </c>
      <c r="R3687" s="9">
        <f t="shared" si="460"/>
        <v>4939.05</v>
      </c>
      <c r="S3687" s="9">
        <f t="shared" si="461"/>
        <v>2778</v>
      </c>
      <c r="T3687" s="9">
        <f t="shared" si="462"/>
        <v>2161.0500000000002</v>
      </c>
      <c r="U3687" s="10">
        <f t="shared" si="463"/>
        <v>0.43754365718103688</v>
      </c>
      <c r="V3687" s="5" t="s">
        <v>42</v>
      </c>
    </row>
    <row r="3688" spans="1:22" x14ac:dyDescent="0.3">
      <c r="A3688" s="5" t="s">
        <v>3775</v>
      </c>
      <c r="B3688" s="6">
        <v>45852</v>
      </c>
      <c r="C3688" s="5">
        <f t="shared" si="456"/>
        <v>2025</v>
      </c>
      <c r="D3688" s="5">
        <f t="shared" si="457"/>
        <v>7</v>
      </c>
      <c r="E3688" s="5" t="str">
        <f t="shared" si="458"/>
        <v>Jul</v>
      </c>
      <c r="F3688" s="5" t="str">
        <f t="shared" si="459"/>
        <v>Q3</v>
      </c>
      <c r="G3688" s="5" t="s">
        <v>58</v>
      </c>
      <c r="H3688" s="5" t="s">
        <v>59</v>
      </c>
      <c r="I3688" s="5" t="s">
        <v>60</v>
      </c>
      <c r="J3688" s="5" t="s">
        <v>38</v>
      </c>
      <c r="K3688" s="5" t="s">
        <v>118</v>
      </c>
      <c r="L3688" s="5" t="s">
        <v>40</v>
      </c>
      <c r="M3688" s="5" t="s">
        <v>49</v>
      </c>
      <c r="N3688" s="5">
        <v>3</v>
      </c>
      <c r="O3688" s="7">
        <v>18475</v>
      </c>
      <c r="P3688" s="8">
        <v>0</v>
      </c>
      <c r="Q3688" s="7">
        <v>14573</v>
      </c>
      <c r="R3688" s="9">
        <f t="shared" si="460"/>
        <v>55425</v>
      </c>
      <c r="S3688" s="9">
        <f t="shared" si="461"/>
        <v>43719</v>
      </c>
      <c r="T3688" s="9">
        <f t="shared" si="462"/>
        <v>11706</v>
      </c>
      <c r="U3688" s="10">
        <f t="shared" si="463"/>
        <v>0.21120433017591339</v>
      </c>
      <c r="V3688" s="5" t="s">
        <v>42</v>
      </c>
    </row>
    <row r="3689" spans="1:22" x14ac:dyDescent="0.3">
      <c r="A3689" s="5" t="s">
        <v>3776</v>
      </c>
      <c r="B3689" s="6">
        <v>45852</v>
      </c>
      <c r="C3689" s="5">
        <f t="shared" si="456"/>
        <v>2025</v>
      </c>
      <c r="D3689" s="5">
        <f t="shared" si="457"/>
        <v>7</v>
      </c>
      <c r="E3689" s="5" t="str">
        <f t="shared" si="458"/>
        <v>Jul</v>
      </c>
      <c r="F3689" s="5" t="str">
        <f t="shared" si="459"/>
        <v>Q3</v>
      </c>
      <c r="G3689" s="5" t="s">
        <v>51</v>
      </c>
      <c r="H3689" s="5" t="s">
        <v>79</v>
      </c>
      <c r="I3689" s="5" t="s">
        <v>80</v>
      </c>
      <c r="J3689" s="5" t="s">
        <v>81</v>
      </c>
      <c r="K3689" s="5" t="s">
        <v>94</v>
      </c>
      <c r="L3689" s="5" t="s">
        <v>48</v>
      </c>
      <c r="M3689" s="5" t="s">
        <v>56</v>
      </c>
      <c r="N3689" s="5">
        <v>1</v>
      </c>
      <c r="O3689" s="7">
        <v>33455</v>
      </c>
      <c r="P3689" s="8">
        <v>0.25</v>
      </c>
      <c r="Q3689" s="7">
        <v>22162</v>
      </c>
      <c r="R3689" s="9">
        <f t="shared" si="460"/>
        <v>25091.25</v>
      </c>
      <c r="S3689" s="9">
        <f t="shared" si="461"/>
        <v>22162</v>
      </c>
      <c r="T3689" s="9">
        <f t="shared" si="462"/>
        <v>2929.25</v>
      </c>
      <c r="U3689" s="10">
        <f t="shared" si="463"/>
        <v>0.11674388482040551</v>
      </c>
      <c r="V3689" s="5" t="s">
        <v>42</v>
      </c>
    </row>
    <row r="3690" spans="1:22" x14ac:dyDescent="0.3">
      <c r="A3690" s="5" t="s">
        <v>3777</v>
      </c>
      <c r="B3690" s="6">
        <v>45852</v>
      </c>
      <c r="C3690" s="5">
        <f t="shared" si="456"/>
        <v>2025</v>
      </c>
      <c r="D3690" s="5">
        <f t="shared" si="457"/>
        <v>7</v>
      </c>
      <c r="E3690" s="5" t="str">
        <f t="shared" si="458"/>
        <v>Jul</v>
      </c>
      <c r="F3690" s="5" t="str">
        <f t="shared" si="459"/>
        <v>Q3</v>
      </c>
      <c r="G3690" s="5" t="s">
        <v>51</v>
      </c>
      <c r="H3690" s="5" t="s">
        <v>106</v>
      </c>
      <c r="I3690" s="5" t="s">
        <v>107</v>
      </c>
      <c r="J3690" s="5" t="s">
        <v>81</v>
      </c>
      <c r="K3690" s="5" t="s">
        <v>94</v>
      </c>
      <c r="L3690" s="5" t="s">
        <v>40</v>
      </c>
      <c r="M3690" s="5" t="s">
        <v>49</v>
      </c>
      <c r="N3690" s="5">
        <v>5</v>
      </c>
      <c r="O3690" s="7">
        <v>29848</v>
      </c>
      <c r="P3690" s="8">
        <v>0.2</v>
      </c>
      <c r="Q3690" s="7">
        <v>19830</v>
      </c>
      <c r="R3690" s="9">
        <f t="shared" si="460"/>
        <v>119392</v>
      </c>
      <c r="S3690" s="9">
        <f t="shared" si="461"/>
        <v>99150</v>
      </c>
      <c r="T3690" s="9">
        <f t="shared" si="462"/>
        <v>20242</v>
      </c>
      <c r="U3690" s="10">
        <f t="shared" si="463"/>
        <v>0.16954234789600645</v>
      </c>
      <c r="V3690" s="5" t="s">
        <v>42</v>
      </c>
    </row>
    <row r="3691" spans="1:22" x14ac:dyDescent="0.3">
      <c r="A3691" s="5" t="s">
        <v>3778</v>
      </c>
      <c r="B3691" s="6">
        <v>45852</v>
      </c>
      <c r="C3691" s="5">
        <f t="shared" si="456"/>
        <v>2025</v>
      </c>
      <c r="D3691" s="5">
        <f t="shared" si="457"/>
        <v>7</v>
      </c>
      <c r="E3691" s="5" t="str">
        <f t="shared" si="458"/>
        <v>Jul</v>
      </c>
      <c r="F3691" s="5" t="str">
        <f t="shared" si="459"/>
        <v>Q3</v>
      </c>
      <c r="G3691" s="5" t="s">
        <v>51</v>
      </c>
      <c r="H3691" s="5" t="s">
        <v>52</v>
      </c>
      <c r="I3691" s="5" t="s">
        <v>53</v>
      </c>
      <c r="J3691" s="5" t="s">
        <v>81</v>
      </c>
      <c r="K3691" s="5" t="s">
        <v>82</v>
      </c>
      <c r="L3691" s="5" t="s">
        <v>40</v>
      </c>
      <c r="M3691" s="5" t="s">
        <v>49</v>
      </c>
      <c r="N3691" s="5">
        <v>2</v>
      </c>
      <c r="O3691" s="7">
        <v>6331</v>
      </c>
      <c r="P3691" s="8">
        <v>0.2</v>
      </c>
      <c r="Q3691" s="7">
        <v>3428</v>
      </c>
      <c r="R3691" s="9">
        <f t="shared" si="460"/>
        <v>10129.6</v>
      </c>
      <c r="S3691" s="9">
        <f t="shared" si="461"/>
        <v>6856</v>
      </c>
      <c r="T3691" s="9">
        <f t="shared" si="462"/>
        <v>3273.6000000000004</v>
      </c>
      <c r="U3691" s="10">
        <f t="shared" si="463"/>
        <v>0.32317169483493924</v>
      </c>
      <c r="V3691" s="5" t="s">
        <v>42</v>
      </c>
    </row>
    <row r="3692" spans="1:22" x14ac:dyDescent="0.3">
      <c r="A3692" s="5" t="s">
        <v>3779</v>
      </c>
      <c r="B3692" s="6">
        <v>45852</v>
      </c>
      <c r="C3692" s="5">
        <f t="shared" si="456"/>
        <v>2025</v>
      </c>
      <c r="D3692" s="5">
        <f t="shared" si="457"/>
        <v>7</v>
      </c>
      <c r="E3692" s="5" t="str">
        <f t="shared" si="458"/>
        <v>Jul</v>
      </c>
      <c r="F3692" s="5" t="str">
        <f t="shared" si="459"/>
        <v>Q3</v>
      </c>
      <c r="G3692" s="5" t="s">
        <v>35</v>
      </c>
      <c r="H3692" s="5" t="s">
        <v>36</v>
      </c>
      <c r="I3692" s="5" t="s">
        <v>37</v>
      </c>
      <c r="J3692" s="5" t="s">
        <v>54</v>
      </c>
      <c r="K3692" s="5" t="s">
        <v>84</v>
      </c>
      <c r="L3692" s="5" t="s">
        <v>40</v>
      </c>
      <c r="M3692" s="5" t="s">
        <v>49</v>
      </c>
      <c r="N3692" s="5">
        <v>3</v>
      </c>
      <c r="O3692" s="7">
        <v>2437</v>
      </c>
      <c r="P3692" s="8">
        <v>0.1</v>
      </c>
      <c r="Q3692" s="7">
        <v>1250</v>
      </c>
      <c r="R3692" s="9">
        <f t="shared" si="460"/>
        <v>6579.9000000000005</v>
      </c>
      <c r="S3692" s="9">
        <f t="shared" si="461"/>
        <v>3750</v>
      </c>
      <c r="T3692" s="9">
        <f t="shared" si="462"/>
        <v>2829.9000000000005</v>
      </c>
      <c r="U3692" s="10">
        <f t="shared" si="463"/>
        <v>0.43008252405051756</v>
      </c>
      <c r="V3692" s="5" t="s">
        <v>42</v>
      </c>
    </row>
    <row r="3693" spans="1:22" x14ac:dyDescent="0.3">
      <c r="A3693" s="5" t="s">
        <v>3780</v>
      </c>
      <c r="B3693" s="6">
        <v>45852</v>
      </c>
      <c r="C3693" s="5">
        <f t="shared" si="456"/>
        <v>2025</v>
      </c>
      <c r="D3693" s="5">
        <f t="shared" si="457"/>
        <v>7</v>
      </c>
      <c r="E3693" s="5" t="str">
        <f t="shared" si="458"/>
        <v>Jul</v>
      </c>
      <c r="F3693" s="5" t="str">
        <f t="shared" si="459"/>
        <v>Q3</v>
      </c>
      <c r="G3693" s="5" t="s">
        <v>35</v>
      </c>
      <c r="H3693" s="5" t="s">
        <v>91</v>
      </c>
      <c r="I3693" s="5" t="s">
        <v>92</v>
      </c>
      <c r="J3693" s="5" t="s">
        <v>38</v>
      </c>
      <c r="K3693" s="5" t="s">
        <v>39</v>
      </c>
      <c r="L3693" s="5" t="s">
        <v>40</v>
      </c>
      <c r="M3693" s="5" t="s">
        <v>41</v>
      </c>
      <c r="N3693" s="5">
        <v>1</v>
      </c>
      <c r="O3693" s="7">
        <v>50765</v>
      </c>
      <c r="P3693" s="8">
        <v>0.05</v>
      </c>
      <c r="Q3693" s="7">
        <v>43298</v>
      </c>
      <c r="R3693" s="9">
        <f t="shared" si="460"/>
        <v>48226.75</v>
      </c>
      <c r="S3693" s="9">
        <f t="shared" si="461"/>
        <v>43298</v>
      </c>
      <c r="T3693" s="9">
        <f t="shared" si="462"/>
        <v>4928.75</v>
      </c>
      <c r="U3693" s="10">
        <f t="shared" si="463"/>
        <v>0.10219950546118077</v>
      </c>
      <c r="V3693" s="5" t="s">
        <v>42</v>
      </c>
    </row>
    <row r="3694" spans="1:22" x14ac:dyDescent="0.3">
      <c r="A3694" s="5" t="s">
        <v>3781</v>
      </c>
      <c r="B3694" s="6">
        <v>45853</v>
      </c>
      <c r="C3694" s="5">
        <f t="shared" si="456"/>
        <v>2025</v>
      </c>
      <c r="D3694" s="5">
        <f t="shared" si="457"/>
        <v>7</v>
      </c>
      <c r="E3694" s="5" t="str">
        <f t="shared" si="458"/>
        <v>Jul</v>
      </c>
      <c r="F3694" s="5" t="str">
        <f t="shared" si="459"/>
        <v>Q3</v>
      </c>
      <c r="G3694" s="5" t="s">
        <v>51</v>
      </c>
      <c r="H3694" s="5" t="s">
        <v>106</v>
      </c>
      <c r="I3694" s="5" t="s">
        <v>107</v>
      </c>
      <c r="J3694" s="5" t="s">
        <v>46</v>
      </c>
      <c r="K3694" s="5" t="s">
        <v>89</v>
      </c>
      <c r="L3694" s="5" t="s">
        <v>40</v>
      </c>
      <c r="M3694" s="5" t="s">
        <v>56</v>
      </c>
      <c r="N3694" s="5">
        <v>3</v>
      </c>
      <c r="O3694" s="7">
        <v>2335</v>
      </c>
      <c r="P3694" s="8">
        <v>0.05</v>
      </c>
      <c r="Q3694" s="7">
        <v>1364</v>
      </c>
      <c r="R3694" s="9">
        <f t="shared" si="460"/>
        <v>6654.75</v>
      </c>
      <c r="S3694" s="9">
        <f t="shared" si="461"/>
        <v>4092</v>
      </c>
      <c r="T3694" s="9">
        <f t="shared" si="462"/>
        <v>2562.75</v>
      </c>
      <c r="U3694" s="10">
        <f t="shared" si="463"/>
        <v>0.38510086780119462</v>
      </c>
      <c r="V3694" s="5" t="s">
        <v>42</v>
      </c>
    </row>
    <row r="3695" spans="1:22" x14ac:dyDescent="0.3">
      <c r="A3695" s="5" t="s">
        <v>3782</v>
      </c>
      <c r="B3695" s="6">
        <v>45853</v>
      </c>
      <c r="C3695" s="5">
        <f t="shared" si="456"/>
        <v>2025</v>
      </c>
      <c r="D3695" s="5">
        <f t="shared" si="457"/>
        <v>7</v>
      </c>
      <c r="E3695" s="5" t="str">
        <f t="shared" si="458"/>
        <v>Jul</v>
      </c>
      <c r="F3695" s="5" t="str">
        <f t="shared" si="459"/>
        <v>Q3</v>
      </c>
      <c r="G3695" s="5" t="s">
        <v>35</v>
      </c>
      <c r="H3695" s="5" t="s">
        <v>44</v>
      </c>
      <c r="I3695" s="5" t="s">
        <v>45</v>
      </c>
      <c r="J3695" s="5" t="s">
        <v>54</v>
      </c>
      <c r="K3695" s="5" t="s">
        <v>84</v>
      </c>
      <c r="L3695" s="5" t="s">
        <v>76</v>
      </c>
      <c r="M3695" s="5" t="s">
        <v>56</v>
      </c>
      <c r="N3695" s="5">
        <v>2</v>
      </c>
      <c r="O3695" s="7">
        <v>2225</v>
      </c>
      <c r="P3695" s="8">
        <v>0</v>
      </c>
      <c r="Q3695" s="7">
        <v>1088</v>
      </c>
      <c r="R3695" s="9">
        <f t="shared" si="460"/>
        <v>4450</v>
      </c>
      <c r="S3695" s="9">
        <f t="shared" si="461"/>
        <v>2176</v>
      </c>
      <c r="T3695" s="9">
        <f t="shared" si="462"/>
        <v>2274</v>
      </c>
      <c r="U3695" s="10">
        <f t="shared" si="463"/>
        <v>0.51101123595505615</v>
      </c>
      <c r="V3695" s="5" t="s">
        <v>42</v>
      </c>
    </row>
    <row r="3696" spans="1:22" x14ac:dyDescent="0.3">
      <c r="A3696" s="5" t="s">
        <v>3783</v>
      </c>
      <c r="B3696" s="6">
        <v>45853</v>
      </c>
      <c r="C3696" s="5">
        <f t="shared" si="456"/>
        <v>2025</v>
      </c>
      <c r="D3696" s="5">
        <f t="shared" si="457"/>
        <v>7</v>
      </c>
      <c r="E3696" s="5" t="str">
        <f t="shared" si="458"/>
        <v>Jul</v>
      </c>
      <c r="F3696" s="5" t="str">
        <f t="shared" si="459"/>
        <v>Q3</v>
      </c>
      <c r="G3696" s="5" t="s">
        <v>51</v>
      </c>
      <c r="H3696" s="5" t="s">
        <v>79</v>
      </c>
      <c r="I3696" s="5" t="s">
        <v>80</v>
      </c>
      <c r="J3696" s="5" t="s">
        <v>38</v>
      </c>
      <c r="K3696" s="5" t="s">
        <v>104</v>
      </c>
      <c r="L3696" s="5" t="s">
        <v>40</v>
      </c>
      <c r="M3696" s="5" t="s">
        <v>49</v>
      </c>
      <c r="N3696" s="5">
        <v>1</v>
      </c>
      <c r="O3696" s="7">
        <v>1372</v>
      </c>
      <c r="P3696" s="8">
        <v>0.15</v>
      </c>
      <c r="Q3696" s="7">
        <v>686</v>
      </c>
      <c r="R3696" s="9">
        <f t="shared" si="460"/>
        <v>1166.2</v>
      </c>
      <c r="S3696" s="9">
        <f t="shared" si="461"/>
        <v>686</v>
      </c>
      <c r="T3696" s="9">
        <f t="shared" si="462"/>
        <v>480.20000000000005</v>
      </c>
      <c r="U3696" s="10">
        <f t="shared" si="463"/>
        <v>0.41176470588235298</v>
      </c>
      <c r="V3696" s="5" t="s">
        <v>120</v>
      </c>
    </row>
    <row r="3697" spans="1:22" x14ac:dyDescent="0.3">
      <c r="A3697" s="5" t="s">
        <v>3784</v>
      </c>
      <c r="B3697" s="6">
        <v>45853</v>
      </c>
      <c r="C3697" s="5">
        <f t="shared" si="456"/>
        <v>2025</v>
      </c>
      <c r="D3697" s="5">
        <f t="shared" si="457"/>
        <v>7</v>
      </c>
      <c r="E3697" s="5" t="str">
        <f t="shared" si="458"/>
        <v>Jul</v>
      </c>
      <c r="F3697" s="5" t="str">
        <f t="shared" si="459"/>
        <v>Q3</v>
      </c>
      <c r="G3697" s="5" t="s">
        <v>51</v>
      </c>
      <c r="H3697" s="5" t="s">
        <v>79</v>
      </c>
      <c r="I3697" s="5" t="s">
        <v>80</v>
      </c>
      <c r="J3697" s="5" t="s">
        <v>38</v>
      </c>
      <c r="K3697" s="5" t="s">
        <v>39</v>
      </c>
      <c r="L3697" s="5" t="s">
        <v>48</v>
      </c>
      <c r="M3697" s="5" t="s">
        <v>49</v>
      </c>
      <c r="N3697" s="5">
        <v>1</v>
      </c>
      <c r="O3697" s="7">
        <v>48731</v>
      </c>
      <c r="P3697" s="8">
        <v>0</v>
      </c>
      <c r="Q3697" s="7">
        <v>41015</v>
      </c>
      <c r="R3697" s="9">
        <f t="shared" si="460"/>
        <v>48731</v>
      </c>
      <c r="S3697" s="9">
        <f t="shared" si="461"/>
        <v>41015</v>
      </c>
      <c r="T3697" s="9">
        <f t="shared" si="462"/>
        <v>7716</v>
      </c>
      <c r="U3697" s="10">
        <f t="shared" si="463"/>
        <v>0.15833863454474564</v>
      </c>
      <c r="V3697" s="5" t="s">
        <v>42</v>
      </c>
    </row>
    <row r="3698" spans="1:22" x14ac:dyDescent="0.3">
      <c r="A3698" s="5" t="s">
        <v>3785</v>
      </c>
      <c r="B3698" s="6">
        <v>45853</v>
      </c>
      <c r="C3698" s="5">
        <f t="shared" si="456"/>
        <v>2025</v>
      </c>
      <c r="D3698" s="5">
        <f t="shared" si="457"/>
        <v>7</v>
      </c>
      <c r="E3698" s="5" t="str">
        <f t="shared" si="458"/>
        <v>Jul</v>
      </c>
      <c r="F3698" s="5" t="str">
        <f t="shared" si="459"/>
        <v>Q3</v>
      </c>
      <c r="G3698" s="5" t="s">
        <v>51</v>
      </c>
      <c r="H3698" s="5" t="s">
        <v>106</v>
      </c>
      <c r="I3698" s="5" t="s">
        <v>107</v>
      </c>
      <c r="J3698" s="5" t="s">
        <v>54</v>
      </c>
      <c r="K3698" s="5" t="s">
        <v>55</v>
      </c>
      <c r="L3698" s="5" t="s">
        <v>40</v>
      </c>
      <c r="M3698" s="5" t="s">
        <v>41</v>
      </c>
      <c r="N3698" s="5">
        <v>3</v>
      </c>
      <c r="O3698" s="7">
        <v>2620</v>
      </c>
      <c r="P3698" s="8">
        <v>0.15</v>
      </c>
      <c r="Q3698" s="7">
        <v>1606</v>
      </c>
      <c r="R3698" s="9">
        <f t="shared" si="460"/>
        <v>6681</v>
      </c>
      <c r="S3698" s="9">
        <f t="shared" si="461"/>
        <v>4818</v>
      </c>
      <c r="T3698" s="9">
        <f t="shared" si="462"/>
        <v>1863</v>
      </c>
      <c r="U3698" s="10">
        <f t="shared" si="463"/>
        <v>0.27885047148630443</v>
      </c>
      <c r="V3698" s="5" t="s">
        <v>42</v>
      </c>
    </row>
    <row r="3699" spans="1:22" x14ac:dyDescent="0.3">
      <c r="A3699" s="5" t="s">
        <v>3786</v>
      </c>
      <c r="B3699" s="6">
        <v>45853</v>
      </c>
      <c r="C3699" s="5">
        <f t="shared" si="456"/>
        <v>2025</v>
      </c>
      <c r="D3699" s="5">
        <f t="shared" si="457"/>
        <v>7</v>
      </c>
      <c r="E3699" s="5" t="str">
        <f t="shared" si="458"/>
        <v>Jul</v>
      </c>
      <c r="F3699" s="5" t="str">
        <f t="shared" si="459"/>
        <v>Q3</v>
      </c>
      <c r="G3699" s="5" t="s">
        <v>35</v>
      </c>
      <c r="H3699" s="5" t="s">
        <v>91</v>
      </c>
      <c r="I3699" s="5" t="s">
        <v>92</v>
      </c>
      <c r="J3699" s="5" t="s">
        <v>54</v>
      </c>
      <c r="K3699" s="5" t="s">
        <v>84</v>
      </c>
      <c r="L3699" s="5" t="s">
        <v>76</v>
      </c>
      <c r="M3699" s="5" t="s">
        <v>49</v>
      </c>
      <c r="N3699" s="5">
        <v>2</v>
      </c>
      <c r="O3699" s="7">
        <v>2528</v>
      </c>
      <c r="P3699" s="8">
        <v>0</v>
      </c>
      <c r="Q3699" s="7">
        <v>1279</v>
      </c>
      <c r="R3699" s="9">
        <f t="shared" si="460"/>
        <v>5056</v>
      </c>
      <c r="S3699" s="9">
        <f t="shared" si="461"/>
        <v>2558</v>
      </c>
      <c r="T3699" s="9">
        <f t="shared" si="462"/>
        <v>2498</v>
      </c>
      <c r="U3699" s="10">
        <f t="shared" si="463"/>
        <v>0.49406645569620256</v>
      </c>
      <c r="V3699" s="5" t="s">
        <v>42</v>
      </c>
    </row>
    <row r="3700" spans="1:22" x14ac:dyDescent="0.3">
      <c r="A3700" s="5" t="s">
        <v>3787</v>
      </c>
      <c r="B3700" s="6">
        <v>45853</v>
      </c>
      <c r="C3700" s="5">
        <f t="shared" si="456"/>
        <v>2025</v>
      </c>
      <c r="D3700" s="5">
        <f t="shared" si="457"/>
        <v>7</v>
      </c>
      <c r="E3700" s="5" t="str">
        <f t="shared" si="458"/>
        <v>Jul</v>
      </c>
      <c r="F3700" s="5" t="str">
        <f t="shared" si="459"/>
        <v>Q3</v>
      </c>
      <c r="G3700" s="5" t="s">
        <v>58</v>
      </c>
      <c r="H3700" s="5" t="s">
        <v>68</v>
      </c>
      <c r="I3700" s="5" t="s">
        <v>69</v>
      </c>
      <c r="J3700" s="5" t="s">
        <v>54</v>
      </c>
      <c r="K3700" s="5" t="s">
        <v>84</v>
      </c>
      <c r="L3700" s="5" t="s">
        <v>76</v>
      </c>
      <c r="M3700" s="5" t="s">
        <v>41</v>
      </c>
      <c r="N3700" s="5">
        <v>2</v>
      </c>
      <c r="O3700" s="7">
        <v>2445</v>
      </c>
      <c r="P3700" s="8">
        <v>0.15</v>
      </c>
      <c r="Q3700" s="7">
        <v>1207</v>
      </c>
      <c r="R3700" s="9">
        <f t="shared" si="460"/>
        <v>4156.5</v>
      </c>
      <c r="S3700" s="9">
        <f t="shared" si="461"/>
        <v>2414</v>
      </c>
      <c r="T3700" s="9">
        <f t="shared" si="462"/>
        <v>1742.5</v>
      </c>
      <c r="U3700" s="10">
        <f t="shared" si="463"/>
        <v>0.41922290388548056</v>
      </c>
      <c r="V3700" s="5" t="s">
        <v>42</v>
      </c>
    </row>
    <row r="3701" spans="1:22" x14ac:dyDescent="0.3">
      <c r="A3701" s="5" t="s">
        <v>3788</v>
      </c>
      <c r="B3701" s="6">
        <v>45853</v>
      </c>
      <c r="C3701" s="5">
        <f t="shared" si="456"/>
        <v>2025</v>
      </c>
      <c r="D3701" s="5">
        <f t="shared" si="457"/>
        <v>7</v>
      </c>
      <c r="E3701" s="5" t="str">
        <f t="shared" si="458"/>
        <v>Jul</v>
      </c>
      <c r="F3701" s="5" t="str">
        <f t="shared" si="459"/>
        <v>Q3</v>
      </c>
      <c r="G3701" s="5" t="s">
        <v>51</v>
      </c>
      <c r="H3701" s="5" t="s">
        <v>52</v>
      </c>
      <c r="I3701" s="5" t="s">
        <v>53</v>
      </c>
      <c r="J3701" s="5" t="s">
        <v>46</v>
      </c>
      <c r="K3701" s="5" t="s">
        <v>61</v>
      </c>
      <c r="L3701" s="5" t="s">
        <v>48</v>
      </c>
      <c r="M3701" s="5" t="s">
        <v>49</v>
      </c>
      <c r="N3701" s="5">
        <v>1</v>
      </c>
      <c r="O3701" s="7">
        <v>252</v>
      </c>
      <c r="P3701" s="8">
        <v>0.15</v>
      </c>
      <c r="Q3701" s="7">
        <v>109</v>
      </c>
      <c r="R3701" s="9">
        <f t="shared" si="460"/>
        <v>214.2</v>
      </c>
      <c r="S3701" s="9">
        <f t="shared" si="461"/>
        <v>109</v>
      </c>
      <c r="T3701" s="9">
        <f t="shared" si="462"/>
        <v>105.19999999999999</v>
      </c>
      <c r="U3701" s="10">
        <f t="shared" si="463"/>
        <v>0.49112978524743228</v>
      </c>
      <c r="V3701" s="5" t="s">
        <v>42</v>
      </c>
    </row>
    <row r="3702" spans="1:22" x14ac:dyDescent="0.3">
      <c r="A3702" s="5" t="s">
        <v>3789</v>
      </c>
      <c r="B3702" s="6">
        <v>45853</v>
      </c>
      <c r="C3702" s="5">
        <f t="shared" si="456"/>
        <v>2025</v>
      </c>
      <c r="D3702" s="5">
        <f t="shared" si="457"/>
        <v>7</v>
      </c>
      <c r="E3702" s="5" t="str">
        <f t="shared" si="458"/>
        <v>Jul</v>
      </c>
      <c r="F3702" s="5" t="str">
        <f t="shared" si="459"/>
        <v>Q3</v>
      </c>
      <c r="G3702" s="5" t="s">
        <v>58</v>
      </c>
      <c r="H3702" s="5" t="s">
        <v>68</v>
      </c>
      <c r="I3702" s="5" t="s">
        <v>69</v>
      </c>
      <c r="J3702" s="5" t="s">
        <v>54</v>
      </c>
      <c r="K3702" s="5" t="s">
        <v>99</v>
      </c>
      <c r="L3702" s="5" t="s">
        <v>76</v>
      </c>
      <c r="M3702" s="5" t="s">
        <v>56</v>
      </c>
      <c r="N3702" s="5">
        <v>2</v>
      </c>
      <c r="O3702" s="7">
        <v>1660</v>
      </c>
      <c r="P3702" s="8">
        <v>0</v>
      </c>
      <c r="Q3702" s="7">
        <v>881</v>
      </c>
      <c r="R3702" s="9">
        <f t="shared" si="460"/>
        <v>3320</v>
      </c>
      <c r="S3702" s="9">
        <f t="shared" si="461"/>
        <v>1762</v>
      </c>
      <c r="T3702" s="9">
        <f t="shared" si="462"/>
        <v>1558</v>
      </c>
      <c r="U3702" s="10">
        <f t="shared" si="463"/>
        <v>0.46927710843373494</v>
      </c>
      <c r="V3702" s="5" t="s">
        <v>120</v>
      </c>
    </row>
    <row r="3703" spans="1:22" x14ac:dyDescent="0.3">
      <c r="A3703" s="5" t="s">
        <v>3790</v>
      </c>
      <c r="B3703" s="6">
        <v>45854</v>
      </c>
      <c r="C3703" s="5">
        <f t="shared" si="456"/>
        <v>2025</v>
      </c>
      <c r="D3703" s="5">
        <f t="shared" si="457"/>
        <v>7</v>
      </c>
      <c r="E3703" s="5" t="str">
        <f t="shared" si="458"/>
        <v>Jul</v>
      </c>
      <c r="F3703" s="5" t="str">
        <f t="shared" si="459"/>
        <v>Q3</v>
      </c>
      <c r="G3703" s="5" t="s">
        <v>63</v>
      </c>
      <c r="H3703" s="5" t="s">
        <v>64</v>
      </c>
      <c r="I3703" s="5" t="s">
        <v>65</v>
      </c>
      <c r="J3703" s="5" t="s">
        <v>54</v>
      </c>
      <c r="K3703" s="5" t="s">
        <v>55</v>
      </c>
      <c r="L3703" s="5" t="s">
        <v>76</v>
      </c>
      <c r="M3703" s="5" t="s">
        <v>41</v>
      </c>
      <c r="N3703" s="5">
        <v>2</v>
      </c>
      <c r="O3703" s="7">
        <v>2722</v>
      </c>
      <c r="P3703" s="8">
        <v>0.05</v>
      </c>
      <c r="Q3703" s="7">
        <v>1598</v>
      </c>
      <c r="R3703" s="9">
        <f t="shared" si="460"/>
        <v>5171.8</v>
      </c>
      <c r="S3703" s="9">
        <f t="shared" si="461"/>
        <v>3196</v>
      </c>
      <c r="T3703" s="9">
        <f t="shared" si="462"/>
        <v>1975.8000000000002</v>
      </c>
      <c r="U3703" s="10">
        <f t="shared" si="463"/>
        <v>0.38203333462237521</v>
      </c>
      <c r="V3703" s="5" t="s">
        <v>42</v>
      </c>
    </row>
    <row r="3704" spans="1:22" x14ac:dyDescent="0.3">
      <c r="A3704" s="5" t="s">
        <v>3791</v>
      </c>
      <c r="B3704" s="6">
        <v>45854</v>
      </c>
      <c r="C3704" s="5">
        <f t="shared" si="456"/>
        <v>2025</v>
      </c>
      <c r="D3704" s="5">
        <f t="shared" si="457"/>
        <v>7</v>
      </c>
      <c r="E3704" s="5" t="str">
        <f t="shared" si="458"/>
        <v>Jul</v>
      </c>
      <c r="F3704" s="5" t="str">
        <f t="shared" si="459"/>
        <v>Q3</v>
      </c>
      <c r="G3704" s="5" t="s">
        <v>58</v>
      </c>
      <c r="H3704" s="5" t="s">
        <v>59</v>
      </c>
      <c r="I3704" s="5" t="s">
        <v>60</v>
      </c>
      <c r="J3704" s="5" t="s">
        <v>46</v>
      </c>
      <c r="K3704" s="5" t="s">
        <v>89</v>
      </c>
      <c r="L3704" s="5" t="s">
        <v>40</v>
      </c>
      <c r="M3704" s="5" t="s">
        <v>56</v>
      </c>
      <c r="N3704" s="5">
        <v>2</v>
      </c>
      <c r="O3704" s="7">
        <v>2355</v>
      </c>
      <c r="P3704" s="8">
        <v>0.1</v>
      </c>
      <c r="Q3704" s="7">
        <v>1364</v>
      </c>
      <c r="R3704" s="9">
        <f t="shared" si="460"/>
        <v>4239</v>
      </c>
      <c r="S3704" s="9">
        <f t="shared" si="461"/>
        <v>2728</v>
      </c>
      <c r="T3704" s="9">
        <f t="shared" si="462"/>
        <v>1511</v>
      </c>
      <c r="U3704" s="10">
        <f t="shared" si="463"/>
        <v>0.35645199339466854</v>
      </c>
      <c r="V3704" s="5" t="s">
        <v>42</v>
      </c>
    </row>
    <row r="3705" spans="1:22" x14ac:dyDescent="0.3">
      <c r="A3705" s="5" t="s">
        <v>3792</v>
      </c>
      <c r="B3705" s="6">
        <v>45854</v>
      </c>
      <c r="C3705" s="5">
        <f t="shared" si="456"/>
        <v>2025</v>
      </c>
      <c r="D3705" s="5">
        <f t="shared" si="457"/>
        <v>7</v>
      </c>
      <c r="E3705" s="5" t="str">
        <f t="shared" si="458"/>
        <v>Jul</v>
      </c>
      <c r="F3705" s="5" t="str">
        <f t="shared" si="459"/>
        <v>Q3</v>
      </c>
      <c r="G3705" s="5" t="s">
        <v>58</v>
      </c>
      <c r="H3705" s="5" t="s">
        <v>68</v>
      </c>
      <c r="I3705" s="5" t="s">
        <v>69</v>
      </c>
      <c r="J3705" s="5" t="s">
        <v>54</v>
      </c>
      <c r="K3705" s="5" t="s">
        <v>84</v>
      </c>
      <c r="L3705" s="5" t="s">
        <v>40</v>
      </c>
      <c r="M3705" s="5" t="s">
        <v>41</v>
      </c>
      <c r="N3705" s="5">
        <v>2</v>
      </c>
      <c r="O3705" s="7">
        <v>2191</v>
      </c>
      <c r="P3705" s="8">
        <v>0.05</v>
      </c>
      <c r="Q3705" s="7">
        <v>1117</v>
      </c>
      <c r="R3705" s="9">
        <f t="shared" si="460"/>
        <v>4162.8999999999996</v>
      </c>
      <c r="S3705" s="9">
        <f t="shared" si="461"/>
        <v>2234</v>
      </c>
      <c r="T3705" s="9">
        <f t="shared" si="462"/>
        <v>1928.8999999999996</v>
      </c>
      <c r="U3705" s="10">
        <f t="shared" si="463"/>
        <v>0.46335487280501569</v>
      </c>
      <c r="V3705" s="5" t="s">
        <v>42</v>
      </c>
    </row>
    <row r="3706" spans="1:22" x14ac:dyDescent="0.3">
      <c r="A3706" s="5" t="s">
        <v>3793</v>
      </c>
      <c r="B3706" s="6">
        <v>45855</v>
      </c>
      <c r="C3706" s="5">
        <f t="shared" si="456"/>
        <v>2025</v>
      </c>
      <c r="D3706" s="5">
        <f t="shared" si="457"/>
        <v>7</v>
      </c>
      <c r="E3706" s="5" t="str">
        <f t="shared" si="458"/>
        <v>Jul</v>
      </c>
      <c r="F3706" s="5" t="str">
        <f t="shared" si="459"/>
        <v>Q3</v>
      </c>
      <c r="G3706" s="5" t="s">
        <v>58</v>
      </c>
      <c r="H3706" s="5" t="s">
        <v>72</v>
      </c>
      <c r="I3706" s="5" t="s">
        <v>73</v>
      </c>
      <c r="J3706" s="5" t="s">
        <v>54</v>
      </c>
      <c r="K3706" s="5" t="s">
        <v>55</v>
      </c>
      <c r="L3706" s="5" t="s">
        <v>40</v>
      </c>
      <c r="M3706" s="5" t="s">
        <v>49</v>
      </c>
      <c r="N3706" s="5">
        <v>2</v>
      </c>
      <c r="O3706" s="7">
        <v>2557</v>
      </c>
      <c r="P3706" s="8">
        <v>0.15</v>
      </c>
      <c r="Q3706" s="7">
        <v>1574</v>
      </c>
      <c r="R3706" s="9">
        <f t="shared" si="460"/>
        <v>4346.8999999999996</v>
      </c>
      <c r="S3706" s="9">
        <f t="shared" si="461"/>
        <v>3148</v>
      </c>
      <c r="T3706" s="9">
        <f t="shared" si="462"/>
        <v>1198.8999999999996</v>
      </c>
      <c r="U3706" s="10">
        <f t="shared" si="463"/>
        <v>0.27580574662403085</v>
      </c>
      <c r="V3706" s="5" t="s">
        <v>42</v>
      </c>
    </row>
    <row r="3707" spans="1:22" x14ac:dyDescent="0.3">
      <c r="A3707" s="5" t="s">
        <v>3794</v>
      </c>
      <c r="B3707" s="6">
        <v>45855</v>
      </c>
      <c r="C3707" s="5">
        <f t="shared" si="456"/>
        <v>2025</v>
      </c>
      <c r="D3707" s="5">
        <f t="shared" si="457"/>
        <v>7</v>
      </c>
      <c r="E3707" s="5" t="str">
        <f t="shared" si="458"/>
        <v>Jul</v>
      </c>
      <c r="F3707" s="5" t="str">
        <f t="shared" si="459"/>
        <v>Q3</v>
      </c>
      <c r="G3707" s="5" t="s">
        <v>58</v>
      </c>
      <c r="H3707" s="5" t="s">
        <v>68</v>
      </c>
      <c r="I3707" s="5" t="s">
        <v>69</v>
      </c>
      <c r="J3707" s="5" t="s">
        <v>38</v>
      </c>
      <c r="K3707" s="5" t="s">
        <v>118</v>
      </c>
      <c r="L3707" s="5" t="s">
        <v>76</v>
      </c>
      <c r="M3707" s="5" t="s">
        <v>56</v>
      </c>
      <c r="N3707" s="5">
        <v>2</v>
      </c>
      <c r="O3707" s="7">
        <v>17925</v>
      </c>
      <c r="P3707" s="8">
        <v>0</v>
      </c>
      <c r="Q3707" s="7">
        <v>13863</v>
      </c>
      <c r="R3707" s="9">
        <f t="shared" si="460"/>
        <v>35850</v>
      </c>
      <c r="S3707" s="9">
        <f t="shared" si="461"/>
        <v>27726</v>
      </c>
      <c r="T3707" s="9">
        <f t="shared" si="462"/>
        <v>8124</v>
      </c>
      <c r="U3707" s="10">
        <f t="shared" si="463"/>
        <v>0.22661087866108787</v>
      </c>
      <c r="V3707" s="5" t="s">
        <v>42</v>
      </c>
    </row>
    <row r="3708" spans="1:22" x14ac:dyDescent="0.3">
      <c r="A3708" s="5" t="s">
        <v>3795</v>
      </c>
      <c r="B3708" s="6">
        <v>45855</v>
      </c>
      <c r="C3708" s="5">
        <f t="shared" si="456"/>
        <v>2025</v>
      </c>
      <c r="D3708" s="5">
        <f t="shared" si="457"/>
        <v>7</v>
      </c>
      <c r="E3708" s="5" t="str">
        <f t="shared" si="458"/>
        <v>Jul</v>
      </c>
      <c r="F3708" s="5" t="str">
        <f t="shared" si="459"/>
        <v>Q3</v>
      </c>
      <c r="G3708" s="5" t="s">
        <v>58</v>
      </c>
      <c r="H3708" s="5" t="s">
        <v>68</v>
      </c>
      <c r="I3708" s="5" t="s">
        <v>69</v>
      </c>
      <c r="J3708" s="5" t="s">
        <v>46</v>
      </c>
      <c r="K3708" s="5" t="s">
        <v>61</v>
      </c>
      <c r="L3708" s="5" t="s">
        <v>40</v>
      </c>
      <c r="M3708" s="5" t="s">
        <v>56</v>
      </c>
      <c r="N3708" s="5">
        <v>1</v>
      </c>
      <c r="O3708" s="7">
        <v>256</v>
      </c>
      <c r="P3708" s="8">
        <v>0.05</v>
      </c>
      <c r="Q3708" s="7">
        <v>109</v>
      </c>
      <c r="R3708" s="9">
        <f t="shared" si="460"/>
        <v>243.2</v>
      </c>
      <c r="S3708" s="9">
        <f t="shared" si="461"/>
        <v>109</v>
      </c>
      <c r="T3708" s="9">
        <f t="shared" si="462"/>
        <v>134.19999999999999</v>
      </c>
      <c r="U3708" s="10">
        <f t="shared" si="463"/>
        <v>0.55180921052631582</v>
      </c>
      <c r="V3708" s="5" t="s">
        <v>42</v>
      </c>
    </row>
    <row r="3709" spans="1:22" x14ac:dyDescent="0.3">
      <c r="A3709" s="5" t="s">
        <v>3796</v>
      </c>
      <c r="B3709" s="6">
        <v>45855</v>
      </c>
      <c r="C3709" s="5">
        <f t="shared" si="456"/>
        <v>2025</v>
      </c>
      <c r="D3709" s="5">
        <f t="shared" si="457"/>
        <v>7</v>
      </c>
      <c r="E3709" s="5" t="str">
        <f t="shared" si="458"/>
        <v>Jul</v>
      </c>
      <c r="F3709" s="5" t="str">
        <f t="shared" si="459"/>
        <v>Q3</v>
      </c>
      <c r="G3709" s="5" t="s">
        <v>51</v>
      </c>
      <c r="H3709" s="5" t="s">
        <v>52</v>
      </c>
      <c r="I3709" s="5" t="s">
        <v>53</v>
      </c>
      <c r="J3709" s="5" t="s">
        <v>46</v>
      </c>
      <c r="K3709" s="5" t="s">
        <v>89</v>
      </c>
      <c r="L3709" s="5" t="s">
        <v>40</v>
      </c>
      <c r="M3709" s="5" t="s">
        <v>56</v>
      </c>
      <c r="N3709" s="5">
        <v>2</v>
      </c>
      <c r="O3709" s="7">
        <v>2044</v>
      </c>
      <c r="P3709" s="8">
        <v>0</v>
      </c>
      <c r="Q3709" s="7">
        <v>1170</v>
      </c>
      <c r="R3709" s="9">
        <f t="shared" si="460"/>
        <v>4088</v>
      </c>
      <c r="S3709" s="9">
        <f t="shared" si="461"/>
        <v>2340</v>
      </c>
      <c r="T3709" s="9">
        <f t="shared" si="462"/>
        <v>1748</v>
      </c>
      <c r="U3709" s="10">
        <f t="shared" si="463"/>
        <v>0.42759295499021527</v>
      </c>
      <c r="V3709" s="5" t="s">
        <v>42</v>
      </c>
    </row>
    <row r="3710" spans="1:22" x14ac:dyDescent="0.3">
      <c r="A3710" s="5" t="s">
        <v>3797</v>
      </c>
      <c r="B3710" s="6">
        <v>45857</v>
      </c>
      <c r="C3710" s="5">
        <f t="shared" si="456"/>
        <v>2025</v>
      </c>
      <c r="D3710" s="5">
        <f t="shared" si="457"/>
        <v>7</v>
      </c>
      <c r="E3710" s="5" t="str">
        <f t="shared" si="458"/>
        <v>Jul</v>
      </c>
      <c r="F3710" s="5" t="str">
        <f t="shared" si="459"/>
        <v>Q3</v>
      </c>
      <c r="G3710" s="5" t="s">
        <v>35</v>
      </c>
      <c r="H3710" s="5" t="s">
        <v>44</v>
      </c>
      <c r="I3710" s="5" t="s">
        <v>45</v>
      </c>
      <c r="J3710" s="5" t="s">
        <v>38</v>
      </c>
      <c r="K3710" s="5" t="s">
        <v>118</v>
      </c>
      <c r="L3710" s="5" t="s">
        <v>76</v>
      </c>
      <c r="M3710" s="5" t="s">
        <v>41</v>
      </c>
      <c r="N3710" s="5">
        <v>1</v>
      </c>
      <c r="O3710" s="7">
        <v>19744</v>
      </c>
      <c r="P3710" s="8">
        <v>0.15</v>
      </c>
      <c r="Q3710" s="7">
        <v>15634</v>
      </c>
      <c r="R3710" s="9">
        <f t="shared" si="460"/>
        <v>16782.399999999998</v>
      </c>
      <c r="S3710" s="9">
        <f t="shared" si="461"/>
        <v>15634</v>
      </c>
      <c r="T3710" s="9">
        <f t="shared" si="462"/>
        <v>1148.3999999999978</v>
      </c>
      <c r="U3710" s="10">
        <f t="shared" si="463"/>
        <v>6.8428830203069765E-2</v>
      </c>
      <c r="V3710" s="5" t="s">
        <v>42</v>
      </c>
    </row>
    <row r="3711" spans="1:22" x14ac:dyDescent="0.3">
      <c r="A3711" s="5" t="s">
        <v>3798</v>
      </c>
      <c r="B3711" s="6">
        <v>45857</v>
      </c>
      <c r="C3711" s="5">
        <f t="shared" si="456"/>
        <v>2025</v>
      </c>
      <c r="D3711" s="5">
        <f t="shared" si="457"/>
        <v>7</v>
      </c>
      <c r="E3711" s="5" t="str">
        <f t="shared" si="458"/>
        <v>Jul</v>
      </c>
      <c r="F3711" s="5" t="str">
        <f t="shared" si="459"/>
        <v>Q3</v>
      </c>
      <c r="G3711" s="5" t="s">
        <v>63</v>
      </c>
      <c r="H3711" s="5" t="s">
        <v>86</v>
      </c>
      <c r="I3711" s="5" t="s">
        <v>87</v>
      </c>
      <c r="J3711" s="5" t="s">
        <v>81</v>
      </c>
      <c r="K3711" s="5" t="s">
        <v>94</v>
      </c>
      <c r="L3711" s="5" t="s">
        <v>48</v>
      </c>
      <c r="M3711" s="5" t="s">
        <v>41</v>
      </c>
      <c r="N3711" s="5">
        <v>4</v>
      </c>
      <c r="O3711" s="7">
        <v>31323</v>
      </c>
      <c r="P3711" s="8">
        <v>0.05</v>
      </c>
      <c r="Q3711" s="7">
        <v>21811</v>
      </c>
      <c r="R3711" s="9">
        <f t="shared" si="460"/>
        <v>119027.4</v>
      </c>
      <c r="S3711" s="9">
        <f t="shared" si="461"/>
        <v>87244</v>
      </c>
      <c r="T3711" s="9">
        <f t="shared" si="462"/>
        <v>31783.399999999994</v>
      </c>
      <c r="U3711" s="10">
        <f t="shared" si="463"/>
        <v>0.26702591168083983</v>
      </c>
      <c r="V3711" s="5" t="s">
        <v>42</v>
      </c>
    </row>
    <row r="3712" spans="1:22" x14ac:dyDescent="0.3">
      <c r="A3712" s="5" t="s">
        <v>3799</v>
      </c>
      <c r="B3712" s="6">
        <v>45857</v>
      </c>
      <c r="C3712" s="5">
        <f t="shared" si="456"/>
        <v>2025</v>
      </c>
      <c r="D3712" s="5">
        <f t="shared" si="457"/>
        <v>7</v>
      </c>
      <c r="E3712" s="5" t="str">
        <f t="shared" si="458"/>
        <v>Jul</v>
      </c>
      <c r="F3712" s="5" t="str">
        <f t="shared" si="459"/>
        <v>Q3</v>
      </c>
      <c r="G3712" s="5" t="s">
        <v>58</v>
      </c>
      <c r="H3712" s="5" t="s">
        <v>59</v>
      </c>
      <c r="I3712" s="5" t="s">
        <v>60</v>
      </c>
      <c r="J3712" s="5" t="s">
        <v>46</v>
      </c>
      <c r="K3712" s="5" t="s">
        <v>66</v>
      </c>
      <c r="L3712" s="5" t="s">
        <v>76</v>
      </c>
      <c r="M3712" s="5" t="s">
        <v>41</v>
      </c>
      <c r="N3712" s="5">
        <v>1</v>
      </c>
      <c r="O3712" s="7">
        <v>316</v>
      </c>
      <c r="P3712" s="8">
        <v>0.05</v>
      </c>
      <c r="Q3712" s="7">
        <v>124</v>
      </c>
      <c r="R3712" s="9">
        <f t="shared" si="460"/>
        <v>300.2</v>
      </c>
      <c r="S3712" s="9">
        <f t="shared" si="461"/>
        <v>124</v>
      </c>
      <c r="T3712" s="9">
        <f t="shared" si="462"/>
        <v>176.2</v>
      </c>
      <c r="U3712" s="10">
        <f t="shared" si="463"/>
        <v>0.58694203864090599</v>
      </c>
      <c r="V3712" s="5" t="s">
        <v>42</v>
      </c>
    </row>
    <row r="3713" spans="1:22" x14ac:dyDescent="0.3">
      <c r="A3713" s="5" t="s">
        <v>3800</v>
      </c>
      <c r="B3713" s="6">
        <v>45858</v>
      </c>
      <c r="C3713" s="5">
        <f t="shared" si="456"/>
        <v>2025</v>
      </c>
      <c r="D3713" s="5">
        <f t="shared" si="457"/>
        <v>7</v>
      </c>
      <c r="E3713" s="5" t="str">
        <f t="shared" si="458"/>
        <v>Jul</v>
      </c>
      <c r="F3713" s="5" t="str">
        <f t="shared" si="459"/>
        <v>Q3</v>
      </c>
      <c r="G3713" s="5" t="s">
        <v>35</v>
      </c>
      <c r="H3713" s="5" t="s">
        <v>36</v>
      </c>
      <c r="I3713" s="5" t="s">
        <v>37</v>
      </c>
      <c r="J3713" s="5" t="s">
        <v>46</v>
      </c>
      <c r="K3713" s="5" t="s">
        <v>61</v>
      </c>
      <c r="L3713" s="5" t="s">
        <v>40</v>
      </c>
      <c r="M3713" s="5" t="s">
        <v>56</v>
      </c>
      <c r="N3713" s="5">
        <v>2</v>
      </c>
      <c r="O3713" s="7">
        <v>227</v>
      </c>
      <c r="P3713" s="8">
        <v>0.1</v>
      </c>
      <c r="Q3713" s="7">
        <v>93</v>
      </c>
      <c r="R3713" s="9">
        <f t="shared" si="460"/>
        <v>408.6</v>
      </c>
      <c r="S3713" s="9">
        <f t="shared" si="461"/>
        <v>186</v>
      </c>
      <c r="T3713" s="9">
        <f t="shared" si="462"/>
        <v>222.60000000000002</v>
      </c>
      <c r="U3713" s="10">
        <f t="shared" si="463"/>
        <v>0.54478707782672542</v>
      </c>
      <c r="V3713" s="5" t="s">
        <v>42</v>
      </c>
    </row>
    <row r="3714" spans="1:22" x14ac:dyDescent="0.3">
      <c r="A3714" s="5" t="s">
        <v>3801</v>
      </c>
      <c r="B3714" s="6">
        <v>45858</v>
      </c>
      <c r="C3714" s="5">
        <f t="shared" ref="C3714:C3777" si="464">YEAR(B3714)</f>
        <v>2025</v>
      </c>
      <c r="D3714" s="5">
        <f t="shared" ref="D3714:D3777" si="465">MONTH(B3714)</f>
        <v>7</v>
      </c>
      <c r="E3714" s="5" t="str">
        <f t="shared" ref="E3714:E3777" si="466">TEXT(B3714,"mmm")</f>
        <v>Jul</v>
      </c>
      <c r="F3714" s="5" t="str">
        <f t="shared" ref="F3714:F3777" si="467">"Q"&amp;ROUNDUP(D3714/3,0)</f>
        <v>Q3</v>
      </c>
      <c r="G3714" s="5" t="s">
        <v>35</v>
      </c>
      <c r="H3714" s="5" t="s">
        <v>36</v>
      </c>
      <c r="I3714" s="5" t="s">
        <v>37</v>
      </c>
      <c r="J3714" s="5" t="s">
        <v>46</v>
      </c>
      <c r="K3714" s="5" t="s">
        <v>47</v>
      </c>
      <c r="L3714" s="5" t="s">
        <v>76</v>
      </c>
      <c r="M3714" s="5" t="s">
        <v>41</v>
      </c>
      <c r="N3714" s="5">
        <v>1</v>
      </c>
      <c r="O3714" s="7">
        <v>456</v>
      </c>
      <c r="P3714" s="8">
        <v>0.1</v>
      </c>
      <c r="Q3714" s="7">
        <v>211</v>
      </c>
      <c r="R3714" s="9">
        <f t="shared" ref="R3714:R3777" si="468">N3714*O3714*(1-P3714)</f>
        <v>410.40000000000003</v>
      </c>
      <c r="S3714" s="9">
        <f t="shared" ref="S3714:S3777" si="469">N3714*Q3714</f>
        <v>211</v>
      </c>
      <c r="T3714" s="9">
        <f t="shared" ref="T3714:T3777" si="470">R3714-S3714</f>
        <v>199.40000000000003</v>
      </c>
      <c r="U3714" s="10">
        <f t="shared" ref="U3714:U3777" si="471">IF(R3714=0,0,T3714/R3714)</f>
        <v>0.48586744639376223</v>
      </c>
      <c r="V3714" s="5" t="s">
        <v>42</v>
      </c>
    </row>
    <row r="3715" spans="1:22" x14ac:dyDescent="0.3">
      <c r="A3715" s="5" t="s">
        <v>3802</v>
      </c>
      <c r="B3715" s="6">
        <v>45858</v>
      </c>
      <c r="C3715" s="5">
        <f t="shared" si="464"/>
        <v>2025</v>
      </c>
      <c r="D3715" s="5">
        <f t="shared" si="465"/>
        <v>7</v>
      </c>
      <c r="E3715" s="5" t="str">
        <f t="shared" si="466"/>
        <v>Jul</v>
      </c>
      <c r="F3715" s="5" t="str">
        <f t="shared" si="467"/>
        <v>Q3</v>
      </c>
      <c r="G3715" s="5" t="s">
        <v>58</v>
      </c>
      <c r="H3715" s="5" t="s">
        <v>59</v>
      </c>
      <c r="I3715" s="5" t="s">
        <v>60</v>
      </c>
      <c r="J3715" s="5" t="s">
        <v>38</v>
      </c>
      <c r="K3715" s="5" t="s">
        <v>104</v>
      </c>
      <c r="L3715" s="5" t="s">
        <v>40</v>
      </c>
      <c r="M3715" s="5" t="s">
        <v>56</v>
      </c>
      <c r="N3715" s="5">
        <v>1</v>
      </c>
      <c r="O3715" s="7">
        <v>1566</v>
      </c>
      <c r="P3715" s="8">
        <v>0</v>
      </c>
      <c r="Q3715" s="7">
        <v>760</v>
      </c>
      <c r="R3715" s="9">
        <f t="shared" si="468"/>
        <v>1566</v>
      </c>
      <c r="S3715" s="9">
        <f t="shared" si="469"/>
        <v>760</v>
      </c>
      <c r="T3715" s="9">
        <f t="shared" si="470"/>
        <v>806</v>
      </c>
      <c r="U3715" s="10">
        <f t="shared" si="471"/>
        <v>0.5146871008939975</v>
      </c>
      <c r="V3715" s="5" t="s">
        <v>42</v>
      </c>
    </row>
    <row r="3716" spans="1:22" x14ac:dyDescent="0.3">
      <c r="A3716" s="5" t="s">
        <v>3803</v>
      </c>
      <c r="B3716" s="6">
        <v>45858</v>
      </c>
      <c r="C3716" s="5">
        <f t="shared" si="464"/>
        <v>2025</v>
      </c>
      <c r="D3716" s="5">
        <f t="shared" si="465"/>
        <v>7</v>
      </c>
      <c r="E3716" s="5" t="str">
        <f t="shared" si="466"/>
        <v>Jul</v>
      </c>
      <c r="F3716" s="5" t="str">
        <f t="shared" si="467"/>
        <v>Q3</v>
      </c>
      <c r="G3716" s="5" t="s">
        <v>35</v>
      </c>
      <c r="H3716" s="5" t="s">
        <v>36</v>
      </c>
      <c r="I3716" s="5" t="s">
        <v>37</v>
      </c>
      <c r="J3716" s="5" t="s">
        <v>46</v>
      </c>
      <c r="K3716" s="5" t="s">
        <v>89</v>
      </c>
      <c r="L3716" s="5" t="s">
        <v>40</v>
      </c>
      <c r="M3716" s="5" t="s">
        <v>56</v>
      </c>
      <c r="N3716" s="5">
        <v>4</v>
      </c>
      <c r="O3716" s="7">
        <v>2135</v>
      </c>
      <c r="P3716" s="8">
        <v>0.05</v>
      </c>
      <c r="Q3716" s="7">
        <v>1214</v>
      </c>
      <c r="R3716" s="9">
        <f t="shared" si="468"/>
        <v>8113</v>
      </c>
      <c r="S3716" s="9">
        <f t="shared" si="469"/>
        <v>4856</v>
      </c>
      <c r="T3716" s="9">
        <f t="shared" si="470"/>
        <v>3257</v>
      </c>
      <c r="U3716" s="10">
        <f t="shared" si="471"/>
        <v>0.40145445581166028</v>
      </c>
      <c r="V3716" s="5" t="s">
        <v>42</v>
      </c>
    </row>
    <row r="3717" spans="1:22" x14ac:dyDescent="0.3">
      <c r="A3717" s="5" t="s">
        <v>3804</v>
      </c>
      <c r="B3717" s="6">
        <v>45858</v>
      </c>
      <c r="C3717" s="5">
        <f t="shared" si="464"/>
        <v>2025</v>
      </c>
      <c r="D3717" s="5">
        <f t="shared" si="465"/>
        <v>7</v>
      </c>
      <c r="E3717" s="5" t="str">
        <f t="shared" si="466"/>
        <v>Jul</v>
      </c>
      <c r="F3717" s="5" t="str">
        <f t="shared" si="467"/>
        <v>Q3</v>
      </c>
      <c r="G3717" s="5" t="s">
        <v>58</v>
      </c>
      <c r="H3717" s="5" t="s">
        <v>59</v>
      </c>
      <c r="I3717" s="5" t="s">
        <v>60</v>
      </c>
      <c r="J3717" s="5" t="s">
        <v>38</v>
      </c>
      <c r="K3717" s="5" t="s">
        <v>104</v>
      </c>
      <c r="L3717" s="5" t="s">
        <v>40</v>
      </c>
      <c r="M3717" s="5" t="s">
        <v>56</v>
      </c>
      <c r="N3717" s="5">
        <v>1</v>
      </c>
      <c r="O3717" s="7">
        <v>1633</v>
      </c>
      <c r="P3717" s="8">
        <v>0</v>
      </c>
      <c r="Q3717" s="7">
        <v>832</v>
      </c>
      <c r="R3717" s="9">
        <f t="shared" si="468"/>
        <v>1633</v>
      </c>
      <c r="S3717" s="9">
        <f t="shared" si="469"/>
        <v>832</v>
      </c>
      <c r="T3717" s="9">
        <f t="shared" si="470"/>
        <v>801</v>
      </c>
      <c r="U3717" s="10">
        <f t="shared" si="471"/>
        <v>0.49050826699326394</v>
      </c>
      <c r="V3717" s="5" t="s">
        <v>42</v>
      </c>
    </row>
    <row r="3718" spans="1:22" x14ac:dyDescent="0.3">
      <c r="A3718" s="5" t="s">
        <v>3805</v>
      </c>
      <c r="B3718" s="6">
        <v>45858</v>
      </c>
      <c r="C3718" s="5">
        <f t="shared" si="464"/>
        <v>2025</v>
      </c>
      <c r="D3718" s="5">
        <f t="shared" si="465"/>
        <v>7</v>
      </c>
      <c r="E3718" s="5" t="str">
        <f t="shared" si="466"/>
        <v>Jul</v>
      </c>
      <c r="F3718" s="5" t="str">
        <f t="shared" si="467"/>
        <v>Q3</v>
      </c>
      <c r="G3718" s="5" t="s">
        <v>58</v>
      </c>
      <c r="H3718" s="5" t="s">
        <v>68</v>
      </c>
      <c r="I3718" s="5" t="s">
        <v>69</v>
      </c>
      <c r="J3718" s="5" t="s">
        <v>38</v>
      </c>
      <c r="K3718" s="5" t="s">
        <v>118</v>
      </c>
      <c r="L3718" s="5" t="s">
        <v>48</v>
      </c>
      <c r="M3718" s="5" t="s">
        <v>56</v>
      </c>
      <c r="N3718" s="5">
        <v>1</v>
      </c>
      <c r="O3718" s="7">
        <v>16289</v>
      </c>
      <c r="P3718" s="8">
        <v>0.15</v>
      </c>
      <c r="Q3718" s="7">
        <v>13085</v>
      </c>
      <c r="R3718" s="9">
        <f t="shared" si="468"/>
        <v>13845.65</v>
      </c>
      <c r="S3718" s="9">
        <f t="shared" si="469"/>
        <v>13085</v>
      </c>
      <c r="T3718" s="9">
        <f t="shared" si="470"/>
        <v>760.64999999999964</v>
      </c>
      <c r="U3718" s="10">
        <f t="shared" si="471"/>
        <v>5.4937832460014491E-2</v>
      </c>
      <c r="V3718" s="5" t="s">
        <v>42</v>
      </c>
    </row>
    <row r="3719" spans="1:22" x14ac:dyDescent="0.3">
      <c r="A3719" s="5" t="s">
        <v>3806</v>
      </c>
      <c r="B3719" s="6">
        <v>45859</v>
      </c>
      <c r="C3719" s="5">
        <f t="shared" si="464"/>
        <v>2025</v>
      </c>
      <c r="D3719" s="5">
        <f t="shared" si="465"/>
        <v>7</v>
      </c>
      <c r="E3719" s="5" t="str">
        <f t="shared" si="466"/>
        <v>Jul</v>
      </c>
      <c r="F3719" s="5" t="str">
        <f t="shared" si="467"/>
        <v>Q3</v>
      </c>
      <c r="G3719" s="5" t="s">
        <v>35</v>
      </c>
      <c r="H3719" s="5" t="s">
        <v>36</v>
      </c>
      <c r="I3719" s="5" t="s">
        <v>37</v>
      </c>
      <c r="J3719" s="5" t="s">
        <v>46</v>
      </c>
      <c r="K3719" s="5" t="s">
        <v>47</v>
      </c>
      <c r="L3719" s="5" t="s">
        <v>76</v>
      </c>
      <c r="M3719" s="5" t="s">
        <v>41</v>
      </c>
      <c r="N3719" s="5">
        <v>1</v>
      </c>
      <c r="O3719" s="7">
        <v>453</v>
      </c>
      <c r="P3719" s="8">
        <v>0.05</v>
      </c>
      <c r="Q3719" s="7">
        <v>204</v>
      </c>
      <c r="R3719" s="9">
        <f t="shared" si="468"/>
        <v>430.34999999999997</v>
      </c>
      <c r="S3719" s="9">
        <f t="shared" si="469"/>
        <v>204</v>
      </c>
      <c r="T3719" s="9">
        <f t="shared" si="470"/>
        <v>226.34999999999997</v>
      </c>
      <c r="U3719" s="10">
        <f t="shared" si="471"/>
        <v>0.52596723597072148</v>
      </c>
      <c r="V3719" s="5" t="s">
        <v>42</v>
      </c>
    </row>
    <row r="3720" spans="1:22" x14ac:dyDescent="0.3">
      <c r="A3720" s="5" t="s">
        <v>3807</v>
      </c>
      <c r="B3720" s="6">
        <v>45859</v>
      </c>
      <c r="C3720" s="5">
        <f t="shared" si="464"/>
        <v>2025</v>
      </c>
      <c r="D3720" s="5">
        <f t="shared" si="465"/>
        <v>7</v>
      </c>
      <c r="E3720" s="5" t="str">
        <f t="shared" si="466"/>
        <v>Jul</v>
      </c>
      <c r="F3720" s="5" t="str">
        <f t="shared" si="467"/>
        <v>Q3</v>
      </c>
      <c r="G3720" s="5" t="s">
        <v>51</v>
      </c>
      <c r="H3720" s="5" t="s">
        <v>79</v>
      </c>
      <c r="I3720" s="5" t="s">
        <v>80</v>
      </c>
      <c r="J3720" s="5" t="s">
        <v>46</v>
      </c>
      <c r="K3720" s="5" t="s">
        <v>66</v>
      </c>
      <c r="L3720" s="5" t="s">
        <v>40</v>
      </c>
      <c r="M3720" s="5" t="s">
        <v>49</v>
      </c>
      <c r="N3720" s="5">
        <v>1</v>
      </c>
      <c r="O3720" s="7">
        <v>277</v>
      </c>
      <c r="P3720" s="8">
        <v>0.15</v>
      </c>
      <c r="Q3720" s="7">
        <v>108</v>
      </c>
      <c r="R3720" s="9">
        <f t="shared" si="468"/>
        <v>235.45</v>
      </c>
      <c r="S3720" s="9">
        <f t="shared" si="469"/>
        <v>108</v>
      </c>
      <c r="T3720" s="9">
        <f t="shared" si="470"/>
        <v>127.44999999999999</v>
      </c>
      <c r="U3720" s="10">
        <f t="shared" si="471"/>
        <v>0.54130388617540881</v>
      </c>
      <c r="V3720" s="5" t="s">
        <v>42</v>
      </c>
    </row>
    <row r="3721" spans="1:22" x14ac:dyDescent="0.3">
      <c r="A3721" s="5" t="s">
        <v>3808</v>
      </c>
      <c r="B3721" s="6">
        <v>45859</v>
      </c>
      <c r="C3721" s="5">
        <f t="shared" si="464"/>
        <v>2025</v>
      </c>
      <c r="D3721" s="5">
        <f t="shared" si="465"/>
        <v>7</v>
      </c>
      <c r="E3721" s="5" t="str">
        <f t="shared" si="466"/>
        <v>Jul</v>
      </c>
      <c r="F3721" s="5" t="str">
        <f t="shared" si="467"/>
        <v>Q3</v>
      </c>
      <c r="G3721" s="5" t="s">
        <v>63</v>
      </c>
      <c r="H3721" s="5" t="s">
        <v>109</v>
      </c>
      <c r="I3721" s="5" t="s">
        <v>110</v>
      </c>
      <c r="J3721" s="5" t="s">
        <v>38</v>
      </c>
      <c r="K3721" s="5" t="s">
        <v>118</v>
      </c>
      <c r="L3721" s="5" t="s">
        <v>76</v>
      </c>
      <c r="M3721" s="5" t="s">
        <v>41</v>
      </c>
      <c r="N3721" s="5">
        <v>1</v>
      </c>
      <c r="O3721" s="7">
        <v>17759</v>
      </c>
      <c r="P3721" s="8">
        <v>0.05</v>
      </c>
      <c r="Q3721" s="7">
        <v>13802</v>
      </c>
      <c r="R3721" s="9">
        <f t="shared" si="468"/>
        <v>16871.05</v>
      </c>
      <c r="S3721" s="9">
        <f t="shared" si="469"/>
        <v>13802</v>
      </c>
      <c r="T3721" s="9">
        <f t="shared" si="470"/>
        <v>3069.0499999999993</v>
      </c>
      <c r="U3721" s="10">
        <f t="shared" si="471"/>
        <v>0.18191221056187964</v>
      </c>
      <c r="V3721" s="5" t="s">
        <v>42</v>
      </c>
    </row>
    <row r="3722" spans="1:22" x14ac:dyDescent="0.3">
      <c r="A3722" s="5" t="s">
        <v>3809</v>
      </c>
      <c r="B3722" s="6">
        <v>45859</v>
      </c>
      <c r="C3722" s="5">
        <f t="shared" si="464"/>
        <v>2025</v>
      </c>
      <c r="D3722" s="5">
        <f t="shared" si="465"/>
        <v>7</v>
      </c>
      <c r="E3722" s="5" t="str">
        <f t="shared" si="466"/>
        <v>Jul</v>
      </c>
      <c r="F3722" s="5" t="str">
        <f t="shared" si="467"/>
        <v>Q3</v>
      </c>
      <c r="G3722" s="5" t="s">
        <v>51</v>
      </c>
      <c r="H3722" s="5" t="s">
        <v>79</v>
      </c>
      <c r="I3722" s="5" t="s">
        <v>80</v>
      </c>
      <c r="J3722" s="5" t="s">
        <v>54</v>
      </c>
      <c r="K3722" s="5" t="s">
        <v>84</v>
      </c>
      <c r="L3722" s="5" t="s">
        <v>76</v>
      </c>
      <c r="M3722" s="5" t="s">
        <v>49</v>
      </c>
      <c r="N3722" s="5">
        <v>8</v>
      </c>
      <c r="O3722" s="7">
        <v>2479</v>
      </c>
      <c r="P3722" s="8">
        <v>0.05</v>
      </c>
      <c r="Q3722" s="7">
        <v>1234</v>
      </c>
      <c r="R3722" s="9">
        <f t="shared" si="468"/>
        <v>18840.399999999998</v>
      </c>
      <c r="S3722" s="9">
        <f t="shared" si="469"/>
        <v>9872</v>
      </c>
      <c r="T3722" s="9">
        <f t="shared" si="470"/>
        <v>8968.3999999999978</v>
      </c>
      <c r="U3722" s="10">
        <f t="shared" si="471"/>
        <v>0.47601961741788917</v>
      </c>
      <c r="V3722" s="5" t="s">
        <v>42</v>
      </c>
    </row>
    <row r="3723" spans="1:22" x14ac:dyDescent="0.3">
      <c r="A3723" s="5" t="s">
        <v>3810</v>
      </c>
      <c r="B3723" s="6">
        <v>45859</v>
      </c>
      <c r="C3723" s="5">
        <f t="shared" si="464"/>
        <v>2025</v>
      </c>
      <c r="D3723" s="5">
        <f t="shared" si="465"/>
        <v>7</v>
      </c>
      <c r="E3723" s="5" t="str">
        <f t="shared" si="466"/>
        <v>Jul</v>
      </c>
      <c r="F3723" s="5" t="str">
        <f t="shared" si="467"/>
        <v>Q3</v>
      </c>
      <c r="G3723" s="5" t="s">
        <v>51</v>
      </c>
      <c r="H3723" s="5" t="s">
        <v>79</v>
      </c>
      <c r="I3723" s="5" t="s">
        <v>80</v>
      </c>
      <c r="J3723" s="5" t="s">
        <v>81</v>
      </c>
      <c r="K3723" s="5" t="s">
        <v>82</v>
      </c>
      <c r="L3723" s="5" t="s">
        <v>40</v>
      </c>
      <c r="M3723" s="5" t="s">
        <v>49</v>
      </c>
      <c r="N3723" s="5">
        <v>1</v>
      </c>
      <c r="O3723" s="7">
        <v>6186</v>
      </c>
      <c r="P3723" s="8">
        <v>0.3</v>
      </c>
      <c r="Q3723" s="7">
        <v>3318</v>
      </c>
      <c r="R3723" s="9">
        <f t="shared" si="468"/>
        <v>4330.2</v>
      </c>
      <c r="S3723" s="9">
        <f t="shared" si="469"/>
        <v>3318</v>
      </c>
      <c r="T3723" s="9">
        <f t="shared" si="470"/>
        <v>1012.1999999999998</v>
      </c>
      <c r="U3723" s="10">
        <f t="shared" si="471"/>
        <v>0.2337536372453928</v>
      </c>
      <c r="V3723" s="5" t="s">
        <v>42</v>
      </c>
    </row>
    <row r="3724" spans="1:22" x14ac:dyDescent="0.3">
      <c r="A3724" s="5" t="s">
        <v>3811</v>
      </c>
      <c r="B3724" s="6">
        <v>45859</v>
      </c>
      <c r="C3724" s="5">
        <f t="shared" si="464"/>
        <v>2025</v>
      </c>
      <c r="D3724" s="5">
        <f t="shared" si="465"/>
        <v>7</v>
      </c>
      <c r="E3724" s="5" t="str">
        <f t="shared" si="466"/>
        <v>Jul</v>
      </c>
      <c r="F3724" s="5" t="str">
        <f t="shared" si="467"/>
        <v>Q3</v>
      </c>
      <c r="G3724" s="5" t="s">
        <v>58</v>
      </c>
      <c r="H3724" s="5" t="s">
        <v>68</v>
      </c>
      <c r="I3724" s="5" t="s">
        <v>69</v>
      </c>
      <c r="J3724" s="5" t="s">
        <v>46</v>
      </c>
      <c r="K3724" s="5" t="s">
        <v>89</v>
      </c>
      <c r="L3724" s="5" t="s">
        <v>76</v>
      </c>
      <c r="M3724" s="5" t="s">
        <v>41</v>
      </c>
      <c r="N3724" s="5">
        <v>2</v>
      </c>
      <c r="O3724" s="7">
        <v>2398</v>
      </c>
      <c r="P3724" s="8">
        <v>0.05</v>
      </c>
      <c r="Q3724" s="7">
        <v>1397</v>
      </c>
      <c r="R3724" s="9">
        <f t="shared" si="468"/>
        <v>4556.2</v>
      </c>
      <c r="S3724" s="9">
        <f t="shared" si="469"/>
        <v>2794</v>
      </c>
      <c r="T3724" s="9">
        <f t="shared" si="470"/>
        <v>1762.1999999999998</v>
      </c>
      <c r="U3724" s="10">
        <f t="shared" si="471"/>
        <v>0.38676967648478994</v>
      </c>
      <c r="V3724" s="5" t="s">
        <v>42</v>
      </c>
    </row>
    <row r="3725" spans="1:22" x14ac:dyDescent="0.3">
      <c r="A3725" s="5" t="s">
        <v>3812</v>
      </c>
      <c r="B3725" s="6">
        <v>45859</v>
      </c>
      <c r="C3725" s="5">
        <f t="shared" si="464"/>
        <v>2025</v>
      </c>
      <c r="D3725" s="5">
        <f t="shared" si="465"/>
        <v>7</v>
      </c>
      <c r="E3725" s="5" t="str">
        <f t="shared" si="466"/>
        <v>Jul</v>
      </c>
      <c r="F3725" s="5" t="str">
        <f t="shared" si="467"/>
        <v>Q3</v>
      </c>
      <c r="G3725" s="5" t="s">
        <v>35</v>
      </c>
      <c r="H3725" s="5" t="s">
        <v>44</v>
      </c>
      <c r="I3725" s="5" t="s">
        <v>45</v>
      </c>
      <c r="J3725" s="5" t="s">
        <v>54</v>
      </c>
      <c r="K3725" s="5" t="s">
        <v>55</v>
      </c>
      <c r="L3725" s="5" t="s">
        <v>48</v>
      </c>
      <c r="M3725" s="5" t="s">
        <v>56</v>
      </c>
      <c r="N3725" s="5">
        <v>2</v>
      </c>
      <c r="O3725" s="7">
        <v>2674</v>
      </c>
      <c r="P3725" s="8">
        <v>0</v>
      </c>
      <c r="Q3725" s="7">
        <v>1631</v>
      </c>
      <c r="R3725" s="9">
        <f t="shared" si="468"/>
        <v>5348</v>
      </c>
      <c r="S3725" s="9">
        <f t="shared" si="469"/>
        <v>3262</v>
      </c>
      <c r="T3725" s="9">
        <f t="shared" si="470"/>
        <v>2086</v>
      </c>
      <c r="U3725" s="10">
        <f t="shared" si="471"/>
        <v>0.3900523560209424</v>
      </c>
      <c r="V3725" s="5" t="s">
        <v>42</v>
      </c>
    </row>
    <row r="3726" spans="1:22" x14ac:dyDescent="0.3">
      <c r="A3726" s="5" t="s">
        <v>3813</v>
      </c>
      <c r="B3726" s="6">
        <v>45859</v>
      </c>
      <c r="C3726" s="5">
        <f t="shared" si="464"/>
        <v>2025</v>
      </c>
      <c r="D3726" s="5">
        <f t="shared" si="465"/>
        <v>7</v>
      </c>
      <c r="E3726" s="5" t="str">
        <f t="shared" si="466"/>
        <v>Jul</v>
      </c>
      <c r="F3726" s="5" t="str">
        <f t="shared" si="467"/>
        <v>Q3</v>
      </c>
      <c r="G3726" s="5" t="s">
        <v>58</v>
      </c>
      <c r="H3726" s="5" t="s">
        <v>59</v>
      </c>
      <c r="I3726" s="5" t="s">
        <v>60</v>
      </c>
      <c r="J3726" s="5" t="s">
        <v>46</v>
      </c>
      <c r="K3726" s="5" t="s">
        <v>47</v>
      </c>
      <c r="L3726" s="5" t="s">
        <v>76</v>
      </c>
      <c r="M3726" s="5" t="s">
        <v>56</v>
      </c>
      <c r="N3726" s="5">
        <v>1</v>
      </c>
      <c r="O3726" s="7">
        <v>467</v>
      </c>
      <c r="P3726" s="8">
        <v>0</v>
      </c>
      <c r="Q3726" s="7">
        <v>216</v>
      </c>
      <c r="R3726" s="9">
        <f t="shared" si="468"/>
        <v>467</v>
      </c>
      <c r="S3726" s="9">
        <f t="shared" si="469"/>
        <v>216</v>
      </c>
      <c r="T3726" s="9">
        <f t="shared" si="470"/>
        <v>251</v>
      </c>
      <c r="U3726" s="10">
        <f t="shared" si="471"/>
        <v>0.53747323340471087</v>
      </c>
      <c r="V3726" s="5" t="s">
        <v>42</v>
      </c>
    </row>
    <row r="3727" spans="1:22" x14ac:dyDescent="0.3">
      <c r="A3727" s="5" t="s">
        <v>3814</v>
      </c>
      <c r="B3727" s="6">
        <v>45860</v>
      </c>
      <c r="C3727" s="5">
        <f t="shared" si="464"/>
        <v>2025</v>
      </c>
      <c r="D3727" s="5">
        <f t="shared" si="465"/>
        <v>7</v>
      </c>
      <c r="E3727" s="5" t="str">
        <f t="shared" si="466"/>
        <v>Jul</v>
      </c>
      <c r="F3727" s="5" t="str">
        <f t="shared" si="467"/>
        <v>Q3</v>
      </c>
      <c r="G3727" s="5" t="s">
        <v>63</v>
      </c>
      <c r="H3727" s="5" t="s">
        <v>86</v>
      </c>
      <c r="I3727" s="5" t="s">
        <v>87</v>
      </c>
      <c r="J3727" s="5" t="s">
        <v>38</v>
      </c>
      <c r="K3727" s="5" t="s">
        <v>118</v>
      </c>
      <c r="L3727" s="5" t="s">
        <v>40</v>
      </c>
      <c r="M3727" s="5" t="s">
        <v>49</v>
      </c>
      <c r="N3727" s="5">
        <v>2</v>
      </c>
      <c r="O3727" s="7">
        <v>17357</v>
      </c>
      <c r="P3727" s="8">
        <v>0.15</v>
      </c>
      <c r="Q3727" s="7">
        <v>13332</v>
      </c>
      <c r="R3727" s="9">
        <f t="shared" si="468"/>
        <v>29506.899999999998</v>
      </c>
      <c r="S3727" s="9">
        <f t="shared" si="469"/>
        <v>26664</v>
      </c>
      <c r="T3727" s="9">
        <f t="shared" si="470"/>
        <v>2842.8999999999978</v>
      </c>
      <c r="U3727" s="10">
        <f t="shared" si="471"/>
        <v>9.6346956135683448E-2</v>
      </c>
      <c r="V3727" s="5" t="s">
        <v>42</v>
      </c>
    </row>
    <row r="3728" spans="1:22" x14ac:dyDescent="0.3">
      <c r="A3728" s="5" t="s">
        <v>3815</v>
      </c>
      <c r="B3728" s="6">
        <v>45860</v>
      </c>
      <c r="C3728" s="5">
        <f t="shared" si="464"/>
        <v>2025</v>
      </c>
      <c r="D3728" s="5">
        <f t="shared" si="465"/>
        <v>7</v>
      </c>
      <c r="E3728" s="5" t="str">
        <f t="shared" si="466"/>
        <v>Jul</v>
      </c>
      <c r="F3728" s="5" t="str">
        <f t="shared" si="467"/>
        <v>Q3</v>
      </c>
      <c r="G3728" s="5" t="s">
        <v>63</v>
      </c>
      <c r="H3728" s="5" t="s">
        <v>86</v>
      </c>
      <c r="I3728" s="5" t="s">
        <v>87</v>
      </c>
      <c r="J3728" s="5" t="s">
        <v>46</v>
      </c>
      <c r="K3728" s="5" t="s">
        <v>47</v>
      </c>
      <c r="L3728" s="5" t="s">
        <v>40</v>
      </c>
      <c r="M3728" s="5" t="s">
        <v>41</v>
      </c>
      <c r="N3728" s="5">
        <v>1</v>
      </c>
      <c r="O3728" s="7">
        <v>438</v>
      </c>
      <c r="P3728" s="8">
        <v>0.05</v>
      </c>
      <c r="Q3728" s="7">
        <v>192</v>
      </c>
      <c r="R3728" s="9">
        <f t="shared" si="468"/>
        <v>416.09999999999997</v>
      </c>
      <c r="S3728" s="9">
        <f t="shared" si="469"/>
        <v>192</v>
      </c>
      <c r="T3728" s="9">
        <f t="shared" si="470"/>
        <v>224.09999999999997</v>
      </c>
      <c r="U3728" s="10">
        <f t="shared" si="471"/>
        <v>0.53857245854361924</v>
      </c>
      <c r="V3728" s="5" t="s">
        <v>42</v>
      </c>
    </row>
    <row r="3729" spans="1:22" x14ac:dyDescent="0.3">
      <c r="A3729" s="5" t="s">
        <v>3816</v>
      </c>
      <c r="B3729" s="6">
        <v>45860</v>
      </c>
      <c r="C3729" s="5">
        <f t="shared" si="464"/>
        <v>2025</v>
      </c>
      <c r="D3729" s="5">
        <f t="shared" si="465"/>
        <v>7</v>
      </c>
      <c r="E3729" s="5" t="str">
        <f t="shared" si="466"/>
        <v>Jul</v>
      </c>
      <c r="F3729" s="5" t="str">
        <f t="shared" si="467"/>
        <v>Q3</v>
      </c>
      <c r="G3729" s="5" t="s">
        <v>35</v>
      </c>
      <c r="H3729" s="5" t="s">
        <v>91</v>
      </c>
      <c r="I3729" s="5" t="s">
        <v>92</v>
      </c>
      <c r="J3729" s="5" t="s">
        <v>46</v>
      </c>
      <c r="K3729" s="5" t="s">
        <v>89</v>
      </c>
      <c r="L3729" s="5" t="s">
        <v>40</v>
      </c>
      <c r="M3729" s="5" t="s">
        <v>49</v>
      </c>
      <c r="N3729" s="5">
        <v>1</v>
      </c>
      <c r="O3729" s="7">
        <v>2369</v>
      </c>
      <c r="P3729" s="8">
        <v>0.15</v>
      </c>
      <c r="Q3729" s="7">
        <v>1346</v>
      </c>
      <c r="R3729" s="9">
        <f t="shared" si="468"/>
        <v>2013.6499999999999</v>
      </c>
      <c r="S3729" s="9">
        <f t="shared" si="469"/>
        <v>1346</v>
      </c>
      <c r="T3729" s="9">
        <f t="shared" si="470"/>
        <v>667.64999999999986</v>
      </c>
      <c r="U3729" s="10">
        <f t="shared" si="471"/>
        <v>0.33156208874431997</v>
      </c>
      <c r="V3729" s="5" t="s">
        <v>42</v>
      </c>
    </row>
    <row r="3730" spans="1:22" x14ac:dyDescent="0.3">
      <c r="A3730" s="5" t="s">
        <v>3817</v>
      </c>
      <c r="B3730" s="6">
        <v>45860</v>
      </c>
      <c r="C3730" s="5">
        <f t="shared" si="464"/>
        <v>2025</v>
      </c>
      <c r="D3730" s="5">
        <f t="shared" si="465"/>
        <v>7</v>
      </c>
      <c r="E3730" s="5" t="str">
        <f t="shared" si="466"/>
        <v>Jul</v>
      </c>
      <c r="F3730" s="5" t="str">
        <f t="shared" si="467"/>
        <v>Q3</v>
      </c>
      <c r="G3730" s="5" t="s">
        <v>35</v>
      </c>
      <c r="H3730" s="5" t="s">
        <v>44</v>
      </c>
      <c r="I3730" s="5" t="s">
        <v>45</v>
      </c>
      <c r="J3730" s="5" t="s">
        <v>54</v>
      </c>
      <c r="K3730" s="5" t="s">
        <v>84</v>
      </c>
      <c r="L3730" s="5" t="s">
        <v>40</v>
      </c>
      <c r="M3730" s="5" t="s">
        <v>41</v>
      </c>
      <c r="N3730" s="5">
        <v>2</v>
      </c>
      <c r="O3730" s="7">
        <v>2398</v>
      </c>
      <c r="P3730" s="8">
        <v>0.2</v>
      </c>
      <c r="Q3730" s="7">
        <v>1206</v>
      </c>
      <c r="R3730" s="9">
        <f t="shared" si="468"/>
        <v>3836.8</v>
      </c>
      <c r="S3730" s="9">
        <f t="shared" si="469"/>
        <v>2412</v>
      </c>
      <c r="T3730" s="9">
        <f t="shared" si="470"/>
        <v>1424.8000000000002</v>
      </c>
      <c r="U3730" s="10">
        <f t="shared" si="471"/>
        <v>0.37135112593828196</v>
      </c>
      <c r="V3730" s="5" t="s">
        <v>42</v>
      </c>
    </row>
    <row r="3731" spans="1:22" x14ac:dyDescent="0.3">
      <c r="A3731" s="5" t="s">
        <v>3818</v>
      </c>
      <c r="B3731" s="6">
        <v>45860</v>
      </c>
      <c r="C3731" s="5">
        <f t="shared" si="464"/>
        <v>2025</v>
      </c>
      <c r="D3731" s="5">
        <f t="shared" si="465"/>
        <v>7</v>
      </c>
      <c r="E3731" s="5" t="str">
        <f t="shared" si="466"/>
        <v>Jul</v>
      </c>
      <c r="F3731" s="5" t="str">
        <f t="shared" si="467"/>
        <v>Q3</v>
      </c>
      <c r="G3731" s="5" t="s">
        <v>51</v>
      </c>
      <c r="H3731" s="5" t="s">
        <v>52</v>
      </c>
      <c r="I3731" s="5" t="s">
        <v>53</v>
      </c>
      <c r="J3731" s="5" t="s">
        <v>46</v>
      </c>
      <c r="K3731" s="5" t="s">
        <v>47</v>
      </c>
      <c r="L3731" s="5" t="s">
        <v>48</v>
      </c>
      <c r="M3731" s="5" t="s">
        <v>56</v>
      </c>
      <c r="N3731" s="5">
        <v>1</v>
      </c>
      <c r="O3731" s="7">
        <v>446</v>
      </c>
      <c r="P3731" s="8">
        <v>0.1</v>
      </c>
      <c r="Q3731" s="7">
        <v>203</v>
      </c>
      <c r="R3731" s="9">
        <f t="shared" si="468"/>
        <v>401.40000000000003</v>
      </c>
      <c r="S3731" s="9">
        <f t="shared" si="469"/>
        <v>203</v>
      </c>
      <c r="T3731" s="9">
        <f t="shared" si="470"/>
        <v>198.40000000000003</v>
      </c>
      <c r="U3731" s="10">
        <f t="shared" si="471"/>
        <v>0.49427005480817143</v>
      </c>
      <c r="V3731" s="5" t="s">
        <v>42</v>
      </c>
    </row>
    <row r="3732" spans="1:22" x14ac:dyDescent="0.3">
      <c r="A3732" s="5" t="s">
        <v>3819</v>
      </c>
      <c r="B3732" s="6">
        <v>45860</v>
      </c>
      <c r="C3732" s="5">
        <f t="shared" si="464"/>
        <v>2025</v>
      </c>
      <c r="D3732" s="5">
        <f t="shared" si="465"/>
        <v>7</v>
      </c>
      <c r="E3732" s="5" t="str">
        <f t="shared" si="466"/>
        <v>Jul</v>
      </c>
      <c r="F3732" s="5" t="str">
        <f t="shared" si="467"/>
        <v>Q3</v>
      </c>
      <c r="G3732" s="5" t="s">
        <v>63</v>
      </c>
      <c r="H3732" s="5" t="s">
        <v>86</v>
      </c>
      <c r="I3732" s="5" t="s">
        <v>87</v>
      </c>
      <c r="J3732" s="5" t="s">
        <v>81</v>
      </c>
      <c r="K3732" s="5" t="s">
        <v>130</v>
      </c>
      <c r="L3732" s="5" t="s">
        <v>40</v>
      </c>
      <c r="M3732" s="5" t="s">
        <v>41</v>
      </c>
      <c r="N3732" s="5">
        <v>5</v>
      </c>
      <c r="O3732" s="7">
        <v>12656</v>
      </c>
      <c r="P3732" s="8">
        <v>0.25</v>
      </c>
      <c r="Q3732" s="7">
        <v>7645</v>
      </c>
      <c r="R3732" s="9">
        <f t="shared" si="468"/>
        <v>47460</v>
      </c>
      <c r="S3732" s="9">
        <f t="shared" si="469"/>
        <v>38225</v>
      </c>
      <c r="T3732" s="9">
        <f t="shared" si="470"/>
        <v>9235</v>
      </c>
      <c r="U3732" s="10">
        <f t="shared" si="471"/>
        <v>0.1945849136114623</v>
      </c>
      <c r="V3732" s="5" t="s">
        <v>42</v>
      </c>
    </row>
    <row r="3733" spans="1:22" x14ac:dyDescent="0.3">
      <c r="A3733" s="5" t="s">
        <v>3820</v>
      </c>
      <c r="B3733" s="6">
        <v>45863</v>
      </c>
      <c r="C3733" s="5">
        <f t="shared" si="464"/>
        <v>2025</v>
      </c>
      <c r="D3733" s="5">
        <f t="shared" si="465"/>
        <v>7</v>
      </c>
      <c r="E3733" s="5" t="str">
        <f t="shared" si="466"/>
        <v>Jul</v>
      </c>
      <c r="F3733" s="5" t="str">
        <f t="shared" si="467"/>
        <v>Q3</v>
      </c>
      <c r="G3733" s="5" t="s">
        <v>51</v>
      </c>
      <c r="H3733" s="5" t="s">
        <v>52</v>
      </c>
      <c r="I3733" s="5" t="s">
        <v>53</v>
      </c>
      <c r="J3733" s="5" t="s">
        <v>46</v>
      </c>
      <c r="K3733" s="5" t="s">
        <v>66</v>
      </c>
      <c r="L3733" s="5" t="s">
        <v>40</v>
      </c>
      <c r="M3733" s="5" t="s">
        <v>56</v>
      </c>
      <c r="N3733" s="5">
        <v>2</v>
      </c>
      <c r="O3733" s="7">
        <v>304</v>
      </c>
      <c r="P3733" s="8">
        <v>0</v>
      </c>
      <c r="Q3733" s="7">
        <v>122</v>
      </c>
      <c r="R3733" s="9">
        <f t="shared" si="468"/>
        <v>608</v>
      </c>
      <c r="S3733" s="9">
        <f t="shared" si="469"/>
        <v>244</v>
      </c>
      <c r="T3733" s="9">
        <f t="shared" si="470"/>
        <v>364</v>
      </c>
      <c r="U3733" s="10">
        <f t="shared" si="471"/>
        <v>0.59868421052631582</v>
      </c>
      <c r="V3733" s="5" t="s">
        <v>42</v>
      </c>
    </row>
    <row r="3734" spans="1:22" x14ac:dyDescent="0.3">
      <c r="A3734" s="5" t="s">
        <v>3821</v>
      </c>
      <c r="B3734" s="6">
        <v>45863</v>
      </c>
      <c r="C3734" s="5">
        <f t="shared" si="464"/>
        <v>2025</v>
      </c>
      <c r="D3734" s="5">
        <f t="shared" si="465"/>
        <v>7</v>
      </c>
      <c r="E3734" s="5" t="str">
        <f t="shared" si="466"/>
        <v>Jul</v>
      </c>
      <c r="F3734" s="5" t="str">
        <f t="shared" si="467"/>
        <v>Q3</v>
      </c>
      <c r="G3734" s="5" t="s">
        <v>35</v>
      </c>
      <c r="H3734" s="5" t="s">
        <v>91</v>
      </c>
      <c r="I3734" s="5" t="s">
        <v>92</v>
      </c>
      <c r="J3734" s="5" t="s">
        <v>46</v>
      </c>
      <c r="K3734" s="5" t="s">
        <v>47</v>
      </c>
      <c r="L3734" s="5" t="s">
        <v>48</v>
      </c>
      <c r="M3734" s="5" t="s">
        <v>49</v>
      </c>
      <c r="N3734" s="5">
        <v>5</v>
      </c>
      <c r="O3734" s="7">
        <v>480</v>
      </c>
      <c r="P3734" s="8">
        <v>0.1</v>
      </c>
      <c r="Q3734" s="7">
        <v>213</v>
      </c>
      <c r="R3734" s="9">
        <f t="shared" si="468"/>
        <v>2160</v>
      </c>
      <c r="S3734" s="9">
        <f t="shared" si="469"/>
        <v>1065</v>
      </c>
      <c r="T3734" s="9">
        <f t="shared" si="470"/>
        <v>1095</v>
      </c>
      <c r="U3734" s="10">
        <f t="shared" si="471"/>
        <v>0.50694444444444442</v>
      </c>
      <c r="V3734" s="5" t="s">
        <v>42</v>
      </c>
    </row>
    <row r="3735" spans="1:22" x14ac:dyDescent="0.3">
      <c r="A3735" s="5" t="s">
        <v>3822</v>
      </c>
      <c r="B3735" s="6">
        <v>45863</v>
      </c>
      <c r="C3735" s="5">
        <f t="shared" si="464"/>
        <v>2025</v>
      </c>
      <c r="D3735" s="5">
        <f t="shared" si="465"/>
        <v>7</v>
      </c>
      <c r="E3735" s="5" t="str">
        <f t="shared" si="466"/>
        <v>Jul</v>
      </c>
      <c r="F3735" s="5" t="str">
        <f t="shared" si="467"/>
        <v>Q3</v>
      </c>
      <c r="G3735" s="5" t="s">
        <v>63</v>
      </c>
      <c r="H3735" s="5" t="s">
        <v>86</v>
      </c>
      <c r="I3735" s="5" t="s">
        <v>87</v>
      </c>
      <c r="J3735" s="5" t="s">
        <v>81</v>
      </c>
      <c r="K3735" s="5" t="s">
        <v>94</v>
      </c>
      <c r="L3735" s="5" t="s">
        <v>76</v>
      </c>
      <c r="M3735" s="5" t="s">
        <v>41</v>
      </c>
      <c r="N3735" s="5">
        <v>4</v>
      </c>
      <c r="O3735" s="7">
        <v>33803</v>
      </c>
      <c r="P3735" s="8">
        <v>0.05</v>
      </c>
      <c r="Q3735" s="7">
        <v>22786</v>
      </c>
      <c r="R3735" s="9">
        <f t="shared" si="468"/>
        <v>128451.4</v>
      </c>
      <c r="S3735" s="9">
        <f t="shared" si="469"/>
        <v>91144</v>
      </c>
      <c r="T3735" s="9">
        <f t="shared" si="470"/>
        <v>37307.399999999994</v>
      </c>
      <c r="U3735" s="10">
        <f t="shared" si="471"/>
        <v>0.29043980836331867</v>
      </c>
      <c r="V3735" s="5" t="s">
        <v>42</v>
      </c>
    </row>
    <row r="3736" spans="1:22" x14ac:dyDescent="0.3">
      <c r="A3736" s="5" t="s">
        <v>3823</v>
      </c>
      <c r="B3736" s="6">
        <v>45864</v>
      </c>
      <c r="C3736" s="5">
        <f t="shared" si="464"/>
        <v>2025</v>
      </c>
      <c r="D3736" s="5">
        <f t="shared" si="465"/>
        <v>7</v>
      </c>
      <c r="E3736" s="5" t="str">
        <f t="shared" si="466"/>
        <v>Jul</v>
      </c>
      <c r="F3736" s="5" t="str">
        <f t="shared" si="467"/>
        <v>Q3</v>
      </c>
      <c r="G3736" s="5" t="s">
        <v>63</v>
      </c>
      <c r="H3736" s="5" t="s">
        <v>64</v>
      </c>
      <c r="I3736" s="5" t="s">
        <v>65</v>
      </c>
      <c r="J3736" s="5" t="s">
        <v>46</v>
      </c>
      <c r="K3736" s="5" t="s">
        <v>47</v>
      </c>
      <c r="L3736" s="5" t="s">
        <v>76</v>
      </c>
      <c r="M3736" s="5" t="s">
        <v>41</v>
      </c>
      <c r="N3736" s="5">
        <v>3</v>
      </c>
      <c r="O3736" s="7">
        <v>418</v>
      </c>
      <c r="P3736" s="8">
        <v>0.2</v>
      </c>
      <c r="Q3736" s="7">
        <v>184</v>
      </c>
      <c r="R3736" s="9">
        <f t="shared" si="468"/>
        <v>1003.2</v>
      </c>
      <c r="S3736" s="9">
        <f t="shared" si="469"/>
        <v>552</v>
      </c>
      <c r="T3736" s="9">
        <f t="shared" si="470"/>
        <v>451.20000000000005</v>
      </c>
      <c r="U3736" s="10">
        <f t="shared" si="471"/>
        <v>0.44976076555023925</v>
      </c>
      <c r="V3736" s="5" t="s">
        <v>42</v>
      </c>
    </row>
    <row r="3737" spans="1:22" x14ac:dyDescent="0.3">
      <c r="A3737" s="5" t="s">
        <v>3824</v>
      </c>
      <c r="B3737" s="6">
        <v>45864</v>
      </c>
      <c r="C3737" s="5">
        <f t="shared" si="464"/>
        <v>2025</v>
      </c>
      <c r="D3737" s="5">
        <f t="shared" si="465"/>
        <v>7</v>
      </c>
      <c r="E3737" s="5" t="str">
        <f t="shared" si="466"/>
        <v>Jul</v>
      </c>
      <c r="F3737" s="5" t="str">
        <f t="shared" si="467"/>
        <v>Q3</v>
      </c>
      <c r="G3737" s="5" t="s">
        <v>51</v>
      </c>
      <c r="H3737" s="5" t="s">
        <v>52</v>
      </c>
      <c r="I3737" s="5" t="s">
        <v>53</v>
      </c>
      <c r="J3737" s="5" t="s">
        <v>46</v>
      </c>
      <c r="K3737" s="5" t="s">
        <v>66</v>
      </c>
      <c r="L3737" s="5" t="s">
        <v>40</v>
      </c>
      <c r="M3737" s="5" t="s">
        <v>49</v>
      </c>
      <c r="N3737" s="5">
        <v>2</v>
      </c>
      <c r="O3737" s="7">
        <v>272</v>
      </c>
      <c r="P3737" s="8">
        <v>0.05</v>
      </c>
      <c r="Q3737" s="7">
        <v>109</v>
      </c>
      <c r="R3737" s="9">
        <f t="shared" si="468"/>
        <v>516.79999999999995</v>
      </c>
      <c r="S3737" s="9">
        <f t="shared" si="469"/>
        <v>218</v>
      </c>
      <c r="T3737" s="9">
        <f t="shared" si="470"/>
        <v>298.79999999999995</v>
      </c>
      <c r="U3737" s="10">
        <f t="shared" si="471"/>
        <v>0.57817337461300311</v>
      </c>
      <c r="V3737" s="5" t="s">
        <v>42</v>
      </c>
    </row>
    <row r="3738" spans="1:22" x14ac:dyDescent="0.3">
      <c r="A3738" s="5" t="s">
        <v>3825</v>
      </c>
      <c r="B3738" s="6">
        <v>45865</v>
      </c>
      <c r="C3738" s="5">
        <f t="shared" si="464"/>
        <v>2025</v>
      </c>
      <c r="D3738" s="5">
        <f t="shared" si="465"/>
        <v>7</v>
      </c>
      <c r="E3738" s="5" t="str">
        <f t="shared" si="466"/>
        <v>Jul</v>
      </c>
      <c r="F3738" s="5" t="str">
        <f t="shared" si="467"/>
        <v>Q3</v>
      </c>
      <c r="G3738" s="5" t="s">
        <v>51</v>
      </c>
      <c r="H3738" s="5" t="s">
        <v>79</v>
      </c>
      <c r="I3738" s="5" t="s">
        <v>80</v>
      </c>
      <c r="J3738" s="5" t="s">
        <v>38</v>
      </c>
      <c r="K3738" s="5" t="s">
        <v>118</v>
      </c>
      <c r="L3738" s="5" t="s">
        <v>76</v>
      </c>
      <c r="M3738" s="5" t="s">
        <v>49</v>
      </c>
      <c r="N3738" s="5">
        <v>1</v>
      </c>
      <c r="O3738" s="7">
        <v>17841</v>
      </c>
      <c r="P3738" s="8">
        <v>0.05</v>
      </c>
      <c r="Q3738" s="7">
        <v>14278</v>
      </c>
      <c r="R3738" s="9">
        <f t="shared" si="468"/>
        <v>16948.95</v>
      </c>
      <c r="S3738" s="9">
        <f t="shared" si="469"/>
        <v>14278</v>
      </c>
      <c r="T3738" s="9">
        <f t="shared" si="470"/>
        <v>2670.9500000000007</v>
      </c>
      <c r="U3738" s="10">
        <f t="shared" si="471"/>
        <v>0.1575879331758015</v>
      </c>
      <c r="V3738" s="5" t="s">
        <v>42</v>
      </c>
    </row>
    <row r="3739" spans="1:22" x14ac:dyDescent="0.3">
      <c r="A3739" s="5" t="s">
        <v>3826</v>
      </c>
      <c r="B3739" s="6">
        <v>45865</v>
      </c>
      <c r="C3739" s="5">
        <f t="shared" si="464"/>
        <v>2025</v>
      </c>
      <c r="D3739" s="5">
        <f t="shared" si="465"/>
        <v>7</v>
      </c>
      <c r="E3739" s="5" t="str">
        <f t="shared" si="466"/>
        <v>Jul</v>
      </c>
      <c r="F3739" s="5" t="str">
        <f t="shared" si="467"/>
        <v>Q3</v>
      </c>
      <c r="G3739" s="5" t="s">
        <v>51</v>
      </c>
      <c r="H3739" s="5" t="s">
        <v>52</v>
      </c>
      <c r="I3739" s="5" t="s">
        <v>53</v>
      </c>
      <c r="J3739" s="5" t="s">
        <v>46</v>
      </c>
      <c r="K3739" s="5" t="s">
        <v>47</v>
      </c>
      <c r="L3739" s="5" t="s">
        <v>76</v>
      </c>
      <c r="M3739" s="5" t="s">
        <v>49</v>
      </c>
      <c r="N3739" s="5">
        <v>2</v>
      </c>
      <c r="O3739" s="7">
        <v>433</v>
      </c>
      <c r="P3739" s="8">
        <v>0.05</v>
      </c>
      <c r="Q3739" s="7">
        <v>197</v>
      </c>
      <c r="R3739" s="9">
        <f t="shared" si="468"/>
        <v>822.69999999999993</v>
      </c>
      <c r="S3739" s="9">
        <f t="shared" si="469"/>
        <v>394</v>
      </c>
      <c r="T3739" s="9">
        <f t="shared" si="470"/>
        <v>428.69999999999993</v>
      </c>
      <c r="U3739" s="10">
        <f t="shared" si="471"/>
        <v>0.52108909687613947</v>
      </c>
      <c r="V3739" s="5" t="s">
        <v>42</v>
      </c>
    </row>
    <row r="3740" spans="1:22" x14ac:dyDescent="0.3">
      <c r="A3740" s="5" t="s">
        <v>3827</v>
      </c>
      <c r="B3740" s="6">
        <v>45865</v>
      </c>
      <c r="C3740" s="5">
        <f t="shared" si="464"/>
        <v>2025</v>
      </c>
      <c r="D3740" s="5">
        <f t="shared" si="465"/>
        <v>7</v>
      </c>
      <c r="E3740" s="5" t="str">
        <f t="shared" si="466"/>
        <v>Jul</v>
      </c>
      <c r="F3740" s="5" t="str">
        <f t="shared" si="467"/>
        <v>Q3</v>
      </c>
      <c r="G3740" s="5" t="s">
        <v>63</v>
      </c>
      <c r="H3740" s="5" t="s">
        <v>64</v>
      </c>
      <c r="I3740" s="5" t="s">
        <v>65</v>
      </c>
      <c r="J3740" s="5" t="s">
        <v>46</v>
      </c>
      <c r="K3740" s="5" t="s">
        <v>61</v>
      </c>
      <c r="L3740" s="5" t="s">
        <v>76</v>
      </c>
      <c r="M3740" s="5" t="s">
        <v>49</v>
      </c>
      <c r="N3740" s="5">
        <v>1</v>
      </c>
      <c r="O3740" s="7">
        <v>239</v>
      </c>
      <c r="P3740" s="8">
        <v>0</v>
      </c>
      <c r="Q3740" s="7">
        <v>98</v>
      </c>
      <c r="R3740" s="9">
        <f t="shared" si="468"/>
        <v>239</v>
      </c>
      <c r="S3740" s="9">
        <f t="shared" si="469"/>
        <v>98</v>
      </c>
      <c r="T3740" s="9">
        <f t="shared" si="470"/>
        <v>141</v>
      </c>
      <c r="U3740" s="10">
        <f t="shared" si="471"/>
        <v>0.58995815899581594</v>
      </c>
      <c r="V3740" s="5" t="s">
        <v>42</v>
      </c>
    </row>
    <row r="3741" spans="1:22" x14ac:dyDescent="0.3">
      <c r="A3741" s="5" t="s">
        <v>3828</v>
      </c>
      <c r="B3741" s="6">
        <v>45865</v>
      </c>
      <c r="C3741" s="5">
        <f t="shared" si="464"/>
        <v>2025</v>
      </c>
      <c r="D3741" s="5">
        <f t="shared" si="465"/>
        <v>7</v>
      </c>
      <c r="E3741" s="5" t="str">
        <f t="shared" si="466"/>
        <v>Jul</v>
      </c>
      <c r="F3741" s="5" t="str">
        <f t="shared" si="467"/>
        <v>Q3</v>
      </c>
      <c r="G3741" s="5" t="s">
        <v>58</v>
      </c>
      <c r="H3741" s="5" t="s">
        <v>72</v>
      </c>
      <c r="I3741" s="5" t="s">
        <v>73</v>
      </c>
      <c r="J3741" s="5" t="s">
        <v>46</v>
      </c>
      <c r="K3741" s="5" t="s">
        <v>47</v>
      </c>
      <c r="L3741" s="5" t="s">
        <v>40</v>
      </c>
      <c r="M3741" s="5" t="s">
        <v>41</v>
      </c>
      <c r="N3741" s="5">
        <v>2</v>
      </c>
      <c r="O3741" s="7">
        <v>474</v>
      </c>
      <c r="P3741" s="8">
        <v>0.15</v>
      </c>
      <c r="Q3741" s="7">
        <v>207</v>
      </c>
      <c r="R3741" s="9">
        <f t="shared" si="468"/>
        <v>805.8</v>
      </c>
      <c r="S3741" s="9">
        <f t="shared" si="469"/>
        <v>414</v>
      </c>
      <c r="T3741" s="9">
        <f t="shared" si="470"/>
        <v>391.79999999999995</v>
      </c>
      <c r="U3741" s="10">
        <f t="shared" si="471"/>
        <v>0.48622486969471329</v>
      </c>
      <c r="V3741" s="5" t="s">
        <v>42</v>
      </c>
    </row>
    <row r="3742" spans="1:22" x14ac:dyDescent="0.3">
      <c r="A3742" s="5" t="s">
        <v>3829</v>
      </c>
      <c r="B3742" s="6">
        <v>45866</v>
      </c>
      <c r="C3742" s="5">
        <f t="shared" si="464"/>
        <v>2025</v>
      </c>
      <c r="D3742" s="5">
        <f t="shared" si="465"/>
        <v>7</v>
      </c>
      <c r="E3742" s="5" t="str">
        <f t="shared" si="466"/>
        <v>Jul</v>
      </c>
      <c r="F3742" s="5" t="str">
        <f t="shared" si="467"/>
        <v>Q3</v>
      </c>
      <c r="G3742" s="5" t="s">
        <v>58</v>
      </c>
      <c r="H3742" s="5" t="s">
        <v>59</v>
      </c>
      <c r="I3742" s="5" t="s">
        <v>60</v>
      </c>
      <c r="J3742" s="5" t="s">
        <v>54</v>
      </c>
      <c r="K3742" s="5" t="s">
        <v>55</v>
      </c>
      <c r="L3742" s="5" t="s">
        <v>48</v>
      </c>
      <c r="M3742" s="5" t="s">
        <v>49</v>
      </c>
      <c r="N3742" s="5">
        <v>3</v>
      </c>
      <c r="O3742" s="7">
        <v>2973</v>
      </c>
      <c r="P3742" s="8">
        <v>0.1</v>
      </c>
      <c r="Q3742" s="7">
        <v>1821</v>
      </c>
      <c r="R3742" s="9">
        <f t="shared" si="468"/>
        <v>8027.1</v>
      </c>
      <c r="S3742" s="9">
        <f t="shared" si="469"/>
        <v>5463</v>
      </c>
      <c r="T3742" s="9">
        <f t="shared" si="470"/>
        <v>2564.1000000000004</v>
      </c>
      <c r="U3742" s="10">
        <f t="shared" si="471"/>
        <v>0.31943042942033861</v>
      </c>
      <c r="V3742" s="5" t="s">
        <v>42</v>
      </c>
    </row>
    <row r="3743" spans="1:22" x14ac:dyDescent="0.3">
      <c r="A3743" s="5" t="s">
        <v>3830</v>
      </c>
      <c r="B3743" s="6">
        <v>45866</v>
      </c>
      <c r="C3743" s="5">
        <f t="shared" si="464"/>
        <v>2025</v>
      </c>
      <c r="D3743" s="5">
        <f t="shared" si="465"/>
        <v>7</v>
      </c>
      <c r="E3743" s="5" t="str">
        <f t="shared" si="466"/>
        <v>Jul</v>
      </c>
      <c r="F3743" s="5" t="str">
        <f t="shared" si="467"/>
        <v>Q3</v>
      </c>
      <c r="G3743" s="5" t="s">
        <v>58</v>
      </c>
      <c r="H3743" s="5" t="s">
        <v>68</v>
      </c>
      <c r="I3743" s="5" t="s">
        <v>69</v>
      </c>
      <c r="J3743" s="5" t="s">
        <v>54</v>
      </c>
      <c r="K3743" s="5" t="s">
        <v>55</v>
      </c>
      <c r="L3743" s="5" t="s">
        <v>40</v>
      </c>
      <c r="M3743" s="5" t="s">
        <v>41</v>
      </c>
      <c r="N3743" s="5">
        <v>2</v>
      </c>
      <c r="O3743" s="7">
        <v>2536</v>
      </c>
      <c r="P3743" s="8">
        <v>0.2</v>
      </c>
      <c r="Q3743" s="7">
        <v>1563</v>
      </c>
      <c r="R3743" s="9">
        <f t="shared" si="468"/>
        <v>4057.6000000000004</v>
      </c>
      <c r="S3743" s="9">
        <f t="shared" si="469"/>
        <v>3126</v>
      </c>
      <c r="T3743" s="9">
        <f t="shared" si="470"/>
        <v>931.60000000000036</v>
      </c>
      <c r="U3743" s="10">
        <f t="shared" si="471"/>
        <v>0.22959384858044171</v>
      </c>
      <c r="V3743" s="5" t="s">
        <v>42</v>
      </c>
    </row>
    <row r="3744" spans="1:22" x14ac:dyDescent="0.3">
      <c r="A3744" s="5" t="s">
        <v>3831</v>
      </c>
      <c r="B3744" s="6">
        <v>45867</v>
      </c>
      <c r="C3744" s="5">
        <f t="shared" si="464"/>
        <v>2025</v>
      </c>
      <c r="D3744" s="5">
        <f t="shared" si="465"/>
        <v>7</v>
      </c>
      <c r="E3744" s="5" t="str">
        <f t="shared" si="466"/>
        <v>Jul</v>
      </c>
      <c r="F3744" s="5" t="str">
        <f t="shared" si="467"/>
        <v>Q3</v>
      </c>
      <c r="G3744" s="5" t="s">
        <v>51</v>
      </c>
      <c r="H3744" s="5" t="s">
        <v>106</v>
      </c>
      <c r="I3744" s="5" t="s">
        <v>107</v>
      </c>
      <c r="J3744" s="5" t="s">
        <v>38</v>
      </c>
      <c r="K3744" s="5" t="s">
        <v>104</v>
      </c>
      <c r="L3744" s="5" t="s">
        <v>76</v>
      </c>
      <c r="M3744" s="5" t="s">
        <v>49</v>
      </c>
      <c r="N3744" s="5">
        <v>1</v>
      </c>
      <c r="O3744" s="7">
        <v>1530</v>
      </c>
      <c r="P3744" s="8">
        <v>0.05</v>
      </c>
      <c r="Q3744" s="7">
        <v>751</v>
      </c>
      <c r="R3744" s="9">
        <f t="shared" si="468"/>
        <v>1453.5</v>
      </c>
      <c r="S3744" s="9">
        <f t="shared" si="469"/>
        <v>751</v>
      </c>
      <c r="T3744" s="9">
        <f t="shared" si="470"/>
        <v>702.5</v>
      </c>
      <c r="U3744" s="10">
        <f t="shared" si="471"/>
        <v>0.48331613347093222</v>
      </c>
      <c r="V3744" s="5" t="s">
        <v>42</v>
      </c>
    </row>
    <row r="3745" spans="1:22" x14ac:dyDescent="0.3">
      <c r="A3745" s="5" t="s">
        <v>3832</v>
      </c>
      <c r="B3745" s="6">
        <v>45867</v>
      </c>
      <c r="C3745" s="5">
        <f t="shared" si="464"/>
        <v>2025</v>
      </c>
      <c r="D3745" s="5">
        <f t="shared" si="465"/>
        <v>7</v>
      </c>
      <c r="E3745" s="5" t="str">
        <f t="shared" si="466"/>
        <v>Jul</v>
      </c>
      <c r="F3745" s="5" t="str">
        <f t="shared" si="467"/>
        <v>Q3</v>
      </c>
      <c r="G3745" s="5" t="s">
        <v>63</v>
      </c>
      <c r="H3745" s="5" t="s">
        <v>64</v>
      </c>
      <c r="I3745" s="5" t="s">
        <v>65</v>
      </c>
      <c r="J3745" s="5" t="s">
        <v>46</v>
      </c>
      <c r="K3745" s="5" t="s">
        <v>66</v>
      </c>
      <c r="L3745" s="5" t="s">
        <v>40</v>
      </c>
      <c r="M3745" s="5" t="s">
        <v>56</v>
      </c>
      <c r="N3745" s="5">
        <v>1</v>
      </c>
      <c r="O3745" s="7">
        <v>329</v>
      </c>
      <c r="P3745" s="8">
        <v>0.15</v>
      </c>
      <c r="Q3745" s="7">
        <v>132</v>
      </c>
      <c r="R3745" s="9">
        <f t="shared" si="468"/>
        <v>279.64999999999998</v>
      </c>
      <c r="S3745" s="9">
        <f t="shared" si="469"/>
        <v>132</v>
      </c>
      <c r="T3745" s="9">
        <f t="shared" si="470"/>
        <v>147.64999999999998</v>
      </c>
      <c r="U3745" s="10">
        <f t="shared" si="471"/>
        <v>0.52798140532808868</v>
      </c>
      <c r="V3745" s="5" t="s">
        <v>42</v>
      </c>
    </row>
    <row r="3746" spans="1:22" x14ac:dyDescent="0.3">
      <c r="A3746" s="5" t="s">
        <v>3833</v>
      </c>
      <c r="B3746" s="6">
        <v>45868</v>
      </c>
      <c r="C3746" s="5">
        <f t="shared" si="464"/>
        <v>2025</v>
      </c>
      <c r="D3746" s="5">
        <f t="shared" si="465"/>
        <v>7</v>
      </c>
      <c r="E3746" s="5" t="str">
        <f t="shared" si="466"/>
        <v>Jul</v>
      </c>
      <c r="F3746" s="5" t="str">
        <f t="shared" si="467"/>
        <v>Q3</v>
      </c>
      <c r="G3746" s="5" t="s">
        <v>58</v>
      </c>
      <c r="H3746" s="5" t="s">
        <v>72</v>
      </c>
      <c r="I3746" s="5" t="s">
        <v>73</v>
      </c>
      <c r="J3746" s="5" t="s">
        <v>81</v>
      </c>
      <c r="K3746" s="5" t="s">
        <v>94</v>
      </c>
      <c r="L3746" s="5" t="s">
        <v>48</v>
      </c>
      <c r="M3746" s="5" t="s">
        <v>56</v>
      </c>
      <c r="N3746" s="5">
        <v>1</v>
      </c>
      <c r="O3746" s="7">
        <v>34708</v>
      </c>
      <c r="P3746" s="8">
        <v>0</v>
      </c>
      <c r="Q3746" s="7">
        <v>22990</v>
      </c>
      <c r="R3746" s="9">
        <f t="shared" si="468"/>
        <v>34708</v>
      </c>
      <c r="S3746" s="9">
        <f t="shared" si="469"/>
        <v>22990</v>
      </c>
      <c r="T3746" s="9">
        <f t="shared" si="470"/>
        <v>11718</v>
      </c>
      <c r="U3746" s="10">
        <f t="shared" si="471"/>
        <v>0.33761668779532095</v>
      </c>
      <c r="V3746" s="5" t="s">
        <v>42</v>
      </c>
    </row>
    <row r="3747" spans="1:22" x14ac:dyDescent="0.3">
      <c r="A3747" s="5" t="s">
        <v>3834</v>
      </c>
      <c r="B3747" s="6">
        <v>45868</v>
      </c>
      <c r="C3747" s="5">
        <f t="shared" si="464"/>
        <v>2025</v>
      </c>
      <c r="D3747" s="5">
        <f t="shared" si="465"/>
        <v>7</v>
      </c>
      <c r="E3747" s="5" t="str">
        <f t="shared" si="466"/>
        <v>Jul</v>
      </c>
      <c r="F3747" s="5" t="str">
        <f t="shared" si="467"/>
        <v>Q3</v>
      </c>
      <c r="G3747" s="5" t="s">
        <v>58</v>
      </c>
      <c r="H3747" s="5" t="s">
        <v>59</v>
      </c>
      <c r="I3747" s="5" t="s">
        <v>60</v>
      </c>
      <c r="J3747" s="5" t="s">
        <v>38</v>
      </c>
      <c r="K3747" s="5" t="s">
        <v>39</v>
      </c>
      <c r="L3747" s="5" t="s">
        <v>40</v>
      </c>
      <c r="M3747" s="5" t="s">
        <v>49</v>
      </c>
      <c r="N3747" s="5">
        <v>1</v>
      </c>
      <c r="O3747" s="7">
        <v>55824</v>
      </c>
      <c r="P3747" s="8">
        <v>0</v>
      </c>
      <c r="Q3747" s="7">
        <v>47923</v>
      </c>
      <c r="R3747" s="9">
        <f t="shared" si="468"/>
        <v>55824</v>
      </c>
      <c r="S3747" s="9">
        <f t="shared" si="469"/>
        <v>47923</v>
      </c>
      <c r="T3747" s="9">
        <f t="shared" si="470"/>
        <v>7901</v>
      </c>
      <c r="U3747" s="10">
        <f t="shared" si="471"/>
        <v>0.14153410719403842</v>
      </c>
      <c r="V3747" s="5" t="s">
        <v>42</v>
      </c>
    </row>
    <row r="3748" spans="1:22" x14ac:dyDescent="0.3">
      <c r="A3748" s="5" t="s">
        <v>3835</v>
      </c>
      <c r="B3748" s="6">
        <v>45868</v>
      </c>
      <c r="C3748" s="5">
        <f t="shared" si="464"/>
        <v>2025</v>
      </c>
      <c r="D3748" s="5">
        <f t="shared" si="465"/>
        <v>7</v>
      </c>
      <c r="E3748" s="5" t="str">
        <f t="shared" si="466"/>
        <v>Jul</v>
      </c>
      <c r="F3748" s="5" t="str">
        <f t="shared" si="467"/>
        <v>Q3</v>
      </c>
      <c r="G3748" s="5" t="s">
        <v>58</v>
      </c>
      <c r="H3748" s="5" t="s">
        <v>72</v>
      </c>
      <c r="I3748" s="5" t="s">
        <v>73</v>
      </c>
      <c r="J3748" s="5" t="s">
        <v>54</v>
      </c>
      <c r="K3748" s="5" t="s">
        <v>99</v>
      </c>
      <c r="L3748" s="5" t="s">
        <v>40</v>
      </c>
      <c r="M3748" s="5" t="s">
        <v>49</v>
      </c>
      <c r="N3748" s="5">
        <v>8</v>
      </c>
      <c r="O3748" s="7">
        <v>1635</v>
      </c>
      <c r="P3748" s="8">
        <v>0.05</v>
      </c>
      <c r="Q3748" s="7">
        <v>836</v>
      </c>
      <c r="R3748" s="9">
        <f t="shared" si="468"/>
        <v>12426</v>
      </c>
      <c r="S3748" s="9">
        <f t="shared" si="469"/>
        <v>6688</v>
      </c>
      <c r="T3748" s="9">
        <f t="shared" si="470"/>
        <v>5738</v>
      </c>
      <c r="U3748" s="10">
        <f t="shared" si="471"/>
        <v>0.46177370030581039</v>
      </c>
      <c r="V3748" s="5" t="s">
        <v>42</v>
      </c>
    </row>
    <row r="3749" spans="1:22" x14ac:dyDescent="0.3">
      <c r="A3749" s="5" t="s">
        <v>3836</v>
      </c>
      <c r="B3749" s="6">
        <v>45868</v>
      </c>
      <c r="C3749" s="5">
        <f t="shared" si="464"/>
        <v>2025</v>
      </c>
      <c r="D3749" s="5">
        <f t="shared" si="465"/>
        <v>7</v>
      </c>
      <c r="E3749" s="5" t="str">
        <f t="shared" si="466"/>
        <v>Jul</v>
      </c>
      <c r="F3749" s="5" t="str">
        <f t="shared" si="467"/>
        <v>Q3</v>
      </c>
      <c r="G3749" s="5" t="s">
        <v>63</v>
      </c>
      <c r="H3749" s="5" t="s">
        <v>86</v>
      </c>
      <c r="I3749" s="5" t="s">
        <v>87</v>
      </c>
      <c r="J3749" s="5" t="s">
        <v>38</v>
      </c>
      <c r="K3749" s="5" t="s">
        <v>39</v>
      </c>
      <c r="L3749" s="5" t="s">
        <v>48</v>
      </c>
      <c r="M3749" s="5" t="s">
        <v>56</v>
      </c>
      <c r="N3749" s="5">
        <v>5</v>
      </c>
      <c r="O3749" s="7">
        <v>55868</v>
      </c>
      <c r="P3749" s="8">
        <v>0.15</v>
      </c>
      <c r="Q3749" s="7">
        <v>47564</v>
      </c>
      <c r="R3749" s="9">
        <f t="shared" si="468"/>
        <v>237439</v>
      </c>
      <c r="S3749" s="9">
        <f t="shared" si="469"/>
        <v>237820</v>
      </c>
      <c r="T3749" s="9">
        <f t="shared" si="470"/>
        <v>-381</v>
      </c>
      <c r="U3749" s="10">
        <f t="shared" si="471"/>
        <v>-1.604622660978188E-3</v>
      </c>
      <c r="V3749" s="5" t="s">
        <v>42</v>
      </c>
    </row>
    <row r="3750" spans="1:22" x14ac:dyDescent="0.3">
      <c r="A3750" s="5" t="s">
        <v>3837</v>
      </c>
      <c r="B3750" s="6">
        <v>45868</v>
      </c>
      <c r="C3750" s="5">
        <f t="shared" si="464"/>
        <v>2025</v>
      </c>
      <c r="D3750" s="5">
        <f t="shared" si="465"/>
        <v>7</v>
      </c>
      <c r="E3750" s="5" t="str">
        <f t="shared" si="466"/>
        <v>Jul</v>
      </c>
      <c r="F3750" s="5" t="str">
        <f t="shared" si="467"/>
        <v>Q3</v>
      </c>
      <c r="G3750" s="5" t="s">
        <v>58</v>
      </c>
      <c r="H3750" s="5" t="s">
        <v>59</v>
      </c>
      <c r="I3750" s="5" t="s">
        <v>60</v>
      </c>
      <c r="J3750" s="5" t="s">
        <v>46</v>
      </c>
      <c r="K3750" s="5" t="s">
        <v>61</v>
      </c>
      <c r="L3750" s="5" t="s">
        <v>48</v>
      </c>
      <c r="M3750" s="5" t="s">
        <v>56</v>
      </c>
      <c r="N3750" s="5">
        <v>5</v>
      </c>
      <c r="O3750" s="7">
        <v>267</v>
      </c>
      <c r="P3750" s="8">
        <v>0.05</v>
      </c>
      <c r="Q3750" s="7">
        <v>110</v>
      </c>
      <c r="R3750" s="9">
        <f t="shared" si="468"/>
        <v>1268.25</v>
      </c>
      <c r="S3750" s="9">
        <f t="shared" si="469"/>
        <v>550</v>
      </c>
      <c r="T3750" s="9">
        <f t="shared" si="470"/>
        <v>718.25</v>
      </c>
      <c r="U3750" s="10">
        <f t="shared" si="471"/>
        <v>0.56633155923516654</v>
      </c>
      <c r="V3750" s="5" t="s">
        <v>42</v>
      </c>
    </row>
    <row r="3751" spans="1:22" x14ac:dyDescent="0.3">
      <c r="A3751" s="5" t="s">
        <v>3838</v>
      </c>
      <c r="B3751" s="6">
        <v>45869</v>
      </c>
      <c r="C3751" s="5">
        <f t="shared" si="464"/>
        <v>2025</v>
      </c>
      <c r="D3751" s="5">
        <f t="shared" si="465"/>
        <v>7</v>
      </c>
      <c r="E3751" s="5" t="str">
        <f t="shared" si="466"/>
        <v>Jul</v>
      </c>
      <c r="F3751" s="5" t="str">
        <f t="shared" si="467"/>
        <v>Q3</v>
      </c>
      <c r="G3751" s="5" t="s">
        <v>51</v>
      </c>
      <c r="H3751" s="5" t="s">
        <v>106</v>
      </c>
      <c r="I3751" s="5" t="s">
        <v>107</v>
      </c>
      <c r="J3751" s="5" t="s">
        <v>38</v>
      </c>
      <c r="K3751" s="5" t="s">
        <v>75</v>
      </c>
      <c r="L3751" s="5" t="s">
        <v>40</v>
      </c>
      <c r="M3751" s="5" t="s">
        <v>49</v>
      </c>
      <c r="N3751" s="5">
        <v>4</v>
      </c>
      <c r="O3751" s="7">
        <v>11665</v>
      </c>
      <c r="P3751" s="8">
        <v>0</v>
      </c>
      <c r="Q3751" s="7">
        <v>8507</v>
      </c>
      <c r="R3751" s="9">
        <f t="shared" si="468"/>
        <v>46660</v>
      </c>
      <c r="S3751" s="9">
        <f t="shared" si="469"/>
        <v>34028</v>
      </c>
      <c r="T3751" s="9">
        <f t="shared" si="470"/>
        <v>12632</v>
      </c>
      <c r="U3751" s="10">
        <f t="shared" si="471"/>
        <v>0.27072438919845693</v>
      </c>
      <c r="V3751" s="5" t="s">
        <v>42</v>
      </c>
    </row>
    <row r="3752" spans="1:22" x14ac:dyDescent="0.3">
      <c r="A3752" s="5" t="s">
        <v>3839</v>
      </c>
      <c r="B3752" s="6">
        <v>45869</v>
      </c>
      <c r="C3752" s="5">
        <f t="shared" si="464"/>
        <v>2025</v>
      </c>
      <c r="D3752" s="5">
        <f t="shared" si="465"/>
        <v>7</v>
      </c>
      <c r="E3752" s="5" t="str">
        <f t="shared" si="466"/>
        <v>Jul</v>
      </c>
      <c r="F3752" s="5" t="str">
        <f t="shared" si="467"/>
        <v>Q3</v>
      </c>
      <c r="G3752" s="5" t="s">
        <v>58</v>
      </c>
      <c r="H3752" s="5" t="s">
        <v>72</v>
      </c>
      <c r="I3752" s="5" t="s">
        <v>73</v>
      </c>
      <c r="J3752" s="5" t="s">
        <v>38</v>
      </c>
      <c r="K3752" s="5" t="s">
        <v>118</v>
      </c>
      <c r="L3752" s="5" t="s">
        <v>48</v>
      </c>
      <c r="M3752" s="5" t="s">
        <v>41</v>
      </c>
      <c r="N3752" s="5">
        <v>3</v>
      </c>
      <c r="O3752" s="7">
        <v>18492</v>
      </c>
      <c r="P3752" s="8">
        <v>0.1</v>
      </c>
      <c r="Q3752" s="7">
        <v>14536</v>
      </c>
      <c r="R3752" s="9">
        <f t="shared" si="468"/>
        <v>49928.4</v>
      </c>
      <c r="S3752" s="9">
        <f t="shared" si="469"/>
        <v>43608</v>
      </c>
      <c r="T3752" s="9">
        <f t="shared" si="470"/>
        <v>6320.4000000000015</v>
      </c>
      <c r="U3752" s="10">
        <f t="shared" si="471"/>
        <v>0.12658927584300722</v>
      </c>
      <c r="V3752" s="5" t="s">
        <v>42</v>
      </c>
    </row>
    <row r="3753" spans="1:22" x14ac:dyDescent="0.3">
      <c r="A3753" s="5" t="s">
        <v>3840</v>
      </c>
      <c r="B3753" s="6">
        <v>45869</v>
      </c>
      <c r="C3753" s="5">
        <f t="shared" si="464"/>
        <v>2025</v>
      </c>
      <c r="D3753" s="5">
        <f t="shared" si="465"/>
        <v>7</v>
      </c>
      <c r="E3753" s="5" t="str">
        <f t="shared" si="466"/>
        <v>Jul</v>
      </c>
      <c r="F3753" s="5" t="str">
        <f t="shared" si="467"/>
        <v>Q3</v>
      </c>
      <c r="G3753" s="5" t="s">
        <v>51</v>
      </c>
      <c r="H3753" s="5" t="s">
        <v>106</v>
      </c>
      <c r="I3753" s="5" t="s">
        <v>107</v>
      </c>
      <c r="J3753" s="5" t="s">
        <v>38</v>
      </c>
      <c r="K3753" s="5" t="s">
        <v>39</v>
      </c>
      <c r="L3753" s="5" t="s">
        <v>76</v>
      </c>
      <c r="M3753" s="5" t="s">
        <v>49</v>
      </c>
      <c r="N3753" s="5">
        <v>3</v>
      </c>
      <c r="O3753" s="7">
        <v>52065</v>
      </c>
      <c r="P3753" s="8">
        <v>0.1</v>
      </c>
      <c r="Q3753" s="7">
        <v>45088</v>
      </c>
      <c r="R3753" s="9">
        <f t="shared" si="468"/>
        <v>140575.5</v>
      </c>
      <c r="S3753" s="9">
        <f t="shared" si="469"/>
        <v>135264</v>
      </c>
      <c r="T3753" s="9">
        <f t="shared" si="470"/>
        <v>5311.5</v>
      </c>
      <c r="U3753" s="10">
        <f t="shared" si="471"/>
        <v>3.7783966622917935E-2</v>
      </c>
      <c r="V3753" s="5" t="s">
        <v>42</v>
      </c>
    </row>
    <row r="3754" spans="1:22" x14ac:dyDescent="0.3">
      <c r="A3754" s="5" t="s">
        <v>3841</v>
      </c>
      <c r="B3754" s="6">
        <v>45869</v>
      </c>
      <c r="C3754" s="5">
        <f t="shared" si="464"/>
        <v>2025</v>
      </c>
      <c r="D3754" s="5">
        <f t="shared" si="465"/>
        <v>7</v>
      </c>
      <c r="E3754" s="5" t="str">
        <f t="shared" si="466"/>
        <v>Jul</v>
      </c>
      <c r="F3754" s="5" t="str">
        <f t="shared" si="467"/>
        <v>Q3</v>
      </c>
      <c r="G3754" s="5" t="s">
        <v>58</v>
      </c>
      <c r="H3754" s="5" t="s">
        <v>59</v>
      </c>
      <c r="I3754" s="5" t="s">
        <v>60</v>
      </c>
      <c r="J3754" s="5" t="s">
        <v>81</v>
      </c>
      <c r="K3754" s="5" t="s">
        <v>82</v>
      </c>
      <c r="L3754" s="5" t="s">
        <v>76</v>
      </c>
      <c r="M3754" s="5" t="s">
        <v>41</v>
      </c>
      <c r="N3754" s="5">
        <v>2</v>
      </c>
      <c r="O3754" s="7">
        <v>6397</v>
      </c>
      <c r="P3754" s="8">
        <v>0.2</v>
      </c>
      <c r="Q3754" s="7">
        <v>3505</v>
      </c>
      <c r="R3754" s="9">
        <f t="shared" si="468"/>
        <v>10235.200000000001</v>
      </c>
      <c r="S3754" s="9">
        <f t="shared" si="469"/>
        <v>7010</v>
      </c>
      <c r="T3754" s="9">
        <f t="shared" si="470"/>
        <v>3225.2000000000007</v>
      </c>
      <c r="U3754" s="10">
        <f t="shared" si="471"/>
        <v>0.31510864467719246</v>
      </c>
      <c r="V3754" s="5" t="s">
        <v>42</v>
      </c>
    </row>
    <row r="3755" spans="1:22" x14ac:dyDescent="0.3">
      <c r="A3755" s="5" t="s">
        <v>3842</v>
      </c>
      <c r="B3755" s="6">
        <v>45869</v>
      </c>
      <c r="C3755" s="5">
        <f t="shared" si="464"/>
        <v>2025</v>
      </c>
      <c r="D3755" s="5">
        <f t="shared" si="465"/>
        <v>7</v>
      </c>
      <c r="E3755" s="5" t="str">
        <f t="shared" si="466"/>
        <v>Jul</v>
      </c>
      <c r="F3755" s="5" t="str">
        <f t="shared" si="467"/>
        <v>Q3</v>
      </c>
      <c r="G3755" s="5" t="s">
        <v>35</v>
      </c>
      <c r="H3755" s="5" t="s">
        <v>36</v>
      </c>
      <c r="I3755" s="5" t="s">
        <v>37</v>
      </c>
      <c r="J3755" s="5" t="s">
        <v>38</v>
      </c>
      <c r="K3755" s="5" t="s">
        <v>118</v>
      </c>
      <c r="L3755" s="5" t="s">
        <v>76</v>
      </c>
      <c r="M3755" s="5" t="s">
        <v>41</v>
      </c>
      <c r="N3755" s="5">
        <v>1</v>
      </c>
      <c r="O3755" s="7">
        <v>16606</v>
      </c>
      <c r="P3755" s="8">
        <v>0.05</v>
      </c>
      <c r="Q3755" s="7">
        <v>12582</v>
      </c>
      <c r="R3755" s="9">
        <f t="shared" si="468"/>
        <v>15775.699999999999</v>
      </c>
      <c r="S3755" s="9">
        <f t="shared" si="469"/>
        <v>12582</v>
      </c>
      <c r="T3755" s="9">
        <f t="shared" si="470"/>
        <v>3193.6999999999989</v>
      </c>
      <c r="U3755" s="10">
        <f t="shared" si="471"/>
        <v>0.202444265547646</v>
      </c>
      <c r="V3755" s="5" t="s">
        <v>42</v>
      </c>
    </row>
    <row r="3756" spans="1:22" x14ac:dyDescent="0.3">
      <c r="A3756" s="5" t="s">
        <v>3843</v>
      </c>
      <c r="B3756" s="6">
        <v>45870</v>
      </c>
      <c r="C3756" s="5">
        <f t="shared" si="464"/>
        <v>2025</v>
      </c>
      <c r="D3756" s="5">
        <f t="shared" si="465"/>
        <v>8</v>
      </c>
      <c r="E3756" s="5" t="str">
        <f t="shared" si="466"/>
        <v>Aug</v>
      </c>
      <c r="F3756" s="5" t="str">
        <f t="shared" si="467"/>
        <v>Q3</v>
      </c>
      <c r="G3756" s="5" t="s">
        <v>51</v>
      </c>
      <c r="H3756" s="5" t="s">
        <v>52</v>
      </c>
      <c r="I3756" s="5" t="s">
        <v>53</v>
      </c>
      <c r="J3756" s="5" t="s">
        <v>38</v>
      </c>
      <c r="K3756" s="5" t="s">
        <v>104</v>
      </c>
      <c r="L3756" s="5" t="s">
        <v>40</v>
      </c>
      <c r="M3756" s="5" t="s">
        <v>49</v>
      </c>
      <c r="N3756" s="5">
        <v>1</v>
      </c>
      <c r="O3756" s="7">
        <v>1382</v>
      </c>
      <c r="P3756" s="8">
        <v>0.05</v>
      </c>
      <c r="Q3756" s="7">
        <v>671</v>
      </c>
      <c r="R3756" s="9">
        <f t="shared" si="468"/>
        <v>1312.8999999999999</v>
      </c>
      <c r="S3756" s="9">
        <f t="shared" si="469"/>
        <v>671</v>
      </c>
      <c r="T3756" s="9">
        <f t="shared" si="470"/>
        <v>641.89999999999986</v>
      </c>
      <c r="U3756" s="10">
        <f t="shared" si="471"/>
        <v>0.48891766318836161</v>
      </c>
      <c r="V3756" s="5" t="s">
        <v>42</v>
      </c>
    </row>
    <row r="3757" spans="1:22" x14ac:dyDescent="0.3">
      <c r="A3757" s="5" t="s">
        <v>3844</v>
      </c>
      <c r="B3757" s="6">
        <v>45870</v>
      </c>
      <c r="C3757" s="5">
        <f t="shared" si="464"/>
        <v>2025</v>
      </c>
      <c r="D3757" s="5">
        <f t="shared" si="465"/>
        <v>8</v>
      </c>
      <c r="E3757" s="5" t="str">
        <f t="shared" si="466"/>
        <v>Aug</v>
      </c>
      <c r="F3757" s="5" t="str">
        <f t="shared" si="467"/>
        <v>Q3</v>
      </c>
      <c r="G3757" s="5" t="s">
        <v>35</v>
      </c>
      <c r="H3757" s="5" t="s">
        <v>36</v>
      </c>
      <c r="I3757" s="5" t="s">
        <v>37</v>
      </c>
      <c r="J3757" s="5" t="s">
        <v>81</v>
      </c>
      <c r="K3757" s="5" t="s">
        <v>146</v>
      </c>
      <c r="L3757" s="5" t="s">
        <v>76</v>
      </c>
      <c r="M3757" s="5" t="s">
        <v>49</v>
      </c>
      <c r="N3757" s="5">
        <v>1</v>
      </c>
      <c r="O3757" s="7">
        <v>9873</v>
      </c>
      <c r="P3757" s="8">
        <v>0.1</v>
      </c>
      <c r="Q3757" s="7">
        <v>6291</v>
      </c>
      <c r="R3757" s="9">
        <f t="shared" si="468"/>
        <v>8885.7000000000007</v>
      </c>
      <c r="S3757" s="9">
        <f t="shared" si="469"/>
        <v>6291</v>
      </c>
      <c r="T3757" s="9">
        <f t="shared" si="470"/>
        <v>2594.7000000000007</v>
      </c>
      <c r="U3757" s="10">
        <f t="shared" si="471"/>
        <v>0.2920085080522638</v>
      </c>
      <c r="V3757" s="5" t="s">
        <v>42</v>
      </c>
    </row>
    <row r="3758" spans="1:22" x14ac:dyDescent="0.3">
      <c r="A3758" s="5" t="s">
        <v>3845</v>
      </c>
      <c r="B3758" s="6">
        <v>45870</v>
      </c>
      <c r="C3758" s="5">
        <f t="shared" si="464"/>
        <v>2025</v>
      </c>
      <c r="D3758" s="5">
        <f t="shared" si="465"/>
        <v>8</v>
      </c>
      <c r="E3758" s="5" t="str">
        <f t="shared" si="466"/>
        <v>Aug</v>
      </c>
      <c r="F3758" s="5" t="str">
        <f t="shared" si="467"/>
        <v>Q3</v>
      </c>
      <c r="G3758" s="5" t="s">
        <v>51</v>
      </c>
      <c r="H3758" s="5" t="s">
        <v>79</v>
      </c>
      <c r="I3758" s="5" t="s">
        <v>80</v>
      </c>
      <c r="J3758" s="5" t="s">
        <v>54</v>
      </c>
      <c r="K3758" s="5" t="s">
        <v>84</v>
      </c>
      <c r="L3758" s="5" t="s">
        <v>40</v>
      </c>
      <c r="M3758" s="5" t="s">
        <v>56</v>
      </c>
      <c r="N3758" s="5">
        <v>1</v>
      </c>
      <c r="O3758" s="7">
        <v>2492</v>
      </c>
      <c r="P3758" s="8">
        <v>0.1</v>
      </c>
      <c r="Q3758" s="7">
        <v>1278</v>
      </c>
      <c r="R3758" s="9">
        <f t="shared" si="468"/>
        <v>2242.8000000000002</v>
      </c>
      <c r="S3758" s="9">
        <f t="shared" si="469"/>
        <v>1278</v>
      </c>
      <c r="T3758" s="9">
        <f t="shared" si="470"/>
        <v>964.80000000000018</v>
      </c>
      <c r="U3758" s="10">
        <f t="shared" si="471"/>
        <v>0.4301765650080257</v>
      </c>
      <c r="V3758" s="5" t="s">
        <v>42</v>
      </c>
    </row>
    <row r="3759" spans="1:22" x14ac:dyDescent="0.3">
      <c r="A3759" s="5" t="s">
        <v>3846</v>
      </c>
      <c r="B3759" s="6">
        <v>45870</v>
      </c>
      <c r="C3759" s="5">
        <f t="shared" si="464"/>
        <v>2025</v>
      </c>
      <c r="D3759" s="5">
        <f t="shared" si="465"/>
        <v>8</v>
      </c>
      <c r="E3759" s="5" t="str">
        <f t="shared" si="466"/>
        <v>Aug</v>
      </c>
      <c r="F3759" s="5" t="str">
        <f t="shared" si="467"/>
        <v>Q3</v>
      </c>
      <c r="G3759" s="5" t="s">
        <v>35</v>
      </c>
      <c r="H3759" s="5" t="s">
        <v>91</v>
      </c>
      <c r="I3759" s="5" t="s">
        <v>92</v>
      </c>
      <c r="J3759" s="5" t="s">
        <v>54</v>
      </c>
      <c r="K3759" s="5" t="s">
        <v>99</v>
      </c>
      <c r="L3759" s="5" t="s">
        <v>40</v>
      </c>
      <c r="M3759" s="5" t="s">
        <v>49</v>
      </c>
      <c r="N3759" s="5">
        <v>3</v>
      </c>
      <c r="O3759" s="7">
        <v>1963</v>
      </c>
      <c r="P3759" s="8">
        <v>0.05</v>
      </c>
      <c r="Q3759" s="7">
        <v>1020</v>
      </c>
      <c r="R3759" s="9">
        <f t="shared" si="468"/>
        <v>5594.55</v>
      </c>
      <c r="S3759" s="9">
        <f t="shared" si="469"/>
        <v>3060</v>
      </c>
      <c r="T3759" s="9">
        <f t="shared" si="470"/>
        <v>2534.5500000000002</v>
      </c>
      <c r="U3759" s="10">
        <f t="shared" si="471"/>
        <v>0.45303911842775563</v>
      </c>
      <c r="V3759" s="5" t="s">
        <v>42</v>
      </c>
    </row>
    <row r="3760" spans="1:22" x14ac:dyDescent="0.3">
      <c r="A3760" s="5" t="s">
        <v>3847</v>
      </c>
      <c r="B3760" s="6">
        <v>45870</v>
      </c>
      <c r="C3760" s="5">
        <f t="shared" si="464"/>
        <v>2025</v>
      </c>
      <c r="D3760" s="5">
        <f t="shared" si="465"/>
        <v>8</v>
      </c>
      <c r="E3760" s="5" t="str">
        <f t="shared" si="466"/>
        <v>Aug</v>
      </c>
      <c r="F3760" s="5" t="str">
        <f t="shared" si="467"/>
        <v>Q3</v>
      </c>
      <c r="G3760" s="5" t="s">
        <v>63</v>
      </c>
      <c r="H3760" s="5" t="s">
        <v>109</v>
      </c>
      <c r="I3760" s="5" t="s">
        <v>110</v>
      </c>
      <c r="J3760" s="5" t="s">
        <v>54</v>
      </c>
      <c r="K3760" s="5" t="s">
        <v>99</v>
      </c>
      <c r="L3760" s="5" t="s">
        <v>48</v>
      </c>
      <c r="M3760" s="5" t="s">
        <v>49</v>
      </c>
      <c r="N3760" s="5">
        <v>3</v>
      </c>
      <c r="O3760" s="7">
        <v>1678</v>
      </c>
      <c r="P3760" s="8">
        <v>0</v>
      </c>
      <c r="Q3760" s="7">
        <v>895</v>
      </c>
      <c r="R3760" s="9">
        <f t="shared" si="468"/>
        <v>5034</v>
      </c>
      <c r="S3760" s="9">
        <f t="shared" si="469"/>
        <v>2685</v>
      </c>
      <c r="T3760" s="9">
        <f t="shared" si="470"/>
        <v>2349</v>
      </c>
      <c r="U3760" s="10">
        <f t="shared" si="471"/>
        <v>0.46662693682955902</v>
      </c>
      <c r="V3760" s="5" t="s">
        <v>42</v>
      </c>
    </row>
    <row r="3761" spans="1:22" x14ac:dyDescent="0.3">
      <c r="A3761" s="5" t="s">
        <v>3848</v>
      </c>
      <c r="B3761" s="6">
        <v>45870</v>
      </c>
      <c r="C3761" s="5">
        <f t="shared" si="464"/>
        <v>2025</v>
      </c>
      <c r="D3761" s="5">
        <f t="shared" si="465"/>
        <v>8</v>
      </c>
      <c r="E3761" s="5" t="str">
        <f t="shared" si="466"/>
        <v>Aug</v>
      </c>
      <c r="F3761" s="5" t="str">
        <f t="shared" si="467"/>
        <v>Q3</v>
      </c>
      <c r="G3761" s="5" t="s">
        <v>63</v>
      </c>
      <c r="H3761" s="5" t="s">
        <v>86</v>
      </c>
      <c r="I3761" s="5" t="s">
        <v>87</v>
      </c>
      <c r="J3761" s="5" t="s">
        <v>46</v>
      </c>
      <c r="K3761" s="5" t="s">
        <v>61</v>
      </c>
      <c r="L3761" s="5" t="s">
        <v>76</v>
      </c>
      <c r="M3761" s="5" t="s">
        <v>49</v>
      </c>
      <c r="N3761" s="5">
        <v>4</v>
      </c>
      <c r="O3761" s="7">
        <v>266</v>
      </c>
      <c r="P3761" s="8">
        <v>0.05</v>
      </c>
      <c r="Q3761" s="7">
        <v>110</v>
      </c>
      <c r="R3761" s="9">
        <f t="shared" si="468"/>
        <v>1010.8</v>
      </c>
      <c r="S3761" s="9">
        <f t="shared" si="469"/>
        <v>440</v>
      </c>
      <c r="T3761" s="9">
        <f t="shared" si="470"/>
        <v>570.79999999999995</v>
      </c>
      <c r="U3761" s="10">
        <f t="shared" si="471"/>
        <v>0.56470122675108825</v>
      </c>
      <c r="V3761" s="5" t="s">
        <v>42</v>
      </c>
    </row>
    <row r="3762" spans="1:22" x14ac:dyDescent="0.3">
      <c r="A3762" s="5" t="s">
        <v>3849</v>
      </c>
      <c r="B3762" s="6">
        <v>45870</v>
      </c>
      <c r="C3762" s="5">
        <f t="shared" si="464"/>
        <v>2025</v>
      </c>
      <c r="D3762" s="5">
        <f t="shared" si="465"/>
        <v>8</v>
      </c>
      <c r="E3762" s="5" t="str">
        <f t="shared" si="466"/>
        <v>Aug</v>
      </c>
      <c r="F3762" s="5" t="str">
        <f t="shared" si="467"/>
        <v>Q3</v>
      </c>
      <c r="G3762" s="5" t="s">
        <v>58</v>
      </c>
      <c r="H3762" s="5" t="s">
        <v>68</v>
      </c>
      <c r="I3762" s="5" t="s">
        <v>69</v>
      </c>
      <c r="J3762" s="5" t="s">
        <v>81</v>
      </c>
      <c r="K3762" s="5" t="s">
        <v>94</v>
      </c>
      <c r="L3762" s="5" t="s">
        <v>48</v>
      </c>
      <c r="M3762" s="5" t="s">
        <v>56</v>
      </c>
      <c r="N3762" s="5">
        <v>2</v>
      </c>
      <c r="O3762" s="7">
        <v>30190</v>
      </c>
      <c r="P3762" s="8">
        <v>0.1</v>
      </c>
      <c r="Q3762" s="7">
        <v>20674</v>
      </c>
      <c r="R3762" s="9">
        <f t="shared" si="468"/>
        <v>54342</v>
      </c>
      <c r="S3762" s="9">
        <f t="shared" si="469"/>
        <v>41348</v>
      </c>
      <c r="T3762" s="9">
        <f t="shared" si="470"/>
        <v>12994</v>
      </c>
      <c r="U3762" s="10">
        <f t="shared" si="471"/>
        <v>0.23911523315299399</v>
      </c>
      <c r="V3762" s="5" t="s">
        <v>42</v>
      </c>
    </row>
    <row r="3763" spans="1:22" x14ac:dyDescent="0.3">
      <c r="A3763" s="5" t="s">
        <v>3850</v>
      </c>
      <c r="B3763" s="6">
        <v>45871</v>
      </c>
      <c r="C3763" s="5">
        <f t="shared" si="464"/>
        <v>2025</v>
      </c>
      <c r="D3763" s="5">
        <f t="shared" si="465"/>
        <v>8</v>
      </c>
      <c r="E3763" s="5" t="str">
        <f t="shared" si="466"/>
        <v>Aug</v>
      </c>
      <c r="F3763" s="5" t="str">
        <f t="shared" si="467"/>
        <v>Q3</v>
      </c>
      <c r="G3763" s="5" t="s">
        <v>35</v>
      </c>
      <c r="H3763" s="5" t="s">
        <v>91</v>
      </c>
      <c r="I3763" s="5" t="s">
        <v>92</v>
      </c>
      <c r="J3763" s="5" t="s">
        <v>54</v>
      </c>
      <c r="K3763" s="5" t="s">
        <v>55</v>
      </c>
      <c r="L3763" s="5" t="s">
        <v>40</v>
      </c>
      <c r="M3763" s="5" t="s">
        <v>49</v>
      </c>
      <c r="N3763" s="5">
        <v>1</v>
      </c>
      <c r="O3763" s="7">
        <v>2592</v>
      </c>
      <c r="P3763" s="8">
        <v>0.15</v>
      </c>
      <c r="Q3763" s="7">
        <v>1559</v>
      </c>
      <c r="R3763" s="9">
        <f t="shared" si="468"/>
        <v>2203.1999999999998</v>
      </c>
      <c r="S3763" s="9">
        <f t="shared" si="469"/>
        <v>1559</v>
      </c>
      <c r="T3763" s="9">
        <f t="shared" si="470"/>
        <v>644.19999999999982</v>
      </c>
      <c r="U3763" s="10">
        <f t="shared" si="471"/>
        <v>0.29239288307915751</v>
      </c>
      <c r="V3763" s="5" t="s">
        <v>42</v>
      </c>
    </row>
    <row r="3764" spans="1:22" x14ac:dyDescent="0.3">
      <c r="A3764" s="5" t="s">
        <v>3851</v>
      </c>
      <c r="B3764" s="6">
        <v>45872</v>
      </c>
      <c r="C3764" s="5">
        <f t="shared" si="464"/>
        <v>2025</v>
      </c>
      <c r="D3764" s="5">
        <f t="shared" si="465"/>
        <v>8</v>
      </c>
      <c r="E3764" s="5" t="str">
        <f t="shared" si="466"/>
        <v>Aug</v>
      </c>
      <c r="F3764" s="5" t="str">
        <f t="shared" si="467"/>
        <v>Q3</v>
      </c>
      <c r="G3764" s="5" t="s">
        <v>63</v>
      </c>
      <c r="H3764" s="5" t="s">
        <v>64</v>
      </c>
      <c r="I3764" s="5" t="s">
        <v>65</v>
      </c>
      <c r="J3764" s="5" t="s">
        <v>38</v>
      </c>
      <c r="K3764" s="5" t="s">
        <v>75</v>
      </c>
      <c r="L3764" s="5" t="s">
        <v>40</v>
      </c>
      <c r="M3764" s="5" t="s">
        <v>56</v>
      </c>
      <c r="N3764" s="5">
        <v>1</v>
      </c>
      <c r="O3764" s="7">
        <v>10588</v>
      </c>
      <c r="P3764" s="8">
        <v>0.1</v>
      </c>
      <c r="Q3764" s="7">
        <v>7953</v>
      </c>
      <c r="R3764" s="9">
        <f t="shared" si="468"/>
        <v>9529.2000000000007</v>
      </c>
      <c r="S3764" s="9">
        <f t="shared" si="469"/>
        <v>7953</v>
      </c>
      <c r="T3764" s="9">
        <f t="shared" si="470"/>
        <v>1576.2000000000007</v>
      </c>
      <c r="U3764" s="10">
        <f t="shared" si="471"/>
        <v>0.16540737942324651</v>
      </c>
      <c r="V3764" s="5" t="s">
        <v>42</v>
      </c>
    </row>
    <row r="3765" spans="1:22" x14ac:dyDescent="0.3">
      <c r="A3765" s="5" t="s">
        <v>3852</v>
      </c>
      <c r="B3765" s="6">
        <v>45873</v>
      </c>
      <c r="C3765" s="5">
        <f t="shared" si="464"/>
        <v>2025</v>
      </c>
      <c r="D3765" s="5">
        <f t="shared" si="465"/>
        <v>8</v>
      </c>
      <c r="E3765" s="5" t="str">
        <f t="shared" si="466"/>
        <v>Aug</v>
      </c>
      <c r="F3765" s="5" t="str">
        <f t="shared" si="467"/>
        <v>Q3</v>
      </c>
      <c r="G3765" s="5" t="s">
        <v>51</v>
      </c>
      <c r="H3765" s="5" t="s">
        <v>79</v>
      </c>
      <c r="I3765" s="5" t="s">
        <v>80</v>
      </c>
      <c r="J3765" s="5" t="s">
        <v>46</v>
      </c>
      <c r="K3765" s="5" t="s">
        <v>61</v>
      </c>
      <c r="L3765" s="5" t="s">
        <v>40</v>
      </c>
      <c r="M3765" s="5" t="s">
        <v>56</v>
      </c>
      <c r="N3765" s="5">
        <v>8</v>
      </c>
      <c r="O3765" s="7">
        <v>229</v>
      </c>
      <c r="P3765" s="8">
        <v>0</v>
      </c>
      <c r="Q3765" s="7">
        <v>99</v>
      </c>
      <c r="R3765" s="9">
        <f t="shared" si="468"/>
        <v>1832</v>
      </c>
      <c r="S3765" s="9">
        <f t="shared" si="469"/>
        <v>792</v>
      </c>
      <c r="T3765" s="9">
        <f t="shared" si="470"/>
        <v>1040</v>
      </c>
      <c r="U3765" s="10">
        <f t="shared" si="471"/>
        <v>0.56768558951965065</v>
      </c>
      <c r="V3765" s="5" t="s">
        <v>42</v>
      </c>
    </row>
    <row r="3766" spans="1:22" x14ac:dyDescent="0.3">
      <c r="A3766" s="5" t="s">
        <v>3853</v>
      </c>
      <c r="B3766" s="6">
        <v>45873</v>
      </c>
      <c r="C3766" s="5">
        <f t="shared" si="464"/>
        <v>2025</v>
      </c>
      <c r="D3766" s="5">
        <f t="shared" si="465"/>
        <v>8</v>
      </c>
      <c r="E3766" s="5" t="str">
        <f t="shared" si="466"/>
        <v>Aug</v>
      </c>
      <c r="F3766" s="5" t="str">
        <f t="shared" si="467"/>
        <v>Q3</v>
      </c>
      <c r="G3766" s="5" t="s">
        <v>35</v>
      </c>
      <c r="H3766" s="5" t="s">
        <v>36</v>
      </c>
      <c r="I3766" s="5" t="s">
        <v>37</v>
      </c>
      <c r="J3766" s="5" t="s">
        <v>46</v>
      </c>
      <c r="K3766" s="5" t="s">
        <v>89</v>
      </c>
      <c r="L3766" s="5" t="s">
        <v>48</v>
      </c>
      <c r="M3766" s="5" t="s">
        <v>41</v>
      </c>
      <c r="N3766" s="5">
        <v>1</v>
      </c>
      <c r="O3766" s="7">
        <v>1993</v>
      </c>
      <c r="P3766" s="8">
        <v>0.05</v>
      </c>
      <c r="Q3766" s="7">
        <v>1164</v>
      </c>
      <c r="R3766" s="9">
        <f t="shared" si="468"/>
        <v>1893.35</v>
      </c>
      <c r="S3766" s="9">
        <f t="shared" si="469"/>
        <v>1164</v>
      </c>
      <c r="T3766" s="9">
        <f t="shared" si="470"/>
        <v>729.34999999999991</v>
      </c>
      <c r="U3766" s="10">
        <f t="shared" si="471"/>
        <v>0.38521667943063881</v>
      </c>
      <c r="V3766" s="5" t="s">
        <v>42</v>
      </c>
    </row>
    <row r="3767" spans="1:22" x14ac:dyDescent="0.3">
      <c r="A3767" s="5" t="s">
        <v>3854</v>
      </c>
      <c r="B3767" s="6">
        <v>45873</v>
      </c>
      <c r="C3767" s="5">
        <f t="shared" si="464"/>
        <v>2025</v>
      </c>
      <c r="D3767" s="5">
        <f t="shared" si="465"/>
        <v>8</v>
      </c>
      <c r="E3767" s="5" t="str">
        <f t="shared" si="466"/>
        <v>Aug</v>
      </c>
      <c r="F3767" s="5" t="str">
        <f t="shared" si="467"/>
        <v>Q3</v>
      </c>
      <c r="G3767" s="5" t="s">
        <v>58</v>
      </c>
      <c r="H3767" s="5" t="s">
        <v>68</v>
      </c>
      <c r="I3767" s="5" t="s">
        <v>69</v>
      </c>
      <c r="J3767" s="5" t="s">
        <v>46</v>
      </c>
      <c r="K3767" s="5" t="s">
        <v>66</v>
      </c>
      <c r="L3767" s="5" t="s">
        <v>76</v>
      </c>
      <c r="M3767" s="5" t="s">
        <v>41</v>
      </c>
      <c r="N3767" s="5">
        <v>8</v>
      </c>
      <c r="O3767" s="7">
        <v>313</v>
      </c>
      <c r="P3767" s="8">
        <v>0.05</v>
      </c>
      <c r="Q3767" s="7">
        <v>128</v>
      </c>
      <c r="R3767" s="9">
        <f t="shared" si="468"/>
        <v>2378.7999999999997</v>
      </c>
      <c r="S3767" s="9">
        <f t="shared" si="469"/>
        <v>1024</v>
      </c>
      <c r="T3767" s="9">
        <f t="shared" si="470"/>
        <v>1354.7999999999997</v>
      </c>
      <c r="U3767" s="10">
        <f t="shared" si="471"/>
        <v>0.56953085589372787</v>
      </c>
      <c r="V3767" s="5" t="s">
        <v>42</v>
      </c>
    </row>
    <row r="3768" spans="1:22" x14ac:dyDescent="0.3">
      <c r="A3768" s="5" t="s">
        <v>3855</v>
      </c>
      <c r="B3768" s="6">
        <v>45873</v>
      </c>
      <c r="C3768" s="5">
        <f t="shared" si="464"/>
        <v>2025</v>
      </c>
      <c r="D3768" s="5">
        <f t="shared" si="465"/>
        <v>8</v>
      </c>
      <c r="E3768" s="5" t="str">
        <f t="shared" si="466"/>
        <v>Aug</v>
      </c>
      <c r="F3768" s="5" t="str">
        <f t="shared" si="467"/>
        <v>Q3</v>
      </c>
      <c r="G3768" s="5" t="s">
        <v>51</v>
      </c>
      <c r="H3768" s="5" t="s">
        <v>52</v>
      </c>
      <c r="I3768" s="5" t="s">
        <v>53</v>
      </c>
      <c r="J3768" s="5" t="s">
        <v>46</v>
      </c>
      <c r="K3768" s="5" t="s">
        <v>89</v>
      </c>
      <c r="L3768" s="5" t="s">
        <v>48</v>
      </c>
      <c r="M3768" s="5" t="s">
        <v>41</v>
      </c>
      <c r="N3768" s="5">
        <v>2</v>
      </c>
      <c r="O3768" s="7">
        <v>2171</v>
      </c>
      <c r="P3768" s="8">
        <v>0.05</v>
      </c>
      <c r="Q3768" s="7">
        <v>1289</v>
      </c>
      <c r="R3768" s="9">
        <f t="shared" si="468"/>
        <v>4124.8999999999996</v>
      </c>
      <c r="S3768" s="9">
        <f t="shared" si="469"/>
        <v>2578</v>
      </c>
      <c r="T3768" s="9">
        <f t="shared" si="470"/>
        <v>1546.8999999999996</v>
      </c>
      <c r="U3768" s="10">
        <f t="shared" si="471"/>
        <v>0.37501515188246981</v>
      </c>
      <c r="V3768" s="5" t="s">
        <v>42</v>
      </c>
    </row>
    <row r="3769" spans="1:22" x14ac:dyDescent="0.3">
      <c r="A3769" s="5" t="s">
        <v>3856</v>
      </c>
      <c r="B3769" s="6">
        <v>45874</v>
      </c>
      <c r="C3769" s="5">
        <f t="shared" si="464"/>
        <v>2025</v>
      </c>
      <c r="D3769" s="5">
        <f t="shared" si="465"/>
        <v>8</v>
      </c>
      <c r="E3769" s="5" t="str">
        <f t="shared" si="466"/>
        <v>Aug</v>
      </c>
      <c r="F3769" s="5" t="str">
        <f t="shared" si="467"/>
        <v>Q3</v>
      </c>
      <c r="G3769" s="5" t="s">
        <v>51</v>
      </c>
      <c r="H3769" s="5" t="s">
        <v>106</v>
      </c>
      <c r="I3769" s="5" t="s">
        <v>107</v>
      </c>
      <c r="J3769" s="5" t="s">
        <v>54</v>
      </c>
      <c r="K3769" s="5" t="s">
        <v>99</v>
      </c>
      <c r="L3769" s="5" t="s">
        <v>40</v>
      </c>
      <c r="M3769" s="5" t="s">
        <v>49</v>
      </c>
      <c r="N3769" s="5">
        <v>3</v>
      </c>
      <c r="O3769" s="7">
        <v>1688</v>
      </c>
      <c r="P3769" s="8">
        <v>0.05</v>
      </c>
      <c r="Q3769" s="7">
        <v>874</v>
      </c>
      <c r="R3769" s="9">
        <f t="shared" si="468"/>
        <v>4810.8</v>
      </c>
      <c r="S3769" s="9">
        <f t="shared" si="469"/>
        <v>2622</v>
      </c>
      <c r="T3769" s="9">
        <f t="shared" si="470"/>
        <v>2188.8000000000002</v>
      </c>
      <c r="U3769" s="10">
        <f t="shared" si="471"/>
        <v>0.45497630331753558</v>
      </c>
      <c r="V3769" s="5" t="s">
        <v>42</v>
      </c>
    </row>
    <row r="3770" spans="1:22" x14ac:dyDescent="0.3">
      <c r="A3770" s="5" t="s">
        <v>3857</v>
      </c>
      <c r="B3770" s="6">
        <v>45874</v>
      </c>
      <c r="C3770" s="5">
        <f t="shared" si="464"/>
        <v>2025</v>
      </c>
      <c r="D3770" s="5">
        <f t="shared" si="465"/>
        <v>8</v>
      </c>
      <c r="E3770" s="5" t="str">
        <f t="shared" si="466"/>
        <v>Aug</v>
      </c>
      <c r="F3770" s="5" t="str">
        <f t="shared" si="467"/>
        <v>Q3</v>
      </c>
      <c r="G3770" s="5" t="s">
        <v>35</v>
      </c>
      <c r="H3770" s="5" t="s">
        <v>44</v>
      </c>
      <c r="I3770" s="5" t="s">
        <v>45</v>
      </c>
      <c r="J3770" s="5" t="s">
        <v>54</v>
      </c>
      <c r="K3770" s="5" t="s">
        <v>84</v>
      </c>
      <c r="L3770" s="5" t="s">
        <v>40</v>
      </c>
      <c r="M3770" s="5" t="s">
        <v>56</v>
      </c>
      <c r="N3770" s="5">
        <v>4</v>
      </c>
      <c r="O3770" s="7">
        <v>2319</v>
      </c>
      <c r="P3770" s="8">
        <v>0</v>
      </c>
      <c r="Q3770" s="7">
        <v>1128</v>
      </c>
      <c r="R3770" s="9">
        <f t="shared" si="468"/>
        <v>9276</v>
      </c>
      <c r="S3770" s="9">
        <f t="shared" si="469"/>
        <v>4512</v>
      </c>
      <c r="T3770" s="9">
        <f t="shared" si="470"/>
        <v>4764</v>
      </c>
      <c r="U3770" s="10">
        <f t="shared" si="471"/>
        <v>0.51358344113842169</v>
      </c>
      <c r="V3770" s="5" t="s">
        <v>42</v>
      </c>
    </row>
    <row r="3771" spans="1:22" x14ac:dyDescent="0.3">
      <c r="A3771" s="5" t="s">
        <v>3858</v>
      </c>
      <c r="B3771" s="6">
        <v>45874</v>
      </c>
      <c r="C3771" s="5">
        <f t="shared" si="464"/>
        <v>2025</v>
      </c>
      <c r="D3771" s="5">
        <f t="shared" si="465"/>
        <v>8</v>
      </c>
      <c r="E3771" s="5" t="str">
        <f t="shared" si="466"/>
        <v>Aug</v>
      </c>
      <c r="F3771" s="5" t="str">
        <f t="shared" si="467"/>
        <v>Q3</v>
      </c>
      <c r="G3771" s="5" t="s">
        <v>35</v>
      </c>
      <c r="H3771" s="5" t="s">
        <v>91</v>
      </c>
      <c r="I3771" s="5" t="s">
        <v>92</v>
      </c>
      <c r="J3771" s="5" t="s">
        <v>46</v>
      </c>
      <c r="K3771" s="5" t="s">
        <v>47</v>
      </c>
      <c r="L3771" s="5" t="s">
        <v>76</v>
      </c>
      <c r="M3771" s="5" t="s">
        <v>49</v>
      </c>
      <c r="N3771" s="5">
        <v>1</v>
      </c>
      <c r="O3771" s="7">
        <v>474</v>
      </c>
      <c r="P3771" s="8">
        <v>0.05</v>
      </c>
      <c r="Q3771" s="7">
        <v>209</v>
      </c>
      <c r="R3771" s="9">
        <f t="shared" si="468"/>
        <v>450.29999999999995</v>
      </c>
      <c r="S3771" s="9">
        <f t="shared" si="469"/>
        <v>209</v>
      </c>
      <c r="T3771" s="9">
        <f t="shared" si="470"/>
        <v>241.29999999999995</v>
      </c>
      <c r="U3771" s="10">
        <f t="shared" si="471"/>
        <v>0.53586497890295359</v>
      </c>
      <c r="V3771" s="5" t="s">
        <v>42</v>
      </c>
    </row>
    <row r="3772" spans="1:22" x14ac:dyDescent="0.3">
      <c r="A3772" s="5" t="s">
        <v>3859</v>
      </c>
      <c r="B3772" s="6">
        <v>45874</v>
      </c>
      <c r="C3772" s="5">
        <f t="shared" si="464"/>
        <v>2025</v>
      </c>
      <c r="D3772" s="5">
        <f t="shared" si="465"/>
        <v>8</v>
      </c>
      <c r="E3772" s="5" t="str">
        <f t="shared" si="466"/>
        <v>Aug</v>
      </c>
      <c r="F3772" s="5" t="str">
        <f t="shared" si="467"/>
        <v>Q3</v>
      </c>
      <c r="G3772" s="5" t="s">
        <v>51</v>
      </c>
      <c r="H3772" s="5" t="s">
        <v>106</v>
      </c>
      <c r="I3772" s="5" t="s">
        <v>107</v>
      </c>
      <c r="J3772" s="5" t="s">
        <v>46</v>
      </c>
      <c r="K3772" s="5" t="s">
        <v>47</v>
      </c>
      <c r="L3772" s="5" t="s">
        <v>76</v>
      </c>
      <c r="M3772" s="5" t="s">
        <v>41</v>
      </c>
      <c r="N3772" s="5">
        <v>5</v>
      </c>
      <c r="O3772" s="7">
        <v>408</v>
      </c>
      <c r="P3772" s="8">
        <v>0.05</v>
      </c>
      <c r="Q3772" s="7">
        <v>180</v>
      </c>
      <c r="R3772" s="9">
        <f t="shared" si="468"/>
        <v>1938</v>
      </c>
      <c r="S3772" s="9">
        <f t="shared" si="469"/>
        <v>900</v>
      </c>
      <c r="T3772" s="9">
        <f t="shared" si="470"/>
        <v>1038</v>
      </c>
      <c r="U3772" s="10">
        <f t="shared" si="471"/>
        <v>0.5356037151702786</v>
      </c>
      <c r="V3772" s="5" t="s">
        <v>42</v>
      </c>
    </row>
    <row r="3773" spans="1:22" x14ac:dyDescent="0.3">
      <c r="A3773" s="5" t="s">
        <v>3860</v>
      </c>
      <c r="B3773" s="6">
        <v>45874</v>
      </c>
      <c r="C3773" s="5">
        <f t="shared" si="464"/>
        <v>2025</v>
      </c>
      <c r="D3773" s="5">
        <f t="shared" si="465"/>
        <v>8</v>
      </c>
      <c r="E3773" s="5" t="str">
        <f t="shared" si="466"/>
        <v>Aug</v>
      </c>
      <c r="F3773" s="5" t="str">
        <f t="shared" si="467"/>
        <v>Q3</v>
      </c>
      <c r="G3773" s="5" t="s">
        <v>51</v>
      </c>
      <c r="H3773" s="5" t="s">
        <v>106</v>
      </c>
      <c r="I3773" s="5" t="s">
        <v>107</v>
      </c>
      <c r="J3773" s="5" t="s">
        <v>81</v>
      </c>
      <c r="K3773" s="5" t="s">
        <v>130</v>
      </c>
      <c r="L3773" s="5" t="s">
        <v>40</v>
      </c>
      <c r="M3773" s="5" t="s">
        <v>56</v>
      </c>
      <c r="N3773" s="5">
        <v>1</v>
      </c>
      <c r="O3773" s="7">
        <v>12670</v>
      </c>
      <c r="P3773" s="8">
        <v>0.35</v>
      </c>
      <c r="Q3773" s="7">
        <v>7667</v>
      </c>
      <c r="R3773" s="9">
        <f t="shared" si="468"/>
        <v>8235.5</v>
      </c>
      <c r="S3773" s="9">
        <f t="shared" si="469"/>
        <v>7667</v>
      </c>
      <c r="T3773" s="9">
        <f t="shared" si="470"/>
        <v>568.5</v>
      </c>
      <c r="U3773" s="10">
        <f t="shared" si="471"/>
        <v>6.9030417096715438E-2</v>
      </c>
      <c r="V3773" s="5" t="s">
        <v>42</v>
      </c>
    </row>
    <row r="3774" spans="1:22" x14ac:dyDescent="0.3">
      <c r="A3774" s="5" t="s">
        <v>3861</v>
      </c>
      <c r="B3774" s="6">
        <v>45874</v>
      </c>
      <c r="C3774" s="5">
        <f t="shared" si="464"/>
        <v>2025</v>
      </c>
      <c r="D3774" s="5">
        <f t="shared" si="465"/>
        <v>8</v>
      </c>
      <c r="E3774" s="5" t="str">
        <f t="shared" si="466"/>
        <v>Aug</v>
      </c>
      <c r="F3774" s="5" t="str">
        <f t="shared" si="467"/>
        <v>Q3</v>
      </c>
      <c r="G3774" s="5" t="s">
        <v>58</v>
      </c>
      <c r="H3774" s="5" t="s">
        <v>59</v>
      </c>
      <c r="I3774" s="5" t="s">
        <v>60</v>
      </c>
      <c r="J3774" s="5" t="s">
        <v>81</v>
      </c>
      <c r="K3774" s="5" t="s">
        <v>146</v>
      </c>
      <c r="L3774" s="5" t="s">
        <v>40</v>
      </c>
      <c r="M3774" s="5" t="s">
        <v>41</v>
      </c>
      <c r="N3774" s="5">
        <v>2</v>
      </c>
      <c r="O3774" s="7">
        <v>9163</v>
      </c>
      <c r="P3774" s="8">
        <v>0.2</v>
      </c>
      <c r="Q3774" s="7">
        <v>5689</v>
      </c>
      <c r="R3774" s="9">
        <f t="shared" si="468"/>
        <v>14660.800000000001</v>
      </c>
      <c r="S3774" s="9">
        <f t="shared" si="469"/>
        <v>11378</v>
      </c>
      <c r="T3774" s="9">
        <f t="shared" si="470"/>
        <v>3282.8000000000011</v>
      </c>
      <c r="U3774" s="10">
        <f t="shared" si="471"/>
        <v>0.22391683946305802</v>
      </c>
      <c r="V3774" s="5" t="s">
        <v>42</v>
      </c>
    </row>
    <row r="3775" spans="1:22" x14ac:dyDescent="0.3">
      <c r="A3775" s="5" t="s">
        <v>3862</v>
      </c>
      <c r="B3775" s="6">
        <v>45875</v>
      </c>
      <c r="C3775" s="5">
        <f t="shared" si="464"/>
        <v>2025</v>
      </c>
      <c r="D3775" s="5">
        <f t="shared" si="465"/>
        <v>8</v>
      </c>
      <c r="E3775" s="5" t="str">
        <f t="shared" si="466"/>
        <v>Aug</v>
      </c>
      <c r="F3775" s="5" t="str">
        <f t="shared" si="467"/>
        <v>Q3</v>
      </c>
      <c r="G3775" s="5" t="s">
        <v>63</v>
      </c>
      <c r="H3775" s="5" t="s">
        <v>64</v>
      </c>
      <c r="I3775" s="5" t="s">
        <v>65</v>
      </c>
      <c r="J3775" s="5" t="s">
        <v>38</v>
      </c>
      <c r="K3775" s="5" t="s">
        <v>104</v>
      </c>
      <c r="L3775" s="5" t="s">
        <v>76</v>
      </c>
      <c r="M3775" s="5" t="s">
        <v>49</v>
      </c>
      <c r="N3775" s="5">
        <v>1</v>
      </c>
      <c r="O3775" s="7">
        <v>1421</v>
      </c>
      <c r="P3775" s="8">
        <v>0.05</v>
      </c>
      <c r="Q3775" s="7">
        <v>693</v>
      </c>
      <c r="R3775" s="9">
        <f t="shared" si="468"/>
        <v>1349.95</v>
      </c>
      <c r="S3775" s="9">
        <f t="shared" si="469"/>
        <v>693</v>
      </c>
      <c r="T3775" s="9">
        <f t="shared" si="470"/>
        <v>656.95</v>
      </c>
      <c r="U3775" s="10">
        <f t="shared" si="471"/>
        <v>0.48664765361680062</v>
      </c>
      <c r="V3775" s="5" t="s">
        <v>42</v>
      </c>
    </row>
    <row r="3776" spans="1:22" x14ac:dyDescent="0.3">
      <c r="A3776" s="5" t="s">
        <v>3863</v>
      </c>
      <c r="B3776" s="6">
        <v>45875</v>
      </c>
      <c r="C3776" s="5">
        <f t="shared" si="464"/>
        <v>2025</v>
      </c>
      <c r="D3776" s="5">
        <f t="shared" si="465"/>
        <v>8</v>
      </c>
      <c r="E3776" s="5" t="str">
        <f t="shared" si="466"/>
        <v>Aug</v>
      </c>
      <c r="F3776" s="5" t="str">
        <f t="shared" si="467"/>
        <v>Q3</v>
      </c>
      <c r="G3776" s="5" t="s">
        <v>35</v>
      </c>
      <c r="H3776" s="5" t="s">
        <v>44</v>
      </c>
      <c r="I3776" s="5" t="s">
        <v>45</v>
      </c>
      <c r="J3776" s="5" t="s">
        <v>38</v>
      </c>
      <c r="K3776" s="5" t="s">
        <v>39</v>
      </c>
      <c r="L3776" s="5" t="s">
        <v>76</v>
      </c>
      <c r="M3776" s="5" t="s">
        <v>49</v>
      </c>
      <c r="N3776" s="5">
        <v>1</v>
      </c>
      <c r="O3776" s="7">
        <v>51347</v>
      </c>
      <c r="P3776" s="8">
        <v>0.05</v>
      </c>
      <c r="Q3776" s="7">
        <v>43260</v>
      </c>
      <c r="R3776" s="9">
        <f t="shared" si="468"/>
        <v>48779.649999999994</v>
      </c>
      <c r="S3776" s="9">
        <f t="shared" si="469"/>
        <v>43260</v>
      </c>
      <c r="T3776" s="9">
        <f t="shared" si="470"/>
        <v>5519.6499999999942</v>
      </c>
      <c r="U3776" s="10">
        <f t="shared" si="471"/>
        <v>0.11315476843314773</v>
      </c>
      <c r="V3776" s="5" t="s">
        <v>42</v>
      </c>
    </row>
    <row r="3777" spans="1:22" x14ac:dyDescent="0.3">
      <c r="A3777" s="5" t="s">
        <v>3864</v>
      </c>
      <c r="B3777" s="6">
        <v>45875</v>
      </c>
      <c r="C3777" s="5">
        <f t="shared" si="464"/>
        <v>2025</v>
      </c>
      <c r="D3777" s="5">
        <f t="shared" si="465"/>
        <v>8</v>
      </c>
      <c r="E3777" s="5" t="str">
        <f t="shared" si="466"/>
        <v>Aug</v>
      </c>
      <c r="F3777" s="5" t="str">
        <f t="shared" si="467"/>
        <v>Q3</v>
      </c>
      <c r="G3777" s="5" t="s">
        <v>63</v>
      </c>
      <c r="H3777" s="5" t="s">
        <v>109</v>
      </c>
      <c r="I3777" s="5" t="s">
        <v>110</v>
      </c>
      <c r="J3777" s="5" t="s">
        <v>38</v>
      </c>
      <c r="K3777" s="5" t="s">
        <v>39</v>
      </c>
      <c r="L3777" s="5" t="s">
        <v>40</v>
      </c>
      <c r="M3777" s="5" t="s">
        <v>41</v>
      </c>
      <c r="N3777" s="5">
        <v>4</v>
      </c>
      <c r="O3777" s="7">
        <v>57065</v>
      </c>
      <c r="P3777" s="8">
        <v>0.15</v>
      </c>
      <c r="Q3777" s="7">
        <v>48393</v>
      </c>
      <c r="R3777" s="9">
        <f t="shared" si="468"/>
        <v>194021</v>
      </c>
      <c r="S3777" s="9">
        <f t="shared" si="469"/>
        <v>193572</v>
      </c>
      <c r="T3777" s="9">
        <f t="shared" si="470"/>
        <v>449</v>
      </c>
      <c r="U3777" s="10">
        <f t="shared" si="471"/>
        <v>2.314182485401065E-3</v>
      </c>
      <c r="V3777" s="5" t="s">
        <v>42</v>
      </c>
    </row>
    <row r="3778" spans="1:22" x14ac:dyDescent="0.3">
      <c r="A3778" s="5" t="s">
        <v>3865</v>
      </c>
      <c r="B3778" s="6">
        <v>45876</v>
      </c>
      <c r="C3778" s="5">
        <f t="shared" ref="C3778:C3841" si="472">YEAR(B3778)</f>
        <v>2025</v>
      </c>
      <c r="D3778" s="5">
        <f t="shared" ref="D3778:D3841" si="473">MONTH(B3778)</f>
        <v>8</v>
      </c>
      <c r="E3778" s="5" t="str">
        <f t="shared" ref="E3778:E3841" si="474">TEXT(B3778,"mmm")</f>
        <v>Aug</v>
      </c>
      <c r="F3778" s="5" t="str">
        <f t="shared" ref="F3778:F3841" si="475">"Q"&amp;ROUNDUP(D3778/3,0)</f>
        <v>Q3</v>
      </c>
      <c r="G3778" s="5" t="s">
        <v>58</v>
      </c>
      <c r="H3778" s="5" t="s">
        <v>72</v>
      </c>
      <c r="I3778" s="5" t="s">
        <v>73</v>
      </c>
      <c r="J3778" s="5" t="s">
        <v>81</v>
      </c>
      <c r="K3778" s="5" t="s">
        <v>82</v>
      </c>
      <c r="L3778" s="5" t="s">
        <v>76</v>
      </c>
      <c r="M3778" s="5" t="s">
        <v>41</v>
      </c>
      <c r="N3778" s="5">
        <v>1</v>
      </c>
      <c r="O3778" s="7">
        <v>6030</v>
      </c>
      <c r="P3778" s="8">
        <v>0.15</v>
      </c>
      <c r="Q3778" s="7">
        <v>3279</v>
      </c>
      <c r="R3778" s="9">
        <f t="shared" ref="R3778:R3841" si="476">N3778*O3778*(1-P3778)</f>
        <v>5125.5</v>
      </c>
      <c r="S3778" s="9">
        <f t="shared" ref="S3778:S3841" si="477">N3778*Q3778</f>
        <v>3279</v>
      </c>
      <c r="T3778" s="9">
        <f t="shared" ref="T3778:T3841" si="478">R3778-S3778</f>
        <v>1846.5</v>
      </c>
      <c r="U3778" s="10">
        <f t="shared" ref="U3778:U3841" si="479">IF(R3778=0,0,T3778/R3778)</f>
        <v>0.36025753585016096</v>
      </c>
      <c r="V3778" s="5" t="s">
        <v>42</v>
      </c>
    </row>
    <row r="3779" spans="1:22" x14ac:dyDescent="0.3">
      <c r="A3779" s="5" t="s">
        <v>3866</v>
      </c>
      <c r="B3779" s="6">
        <v>45876</v>
      </c>
      <c r="C3779" s="5">
        <f t="shared" si="472"/>
        <v>2025</v>
      </c>
      <c r="D3779" s="5">
        <f t="shared" si="473"/>
        <v>8</v>
      </c>
      <c r="E3779" s="5" t="str">
        <f t="shared" si="474"/>
        <v>Aug</v>
      </c>
      <c r="F3779" s="5" t="str">
        <f t="shared" si="475"/>
        <v>Q3</v>
      </c>
      <c r="G3779" s="5" t="s">
        <v>51</v>
      </c>
      <c r="H3779" s="5" t="s">
        <v>52</v>
      </c>
      <c r="I3779" s="5" t="s">
        <v>53</v>
      </c>
      <c r="J3779" s="5" t="s">
        <v>54</v>
      </c>
      <c r="K3779" s="5" t="s">
        <v>99</v>
      </c>
      <c r="L3779" s="5" t="s">
        <v>48</v>
      </c>
      <c r="M3779" s="5" t="s">
        <v>41</v>
      </c>
      <c r="N3779" s="5">
        <v>2</v>
      </c>
      <c r="O3779" s="7">
        <v>1696</v>
      </c>
      <c r="P3779" s="8">
        <v>0.05</v>
      </c>
      <c r="Q3779" s="7">
        <v>893</v>
      </c>
      <c r="R3779" s="9">
        <f t="shared" si="476"/>
        <v>3222.3999999999996</v>
      </c>
      <c r="S3779" s="9">
        <f t="shared" si="477"/>
        <v>1786</v>
      </c>
      <c r="T3779" s="9">
        <f t="shared" si="478"/>
        <v>1436.3999999999996</v>
      </c>
      <c r="U3779" s="10">
        <f t="shared" si="479"/>
        <v>0.445754716981132</v>
      </c>
      <c r="V3779" s="5" t="s">
        <v>42</v>
      </c>
    </row>
    <row r="3780" spans="1:22" x14ac:dyDescent="0.3">
      <c r="A3780" s="5" t="s">
        <v>3867</v>
      </c>
      <c r="B3780" s="6">
        <v>45876</v>
      </c>
      <c r="C3780" s="5">
        <f t="shared" si="472"/>
        <v>2025</v>
      </c>
      <c r="D3780" s="5">
        <f t="shared" si="473"/>
        <v>8</v>
      </c>
      <c r="E3780" s="5" t="str">
        <f t="shared" si="474"/>
        <v>Aug</v>
      </c>
      <c r="F3780" s="5" t="str">
        <f t="shared" si="475"/>
        <v>Q3</v>
      </c>
      <c r="G3780" s="5" t="s">
        <v>58</v>
      </c>
      <c r="H3780" s="5" t="s">
        <v>59</v>
      </c>
      <c r="I3780" s="5" t="s">
        <v>60</v>
      </c>
      <c r="J3780" s="5" t="s">
        <v>38</v>
      </c>
      <c r="K3780" s="5" t="s">
        <v>104</v>
      </c>
      <c r="L3780" s="5" t="s">
        <v>48</v>
      </c>
      <c r="M3780" s="5" t="s">
        <v>56</v>
      </c>
      <c r="N3780" s="5">
        <v>2</v>
      </c>
      <c r="O3780" s="7">
        <v>1352</v>
      </c>
      <c r="P3780" s="8">
        <v>0</v>
      </c>
      <c r="Q3780" s="7">
        <v>672</v>
      </c>
      <c r="R3780" s="9">
        <f t="shared" si="476"/>
        <v>2704</v>
      </c>
      <c r="S3780" s="9">
        <f t="shared" si="477"/>
        <v>1344</v>
      </c>
      <c r="T3780" s="9">
        <f t="shared" si="478"/>
        <v>1360</v>
      </c>
      <c r="U3780" s="10">
        <f t="shared" si="479"/>
        <v>0.50295857988165682</v>
      </c>
      <c r="V3780" s="5" t="s">
        <v>42</v>
      </c>
    </row>
    <row r="3781" spans="1:22" x14ac:dyDescent="0.3">
      <c r="A3781" s="5" t="s">
        <v>3868</v>
      </c>
      <c r="B3781" s="6">
        <v>45876</v>
      </c>
      <c r="C3781" s="5">
        <f t="shared" si="472"/>
        <v>2025</v>
      </c>
      <c r="D3781" s="5">
        <f t="shared" si="473"/>
        <v>8</v>
      </c>
      <c r="E3781" s="5" t="str">
        <f t="shared" si="474"/>
        <v>Aug</v>
      </c>
      <c r="F3781" s="5" t="str">
        <f t="shared" si="475"/>
        <v>Q3</v>
      </c>
      <c r="G3781" s="5" t="s">
        <v>35</v>
      </c>
      <c r="H3781" s="5" t="s">
        <v>44</v>
      </c>
      <c r="I3781" s="5" t="s">
        <v>45</v>
      </c>
      <c r="J3781" s="5" t="s">
        <v>54</v>
      </c>
      <c r="K3781" s="5" t="s">
        <v>99</v>
      </c>
      <c r="L3781" s="5" t="s">
        <v>40</v>
      </c>
      <c r="M3781" s="5" t="s">
        <v>49</v>
      </c>
      <c r="N3781" s="5">
        <v>3</v>
      </c>
      <c r="O3781" s="7">
        <v>1936</v>
      </c>
      <c r="P3781" s="8">
        <v>0</v>
      </c>
      <c r="Q3781" s="7">
        <v>977</v>
      </c>
      <c r="R3781" s="9">
        <f t="shared" si="476"/>
        <v>5808</v>
      </c>
      <c r="S3781" s="9">
        <f t="shared" si="477"/>
        <v>2931</v>
      </c>
      <c r="T3781" s="9">
        <f t="shared" si="478"/>
        <v>2877</v>
      </c>
      <c r="U3781" s="10">
        <f t="shared" si="479"/>
        <v>0.49535123966942146</v>
      </c>
      <c r="V3781" s="5" t="s">
        <v>42</v>
      </c>
    </row>
    <row r="3782" spans="1:22" x14ac:dyDescent="0.3">
      <c r="A3782" s="5" t="s">
        <v>3869</v>
      </c>
      <c r="B3782" s="6">
        <v>45876</v>
      </c>
      <c r="C3782" s="5">
        <f t="shared" si="472"/>
        <v>2025</v>
      </c>
      <c r="D3782" s="5">
        <f t="shared" si="473"/>
        <v>8</v>
      </c>
      <c r="E3782" s="5" t="str">
        <f t="shared" si="474"/>
        <v>Aug</v>
      </c>
      <c r="F3782" s="5" t="str">
        <f t="shared" si="475"/>
        <v>Q3</v>
      </c>
      <c r="G3782" s="5" t="s">
        <v>58</v>
      </c>
      <c r="H3782" s="5" t="s">
        <v>59</v>
      </c>
      <c r="I3782" s="5" t="s">
        <v>60</v>
      </c>
      <c r="J3782" s="5" t="s">
        <v>81</v>
      </c>
      <c r="K3782" s="5" t="s">
        <v>94</v>
      </c>
      <c r="L3782" s="5" t="s">
        <v>40</v>
      </c>
      <c r="M3782" s="5" t="s">
        <v>56</v>
      </c>
      <c r="N3782" s="5">
        <v>4</v>
      </c>
      <c r="O3782" s="7">
        <v>34618</v>
      </c>
      <c r="P3782" s="8">
        <v>0</v>
      </c>
      <c r="Q3782" s="7">
        <v>24209</v>
      </c>
      <c r="R3782" s="9">
        <f t="shared" si="476"/>
        <v>138472</v>
      </c>
      <c r="S3782" s="9">
        <f t="shared" si="477"/>
        <v>96836</v>
      </c>
      <c r="T3782" s="9">
        <f t="shared" si="478"/>
        <v>41636</v>
      </c>
      <c r="U3782" s="10">
        <f t="shared" si="479"/>
        <v>0.30068172626957074</v>
      </c>
      <c r="V3782" s="5" t="s">
        <v>42</v>
      </c>
    </row>
    <row r="3783" spans="1:22" x14ac:dyDescent="0.3">
      <c r="A3783" s="5" t="s">
        <v>3870</v>
      </c>
      <c r="B3783" s="6">
        <v>45876</v>
      </c>
      <c r="C3783" s="5">
        <f t="shared" si="472"/>
        <v>2025</v>
      </c>
      <c r="D3783" s="5">
        <f t="shared" si="473"/>
        <v>8</v>
      </c>
      <c r="E3783" s="5" t="str">
        <f t="shared" si="474"/>
        <v>Aug</v>
      </c>
      <c r="F3783" s="5" t="str">
        <f t="shared" si="475"/>
        <v>Q3</v>
      </c>
      <c r="G3783" s="5" t="s">
        <v>63</v>
      </c>
      <c r="H3783" s="5" t="s">
        <v>86</v>
      </c>
      <c r="I3783" s="5" t="s">
        <v>87</v>
      </c>
      <c r="J3783" s="5" t="s">
        <v>38</v>
      </c>
      <c r="K3783" s="5" t="s">
        <v>118</v>
      </c>
      <c r="L3783" s="5" t="s">
        <v>48</v>
      </c>
      <c r="M3783" s="5" t="s">
        <v>56</v>
      </c>
      <c r="N3783" s="5">
        <v>1</v>
      </c>
      <c r="O3783" s="7">
        <v>17682</v>
      </c>
      <c r="P3783" s="8">
        <v>0</v>
      </c>
      <c r="Q3783" s="7">
        <v>13945</v>
      </c>
      <c r="R3783" s="9">
        <f t="shared" si="476"/>
        <v>17682</v>
      </c>
      <c r="S3783" s="9">
        <f t="shared" si="477"/>
        <v>13945</v>
      </c>
      <c r="T3783" s="9">
        <f t="shared" si="478"/>
        <v>3737</v>
      </c>
      <c r="U3783" s="10">
        <f t="shared" si="479"/>
        <v>0.21134487048976361</v>
      </c>
      <c r="V3783" s="5" t="s">
        <v>42</v>
      </c>
    </row>
    <row r="3784" spans="1:22" x14ac:dyDescent="0.3">
      <c r="A3784" s="5" t="s">
        <v>3871</v>
      </c>
      <c r="B3784" s="6">
        <v>45876</v>
      </c>
      <c r="C3784" s="5">
        <f t="shared" si="472"/>
        <v>2025</v>
      </c>
      <c r="D3784" s="5">
        <f t="shared" si="473"/>
        <v>8</v>
      </c>
      <c r="E3784" s="5" t="str">
        <f t="shared" si="474"/>
        <v>Aug</v>
      </c>
      <c r="F3784" s="5" t="str">
        <f t="shared" si="475"/>
        <v>Q3</v>
      </c>
      <c r="G3784" s="5" t="s">
        <v>35</v>
      </c>
      <c r="H3784" s="5" t="s">
        <v>91</v>
      </c>
      <c r="I3784" s="5" t="s">
        <v>92</v>
      </c>
      <c r="J3784" s="5" t="s">
        <v>54</v>
      </c>
      <c r="K3784" s="5" t="s">
        <v>55</v>
      </c>
      <c r="L3784" s="5" t="s">
        <v>48</v>
      </c>
      <c r="M3784" s="5" t="s">
        <v>49</v>
      </c>
      <c r="N3784" s="5">
        <v>2</v>
      </c>
      <c r="O3784" s="7">
        <v>2818</v>
      </c>
      <c r="P3784" s="8">
        <v>0.1</v>
      </c>
      <c r="Q3784" s="7">
        <v>1661</v>
      </c>
      <c r="R3784" s="9">
        <f t="shared" si="476"/>
        <v>5072.4000000000005</v>
      </c>
      <c r="S3784" s="9">
        <f t="shared" si="477"/>
        <v>3322</v>
      </c>
      <c r="T3784" s="9">
        <f t="shared" si="478"/>
        <v>1750.4000000000005</v>
      </c>
      <c r="U3784" s="10">
        <f t="shared" si="479"/>
        <v>0.34508319533159854</v>
      </c>
      <c r="V3784" s="5" t="s">
        <v>42</v>
      </c>
    </row>
    <row r="3785" spans="1:22" x14ac:dyDescent="0.3">
      <c r="A3785" s="5" t="s">
        <v>3872</v>
      </c>
      <c r="B3785" s="6">
        <v>45877</v>
      </c>
      <c r="C3785" s="5">
        <f t="shared" si="472"/>
        <v>2025</v>
      </c>
      <c r="D3785" s="5">
        <f t="shared" si="473"/>
        <v>8</v>
      </c>
      <c r="E3785" s="5" t="str">
        <f t="shared" si="474"/>
        <v>Aug</v>
      </c>
      <c r="F3785" s="5" t="str">
        <f t="shared" si="475"/>
        <v>Q3</v>
      </c>
      <c r="G3785" s="5" t="s">
        <v>51</v>
      </c>
      <c r="H3785" s="5" t="s">
        <v>52</v>
      </c>
      <c r="I3785" s="5" t="s">
        <v>53</v>
      </c>
      <c r="J3785" s="5" t="s">
        <v>54</v>
      </c>
      <c r="K3785" s="5" t="s">
        <v>99</v>
      </c>
      <c r="L3785" s="5" t="s">
        <v>76</v>
      </c>
      <c r="M3785" s="5" t="s">
        <v>41</v>
      </c>
      <c r="N3785" s="5">
        <v>1</v>
      </c>
      <c r="O3785" s="7">
        <v>1721</v>
      </c>
      <c r="P3785" s="8">
        <v>0.05</v>
      </c>
      <c r="Q3785" s="7">
        <v>884</v>
      </c>
      <c r="R3785" s="9">
        <f t="shared" si="476"/>
        <v>1634.9499999999998</v>
      </c>
      <c r="S3785" s="9">
        <f t="shared" si="477"/>
        <v>884</v>
      </c>
      <c r="T3785" s="9">
        <f t="shared" si="478"/>
        <v>750.94999999999982</v>
      </c>
      <c r="U3785" s="10">
        <f t="shared" si="479"/>
        <v>0.45931068228386185</v>
      </c>
      <c r="V3785" s="5" t="s">
        <v>120</v>
      </c>
    </row>
    <row r="3786" spans="1:22" x14ac:dyDescent="0.3">
      <c r="A3786" s="5" t="s">
        <v>3873</v>
      </c>
      <c r="B3786" s="6">
        <v>45877</v>
      </c>
      <c r="C3786" s="5">
        <f t="shared" si="472"/>
        <v>2025</v>
      </c>
      <c r="D3786" s="5">
        <f t="shared" si="473"/>
        <v>8</v>
      </c>
      <c r="E3786" s="5" t="str">
        <f t="shared" si="474"/>
        <v>Aug</v>
      </c>
      <c r="F3786" s="5" t="str">
        <f t="shared" si="475"/>
        <v>Q3</v>
      </c>
      <c r="G3786" s="5" t="s">
        <v>51</v>
      </c>
      <c r="H3786" s="5" t="s">
        <v>106</v>
      </c>
      <c r="I3786" s="5" t="s">
        <v>107</v>
      </c>
      <c r="J3786" s="5" t="s">
        <v>81</v>
      </c>
      <c r="K3786" s="5" t="s">
        <v>82</v>
      </c>
      <c r="L3786" s="5" t="s">
        <v>76</v>
      </c>
      <c r="M3786" s="5" t="s">
        <v>56</v>
      </c>
      <c r="N3786" s="5">
        <v>5</v>
      </c>
      <c r="O3786" s="7">
        <v>7105</v>
      </c>
      <c r="P3786" s="8">
        <v>0.25</v>
      </c>
      <c r="Q3786" s="7">
        <v>3966</v>
      </c>
      <c r="R3786" s="9">
        <f t="shared" si="476"/>
        <v>26643.75</v>
      </c>
      <c r="S3786" s="9">
        <f t="shared" si="477"/>
        <v>19830</v>
      </c>
      <c r="T3786" s="9">
        <f t="shared" si="478"/>
        <v>6813.75</v>
      </c>
      <c r="U3786" s="10">
        <f t="shared" si="479"/>
        <v>0.25573539760731878</v>
      </c>
      <c r="V3786" s="5" t="s">
        <v>42</v>
      </c>
    </row>
    <row r="3787" spans="1:22" x14ac:dyDescent="0.3">
      <c r="A3787" s="5" t="s">
        <v>3874</v>
      </c>
      <c r="B3787" s="6">
        <v>45877</v>
      </c>
      <c r="C3787" s="5">
        <f t="shared" si="472"/>
        <v>2025</v>
      </c>
      <c r="D3787" s="5">
        <f t="shared" si="473"/>
        <v>8</v>
      </c>
      <c r="E3787" s="5" t="str">
        <f t="shared" si="474"/>
        <v>Aug</v>
      </c>
      <c r="F3787" s="5" t="str">
        <f t="shared" si="475"/>
        <v>Q3</v>
      </c>
      <c r="G3787" s="5" t="s">
        <v>63</v>
      </c>
      <c r="H3787" s="5" t="s">
        <v>86</v>
      </c>
      <c r="I3787" s="5" t="s">
        <v>87</v>
      </c>
      <c r="J3787" s="5" t="s">
        <v>81</v>
      </c>
      <c r="K3787" s="5" t="s">
        <v>82</v>
      </c>
      <c r="L3787" s="5" t="s">
        <v>40</v>
      </c>
      <c r="M3787" s="5" t="s">
        <v>41</v>
      </c>
      <c r="N3787" s="5">
        <v>5</v>
      </c>
      <c r="O3787" s="7">
        <v>6890</v>
      </c>
      <c r="P3787" s="8">
        <v>0.2</v>
      </c>
      <c r="Q3787" s="7">
        <v>3839</v>
      </c>
      <c r="R3787" s="9">
        <f t="shared" si="476"/>
        <v>27560</v>
      </c>
      <c r="S3787" s="9">
        <f t="shared" si="477"/>
        <v>19195</v>
      </c>
      <c r="T3787" s="9">
        <f t="shared" si="478"/>
        <v>8365</v>
      </c>
      <c r="U3787" s="10">
        <f t="shared" si="479"/>
        <v>0.30351959361393321</v>
      </c>
      <c r="V3787" s="5" t="s">
        <v>42</v>
      </c>
    </row>
    <row r="3788" spans="1:22" x14ac:dyDescent="0.3">
      <c r="A3788" s="5" t="s">
        <v>3875</v>
      </c>
      <c r="B3788" s="6">
        <v>45877</v>
      </c>
      <c r="C3788" s="5">
        <f t="shared" si="472"/>
        <v>2025</v>
      </c>
      <c r="D3788" s="5">
        <f t="shared" si="473"/>
        <v>8</v>
      </c>
      <c r="E3788" s="5" t="str">
        <f t="shared" si="474"/>
        <v>Aug</v>
      </c>
      <c r="F3788" s="5" t="str">
        <f t="shared" si="475"/>
        <v>Q3</v>
      </c>
      <c r="G3788" s="5" t="s">
        <v>51</v>
      </c>
      <c r="H3788" s="5" t="s">
        <v>52</v>
      </c>
      <c r="I3788" s="5" t="s">
        <v>53</v>
      </c>
      <c r="J3788" s="5" t="s">
        <v>38</v>
      </c>
      <c r="K3788" s="5" t="s">
        <v>39</v>
      </c>
      <c r="L3788" s="5" t="s">
        <v>40</v>
      </c>
      <c r="M3788" s="5" t="s">
        <v>56</v>
      </c>
      <c r="N3788" s="5">
        <v>1</v>
      </c>
      <c r="O3788" s="7">
        <v>49191</v>
      </c>
      <c r="P3788" s="8">
        <v>0</v>
      </c>
      <c r="Q3788" s="7">
        <v>41078</v>
      </c>
      <c r="R3788" s="9">
        <f t="shared" si="476"/>
        <v>49191</v>
      </c>
      <c r="S3788" s="9">
        <f t="shared" si="477"/>
        <v>41078</v>
      </c>
      <c r="T3788" s="9">
        <f t="shared" si="478"/>
        <v>8113</v>
      </c>
      <c r="U3788" s="10">
        <f t="shared" si="479"/>
        <v>0.16492854383932021</v>
      </c>
      <c r="V3788" s="5" t="s">
        <v>42</v>
      </c>
    </row>
    <row r="3789" spans="1:22" x14ac:dyDescent="0.3">
      <c r="A3789" s="5" t="s">
        <v>3876</v>
      </c>
      <c r="B3789" s="6">
        <v>45877</v>
      </c>
      <c r="C3789" s="5">
        <f t="shared" si="472"/>
        <v>2025</v>
      </c>
      <c r="D3789" s="5">
        <f t="shared" si="473"/>
        <v>8</v>
      </c>
      <c r="E3789" s="5" t="str">
        <f t="shared" si="474"/>
        <v>Aug</v>
      </c>
      <c r="F3789" s="5" t="str">
        <f t="shared" si="475"/>
        <v>Q3</v>
      </c>
      <c r="G3789" s="5" t="s">
        <v>51</v>
      </c>
      <c r="H3789" s="5" t="s">
        <v>79</v>
      </c>
      <c r="I3789" s="5" t="s">
        <v>80</v>
      </c>
      <c r="J3789" s="5" t="s">
        <v>38</v>
      </c>
      <c r="K3789" s="5" t="s">
        <v>104</v>
      </c>
      <c r="L3789" s="5" t="s">
        <v>40</v>
      </c>
      <c r="M3789" s="5" t="s">
        <v>41</v>
      </c>
      <c r="N3789" s="5">
        <v>1</v>
      </c>
      <c r="O3789" s="7">
        <v>1626</v>
      </c>
      <c r="P3789" s="8">
        <v>0.05</v>
      </c>
      <c r="Q3789" s="7">
        <v>818</v>
      </c>
      <c r="R3789" s="9">
        <f t="shared" si="476"/>
        <v>1544.6999999999998</v>
      </c>
      <c r="S3789" s="9">
        <f t="shared" si="477"/>
        <v>818</v>
      </c>
      <c r="T3789" s="9">
        <f t="shared" si="478"/>
        <v>726.69999999999982</v>
      </c>
      <c r="U3789" s="10">
        <f t="shared" si="479"/>
        <v>0.47044733605230782</v>
      </c>
      <c r="V3789" s="5" t="s">
        <v>42</v>
      </c>
    </row>
    <row r="3790" spans="1:22" x14ac:dyDescent="0.3">
      <c r="A3790" s="5" t="s">
        <v>3877</v>
      </c>
      <c r="B3790" s="6">
        <v>45877</v>
      </c>
      <c r="C3790" s="5">
        <f t="shared" si="472"/>
        <v>2025</v>
      </c>
      <c r="D3790" s="5">
        <f t="shared" si="473"/>
        <v>8</v>
      </c>
      <c r="E3790" s="5" t="str">
        <f t="shared" si="474"/>
        <v>Aug</v>
      </c>
      <c r="F3790" s="5" t="str">
        <f t="shared" si="475"/>
        <v>Q3</v>
      </c>
      <c r="G3790" s="5" t="s">
        <v>35</v>
      </c>
      <c r="H3790" s="5" t="s">
        <v>91</v>
      </c>
      <c r="I3790" s="5" t="s">
        <v>92</v>
      </c>
      <c r="J3790" s="5" t="s">
        <v>46</v>
      </c>
      <c r="K3790" s="5" t="s">
        <v>89</v>
      </c>
      <c r="L3790" s="5" t="s">
        <v>40</v>
      </c>
      <c r="M3790" s="5" t="s">
        <v>49</v>
      </c>
      <c r="N3790" s="5">
        <v>3</v>
      </c>
      <c r="O3790" s="7">
        <v>2071</v>
      </c>
      <c r="P3790" s="8">
        <v>0</v>
      </c>
      <c r="Q3790" s="7">
        <v>1219</v>
      </c>
      <c r="R3790" s="9">
        <f t="shared" si="476"/>
        <v>6213</v>
      </c>
      <c r="S3790" s="9">
        <f t="shared" si="477"/>
        <v>3657</v>
      </c>
      <c r="T3790" s="9">
        <f t="shared" si="478"/>
        <v>2556</v>
      </c>
      <c r="U3790" s="10">
        <f t="shared" si="479"/>
        <v>0.41139546112988895</v>
      </c>
      <c r="V3790" s="5" t="s">
        <v>42</v>
      </c>
    </row>
    <row r="3791" spans="1:22" x14ac:dyDescent="0.3">
      <c r="A3791" s="5" t="s">
        <v>3878</v>
      </c>
      <c r="B3791" s="6">
        <v>45877</v>
      </c>
      <c r="C3791" s="5">
        <f t="shared" si="472"/>
        <v>2025</v>
      </c>
      <c r="D3791" s="5">
        <f t="shared" si="473"/>
        <v>8</v>
      </c>
      <c r="E3791" s="5" t="str">
        <f t="shared" si="474"/>
        <v>Aug</v>
      </c>
      <c r="F3791" s="5" t="str">
        <f t="shared" si="475"/>
        <v>Q3</v>
      </c>
      <c r="G3791" s="5" t="s">
        <v>58</v>
      </c>
      <c r="H3791" s="5" t="s">
        <v>68</v>
      </c>
      <c r="I3791" s="5" t="s">
        <v>69</v>
      </c>
      <c r="J3791" s="5" t="s">
        <v>46</v>
      </c>
      <c r="K3791" s="5" t="s">
        <v>47</v>
      </c>
      <c r="L3791" s="5" t="s">
        <v>40</v>
      </c>
      <c r="M3791" s="5" t="s">
        <v>49</v>
      </c>
      <c r="N3791" s="5">
        <v>3</v>
      </c>
      <c r="O3791" s="7">
        <v>487</v>
      </c>
      <c r="P3791" s="8">
        <v>0</v>
      </c>
      <c r="Q3791" s="7">
        <v>214</v>
      </c>
      <c r="R3791" s="9">
        <f t="shared" si="476"/>
        <v>1461</v>
      </c>
      <c r="S3791" s="9">
        <f t="shared" si="477"/>
        <v>642</v>
      </c>
      <c r="T3791" s="9">
        <f t="shared" si="478"/>
        <v>819</v>
      </c>
      <c r="U3791" s="10">
        <f t="shared" si="479"/>
        <v>0.56057494866529778</v>
      </c>
      <c r="V3791" s="5" t="s">
        <v>42</v>
      </c>
    </row>
    <row r="3792" spans="1:22" x14ac:dyDescent="0.3">
      <c r="A3792" s="5" t="s">
        <v>3879</v>
      </c>
      <c r="B3792" s="6">
        <v>45877</v>
      </c>
      <c r="C3792" s="5">
        <f t="shared" si="472"/>
        <v>2025</v>
      </c>
      <c r="D3792" s="5">
        <f t="shared" si="473"/>
        <v>8</v>
      </c>
      <c r="E3792" s="5" t="str">
        <f t="shared" si="474"/>
        <v>Aug</v>
      </c>
      <c r="F3792" s="5" t="str">
        <f t="shared" si="475"/>
        <v>Q3</v>
      </c>
      <c r="G3792" s="5" t="s">
        <v>58</v>
      </c>
      <c r="H3792" s="5" t="s">
        <v>72</v>
      </c>
      <c r="I3792" s="5" t="s">
        <v>73</v>
      </c>
      <c r="J3792" s="5" t="s">
        <v>38</v>
      </c>
      <c r="K3792" s="5" t="s">
        <v>118</v>
      </c>
      <c r="L3792" s="5" t="s">
        <v>76</v>
      </c>
      <c r="M3792" s="5" t="s">
        <v>49</v>
      </c>
      <c r="N3792" s="5">
        <v>1</v>
      </c>
      <c r="O3792" s="7">
        <v>17176</v>
      </c>
      <c r="P3792" s="8">
        <v>0.05</v>
      </c>
      <c r="Q3792" s="7">
        <v>13639</v>
      </c>
      <c r="R3792" s="9">
        <f t="shared" si="476"/>
        <v>16317.199999999999</v>
      </c>
      <c r="S3792" s="9">
        <f t="shared" si="477"/>
        <v>13639</v>
      </c>
      <c r="T3792" s="9">
        <f t="shared" si="478"/>
        <v>2678.1999999999989</v>
      </c>
      <c r="U3792" s="10">
        <f t="shared" si="479"/>
        <v>0.16413355232515378</v>
      </c>
      <c r="V3792" s="5" t="s">
        <v>42</v>
      </c>
    </row>
    <row r="3793" spans="1:22" x14ac:dyDescent="0.3">
      <c r="A3793" s="5" t="s">
        <v>3880</v>
      </c>
      <c r="B3793" s="6">
        <v>45878</v>
      </c>
      <c r="C3793" s="5">
        <f t="shared" si="472"/>
        <v>2025</v>
      </c>
      <c r="D3793" s="5">
        <f t="shared" si="473"/>
        <v>8</v>
      </c>
      <c r="E3793" s="5" t="str">
        <f t="shared" si="474"/>
        <v>Aug</v>
      </c>
      <c r="F3793" s="5" t="str">
        <f t="shared" si="475"/>
        <v>Q3</v>
      </c>
      <c r="G3793" s="5" t="s">
        <v>58</v>
      </c>
      <c r="H3793" s="5" t="s">
        <v>68</v>
      </c>
      <c r="I3793" s="5" t="s">
        <v>69</v>
      </c>
      <c r="J3793" s="5" t="s">
        <v>54</v>
      </c>
      <c r="K3793" s="5" t="s">
        <v>84</v>
      </c>
      <c r="L3793" s="5" t="s">
        <v>76</v>
      </c>
      <c r="M3793" s="5" t="s">
        <v>49</v>
      </c>
      <c r="N3793" s="5">
        <v>1</v>
      </c>
      <c r="O3793" s="7">
        <v>2325</v>
      </c>
      <c r="P3793" s="8">
        <v>0</v>
      </c>
      <c r="Q3793" s="7">
        <v>1175</v>
      </c>
      <c r="R3793" s="9">
        <f t="shared" si="476"/>
        <v>2325</v>
      </c>
      <c r="S3793" s="9">
        <f t="shared" si="477"/>
        <v>1175</v>
      </c>
      <c r="T3793" s="9">
        <f t="shared" si="478"/>
        <v>1150</v>
      </c>
      <c r="U3793" s="10">
        <f t="shared" si="479"/>
        <v>0.4946236559139785</v>
      </c>
      <c r="V3793" s="5" t="s">
        <v>42</v>
      </c>
    </row>
    <row r="3794" spans="1:22" x14ac:dyDescent="0.3">
      <c r="A3794" s="5" t="s">
        <v>3881</v>
      </c>
      <c r="B3794" s="6">
        <v>45878</v>
      </c>
      <c r="C3794" s="5">
        <f t="shared" si="472"/>
        <v>2025</v>
      </c>
      <c r="D3794" s="5">
        <f t="shared" si="473"/>
        <v>8</v>
      </c>
      <c r="E3794" s="5" t="str">
        <f t="shared" si="474"/>
        <v>Aug</v>
      </c>
      <c r="F3794" s="5" t="str">
        <f t="shared" si="475"/>
        <v>Q3</v>
      </c>
      <c r="G3794" s="5" t="s">
        <v>63</v>
      </c>
      <c r="H3794" s="5" t="s">
        <v>86</v>
      </c>
      <c r="I3794" s="5" t="s">
        <v>87</v>
      </c>
      <c r="J3794" s="5" t="s">
        <v>38</v>
      </c>
      <c r="K3794" s="5" t="s">
        <v>118</v>
      </c>
      <c r="L3794" s="5" t="s">
        <v>76</v>
      </c>
      <c r="M3794" s="5" t="s">
        <v>49</v>
      </c>
      <c r="N3794" s="5">
        <v>1</v>
      </c>
      <c r="O3794" s="7">
        <v>16498</v>
      </c>
      <c r="P3794" s="8">
        <v>0.1</v>
      </c>
      <c r="Q3794" s="7">
        <v>12863</v>
      </c>
      <c r="R3794" s="9">
        <f t="shared" si="476"/>
        <v>14848.2</v>
      </c>
      <c r="S3794" s="9">
        <f t="shared" si="477"/>
        <v>12863</v>
      </c>
      <c r="T3794" s="9">
        <f t="shared" si="478"/>
        <v>1985.2000000000007</v>
      </c>
      <c r="U3794" s="10">
        <f t="shared" si="479"/>
        <v>0.13369970770867853</v>
      </c>
      <c r="V3794" s="5" t="s">
        <v>42</v>
      </c>
    </row>
    <row r="3795" spans="1:22" x14ac:dyDescent="0.3">
      <c r="A3795" s="5" t="s">
        <v>3882</v>
      </c>
      <c r="B3795" s="6">
        <v>45878</v>
      </c>
      <c r="C3795" s="5">
        <f t="shared" si="472"/>
        <v>2025</v>
      </c>
      <c r="D3795" s="5">
        <f t="shared" si="473"/>
        <v>8</v>
      </c>
      <c r="E3795" s="5" t="str">
        <f t="shared" si="474"/>
        <v>Aug</v>
      </c>
      <c r="F3795" s="5" t="str">
        <f t="shared" si="475"/>
        <v>Q3</v>
      </c>
      <c r="G3795" s="5" t="s">
        <v>51</v>
      </c>
      <c r="H3795" s="5" t="s">
        <v>106</v>
      </c>
      <c r="I3795" s="5" t="s">
        <v>107</v>
      </c>
      <c r="J3795" s="5" t="s">
        <v>46</v>
      </c>
      <c r="K3795" s="5" t="s">
        <v>47</v>
      </c>
      <c r="L3795" s="5" t="s">
        <v>40</v>
      </c>
      <c r="M3795" s="5" t="s">
        <v>41</v>
      </c>
      <c r="N3795" s="5">
        <v>2</v>
      </c>
      <c r="O3795" s="7">
        <v>424</v>
      </c>
      <c r="P3795" s="8">
        <v>0.05</v>
      </c>
      <c r="Q3795" s="7">
        <v>188</v>
      </c>
      <c r="R3795" s="9">
        <f t="shared" si="476"/>
        <v>805.59999999999991</v>
      </c>
      <c r="S3795" s="9">
        <f t="shared" si="477"/>
        <v>376</v>
      </c>
      <c r="T3795" s="9">
        <f t="shared" si="478"/>
        <v>429.59999999999991</v>
      </c>
      <c r="U3795" s="10">
        <f t="shared" si="479"/>
        <v>0.53326713008937432</v>
      </c>
      <c r="V3795" s="5" t="s">
        <v>42</v>
      </c>
    </row>
    <row r="3796" spans="1:22" x14ac:dyDescent="0.3">
      <c r="A3796" s="5" t="s">
        <v>3883</v>
      </c>
      <c r="B3796" s="6">
        <v>45878</v>
      </c>
      <c r="C3796" s="5">
        <f t="shared" si="472"/>
        <v>2025</v>
      </c>
      <c r="D3796" s="5">
        <f t="shared" si="473"/>
        <v>8</v>
      </c>
      <c r="E3796" s="5" t="str">
        <f t="shared" si="474"/>
        <v>Aug</v>
      </c>
      <c r="F3796" s="5" t="str">
        <f t="shared" si="475"/>
        <v>Q3</v>
      </c>
      <c r="G3796" s="5" t="s">
        <v>51</v>
      </c>
      <c r="H3796" s="5" t="s">
        <v>106</v>
      </c>
      <c r="I3796" s="5" t="s">
        <v>107</v>
      </c>
      <c r="J3796" s="5" t="s">
        <v>38</v>
      </c>
      <c r="K3796" s="5" t="s">
        <v>118</v>
      </c>
      <c r="L3796" s="5" t="s">
        <v>40</v>
      </c>
      <c r="M3796" s="5" t="s">
        <v>56</v>
      </c>
      <c r="N3796" s="5">
        <v>2</v>
      </c>
      <c r="O3796" s="7">
        <v>17035</v>
      </c>
      <c r="P3796" s="8">
        <v>0.1</v>
      </c>
      <c r="Q3796" s="7">
        <v>13200</v>
      </c>
      <c r="R3796" s="9">
        <f t="shared" si="476"/>
        <v>30663</v>
      </c>
      <c r="S3796" s="9">
        <f t="shared" si="477"/>
        <v>26400</v>
      </c>
      <c r="T3796" s="9">
        <f t="shared" si="478"/>
        <v>4263</v>
      </c>
      <c r="U3796" s="10">
        <f t="shared" si="479"/>
        <v>0.13902749241757167</v>
      </c>
      <c r="V3796" s="5" t="s">
        <v>42</v>
      </c>
    </row>
    <row r="3797" spans="1:22" x14ac:dyDescent="0.3">
      <c r="A3797" s="5" t="s">
        <v>3884</v>
      </c>
      <c r="B3797" s="6">
        <v>45879</v>
      </c>
      <c r="C3797" s="5">
        <f t="shared" si="472"/>
        <v>2025</v>
      </c>
      <c r="D3797" s="5">
        <f t="shared" si="473"/>
        <v>8</v>
      </c>
      <c r="E3797" s="5" t="str">
        <f t="shared" si="474"/>
        <v>Aug</v>
      </c>
      <c r="F3797" s="5" t="str">
        <f t="shared" si="475"/>
        <v>Q3</v>
      </c>
      <c r="G3797" s="5" t="s">
        <v>35</v>
      </c>
      <c r="H3797" s="5" t="s">
        <v>91</v>
      </c>
      <c r="I3797" s="5" t="s">
        <v>92</v>
      </c>
      <c r="J3797" s="5" t="s">
        <v>46</v>
      </c>
      <c r="K3797" s="5" t="s">
        <v>66</v>
      </c>
      <c r="L3797" s="5" t="s">
        <v>40</v>
      </c>
      <c r="M3797" s="5" t="s">
        <v>49</v>
      </c>
      <c r="N3797" s="5">
        <v>1</v>
      </c>
      <c r="O3797" s="7">
        <v>273</v>
      </c>
      <c r="P3797" s="8">
        <v>0.05</v>
      </c>
      <c r="Q3797" s="7">
        <v>108</v>
      </c>
      <c r="R3797" s="9">
        <f t="shared" si="476"/>
        <v>259.34999999999997</v>
      </c>
      <c r="S3797" s="9">
        <f t="shared" si="477"/>
        <v>108</v>
      </c>
      <c r="T3797" s="9">
        <f t="shared" si="478"/>
        <v>151.34999999999997</v>
      </c>
      <c r="U3797" s="10">
        <f t="shared" si="479"/>
        <v>0.58357432041642565</v>
      </c>
      <c r="V3797" s="5" t="s">
        <v>42</v>
      </c>
    </row>
    <row r="3798" spans="1:22" x14ac:dyDescent="0.3">
      <c r="A3798" s="5" t="s">
        <v>3885</v>
      </c>
      <c r="B3798" s="6">
        <v>45879</v>
      </c>
      <c r="C3798" s="5">
        <f t="shared" si="472"/>
        <v>2025</v>
      </c>
      <c r="D3798" s="5">
        <f t="shared" si="473"/>
        <v>8</v>
      </c>
      <c r="E3798" s="5" t="str">
        <f t="shared" si="474"/>
        <v>Aug</v>
      </c>
      <c r="F3798" s="5" t="str">
        <f t="shared" si="475"/>
        <v>Q3</v>
      </c>
      <c r="G3798" s="5" t="s">
        <v>63</v>
      </c>
      <c r="H3798" s="5" t="s">
        <v>109</v>
      </c>
      <c r="I3798" s="5" t="s">
        <v>110</v>
      </c>
      <c r="J3798" s="5" t="s">
        <v>46</v>
      </c>
      <c r="K3798" s="5" t="s">
        <v>61</v>
      </c>
      <c r="L3798" s="5" t="s">
        <v>40</v>
      </c>
      <c r="M3798" s="5" t="s">
        <v>56</v>
      </c>
      <c r="N3798" s="5">
        <v>2</v>
      </c>
      <c r="O3798" s="7">
        <v>250</v>
      </c>
      <c r="P3798" s="8">
        <v>0.05</v>
      </c>
      <c r="Q3798" s="7">
        <v>107</v>
      </c>
      <c r="R3798" s="9">
        <f t="shared" si="476"/>
        <v>475</v>
      </c>
      <c r="S3798" s="9">
        <f t="shared" si="477"/>
        <v>214</v>
      </c>
      <c r="T3798" s="9">
        <f t="shared" si="478"/>
        <v>261</v>
      </c>
      <c r="U3798" s="10">
        <f t="shared" si="479"/>
        <v>0.54947368421052634</v>
      </c>
      <c r="V3798" s="5" t="s">
        <v>42</v>
      </c>
    </row>
    <row r="3799" spans="1:22" x14ac:dyDescent="0.3">
      <c r="A3799" s="5" t="s">
        <v>3886</v>
      </c>
      <c r="B3799" s="6">
        <v>45879</v>
      </c>
      <c r="C3799" s="5">
        <f t="shared" si="472"/>
        <v>2025</v>
      </c>
      <c r="D3799" s="5">
        <f t="shared" si="473"/>
        <v>8</v>
      </c>
      <c r="E3799" s="5" t="str">
        <f t="shared" si="474"/>
        <v>Aug</v>
      </c>
      <c r="F3799" s="5" t="str">
        <f t="shared" si="475"/>
        <v>Q3</v>
      </c>
      <c r="G3799" s="5" t="s">
        <v>63</v>
      </c>
      <c r="H3799" s="5" t="s">
        <v>86</v>
      </c>
      <c r="I3799" s="5" t="s">
        <v>87</v>
      </c>
      <c r="J3799" s="5" t="s">
        <v>38</v>
      </c>
      <c r="K3799" s="5" t="s">
        <v>39</v>
      </c>
      <c r="L3799" s="5" t="s">
        <v>40</v>
      </c>
      <c r="M3799" s="5" t="s">
        <v>49</v>
      </c>
      <c r="N3799" s="5">
        <v>2</v>
      </c>
      <c r="O3799" s="7">
        <v>51501</v>
      </c>
      <c r="P3799" s="8">
        <v>0.05</v>
      </c>
      <c r="Q3799" s="7">
        <v>43115</v>
      </c>
      <c r="R3799" s="9">
        <f t="shared" si="476"/>
        <v>97851.9</v>
      </c>
      <c r="S3799" s="9">
        <f t="shared" si="477"/>
        <v>86230</v>
      </c>
      <c r="T3799" s="9">
        <f t="shared" si="478"/>
        <v>11621.899999999994</v>
      </c>
      <c r="U3799" s="10">
        <f t="shared" si="479"/>
        <v>0.11877030491998618</v>
      </c>
      <c r="V3799" s="5" t="s">
        <v>42</v>
      </c>
    </row>
    <row r="3800" spans="1:22" x14ac:dyDescent="0.3">
      <c r="A3800" s="5" t="s">
        <v>3887</v>
      </c>
      <c r="B3800" s="6">
        <v>45880</v>
      </c>
      <c r="C3800" s="5">
        <f t="shared" si="472"/>
        <v>2025</v>
      </c>
      <c r="D3800" s="5">
        <f t="shared" si="473"/>
        <v>8</v>
      </c>
      <c r="E3800" s="5" t="str">
        <f t="shared" si="474"/>
        <v>Aug</v>
      </c>
      <c r="F3800" s="5" t="str">
        <f t="shared" si="475"/>
        <v>Q3</v>
      </c>
      <c r="G3800" s="5" t="s">
        <v>35</v>
      </c>
      <c r="H3800" s="5" t="s">
        <v>44</v>
      </c>
      <c r="I3800" s="5" t="s">
        <v>45</v>
      </c>
      <c r="J3800" s="5" t="s">
        <v>38</v>
      </c>
      <c r="K3800" s="5" t="s">
        <v>118</v>
      </c>
      <c r="L3800" s="5" t="s">
        <v>40</v>
      </c>
      <c r="M3800" s="5" t="s">
        <v>49</v>
      </c>
      <c r="N3800" s="5">
        <v>5</v>
      </c>
      <c r="O3800" s="7">
        <v>16524</v>
      </c>
      <c r="P3800" s="8">
        <v>0.15</v>
      </c>
      <c r="Q3800" s="7">
        <v>13258</v>
      </c>
      <c r="R3800" s="9">
        <f t="shared" si="476"/>
        <v>70227</v>
      </c>
      <c r="S3800" s="9">
        <f t="shared" si="477"/>
        <v>66290</v>
      </c>
      <c r="T3800" s="9">
        <f t="shared" si="478"/>
        <v>3937</v>
      </c>
      <c r="U3800" s="10">
        <f t="shared" si="479"/>
        <v>5.6061059136799235E-2</v>
      </c>
      <c r="V3800" s="5" t="s">
        <v>42</v>
      </c>
    </row>
    <row r="3801" spans="1:22" x14ac:dyDescent="0.3">
      <c r="A3801" s="5" t="s">
        <v>3888</v>
      </c>
      <c r="B3801" s="6">
        <v>45880</v>
      </c>
      <c r="C3801" s="5">
        <f t="shared" si="472"/>
        <v>2025</v>
      </c>
      <c r="D3801" s="5">
        <f t="shared" si="473"/>
        <v>8</v>
      </c>
      <c r="E3801" s="5" t="str">
        <f t="shared" si="474"/>
        <v>Aug</v>
      </c>
      <c r="F3801" s="5" t="str">
        <f t="shared" si="475"/>
        <v>Q3</v>
      </c>
      <c r="G3801" s="5" t="s">
        <v>51</v>
      </c>
      <c r="H3801" s="5" t="s">
        <v>52</v>
      </c>
      <c r="I3801" s="5" t="s">
        <v>53</v>
      </c>
      <c r="J3801" s="5" t="s">
        <v>54</v>
      </c>
      <c r="K3801" s="5" t="s">
        <v>55</v>
      </c>
      <c r="L3801" s="5" t="s">
        <v>48</v>
      </c>
      <c r="M3801" s="5" t="s">
        <v>56</v>
      </c>
      <c r="N3801" s="5">
        <v>2</v>
      </c>
      <c r="O3801" s="7">
        <v>2913</v>
      </c>
      <c r="P3801" s="8">
        <v>0</v>
      </c>
      <c r="Q3801" s="7">
        <v>1736</v>
      </c>
      <c r="R3801" s="9">
        <f t="shared" si="476"/>
        <v>5826</v>
      </c>
      <c r="S3801" s="9">
        <f t="shared" si="477"/>
        <v>3472</v>
      </c>
      <c r="T3801" s="9">
        <f t="shared" si="478"/>
        <v>2354</v>
      </c>
      <c r="U3801" s="10">
        <f t="shared" si="479"/>
        <v>0.40405080672845861</v>
      </c>
      <c r="V3801" s="5" t="s">
        <v>42</v>
      </c>
    </row>
    <row r="3802" spans="1:22" x14ac:dyDescent="0.3">
      <c r="A3802" s="5" t="s">
        <v>3889</v>
      </c>
      <c r="B3802" s="6">
        <v>45880</v>
      </c>
      <c r="C3802" s="5">
        <f t="shared" si="472"/>
        <v>2025</v>
      </c>
      <c r="D3802" s="5">
        <f t="shared" si="473"/>
        <v>8</v>
      </c>
      <c r="E3802" s="5" t="str">
        <f t="shared" si="474"/>
        <v>Aug</v>
      </c>
      <c r="F3802" s="5" t="str">
        <f t="shared" si="475"/>
        <v>Q3</v>
      </c>
      <c r="G3802" s="5" t="s">
        <v>35</v>
      </c>
      <c r="H3802" s="5" t="s">
        <v>91</v>
      </c>
      <c r="I3802" s="5" t="s">
        <v>92</v>
      </c>
      <c r="J3802" s="5" t="s">
        <v>46</v>
      </c>
      <c r="K3802" s="5" t="s">
        <v>61</v>
      </c>
      <c r="L3802" s="5" t="s">
        <v>76</v>
      </c>
      <c r="M3802" s="5" t="s">
        <v>56</v>
      </c>
      <c r="N3802" s="5">
        <v>5</v>
      </c>
      <c r="O3802" s="7">
        <v>225</v>
      </c>
      <c r="P3802" s="8">
        <v>0.05</v>
      </c>
      <c r="Q3802" s="7">
        <v>96</v>
      </c>
      <c r="R3802" s="9">
        <f t="shared" si="476"/>
        <v>1068.75</v>
      </c>
      <c r="S3802" s="9">
        <f t="shared" si="477"/>
        <v>480</v>
      </c>
      <c r="T3802" s="9">
        <f t="shared" si="478"/>
        <v>588.75</v>
      </c>
      <c r="U3802" s="10">
        <f t="shared" si="479"/>
        <v>0.55087719298245619</v>
      </c>
      <c r="V3802" s="5" t="s">
        <v>42</v>
      </c>
    </row>
    <row r="3803" spans="1:22" x14ac:dyDescent="0.3">
      <c r="A3803" s="5" t="s">
        <v>3890</v>
      </c>
      <c r="B3803" s="6">
        <v>45880</v>
      </c>
      <c r="C3803" s="5">
        <f t="shared" si="472"/>
        <v>2025</v>
      </c>
      <c r="D3803" s="5">
        <f t="shared" si="473"/>
        <v>8</v>
      </c>
      <c r="E3803" s="5" t="str">
        <f t="shared" si="474"/>
        <v>Aug</v>
      </c>
      <c r="F3803" s="5" t="str">
        <f t="shared" si="475"/>
        <v>Q3</v>
      </c>
      <c r="G3803" s="5" t="s">
        <v>51</v>
      </c>
      <c r="H3803" s="5" t="s">
        <v>52</v>
      </c>
      <c r="I3803" s="5" t="s">
        <v>53</v>
      </c>
      <c r="J3803" s="5" t="s">
        <v>46</v>
      </c>
      <c r="K3803" s="5" t="s">
        <v>61</v>
      </c>
      <c r="L3803" s="5" t="s">
        <v>76</v>
      </c>
      <c r="M3803" s="5" t="s">
        <v>41</v>
      </c>
      <c r="N3803" s="5">
        <v>5</v>
      </c>
      <c r="O3803" s="7">
        <v>269</v>
      </c>
      <c r="P3803" s="8">
        <v>0.05</v>
      </c>
      <c r="Q3803" s="7">
        <v>114</v>
      </c>
      <c r="R3803" s="9">
        <f t="shared" si="476"/>
        <v>1277.75</v>
      </c>
      <c r="S3803" s="9">
        <f t="shared" si="477"/>
        <v>570</v>
      </c>
      <c r="T3803" s="9">
        <f t="shared" si="478"/>
        <v>707.75</v>
      </c>
      <c r="U3803" s="10">
        <f t="shared" si="479"/>
        <v>0.55390334572490707</v>
      </c>
      <c r="V3803" s="5" t="s">
        <v>42</v>
      </c>
    </row>
    <row r="3804" spans="1:22" x14ac:dyDescent="0.3">
      <c r="A3804" s="5" t="s">
        <v>3891</v>
      </c>
      <c r="B3804" s="6">
        <v>45880</v>
      </c>
      <c r="C3804" s="5">
        <f t="shared" si="472"/>
        <v>2025</v>
      </c>
      <c r="D3804" s="5">
        <f t="shared" si="473"/>
        <v>8</v>
      </c>
      <c r="E3804" s="5" t="str">
        <f t="shared" si="474"/>
        <v>Aug</v>
      </c>
      <c r="F3804" s="5" t="str">
        <f t="shared" si="475"/>
        <v>Q3</v>
      </c>
      <c r="G3804" s="5" t="s">
        <v>58</v>
      </c>
      <c r="H3804" s="5" t="s">
        <v>59</v>
      </c>
      <c r="I3804" s="5" t="s">
        <v>60</v>
      </c>
      <c r="J3804" s="5" t="s">
        <v>54</v>
      </c>
      <c r="K3804" s="5" t="s">
        <v>84</v>
      </c>
      <c r="L3804" s="5" t="s">
        <v>40</v>
      </c>
      <c r="M3804" s="5" t="s">
        <v>56</v>
      </c>
      <c r="N3804" s="5">
        <v>2</v>
      </c>
      <c r="O3804" s="7">
        <v>2181</v>
      </c>
      <c r="P3804" s="8">
        <v>0</v>
      </c>
      <c r="Q3804" s="7">
        <v>1104</v>
      </c>
      <c r="R3804" s="9">
        <f t="shared" si="476"/>
        <v>4362</v>
      </c>
      <c r="S3804" s="9">
        <f t="shared" si="477"/>
        <v>2208</v>
      </c>
      <c r="T3804" s="9">
        <f t="shared" si="478"/>
        <v>2154</v>
      </c>
      <c r="U3804" s="10">
        <f t="shared" si="479"/>
        <v>0.49381017881705641</v>
      </c>
      <c r="V3804" s="5" t="s">
        <v>42</v>
      </c>
    </row>
    <row r="3805" spans="1:22" x14ac:dyDescent="0.3">
      <c r="A3805" s="5" t="s">
        <v>3892</v>
      </c>
      <c r="B3805" s="6">
        <v>45881</v>
      </c>
      <c r="C3805" s="5">
        <f t="shared" si="472"/>
        <v>2025</v>
      </c>
      <c r="D3805" s="5">
        <f t="shared" si="473"/>
        <v>8</v>
      </c>
      <c r="E3805" s="5" t="str">
        <f t="shared" si="474"/>
        <v>Aug</v>
      </c>
      <c r="F3805" s="5" t="str">
        <f t="shared" si="475"/>
        <v>Q3</v>
      </c>
      <c r="G3805" s="5" t="s">
        <v>58</v>
      </c>
      <c r="H3805" s="5" t="s">
        <v>68</v>
      </c>
      <c r="I3805" s="5" t="s">
        <v>69</v>
      </c>
      <c r="J3805" s="5" t="s">
        <v>81</v>
      </c>
      <c r="K3805" s="5" t="s">
        <v>82</v>
      </c>
      <c r="L3805" s="5" t="s">
        <v>40</v>
      </c>
      <c r="M3805" s="5" t="s">
        <v>56</v>
      </c>
      <c r="N3805" s="5">
        <v>2</v>
      </c>
      <c r="O3805" s="7">
        <v>6279</v>
      </c>
      <c r="P3805" s="8">
        <v>0.15</v>
      </c>
      <c r="Q3805" s="7">
        <v>3457</v>
      </c>
      <c r="R3805" s="9">
        <f t="shared" si="476"/>
        <v>10674.3</v>
      </c>
      <c r="S3805" s="9">
        <f t="shared" si="477"/>
        <v>6914</v>
      </c>
      <c r="T3805" s="9">
        <f t="shared" si="478"/>
        <v>3760.2999999999993</v>
      </c>
      <c r="U3805" s="10">
        <f t="shared" si="479"/>
        <v>0.35227602746784326</v>
      </c>
      <c r="V3805" s="5" t="s">
        <v>42</v>
      </c>
    </row>
    <row r="3806" spans="1:22" x14ac:dyDescent="0.3">
      <c r="A3806" s="5" t="s">
        <v>3893</v>
      </c>
      <c r="B3806" s="6">
        <v>45881</v>
      </c>
      <c r="C3806" s="5">
        <f t="shared" si="472"/>
        <v>2025</v>
      </c>
      <c r="D3806" s="5">
        <f t="shared" si="473"/>
        <v>8</v>
      </c>
      <c r="E3806" s="5" t="str">
        <f t="shared" si="474"/>
        <v>Aug</v>
      </c>
      <c r="F3806" s="5" t="str">
        <f t="shared" si="475"/>
        <v>Q3</v>
      </c>
      <c r="G3806" s="5" t="s">
        <v>35</v>
      </c>
      <c r="H3806" s="5" t="s">
        <v>36</v>
      </c>
      <c r="I3806" s="5" t="s">
        <v>37</v>
      </c>
      <c r="J3806" s="5" t="s">
        <v>54</v>
      </c>
      <c r="K3806" s="5" t="s">
        <v>99</v>
      </c>
      <c r="L3806" s="5" t="s">
        <v>40</v>
      </c>
      <c r="M3806" s="5" t="s">
        <v>49</v>
      </c>
      <c r="N3806" s="5">
        <v>1</v>
      </c>
      <c r="O3806" s="7">
        <v>1718</v>
      </c>
      <c r="P3806" s="8">
        <v>0</v>
      </c>
      <c r="Q3806" s="7">
        <v>882</v>
      </c>
      <c r="R3806" s="9">
        <f t="shared" si="476"/>
        <v>1718</v>
      </c>
      <c r="S3806" s="9">
        <f t="shared" si="477"/>
        <v>882</v>
      </c>
      <c r="T3806" s="9">
        <f t="shared" si="478"/>
        <v>836</v>
      </c>
      <c r="U3806" s="10">
        <f t="shared" si="479"/>
        <v>0.48661233993015135</v>
      </c>
      <c r="V3806" s="5" t="s">
        <v>42</v>
      </c>
    </row>
    <row r="3807" spans="1:22" x14ac:dyDescent="0.3">
      <c r="A3807" s="5" t="s">
        <v>3894</v>
      </c>
      <c r="B3807" s="6">
        <v>45881</v>
      </c>
      <c r="C3807" s="5">
        <f t="shared" si="472"/>
        <v>2025</v>
      </c>
      <c r="D3807" s="5">
        <f t="shared" si="473"/>
        <v>8</v>
      </c>
      <c r="E3807" s="5" t="str">
        <f t="shared" si="474"/>
        <v>Aug</v>
      </c>
      <c r="F3807" s="5" t="str">
        <f t="shared" si="475"/>
        <v>Q3</v>
      </c>
      <c r="G3807" s="5" t="s">
        <v>35</v>
      </c>
      <c r="H3807" s="5" t="s">
        <v>44</v>
      </c>
      <c r="I3807" s="5" t="s">
        <v>45</v>
      </c>
      <c r="J3807" s="5" t="s">
        <v>46</v>
      </c>
      <c r="K3807" s="5" t="s">
        <v>61</v>
      </c>
      <c r="L3807" s="5" t="s">
        <v>48</v>
      </c>
      <c r="M3807" s="5" t="s">
        <v>49</v>
      </c>
      <c r="N3807" s="5">
        <v>1</v>
      </c>
      <c r="O3807" s="7">
        <v>227</v>
      </c>
      <c r="P3807" s="8">
        <v>0.05</v>
      </c>
      <c r="Q3807" s="7">
        <v>97</v>
      </c>
      <c r="R3807" s="9">
        <f t="shared" si="476"/>
        <v>215.64999999999998</v>
      </c>
      <c r="S3807" s="9">
        <f t="shared" si="477"/>
        <v>97</v>
      </c>
      <c r="T3807" s="9">
        <f t="shared" si="478"/>
        <v>118.64999999999998</v>
      </c>
      <c r="U3807" s="10">
        <f t="shared" si="479"/>
        <v>0.55019707859958256</v>
      </c>
      <c r="V3807" s="5" t="s">
        <v>42</v>
      </c>
    </row>
    <row r="3808" spans="1:22" x14ac:dyDescent="0.3">
      <c r="A3808" s="5" t="s">
        <v>3895</v>
      </c>
      <c r="B3808" s="6">
        <v>45882</v>
      </c>
      <c r="C3808" s="5">
        <f t="shared" si="472"/>
        <v>2025</v>
      </c>
      <c r="D3808" s="5">
        <f t="shared" si="473"/>
        <v>8</v>
      </c>
      <c r="E3808" s="5" t="str">
        <f t="shared" si="474"/>
        <v>Aug</v>
      </c>
      <c r="F3808" s="5" t="str">
        <f t="shared" si="475"/>
        <v>Q3</v>
      </c>
      <c r="G3808" s="5" t="s">
        <v>58</v>
      </c>
      <c r="H3808" s="5" t="s">
        <v>68</v>
      </c>
      <c r="I3808" s="5" t="s">
        <v>69</v>
      </c>
      <c r="J3808" s="5" t="s">
        <v>46</v>
      </c>
      <c r="K3808" s="5" t="s">
        <v>61</v>
      </c>
      <c r="L3808" s="5" t="s">
        <v>40</v>
      </c>
      <c r="M3808" s="5" t="s">
        <v>49</v>
      </c>
      <c r="N3808" s="5">
        <v>2</v>
      </c>
      <c r="O3808" s="7">
        <v>260</v>
      </c>
      <c r="P3808" s="8">
        <v>0.05</v>
      </c>
      <c r="Q3808" s="7">
        <v>109</v>
      </c>
      <c r="R3808" s="9">
        <f t="shared" si="476"/>
        <v>494</v>
      </c>
      <c r="S3808" s="9">
        <f t="shared" si="477"/>
        <v>218</v>
      </c>
      <c r="T3808" s="9">
        <f t="shared" si="478"/>
        <v>276</v>
      </c>
      <c r="U3808" s="10">
        <f t="shared" si="479"/>
        <v>0.5587044534412956</v>
      </c>
      <c r="V3808" s="5" t="s">
        <v>42</v>
      </c>
    </row>
    <row r="3809" spans="1:22" x14ac:dyDescent="0.3">
      <c r="A3809" s="5" t="s">
        <v>3896</v>
      </c>
      <c r="B3809" s="6">
        <v>45882</v>
      </c>
      <c r="C3809" s="5">
        <f t="shared" si="472"/>
        <v>2025</v>
      </c>
      <c r="D3809" s="5">
        <f t="shared" si="473"/>
        <v>8</v>
      </c>
      <c r="E3809" s="5" t="str">
        <f t="shared" si="474"/>
        <v>Aug</v>
      </c>
      <c r="F3809" s="5" t="str">
        <f t="shared" si="475"/>
        <v>Q3</v>
      </c>
      <c r="G3809" s="5" t="s">
        <v>63</v>
      </c>
      <c r="H3809" s="5" t="s">
        <v>64</v>
      </c>
      <c r="I3809" s="5" t="s">
        <v>65</v>
      </c>
      <c r="J3809" s="5" t="s">
        <v>38</v>
      </c>
      <c r="K3809" s="5" t="s">
        <v>39</v>
      </c>
      <c r="L3809" s="5" t="s">
        <v>76</v>
      </c>
      <c r="M3809" s="5" t="s">
        <v>49</v>
      </c>
      <c r="N3809" s="5">
        <v>5</v>
      </c>
      <c r="O3809" s="7">
        <v>55531</v>
      </c>
      <c r="P3809" s="8">
        <v>0</v>
      </c>
      <c r="Q3809" s="7">
        <v>47146</v>
      </c>
      <c r="R3809" s="9">
        <f t="shared" si="476"/>
        <v>277655</v>
      </c>
      <c r="S3809" s="9">
        <f t="shared" si="477"/>
        <v>235730</v>
      </c>
      <c r="T3809" s="9">
        <f t="shared" si="478"/>
        <v>41925</v>
      </c>
      <c r="U3809" s="10">
        <f t="shared" si="479"/>
        <v>0.15099674055932721</v>
      </c>
      <c r="V3809" s="5" t="s">
        <v>42</v>
      </c>
    </row>
    <row r="3810" spans="1:22" x14ac:dyDescent="0.3">
      <c r="A3810" s="5" t="s">
        <v>3897</v>
      </c>
      <c r="B3810" s="6">
        <v>45883</v>
      </c>
      <c r="C3810" s="5">
        <f t="shared" si="472"/>
        <v>2025</v>
      </c>
      <c r="D3810" s="5">
        <f t="shared" si="473"/>
        <v>8</v>
      </c>
      <c r="E3810" s="5" t="str">
        <f t="shared" si="474"/>
        <v>Aug</v>
      </c>
      <c r="F3810" s="5" t="str">
        <f t="shared" si="475"/>
        <v>Q3</v>
      </c>
      <c r="G3810" s="5" t="s">
        <v>51</v>
      </c>
      <c r="H3810" s="5" t="s">
        <v>52</v>
      </c>
      <c r="I3810" s="5" t="s">
        <v>53</v>
      </c>
      <c r="J3810" s="5" t="s">
        <v>38</v>
      </c>
      <c r="K3810" s="5" t="s">
        <v>118</v>
      </c>
      <c r="L3810" s="5" t="s">
        <v>40</v>
      </c>
      <c r="M3810" s="5" t="s">
        <v>56</v>
      </c>
      <c r="N3810" s="5">
        <v>1</v>
      </c>
      <c r="O3810" s="7">
        <v>17151</v>
      </c>
      <c r="P3810" s="8">
        <v>0</v>
      </c>
      <c r="Q3810" s="7">
        <v>13326</v>
      </c>
      <c r="R3810" s="9">
        <f t="shared" si="476"/>
        <v>17151</v>
      </c>
      <c r="S3810" s="9">
        <f t="shared" si="477"/>
        <v>13326</v>
      </c>
      <c r="T3810" s="9">
        <f t="shared" si="478"/>
        <v>3825</v>
      </c>
      <c r="U3810" s="10">
        <f t="shared" si="479"/>
        <v>0.22301906594367676</v>
      </c>
      <c r="V3810" s="5" t="s">
        <v>42</v>
      </c>
    </row>
    <row r="3811" spans="1:22" x14ac:dyDescent="0.3">
      <c r="A3811" s="5" t="s">
        <v>3898</v>
      </c>
      <c r="B3811" s="6">
        <v>45883</v>
      </c>
      <c r="C3811" s="5">
        <f t="shared" si="472"/>
        <v>2025</v>
      </c>
      <c r="D3811" s="5">
        <f t="shared" si="473"/>
        <v>8</v>
      </c>
      <c r="E3811" s="5" t="str">
        <f t="shared" si="474"/>
        <v>Aug</v>
      </c>
      <c r="F3811" s="5" t="str">
        <f t="shared" si="475"/>
        <v>Q3</v>
      </c>
      <c r="G3811" s="5" t="s">
        <v>51</v>
      </c>
      <c r="H3811" s="5" t="s">
        <v>106</v>
      </c>
      <c r="I3811" s="5" t="s">
        <v>107</v>
      </c>
      <c r="J3811" s="5" t="s">
        <v>46</v>
      </c>
      <c r="K3811" s="5" t="s">
        <v>89</v>
      </c>
      <c r="L3811" s="5" t="s">
        <v>76</v>
      </c>
      <c r="M3811" s="5" t="s">
        <v>49</v>
      </c>
      <c r="N3811" s="5">
        <v>1</v>
      </c>
      <c r="O3811" s="7">
        <v>2210</v>
      </c>
      <c r="P3811" s="8">
        <v>0.1</v>
      </c>
      <c r="Q3811" s="7">
        <v>1305</v>
      </c>
      <c r="R3811" s="9">
        <f t="shared" si="476"/>
        <v>1989</v>
      </c>
      <c r="S3811" s="9">
        <f t="shared" si="477"/>
        <v>1305</v>
      </c>
      <c r="T3811" s="9">
        <f t="shared" si="478"/>
        <v>684</v>
      </c>
      <c r="U3811" s="10">
        <f t="shared" si="479"/>
        <v>0.34389140271493213</v>
      </c>
      <c r="V3811" s="5" t="s">
        <v>42</v>
      </c>
    </row>
    <row r="3812" spans="1:22" x14ac:dyDescent="0.3">
      <c r="A3812" s="5" t="s">
        <v>3899</v>
      </c>
      <c r="B3812" s="6">
        <v>45883</v>
      </c>
      <c r="C3812" s="5">
        <f t="shared" si="472"/>
        <v>2025</v>
      </c>
      <c r="D3812" s="5">
        <f t="shared" si="473"/>
        <v>8</v>
      </c>
      <c r="E3812" s="5" t="str">
        <f t="shared" si="474"/>
        <v>Aug</v>
      </c>
      <c r="F3812" s="5" t="str">
        <f t="shared" si="475"/>
        <v>Q3</v>
      </c>
      <c r="G3812" s="5" t="s">
        <v>51</v>
      </c>
      <c r="H3812" s="5" t="s">
        <v>79</v>
      </c>
      <c r="I3812" s="5" t="s">
        <v>80</v>
      </c>
      <c r="J3812" s="5" t="s">
        <v>81</v>
      </c>
      <c r="K3812" s="5" t="s">
        <v>146</v>
      </c>
      <c r="L3812" s="5" t="s">
        <v>40</v>
      </c>
      <c r="M3812" s="5" t="s">
        <v>49</v>
      </c>
      <c r="N3812" s="5">
        <v>2</v>
      </c>
      <c r="O3812" s="7">
        <v>9404</v>
      </c>
      <c r="P3812" s="8">
        <v>0.2</v>
      </c>
      <c r="Q3812" s="7">
        <v>6004</v>
      </c>
      <c r="R3812" s="9">
        <f t="shared" si="476"/>
        <v>15046.400000000001</v>
      </c>
      <c r="S3812" s="9">
        <f t="shared" si="477"/>
        <v>12008</v>
      </c>
      <c r="T3812" s="9">
        <f t="shared" si="478"/>
        <v>3038.4000000000015</v>
      </c>
      <c r="U3812" s="10">
        <f t="shared" si="479"/>
        <v>0.20193534666099539</v>
      </c>
      <c r="V3812" s="5" t="s">
        <v>42</v>
      </c>
    </row>
    <row r="3813" spans="1:22" x14ac:dyDescent="0.3">
      <c r="A3813" s="5" t="s">
        <v>3900</v>
      </c>
      <c r="B3813" s="6">
        <v>45883</v>
      </c>
      <c r="C3813" s="5">
        <f t="shared" si="472"/>
        <v>2025</v>
      </c>
      <c r="D3813" s="5">
        <f t="shared" si="473"/>
        <v>8</v>
      </c>
      <c r="E3813" s="5" t="str">
        <f t="shared" si="474"/>
        <v>Aug</v>
      </c>
      <c r="F3813" s="5" t="str">
        <f t="shared" si="475"/>
        <v>Q3</v>
      </c>
      <c r="G3813" s="5" t="s">
        <v>63</v>
      </c>
      <c r="H3813" s="5" t="s">
        <v>86</v>
      </c>
      <c r="I3813" s="5" t="s">
        <v>87</v>
      </c>
      <c r="J3813" s="5" t="s">
        <v>81</v>
      </c>
      <c r="K3813" s="5" t="s">
        <v>94</v>
      </c>
      <c r="L3813" s="5" t="s">
        <v>48</v>
      </c>
      <c r="M3813" s="5" t="s">
        <v>49</v>
      </c>
      <c r="N3813" s="5">
        <v>3</v>
      </c>
      <c r="O3813" s="7">
        <v>30031</v>
      </c>
      <c r="P3813" s="8">
        <v>0.05</v>
      </c>
      <c r="Q3813" s="7">
        <v>20443</v>
      </c>
      <c r="R3813" s="9">
        <f t="shared" si="476"/>
        <v>85588.349999999991</v>
      </c>
      <c r="S3813" s="9">
        <f t="shared" si="477"/>
        <v>61329</v>
      </c>
      <c r="T3813" s="9">
        <f t="shared" si="478"/>
        <v>24259.349999999991</v>
      </c>
      <c r="U3813" s="10">
        <f t="shared" si="479"/>
        <v>0.28344219744860127</v>
      </c>
      <c r="V3813" s="5" t="s">
        <v>42</v>
      </c>
    </row>
    <row r="3814" spans="1:22" x14ac:dyDescent="0.3">
      <c r="A3814" s="5" t="s">
        <v>3901</v>
      </c>
      <c r="B3814" s="6">
        <v>45884</v>
      </c>
      <c r="C3814" s="5">
        <f t="shared" si="472"/>
        <v>2025</v>
      </c>
      <c r="D3814" s="5">
        <f t="shared" si="473"/>
        <v>8</v>
      </c>
      <c r="E3814" s="5" t="str">
        <f t="shared" si="474"/>
        <v>Aug</v>
      </c>
      <c r="F3814" s="5" t="str">
        <f t="shared" si="475"/>
        <v>Q3</v>
      </c>
      <c r="G3814" s="5" t="s">
        <v>51</v>
      </c>
      <c r="H3814" s="5" t="s">
        <v>106</v>
      </c>
      <c r="I3814" s="5" t="s">
        <v>107</v>
      </c>
      <c r="J3814" s="5" t="s">
        <v>54</v>
      </c>
      <c r="K3814" s="5" t="s">
        <v>99</v>
      </c>
      <c r="L3814" s="5" t="s">
        <v>48</v>
      </c>
      <c r="M3814" s="5" t="s">
        <v>49</v>
      </c>
      <c r="N3814" s="5">
        <v>8</v>
      </c>
      <c r="O3814" s="7">
        <v>1976</v>
      </c>
      <c r="P3814" s="8">
        <v>0.1</v>
      </c>
      <c r="Q3814" s="7">
        <v>1022</v>
      </c>
      <c r="R3814" s="9">
        <f t="shared" si="476"/>
        <v>14227.2</v>
      </c>
      <c r="S3814" s="9">
        <f t="shared" si="477"/>
        <v>8176</v>
      </c>
      <c r="T3814" s="9">
        <f t="shared" si="478"/>
        <v>6051.2000000000007</v>
      </c>
      <c r="U3814" s="10">
        <f t="shared" si="479"/>
        <v>0.42532613585245166</v>
      </c>
      <c r="V3814" s="5" t="s">
        <v>42</v>
      </c>
    </row>
    <row r="3815" spans="1:22" x14ac:dyDescent="0.3">
      <c r="A3815" s="5" t="s">
        <v>3902</v>
      </c>
      <c r="B3815" s="6">
        <v>45884</v>
      </c>
      <c r="C3815" s="5">
        <f t="shared" si="472"/>
        <v>2025</v>
      </c>
      <c r="D3815" s="5">
        <f t="shared" si="473"/>
        <v>8</v>
      </c>
      <c r="E3815" s="5" t="str">
        <f t="shared" si="474"/>
        <v>Aug</v>
      </c>
      <c r="F3815" s="5" t="str">
        <f t="shared" si="475"/>
        <v>Q3</v>
      </c>
      <c r="G3815" s="5" t="s">
        <v>58</v>
      </c>
      <c r="H3815" s="5" t="s">
        <v>72</v>
      </c>
      <c r="I3815" s="5" t="s">
        <v>73</v>
      </c>
      <c r="J3815" s="5" t="s">
        <v>38</v>
      </c>
      <c r="K3815" s="5" t="s">
        <v>39</v>
      </c>
      <c r="L3815" s="5" t="s">
        <v>40</v>
      </c>
      <c r="M3815" s="5" t="s">
        <v>49</v>
      </c>
      <c r="N3815" s="5">
        <v>4</v>
      </c>
      <c r="O3815" s="7">
        <v>52823</v>
      </c>
      <c r="P3815" s="8">
        <v>0.1</v>
      </c>
      <c r="Q3815" s="7">
        <v>45192</v>
      </c>
      <c r="R3815" s="9">
        <f t="shared" si="476"/>
        <v>190162.80000000002</v>
      </c>
      <c r="S3815" s="9">
        <f t="shared" si="477"/>
        <v>180768</v>
      </c>
      <c r="T3815" s="9">
        <f t="shared" si="478"/>
        <v>9394.8000000000175</v>
      </c>
      <c r="U3815" s="10">
        <f t="shared" si="479"/>
        <v>4.9403984375493086E-2</v>
      </c>
      <c r="V3815" s="5" t="s">
        <v>42</v>
      </c>
    </row>
    <row r="3816" spans="1:22" x14ac:dyDescent="0.3">
      <c r="A3816" s="5" t="s">
        <v>3903</v>
      </c>
      <c r="B3816" s="6">
        <v>45884</v>
      </c>
      <c r="C3816" s="5">
        <f t="shared" si="472"/>
        <v>2025</v>
      </c>
      <c r="D3816" s="5">
        <f t="shared" si="473"/>
        <v>8</v>
      </c>
      <c r="E3816" s="5" t="str">
        <f t="shared" si="474"/>
        <v>Aug</v>
      </c>
      <c r="F3816" s="5" t="str">
        <f t="shared" si="475"/>
        <v>Q3</v>
      </c>
      <c r="G3816" s="5" t="s">
        <v>58</v>
      </c>
      <c r="H3816" s="5" t="s">
        <v>68</v>
      </c>
      <c r="I3816" s="5" t="s">
        <v>69</v>
      </c>
      <c r="J3816" s="5" t="s">
        <v>38</v>
      </c>
      <c r="K3816" s="5" t="s">
        <v>104</v>
      </c>
      <c r="L3816" s="5" t="s">
        <v>40</v>
      </c>
      <c r="M3816" s="5" t="s">
        <v>56</v>
      </c>
      <c r="N3816" s="5">
        <v>2</v>
      </c>
      <c r="O3816" s="7">
        <v>1628</v>
      </c>
      <c r="P3816" s="8">
        <v>0.1</v>
      </c>
      <c r="Q3816" s="7">
        <v>833</v>
      </c>
      <c r="R3816" s="9">
        <f t="shared" si="476"/>
        <v>2930.4</v>
      </c>
      <c r="S3816" s="9">
        <f t="shared" si="477"/>
        <v>1666</v>
      </c>
      <c r="T3816" s="9">
        <f t="shared" si="478"/>
        <v>1264.4000000000001</v>
      </c>
      <c r="U3816" s="10">
        <f t="shared" si="479"/>
        <v>0.4314769314769315</v>
      </c>
      <c r="V3816" s="5" t="s">
        <v>42</v>
      </c>
    </row>
    <row r="3817" spans="1:22" x14ac:dyDescent="0.3">
      <c r="A3817" s="5" t="s">
        <v>3904</v>
      </c>
      <c r="B3817" s="6">
        <v>45884</v>
      </c>
      <c r="C3817" s="5">
        <f t="shared" si="472"/>
        <v>2025</v>
      </c>
      <c r="D3817" s="5">
        <f t="shared" si="473"/>
        <v>8</v>
      </c>
      <c r="E3817" s="5" t="str">
        <f t="shared" si="474"/>
        <v>Aug</v>
      </c>
      <c r="F3817" s="5" t="str">
        <f t="shared" si="475"/>
        <v>Q3</v>
      </c>
      <c r="G3817" s="5" t="s">
        <v>51</v>
      </c>
      <c r="H3817" s="5" t="s">
        <v>106</v>
      </c>
      <c r="I3817" s="5" t="s">
        <v>107</v>
      </c>
      <c r="J3817" s="5" t="s">
        <v>46</v>
      </c>
      <c r="K3817" s="5" t="s">
        <v>66</v>
      </c>
      <c r="L3817" s="5" t="s">
        <v>76</v>
      </c>
      <c r="M3817" s="5" t="s">
        <v>49</v>
      </c>
      <c r="N3817" s="5">
        <v>1</v>
      </c>
      <c r="O3817" s="7">
        <v>320</v>
      </c>
      <c r="P3817" s="8">
        <v>0</v>
      </c>
      <c r="Q3817" s="7">
        <v>128</v>
      </c>
      <c r="R3817" s="9">
        <f t="shared" si="476"/>
        <v>320</v>
      </c>
      <c r="S3817" s="9">
        <f t="shared" si="477"/>
        <v>128</v>
      </c>
      <c r="T3817" s="9">
        <f t="shared" si="478"/>
        <v>192</v>
      </c>
      <c r="U3817" s="10">
        <f t="shared" si="479"/>
        <v>0.6</v>
      </c>
      <c r="V3817" s="5" t="s">
        <v>42</v>
      </c>
    </row>
    <row r="3818" spans="1:22" x14ac:dyDescent="0.3">
      <c r="A3818" s="5" t="s">
        <v>3905</v>
      </c>
      <c r="B3818" s="6">
        <v>45884</v>
      </c>
      <c r="C3818" s="5">
        <f t="shared" si="472"/>
        <v>2025</v>
      </c>
      <c r="D3818" s="5">
        <f t="shared" si="473"/>
        <v>8</v>
      </c>
      <c r="E3818" s="5" t="str">
        <f t="shared" si="474"/>
        <v>Aug</v>
      </c>
      <c r="F3818" s="5" t="str">
        <f t="shared" si="475"/>
        <v>Q3</v>
      </c>
      <c r="G3818" s="5" t="s">
        <v>51</v>
      </c>
      <c r="H3818" s="5" t="s">
        <v>52</v>
      </c>
      <c r="I3818" s="5" t="s">
        <v>53</v>
      </c>
      <c r="J3818" s="5" t="s">
        <v>46</v>
      </c>
      <c r="K3818" s="5" t="s">
        <v>47</v>
      </c>
      <c r="L3818" s="5" t="s">
        <v>48</v>
      </c>
      <c r="M3818" s="5" t="s">
        <v>56</v>
      </c>
      <c r="N3818" s="5">
        <v>2</v>
      </c>
      <c r="O3818" s="7">
        <v>453</v>
      </c>
      <c r="P3818" s="8">
        <v>0.05</v>
      </c>
      <c r="Q3818" s="7">
        <v>199</v>
      </c>
      <c r="R3818" s="9">
        <f t="shared" si="476"/>
        <v>860.69999999999993</v>
      </c>
      <c r="S3818" s="9">
        <f t="shared" si="477"/>
        <v>398</v>
      </c>
      <c r="T3818" s="9">
        <f t="shared" si="478"/>
        <v>462.69999999999993</v>
      </c>
      <c r="U3818" s="10">
        <f t="shared" si="479"/>
        <v>0.53758568606947832</v>
      </c>
      <c r="V3818" s="5" t="s">
        <v>42</v>
      </c>
    </row>
    <row r="3819" spans="1:22" x14ac:dyDescent="0.3">
      <c r="A3819" s="5" t="s">
        <v>3906</v>
      </c>
      <c r="B3819" s="6">
        <v>45884</v>
      </c>
      <c r="C3819" s="5">
        <f t="shared" si="472"/>
        <v>2025</v>
      </c>
      <c r="D3819" s="5">
        <f t="shared" si="473"/>
        <v>8</v>
      </c>
      <c r="E3819" s="5" t="str">
        <f t="shared" si="474"/>
        <v>Aug</v>
      </c>
      <c r="F3819" s="5" t="str">
        <f t="shared" si="475"/>
        <v>Q3</v>
      </c>
      <c r="G3819" s="5" t="s">
        <v>51</v>
      </c>
      <c r="H3819" s="5" t="s">
        <v>52</v>
      </c>
      <c r="I3819" s="5" t="s">
        <v>53</v>
      </c>
      <c r="J3819" s="5" t="s">
        <v>46</v>
      </c>
      <c r="K3819" s="5" t="s">
        <v>66</v>
      </c>
      <c r="L3819" s="5" t="s">
        <v>48</v>
      </c>
      <c r="M3819" s="5" t="s">
        <v>49</v>
      </c>
      <c r="N3819" s="5">
        <v>2</v>
      </c>
      <c r="O3819" s="7">
        <v>276</v>
      </c>
      <c r="P3819" s="8">
        <v>0.1</v>
      </c>
      <c r="Q3819" s="7">
        <v>111</v>
      </c>
      <c r="R3819" s="9">
        <f t="shared" si="476"/>
        <v>496.8</v>
      </c>
      <c r="S3819" s="9">
        <f t="shared" si="477"/>
        <v>222</v>
      </c>
      <c r="T3819" s="9">
        <f t="shared" si="478"/>
        <v>274.8</v>
      </c>
      <c r="U3819" s="10">
        <f t="shared" si="479"/>
        <v>0.5531400966183575</v>
      </c>
      <c r="V3819" s="5" t="s">
        <v>42</v>
      </c>
    </row>
    <row r="3820" spans="1:22" x14ac:dyDescent="0.3">
      <c r="A3820" s="5" t="s">
        <v>3907</v>
      </c>
      <c r="B3820" s="6">
        <v>45884</v>
      </c>
      <c r="C3820" s="5">
        <f t="shared" si="472"/>
        <v>2025</v>
      </c>
      <c r="D3820" s="5">
        <f t="shared" si="473"/>
        <v>8</v>
      </c>
      <c r="E3820" s="5" t="str">
        <f t="shared" si="474"/>
        <v>Aug</v>
      </c>
      <c r="F3820" s="5" t="str">
        <f t="shared" si="475"/>
        <v>Q3</v>
      </c>
      <c r="G3820" s="5" t="s">
        <v>63</v>
      </c>
      <c r="H3820" s="5" t="s">
        <v>64</v>
      </c>
      <c r="I3820" s="5" t="s">
        <v>65</v>
      </c>
      <c r="J3820" s="5" t="s">
        <v>38</v>
      </c>
      <c r="K3820" s="5" t="s">
        <v>39</v>
      </c>
      <c r="L3820" s="5" t="s">
        <v>40</v>
      </c>
      <c r="M3820" s="5" t="s">
        <v>49</v>
      </c>
      <c r="N3820" s="5">
        <v>5</v>
      </c>
      <c r="O3820" s="7">
        <v>56469</v>
      </c>
      <c r="P3820" s="8">
        <v>0</v>
      </c>
      <c r="Q3820" s="7">
        <v>47149</v>
      </c>
      <c r="R3820" s="9">
        <f t="shared" si="476"/>
        <v>282345</v>
      </c>
      <c r="S3820" s="9">
        <f t="shared" si="477"/>
        <v>235745</v>
      </c>
      <c r="T3820" s="9">
        <f t="shared" si="478"/>
        <v>46600</v>
      </c>
      <c r="U3820" s="10">
        <f t="shared" si="479"/>
        <v>0.16504630859409589</v>
      </c>
      <c r="V3820" s="5" t="s">
        <v>42</v>
      </c>
    </row>
    <row r="3821" spans="1:22" x14ac:dyDescent="0.3">
      <c r="A3821" s="5" t="s">
        <v>3908</v>
      </c>
      <c r="B3821" s="6">
        <v>45885</v>
      </c>
      <c r="C3821" s="5">
        <f t="shared" si="472"/>
        <v>2025</v>
      </c>
      <c r="D3821" s="5">
        <f t="shared" si="473"/>
        <v>8</v>
      </c>
      <c r="E3821" s="5" t="str">
        <f t="shared" si="474"/>
        <v>Aug</v>
      </c>
      <c r="F3821" s="5" t="str">
        <f t="shared" si="475"/>
        <v>Q3</v>
      </c>
      <c r="G3821" s="5" t="s">
        <v>51</v>
      </c>
      <c r="H3821" s="5" t="s">
        <v>79</v>
      </c>
      <c r="I3821" s="5" t="s">
        <v>80</v>
      </c>
      <c r="J3821" s="5" t="s">
        <v>81</v>
      </c>
      <c r="K3821" s="5" t="s">
        <v>94</v>
      </c>
      <c r="L3821" s="5" t="s">
        <v>40</v>
      </c>
      <c r="M3821" s="5" t="s">
        <v>41</v>
      </c>
      <c r="N3821" s="5">
        <v>2</v>
      </c>
      <c r="O3821" s="7">
        <v>34458</v>
      </c>
      <c r="P3821" s="8">
        <v>0.35</v>
      </c>
      <c r="Q3821" s="7">
        <v>23685</v>
      </c>
      <c r="R3821" s="9">
        <f t="shared" si="476"/>
        <v>44795.4</v>
      </c>
      <c r="S3821" s="9">
        <f t="shared" si="477"/>
        <v>47370</v>
      </c>
      <c r="T3821" s="9">
        <f t="shared" si="478"/>
        <v>-2574.5999999999985</v>
      </c>
      <c r="U3821" s="10">
        <f t="shared" si="479"/>
        <v>-5.7474651415100622E-2</v>
      </c>
      <c r="V3821" s="5" t="s">
        <v>42</v>
      </c>
    </row>
    <row r="3822" spans="1:22" x14ac:dyDescent="0.3">
      <c r="A3822" s="5" t="s">
        <v>3909</v>
      </c>
      <c r="B3822" s="6">
        <v>45885</v>
      </c>
      <c r="C3822" s="5">
        <f t="shared" si="472"/>
        <v>2025</v>
      </c>
      <c r="D3822" s="5">
        <f t="shared" si="473"/>
        <v>8</v>
      </c>
      <c r="E3822" s="5" t="str">
        <f t="shared" si="474"/>
        <v>Aug</v>
      </c>
      <c r="F3822" s="5" t="str">
        <f t="shared" si="475"/>
        <v>Q3</v>
      </c>
      <c r="G3822" s="5" t="s">
        <v>51</v>
      </c>
      <c r="H3822" s="5" t="s">
        <v>106</v>
      </c>
      <c r="I3822" s="5" t="s">
        <v>107</v>
      </c>
      <c r="J3822" s="5" t="s">
        <v>38</v>
      </c>
      <c r="K3822" s="5" t="s">
        <v>104</v>
      </c>
      <c r="L3822" s="5" t="s">
        <v>40</v>
      </c>
      <c r="M3822" s="5" t="s">
        <v>41</v>
      </c>
      <c r="N3822" s="5">
        <v>2</v>
      </c>
      <c r="O3822" s="7">
        <v>1555</v>
      </c>
      <c r="P3822" s="8">
        <v>0.2</v>
      </c>
      <c r="Q3822" s="7">
        <v>788</v>
      </c>
      <c r="R3822" s="9">
        <f t="shared" si="476"/>
        <v>2488</v>
      </c>
      <c r="S3822" s="9">
        <f t="shared" si="477"/>
        <v>1576</v>
      </c>
      <c r="T3822" s="9">
        <f t="shared" si="478"/>
        <v>912</v>
      </c>
      <c r="U3822" s="10">
        <f t="shared" si="479"/>
        <v>0.36655948553054662</v>
      </c>
      <c r="V3822" s="5" t="s">
        <v>42</v>
      </c>
    </row>
    <row r="3823" spans="1:22" x14ac:dyDescent="0.3">
      <c r="A3823" s="5" t="s">
        <v>3910</v>
      </c>
      <c r="B3823" s="6">
        <v>45886</v>
      </c>
      <c r="C3823" s="5">
        <f t="shared" si="472"/>
        <v>2025</v>
      </c>
      <c r="D3823" s="5">
        <f t="shared" si="473"/>
        <v>8</v>
      </c>
      <c r="E3823" s="5" t="str">
        <f t="shared" si="474"/>
        <v>Aug</v>
      </c>
      <c r="F3823" s="5" t="str">
        <f t="shared" si="475"/>
        <v>Q3</v>
      </c>
      <c r="G3823" s="5" t="s">
        <v>58</v>
      </c>
      <c r="H3823" s="5" t="s">
        <v>59</v>
      </c>
      <c r="I3823" s="5" t="s">
        <v>60</v>
      </c>
      <c r="J3823" s="5" t="s">
        <v>46</v>
      </c>
      <c r="K3823" s="5" t="s">
        <v>61</v>
      </c>
      <c r="L3823" s="5" t="s">
        <v>40</v>
      </c>
      <c r="M3823" s="5" t="s">
        <v>49</v>
      </c>
      <c r="N3823" s="5">
        <v>1</v>
      </c>
      <c r="O3823" s="7">
        <v>270</v>
      </c>
      <c r="P3823" s="8">
        <v>0.1</v>
      </c>
      <c r="Q3823" s="7">
        <v>114</v>
      </c>
      <c r="R3823" s="9">
        <f t="shared" si="476"/>
        <v>243</v>
      </c>
      <c r="S3823" s="9">
        <f t="shared" si="477"/>
        <v>114</v>
      </c>
      <c r="T3823" s="9">
        <f t="shared" si="478"/>
        <v>129</v>
      </c>
      <c r="U3823" s="10">
        <f t="shared" si="479"/>
        <v>0.53086419753086422</v>
      </c>
      <c r="V3823" s="5" t="s">
        <v>42</v>
      </c>
    </row>
    <row r="3824" spans="1:22" x14ac:dyDescent="0.3">
      <c r="A3824" s="5" t="s">
        <v>3911</v>
      </c>
      <c r="B3824" s="6">
        <v>45886</v>
      </c>
      <c r="C3824" s="5">
        <f t="shared" si="472"/>
        <v>2025</v>
      </c>
      <c r="D3824" s="5">
        <f t="shared" si="473"/>
        <v>8</v>
      </c>
      <c r="E3824" s="5" t="str">
        <f t="shared" si="474"/>
        <v>Aug</v>
      </c>
      <c r="F3824" s="5" t="str">
        <f t="shared" si="475"/>
        <v>Q3</v>
      </c>
      <c r="G3824" s="5" t="s">
        <v>51</v>
      </c>
      <c r="H3824" s="5" t="s">
        <v>52</v>
      </c>
      <c r="I3824" s="5" t="s">
        <v>53</v>
      </c>
      <c r="J3824" s="5" t="s">
        <v>54</v>
      </c>
      <c r="K3824" s="5" t="s">
        <v>55</v>
      </c>
      <c r="L3824" s="5" t="s">
        <v>48</v>
      </c>
      <c r="M3824" s="5" t="s">
        <v>49</v>
      </c>
      <c r="N3824" s="5">
        <v>2</v>
      </c>
      <c r="O3824" s="7">
        <v>2565</v>
      </c>
      <c r="P3824" s="8">
        <v>0.15</v>
      </c>
      <c r="Q3824" s="7">
        <v>1496</v>
      </c>
      <c r="R3824" s="9">
        <f t="shared" si="476"/>
        <v>4360.5</v>
      </c>
      <c r="S3824" s="9">
        <f t="shared" si="477"/>
        <v>2992</v>
      </c>
      <c r="T3824" s="9">
        <f t="shared" si="478"/>
        <v>1368.5</v>
      </c>
      <c r="U3824" s="10">
        <f t="shared" si="479"/>
        <v>0.31384015594541909</v>
      </c>
      <c r="V3824" s="5" t="s">
        <v>42</v>
      </c>
    </row>
    <row r="3825" spans="1:22" x14ac:dyDescent="0.3">
      <c r="A3825" s="5" t="s">
        <v>3912</v>
      </c>
      <c r="B3825" s="6">
        <v>45886</v>
      </c>
      <c r="C3825" s="5">
        <f t="shared" si="472"/>
        <v>2025</v>
      </c>
      <c r="D3825" s="5">
        <f t="shared" si="473"/>
        <v>8</v>
      </c>
      <c r="E3825" s="5" t="str">
        <f t="shared" si="474"/>
        <v>Aug</v>
      </c>
      <c r="F3825" s="5" t="str">
        <f t="shared" si="475"/>
        <v>Q3</v>
      </c>
      <c r="G3825" s="5" t="s">
        <v>63</v>
      </c>
      <c r="H3825" s="5" t="s">
        <v>86</v>
      </c>
      <c r="I3825" s="5" t="s">
        <v>87</v>
      </c>
      <c r="J3825" s="5" t="s">
        <v>46</v>
      </c>
      <c r="K3825" s="5" t="s">
        <v>47</v>
      </c>
      <c r="L3825" s="5" t="s">
        <v>76</v>
      </c>
      <c r="M3825" s="5" t="s">
        <v>41</v>
      </c>
      <c r="N3825" s="5">
        <v>3</v>
      </c>
      <c r="O3825" s="7">
        <v>478</v>
      </c>
      <c r="P3825" s="8">
        <v>0.05</v>
      </c>
      <c r="Q3825" s="7">
        <v>220</v>
      </c>
      <c r="R3825" s="9">
        <f t="shared" si="476"/>
        <v>1362.3</v>
      </c>
      <c r="S3825" s="9">
        <f t="shared" si="477"/>
        <v>660</v>
      </c>
      <c r="T3825" s="9">
        <f t="shared" si="478"/>
        <v>702.3</v>
      </c>
      <c r="U3825" s="10">
        <f t="shared" si="479"/>
        <v>0.51552521471041624</v>
      </c>
      <c r="V3825" s="5" t="s">
        <v>42</v>
      </c>
    </row>
    <row r="3826" spans="1:22" x14ac:dyDescent="0.3">
      <c r="A3826" s="5" t="s">
        <v>3913</v>
      </c>
      <c r="B3826" s="6">
        <v>45886</v>
      </c>
      <c r="C3826" s="5">
        <f t="shared" si="472"/>
        <v>2025</v>
      </c>
      <c r="D3826" s="5">
        <f t="shared" si="473"/>
        <v>8</v>
      </c>
      <c r="E3826" s="5" t="str">
        <f t="shared" si="474"/>
        <v>Aug</v>
      </c>
      <c r="F3826" s="5" t="str">
        <f t="shared" si="475"/>
        <v>Q3</v>
      </c>
      <c r="G3826" s="5" t="s">
        <v>58</v>
      </c>
      <c r="H3826" s="5" t="s">
        <v>68</v>
      </c>
      <c r="I3826" s="5" t="s">
        <v>69</v>
      </c>
      <c r="J3826" s="5" t="s">
        <v>38</v>
      </c>
      <c r="K3826" s="5" t="s">
        <v>75</v>
      </c>
      <c r="L3826" s="5" t="s">
        <v>40</v>
      </c>
      <c r="M3826" s="5" t="s">
        <v>56</v>
      </c>
      <c r="N3826" s="5">
        <v>8</v>
      </c>
      <c r="O3826" s="7">
        <v>11517</v>
      </c>
      <c r="P3826" s="8">
        <v>0.1</v>
      </c>
      <c r="Q3826" s="7">
        <v>8343</v>
      </c>
      <c r="R3826" s="9">
        <f t="shared" si="476"/>
        <v>82922.400000000009</v>
      </c>
      <c r="S3826" s="9">
        <f t="shared" si="477"/>
        <v>66744</v>
      </c>
      <c r="T3826" s="9">
        <f t="shared" si="478"/>
        <v>16178.400000000009</v>
      </c>
      <c r="U3826" s="10">
        <f t="shared" si="479"/>
        <v>0.19510289137796311</v>
      </c>
      <c r="V3826" s="5" t="s">
        <v>42</v>
      </c>
    </row>
    <row r="3827" spans="1:22" x14ac:dyDescent="0.3">
      <c r="A3827" s="5" t="s">
        <v>3914</v>
      </c>
      <c r="B3827" s="6">
        <v>45886</v>
      </c>
      <c r="C3827" s="5">
        <f t="shared" si="472"/>
        <v>2025</v>
      </c>
      <c r="D3827" s="5">
        <f t="shared" si="473"/>
        <v>8</v>
      </c>
      <c r="E3827" s="5" t="str">
        <f t="shared" si="474"/>
        <v>Aug</v>
      </c>
      <c r="F3827" s="5" t="str">
        <f t="shared" si="475"/>
        <v>Q3</v>
      </c>
      <c r="G3827" s="5" t="s">
        <v>58</v>
      </c>
      <c r="H3827" s="5" t="s">
        <v>72</v>
      </c>
      <c r="I3827" s="5" t="s">
        <v>73</v>
      </c>
      <c r="J3827" s="5" t="s">
        <v>46</v>
      </c>
      <c r="K3827" s="5" t="s">
        <v>89</v>
      </c>
      <c r="L3827" s="5" t="s">
        <v>48</v>
      </c>
      <c r="M3827" s="5" t="s">
        <v>41</v>
      </c>
      <c r="N3827" s="5">
        <v>1</v>
      </c>
      <c r="O3827" s="7">
        <v>2006</v>
      </c>
      <c r="P3827" s="8">
        <v>0.05</v>
      </c>
      <c r="Q3827" s="7">
        <v>1160</v>
      </c>
      <c r="R3827" s="9">
        <f t="shared" si="476"/>
        <v>1905.6999999999998</v>
      </c>
      <c r="S3827" s="9">
        <f t="shared" si="477"/>
        <v>1160</v>
      </c>
      <c r="T3827" s="9">
        <f t="shared" si="478"/>
        <v>745.69999999999982</v>
      </c>
      <c r="U3827" s="10">
        <f t="shared" si="479"/>
        <v>0.3912997848559584</v>
      </c>
      <c r="V3827" s="5" t="s">
        <v>42</v>
      </c>
    </row>
    <row r="3828" spans="1:22" x14ac:dyDescent="0.3">
      <c r="A3828" s="5" t="s">
        <v>3915</v>
      </c>
      <c r="B3828" s="6">
        <v>45887</v>
      </c>
      <c r="C3828" s="5">
        <f t="shared" si="472"/>
        <v>2025</v>
      </c>
      <c r="D3828" s="5">
        <f t="shared" si="473"/>
        <v>8</v>
      </c>
      <c r="E3828" s="5" t="str">
        <f t="shared" si="474"/>
        <v>Aug</v>
      </c>
      <c r="F3828" s="5" t="str">
        <f t="shared" si="475"/>
        <v>Q3</v>
      </c>
      <c r="G3828" s="5" t="s">
        <v>58</v>
      </c>
      <c r="H3828" s="5" t="s">
        <v>59</v>
      </c>
      <c r="I3828" s="5" t="s">
        <v>60</v>
      </c>
      <c r="J3828" s="5" t="s">
        <v>81</v>
      </c>
      <c r="K3828" s="5" t="s">
        <v>130</v>
      </c>
      <c r="L3828" s="5" t="s">
        <v>40</v>
      </c>
      <c r="M3828" s="5" t="s">
        <v>56</v>
      </c>
      <c r="N3828" s="5">
        <v>1</v>
      </c>
      <c r="O3828" s="7">
        <v>13955</v>
      </c>
      <c r="P3828" s="8">
        <v>0.2</v>
      </c>
      <c r="Q3828" s="7">
        <v>8339</v>
      </c>
      <c r="R3828" s="9">
        <f t="shared" si="476"/>
        <v>11164</v>
      </c>
      <c r="S3828" s="9">
        <f t="shared" si="477"/>
        <v>8339</v>
      </c>
      <c r="T3828" s="9">
        <f t="shared" si="478"/>
        <v>2825</v>
      </c>
      <c r="U3828" s="10">
        <f t="shared" si="479"/>
        <v>0.25304550340379794</v>
      </c>
      <c r="V3828" s="5" t="s">
        <v>42</v>
      </c>
    </row>
    <row r="3829" spans="1:22" x14ac:dyDescent="0.3">
      <c r="A3829" s="5" t="s">
        <v>3916</v>
      </c>
      <c r="B3829" s="6">
        <v>45887</v>
      </c>
      <c r="C3829" s="5">
        <f t="shared" si="472"/>
        <v>2025</v>
      </c>
      <c r="D3829" s="5">
        <f t="shared" si="473"/>
        <v>8</v>
      </c>
      <c r="E3829" s="5" t="str">
        <f t="shared" si="474"/>
        <v>Aug</v>
      </c>
      <c r="F3829" s="5" t="str">
        <f t="shared" si="475"/>
        <v>Q3</v>
      </c>
      <c r="G3829" s="5" t="s">
        <v>63</v>
      </c>
      <c r="H3829" s="5" t="s">
        <v>109</v>
      </c>
      <c r="I3829" s="5" t="s">
        <v>110</v>
      </c>
      <c r="J3829" s="5" t="s">
        <v>38</v>
      </c>
      <c r="K3829" s="5" t="s">
        <v>39</v>
      </c>
      <c r="L3829" s="5" t="s">
        <v>76</v>
      </c>
      <c r="M3829" s="5" t="s">
        <v>41</v>
      </c>
      <c r="N3829" s="5">
        <v>5</v>
      </c>
      <c r="O3829" s="7">
        <v>54653</v>
      </c>
      <c r="P3829" s="8">
        <v>0.2</v>
      </c>
      <c r="Q3829" s="7">
        <v>45564</v>
      </c>
      <c r="R3829" s="9">
        <f t="shared" si="476"/>
        <v>218612</v>
      </c>
      <c r="S3829" s="9">
        <f t="shared" si="477"/>
        <v>227820</v>
      </c>
      <c r="T3829" s="9">
        <f t="shared" si="478"/>
        <v>-9208</v>
      </c>
      <c r="U3829" s="10">
        <f t="shared" si="479"/>
        <v>-4.2120286169103252E-2</v>
      </c>
      <c r="V3829" s="5" t="s">
        <v>42</v>
      </c>
    </row>
    <row r="3830" spans="1:22" x14ac:dyDescent="0.3">
      <c r="A3830" s="5" t="s">
        <v>3917</v>
      </c>
      <c r="B3830" s="6">
        <v>45888</v>
      </c>
      <c r="C3830" s="5">
        <f t="shared" si="472"/>
        <v>2025</v>
      </c>
      <c r="D3830" s="5">
        <f t="shared" si="473"/>
        <v>8</v>
      </c>
      <c r="E3830" s="5" t="str">
        <f t="shared" si="474"/>
        <v>Aug</v>
      </c>
      <c r="F3830" s="5" t="str">
        <f t="shared" si="475"/>
        <v>Q3</v>
      </c>
      <c r="G3830" s="5" t="s">
        <v>51</v>
      </c>
      <c r="H3830" s="5" t="s">
        <v>106</v>
      </c>
      <c r="I3830" s="5" t="s">
        <v>107</v>
      </c>
      <c r="J3830" s="5" t="s">
        <v>46</v>
      </c>
      <c r="K3830" s="5" t="s">
        <v>89</v>
      </c>
      <c r="L3830" s="5" t="s">
        <v>76</v>
      </c>
      <c r="M3830" s="5" t="s">
        <v>56</v>
      </c>
      <c r="N3830" s="5">
        <v>1</v>
      </c>
      <c r="O3830" s="7">
        <v>2412</v>
      </c>
      <c r="P3830" s="8">
        <v>0.05</v>
      </c>
      <c r="Q3830" s="7">
        <v>1412</v>
      </c>
      <c r="R3830" s="9">
        <f t="shared" si="476"/>
        <v>2291.4</v>
      </c>
      <c r="S3830" s="9">
        <f t="shared" si="477"/>
        <v>1412</v>
      </c>
      <c r="T3830" s="9">
        <f t="shared" si="478"/>
        <v>879.40000000000009</v>
      </c>
      <c r="U3830" s="10">
        <f t="shared" si="479"/>
        <v>0.38378284018503972</v>
      </c>
      <c r="V3830" s="5" t="s">
        <v>42</v>
      </c>
    </row>
    <row r="3831" spans="1:22" x14ac:dyDescent="0.3">
      <c r="A3831" s="5" t="s">
        <v>3918</v>
      </c>
      <c r="B3831" s="6">
        <v>45888</v>
      </c>
      <c r="C3831" s="5">
        <f t="shared" si="472"/>
        <v>2025</v>
      </c>
      <c r="D3831" s="5">
        <f t="shared" si="473"/>
        <v>8</v>
      </c>
      <c r="E3831" s="5" t="str">
        <f t="shared" si="474"/>
        <v>Aug</v>
      </c>
      <c r="F3831" s="5" t="str">
        <f t="shared" si="475"/>
        <v>Q3</v>
      </c>
      <c r="G3831" s="5" t="s">
        <v>51</v>
      </c>
      <c r="H3831" s="5" t="s">
        <v>79</v>
      </c>
      <c r="I3831" s="5" t="s">
        <v>80</v>
      </c>
      <c r="J3831" s="5" t="s">
        <v>46</v>
      </c>
      <c r="K3831" s="5" t="s">
        <v>89</v>
      </c>
      <c r="L3831" s="5" t="s">
        <v>40</v>
      </c>
      <c r="M3831" s="5" t="s">
        <v>49</v>
      </c>
      <c r="N3831" s="5">
        <v>3</v>
      </c>
      <c r="O3831" s="7">
        <v>2290</v>
      </c>
      <c r="P3831" s="8">
        <v>0.1</v>
      </c>
      <c r="Q3831" s="7">
        <v>1342</v>
      </c>
      <c r="R3831" s="9">
        <f t="shared" si="476"/>
        <v>6183</v>
      </c>
      <c r="S3831" s="9">
        <f t="shared" si="477"/>
        <v>4026</v>
      </c>
      <c r="T3831" s="9">
        <f t="shared" si="478"/>
        <v>2157</v>
      </c>
      <c r="U3831" s="10">
        <f t="shared" si="479"/>
        <v>0.34885977680737507</v>
      </c>
      <c r="V3831" s="5" t="s">
        <v>42</v>
      </c>
    </row>
    <row r="3832" spans="1:22" x14ac:dyDescent="0.3">
      <c r="A3832" s="5" t="s">
        <v>3919</v>
      </c>
      <c r="B3832" s="6">
        <v>45888</v>
      </c>
      <c r="C3832" s="5">
        <f t="shared" si="472"/>
        <v>2025</v>
      </c>
      <c r="D3832" s="5">
        <f t="shared" si="473"/>
        <v>8</v>
      </c>
      <c r="E3832" s="5" t="str">
        <f t="shared" si="474"/>
        <v>Aug</v>
      </c>
      <c r="F3832" s="5" t="str">
        <f t="shared" si="475"/>
        <v>Q3</v>
      </c>
      <c r="G3832" s="5" t="s">
        <v>35</v>
      </c>
      <c r="H3832" s="5" t="s">
        <v>91</v>
      </c>
      <c r="I3832" s="5" t="s">
        <v>92</v>
      </c>
      <c r="J3832" s="5" t="s">
        <v>46</v>
      </c>
      <c r="K3832" s="5" t="s">
        <v>47</v>
      </c>
      <c r="L3832" s="5" t="s">
        <v>76</v>
      </c>
      <c r="M3832" s="5" t="s">
        <v>56</v>
      </c>
      <c r="N3832" s="5">
        <v>2</v>
      </c>
      <c r="O3832" s="7">
        <v>495</v>
      </c>
      <c r="P3832" s="8">
        <v>0.05</v>
      </c>
      <c r="Q3832" s="7">
        <v>219</v>
      </c>
      <c r="R3832" s="9">
        <f t="shared" si="476"/>
        <v>940.5</v>
      </c>
      <c r="S3832" s="9">
        <f t="shared" si="477"/>
        <v>438</v>
      </c>
      <c r="T3832" s="9">
        <f t="shared" si="478"/>
        <v>502.5</v>
      </c>
      <c r="U3832" s="10">
        <f t="shared" si="479"/>
        <v>0.53429027113237637</v>
      </c>
      <c r="V3832" s="5" t="s">
        <v>42</v>
      </c>
    </row>
    <row r="3833" spans="1:22" x14ac:dyDescent="0.3">
      <c r="A3833" s="5" t="s">
        <v>3920</v>
      </c>
      <c r="B3833" s="6">
        <v>45888</v>
      </c>
      <c r="C3833" s="5">
        <f t="shared" si="472"/>
        <v>2025</v>
      </c>
      <c r="D3833" s="5">
        <f t="shared" si="473"/>
        <v>8</v>
      </c>
      <c r="E3833" s="5" t="str">
        <f t="shared" si="474"/>
        <v>Aug</v>
      </c>
      <c r="F3833" s="5" t="str">
        <f t="shared" si="475"/>
        <v>Q3</v>
      </c>
      <c r="G3833" s="5" t="s">
        <v>63</v>
      </c>
      <c r="H3833" s="5" t="s">
        <v>109</v>
      </c>
      <c r="I3833" s="5" t="s">
        <v>110</v>
      </c>
      <c r="J3833" s="5" t="s">
        <v>38</v>
      </c>
      <c r="K3833" s="5" t="s">
        <v>118</v>
      </c>
      <c r="L3833" s="5" t="s">
        <v>40</v>
      </c>
      <c r="M3833" s="5" t="s">
        <v>56</v>
      </c>
      <c r="N3833" s="5">
        <v>1</v>
      </c>
      <c r="O3833" s="7">
        <v>18011</v>
      </c>
      <c r="P3833" s="8">
        <v>0.15</v>
      </c>
      <c r="Q3833" s="7">
        <v>14080</v>
      </c>
      <c r="R3833" s="9">
        <f t="shared" si="476"/>
        <v>15309.35</v>
      </c>
      <c r="S3833" s="9">
        <f t="shared" si="477"/>
        <v>14080</v>
      </c>
      <c r="T3833" s="9">
        <f t="shared" si="478"/>
        <v>1229.3500000000004</v>
      </c>
      <c r="U3833" s="10">
        <f t="shared" si="479"/>
        <v>8.0300600613350689E-2</v>
      </c>
      <c r="V3833" s="5" t="s">
        <v>42</v>
      </c>
    </row>
    <row r="3834" spans="1:22" x14ac:dyDescent="0.3">
      <c r="A3834" s="5" t="s">
        <v>3921</v>
      </c>
      <c r="B3834" s="6">
        <v>45888</v>
      </c>
      <c r="C3834" s="5">
        <f t="shared" si="472"/>
        <v>2025</v>
      </c>
      <c r="D3834" s="5">
        <f t="shared" si="473"/>
        <v>8</v>
      </c>
      <c r="E3834" s="5" t="str">
        <f t="shared" si="474"/>
        <v>Aug</v>
      </c>
      <c r="F3834" s="5" t="str">
        <f t="shared" si="475"/>
        <v>Q3</v>
      </c>
      <c r="G3834" s="5" t="s">
        <v>51</v>
      </c>
      <c r="H3834" s="5" t="s">
        <v>106</v>
      </c>
      <c r="I3834" s="5" t="s">
        <v>107</v>
      </c>
      <c r="J3834" s="5" t="s">
        <v>81</v>
      </c>
      <c r="K3834" s="5" t="s">
        <v>146</v>
      </c>
      <c r="L3834" s="5" t="s">
        <v>76</v>
      </c>
      <c r="M3834" s="5" t="s">
        <v>41</v>
      </c>
      <c r="N3834" s="5">
        <v>1</v>
      </c>
      <c r="O3834" s="7">
        <v>9393</v>
      </c>
      <c r="P3834" s="8">
        <v>0.25</v>
      </c>
      <c r="Q3834" s="7">
        <v>5802</v>
      </c>
      <c r="R3834" s="9">
        <f t="shared" si="476"/>
        <v>7044.75</v>
      </c>
      <c r="S3834" s="9">
        <f t="shared" si="477"/>
        <v>5802</v>
      </c>
      <c r="T3834" s="9">
        <f t="shared" si="478"/>
        <v>1242.75</v>
      </c>
      <c r="U3834" s="10">
        <f t="shared" si="479"/>
        <v>0.17640796337698286</v>
      </c>
      <c r="V3834" s="5" t="s">
        <v>42</v>
      </c>
    </row>
    <row r="3835" spans="1:22" x14ac:dyDescent="0.3">
      <c r="A3835" s="5" t="s">
        <v>3922</v>
      </c>
      <c r="B3835" s="6">
        <v>45889</v>
      </c>
      <c r="C3835" s="5">
        <f t="shared" si="472"/>
        <v>2025</v>
      </c>
      <c r="D3835" s="5">
        <f t="shared" si="473"/>
        <v>8</v>
      </c>
      <c r="E3835" s="5" t="str">
        <f t="shared" si="474"/>
        <v>Aug</v>
      </c>
      <c r="F3835" s="5" t="str">
        <f t="shared" si="475"/>
        <v>Q3</v>
      </c>
      <c r="G3835" s="5" t="s">
        <v>51</v>
      </c>
      <c r="H3835" s="5" t="s">
        <v>79</v>
      </c>
      <c r="I3835" s="5" t="s">
        <v>80</v>
      </c>
      <c r="J3835" s="5" t="s">
        <v>46</v>
      </c>
      <c r="K3835" s="5" t="s">
        <v>47</v>
      </c>
      <c r="L3835" s="5" t="s">
        <v>40</v>
      </c>
      <c r="M3835" s="5" t="s">
        <v>56</v>
      </c>
      <c r="N3835" s="5">
        <v>1</v>
      </c>
      <c r="O3835" s="7">
        <v>461</v>
      </c>
      <c r="P3835" s="8">
        <v>0.1</v>
      </c>
      <c r="Q3835" s="7">
        <v>207</v>
      </c>
      <c r="R3835" s="9">
        <f t="shared" si="476"/>
        <v>414.90000000000003</v>
      </c>
      <c r="S3835" s="9">
        <f t="shared" si="477"/>
        <v>207</v>
      </c>
      <c r="T3835" s="9">
        <f t="shared" si="478"/>
        <v>207.90000000000003</v>
      </c>
      <c r="U3835" s="10">
        <f t="shared" si="479"/>
        <v>0.50108459869848165</v>
      </c>
      <c r="V3835" s="5" t="s">
        <v>42</v>
      </c>
    </row>
    <row r="3836" spans="1:22" x14ac:dyDescent="0.3">
      <c r="A3836" s="5" t="s">
        <v>3923</v>
      </c>
      <c r="B3836" s="6">
        <v>45889</v>
      </c>
      <c r="C3836" s="5">
        <f t="shared" si="472"/>
        <v>2025</v>
      </c>
      <c r="D3836" s="5">
        <f t="shared" si="473"/>
        <v>8</v>
      </c>
      <c r="E3836" s="5" t="str">
        <f t="shared" si="474"/>
        <v>Aug</v>
      </c>
      <c r="F3836" s="5" t="str">
        <f t="shared" si="475"/>
        <v>Q3</v>
      </c>
      <c r="G3836" s="5" t="s">
        <v>58</v>
      </c>
      <c r="H3836" s="5" t="s">
        <v>72</v>
      </c>
      <c r="I3836" s="5" t="s">
        <v>73</v>
      </c>
      <c r="J3836" s="5" t="s">
        <v>38</v>
      </c>
      <c r="K3836" s="5" t="s">
        <v>104</v>
      </c>
      <c r="L3836" s="5" t="s">
        <v>76</v>
      </c>
      <c r="M3836" s="5" t="s">
        <v>56</v>
      </c>
      <c r="N3836" s="5">
        <v>2</v>
      </c>
      <c r="O3836" s="7">
        <v>1428</v>
      </c>
      <c r="P3836" s="8">
        <v>0</v>
      </c>
      <c r="Q3836" s="7">
        <v>735</v>
      </c>
      <c r="R3836" s="9">
        <f t="shared" si="476"/>
        <v>2856</v>
      </c>
      <c r="S3836" s="9">
        <f t="shared" si="477"/>
        <v>1470</v>
      </c>
      <c r="T3836" s="9">
        <f t="shared" si="478"/>
        <v>1386</v>
      </c>
      <c r="U3836" s="10">
        <f t="shared" si="479"/>
        <v>0.48529411764705882</v>
      </c>
      <c r="V3836" s="5" t="s">
        <v>42</v>
      </c>
    </row>
    <row r="3837" spans="1:22" x14ac:dyDescent="0.3">
      <c r="A3837" s="5" t="s">
        <v>3924</v>
      </c>
      <c r="B3837" s="6">
        <v>45889</v>
      </c>
      <c r="C3837" s="5">
        <f t="shared" si="472"/>
        <v>2025</v>
      </c>
      <c r="D3837" s="5">
        <f t="shared" si="473"/>
        <v>8</v>
      </c>
      <c r="E3837" s="5" t="str">
        <f t="shared" si="474"/>
        <v>Aug</v>
      </c>
      <c r="F3837" s="5" t="str">
        <f t="shared" si="475"/>
        <v>Q3</v>
      </c>
      <c r="G3837" s="5" t="s">
        <v>58</v>
      </c>
      <c r="H3837" s="5" t="s">
        <v>59</v>
      </c>
      <c r="I3837" s="5" t="s">
        <v>60</v>
      </c>
      <c r="J3837" s="5" t="s">
        <v>46</v>
      </c>
      <c r="K3837" s="5" t="s">
        <v>66</v>
      </c>
      <c r="L3837" s="5" t="s">
        <v>76</v>
      </c>
      <c r="M3837" s="5" t="s">
        <v>49</v>
      </c>
      <c r="N3837" s="5">
        <v>2</v>
      </c>
      <c r="O3837" s="7">
        <v>300</v>
      </c>
      <c r="P3837" s="8">
        <v>0.05</v>
      </c>
      <c r="Q3837" s="7">
        <v>122</v>
      </c>
      <c r="R3837" s="9">
        <f t="shared" si="476"/>
        <v>570</v>
      </c>
      <c r="S3837" s="9">
        <f t="shared" si="477"/>
        <v>244</v>
      </c>
      <c r="T3837" s="9">
        <f t="shared" si="478"/>
        <v>326</v>
      </c>
      <c r="U3837" s="10">
        <f t="shared" si="479"/>
        <v>0.57192982456140351</v>
      </c>
      <c r="V3837" s="5" t="s">
        <v>42</v>
      </c>
    </row>
    <row r="3838" spans="1:22" x14ac:dyDescent="0.3">
      <c r="A3838" s="5" t="s">
        <v>3925</v>
      </c>
      <c r="B3838" s="6">
        <v>45889</v>
      </c>
      <c r="C3838" s="5">
        <f t="shared" si="472"/>
        <v>2025</v>
      </c>
      <c r="D3838" s="5">
        <f t="shared" si="473"/>
        <v>8</v>
      </c>
      <c r="E3838" s="5" t="str">
        <f t="shared" si="474"/>
        <v>Aug</v>
      </c>
      <c r="F3838" s="5" t="str">
        <f t="shared" si="475"/>
        <v>Q3</v>
      </c>
      <c r="G3838" s="5" t="s">
        <v>63</v>
      </c>
      <c r="H3838" s="5" t="s">
        <v>86</v>
      </c>
      <c r="I3838" s="5" t="s">
        <v>87</v>
      </c>
      <c r="J3838" s="5" t="s">
        <v>46</v>
      </c>
      <c r="K3838" s="5" t="s">
        <v>66</v>
      </c>
      <c r="L3838" s="5" t="s">
        <v>48</v>
      </c>
      <c r="M3838" s="5" t="s">
        <v>49</v>
      </c>
      <c r="N3838" s="5">
        <v>1</v>
      </c>
      <c r="O3838" s="7">
        <v>284</v>
      </c>
      <c r="P3838" s="8">
        <v>0.15</v>
      </c>
      <c r="Q3838" s="7">
        <v>117</v>
      </c>
      <c r="R3838" s="9">
        <f t="shared" si="476"/>
        <v>241.4</v>
      </c>
      <c r="S3838" s="9">
        <f t="shared" si="477"/>
        <v>117</v>
      </c>
      <c r="T3838" s="9">
        <f t="shared" si="478"/>
        <v>124.4</v>
      </c>
      <c r="U3838" s="10">
        <f t="shared" si="479"/>
        <v>0.51532725766362886</v>
      </c>
      <c r="V3838" s="5" t="s">
        <v>42</v>
      </c>
    </row>
    <row r="3839" spans="1:22" x14ac:dyDescent="0.3">
      <c r="A3839" s="5" t="s">
        <v>3926</v>
      </c>
      <c r="B3839" s="6">
        <v>45889</v>
      </c>
      <c r="C3839" s="5">
        <f t="shared" si="472"/>
        <v>2025</v>
      </c>
      <c r="D3839" s="5">
        <f t="shared" si="473"/>
        <v>8</v>
      </c>
      <c r="E3839" s="5" t="str">
        <f t="shared" si="474"/>
        <v>Aug</v>
      </c>
      <c r="F3839" s="5" t="str">
        <f t="shared" si="475"/>
        <v>Q3</v>
      </c>
      <c r="G3839" s="5" t="s">
        <v>63</v>
      </c>
      <c r="H3839" s="5" t="s">
        <v>109</v>
      </c>
      <c r="I3839" s="5" t="s">
        <v>110</v>
      </c>
      <c r="J3839" s="5" t="s">
        <v>46</v>
      </c>
      <c r="K3839" s="5" t="s">
        <v>89</v>
      </c>
      <c r="L3839" s="5" t="s">
        <v>40</v>
      </c>
      <c r="M3839" s="5" t="s">
        <v>56</v>
      </c>
      <c r="N3839" s="5">
        <v>5</v>
      </c>
      <c r="O3839" s="7">
        <v>2387</v>
      </c>
      <c r="P3839" s="8">
        <v>0.1</v>
      </c>
      <c r="Q3839" s="7">
        <v>1426</v>
      </c>
      <c r="R3839" s="9">
        <f t="shared" si="476"/>
        <v>10741.5</v>
      </c>
      <c r="S3839" s="9">
        <f t="shared" si="477"/>
        <v>7130</v>
      </c>
      <c r="T3839" s="9">
        <f t="shared" si="478"/>
        <v>3611.5</v>
      </c>
      <c r="U3839" s="10">
        <f t="shared" si="479"/>
        <v>0.3362193362193362</v>
      </c>
      <c r="V3839" s="5" t="s">
        <v>42</v>
      </c>
    </row>
    <row r="3840" spans="1:22" x14ac:dyDescent="0.3">
      <c r="A3840" s="5" t="s">
        <v>3927</v>
      </c>
      <c r="B3840" s="6">
        <v>45890</v>
      </c>
      <c r="C3840" s="5">
        <f t="shared" si="472"/>
        <v>2025</v>
      </c>
      <c r="D3840" s="5">
        <f t="shared" si="473"/>
        <v>8</v>
      </c>
      <c r="E3840" s="5" t="str">
        <f t="shared" si="474"/>
        <v>Aug</v>
      </c>
      <c r="F3840" s="5" t="str">
        <f t="shared" si="475"/>
        <v>Q3</v>
      </c>
      <c r="G3840" s="5" t="s">
        <v>35</v>
      </c>
      <c r="H3840" s="5" t="s">
        <v>36</v>
      </c>
      <c r="I3840" s="5" t="s">
        <v>37</v>
      </c>
      <c r="J3840" s="5" t="s">
        <v>46</v>
      </c>
      <c r="K3840" s="5" t="s">
        <v>61</v>
      </c>
      <c r="L3840" s="5" t="s">
        <v>76</v>
      </c>
      <c r="M3840" s="5" t="s">
        <v>41</v>
      </c>
      <c r="N3840" s="5">
        <v>1</v>
      </c>
      <c r="O3840" s="7">
        <v>249</v>
      </c>
      <c r="P3840" s="8">
        <v>0.05</v>
      </c>
      <c r="Q3840" s="7">
        <v>106</v>
      </c>
      <c r="R3840" s="9">
        <f t="shared" si="476"/>
        <v>236.54999999999998</v>
      </c>
      <c r="S3840" s="9">
        <f t="shared" si="477"/>
        <v>106</v>
      </c>
      <c r="T3840" s="9">
        <f t="shared" si="478"/>
        <v>130.54999999999998</v>
      </c>
      <c r="U3840" s="10">
        <f t="shared" si="479"/>
        <v>0.55189177763686326</v>
      </c>
      <c r="V3840" s="5" t="s">
        <v>42</v>
      </c>
    </row>
    <row r="3841" spans="1:22" x14ac:dyDescent="0.3">
      <c r="A3841" s="5" t="s">
        <v>3928</v>
      </c>
      <c r="B3841" s="6">
        <v>45890</v>
      </c>
      <c r="C3841" s="5">
        <f t="shared" si="472"/>
        <v>2025</v>
      </c>
      <c r="D3841" s="5">
        <f t="shared" si="473"/>
        <v>8</v>
      </c>
      <c r="E3841" s="5" t="str">
        <f t="shared" si="474"/>
        <v>Aug</v>
      </c>
      <c r="F3841" s="5" t="str">
        <f t="shared" si="475"/>
        <v>Q3</v>
      </c>
      <c r="G3841" s="5" t="s">
        <v>51</v>
      </c>
      <c r="H3841" s="5" t="s">
        <v>79</v>
      </c>
      <c r="I3841" s="5" t="s">
        <v>80</v>
      </c>
      <c r="J3841" s="5" t="s">
        <v>81</v>
      </c>
      <c r="K3841" s="5" t="s">
        <v>82</v>
      </c>
      <c r="L3841" s="5" t="s">
        <v>40</v>
      </c>
      <c r="M3841" s="5" t="s">
        <v>49</v>
      </c>
      <c r="N3841" s="5">
        <v>3</v>
      </c>
      <c r="O3841" s="7">
        <v>7029</v>
      </c>
      <c r="P3841" s="8">
        <v>0.2</v>
      </c>
      <c r="Q3841" s="7">
        <v>3822</v>
      </c>
      <c r="R3841" s="9">
        <f t="shared" si="476"/>
        <v>16869.600000000002</v>
      </c>
      <c r="S3841" s="9">
        <f t="shared" si="477"/>
        <v>11466</v>
      </c>
      <c r="T3841" s="9">
        <f t="shared" si="478"/>
        <v>5403.6000000000022</v>
      </c>
      <c r="U3841" s="10">
        <f t="shared" si="479"/>
        <v>0.3203158344003415</v>
      </c>
      <c r="V3841" s="5" t="s">
        <v>42</v>
      </c>
    </row>
    <row r="3842" spans="1:22" x14ac:dyDescent="0.3">
      <c r="A3842" s="5" t="s">
        <v>3929</v>
      </c>
      <c r="B3842" s="6">
        <v>45891</v>
      </c>
      <c r="C3842" s="5">
        <f t="shared" ref="C3842:C3905" si="480">YEAR(B3842)</f>
        <v>2025</v>
      </c>
      <c r="D3842" s="5">
        <f t="shared" ref="D3842:D3905" si="481">MONTH(B3842)</f>
        <v>8</v>
      </c>
      <c r="E3842" s="5" t="str">
        <f t="shared" ref="E3842:E3905" si="482">TEXT(B3842,"mmm")</f>
        <v>Aug</v>
      </c>
      <c r="F3842" s="5" t="str">
        <f t="shared" ref="F3842:F3905" si="483">"Q"&amp;ROUNDUP(D3842/3,0)</f>
        <v>Q3</v>
      </c>
      <c r="G3842" s="5" t="s">
        <v>51</v>
      </c>
      <c r="H3842" s="5" t="s">
        <v>79</v>
      </c>
      <c r="I3842" s="5" t="s">
        <v>80</v>
      </c>
      <c r="J3842" s="5" t="s">
        <v>81</v>
      </c>
      <c r="K3842" s="5" t="s">
        <v>130</v>
      </c>
      <c r="L3842" s="5" t="s">
        <v>40</v>
      </c>
      <c r="M3842" s="5" t="s">
        <v>56</v>
      </c>
      <c r="N3842" s="5">
        <v>8</v>
      </c>
      <c r="O3842" s="7">
        <v>13755</v>
      </c>
      <c r="P3842" s="8">
        <v>0.3</v>
      </c>
      <c r="Q3842" s="7">
        <v>8296</v>
      </c>
      <c r="R3842" s="9">
        <f t="shared" ref="R3842:R3905" si="484">N3842*O3842*(1-P3842)</f>
        <v>77028</v>
      </c>
      <c r="S3842" s="9">
        <f t="shared" ref="S3842:S3905" si="485">N3842*Q3842</f>
        <v>66368</v>
      </c>
      <c r="T3842" s="9">
        <f t="shared" ref="T3842:T3905" si="486">R3842-S3842</f>
        <v>10660</v>
      </c>
      <c r="U3842" s="10">
        <f t="shared" ref="U3842:U3905" si="487">IF(R3842=0,0,T3842/R3842)</f>
        <v>0.13839123435633796</v>
      </c>
      <c r="V3842" s="5" t="s">
        <v>42</v>
      </c>
    </row>
    <row r="3843" spans="1:22" x14ac:dyDescent="0.3">
      <c r="A3843" s="5" t="s">
        <v>3930</v>
      </c>
      <c r="B3843" s="6">
        <v>45891</v>
      </c>
      <c r="C3843" s="5">
        <f t="shared" si="480"/>
        <v>2025</v>
      </c>
      <c r="D3843" s="5">
        <f t="shared" si="481"/>
        <v>8</v>
      </c>
      <c r="E3843" s="5" t="str">
        <f t="shared" si="482"/>
        <v>Aug</v>
      </c>
      <c r="F3843" s="5" t="str">
        <f t="shared" si="483"/>
        <v>Q3</v>
      </c>
      <c r="G3843" s="5" t="s">
        <v>51</v>
      </c>
      <c r="H3843" s="5" t="s">
        <v>106</v>
      </c>
      <c r="I3843" s="5" t="s">
        <v>107</v>
      </c>
      <c r="J3843" s="5" t="s">
        <v>46</v>
      </c>
      <c r="K3843" s="5" t="s">
        <v>89</v>
      </c>
      <c r="L3843" s="5" t="s">
        <v>40</v>
      </c>
      <c r="M3843" s="5" t="s">
        <v>41</v>
      </c>
      <c r="N3843" s="5">
        <v>2</v>
      </c>
      <c r="O3843" s="7">
        <v>2212</v>
      </c>
      <c r="P3843" s="8">
        <v>0.15</v>
      </c>
      <c r="Q3843" s="7">
        <v>1282</v>
      </c>
      <c r="R3843" s="9">
        <f t="shared" si="484"/>
        <v>3760.4</v>
      </c>
      <c r="S3843" s="9">
        <f t="shared" si="485"/>
        <v>2564</v>
      </c>
      <c r="T3843" s="9">
        <f t="shared" si="486"/>
        <v>1196.4000000000001</v>
      </c>
      <c r="U3843" s="10">
        <f t="shared" si="487"/>
        <v>0.31815764280395703</v>
      </c>
      <c r="V3843" s="5" t="s">
        <v>42</v>
      </c>
    </row>
    <row r="3844" spans="1:22" x14ac:dyDescent="0.3">
      <c r="A3844" s="5" t="s">
        <v>3931</v>
      </c>
      <c r="B3844" s="6">
        <v>45891</v>
      </c>
      <c r="C3844" s="5">
        <f t="shared" si="480"/>
        <v>2025</v>
      </c>
      <c r="D3844" s="5">
        <f t="shared" si="481"/>
        <v>8</v>
      </c>
      <c r="E3844" s="5" t="str">
        <f t="shared" si="482"/>
        <v>Aug</v>
      </c>
      <c r="F3844" s="5" t="str">
        <f t="shared" si="483"/>
        <v>Q3</v>
      </c>
      <c r="G3844" s="5" t="s">
        <v>63</v>
      </c>
      <c r="H3844" s="5" t="s">
        <v>64</v>
      </c>
      <c r="I3844" s="5" t="s">
        <v>65</v>
      </c>
      <c r="J3844" s="5" t="s">
        <v>81</v>
      </c>
      <c r="K3844" s="5" t="s">
        <v>94</v>
      </c>
      <c r="L3844" s="5" t="s">
        <v>48</v>
      </c>
      <c r="M3844" s="5" t="s">
        <v>56</v>
      </c>
      <c r="N3844" s="5">
        <v>3</v>
      </c>
      <c r="O3844" s="7">
        <v>34490</v>
      </c>
      <c r="P3844" s="8">
        <v>0</v>
      </c>
      <c r="Q3844" s="7">
        <v>23261</v>
      </c>
      <c r="R3844" s="9">
        <f t="shared" si="484"/>
        <v>103470</v>
      </c>
      <c r="S3844" s="9">
        <f t="shared" si="485"/>
        <v>69783</v>
      </c>
      <c r="T3844" s="9">
        <f t="shared" si="486"/>
        <v>33687</v>
      </c>
      <c r="U3844" s="10">
        <f t="shared" si="487"/>
        <v>0.32557262974775297</v>
      </c>
      <c r="V3844" s="5" t="s">
        <v>42</v>
      </c>
    </row>
    <row r="3845" spans="1:22" x14ac:dyDescent="0.3">
      <c r="A3845" s="5" t="s">
        <v>3932</v>
      </c>
      <c r="B3845" s="6">
        <v>45891</v>
      </c>
      <c r="C3845" s="5">
        <f t="shared" si="480"/>
        <v>2025</v>
      </c>
      <c r="D3845" s="5">
        <f t="shared" si="481"/>
        <v>8</v>
      </c>
      <c r="E3845" s="5" t="str">
        <f t="shared" si="482"/>
        <v>Aug</v>
      </c>
      <c r="F3845" s="5" t="str">
        <f t="shared" si="483"/>
        <v>Q3</v>
      </c>
      <c r="G3845" s="5" t="s">
        <v>35</v>
      </c>
      <c r="H3845" s="5" t="s">
        <v>91</v>
      </c>
      <c r="I3845" s="5" t="s">
        <v>92</v>
      </c>
      <c r="J3845" s="5" t="s">
        <v>38</v>
      </c>
      <c r="K3845" s="5" t="s">
        <v>104</v>
      </c>
      <c r="L3845" s="5" t="s">
        <v>76</v>
      </c>
      <c r="M3845" s="5" t="s">
        <v>41</v>
      </c>
      <c r="N3845" s="5">
        <v>1</v>
      </c>
      <c r="O3845" s="7">
        <v>1394</v>
      </c>
      <c r="P3845" s="8">
        <v>0.05</v>
      </c>
      <c r="Q3845" s="7">
        <v>687</v>
      </c>
      <c r="R3845" s="9">
        <f t="shared" si="484"/>
        <v>1324.3</v>
      </c>
      <c r="S3845" s="9">
        <f t="shared" si="485"/>
        <v>687</v>
      </c>
      <c r="T3845" s="9">
        <f t="shared" si="486"/>
        <v>637.29999999999995</v>
      </c>
      <c r="U3845" s="10">
        <f t="shared" si="487"/>
        <v>0.48123536962923807</v>
      </c>
      <c r="V3845" s="5" t="s">
        <v>42</v>
      </c>
    </row>
    <row r="3846" spans="1:22" x14ac:dyDescent="0.3">
      <c r="A3846" s="5" t="s">
        <v>3933</v>
      </c>
      <c r="B3846" s="6">
        <v>45891</v>
      </c>
      <c r="C3846" s="5">
        <f t="shared" si="480"/>
        <v>2025</v>
      </c>
      <c r="D3846" s="5">
        <f t="shared" si="481"/>
        <v>8</v>
      </c>
      <c r="E3846" s="5" t="str">
        <f t="shared" si="482"/>
        <v>Aug</v>
      </c>
      <c r="F3846" s="5" t="str">
        <f t="shared" si="483"/>
        <v>Q3</v>
      </c>
      <c r="G3846" s="5" t="s">
        <v>51</v>
      </c>
      <c r="H3846" s="5" t="s">
        <v>79</v>
      </c>
      <c r="I3846" s="5" t="s">
        <v>80</v>
      </c>
      <c r="J3846" s="5" t="s">
        <v>46</v>
      </c>
      <c r="K3846" s="5" t="s">
        <v>66</v>
      </c>
      <c r="L3846" s="5" t="s">
        <v>40</v>
      </c>
      <c r="M3846" s="5" t="s">
        <v>49</v>
      </c>
      <c r="N3846" s="5">
        <v>3</v>
      </c>
      <c r="O3846" s="7">
        <v>304</v>
      </c>
      <c r="P3846" s="8">
        <v>0</v>
      </c>
      <c r="Q3846" s="7">
        <v>120</v>
      </c>
      <c r="R3846" s="9">
        <f t="shared" si="484"/>
        <v>912</v>
      </c>
      <c r="S3846" s="9">
        <f t="shared" si="485"/>
        <v>360</v>
      </c>
      <c r="T3846" s="9">
        <f t="shared" si="486"/>
        <v>552</v>
      </c>
      <c r="U3846" s="10">
        <f t="shared" si="487"/>
        <v>0.60526315789473684</v>
      </c>
      <c r="V3846" s="5" t="s">
        <v>42</v>
      </c>
    </row>
    <row r="3847" spans="1:22" x14ac:dyDescent="0.3">
      <c r="A3847" s="5" t="s">
        <v>3934</v>
      </c>
      <c r="B3847" s="6">
        <v>45891</v>
      </c>
      <c r="C3847" s="5">
        <f t="shared" si="480"/>
        <v>2025</v>
      </c>
      <c r="D3847" s="5">
        <f t="shared" si="481"/>
        <v>8</v>
      </c>
      <c r="E3847" s="5" t="str">
        <f t="shared" si="482"/>
        <v>Aug</v>
      </c>
      <c r="F3847" s="5" t="str">
        <f t="shared" si="483"/>
        <v>Q3</v>
      </c>
      <c r="G3847" s="5" t="s">
        <v>58</v>
      </c>
      <c r="H3847" s="5" t="s">
        <v>72</v>
      </c>
      <c r="I3847" s="5" t="s">
        <v>73</v>
      </c>
      <c r="J3847" s="5" t="s">
        <v>38</v>
      </c>
      <c r="K3847" s="5" t="s">
        <v>75</v>
      </c>
      <c r="L3847" s="5" t="s">
        <v>40</v>
      </c>
      <c r="M3847" s="5" t="s">
        <v>49</v>
      </c>
      <c r="N3847" s="5">
        <v>3</v>
      </c>
      <c r="O3847" s="7">
        <v>10086</v>
      </c>
      <c r="P3847" s="8">
        <v>0</v>
      </c>
      <c r="Q3847" s="7">
        <v>7565</v>
      </c>
      <c r="R3847" s="9">
        <f t="shared" si="484"/>
        <v>30258</v>
      </c>
      <c r="S3847" s="9">
        <f t="shared" si="485"/>
        <v>22695</v>
      </c>
      <c r="T3847" s="9">
        <f t="shared" si="486"/>
        <v>7563</v>
      </c>
      <c r="U3847" s="10">
        <f t="shared" si="487"/>
        <v>0.24995042633353162</v>
      </c>
      <c r="V3847" s="5" t="s">
        <v>42</v>
      </c>
    </row>
    <row r="3848" spans="1:22" x14ac:dyDescent="0.3">
      <c r="A3848" s="5" t="s">
        <v>3935</v>
      </c>
      <c r="B3848" s="6">
        <v>45891</v>
      </c>
      <c r="C3848" s="5">
        <f t="shared" si="480"/>
        <v>2025</v>
      </c>
      <c r="D3848" s="5">
        <f t="shared" si="481"/>
        <v>8</v>
      </c>
      <c r="E3848" s="5" t="str">
        <f t="shared" si="482"/>
        <v>Aug</v>
      </c>
      <c r="F3848" s="5" t="str">
        <f t="shared" si="483"/>
        <v>Q3</v>
      </c>
      <c r="G3848" s="5" t="s">
        <v>58</v>
      </c>
      <c r="H3848" s="5" t="s">
        <v>59</v>
      </c>
      <c r="I3848" s="5" t="s">
        <v>60</v>
      </c>
      <c r="J3848" s="5" t="s">
        <v>38</v>
      </c>
      <c r="K3848" s="5" t="s">
        <v>104</v>
      </c>
      <c r="L3848" s="5" t="s">
        <v>48</v>
      </c>
      <c r="M3848" s="5" t="s">
        <v>56</v>
      </c>
      <c r="N3848" s="5">
        <v>1</v>
      </c>
      <c r="O3848" s="7">
        <v>1582</v>
      </c>
      <c r="P3848" s="8">
        <v>0.1</v>
      </c>
      <c r="Q3848" s="7">
        <v>780</v>
      </c>
      <c r="R3848" s="9">
        <f t="shared" si="484"/>
        <v>1423.8</v>
      </c>
      <c r="S3848" s="9">
        <f t="shared" si="485"/>
        <v>780</v>
      </c>
      <c r="T3848" s="9">
        <f t="shared" si="486"/>
        <v>643.79999999999995</v>
      </c>
      <c r="U3848" s="10">
        <f t="shared" si="487"/>
        <v>0.4521702486304256</v>
      </c>
      <c r="V3848" s="5" t="s">
        <v>42</v>
      </c>
    </row>
    <row r="3849" spans="1:22" x14ac:dyDescent="0.3">
      <c r="A3849" s="5" t="s">
        <v>3936</v>
      </c>
      <c r="B3849" s="6">
        <v>45892</v>
      </c>
      <c r="C3849" s="5">
        <f t="shared" si="480"/>
        <v>2025</v>
      </c>
      <c r="D3849" s="5">
        <f t="shared" si="481"/>
        <v>8</v>
      </c>
      <c r="E3849" s="5" t="str">
        <f t="shared" si="482"/>
        <v>Aug</v>
      </c>
      <c r="F3849" s="5" t="str">
        <f t="shared" si="483"/>
        <v>Q3</v>
      </c>
      <c r="G3849" s="5" t="s">
        <v>63</v>
      </c>
      <c r="H3849" s="5" t="s">
        <v>109</v>
      </c>
      <c r="I3849" s="5" t="s">
        <v>110</v>
      </c>
      <c r="J3849" s="5" t="s">
        <v>46</v>
      </c>
      <c r="K3849" s="5" t="s">
        <v>61</v>
      </c>
      <c r="L3849" s="5" t="s">
        <v>48</v>
      </c>
      <c r="M3849" s="5" t="s">
        <v>41</v>
      </c>
      <c r="N3849" s="5">
        <v>2</v>
      </c>
      <c r="O3849" s="7">
        <v>270</v>
      </c>
      <c r="P3849" s="8">
        <v>0.2</v>
      </c>
      <c r="Q3849" s="7">
        <v>113</v>
      </c>
      <c r="R3849" s="9">
        <f t="shared" si="484"/>
        <v>432</v>
      </c>
      <c r="S3849" s="9">
        <f t="shared" si="485"/>
        <v>226</v>
      </c>
      <c r="T3849" s="9">
        <f t="shared" si="486"/>
        <v>206</v>
      </c>
      <c r="U3849" s="10">
        <f t="shared" si="487"/>
        <v>0.47685185185185186</v>
      </c>
      <c r="V3849" s="5" t="s">
        <v>42</v>
      </c>
    </row>
    <row r="3850" spans="1:22" x14ac:dyDescent="0.3">
      <c r="A3850" s="5" t="s">
        <v>3937</v>
      </c>
      <c r="B3850" s="6">
        <v>45892</v>
      </c>
      <c r="C3850" s="5">
        <f t="shared" si="480"/>
        <v>2025</v>
      </c>
      <c r="D3850" s="5">
        <f t="shared" si="481"/>
        <v>8</v>
      </c>
      <c r="E3850" s="5" t="str">
        <f t="shared" si="482"/>
        <v>Aug</v>
      </c>
      <c r="F3850" s="5" t="str">
        <f t="shared" si="483"/>
        <v>Q3</v>
      </c>
      <c r="G3850" s="5" t="s">
        <v>35</v>
      </c>
      <c r="H3850" s="5" t="s">
        <v>36</v>
      </c>
      <c r="I3850" s="5" t="s">
        <v>37</v>
      </c>
      <c r="J3850" s="5" t="s">
        <v>46</v>
      </c>
      <c r="K3850" s="5" t="s">
        <v>66</v>
      </c>
      <c r="L3850" s="5" t="s">
        <v>48</v>
      </c>
      <c r="M3850" s="5" t="s">
        <v>49</v>
      </c>
      <c r="N3850" s="5">
        <v>2</v>
      </c>
      <c r="O3850" s="7">
        <v>287</v>
      </c>
      <c r="P3850" s="8">
        <v>0</v>
      </c>
      <c r="Q3850" s="7">
        <v>112</v>
      </c>
      <c r="R3850" s="9">
        <f t="shared" si="484"/>
        <v>574</v>
      </c>
      <c r="S3850" s="9">
        <f t="shared" si="485"/>
        <v>224</v>
      </c>
      <c r="T3850" s="9">
        <f t="shared" si="486"/>
        <v>350</v>
      </c>
      <c r="U3850" s="10">
        <f t="shared" si="487"/>
        <v>0.6097560975609756</v>
      </c>
      <c r="V3850" s="5" t="s">
        <v>42</v>
      </c>
    </row>
    <row r="3851" spans="1:22" x14ac:dyDescent="0.3">
      <c r="A3851" s="5" t="s">
        <v>3938</v>
      </c>
      <c r="B3851" s="6">
        <v>45892</v>
      </c>
      <c r="C3851" s="5">
        <f t="shared" si="480"/>
        <v>2025</v>
      </c>
      <c r="D3851" s="5">
        <f t="shared" si="481"/>
        <v>8</v>
      </c>
      <c r="E3851" s="5" t="str">
        <f t="shared" si="482"/>
        <v>Aug</v>
      </c>
      <c r="F3851" s="5" t="str">
        <f t="shared" si="483"/>
        <v>Q3</v>
      </c>
      <c r="G3851" s="5" t="s">
        <v>51</v>
      </c>
      <c r="H3851" s="5" t="s">
        <v>106</v>
      </c>
      <c r="I3851" s="5" t="s">
        <v>107</v>
      </c>
      <c r="J3851" s="5" t="s">
        <v>54</v>
      </c>
      <c r="K3851" s="5" t="s">
        <v>99</v>
      </c>
      <c r="L3851" s="5" t="s">
        <v>40</v>
      </c>
      <c r="M3851" s="5" t="s">
        <v>56</v>
      </c>
      <c r="N3851" s="5">
        <v>2</v>
      </c>
      <c r="O3851" s="7">
        <v>1829</v>
      </c>
      <c r="P3851" s="8">
        <v>0.05</v>
      </c>
      <c r="Q3851" s="7">
        <v>933</v>
      </c>
      <c r="R3851" s="9">
        <f t="shared" si="484"/>
        <v>3475.1</v>
      </c>
      <c r="S3851" s="9">
        <f t="shared" si="485"/>
        <v>1866</v>
      </c>
      <c r="T3851" s="9">
        <f t="shared" si="486"/>
        <v>1609.1</v>
      </c>
      <c r="U3851" s="10">
        <f t="shared" si="487"/>
        <v>0.46303703490547032</v>
      </c>
      <c r="V3851" s="5" t="s">
        <v>42</v>
      </c>
    </row>
    <row r="3852" spans="1:22" x14ac:dyDescent="0.3">
      <c r="A3852" s="5" t="s">
        <v>3939</v>
      </c>
      <c r="B3852" s="6">
        <v>45892</v>
      </c>
      <c r="C3852" s="5">
        <f t="shared" si="480"/>
        <v>2025</v>
      </c>
      <c r="D3852" s="5">
        <f t="shared" si="481"/>
        <v>8</v>
      </c>
      <c r="E3852" s="5" t="str">
        <f t="shared" si="482"/>
        <v>Aug</v>
      </c>
      <c r="F3852" s="5" t="str">
        <f t="shared" si="483"/>
        <v>Q3</v>
      </c>
      <c r="G3852" s="5" t="s">
        <v>63</v>
      </c>
      <c r="H3852" s="5" t="s">
        <v>86</v>
      </c>
      <c r="I3852" s="5" t="s">
        <v>87</v>
      </c>
      <c r="J3852" s="5" t="s">
        <v>54</v>
      </c>
      <c r="K3852" s="5" t="s">
        <v>55</v>
      </c>
      <c r="L3852" s="5" t="s">
        <v>40</v>
      </c>
      <c r="M3852" s="5" t="s">
        <v>56</v>
      </c>
      <c r="N3852" s="5">
        <v>2</v>
      </c>
      <c r="O3852" s="7">
        <v>2661</v>
      </c>
      <c r="P3852" s="8">
        <v>0</v>
      </c>
      <c r="Q3852" s="7">
        <v>1559</v>
      </c>
      <c r="R3852" s="9">
        <f t="shared" si="484"/>
        <v>5322</v>
      </c>
      <c r="S3852" s="9">
        <f t="shared" si="485"/>
        <v>3118</v>
      </c>
      <c r="T3852" s="9">
        <f t="shared" si="486"/>
        <v>2204</v>
      </c>
      <c r="U3852" s="10">
        <f t="shared" si="487"/>
        <v>0.41413002630590001</v>
      </c>
      <c r="V3852" s="5" t="s">
        <v>42</v>
      </c>
    </row>
    <row r="3853" spans="1:22" x14ac:dyDescent="0.3">
      <c r="A3853" s="5" t="s">
        <v>3940</v>
      </c>
      <c r="B3853" s="6">
        <v>45893</v>
      </c>
      <c r="C3853" s="5">
        <f t="shared" si="480"/>
        <v>2025</v>
      </c>
      <c r="D3853" s="5">
        <f t="shared" si="481"/>
        <v>8</v>
      </c>
      <c r="E3853" s="5" t="str">
        <f t="shared" si="482"/>
        <v>Aug</v>
      </c>
      <c r="F3853" s="5" t="str">
        <f t="shared" si="483"/>
        <v>Q3</v>
      </c>
      <c r="G3853" s="5" t="s">
        <v>51</v>
      </c>
      <c r="H3853" s="5" t="s">
        <v>52</v>
      </c>
      <c r="I3853" s="5" t="s">
        <v>53</v>
      </c>
      <c r="J3853" s="5" t="s">
        <v>54</v>
      </c>
      <c r="K3853" s="5" t="s">
        <v>55</v>
      </c>
      <c r="L3853" s="5" t="s">
        <v>40</v>
      </c>
      <c r="M3853" s="5" t="s">
        <v>56</v>
      </c>
      <c r="N3853" s="5">
        <v>2</v>
      </c>
      <c r="O3853" s="7">
        <v>2801</v>
      </c>
      <c r="P3853" s="8">
        <v>0</v>
      </c>
      <c r="Q3853" s="7">
        <v>1632</v>
      </c>
      <c r="R3853" s="9">
        <f t="shared" si="484"/>
        <v>5602</v>
      </c>
      <c r="S3853" s="9">
        <f t="shared" si="485"/>
        <v>3264</v>
      </c>
      <c r="T3853" s="9">
        <f t="shared" si="486"/>
        <v>2338</v>
      </c>
      <c r="U3853" s="10">
        <f t="shared" si="487"/>
        <v>0.41735094609068191</v>
      </c>
      <c r="V3853" s="5" t="s">
        <v>42</v>
      </c>
    </row>
    <row r="3854" spans="1:22" x14ac:dyDescent="0.3">
      <c r="A3854" s="5" t="s">
        <v>3941</v>
      </c>
      <c r="B3854" s="6">
        <v>45893</v>
      </c>
      <c r="C3854" s="5">
        <f t="shared" si="480"/>
        <v>2025</v>
      </c>
      <c r="D3854" s="5">
        <f t="shared" si="481"/>
        <v>8</v>
      </c>
      <c r="E3854" s="5" t="str">
        <f t="shared" si="482"/>
        <v>Aug</v>
      </c>
      <c r="F3854" s="5" t="str">
        <f t="shared" si="483"/>
        <v>Q3</v>
      </c>
      <c r="G3854" s="5" t="s">
        <v>63</v>
      </c>
      <c r="H3854" s="5" t="s">
        <v>86</v>
      </c>
      <c r="I3854" s="5" t="s">
        <v>87</v>
      </c>
      <c r="J3854" s="5" t="s">
        <v>81</v>
      </c>
      <c r="K3854" s="5" t="s">
        <v>82</v>
      </c>
      <c r="L3854" s="5" t="s">
        <v>48</v>
      </c>
      <c r="M3854" s="5" t="s">
        <v>49</v>
      </c>
      <c r="N3854" s="5">
        <v>5</v>
      </c>
      <c r="O3854" s="7">
        <v>6370</v>
      </c>
      <c r="P3854" s="8">
        <v>0.15</v>
      </c>
      <c r="Q3854" s="7">
        <v>3490</v>
      </c>
      <c r="R3854" s="9">
        <f t="shared" si="484"/>
        <v>27072.5</v>
      </c>
      <c r="S3854" s="9">
        <f t="shared" si="485"/>
        <v>17450</v>
      </c>
      <c r="T3854" s="9">
        <f t="shared" si="486"/>
        <v>9622.5</v>
      </c>
      <c r="U3854" s="10">
        <f t="shared" si="487"/>
        <v>0.35543448148490164</v>
      </c>
      <c r="V3854" s="5" t="s">
        <v>42</v>
      </c>
    </row>
    <row r="3855" spans="1:22" x14ac:dyDescent="0.3">
      <c r="A3855" s="5" t="s">
        <v>3942</v>
      </c>
      <c r="B3855" s="6">
        <v>45893</v>
      </c>
      <c r="C3855" s="5">
        <f t="shared" si="480"/>
        <v>2025</v>
      </c>
      <c r="D3855" s="5">
        <f t="shared" si="481"/>
        <v>8</v>
      </c>
      <c r="E3855" s="5" t="str">
        <f t="shared" si="482"/>
        <v>Aug</v>
      </c>
      <c r="F3855" s="5" t="str">
        <f t="shared" si="483"/>
        <v>Q3</v>
      </c>
      <c r="G3855" s="5" t="s">
        <v>35</v>
      </c>
      <c r="H3855" s="5" t="s">
        <v>91</v>
      </c>
      <c r="I3855" s="5" t="s">
        <v>92</v>
      </c>
      <c r="J3855" s="5" t="s">
        <v>81</v>
      </c>
      <c r="K3855" s="5" t="s">
        <v>146</v>
      </c>
      <c r="L3855" s="5" t="s">
        <v>40</v>
      </c>
      <c r="M3855" s="5" t="s">
        <v>56</v>
      </c>
      <c r="N3855" s="5">
        <v>1</v>
      </c>
      <c r="O3855" s="7">
        <v>9615</v>
      </c>
      <c r="P3855" s="8">
        <v>0.15</v>
      </c>
      <c r="Q3855" s="7">
        <v>6091</v>
      </c>
      <c r="R3855" s="9">
        <f t="shared" si="484"/>
        <v>8172.75</v>
      </c>
      <c r="S3855" s="9">
        <f t="shared" si="485"/>
        <v>6091</v>
      </c>
      <c r="T3855" s="9">
        <f t="shared" si="486"/>
        <v>2081.75</v>
      </c>
      <c r="U3855" s="10">
        <f t="shared" si="487"/>
        <v>0.25471842403107892</v>
      </c>
      <c r="V3855" s="5" t="s">
        <v>42</v>
      </c>
    </row>
    <row r="3856" spans="1:22" x14ac:dyDescent="0.3">
      <c r="A3856" s="5" t="s">
        <v>3943</v>
      </c>
      <c r="B3856" s="6">
        <v>45894</v>
      </c>
      <c r="C3856" s="5">
        <f t="shared" si="480"/>
        <v>2025</v>
      </c>
      <c r="D3856" s="5">
        <f t="shared" si="481"/>
        <v>8</v>
      </c>
      <c r="E3856" s="5" t="str">
        <f t="shared" si="482"/>
        <v>Aug</v>
      </c>
      <c r="F3856" s="5" t="str">
        <f t="shared" si="483"/>
        <v>Q3</v>
      </c>
      <c r="G3856" s="5" t="s">
        <v>63</v>
      </c>
      <c r="H3856" s="5" t="s">
        <v>64</v>
      </c>
      <c r="I3856" s="5" t="s">
        <v>65</v>
      </c>
      <c r="J3856" s="5" t="s">
        <v>38</v>
      </c>
      <c r="K3856" s="5" t="s">
        <v>118</v>
      </c>
      <c r="L3856" s="5" t="s">
        <v>40</v>
      </c>
      <c r="M3856" s="5" t="s">
        <v>41</v>
      </c>
      <c r="N3856" s="5">
        <v>1</v>
      </c>
      <c r="O3856" s="7">
        <v>18662</v>
      </c>
      <c r="P3856" s="8">
        <v>0.05</v>
      </c>
      <c r="Q3856" s="7">
        <v>14226</v>
      </c>
      <c r="R3856" s="9">
        <f t="shared" si="484"/>
        <v>17728.899999999998</v>
      </c>
      <c r="S3856" s="9">
        <f t="shared" si="485"/>
        <v>14226</v>
      </c>
      <c r="T3856" s="9">
        <f t="shared" si="486"/>
        <v>3502.8999999999978</v>
      </c>
      <c r="U3856" s="10">
        <f t="shared" si="487"/>
        <v>0.19758135022477413</v>
      </c>
      <c r="V3856" s="5" t="s">
        <v>42</v>
      </c>
    </row>
    <row r="3857" spans="1:22" x14ac:dyDescent="0.3">
      <c r="A3857" s="5" t="s">
        <v>3944</v>
      </c>
      <c r="B3857" s="6">
        <v>45894</v>
      </c>
      <c r="C3857" s="5">
        <f t="shared" si="480"/>
        <v>2025</v>
      </c>
      <c r="D3857" s="5">
        <f t="shared" si="481"/>
        <v>8</v>
      </c>
      <c r="E3857" s="5" t="str">
        <f t="shared" si="482"/>
        <v>Aug</v>
      </c>
      <c r="F3857" s="5" t="str">
        <f t="shared" si="483"/>
        <v>Q3</v>
      </c>
      <c r="G3857" s="5" t="s">
        <v>35</v>
      </c>
      <c r="H3857" s="5" t="s">
        <v>36</v>
      </c>
      <c r="I3857" s="5" t="s">
        <v>37</v>
      </c>
      <c r="J3857" s="5" t="s">
        <v>46</v>
      </c>
      <c r="K3857" s="5" t="s">
        <v>61</v>
      </c>
      <c r="L3857" s="5" t="s">
        <v>76</v>
      </c>
      <c r="M3857" s="5" t="s">
        <v>49</v>
      </c>
      <c r="N3857" s="5">
        <v>4</v>
      </c>
      <c r="O3857" s="7">
        <v>265</v>
      </c>
      <c r="P3857" s="8">
        <v>0</v>
      </c>
      <c r="Q3857" s="7">
        <v>111</v>
      </c>
      <c r="R3857" s="9">
        <f t="shared" si="484"/>
        <v>1060</v>
      </c>
      <c r="S3857" s="9">
        <f t="shared" si="485"/>
        <v>444</v>
      </c>
      <c r="T3857" s="9">
        <f t="shared" si="486"/>
        <v>616</v>
      </c>
      <c r="U3857" s="10">
        <f t="shared" si="487"/>
        <v>0.5811320754716981</v>
      </c>
      <c r="V3857" s="5" t="s">
        <v>42</v>
      </c>
    </row>
    <row r="3858" spans="1:22" x14ac:dyDescent="0.3">
      <c r="A3858" s="5" t="s">
        <v>3945</v>
      </c>
      <c r="B3858" s="6">
        <v>45894</v>
      </c>
      <c r="C3858" s="5">
        <f t="shared" si="480"/>
        <v>2025</v>
      </c>
      <c r="D3858" s="5">
        <f t="shared" si="481"/>
        <v>8</v>
      </c>
      <c r="E3858" s="5" t="str">
        <f t="shared" si="482"/>
        <v>Aug</v>
      </c>
      <c r="F3858" s="5" t="str">
        <f t="shared" si="483"/>
        <v>Q3</v>
      </c>
      <c r="G3858" s="5" t="s">
        <v>51</v>
      </c>
      <c r="H3858" s="5" t="s">
        <v>52</v>
      </c>
      <c r="I3858" s="5" t="s">
        <v>53</v>
      </c>
      <c r="J3858" s="5" t="s">
        <v>54</v>
      </c>
      <c r="K3858" s="5" t="s">
        <v>84</v>
      </c>
      <c r="L3858" s="5" t="s">
        <v>76</v>
      </c>
      <c r="M3858" s="5" t="s">
        <v>56</v>
      </c>
      <c r="N3858" s="5">
        <v>1</v>
      </c>
      <c r="O3858" s="7">
        <v>2337</v>
      </c>
      <c r="P3858" s="8">
        <v>0</v>
      </c>
      <c r="Q3858" s="7">
        <v>1149</v>
      </c>
      <c r="R3858" s="9">
        <f t="shared" si="484"/>
        <v>2337</v>
      </c>
      <c r="S3858" s="9">
        <f t="shared" si="485"/>
        <v>1149</v>
      </c>
      <c r="T3858" s="9">
        <f t="shared" si="486"/>
        <v>1188</v>
      </c>
      <c r="U3858" s="10">
        <f t="shared" si="487"/>
        <v>0.50834403080872914</v>
      </c>
      <c r="V3858" s="5" t="s">
        <v>42</v>
      </c>
    </row>
    <row r="3859" spans="1:22" x14ac:dyDescent="0.3">
      <c r="A3859" s="5" t="s">
        <v>3946</v>
      </c>
      <c r="B3859" s="6">
        <v>45894</v>
      </c>
      <c r="C3859" s="5">
        <f t="shared" si="480"/>
        <v>2025</v>
      </c>
      <c r="D3859" s="5">
        <f t="shared" si="481"/>
        <v>8</v>
      </c>
      <c r="E3859" s="5" t="str">
        <f t="shared" si="482"/>
        <v>Aug</v>
      </c>
      <c r="F3859" s="5" t="str">
        <f t="shared" si="483"/>
        <v>Q3</v>
      </c>
      <c r="G3859" s="5" t="s">
        <v>35</v>
      </c>
      <c r="H3859" s="5" t="s">
        <v>44</v>
      </c>
      <c r="I3859" s="5" t="s">
        <v>45</v>
      </c>
      <c r="J3859" s="5" t="s">
        <v>46</v>
      </c>
      <c r="K3859" s="5" t="s">
        <v>61</v>
      </c>
      <c r="L3859" s="5" t="s">
        <v>76</v>
      </c>
      <c r="M3859" s="5" t="s">
        <v>49</v>
      </c>
      <c r="N3859" s="5">
        <v>2</v>
      </c>
      <c r="O3859" s="7">
        <v>262</v>
      </c>
      <c r="P3859" s="8">
        <v>0</v>
      </c>
      <c r="Q3859" s="7">
        <v>109</v>
      </c>
      <c r="R3859" s="9">
        <f t="shared" si="484"/>
        <v>524</v>
      </c>
      <c r="S3859" s="9">
        <f t="shared" si="485"/>
        <v>218</v>
      </c>
      <c r="T3859" s="9">
        <f t="shared" si="486"/>
        <v>306</v>
      </c>
      <c r="U3859" s="10">
        <f t="shared" si="487"/>
        <v>0.58396946564885499</v>
      </c>
      <c r="V3859" s="5" t="s">
        <v>42</v>
      </c>
    </row>
    <row r="3860" spans="1:22" x14ac:dyDescent="0.3">
      <c r="A3860" s="5" t="s">
        <v>3947</v>
      </c>
      <c r="B3860" s="6">
        <v>45894</v>
      </c>
      <c r="C3860" s="5">
        <f t="shared" si="480"/>
        <v>2025</v>
      </c>
      <c r="D3860" s="5">
        <f t="shared" si="481"/>
        <v>8</v>
      </c>
      <c r="E3860" s="5" t="str">
        <f t="shared" si="482"/>
        <v>Aug</v>
      </c>
      <c r="F3860" s="5" t="str">
        <f t="shared" si="483"/>
        <v>Q3</v>
      </c>
      <c r="G3860" s="5" t="s">
        <v>51</v>
      </c>
      <c r="H3860" s="5" t="s">
        <v>106</v>
      </c>
      <c r="I3860" s="5" t="s">
        <v>107</v>
      </c>
      <c r="J3860" s="5" t="s">
        <v>81</v>
      </c>
      <c r="K3860" s="5" t="s">
        <v>130</v>
      </c>
      <c r="L3860" s="5" t="s">
        <v>40</v>
      </c>
      <c r="M3860" s="5" t="s">
        <v>49</v>
      </c>
      <c r="N3860" s="5">
        <v>1</v>
      </c>
      <c r="O3860" s="7">
        <v>13601</v>
      </c>
      <c r="P3860" s="8">
        <v>0.3</v>
      </c>
      <c r="Q3860" s="7">
        <v>8021</v>
      </c>
      <c r="R3860" s="9">
        <f t="shared" si="484"/>
        <v>9520.6999999999989</v>
      </c>
      <c r="S3860" s="9">
        <f t="shared" si="485"/>
        <v>8021</v>
      </c>
      <c r="T3860" s="9">
        <f t="shared" si="486"/>
        <v>1499.6999999999989</v>
      </c>
      <c r="U3860" s="10">
        <f t="shared" si="487"/>
        <v>0.15751993025722888</v>
      </c>
      <c r="V3860" s="5" t="s">
        <v>42</v>
      </c>
    </row>
    <row r="3861" spans="1:22" x14ac:dyDescent="0.3">
      <c r="A3861" s="5" t="s">
        <v>3948</v>
      </c>
      <c r="B3861" s="6">
        <v>45894</v>
      </c>
      <c r="C3861" s="5">
        <f t="shared" si="480"/>
        <v>2025</v>
      </c>
      <c r="D3861" s="5">
        <f t="shared" si="481"/>
        <v>8</v>
      </c>
      <c r="E3861" s="5" t="str">
        <f t="shared" si="482"/>
        <v>Aug</v>
      </c>
      <c r="F3861" s="5" t="str">
        <f t="shared" si="483"/>
        <v>Q3</v>
      </c>
      <c r="G3861" s="5" t="s">
        <v>63</v>
      </c>
      <c r="H3861" s="5" t="s">
        <v>64</v>
      </c>
      <c r="I3861" s="5" t="s">
        <v>65</v>
      </c>
      <c r="J3861" s="5" t="s">
        <v>38</v>
      </c>
      <c r="K3861" s="5" t="s">
        <v>39</v>
      </c>
      <c r="L3861" s="5" t="s">
        <v>48</v>
      </c>
      <c r="M3861" s="5" t="s">
        <v>49</v>
      </c>
      <c r="N3861" s="5">
        <v>4</v>
      </c>
      <c r="O3861" s="7">
        <v>53632</v>
      </c>
      <c r="P3861" s="8">
        <v>0</v>
      </c>
      <c r="Q3861" s="7">
        <v>46694</v>
      </c>
      <c r="R3861" s="9">
        <f t="shared" si="484"/>
        <v>214528</v>
      </c>
      <c r="S3861" s="9">
        <f t="shared" si="485"/>
        <v>186776</v>
      </c>
      <c r="T3861" s="9">
        <f t="shared" si="486"/>
        <v>27752</v>
      </c>
      <c r="U3861" s="10">
        <f t="shared" si="487"/>
        <v>0.12936306682577567</v>
      </c>
      <c r="V3861" s="5" t="s">
        <v>42</v>
      </c>
    </row>
    <row r="3862" spans="1:22" x14ac:dyDescent="0.3">
      <c r="A3862" s="5" t="s">
        <v>3949</v>
      </c>
      <c r="B3862" s="6">
        <v>45894</v>
      </c>
      <c r="C3862" s="5">
        <f t="shared" si="480"/>
        <v>2025</v>
      </c>
      <c r="D3862" s="5">
        <f t="shared" si="481"/>
        <v>8</v>
      </c>
      <c r="E3862" s="5" t="str">
        <f t="shared" si="482"/>
        <v>Aug</v>
      </c>
      <c r="F3862" s="5" t="str">
        <f t="shared" si="483"/>
        <v>Q3</v>
      </c>
      <c r="G3862" s="5" t="s">
        <v>63</v>
      </c>
      <c r="H3862" s="5" t="s">
        <v>64</v>
      </c>
      <c r="I3862" s="5" t="s">
        <v>65</v>
      </c>
      <c r="J3862" s="5" t="s">
        <v>54</v>
      </c>
      <c r="K3862" s="5" t="s">
        <v>55</v>
      </c>
      <c r="L3862" s="5" t="s">
        <v>48</v>
      </c>
      <c r="M3862" s="5" t="s">
        <v>49</v>
      </c>
      <c r="N3862" s="5">
        <v>3</v>
      </c>
      <c r="O3862" s="7">
        <v>2937</v>
      </c>
      <c r="P3862" s="8">
        <v>0.1</v>
      </c>
      <c r="Q3862" s="7">
        <v>1764</v>
      </c>
      <c r="R3862" s="9">
        <f t="shared" si="484"/>
        <v>7929.9000000000005</v>
      </c>
      <c r="S3862" s="9">
        <f t="shared" si="485"/>
        <v>5292</v>
      </c>
      <c r="T3862" s="9">
        <f t="shared" si="486"/>
        <v>2637.9000000000005</v>
      </c>
      <c r="U3862" s="10">
        <f t="shared" si="487"/>
        <v>0.3326523663602316</v>
      </c>
      <c r="V3862" s="5" t="s">
        <v>42</v>
      </c>
    </row>
    <row r="3863" spans="1:22" x14ac:dyDescent="0.3">
      <c r="A3863" s="5" t="s">
        <v>3950</v>
      </c>
      <c r="B3863" s="6">
        <v>45894</v>
      </c>
      <c r="C3863" s="5">
        <f t="shared" si="480"/>
        <v>2025</v>
      </c>
      <c r="D3863" s="5">
        <f t="shared" si="481"/>
        <v>8</v>
      </c>
      <c r="E3863" s="5" t="str">
        <f t="shared" si="482"/>
        <v>Aug</v>
      </c>
      <c r="F3863" s="5" t="str">
        <f t="shared" si="483"/>
        <v>Q3</v>
      </c>
      <c r="G3863" s="5" t="s">
        <v>58</v>
      </c>
      <c r="H3863" s="5" t="s">
        <v>59</v>
      </c>
      <c r="I3863" s="5" t="s">
        <v>60</v>
      </c>
      <c r="J3863" s="5" t="s">
        <v>46</v>
      </c>
      <c r="K3863" s="5" t="s">
        <v>61</v>
      </c>
      <c r="L3863" s="5" t="s">
        <v>40</v>
      </c>
      <c r="M3863" s="5" t="s">
        <v>41</v>
      </c>
      <c r="N3863" s="5">
        <v>2</v>
      </c>
      <c r="O3863" s="7">
        <v>250</v>
      </c>
      <c r="P3863" s="8">
        <v>0.15</v>
      </c>
      <c r="Q3863" s="7">
        <v>106</v>
      </c>
      <c r="R3863" s="9">
        <f t="shared" si="484"/>
        <v>425</v>
      </c>
      <c r="S3863" s="9">
        <f t="shared" si="485"/>
        <v>212</v>
      </c>
      <c r="T3863" s="9">
        <f t="shared" si="486"/>
        <v>213</v>
      </c>
      <c r="U3863" s="10">
        <f t="shared" si="487"/>
        <v>0.50117647058823533</v>
      </c>
      <c r="V3863" s="5" t="s">
        <v>42</v>
      </c>
    </row>
    <row r="3864" spans="1:22" x14ac:dyDescent="0.3">
      <c r="A3864" s="5" t="s">
        <v>3951</v>
      </c>
      <c r="B3864" s="6">
        <v>45895</v>
      </c>
      <c r="C3864" s="5">
        <f t="shared" si="480"/>
        <v>2025</v>
      </c>
      <c r="D3864" s="5">
        <f t="shared" si="481"/>
        <v>8</v>
      </c>
      <c r="E3864" s="5" t="str">
        <f t="shared" si="482"/>
        <v>Aug</v>
      </c>
      <c r="F3864" s="5" t="str">
        <f t="shared" si="483"/>
        <v>Q3</v>
      </c>
      <c r="G3864" s="5" t="s">
        <v>63</v>
      </c>
      <c r="H3864" s="5" t="s">
        <v>64</v>
      </c>
      <c r="I3864" s="5" t="s">
        <v>65</v>
      </c>
      <c r="J3864" s="5" t="s">
        <v>46</v>
      </c>
      <c r="K3864" s="5" t="s">
        <v>61</v>
      </c>
      <c r="L3864" s="5" t="s">
        <v>40</v>
      </c>
      <c r="M3864" s="5" t="s">
        <v>49</v>
      </c>
      <c r="N3864" s="5">
        <v>3</v>
      </c>
      <c r="O3864" s="7">
        <v>227</v>
      </c>
      <c r="P3864" s="8">
        <v>0.15</v>
      </c>
      <c r="Q3864" s="7">
        <v>98</v>
      </c>
      <c r="R3864" s="9">
        <f t="shared" si="484"/>
        <v>578.85</v>
      </c>
      <c r="S3864" s="9">
        <f t="shared" si="485"/>
        <v>294</v>
      </c>
      <c r="T3864" s="9">
        <f t="shared" si="486"/>
        <v>284.85000000000002</v>
      </c>
      <c r="U3864" s="10">
        <f t="shared" si="487"/>
        <v>0.49209639803057786</v>
      </c>
      <c r="V3864" s="5" t="s">
        <v>42</v>
      </c>
    </row>
    <row r="3865" spans="1:22" x14ac:dyDescent="0.3">
      <c r="A3865" s="5" t="s">
        <v>3952</v>
      </c>
      <c r="B3865" s="6">
        <v>45895</v>
      </c>
      <c r="C3865" s="5">
        <f t="shared" si="480"/>
        <v>2025</v>
      </c>
      <c r="D3865" s="5">
        <f t="shared" si="481"/>
        <v>8</v>
      </c>
      <c r="E3865" s="5" t="str">
        <f t="shared" si="482"/>
        <v>Aug</v>
      </c>
      <c r="F3865" s="5" t="str">
        <f t="shared" si="483"/>
        <v>Q3</v>
      </c>
      <c r="G3865" s="5" t="s">
        <v>63</v>
      </c>
      <c r="H3865" s="5" t="s">
        <v>64</v>
      </c>
      <c r="I3865" s="5" t="s">
        <v>65</v>
      </c>
      <c r="J3865" s="5" t="s">
        <v>38</v>
      </c>
      <c r="K3865" s="5" t="s">
        <v>39</v>
      </c>
      <c r="L3865" s="5" t="s">
        <v>76</v>
      </c>
      <c r="M3865" s="5" t="s">
        <v>49</v>
      </c>
      <c r="N3865" s="5">
        <v>4</v>
      </c>
      <c r="O3865" s="7">
        <v>48953</v>
      </c>
      <c r="P3865" s="8">
        <v>0</v>
      </c>
      <c r="Q3865" s="7">
        <v>42687</v>
      </c>
      <c r="R3865" s="9">
        <f t="shared" si="484"/>
        <v>195812</v>
      </c>
      <c r="S3865" s="9">
        <f t="shared" si="485"/>
        <v>170748</v>
      </c>
      <c r="T3865" s="9">
        <f t="shared" si="486"/>
        <v>25064</v>
      </c>
      <c r="U3865" s="10">
        <f t="shared" si="487"/>
        <v>0.12800032684411577</v>
      </c>
      <c r="V3865" s="5" t="s">
        <v>42</v>
      </c>
    </row>
    <row r="3866" spans="1:22" x14ac:dyDescent="0.3">
      <c r="A3866" s="5" t="s">
        <v>3953</v>
      </c>
      <c r="B3866" s="6">
        <v>45895</v>
      </c>
      <c r="C3866" s="5">
        <f t="shared" si="480"/>
        <v>2025</v>
      </c>
      <c r="D3866" s="5">
        <f t="shared" si="481"/>
        <v>8</v>
      </c>
      <c r="E3866" s="5" t="str">
        <f t="shared" si="482"/>
        <v>Aug</v>
      </c>
      <c r="F3866" s="5" t="str">
        <f t="shared" si="483"/>
        <v>Q3</v>
      </c>
      <c r="G3866" s="5" t="s">
        <v>58</v>
      </c>
      <c r="H3866" s="5" t="s">
        <v>72</v>
      </c>
      <c r="I3866" s="5" t="s">
        <v>73</v>
      </c>
      <c r="J3866" s="5" t="s">
        <v>38</v>
      </c>
      <c r="K3866" s="5" t="s">
        <v>118</v>
      </c>
      <c r="L3866" s="5" t="s">
        <v>76</v>
      </c>
      <c r="M3866" s="5" t="s">
        <v>49</v>
      </c>
      <c r="N3866" s="5">
        <v>1</v>
      </c>
      <c r="O3866" s="7">
        <v>18718</v>
      </c>
      <c r="P3866" s="8">
        <v>0.1</v>
      </c>
      <c r="Q3866" s="7">
        <v>14772</v>
      </c>
      <c r="R3866" s="9">
        <f t="shared" si="484"/>
        <v>16846.2</v>
      </c>
      <c r="S3866" s="9">
        <f t="shared" si="485"/>
        <v>14772</v>
      </c>
      <c r="T3866" s="9">
        <f t="shared" si="486"/>
        <v>2074.2000000000007</v>
      </c>
      <c r="U3866" s="10">
        <f t="shared" si="487"/>
        <v>0.12312569006660259</v>
      </c>
      <c r="V3866" s="5" t="s">
        <v>42</v>
      </c>
    </row>
    <row r="3867" spans="1:22" x14ac:dyDescent="0.3">
      <c r="A3867" s="5" t="s">
        <v>3954</v>
      </c>
      <c r="B3867" s="6">
        <v>45896</v>
      </c>
      <c r="C3867" s="5">
        <f t="shared" si="480"/>
        <v>2025</v>
      </c>
      <c r="D3867" s="5">
        <f t="shared" si="481"/>
        <v>8</v>
      </c>
      <c r="E3867" s="5" t="str">
        <f t="shared" si="482"/>
        <v>Aug</v>
      </c>
      <c r="F3867" s="5" t="str">
        <f t="shared" si="483"/>
        <v>Q3</v>
      </c>
      <c r="G3867" s="5" t="s">
        <v>35</v>
      </c>
      <c r="H3867" s="5" t="s">
        <v>44</v>
      </c>
      <c r="I3867" s="5" t="s">
        <v>45</v>
      </c>
      <c r="J3867" s="5" t="s">
        <v>46</v>
      </c>
      <c r="K3867" s="5" t="s">
        <v>66</v>
      </c>
      <c r="L3867" s="5" t="s">
        <v>76</v>
      </c>
      <c r="M3867" s="5" t="s">
        <v>49</v>
      </c>
      <c r="N3867" s="5">
        <v>3</v>
      </c>
      <c r="O3867" s="7">
        <v>303</v>
      </c>
      <c r="P3867" s="8">
        <v>0</v>
      </c>
      <c r="Q3867" s="7">
        <v>123</v>
      </c>
      <c r="R3867" s="9">
        <f t="shared" si="484"/>
        <v>909</v>
      </c>
      <c r="S3867" s="9">
        <f t="shared" si="485"/>
        <v>369</v>
      </c>
      <c r="T3867" s="9">
        <f t="shared" si="486"/>
        <v>540</v>
      </c>
      <c r="U3867" s="10">
        <f t="shared" si="487"/>
        <v>0.59405940594059403</v>
      </c>
      <c r="V3867" s="5" t="s">
        <v>42</v>
      </c>
    </row>
    <row r="3868" spans="1:22" x14ac:dyDescent="0.3">
      <c r="A3868" s="5" t="s">
        <v>3955</v>
      </c>
      <c r="B3868" s="6">
        <v>45896</v>
      </c>
      <c r="C3868" s="5">
        <f t="shared" si="480"/>
        <v>2025</v>
      </c>
      <c r="D3868" s="5">
        <f t="shared" si="481"/>
        <v>8</v>
      </c>
      <c r="E3868" s="5" t="str">
        <f t="shared" si="482"/>
        <v>Aug</v>
      </c>
      <c r="F3868" s="5" t="str">
        <f t="shared" si="483"/>
        <v>Q3</v>
      </c>
      <c r="G3868" s="5" t="s">
        <v>51</v>
      </c>
      <c r="H3868" s="5" t="s">
        <v>106</v>
      </c>
      <c r="I3868" s="5" t="s">
        <v>107</v>
      </c>
      <c r="J3868" s="5" t="s">
        <v>46</v>
      </c>
      <c r="K3868" s="5" t="s">
        <v>61</v>
      </c>
      <c r="L3868" s="5" t="s">
        <v>40</v>
      </c>
      <c r="M3868" s="5" t="s">
        <v>56</v>
      </c>
      <c r="N3868" s="5">
        <v>5</v>
      </c>
      <c r="O3868" s="7">
        <v>272</v>
      </c>
      <c r="P3868" s="8">
        <v>0.15</v>
      </c>
      <c r="Q3868" s="7">
        <v>115</v>
      </c>
      <c r="R3868" s="9">
        <f t="shared" si="484"/>
        <v>1156</v>
      </c>
      <c r="S3868" s="9">
        <f t="shared" si="485"/>
        <v>575</v>
      </c>
      <c r="T3868" s="9">
        <f t="shared" si="486"/>
        <v>581</v>
      </c>
      <c r="U3868" s="10">
        <f t="shared" si="487"/>
        <v>0.50259515570934254</v>
      </c>
      <c r="V3868" s="5" t="s">
        <v>42</v>
      </c>
    </row>
    <row r="3869" spans="1:22" x14ac:dyDescent="0.3">
      <c r="A3869" s="5" t="s">
        <v>3956</v>
      </c>
      <c r="B3869" s="6">
        <v>45896</v>
      </c>
      <c r="C3869" s="5">
        <f t="shared" si="480"/>
        <v>2025</v>
      </c>
      <c r="D3869" s="5">
        <f t="shared" si="481"/>
        <v>8</v>
      </c>
      <c r="E3869" s="5" t="str">
        <f t="shared" si="482"/>
        <v>Aug</v>
      </c>
      <c r="F3869" s="5" t="str">
        <f t="shared" si="483"/>
        <v>Q3</v>
      </c>
      <c r="G3869" s="5" t="s">
        <v>58</v>
      </c>
      <c r="H3869" s="5" t="s">
        <v>72</v>
      </c>
      <c r="I3869" s="5" t="s">
        <v>73</v>
      </c>
      <c r="J3869" s="5" t="s">
        <v>46</v>
      </c>
      <c r="K3869" s="5" t="s">
        <v>66</v>
      </c>
      <c r="L3869" s="5" t="s">
        <v>40</v>
      </c>
      <c r="M3869" s="5" t="s">
        <v>56</v>
      </c>
      <c r="N3869" s="5">
        <v>5</v>
      </c>
      <c r="O3869" s="7">
        <v>315</v>
      </c>
      <c r="P3869" s="8">
        <v>0.05</v>
      </c>
      <c r="Q3869" s="7">
        <v>129</v>
      </c>
      <c r="R3869" s="9">
        <f t="shared" si="484"/>
        <v>1496.25</v>
      </c>
      <c r="S3869" s="9">
        <f t="shared" si="485"/>
        <v>645</v>
      </c>
      <c r="T3869" s="9">
        <f t="shared" si="486"/>
        <v>851.25</v>
      </c>
      <c r="U3869" s="10">
        <f t="shared" si="487"/>
        <v>0.56892230576441105</v>
      </c>
      <c r="V3869" s="5" t="s">
        <v>42</v>
      </c>
    </row>
    <row r="3870" spans="1:22" x14ac:dyDescent="0.3">
      <c r="A3870" s="5" t="s">
        <v>3957</v>
      </c>
      <c r="B3870" s="6">
        <v>45896</v>
      </c>
      <c r="C3870" s="5">
        <f t="shared" si="480"/>
        <v>2025</v>
      </c>
      <c r="D3870" s="5">
        <f t="shared" si="481"/>
        <v>8</v>
      </c>
      <c r="E3870" s="5" t="str">
        <f t="shared" si="482"/>
        <v>Aug</v>
      </c>
      <c r="F3870" s="5" t="str">
        <f t="shared" si="483"/>
        <v>Q3</v>
      </c>
      <c r="G3870" s="5" t="s">
        <v>51</v>
      </c>
      <c r="H3870" s="5" t="s">
        <v>106</v>
      </c>
      <c r="I3870" s="5" t="s">
        <v>107</v>
      </c>
      <c r="J3870" s="5" t="s">
        <v>38</v>
      </c>
      <c r="K3870" s="5" t="s">
        <v>118</v>
      </c>
      <c r="L3870" s="5" t="s">
        <v>40</v>
      </c>
      <c r="M3870" s="5" t="s">
        <v>41</v>
      </c>
      <c r="N3870" s="5">
        <v>4</v>
      </c>
      <c r="O3870" s="7">
        <v>18722</v>
      </c>
      <c r="P3870" s="8">
        <v>0.05</v>
      </c>
      <c r="Q3870" s="7">
        <v>14885</v>
      </c>
      <c r="R3870" s="9">
        <f t="shared" si="484"/>
        <v>71143.599999999991</v>
      </c>
      <c r="S3870" s="9">
        <f t="shared" si="485"/>
        <v>59540</v>
      </c>
      <c r="T3870" s="9">
        <f t="shared" si="486"/>
        <v>11603.599999999991</v>
      </c>
      <c r="U3870" s="10">
        <f t="shared" si="487"/>
        <v>0.16310110818119961</v>
      </c>
      <c r="V3870" s="5" t="s">
        <v>42</v>
      </c>
    </row>
    <row r="3871" spans="1:22" x14ac:dyDescent="0.3">
      <c r="A3871" s="5" t="s">
        <v>3958</v>
      </c>
      <c r="B3871" s="6">
        <v>45897</v>
      </c>
      <c r="C3871" s="5">
        <f t="shared" si="480"/>
        <v>2025</v>
      </c>
      <c r="D3871" s="5">
        <f t="shared" si="481"/>
        <v>8</v>
      </c>
      <c r="E3871" s="5" t="str">
        <f t="shared" si="482"/>
        <v>Aug</v>
      </c>
      <c r="F3871" s="5" t="str">
        <f t="shared" si="483"/>
        <v>Q3</v>
      </c>
      <c r="G3871" s="5" t="s">
        <v>51</v>
      </c>
      <c r="H3871" s="5" t="s">
        <v>52</v>
      </c>
      <c r="I3871" s="5" t="s">
        <v>53</v>
      </c>
      <c r="J3871" s="5" t="s">
        <v>46</v>
      </c>
      <c r="K3871" s="5" t="s">
        <v>47</v>
      </c>
      <c r="L3871" s="5" t="s">
        <v>48</v>
      </c>
      <c r="M3871" s="5" t="s">
        <v>56</v>
      </c>
      <c r="N3871" s="5">
        <v>1</v>
      </c>
      <c r="O3871" s="7">
        <v>422</v>
      </c>
      <c r="P3871" s="8">
        <v>0.15</v>
      </c>
      <c r="Q3871" s="7">
        <v>186</v>
      </c>
      <c r="R3871" s="9">
        <f t="shared" si="484"/>
        <v>358.7</v>
      </c>
      <c r="S3871" s="9">
        <f t="shared" si="485"/>
        <v>186</v>
      </c>
      <c r="T3871" s="9">
        <f t="shared" si="486"/>
        <v>172.7</v>
      </c>
      <c r="U3871" s="10">
        <f t="shared" si="487"/>
        <v>0.48146083077780871</v>
      </c>
      <c r="V3871" s="5" t="s">
        <v>42</v>
      </c>
    </row>
    <row r="3872" spans="1:22" x14ac:dyDescent="0.3">
      <c r="A3872" s="5" t="s">
        <v>3959</v>
      </c>
      <c r="B3872" s="6">
        <v>45897</v>
      </c>
      <c r="C3872" s="5">
        <f t="shared" si="480"/>
        <v>2025</v>
      </c>
      <c r="D3872" s="5">
        <f t="shared" si="481"/>
        <v>8</v>
      </c>
      <c r="E3872" s="5" t="str">
        <f t="shared" si="482"/>
        <v>Aug</v>
      </c>
      <c r="F3872" s="5" t="str">
        <f t="shared" si="483"/>
        <v>Q3</v>
      </c>
      <c r="G3872" s="5" t="s">
        <v>58</v>
      </c>
      <c r="H3872" s="5" t="s">
        <v>68</v>
      </c>
      <c r="I3872" s="5" t="s">
        <v>69</v>
      </c>
      <c r="J3872" s="5" t="s">
        <v>46</v>
      </c>
      <c r="K3872" s="5" t="s">
        <v>61</v>
      </c>
      <c r="L3872" s="5" t="s">
        <v>40</v>
      </c>
      <c r="M3872" s="5" t="s">
        <v>49</v>
      </c>
      <c r="N3872" s="5">
        <v>4</v>
      </c>
      <c r="O3872" s="7">
        <v>226</v>
      </c>
      <c r="P3872" s="8">
        <v>0</v>
      </c>
      <c r="Q3872" s="7">
        <v>94</v>
      </c>
      <c r="R3872" s="9">
        <f t="shared" si="484"/>
        <v>904</v>
      </c>
      <c r="S3872" s="9">
        <f t="shared" si="485"/>
        <v>376</v>
      </c>
      <c r="T3872" s="9">
        <f t="shared" si="486"/>
        <v>528</v>
      </c>
      <c r="U3872" s="10">
        <f t="shared" si="487"/>
        <v>0.58407079646017701</v>
      </c>
      <c r="V3872" s="5" t="s">
        <v>42</v>
      </c>
    </row>
    <row r="3873" spans="1:22" x14ac:dyDescent="0.3">
      <c r="A3873" s="5" t="s">
        <v>3960</v>
      </c>
      <c r="B3873" s="6">
        <v>45897</v>
      </c>
      <c r="C3873" s="5">
        <f t="shared" si="480"/>
        <v>2025</v>
      </c>
      <c r="D3873" s="5">
        <f t="shared" si="481"/>
        <v>8</v>
      </c>
      <c r="E3873" s="5" t="str">
        <f t="shared" si="482"/>
        <v>Aug</v>
      </c>
      <c r="F3873" s="5" t="str">
        <f t="shared" si="483"/>
        <v>Q3</v>
      </c>
      <c r="G3873" s="5" t="s">
        <v>35</v>
      </c>
      <c r="H3873" s="5" t="s">
        <v>91</v>
      </c>
      <c r="I3873" s="5" t="s">
        <v>92</v>
      </c>
      <c r="J3873" s="5" t="s">
        <v>54</v>
      </c>
      <c r="K3873" s="5" t="s">
        <v>99</v>
      </c>
      <c r="L3873" s="5" t="s">
        <v>76</v>
      </c>
      <c r="M3873" s="5" t="s">
        <v>56</v>
      </c>
      <c r="N3873" s="5">
        <v>1</v>
      </c>
      <c r="O3873" s="7">
        <v>1641</v>
      </c>
      <c r="P3873" s="8">
        <v>0</v>
      </c>
      <c r="Q3873" s="7">
        <v>847</v>
      </c>
      <c r="R3873" s="9">
        <f t="shared" si="484"/>
        <v>1641</v>
      </c>
      <c r="S3873" s="9">
        <f t="shared" si="485"/>
        <v>847</v>
      </c>
      <c r="T3873" s="9">
        <f t="shared" si="486"/>
        <v>794</v>
      </c>
      <c r="U3873" s="10">
        <f t="shared" si="487"/>
        <v>0.48385131017672151</v>
      </c>
      <c r="V3873" s="5" t="s">
        <v>42</v>
      </c>
    </row>
    <row r="3874" spans="1:22" x14ac:dyDescent="0.3">
      <c r="A3874" s="5" t="s">
        <v>3961</v>
      </c>
      <c r="B3874" s="6">
        <v>45897</v>
      </c>
      <c r="C3874" s="5">
        <f t="shared" si="480"/>
        <v>2025</v>
      </c>
      <c r="D3874" s="5">
        <f t="shared" si="481"/>
        <v>8</v>
      </c>
      <c r="E3874" s="5" t="str">
        <f t="shared" si="482"/>
        <v>Aug</v>
      </c>
      <c r="F3874" s="5" t="str">
        <f t="shared" si="483"/>
        <v>Q3</v>
      </c>
      <c r="G3874" s="5" t="s">
        <v>35</v>
      </c>
      <c r="H3874" s="5" t="s">
        <v>36</v>
      </c>
      <c r="I3874" s="5" t="s">
        <v>37</v>
      </c>
      <c r="J3874" s="5" t="s">
        <v>46</v>
      </c>
      <c r="K3874" s="5" t="s">
        <v>66</v>
      </c>
      <c r="L3874" s="5" t="s">
        <v>76</v>
      </c>
      <c r="M3874" s="5" t="s">
        <v>49</v>
      </c>
      <c r="N3874" s="5">
        <v>3</v>
      </c>
      <c r="O3874" s="7">
        <v>323</v>
      </c>
      <c r="P3874" s="8">
        <v>0.05</v>
      </c>
      <c r="Q3874" s="7">
        <v>132</v>
      </c>
      <c r="R3874" s="9">
        <f t="shared" si="484"/>
        <v>920.55</v>
      </c>
      <c r="S3874" s="9">
        <f t="shared" si="485"/>
        <v>396</v>
      </c>
      <c r="T3874" s="9">
        <f t="shared" si="486"/>
        <v>524.54999999999995</v>
      </c>
      <c r="U3874" s="10">
        <f t="shared" si="487"/>
        <v>0.56982238878931069</v>
      </c>
      <c r="V3874" s="5" t="s">
        <v>42</v>
      </c>
    </row>
    <row r="3875" spans="1:22" x14ac:dyDescent="0.3">
      <c r="A3875" s="5" t="s">
        <v>3962</v>
      </c>
      <c r="B3875" s="6">
        <v>45897</v>
      </c>
      <c r="C3875" s="5">
        <f t="shared" si="480"/>
        <v>2025</v>
      </c>
      <c r="D3875" s="5">
        <f t="shared" si="481"/>
        <v>8</v>
      </c>
      <c r="E3875" s="5" t="str">
        <f t="shared" si="482"/>
        <v>Aug</v>
      </c>
      <c r="F3875" s="5" t="str">
        <f t="shared" si="483"/>
        <v>Q3</v>
      </c>
      <c r="G3875" s="5" t="s">
        <v>35</v>
      </c>
      <c r="H3875" s="5" t="s">
        <v>91</v>
      </c>
      <c r="I3875" s="5" t="s">
        <v>92</v>
      </c>
      <c r="J3875" s="5" t="s">
        <v>81</v>
      </c>
      <c r="K3875" s="5" t="s">
        <v>94</v>
      </c>
      <c r="L3875" s="5" t="s">
        <v>48</v>
      </c>
      <c r="M3875" s="5" t="s">
        <v>56</v>
      </c>
      <c r="N3875" s="5">
        <v>5</v>
      </c>
      <c r="O3875" s="7">
        <v>32350</v>
      </c>
      <c r="P3875" s="8">
        <v>0.1</v>
      </c>
      <c r="Q3875" s="7">
        <v>21768</v>
      </c>
      <c r="R3875" s="9">
        <f t="shared" si="484"/>
        <v>145575</v>
      </c>
      <c r="S3875" s="9">
        <f t="shared" si="485"/>
        <v>108840</v>
      </c>
      <c r="T3875" s="9">
        <f t="shared" si="486"/>
        <v>36735</v>
      </c>
      <c r="U3875" s="10">
        <f t="shared" si="487"/>
        <v>0.252344152498712</v>
      </c>
      <c r="V3875" s="5" t="s">
        <v>42</v>
      </c>
    </row>
    <row r="3876" spans="1:22" x14ac:dyDescent="0.3">
      <c r="A3876" s="5" t="s">
        <v>3963</v>
      </c>
      <c r="B3876" s="6">
        <v>45898</v>
      </c>
      <c r="C3876" s="5">
        <f t="shared" si="480"/>
        <v>2025</v>
      </c>
      <c r="D3876" s="5">
        <f t="shared" si="481"/>
        <v>8</v>
      </c>
      <c r="E3876" s="5" t="str">
        <f t="shared" si="482"/>
        <v>Aug</v>
      </c>
      <c r="F3876" s="5" t="str">
        <f t="shared" si="483"/>
        <v>Q3</v>
      </c>
      <c r="G3876" s="5" t="s">
        <v>58</v>
      </c>
      <c r="H3876" s="5" t="s">
        <v>59</v>
      </c>
      <c r="I3876" s="5" t="s">
        <v>60</v>
      </c>
      <c r="J3876" s="5" t="s">
        <v>38</v>
      </c>
      <c r="K3876" s="5" t="s">
        <v>118</v>
      </c>
      <c r="L3876" s="5" t="s">
        <v>76</v>
      </c>
      <c r="M3876" s="5" t="s">
        <v>49</v>
      </c>
      <c r="N3876" s="5">
        <v>2</v>
      </c>
      <c r="O3876" s="7">
        <v>16732</v>
      </c>
      <c r="P3876" s="8">
        <v>0.15</v>
      </c>
      <c r="Q3876" s="7">
        <v>13142</v>
      </c>
      <c r="R3876" s="9">
        <f t="shared" si="484"/>
        <v>28444.399999999998</v>
      </c>
      <c r="S3876" s="9">
        <f t="shared" si="485"/>
        <v>26284</v>
      </c>
      <c r="T3876" s="9">
        <f t="shared" si="486"/>
        <v>2160.3999999999978</v>
      </c>
      <c r="U3876" s="10">
        <f t="shared" si="487"/>
        <v>7.5951681174501767E-2</v>
      </c>
      <c r="V3876" s="5" t="s">
        <v>42</v>
      </c>
    </row>
    <row r="3877" spans="1:22" x14ac:dyDescent="0.3">
      <c r="A3877" s="5" t="s">
        <v>3964</v>
      </c>
      <c r="B3877" s="6">
        <v>45898</v>
      </c>
      <c r="C3877" s="5">
        <f t="shared" si="480"/>
        <v>2025</v>
      </c>
      <c r="D3877" s="5">
        <f t="shared" si="481"/>
        <v>8</v>
      </c>
      <c r="E3877" s="5" t="str">
        <f t="shared" si="482"/>
        <v>Aug</v>
      </c>
      <c r="F3877" s="5" t="str">
        <f t="shared" si="483"/>
        <v>Q3</v>
      </c>
      <c r="G3877" s="5" t="s">
        <v>58</v>
      </c>
      <c r="H3877" s="5" t="s">
        <v>59</v>
      </c>
      <c r="I3877" s="5" t="s">
        <v>60</v>
      </c>
      <c r="J3877" s="5" t="s">
        <v>81</v>
      </c>
      <c r="K3877" s="5" t="s">
        <v>130</v>
      </c>
      <c r="L3877" s="5" t="s">
        <v>40</v>
      </c>
      <c r="M3877" s="5" t="s">
        <v>49</v>
      </c>
      <c r="N3877" s="5">
        <v>2</v>
      </c>
      <c r="O3877" s="7">
        <v>14253</v>
      </c>
      <c r="P3877" s="8">
        <v>0.35</v>
      </c>
      <c r="Q3877" s="7">
        <v>8803</v>
      </c>
      <c r="R3877" s="9">
        <f t="shared" si="484"/>
        <v>18528.900000000001</v>
      </c>
      <c r="S3877" s="9">
        <f t="shared" si="485"/>
        <v>17606</v>
      </c>
      <c r="T3877" s="9">
        <f t="shared" si="486"/>
        <v>922.90000000000146</v>
      </c>
      <c r="U3877" s="10">
        <f t="shared" si="487"/>
        <v>4.9808677255530627E-2</v>
      </c>
      <c r="V3877" s="5" t="s">
        <v>42</v>
      </c>
    </row>
    <row r="3878" spans="1:22" x14ac:dyDescent="0.3">
      <c r="A3878" s="5" t="s">
        <v>3965</v>
      </c>
      <c r="B3878" s="6">
        <v>45898</v>
      </c>
      <c r="C3878" s="5">
        <f t="shared" si="480"/>
        <v>2025</v>
      </c>
      <c r="D3878" s="5">
        <f t="shared" si="481"/>
        <v>8</v>
      </c>
      <c r="E3878" s="5" t="str">
        <f t="shared" si="482"/>
        <v>Aug</v>
      </c>
      <c r="F3878" s="5" t="str">
        <f t="shared" si="483"/>
        <v>Q3</v>
      </c>
      <c r="G3878" s="5" t="s">
        <v>35</v>
      </c>
      <c r="H3878" s="5" t="s">
        <v>91</v>
      </c>
      <c r="I3878" s="5" t="s">
        <v>92</v>
      </c>
      <c r="J3878" s="5" t="s">
        <v>38</v>
      </c>
      <c r="K3878" s="5" t="s">
        <v>104</v>
      </c>
      <c r="L3878" s="5" t="s">
        <v>40</v>
      </c>
      <c r="M3878" s="5" t="s">
        <v>56</v>
      </c>
      <c r="N3878" s="5">
        <v>5</v>
      </c>
      <c r="O3878" s="7">
        <v>1367</v>
      </c>
      <c r="P3878" s="8">
        <v>0.1</v>
      </c>
      <c r="Q3878" s="7">
        <v>703</v>
      </c>
      <c r="R3878" s="9">
        <f t="shared" si="484"/>
        <v>6151.5</v>
      </c>
      <c r="S3878" s="9">
        <f t="shared" si="485"/>
        <v>3515</v>
      </c>
      <c r="T3878" s="9">
        <f t="shared" si="486"/>
        <v>2636.5</v>
      </c>
      <c r="U3878" s="10">
        <f t="shared" si="487"/>
        <v>0.42859465171096478</v>
      </c>
      <c r="V3878" s="5" t="s">
        <v>42</v>
      </c>
    </row>
    <row r="3879" spans="1:22" x14ac:dyDescent="0.3">
      <c r="A3879" s="5" t="s">
        <v>3966</v>
      </c>
      <c r="B3879" s="6">
        <v>45898</v>
      </c>
      <c r="C3879" s="5">
        <f t="shared" si="480"/>
        <v>2025</v>
      </c>
      <c r="D3879" s="5">
        <f t="shared" si="481"/>
        <v>8</v>
      </c>
      <c r="E3879" s="5" t="str">
        <f t="shared" si="482"/>
        <v>Aug</v>
      </c>
      <c r="F3879" s="5" t="str">
        <f t="shared" si="483"/>
        <v>Q3</v>
      </c>
      <c r="G3879" s="5" t="s">
        <v>35</v>
      </c>
      <c r="H3879" s="5" t="s">
        <v>91</v>
      </c>
      <c r="I3879" s="5" t="s">
        <v>92</v>
      </c>
      <c r="J3879" s="5" t="s">
        <v>54</v>
      </c>
      <c r="K3879" s="5" t="s">
        <v>99</v>
      </c>
      <c r="L3879" s="5" t="s">
        <v>40</v>
      </c>
      <c r="M3879" s="5" t="s">
        <v>56</v>
      </c>
      <c r="N3879" s="5">
        <v>1</v>
      </c>
      <c r="O3879" s="7">
        <v>1838</v>
      </c>
      <c r="P3879" s="8">
        <v>0.1</v>
      </c>
      <c r="Q3879" s="7">
        <v>952</v>
      </c>
      <c r="R3879" s="9">
        <f t="shared" si="484"/>
        <v>1654.2</v>
      </c>
      <c r="S3879" s="9">
        <f t="shared" si="485"/>
        <v>952</v>
      </c>
      <c r="T3879" s="9">
        <f t="shared" si="486"/>
        <v>702.2</v>
      </c>
      <c r="U3879" s="10">
        <f t="shared" si="487"/>
        <v>0.42449522427759645</v>
      </c>
      <c r="V3879" s="5" t="s">
        <v>42</v>
      </c>
    </row>
    <row r="3880" spans="1:22" x14ac:dyDescent="0.3">
      <c r="A3880" s="5" t="s">
        <v>3967</v>
      </c>
      <c r="B3880" s="6">
        <v>45898</v>
      </c>
      <c r="C3880" s="5">
        <f t="shared" si="480"/>
        <v>2025</v>
      </c>
      <c r="D3880" s="5">
        <f t="shared" si="481"/>
        <v>8</v>
      </c>
      <c r="E3880" s="5" t="str">
        <f t="shared" si="482"/>
        <v>Aug</v>
      </c>
      <c r="F3880" s="5" t="str">
        <f t="shared" si="483"/>
        <v>Q3</v>
      </c>
      <c r="G3880" s="5" t="s">
        <v>35</v>
      </c>
      <c r="H3880" s="5" t="s">
        <v>44</v>
      </c>
      <c r="I3880" s="5" t="s">
        <v>45</v>
      </c>
      <c r="J3880" s="5" t="s">
        <v>54</v>
      </c>
      <c r="K3880" s="5" t="s">
        <v>84</v>
      </c>
      <c r="L3880" s="5" t="s">
        <v>76</v>
      </c>
      <c r="M3880" s="5" t="s">
        <v>56</v>
      </c>
      <c r="N3880" s="5">
        <v>2</v>
      </c>
      <c r="O3880" s="7">
        <v>2590</v>
      </c>
      <c r="P3880" s="8">
        <v>0.15</v>
      </c>
      <c r="Q3880" s="7">
        <v>1288</v>
      </c>
      <c r="R3880" s="9">
        <f t="shared" si="484"/>
        <v>4403</v>
      </c>
      <c r="S3880" s="9">
        <f t="shared" si="485"/>
        <v>2576</v>
      </c>
      <c r="T3880" s="9">
        <f t="shared" si="486"/>
        <v>1827</v>
      </c>
      <c r="U3880" s="10">
        <f t="shared" si="487"/>
        <v>0.4149443561208267</v>
      </c>
      <c r="V3880" s="5" t="s">
        <v>42</v>
      </c>
    </row>
    <row r="3881" spans="1:22" x14ac:dyDescent="0.3">
      <c r="A3881" s="5" t="s">
        <v>3968</v>
      </c>
      <c r="B3881" s="6">
        <v>45898</v>
      </c>
      <c r="C3881" s="5">
        <f t="shared" si="480"/>
        <v>2025</v>
      </c>
      <c r="D3881" s="5">
        <f t="shared" si="481"/>
        <v>8</v>
      </c>
      <c r="E3881" s="5" t="str">
        <f t="shared" si="482"/>
        <v>Aug</v>
      </c>
      <c r="F3881" s="5" t="str">
        <f t="shared" si="483"/>
        <v>Q3</v>
      </c>
      <c r="G3881" s="5" t="s">
        <v>58</v>
      </c>
      <c r="H3881" s="5" t="s">
        <v>72</v>
      </c>
      <c r="I3881" s="5" t="s">
        <v>73</v>
      </c>
      <c r="J3881" s="5" t="s">
        <v>54</v>
      </c>
      <c r="K3881" s="5" t="s">
        <v>99</v>
      </c>
      <c r="L3881" s="5" t="s">
        <v>40</v>
      </c>
      <c r="M3881" s="5" t="s">
        <v>49</v>
      </c>
      <c r="N3881" s="5">
        <v>2</v>
      </c>
      <c r="O3881" s="7">
        <v>1760</v>
      </c>
      <c r="P3881" s="8">
        <v>0.1</v>
      </c>
      <c r="Q3881" s="7">
        <v>922</v>
      </c>
      <c r="R3881" s="9">
        <f t="shared" si="484"/>
        <v>3168</v>
      </c>
      <c r="S3881" s="9">
        <f t="shared" si="485"/>
        <v>1844</v>
      </c>
      <c r="T3881" s="9">
        <f t="shared" si="486"/>
        <v>1324</v>
      </c>
      <c r="U3881" s="10">
        <f t="shared" si="487"/>
        <v>0.41792929292929293</v>
      </c>
      <c r="V3881" s="5" t="s">
        <v>42</v>
      </c>
    </row>
    <row r="3882" spans="1:22" x14ac:dyDescent="0.3">
      <c r="A3882" s="5" t="s">
        <v>3969</v>
      </c>
      <c r="B3882" s="6">
        <v>45899</v>
      </c>
      <c r="C3882" s="5">
        <f t="shared" si="480"/>
        <v>2025</v>
      </c>
      <c r="D3882" s="5">
        <f t="shared" si="481"/>
        <v>8</v>
      </c>
      <c r="E3882" s="5" t="str">
        <f t="shared" si="482"/>
        <v>Aug</v>
      </c>
      <c r="F3882" s="5" t="str">
        <f t="shared" si="483"/>
        <v>Q3</v>
      </c>
      <c r="G3882" s="5" t="s">
        <v>51</v>
      </c>
      <c r="H3882" s="5" t="s">
        <v>52</v>
      </c>
      <c r="I3882" s="5" t="s">
        <v>53</v>
      </c>
      <c r="J3882" s="5" t="s">
        <v>38</v>
      </c>
      <c r="K3882" s="5" t="s">
        <v>118</v>
      </c>
      <c r="L3882" s="5" t="s">
        <v>40</v>
      </c>
      <c r="M3882" s="5" t="s">
        <v>41</v>
      </c>
      <c r="N3882" s="5">
        <v>1</v>
      </c>
      <c r="O3882" s="7">
        <v>17186</v>
      </c>
      <c r="P3882" s="8">
        <v>0.2</v>
      </c>
      <c r="Q3882" s="7">
        <v>13261</v>
      </c>
      <c r="R3882" s="9">
        <f t="shared" si="484"/>
        <v>13748.800000000001</v>
      </c>
      <c r="S3882" s="9">
        <f t="shared" si="485"/>
        <v>13261</v>
      </c>
      <c r="T3882" s="9">
        <f t="shared" si="486"/>
        <v>487.80000000000109</v>
      </c>
      <c r="U3882" s="10">
        <f t="shared" si="487"/>
        <v>3.5479460025602309E-2</v>
      </c>
      <c r="V3882" s="5" t="s">
        <v>42</v>
      </c>
    </row>
    <row r="3883" spans="1:22" x14ac:dyDescent="0.3">
      <c r="A3883" s="5" t="s">
        <v>3970</v>
      </c>
      <c r="B3883" s="6">
        <v>45900</v>
      </c>
      <c r="C3883" s="5">
        <f t="shared" si="480"/>
        <v>2025</v>
      </c>
      <c r="D3883" s="5">
        <f t="shared" si="481"/>
        <v>8</v>
      </c>
      <c r="E3883" s="5" t="str">
        <f t="shared" si="482"/>
        <v>Aug</v>
      </c>
      <c r="F3883" s="5" t="str">
        <f t="shared" si="483"/>
        <v>Q3</v>
      </c>
      <c r="G3883" s="5" t="s">
        <v>35</v>
      </c>
      <c r="H3883" s="5" t="s">
        <v>44</v>
      </c>
      <c r="I3883" s="5" t="s">
        <v>45</v>
      </c>
      <c r="J3883" s="5" t="s">
        <v>81</v>
      </c>
      <c r="K3883" s="5" t="s">
        <v>146</v>
      </c>
      <c r="L3883" s="5" t="s">
        <v>40</v>
      </c>
      <c r="M3883" s="5" t="s">
        <v>49</v>
      </c>
      <c r="N3883" s="5">
        <v>2</v>
      </c>
      <c r="O3883" s="7">
        <v>8368</v>
      </c>
      <c r="P3883" s="8">
        <v>0</v>
      </c>
      <c r="Q3883" s="7">
        <v>5177</v>
      </c>
      <c r="R3883" s="9">
        <f t="shared" si="484"/>
        <v>16736</v>
      </c>
      <c r="S3883" s="9">
        <f t="shared" si="485"/>
        <v>10354</v>
      </c>
      <c r="T3883" s="9">
        <f t="shared" si="486"/>
        <v>6382</v>
      </c>
      <c r="U3883" s="10">
        <f t="shared" si="487"/>
        <v>0.38133365200764818</v>
      </c>
      <c r="V3883" s="5" t="s">
        <v>120</v>
      </c>
    </row>
    <row r="3884" spans="1:22" x14ac:dyDescent="0.3">
      <c r="A3884" s="5" t="s">
        <v>3971</v>
      </c>
      <c r="B3884" s="6">
        <v>45900</v>
      </c>
      <c r="C3884" s="5">
        <f t="shared" si="480"/>
        <v>2025</v>
      </c>
      <c r="D3884" s="5">
        <f t="shared" si="481"/>
        <v>8</v>
      </c>
      <c r="E3884" s="5" t="str">
        <f t="shared" si="482"/>
        <v>Aug</v>
      </c>
      <c r="F3884" s="5" t="str">
        <f t="shared" si="483"/>
        <v>Q3</v>
      </c>
      <c r="G3884" s="5" t="s">
        <v>51</v>
      </c>
      <c r="H3884" s="5" t="s">
        <v>52</v>
      </c>
      <c r="I3884" s="5" t="s">
        <v>53</v>
      </c>
      <c r="J3884" s="5" t="s">
        <v>81</v>
      </c>
      <c r="K3884" s="5" t="s">
        <v>94</v>
      </c>
      <c r="L3884" s="5" t="s">
        <v>76</v>
      </c>
      <c r="M3884" s="5" t="s">
        <v>49</v>
      </c>
      <c r="N3884" s="5">
        <v>2</v>
      </c>
      <c r="O3884" s="7">
        <v>29718</v>
      </c>
      <c r="P3884" s="8">
        <v>0.35</v>
      </c>
      <c r="Q3884" s="7">
        <v>19926</v>
      </c>
      <c r="R3884" s="9">
        <f t="shared" si="484"/>
        <v>38633.4</v>
      </c>
      <c r="S3884" s="9">
        <f t="shared" si="485"/>
        <v>39852</v>
      </c>
      <c r="T3884" s="9">
        <f t="shared" si="486"/>
        <v>-1218.5999999999985</v>
      </c>
      <c r="U3884" s="10">
        <f t="shared" si="487"/>
        <v>-3.1542654801285895E-2</v>
      </c>
      <c r="V3884" s="5" t="s">
        <v>42</v>
      </c>
    </row>
    <row r="3885" spans="1:22" x14ac:dyDescent="0.3">
      <c r="A3885" s="5" t="s">
        <v>3972</v>
      </c>
      <c r="B3885" s="6">
        <v>45900</v>
      </c>
      <c r="C3885" s="5">
        <f t="shared" si="480"/>
        <v>2025</v>
      </c>
      <c r="D3885" s="5">
        <f t="shared" si="481"/>
        <v>8</v>
      </c>
      <c r="E3885" s="5" t="str">
        <f t="shared" si="482"/>
        <v>Aug</v>
      </c>
      <c r="F3885" s="5" t="str">
        <f t="shared" si="483"/>
        <v>Q3</v>
      </c>
      <c r="G3885" s="5" t="s">
        <v>51</v>
      </c>
      <c r="H3885" s="5" t="s">
        <v>106</v>
      </c>
      <c r="I3885" s="5" t="s">
        <v>107</v>
      </c>
      <c r="J3885" s="5" t="s">
        <v>46</v>
      </c>
      <c r="K3885" s="5" t="s">
        <v>66</v>
      </c>
      <c r="L3885" s="5" t="s">
        <v>48</v>
      </c>
      <c r="M3885" s="5" t="s">
        <v>49</v>
      </c>
      <c r="N3885" s="5">
        <v>3</v>
      </c>
      <c r="O3885" s="7">
        <v>303</v>
      </c>
      <c r="P3885" s="8">
        <v>0.1</v>
      </c>
      <c r="Q3885" s="7">
        <v>125</v>
      </c>
      <c r="R3885" s="9">
        <f t="shared" si="484"/>
        <v>818.1</v>
      </c>
      <c r="S3885" s="9">
        <f t="shared" si="485"/>
        <v>375</v>
      </c>
      <c r="T3885" s="9">
        <f t="shared" si="486"/>
        <v>443.1</v>
      </c>
      <c r="U3885" s="10">
        <f t="shared" si="487"/>
        <v>0.54162082874954165</v>
      </c>
      <c r="V3885" s="5" t="s">
        <v>42</v>
      </c>
    </row>
    <row r="3886" spans="1:22" x14ac:dyDescent="0.3">
      <c r="A3886" s="5" t="s">
        <v>3973</v>
      </c>
      <c r="B3886" s="6">
        <v>45900</v>
      </c>
      <c r="C3886" s="5">
        <f t="shared" si="480"/>
        <v>2025</v>
      </c>
      <c r="D3886" s="5">
        <f t="shared" si="481"/>
        <v>8</v>
      </c>
      <c r="E3886" s="5" t="str">
        <f t="shared" si="482"/>
        <v>Aug</v>
      </c>
      <c r="F3886" s="5" t="str">
        <f t="shared" si="483"/>
        <v>Q3</v>
      </c>
      <c r="G3886" s="5" t="s">
        <v>51</v>
      </c>
      <c r="H3886" s="5" t="s">
        <v>79</v>
      </c>
      <c r="I3886" s="5" t="s">
        <v>80</v>
      </c>
      <c r="J3886" s="5" t="s">
        <v>54</v>
      </c>
      <c r="K3886" s="5" t="s">
        <v>99</v>
      </c>
      <c r="L3886" s="5" t="s">
        <v>40</v>
      </c>
      <c r="M3886" s="5" t="s">
        <v>56</v>
      </c>
      <c r="N3886" s="5">
        <v>2</v>
      </c>
      <c r="O3886" s="7">
        <v>1760</v>
      </c>
      <c r="P3886" s="8">
        <v>0.05</v>
      </c>
      <c r="Q3886" s="7">
        <v>927</v>
      </c>
      <c r="R3886" s="9">
        <f t="shared" si="484"/>
        <v>3344</v>
      </c>
      <c r="S3886" s="9">
        <f t="shared" si="485"/>
        <v>1854</v>
      </c>
      <c r="T3886" s="9">
        <f t="shared" si="486"/>
        <v>1490</v>
      </c>
      <c r="U3886" s="10">
        <f t="shared" si="487"/>
        <v>0.44557416267942584</v>
      </c>
      <c r="V3886" s="5" t="s">
        <v>42</v>
      </c>
    </row>
    <row r="3887" spans="1:22" x14ac:dyDescent="0.3">
      <c r="A3887" s="5" t="s">
        <v>3974</v>
      </c>
      <c r="B3887" s="6">
        <v>45901</v>
      </c>
      <c r="C3887" s="5">
        <f t="shared" si="480"/>
        <v>2025</v>
      </c>
      <c r="D3887" s="5">
        <f t="shared" si="481"/>
        <v>9</v>
      </c>
      <c r="E3887" s="5" t="str">
        <f t="shared" si="482"/>
        <v>Sep</v>
      </c>
      <c r="F3887" s="5" t="str">
        <f t="shared" si="483"/>
        <v>Q3</v>
      </c>
      <c r="G3887" s="5" t="s">
        <v>58</v>
      </c>
      <c r="H3887" s="5" t="s">
        <v>59</v>
      </c>
      <c r="I3887" s="5" t="s">
        <v>60</v>
      </c>
      <c r="J3887" s="5" t="s">
        <v>81</v>
      </c>
      <c r="K3887" s="5" t="s">
        <v>82</v>
      </c>
      <c r="L3887" s="5" t="s">
        <v>40</v>
      </c>
      <c r="M3887" s="5" t="s">
        <v>49</v>
      </c>
      <c r="N3887" s="5">
        <v>2</v>
      </c>
      <c r="O3887" s="7">
        <v>6335</v>
      </c>
      <c r="P3887" s="8">
        <v>0.15</v>
      </c>
      <c r="Q3887" s="7">
        <v>3387</v>
      </c>
      <c r="R3887" s="9">
        <f t="shared" si="484"/>
        <v>10769.5</v>
      </c>
      <c r="S3887" s="9">
        <f t="shared" si="485"/>
        <v>6774</v>
      </c>
      <c r="T3887" s="9">
        <f t="shared" si="486"/>
        <v>3995.5</v>
      </c>
      <c r="U3887" s="10">
        <f t="shared" si="487"/>
        <v>0.37100143924973306</v>
      </c>
      <c r="V3887" s="5" t="s">
        <v>42</v>
      </c>
    </row>
    <row r="3888" spans="1:22" x14ac:dyDescent="0.3">
      <c r="A3888" s="5" t="s">
        <v>3975</v>
      </c>
      <c r="B3888" s="6">
        <v>45901</v>
      </c>
      <c r="C3888" s="5">
        <f t="shared" si="480"/>
        <v>2025</v>
      </c>
      <c r="D3888" s="5">
        <f t="shared" si="481"/>
        <v>9</v>
      </c>
      <c r="E3888" s="5" t="str">
        <f t="shared" si="482"/>
        <v>Sep</v>
      </c>
      <c r="F3888" s="5" t="str">
        <f t="shared" si="483"/>
        <v>Q3</v>
      </c>
      <c r="G3888" s="5" t="s">
        <v>63</v>
      </c>
      <c r="H3888" s="5" t="s">
        <v>109</v>
      </c>
      <c r="I3888" s="5" t="s">
        <v>110</v>
      </c>
      <c r="J3888" s="5" t="s">
        <v>46</v>
      </c>
      <c r="K3888" s="5" t="s">
        <v>61</v>
      </c>
      <c r="L3888" s="5" t="s">
        <v>40</v>
      </c>
      <c r="M3888" s="5" t="s">
        <v>49</v>
      </c>
      <c r="N3888" s="5">
        <v>3</v>
      </c>
      <c r="O3888" s="7">
        <v>256</v>
      </c>
      <c r="P3888" s="8">
        <v>0.05</v>
      </c>
      <c r="Q3888" s="7">
        <v>109</v>
      </c>
      <c r="R3888" s="9">
        <f t="shared" si="484"/>
        <v>729.59999999999991</v>
      </c>
      <c r="S3888" s="9">
        <f t="shared" si="485"/>
        <v>327</v>
      </c>
      <c r="T3888" s="9">
        <f t="shared" si="486"/>
        <v>402.59999999999991</v>
      </c>
      <c r="U3888" s="10">
        <f t="shared" si="487"/>
        <v>0.55180921052631571</v>
      </c>
      <c r="V3888" s="5" t="s">
        <v>42</v>
      </c>
    </row>
    <row r="3889" spans="1:22" x14ac:dyDescent="0.3">
      <c r="A3889" s="5" t="s">
        <v>3976</v>
      </c>
      <c r="B3889" s="6">
        <v>45901</v>
      </c>
      <c r="C3889" s="5">
        <f t="shared" si="480"/>
        <v>2025</v>
      </c>
      <c r="D3889" s="5">
        <f t="shared" si="481"/>
        <v>9</v>
      </c>
      <c r="E3889" s="5" t="str">
        <f t="shared" si="482"/>
        <v>Sep</v>
      </c>
      <c r="F3889" s="5" t="str">
        <f t="shared" si="483"/>
        <v>Q3</v>
      </c>
      <c r="G3889" s="5" t="s">
        <v>58</v>
      </c>
      <c r="H3889" s="5" t="s">
        <v>68</v>
      </c>
      <c r="I3889" s="5" t="s">
        <v>69</v>
      </c>
      <c r="J3889" s="5" t="s">
        <v>81</v>
      </c>
      <c r="K3889" s="5" t="s">
        <v>94</v>
      </c>
      <c r="L3889" s="5" t="s">
        <v>40</v>
      </c>
      <c r="M3889" s="5" t="s">
        <v>56</v>
      </c>
      <c r="N3889" s="5">
        <v>2</v>
      </c>
      <c r="O3889" s="7">
        <v>28940</v>
      </c>
      <c r="P3889" s="8">
        <v>0</v>
      </c>
      <c r="Q3889" s="7">
        <v>19394</v>
      </c>
      <c r="R3889" s="9">
        <f t="shared" si="484"/>
        <v>57880</v>
      </c>
      <c r="S3889" s="9">
        <f t="shared" si="485"/>
        <v>38788</v>
      </c>
      <c r="T3889" s="9">
        <f t="shared" si="486"/>
        <v>19092</v>
      </c>
      <c r="U3889" s="10">
        <f t="shared" si="487"/>
        <v>0.32985487214927434</v>
      </c>
      <c r="V3889" s="5" t="s">
        <v>42</v>
      </c>
    </row>
    <row r="3890" spans="1:22" x14ac:dyDescent="0.3">
      <c r="A3890" s="5" t="s">
        <v>3977</v>
      </c>
      <c r="B3890" s="6">
        <v>45902</v>
      </c>
      <c r="C3890" s="5">
        <f t="shared" si="480"/>
        <v>2025</v>
      </c>
      <c r="D3890" s="5">
        <f t="shared" si="481"/>
        <v>9</v>
      </c>
      <c r="E3890" s="5" t="str">
        <f t="shared" si="482"/>
        <v>Sep</v>
      </c>
      <c r="F3890" s="5" t="str">
        <f t="shared" si="483"/>
        <v>Q3</v>
      </c>
      <c r="G3890" s="5" t="s">
        <v>35</v>
      </c>
      <c r="H3890" s="5" t="s">
        <v>44</v>
      </c>
      <c r="I3890" s="5" t="s">
        <v>45</v>
      </c>
      <c r="J3890" s="5" t="s">
        <v>38</v>
      </c>
      <c r="K3890" s="5" t="s">
        <v>118</v>
      </c>
      <c r="L3890" s="5" t="s">
        <v>40</v>
      </c>
      <c r="M3890" s="5" t="s">
        <v>56</v>
      </c>
      <c r="N3890" s="5">
        <v>2</v>
      </c>
      <c r="O3890" s="7">
        <v>19018</v>
      </c>
      <c r="P3890" s="8">
        <v>0</v>
      </c>
      <c r="Q3890" s="7">
        <v>15214</v>
      </c>
      <c r="R3890" s="9">
        <f t="shared" si="484"/>
        <v>38036</v>
      </c>
      <c r="S3890" s="9">
        <f t="shared" si="485"/>
        <v>30428</v>
      </c>
      <c r="T3890" s="9">
        <f t="shared" si="486"/>
        <v>7608</v>
      </c>
      <c r="U3890" s="10">
        <f t="shared" si="487"/>
        <v>0.20002103270585761</v>
      </c>
      <c r="V3890" s="5" t="s">
        <v>42</v>
      </c>
    </row>
    <row r="3891" spans="1:22" x14ac:dyDescent="0.3">
      <c r="A3891" s="5" t="s">
        <v>3978</v>
      </c>
      <c r="B3891" s="6">
        <v>45903</v>
      </c>
      <c r="C3891" s="5">
        <f t="shared" si="480"/>
        <v>2025</v>
      </c>
      <c r="D3891" s="5">
        <f t="shared" si="481"/>
        <v>9</v>
      </c>
      <c r="E3891" s="5" t="str">
        <f t="shared" si="482"/>
        <v>Sep</v>
      </c>
      <c r="F3891" s="5" t="str">
        <f t="shared" si="483"/>
        <v>Q3</v>
      </c>
      <c r="G3891" s="5" t="s">
        <v>51</v>
      </c>
      <c r="H3891" s="5" t="s">
        <v>79</v>
      </c>
      <c r="I3891" s="5" t="s">
        <v>80</v>
      </c>
      <c r="J3891" s="5" t="s">
        <v>38</v>
      </c>
      <c r="K3891" s="5" t="s">
        <v>39</v>
      </c>
      <c r="L3891" s="5" t="s">
        <v>48</v>
      </c>
      <c r="M3891" s="5" t="s">
        <v>56</v>
      </c>
      <c r="N3891" s="5">
        <v>2</v>
      </c>
      <c r="O3891" s="7">
        <v>50850</v>
      </c>
      <c r="P3891" s="8">
        <v>0.15</v>
      </c>
      <c r="Q3891" s="7">
        <v>43041</v>
      </c>
      <c r="R3891" s="9">
        <f t="shared" si="484"/>
        <v>86445</v>
      </c>
      <c r="S3891" s="9">
        <f t="shared" si="485"/>
        <v>86082</v>
      </c>
      <c r="T3891" s="9">
        <f t="shared" si="486"/>
        <v>363</v>
      </c>
      <c r="U3891" s="10">
        <f t="shared" si="487"/>
        <v>4.1992018046156515E-3</v>
      </c>
      <c r="V3891" s="5" t="s">
        <v>120</v>
      </c>
    </row>
    <row r="3892" spans="1:22" x14ac:dyDescent="0.3">
      <c r="A3892" s="5" t="s">
        <v>3979</v>
      </c>
      <c r="B3892" s="6">
        <v>45903</v>
      </c>
      <c r="C3892" s="5">
        <f t="shared" si="480"/>
        <v>2025</v>
      </c>
      <c r="D3892" s="5">
        <f t="shared" si="481"/>
        <v>9</v>
      </c>
      <c r="E3892" s="5" t="str">
        <f t="shared" si="482"/>
        <v>Sep</v>
      </c>
      <c r="F3892" s="5" t="str">
        <f t="shared" si="483"/>
        <v>Q3</v>
      </c>
      <c r="G3892" s="5" t="s">
        <v>35</v>
      </c>
      <c r="H3892" s="5" t="s">
        <v>44</v>
      </c>
      <c r="I3892" s="5" t="s">
        <v>45</v>
      </c>
      <c r="J3892" s="5" t="s">
        <v>81</v>
      </c>
      <c r="K3892" s="5" t="s">
        <v>146</v>
      </c>
      <c r="L3892" s="5" t="s">
        <v>76</v>
      </c>
      <c r="M3892" s="5" t="s">
        <v>56</v>
      </c>
      <c r="N3892" s="5">
        <v>3</v>
      </c>
      <c r="O3892" s="7">
        <v>9871</v>
      </c>
      <c r="P3892" s="8">
        <v>0</v>
      </c>
      <c r="Q3892" s="7">
        <v>6043</v>
      </c>
      <c r="R3892" s="9">
        <f t="shared" si="484"/>
        <v>29613</v>
      </c>
      <c r="S3892" s="9">
        <f t="shared" si="485"/>
        <v>18129</v>
      </c>
      <c r="T3892" s="9">
        <f t="shared" si="486"/>
        <v>11484</v>
      </c>
      <c r="U3892" s="10">
        <f t="shared" si="487"/>
        <v>0.38780265423969201</v>
      </c>
      <c r="V3892" s="5" t="s">
        <v>42</v>
      </c>
    </row>
    <row r="3893" spans="1:22" x14ac:dyDescent="0.3">
      <c r="A3893" s="5" t="s">
        <v>3980</v>
      </c>
      <c r="B3893" s="6">
        <v>45903</v>
      </c>
      <c r="C3893" s="5">
        <f t="shared" si="480"/>
        <v>2025</v>
      </c>
      <c r="D3893" s="5">
        <f t="shared" si="481"/>
        <v>9</v>
      </c>
      <c r="E3893" s="5" t="str">
        <f t="shared" si="482"/>
        <v>Sep</v>
      </c>
      <c r="F3893" s="5" t="str">
        <f t="shared" si="483"/>
        <v>Q3</v>
      </c>
      <c r="G3893" s="5" t="s">
        <v>58</v>
      </c>
      <c r="H3893" s="5" t="s">
        <v>72</v>
      </c>
      <c r="I3893" s="5" t="s">
        <v>73</v>
      </c>
      <c r="J3893" s="5" t="s">
        <v>46</v>
      </c>
      <c r="K3893" s="5" t="s">
        <v>66</v>
      </c>
      <c r="L3893" s="5" t="s">
        <v>48</v>
      </c>
      <c r="M3893" s="5" t="s">
        <v>56</v>
      </c>
      <c r="N3893" s="5">
        <v>4</v>
      </c>
      <c r="O3893" s="7">
        <v>277</v>
      </c>
      <c r="P3893" s="8">
        <v>0</v>
      </c>
      <c r="Q3893" s="7">
        <v>110</v>
      </c>
      <c r="R3893" s="9">
        <f t="shared" si="484"/>
        <v>1108</v>
      </c>
      <c r="S3893" s="9">
        <f t="shared" si="485"/>
        <v>440</v>
      </c>
      <c r="T3893" s="9">
        <f t="shared" si="486"/>
        <v>668</v>
      </c>
      <c r="U3893" s="10">
        <f t="shared" si="487"/>
        <v>0.6028880866425993</v>
      </c>
      <c r="V3893" s="5" t="s">
        <v>42</v>
      </c>
    </row>
    <row r="3894" spans="1:22" x14ac:dyDescent="0.3">
      <c r="A3894" s="5" t="s">
        <v>3981</v>
      </c>
      <c r="B3894" s="6">
        <v>45903</v>
      </c>
      <c r="C3894" s="5">
        <f t="shared" si="480"/>
        <v>2025</v>
      </c>
      <c r="D3894" s="5">
        <f t="shared" si="481"/>
        <v>9</v>
      </c>
      <c r="E3894" s="5" t="str">
        <f t="shared" si="482"/>
        <v>Sep</v>
      </c>
      <c r="F3894" s="5" t="str">
        <f t="shared" si="483"/>
        <v>Q3</v>
      </c>
      <c r="G3894" s="5" t="s">
        <v>63</v>
      </c>
      <c r="H3894" s="5" t="s">
        <v>64</v>
      </c>
      <c r="I3894" s="5" t="s">
        <v>65</v>
      </c>
      <c r="J3894" s="5" t="s">
        <v>38</v>
      </c>
      <c r="K3894" s="5" t="s">
        <v>39</v>
      </c>
      <c r="L3894" s="5" t="s">
        <v>76</v>
      </c>
      <c r="M3894" s="5" t="s">
        <v>41</v>
      </c>
      <c r="N3894" s="5">
        <v>1</v>
      </c>
      <c r="O3894" s="7">
        <v>54708</v>
      </c>
      <c r="P3894" s="8">
        <v>0.05</v>
      </c>
      <c r="Q3894" s="7">
        <v>47038</v>
      </c>
      <c r="R3894" s="9">
        <f t="shared" si="484"/>
        <v>51972.6</v>
      </c>
      <c r="S3894" s="9">
        <f t="shared" si="485"/>
        <v>47038</v>
      </c>
      <c r="T3894" s="9">
        <f t="shared" si="486"/>
        <v>4934.5999999999985</v>
      </c>
      <c r="U3894" s="10">
        <f t="shared" si="487"/>
        <v>9.4946183181137733E-2</v>
      </c>
      <c r="V3894" s="5" t="s">
        <v>42</v>
      </c>
    </row>
    <row r="3895" spans="1:22" x14ac:dyDescent="0.3">
      <c r="A3895" s="5" t="s">
        <v>3982</v>
      </c>
      <c r="B3895" s="6">
        <v>45903</v>
      </c>
      <c r="C3895" s="5">
        <f t="shared" si="480"/>
        <v>2025</v>
      </c>
      <c r="D3895" s="5">
        <f t="shared" si="481"/>
        <v>9</v>
      </c>
      <c r="E3895" s="5" t="str">
        <f t="shared" si="482"/>
        <v>Sep</v>
      </c>
      <c r="F3895" s="5" t="str">
        <f t="shared" si="483"/>
        <v>Q3</v>
      </c>
      <c r="G3895" s="5" t="s">
        <v>51</v>
      </c>
      <c r="H3895" s="5" t="s">
        <v>52</v>
      </c>
      <c r="I3895" s="5" t="s">
        <v>53</v>
      </c>
      <c r="J3895" s="5" t="s">
        <v>38</v>
      </c>
      <c r="K3895" s="5" t="s">
        <v>118</v>
      </c>
      <c r="L3895" s="5" t="s">
        <v>48</v>
      </c>
      <c r="M3895" s="5" t="s">
        <v>49</v>
      </c>
      <c r="N3895" s="5">
        <v>2</v>
      </c>
      <c r="O3895" s="7">
        <v>16844</v>
      </c>
      <c r="P3895" s="8">
        <v>0.05</v>
      </c>
      <c r="Q3895" s="7">
        <v>13277</v>
      </c>
      <c r="R3895" s="9">
        <f t="shared" si="484"/>
        <v>32003.599999999999</v>
      </c>
      <c r="S3895" s="9">
        <f t="shared" si="485"/>
        <v>26554</v>
      </c>
      <c r="T3895" s="9">
        <f t="shared" si="486"/>
        <v>5449.5999999999985</v>
      </c>
      <c r="U3895" s="10">
        <f t="shared" si="487"/>
        <v>0.1702808434051169</v>
      </c>
      <c r="V3895" s="5" t="s">
        <v>42</v>
      </c>
    </row>
    <row r="3896" spans="1:22" x14ac:dyDescent="0.3">
      <c r="A3896" s="5" t="s">
        <v>3983</v>
      </c>
      <c r="B3896" s="6">
        <v>45904</v>
      </c>
      <c r="C3896" s="5">
        <f t="shared" si="480"/>
        <v>2025</v>
      </c>
      <c r="D3896" s="5">
        <f t="shared" si="481"/>
        <v>9</v>
      </c>
      <c r="E3896" s="5" t="str">
        <f t="shared" si="482"/>
        <v>Sep</v>
      </c>
      <c r="F3896" s="5" t="str">
        <f t="shared" si="483"/>
        <v>Q3</v>
      </c>
      <c r="G3896" s="5" t="s">
        <v>51</v>
      </c>
      <c r="H3896" s="5" t="s">
        <v>79</v>
      </c>
      <c r="I3896" s="5" t="s">
        <v>80</v>
      </c>
      <c r="J3896" s="5" t="s">
        <v>46</v>
      </c>
      <c r="K3896" s="5" t="s">
        <v>66</v>
      </c>
      <c r="L3896" s="5" t="s">
        <v>40</v>
      </c>
      <c r="M3896" s="5" t="s">
        <v>41</v>
      </c>
      <c r="N3896" s="5">
        <v>1</v>
      </c>
      <c r="O3896" s="7">
        <v>307</v>
      </c>
      <c r="P3896" s="8">
        <v>0.05</v>
      </c>
      <c r="Q3896" s="7">
        <v>125</v>
      </c>
      <c r="R3896" s="9">
        <f t="shared" si="484"/>
        <v>291.64999999999998</v>
      </c>
      <c r="S3896" s="9">
        <f t="shared" si="485"/>
        <v>125</v>
      </c>
      <c r="T3896" s="9">
        <f t="shared" si="486"/>
        <v>166.64999999999998</v>
      </c>
      <c r="U3896" s="10">
        <f t="shared" si="487"/>
        <v>0.57140408023315614</v>
      </c>
      <c r="V3896" s="5" t="s">
        <v>42</v>
      </c>
    </row>
    <row r="3897" spans="1:22" x14ac:dyDescent="0.3">
      <c r="A3897" s="5" t="s">
        <v>3984</v>
      </c>
      <c r="B3897" s="6">
        <v>45904</v>
      </c>
      <c r="C3897" s="5">
        <f t="shared" si="480"/>
        <v>2025</v>
      </c>
      <c r="D3897" s="5">
        <f t="shared" si="481"/>
        <v>9</v>
      </c>
      <c r="E3897" s="5" t="str">
        <f t="shared" si="482"/>
        <v>Sep</v>
      </c>
      <c r="F3897" s="5" t="str">
        <f t="shared" si="483"/>
        <v>Q3</v>
      </c>
      <c r="G3897" s="5" t="s">
        <v>35</v>
      </c>
      <c r="H3897" s="5" t="s">
        <v>36</v>
      </c>
      <c r="I3897" s="5" t="s">
        <v>37</v>
      </c>
      <c r="J3897" s="5" t="s">
        <v>46</v>
      </c>
      <c r="K3897" s="5" t="s">
        <v>47</v>
      </c>
      <c r="L3897" s="5" t="s">
        <v>76</v>
      </c>
      <c r="M3897" s="5" t="s">
        <v>49</v>
      </c>
      <c r="N3897" s="5">
        <v>1</v>
      </c>
      <c r="O3897" s="7">
        <v>413</v>
      </c>
      <c r="P3897" s="8">
        <v>0.05</v>
      </c>
      <c r="Q3897" s="7">
        <v>182</v>
      </c>
      <c r="R3897" s="9">
        <f t="shared" si="484"/>
        <v>392.34999999999997</v>
      </c>
      <c r="S3897" s="9">
        <f t="shared" si="485"/>
        <v>182</v>
      </c>
      <c r="T3897" s="9">
        <f t="shared" si="486"/>
        <v>210.34999999999997</v>
      </c>
      <c r="U3897" s="10">
        <f t="shared" si="487"/>
        <v>0.53612845673505793</v>
      </c>
      <c r="V3897" s="5" t="s">
        <v>42</v>
      </c>
    </row>
    <row r="3898" spans="1:22" x14ac:dyDescent="0.3">
      <c r="A3898" s="5" t="s">
        <v>3985</v>
      </c>
      <c r="B3898" s="6">
        <v>45904</v>
      </c>
      <c r="C3898" s="5">
        <f t="shared" si="480"/>
        <v>2025</v>
      </c>
      <c r="D3898" s="5">
        <f t="shared" si="481"/>
        <v>9</v>
      </c>
      <c r="E3898" s="5" t="str">
        <f t="shared" si="482"/>
        <v>Sep</v>
      </c>
      <c r="F3898" s="5" t="str">
        <f t="shared" si="483"/>
        <v>Q3</v>
      </c>
      <c r="G3898" s="5" t="s">
        <v>63</v>
      </c>
      <c r="H3898" s="5" t="s">
        <v>109</v>
      </c>
      <c r="I3898" s="5" t="s">
        <v>110</v>
      </c>
      <c r="J3898" s="5" t="s">
        <v>38</v>
      </c>
      <c r="K3898" s="5" t="s">
        <v>39</v>
      </c>
      <c r="L3898" s="5" t="s">
        <v>40</v>
      </c>
      <c r="M3898" s="5" t="s">
        <v>49</v>
      </c>
      <c r="N3898" s="5">
        <v>1</v>
      </c>
      <c r="O3898" s="7">
        <v>46811</v>
      </c>
      <c r="P3898" s="8">
        <v>0</v>
      </c>
      <c r="Q3898" s="7">
        <v>40833</v>
      </c>
      <c r="R3898" s="9">
        <f t="shared" si="484"/>
        <v>46811</v>
      </c>
      <c r="S3898" s="9">
        <f t="shared" si="485"/>
        <v>40833</v>
      </c>
      <c r="T3898" s="9">
        <f t="shared" si="486"/>
        <v>5978</v>
      </c>
      <c r="U3898" s="10">
        <f t="shared" si="487"/>
        <v>0.12770502659631283</v>
      </c>
      <c r="V3898" s="5" t="s">
        <v>42</v>
      </c>
    </row>
    <row r="3899" spans="1:22" x14ac:dyDescent="0.3">
      <c r="A3899" s="5" t="s">
        <v>3986</v>
      </c>
      <c r="B3899" s="6">
        <v>45904</v>
      </c>
      <c r="C3899" s="5">
        <f t="shared" si="480"/>
        <v>2025</v>
      </c>
      <c r="D3899" s="5">
        <f t="shared" si="481"/>
        <v>9</v>
      </c>
      <c r="E3899" s="5" t="str">
        <f t="shared" si="482"/>
        <v>Sep</v>
      </c>
      <c r="F3899" s="5" t="str">
        <f t="shared" si="483"/>
        <v>Q3</v>
      </c>
      <c r="G3899" s="5" t="s">
        <v>51</v>
      </c>
      <c r="H3899" s="5" t="s">
        <v>79</v>
      </c>
      <c r="I3899" s="5" t="s">
        <v>80</v>
      </c>
      <c r="J3899" s="5" t="s">
        <v>81</v>
      </c>
      <c r="K3899" s="5" t="s">
        <v>130</v>
      </c>
      <c r="L3899" s="5" t="s">
        <v>48</v>
      </c>
      <c r="M3899" s="5" t="s">
        <v>49</v>
      </c>
      <c r="N3899" s="5">
        <v>2</v>
      </c>
      <c r="O3899" s="7">
        <v>13751</v>
      </c>
      <c r="P3899" s="8">
        <v>0.35</v>
      </c>
      <c r="Q3899" s="7">
        <v>8217</v>
      </c>
      <c r="R3899" s="9">
        <f t="shared" si="484"/>
        <v>17876.3</v>
      </c>
      <c r="S3899" s="9">
        <f t="shared" si="485"/>
        <v>16434</v>
      </c>
      <c r="T3899" s="9">
        <f t="shared" si="486"/>
        <v>1442.2999999999993</v>
      </c>
      <c r="U3899" s="10">
        <f t="shared" si="487"/>
        <v>8.0682244088541771E-2</v>
      </c>
      <c r="V3899" s="5" t="s">
        <v>42</v>
      </c>
    </row>
    <row r="3900" spans="1:22" x14ac:dyDescent="0.3">
      <c r="A3900" s="5" t="s">
        <v>3987</v>
      </c>
      <c r="B3900" s="6">
        <v>45904</v>
      </c>
      <c r="C3900" s="5">
        <f t="shared" si="480"/>
        <v>2025</v>
      </c>
      <c r="D3900" s="5">
        <f t="shared" si="481"/>
        <v>9</v>
      </c>
      <c r="E3900" s="5" t="str">
        <f t="shared" si="482"/>
        <v>Sep</v>
      </c>
      <c r="F3900" s="5" t="str">
        <f t="shared" si="483"/>
        <v>Q3</v>
      </c>
      <c r="G3900" s="5" t="s">
        <v>51</v>
      </c>
      <c r="H3900" s="5" t="s">
        <v>52</v>
      </c>
      <c r="I3900" s="5" t="s">
        <v>53</v>
      </c>
      <c r="J3900" s="5" t="s">
        <v>54</v>
      </c>
      <c r="K3900" s="5" t="s">
        <v>84</v>
      </c>
      <c r="L3900" s="5" t="s">
        <v>40</v>
      </c>
      <c r="M3900" s="5" t="s">
        <v>49</v>
      </c>
      <c r="N3900" s="5">
        <v>1</v>
      </c>
      <c r="O3900" s="7">
        <v>2176</v>
      </c>
      <c r="P3900" s="8">
        <v>0</v>
      </c>
      <c r="Q3900" s="7">
        <v>1059</v>
      </c>
      <c r="R3900" s="9">
        <f t="shared" si="484"/>
        <v>2176</v>
      </c>
      <c r="S3900" s="9">
        <f t="shared" si="485"/>
        <v>1059</v>
      </c>
      <c r="T3900" s="9">
        <f t="shared" si="486"/>
        <v>1117</v>
      </c>
      <c r="U3900" s="10">
        <f t="shared" si="487"/>
        <v>0.51332720588235292</v>
      </c>
      <c r="V3900" s="5" t="s">
        <v>42</v>
      </c>
    </row>
    <row r="3901" spans="1:22" x14ac:dyDescent="0.3">
      <c r="A3901" s="5" t="s">
        <v>3988</v>
      </c>
      <c r="B3901" s="6">
        <v>45904</v>
      </c>
      <c r="C3901" s="5">
        <f t="shared" si="480"/>
        <v>2025</v>
      </c>
      <c r="D3901" s="5">
        <f t="shared" si="481"/>
        <v>9</v>
      </c>
      <c r="E3901" s="5" t="str">
        <f t="shared" si="482"/>
        <v>Sep</v>
      </c>
      <c r="F3901" s="5" t="str">
        <f t="shared" si="483"/>
        <v>Q3</v>
      </c>
      <c r="G3901" s="5" t="s">
        <v>51</v>
      </c>
      <c r="H3901" s="5" t="s">
        <v>106</v>
      </c>
      <c r="I3901" s="5" t="s">
        <v>107</v>
      </c>
      <c r="J3901" s="5" t="s">
        <v>46</v>
      </c>
      <c r="K3901" s="5" t="s">
        <v>89</v>
      </c>
      <c r="L3901" s="5" t="s">
        <v>76</v>
      </c>
      <c r="M3901" s="5" t="s">
        <v>56</v>
      </c>
      <c r="N3901" s="5">
        <v>2</v>
      </c>
      <c r="O3901" s="7">
        <v>2234</v>
      </c>
      <c r="P3901" s="8">
        <v>0.1</v>
      </c>
      <c r="Q3901" s="7">
        <v>1332</v>
      </c>
      <c r="R3901" s="9">
        <f t="shared" si="484"/>
        <v>4021.2000000000003</v>
      </c>
      <c r="S3901" s="9">
        <f t="shared" si="485"/>
        <v>2664</v>
      </c>
      <c r="T3901" s="9">
        <f t="shared" si="486"/>
        <v>1357.2000000000003</v>
      </c>
      <c r="U3901" s="10">
        <f t="shared" si="487"/>
        <v>0.33751119068934649</v>
      </c>
      <c r="V3901" s="5" t="s">
        <v>42</v>
      </c>
    </row>
    <row r="3902" spans="1:22" x14ac:dyDescent="0.3">
      <c r="A3902" s="5" t="s">
        <v>3989</v>
      </c>
      <c r="B3902" s="6">
        <v>45905</v>
      </c>
      <c r="C3902" s="5">
        <f t="shared" si="480"/>
        <v>2025</v>
      </c>
      <c r="D3902" s="5">
        <f t="shared" si="481"/>
        <v>9</v>
      </c>
      <c r="E3902" s="5" t="str">
        <f t="shared" si="482"/>
        <v>Sep</v>
      </c>
      <c r="F3902" s="5" t="str">
        <f t="shared" si="483"/>
        <v>Q3</v>
      </c>
      <c r="G3902" s="5" t="s">
        <v>35</v>
      </c>
      <c r="H3902" s="5" t="s">
        <v>36</v>
      </c>
      <c r="I3902" s="5" t="s">
        <v>37</v>
      </c>
      <c r="J3902" s="5" t="s">
        <v>54</v>
      </c>
      <c r="K3902" s="5" t="s">
        <v>55</v>
      </c>
      <c r="L3902" s="5" t="s">
        <v>40</v>
      </c>
      <c r="M3902" s="5" t="s">
        <v>56</v>
      </c>
      <c r="N3902" s="5">
        <v>1</v>
      </c>
      <c r="O3902" s="7">
        <v>2800</v>
      </c>
      <c r="P3902" s="8">
        <v>0</v>
      </c>
      <c r="Q3902" s="7">
        <v>1684</v>
      </c>
      <c r="R3902" s="9">
        <f t="shared" si="484"/>
        <v>2800</v>
      </c>
      <c r="S3902" s="9">
        <f t="shared" si="485"/>
        <v>1684</v>
      </c>
      <c r="T3902" s="9">
        <f t="shared" si="486"/>
        <v>1116</v>
      </c>
      <c r="U3902" s="10">
        <f t="shared" si="487"/>
        <v>0.39857142857142858</v>
      </c>
      <c r="V3902" s="5" t="s">
        <v>42</v>
      </c>
    </row>
    <row r="3903" spans="1:22" x14ac:dyDescent="0.3">
      <c r="A3903" s="5" t="s">
        <v>3990</v>
      </c>
      <c r="B3903" s="6">
        <v>45905</v>
      </c>
      <c r="C3903" s="5">
        <f t="shared" si="480"/>
        <v>2025</v>
      </c>
      <c r="D3903" s="5">
        <f t="shared" si="481"/>
        <v>9</v>
      </c>
      <c r="E3903" s="5" t="str">
        <f t="shared" si="482"/>
        <v>Sep</v>
      </c>
      <c r="F3903" s="5" t="str">
        <f t="shared" si="483"/>
        <v>Q3</v>
      </c>
      <c r="G3903" s="5" t="s">
        <v>63</v>
      </c>
      <c r="H3903" s="5" t="s">
        <v>64</v>
      </c>
      <c r="I3903" s="5" t="s">
        <v>65</v>
      </c>
      <c r="J3903" s="5" t="s">
        <v>54</v>
      </c>
      <c r="K3903" s="5" t="s">
        <v>55</v>
      </c>
      <c r="L3903" s="5" t="s">
        <v>76</v>
      </c>
      <c r="M3903" s="5" t="s">
        <v>56</v>
      </c>
      <c r="N3903" s="5">
        <v>3</v>
      </c>
      <c r="O3903" s="7">
        <v>2643</v>
      </c>
      <c r="P3903" s="8">
        <v>0.15</v>
      </c>
      <c r="Q3903" s="7">
        <v>1626</v>
      </c>
      <c r="R3903" s="9">
        <f t="shared" si="484"/>
        <v>6739.65</v>
      </c>
      <c r="S3903" s="9">
        <f t="shared" si="485"/>
        <v>4878</v>
      </c>
      <c r="T3903" s="9">
        <f t="shared" si="486"/>
        <v>1861.6499999999996</v>
      </c>
      <c r="U3903" s="10">
        <f t="shared" si="487"/>
        <v>0.27622354276557382</v>
      </c>
      <c r="V3903" s="5" t="s">
        <v>42</v>
      </c>
    </row>
    <row r="3904" spans="1:22" x14ac:dyDescent="0.3">
      <c r="A3904" s="5" t="s">
        <v>3991</v>
      </c>
      <c r="B3904" s="6">
        <v>45905</v>
      </c>
      <c r="C3904" s="5">
        <f t="shared" si="480"/>
        <v>2025</v>
      </c>
      <c r="D3904" s="5">
        <f t="shared" si="481"/>
        <v>9</v>
      </c>
      <c r="E3904" s="5" t="str">
        <f t="shared" si="482"/>
        <v>Sep</v>
      </c>
      <c r="F3904" s="5" t="str">
        <f t="shared" si="483"/>
        <v>Q3</v>
      </c>
      <c r="G3904" s="5" t="s">
        <v>35</v>
      </c>
      <c r="H3904" s="5" t="s">
        <v>91</v>
      </c>
      <c r="I3904" s="5" t="s">
        <v>92</v>
      </c>
      <c r="J3904" s="5" t="s">
        <v>46</v>
      </c>
      <c r="K3904" s="5" t="s">
        <v>89</v>
      </c>
      <c r="L3904" s="5" t="s">
        <v>48</v>
      </c>
      <c r="M3904" s="5" t="s">
        <v>49</v>
      </c>
      <c r="N3904" s="5">
        <v>5</v>
      </c>
      <c r="O3904" s="7">
        <v>2395</v>
      </c>
      <c r="P3904" s="8">
        <v>0</v>
      </c>
      <c r="Q3904" s="7">
        <v>1405</v>
      </c>
      <c r="R3904" s="9">
        <f t="shared" si="484"/>
        <v>11975</v>
      </c>
      <c r="S3904" s="9">
        <f t="shared" si="485"/>
        <v>7025</v>
      </c>
      <c r="T3904" s="9">
        <f t="shared" si="486"/>
        <v>4950</v>
      </c>
      <c r="U3904" s="10">
        <f t="shared" si="487"/>
        <v>0.41336116910229648</v>
      </c>
      <c r="V3904" s="5" t="s">
        <v>42</v>
      </c>
    </row>
    <row r="3905" spans="1:22" x14ac:dyDescent="0.3">
      <c r="A3905" s="5" t="s">
        <v>3992</v>
      </c>
      <c r="B3905" s="6">
        <v>45906</v>
      </c>
      <c r="C3905" s="5">
        <f t="shared" si="480"/>
        <v>2025</v>
      </c>
      <c r="D3905" s="5">
        <f t="shared" si="481"/>
        <v>9</v>
      </c>
      <c r="E3905" s="5" t="str">
        <f t="shared" si="482"/>
        <v>Sep</v>
      </c>
      <c r="F3905" s="5" t="str">
        <f t="shared" si="483"/>
        <v>Q3</v>
      </c>
      <c r="G3905" s="5" t="s">
        <v>51</v>
      </c>
      <c r="H3905" s="5" t="s">
        <v>52</v>
      </c>
      <c r="I3905" s="5" t="s">
        <v>53</v>
      </c>
      <c r="J3905" s="5" t="s">
        <v>46</v>
      </c>
      <c r="K3905" s="5" t="s">
        <v>61</v>
      </c>
      <c r="L3905" s="5" t="s">
        <v>40</v>
      </c>
      <c r="M3905" s="5" t="s">
        <v>56</v>
      </c>
      <c r="N3905" s="5">
        <v>1</v>
      </c>
      <c r="O3905" s="7">
        <v>255</v>
      </c>
      <c r="P3905" s="8">
        <v>0</v>
      </c>
      <c r="Q3905" s="7">
        <v>104</v>
      </c>
      <c r="R3905" s="9">
        <f t="shared" si="484"/>
        <v>255</v>
      </c>
      <c r="S3905" s="9">
        <f t="shared" si="485"/>
        <v>104</v>
      </c>
      <c r="T3905" s="9">
        <f t="shared" si="486"/>
        <v>151</v>
      </c>
      <c r="U3905" s="10">
        <f t="shared" si="487"/>
        <v>0.59215686274509804</v>
      </c>
      <c r="V3905" s="5" t="s">
        <v>120</v>
      </c>
    </row>
    <row r="3906" spans="1:22" x14ac:dyDescent="0.3">
      <c r="A3906" s="5" t="s">
        <v>3993</v>
      </c>
      <c r="B3906" s="6">
        <v>45906</v>
      </c>
      <c r="C3906" s="5">
        <f t="shared" ref="C3906:C3969" si="488">YEAR(B3906)</f>
        <v>2025</v>
      </c>
      <c r="D3906" s="5">
        <f t="shared" ref="D3906:D3969" si="489">MONTH(B3906)</f>
        <v>9</v>
      </c>
      <c r="E3906" s="5" t="str">
        <f t="shared" ref="E3906:E3969" si="490">TEXT(B3906,"mmm")</f>
        <v>Sep</v>
      </c>
      <c r="F3906" s="5" t="str">
        <f t="shared" ref="F3906:F3969" si="491">"Q"&amp;ROUNDUP(D3906/3,0)</f>
        <v>Q3</v>
      </c>
      <c r="G3906" s="5" t="s">
        <v>58</v>
      </c>
      <c r="H3906" s="5" t="s">
        <v>72</v>
      </c>
      <c r="I3906" s="5" t="s">
        <v>73</v>
      </c>
      <c r="J3906" s="5" t="s">
        <v>81</v>
      </c>
      <c r="K3906" s="5" t="s">
        <v>82</v>
      </c>
      <c r="L3906" s="5" t="s">
        <v>40</v>
      </c>
      <c r="M3906" s="5" t="s">
        <v>56</v>
      </c>
      <c r="N3906" s="5">
        <v>2</v>
      </c>
      <c r="O3906" s="7">
        <v>6444</v>
      </c>
      <c r="P3906" s="8">
        <v>0.05</v>
      </c>
      <c r="Q3906" s="7">
        <v>3542</v>
      </c>
      <c r="R3906" s="9">
        <f t="shared" ref="R3906:R3969" si="492">N3906*O3906*(1-P3906)</f>
        <v>12243.599999999999</v>
      </c>
      <c r="S3906" s="9">
        <f t="shared" ref="S3906:S3969" si="493">N3906*Q3906</f>
        <v>7084</v>
      </c>
      <c r="T3906" s="9">
        <f t="shared" ref="T3906:T3969" si="494">R3906-S3906</f>
        <v>5159.5999999999985</v>
      </c>
      <c r="U3906" s="10">
        <f t="shared" ref="U3906:U3969" si="495">IF(R3906=0,0,T3906/R3906)</f>
        <v>0.42141200300565185</v>
      </c>
      <c r="V3906" s="5" t="s">
        <v>120</v>
      </c>
    </row>
    <row r="3907" spans="1:22" x14ac:dyDescent="0.3">
      <c r="A3907" s="5" t="s">
        <v>3994</v>
      </c>
      <c r="B3907" s="6">
        <v>45906</v>
      </c>
      <c r="C3907" s="5">
        <f t="shared" si="488"/>
        <v>2025</v>
      </c>
      <c r="D3907" s="5">
        <f t="shared" si="489"/>
        <v>9</v>
      </c>
      <c r="E3907" s="5" t="str">
        <f t="shared" si="490"/>
        <v>Sep</v>
      </c>
      <c r="F3907" s="5" t="str">
        <f t="shared" si="491"/>
        <v>Q3</v>
      </c>
      <c r="G3907" s="5" t="s">
        <v>51</v>
      </c>
      <c r="H3907" s="5" t="s">
        <v>52</v>
      </c>
      <c r="I3907" s="5" t="s">
        <v>53</v>
      </c>
      <c r="J3907" s="5" t="s">
        <v>46</v>
      </c>
      <c r="K3907" s="5" t="s">
        <v>89</v>
      </c>
      <c r="L3907" s="5" t="s">
        <v>48</v>
      </c>
      <c r="M3907" s="5" t="s">
        <v>56</v>
      </c>
      <c r="N3907" s="5">
        <v>1</v>
      </c>
      <c r="O3907" s="7">
        <v>1996</v>
      </c>
      <c r="P3907" s="8">
        <v>0.15</v>
      </c>
      <c r="Q3907" s="7">
        <v>1123</v>
      </c>
      <c r="R3907" s="9">
        <f t="shared" si="492"/>
        <v>1696.6</v>
      </c>
      <c r="S3907" s="9">
        <f t="shared" si="493"/>
        <v>1123</v>
      </c>
      <c r="T3907" s="9">
        <f t="shared" si="494"/>
        <v>573.59999999999991</v>
      </c>
      <c r="U3907" s="10">
        <f t="shared" si="495"/>
        <v>0.33808794058705643</v>
      </c>
      <c r="V3907" s="5" t="s">
        <v>42</v>
      </c>
    </row>
    <row r="3908" spans="1:22" x14ac:dyDescent="0.3">
      <c r="A3908" s="5" t="s">
        <v>3995</v>
      </c>
      <c r="B3908" s="6">
        <v>45907</v>
      </c>
      <c r="C3908" s="5">
        <f t="shared" si="488"/>
        <v>2025</v>
      </c>
      <c r="D3908" s="5">
        <f t="shared" si="489"/>
        <v>9</v>
      </c>
      <c r="E3908" s="5" t="str">
        <f t="shared" si="490"/>
        <v>Sep</v>
      </c>
      <c r="F3908" s="5" t="str">
        <f t="shared" si="491"/>
        <v>Q3</v>
      </c>
      <c r="G3908" s="5" t="s">
        <v>35</v>
      </c>
      <c r="H3908" s="5" t="s">
        <v>91</v>
      </c>
      <c r="I3908" s="5" t="s">
        <v>92</v>
      </c>
      <c r="J3908" s="5" t="s">
        <v>46</v>
      </c>
      <c r="K3908" s="5" t="s">
        <v>89</v>
      </c>
      <c r="L3908" s="5" t="s">
        <v>40</v>
      </c>
      <c r="M3908" s="5" t="s">
        <v>56</v>
      </c>
      <c r="N3908" s="5">
        <v>1</v>
      </c>
      <c r="O3908" s="7">
        <v>2161</v>
      </c>
      <c r="P3908" s="8">
        <v>0.05</v>
      </c>
      <c r="Q3908" s="7">
        <v>1265</v>
      </c>
      <c r="R3908" s="9">
        <f t="shared" si="492"/>
        <v>2052.9499999999998</v>
      </c>
      <c r="S3908" s="9">
        <f t="shared" si="493"/>
        <v>1265</v>
      </c>
      <c r="T3908" s="9">
        <f t="shared" si="494"/>
        <v>787.94999999999982</v>
      </c>
      <c r="U3908" s="10">
        <f t="shared" si="495"/>
        <v>0.38381353661803741</v>
      </c>
      <c r="V3908" s="5" t="s">
        <v>42</v>
      </c>
    </row>
    <row r="3909" spans="1:22" x14ac:dyDescent="0.3">
      <c r="A3909" s="5" t="s">
        <v>3996</v>
      </c>
      <c r="B3909" s="6">
        <v>45907</v>
      </c>
      <c r="C3909" s="5">
        <f t="shared" si="488"/>
        <v>2025</v>
      </c>
      <c r="D3909" s="5">
        <f t="shared" si="489"/>
        <v>9</v>
      </c>
      <c r="E3909" s="5" t="str">
        <f t="shared" si="490"/>
        <v>Sep</v>
      </c>
      <c r="F3909" s="5" t="str">
        <f t="shared" si="491"/>
        <v>Q3</v>
      </c>
      <c r="G3909" s="5" t="s">
        <v>58</v>
      </c>
      <c r="H3909" s="5" t="s">
        <v>72</v>
      </c>
      <c r="I3909" s="5" t="s">
        <v>73</v>
      </c>
      <c r="J3909" s="5" t="s">
        <v>38</v>
      </c>
      <c r="K3909" s="5" t="s">
        <v>39</v>
      </c>
      <c r="L3909" s="5" t="s">
        <v>48</v>
      </c>
      <c r="M3909" s="5" t="s">
        <v>56</v>
      </c>
      <c r="N3909" s="5">
        <v>8</v>
      </c>
      <c r="O3909" s="7">
        <v>50983</v>
      </c>
      <c r="P3909" s="8">
        <v>0.15</v>
      </c>
      <c r="Q3909" s="7">
        <v>44291</v>
      </c>
      <c r="R3909" s="9">
        <f t="shared" si="492"/>
        <v>346684.39999999997</v>
      </c>
      <c r="S3909" s="9">
        <f t="shared" si="493"/>
        <v>354328</v>
      </c>
      <c r="T3909" s="9">
        <f t="shared" si="494"/>
        <v>-7643.6000000000349</v>
      </c>
      <c r="U3909" s="10">
        <f t="shared" si="495"/>
        <v>-2.2047718328254851E-2</v>
      </c>
      <c r="V3909" s="5" t="s">
        <v>42</v>
      </c>
    </row>
    <row r="3910" spans="1:22" x14ac:dyDescent="0.3">
      <c r="A3910" s="5" t="s">
        <v>3997</v>
      </c>
      <c r="B3910" s="6">
        <v>45907</v>
      </c>
      <c r="C3910" s="5">
        <f t="shared" si="488"/>
        <v>2025</v>
      </c>
      <c r="D3910" s="5">
        <f t="shared" si="489"/>
        <v>9</v>
      </c>
      <c r="E3910" s="5" t="str">
        <f t="shared" si="490"/>
        <v>Sep</v>
      </c>
      <c r="F3910" s="5" t="str">
        <f t="shared" si="491"/>
        <v>Q3</v>
      </c>
      <c r="G3910" s="5" t="s">
        <v>51</v>
      </c>
      <c r="H3910" s="5" t="s">
        <v>79</v>
      </c>
      <c r="I3910" s="5" t="s">
        <v>80</v>
      </c>
      <c r="J3910" s="5" t="s">
        <v>81</v>
      </c>
      <c r="K3910" s="5" t="s">
        <v>82</v>
      </c>
      <c r="L3910" s="5" t="s">
        <v>48</v>
      </c>
      <c r="M3910" s="5" t="s">
        <v>41</v>
      </c>
      <c r="N3910" s="5">
        <v>2</v>
      </c>
      <c r="O3910" s="7">
        <v>7059</v>
      </c>
      <c r="P3910" s="8">
        <v>0.3</v>
      </c>
      <c r="Q3910" s="7">
        <v>3864</v>
      </c>
      <c r="R3910" s="9">
        <f t="shared" si="492"/>
        <v>9882.5999999999985</v>
      </c>
      <c r="S3910" s="9">
        <f t="shared" si="493"/>
        <v>7728</v>
      </c>
      <c r="T3910" s="9">
        <f t="shared" si="494"/>
        <v>2154.5999999999985</v>
      </c>
      <c r="U3910" s="10">
        <f t="shared" si="495"/>
        <v>0.2180195495112621</v>
      </c>
      <c r="V3910" s="5" t="s">
        <v>42</v>
      </c>
    </row>
    <row r="3911" spans="1:22" x14ac:dyDescent="0.3">
      <c r="A3911" s="5" t="s">
        <v>3998</v>
      </c>
      <c r="B3911" s="6">
        <v>45908</v>
      </c>
      <c r="C3911" s="5">
        <f t="shared" si="488"/>
        <v>2025</v>
      </c>
      <c r="D3911" s="5">
        <f t="shared" si="489"/>
        <v>9</v>
      </c>
      <c r="E3911" s="5" t="str">
        <f t="shared" si="490"/>
        <v>Sep</v>
      </c>
      <c r="F3911" s="5" t="str">
        <f t="shared" si="491"/>
        <v>Q3</v>
      </c>
      <c r="G3911" s="5" t="s">
        <v>63</v>
      </c>
      <c r="H3911" s="5" t="s">
        <v>86</v>
      </c>
      <c r="I3911" s="5" t="s">
        <v>87</v>
      </c>
      <c r="J3911" s="5" t="s">
        <v>38</v>
      </c>
      <c r="K3911" s="5" t="s">
        <v>104</v>
      </c>
      <c r="L3911" s="5" t="s">
        <v>40</v>
      </c>
      <c r="M3911" s="5" t="s">
        <v>56</v>
      </c>
      <c r="N3911" s="5">
        <v>2</v>
      </c>
      <c r="O3911" s="7">
        <v>1530</v>
      </c>
      <c r="P3911" s="8">
        <v>0.1</v>
      </c>
      <c r="Q3911" s="7">
        <v>760</v>
      </c>
      <c r="R3911" s="9">
        <f t="shared" si="492"/>
        <v>2754</v>
      </c>
      <c r="S3911" s="9">
        <f t="shared" si="493"/>
        <v>1520</v>
      </c>
      <c r="T3911" s="9">
        <f t="shared" si="494"/>
        <v>1234</v>
      </c>
      <c r="U3911" s="10">
        <f t="shared" si="495"/>
        <v>0.44807552650689908</v>
      </c>
      <c r="V3911" s="5" t="s">
        <v>42</v>
      </c>
    </row>
    <row r="3912" spans="1:22" x14ac:dyDescent="0.3">
      <c r="A3912" s="5" t="s">
        <v>3999</v>
      </c>
      <c r="B3912" s="6">
        <v>45908</v>
      </c>
      <c r="C3912" s="5">
        <f t="shared" si="488"/>
        <v>2025</v>
      </c>
      <c r="D3912" s="5">
        <f t="shared" si="489"/>
        <v>9</v>
      </c>
      <c r="E3912" s="5" t="str">
        <f t="shared" si="490"/>
        <v>Sep</v>
      </c>
      <c r="F3912" s="5" t="str">
        <f t="shared" si="491"/>
        <v>Q3</v>
      </c>
      <c r="G3912" s="5" t="s">
        <v>58</v>
      </c>
      <c r="H3912" s="5" t="s">
        <v>72</v>
      </c>
      <c r="I3912" s="5" t="s">
        <v>73</v>
      </c>
      <c r="J3912" s="5" t="s">
        <v>54</v>
      </c>
      <c r="K3912" s="5" t="s">
        <v>55</v>
      </c>
      <c r="L3912" s="5" t="s">
        <v>48</v>
      </c>
      <c r="M3912" s="5" t="s">
        <v>49</v>
      </c>
      <c r="N3912" s="5">
        <v>2</v>
      </c>
      <c r="O3912" s="7">
        <v>2651</v>
      </c>
      <c r="P3912" s="8">
        <v>0</v>
      </c>
      <c r="Q3912" s="7">
        <v>1572</v>
      </c>
      <c r="R3912" s="9">
        <f t="shared" si="492"/>
        <v>5302</v>
      </c>
      <c r="S3912" s="9">
        <f t="shared" si="493"/>
        <v>3144</v>
      </c>
      <c r="T3912" s="9">
        <f t="shared" si="494"/>
        <v>2158</v>
      </c>
      <c r="U3912" s="10">
        <f t="shared" si="495"/>
        <v>0.40701622029422857</v>
      </c>
      <c r="V3912" s="5" t="s">
        <v>42</v>
      </c>
    </row>
    <row r="3913" spans="1:22" x14ac:dyDescent="0.3">
      <c r="A3913" s="5" t="s">
        <v>4000</v>
      </c>
      <c r="B3913" s="6">
        <v>45908</v>
      </c>
      <c r="C3913" s="5">
        <f t="shared" si="488"/>
        <v>2025</v>
      </c>
      <c r="D3913" s="5">
        <f t="shared" si="489"/>
        <v>9</v>
      </c>
      <c r="E3913" s="5" t="str">
        <f t="shared" si="490"/>
        <v>Sep</v>
      </c>
      <c r="F3913" s="5" t="str">
        <f t="shared" si="491"/>
        <v>Q3</v>
      </c>
      <c r="G3913" s="5" t="s">
        <v>63</v>
      </c>
      <c r="H3913" s="5" t="s">
        <v>109</v>
      </c>
      <c r="I3913" s="5" t="s">
        <v>110</v>
      </c>
      <c r="J3913" s="5" t="s">
        <v>46</v>
      </c>
      <c r="K3913" s="5" t="s">
        <v>47</v>
      </c>
      <c r="L3913" s="5" t="s">
        <v>76</v>
      </c>
      <c r="M3913" s="5" t="s">
        <v>41</v>
      </c>
      <c r="N3913" s="5">
        <v>5</v>
      </c>
      <c r="O3913" s="7">
        <v>416</v>
      </c>
      <c r="P3913" s="8">
        <v>0.15</v>
      </c>
      <c r="Q3913" s="7">
        <v>186</v>
      </c>
      <c r="R3913" s="9">
        <f t="shared" si="492"/>
        <v>1768</v>
      </c>
      <c r="S3913" s="9">
        <f t="shared" si="493"/>
        <v>930</v>
      </c>
      <c r="T3913" s="9">
        <f t="shared" si="494"/>
        <v>838</v>
      </c>
      <c r="U3913" s="10">
        <f t="shared" si="495"/>
        <v>0.47398190045248867</v>
      </c>
      <c r="V3913" s="5" t="s">
        <v>42</v>
      </c>
    </row>
    <row r="3914" spans="1:22" x14ac:dyDescent="0.3">
      <c r="A3914" s="5" t="s">
        <v>4001</v>
      </c>
      <c r="B3914" s="6">
        <v>45909</v>
      </c>
      <c r="C3914" s="5">
        <f t="shared" si="488"/>
        <v>2025</v>
      </c>
      <c r="D3914" s="5">
        <f t="shared" si="489"/>
        <v>9</v>
      </c>
      <c r="E3914" s="5" t="str">
        <f t="shared" si="490"/>
        <v>Sep</v>
      </c>
      <c r="F3914" s="5" t="str">
        <f t="shared" si="491"/>
        <v>Q3</v>
      </c>
      <c r="G3914" s="5" t="s">
        <v>35</v>
      </c>
      <c r="H3914" s="5" t="s">
        <v>91</v>
      </c>
      <c r="I3914" s="5" t="s">
        <v>92</v>
      </c>
      <c r="J3914" s="5" t="s">
        <v>54</v>
      </c>
      <c r="K3914" s="5" t="s">
        <v>55</v>
      </c>
      <c r="L3914" s="5" t="s">
        <v>40</v>
      </c>
      <c r="M3914" s="5" t="s">
        <v>56</v>
      </c>
      <c r="N3914" s="5">
        <v>3</v>
      </c>
      <c r="O3914" s="7">
        <v>2876</v>
      </c>
      <c r="P3914" s="8">
        <v>0.05</v>
      </c>
      <c r="Q3914" s="7">
        <v>1683</v>
      </c>
      <c r="R3914" s="9">
        <f t="shared" si="492"/>
        <v>8196.6</v>
      </c>
      <c r="S3914" s="9">
        <f t="shared" si="493"/>
        <v>5049</v>
      </c>
      <c r="T3914" s="9">
        <f t="shared" si="494"/>
        <v>3147.6000000000004</v>
      </c>
      <c r="U3914" s="10">
        <f t="shared" si="495"/>
        <v>0.38401288339067419</v>
      </c>
      <c r="V3914" s="5" t="s">
        <v>42</v>
      </c>
    </row>
    <row r="3915" spans="1:22" x14ac:dyDescent="0.3">
      <c r="A3915" s="5" t="s">
        <v>4002</v>
      </c>
      <c r="B3915" s="6">
        <v>45909</v>
      </c>
      <c r="C3915" s="5">
        <f t="shared" si="488"/>
        <v>2025</v>
      </c>
      <c r="D3915" s="5">
        <f t="shared" si="489"/>
        <v>9</v>
      </c>
      <c r="E3915" s="5" t="str">
        <f t="shared" si="490"/>
        <v>Sep</v>
      </c>
      <c r="F3915" s="5" t="str">
        <f t="shared" si="491"/>
        <v>Q3</v>
      </c>
      <c r="G3915" s="5" t="s">
        <v>58</v>
      </c>
      <c r="H3915" s="5" t="s">
        <v>72</v>
      </c>
      <c r="I3915" s="5" t="s">
        <v>73</v>
      </c>
      <c r="J3915" s="5" t="s">
        <v>54</v>
      </c>
      <c r="K3915" s="5" t="s">
        <v>55</v>
      </c>
      <c r="L3915" s="5" t="s">
        <v>76</v>
      </c>
      <c r="M3915" s="5" t="s">
        <v>49</v>
      </c>
      <c r="N3915" s="5">
        <v>2</v>
      </c>
      <c r="O3915" s="7">
        <v>2841</v>
      </c>
      <c r="P3915" s="8">
        <v>0.05</v>
      </c>
      <c r="Q3915" s="7">
        <v>1686</v>
      </c>
      <c r="R3915" s="9">
        <f t="shared" si="492"/>
        <v>5397.9</v>
      </c>
      <c r="S3915" s="9">
        <f t="shared" si="493"/>
        <v>3372</v>
      </c>
      <c r="T3915" s="9">
        <f t="shared" si="494"/>
        <v>2025.8999999999996</v>
      </c>
      <c r="U3915" s="10">
        <f t="shared" si="495"/>
        <v>0.3753126215750569</v>
      </c>
      <c r="V3915" s="5" t="s">
        <v>42</v>
      </c>
    </row>
    <row r="3916" spans="1:22" x14ac:dyDescent="0.3">
      <c r="A3916" s="5" t="s">
        <v>4003</v>
      </c>
      <c r="B3916" s="6">
        <v>45909</v>
      </c>
      <c r="C3916" s="5">
        <f t="shared" si="488"/>
        <v>2025</v>
      </c>
      <c r="D3916" s="5">
        <f t="shared" si="489"/>
        <v>9</v>
      </c>
      <c r="E3916" s="5" t="str">
        <f t="shared" si="490"/>
        <v>Sep</v>
      </c>
      <c r="F3916" s="5" t="str">
        <f t="shared" si="491"/>
        <v>Q3</v>
      </c>
      <c r="G3916" s="5" t="s">
        <v>63</v>
      </c>
      <c r="H3916" s="5" t="s">
        <v>64</v>
      </c>
      <c r="I3916" s="5" t="s">
        <v>65</v>
      </c>
      <c r="J3916" s="5" t="s">
        <v>54</v>
      </c>
      <c r="K3916" s="5" t="s">
        <v>55</v>
      </c>
      <c r="L3916" s="5" t="s">
        <v>40</v>
      </c>
      <c r="M3916" s="5" t="s">
        <v>56</v>
      </c>
      <c r="N3916" s="5">
        <v>8</v>
      </c>
      <c r="O3916" s="7">
        <v>2991</v>
      </c>
      <c r="P3916" s="8">
        <v>0.1</v>
      </c>
      <c r="Q3916" s="7">
        <v>1838</v>
      </c>
      <c r="R3916" s="9">
        <f t="shared" si="492"/>
        <v>21535.200000000001</v>
      </c>
      <c r="S3916" s="9">
        <f t="shared" si="493"/>
        <v>14704</v>
      </c>
      <c r="T3916" s="9">
        <f t="shared" si="494"/>
        <v>6831.2000000000007</v>
      </c>
      <c r="U3916" s="10">
        <f t="shared" si="495"/>
        <v>0.31721089193506447</v>
      </c>
      <c r="V3916" s="5" t="s">
        <v>42</v>
      </c>
    </row>
    <row r="3917" spans="1:22" x14ac:dyDescent="0.3">
      <c r="A3917" s="5" t="s">
        <v>4004</v>
      </c>
      <c r="B3917" s="6">
        <v>45909</v>
      </c>
      <c r="C3917" s="5">
        <f t="shared" si="488"/>
        <v>2025</v>
      </c>
      <c r="D3917" s="5">
        <f t="shared" si="489"/>
        <v>9</v>
      </c>
      <c r="E3917" s="5" t="str">
        <f t="shared" si="490"/>
        <v>Sep</v>
      </c>
      <c r="F3917" s="5" t="str">
        <f t="shared" si="491"/>
        <v>Q3</v>
      </c>
      <c r="G3917" s="5" t="s">
        <v>58</v>
      </c>
      <c r="H3917" s="5" t="s">
        <v>59</v>
      </c>
      <c r="I3917" s="5" t="s">
        <v>60</v>
      </c>
      <c r="J3917" s="5" t="s">
        <v>38</v>
      </c>
      <c r="K3917" s="5" t="s">
        <v>104</v>
      </c>
      <c r="L3917" s="5" t="s">
        <v>40</v>
      </c>
      <c r="M3917" s="5" t="s">
        <v>49</v>
      </c>
      <c r="N3917" s="5">
        <v>1</v>
      </c>
      <c r="O3917" s="7">
        <v>1579</v>
      </c>
      <c r="P3917" s="8">
        <v>0</v>
      </c>
      <c r="Q3917" s="7">
        <v>790</v>
      </c>
      <c r="R3917" s="9">
        <f t="shared" si="492"/>
        <v>1579</v>
      </c>
      <c r="S3917" s="9">
        <f t="shared" si="493"/>
        <v>790</v>
      </c>
      <c r="T3917" s="9">
        <f t="shared" si="494"/>
        <v>789</v>
      </c>
      <c r="U3917" s="10">
        <f t="shared" si="495"/>
        <v>0.49968334388853702</v>
      </c>
      <c r="V3917" s="5" t="s">
        <v>42</v>
      </c>
    </row>
    <row r="3918" spans="1:22" x14ac:dyDescent="0.3">
      <c r="A3918" s="5" t="s">
        <v>4005</v>
      </c>
      <c r="B3918" s="6">
        <v>45909</v>
      </c>
      <c r="C3918" s="5">
        <f t="shared" si="488"/>
        <v>2025</v>
      </c>
      <c r="D3918" s="5">
        <f t="shared" si="489"/>
        <v>9</v>
      </c>
      <c r="E3918" s="5" t="str">
        <f t="shared" si="490"/>
        <v>Sep</v>
      </c>
      <c r="F3918" s="5" t="str">
        <f t="shared" si="491"/>
        <v>Q3</v>
      </c>
      <c r="G3918" s="5" t="s">
        <v>58</v>
      </c>
      <c r="H3918" s="5" t="s">
        <v>59</v>
      </c>
      <c r="I3918" s="5" t="s">
        <v>60</v>
      </c>
      <c r="J3918" s="5" t="s">
        <v>54</v>
      </c>
      <c r="K3918" s="5" t="s">
        <v>84</v>
      </c>
      <c r="L3918" s="5" t="s">
        <v>48</v>
      </c>
      <c r="M3918" s="5" t="s">
        <v>56</v>
      </c>
      <c r="N3918" s="5">
        <v>3</v>
      </c>
      <c r="O3918" s="7">
        <v>2625</v>
      </c>
      <c r="P3918" s="8">
        <v>0.05</v>
      </c>
      <c r="Q3918" s="7">
        <v>1313</v>
      </c>
      <c r="R3918" s="9">
        <f t="shared" si="492"/>
        <v>7481.25</v>
      </c>
      <c r="S3918" s="9">
        <f t="shared" si="493"/>
        <v>3939</v>
      </c>
      <c r="T3918" s="9">
        <f t="shared" si="494"/>
        <v>3542.25</v>
      </c>
      <c r="U3918" s="10">
        <f t="shared" si="495"/>
        <v>0.47348370927318295</v>
      </c>
      <c r="V3918" s="5" t="s">
        <v>42</v>
      </c>
    </row>
    <row r="3919" spans="1:22" x14ac:dyDescent="0.3">
      <c r="A3919" s="5" t="s">
        <v>4006</v>
      </c>
      <c r="B3919" s="6">
        <v>45909</v>
      </c>
      <c r="C3919" s="5">
        <f t="shared" si="488"/>
        <v>2025</v>
      </c>
      <c r="D3919" s="5">
        <f t="shared" si="489"/>
        <v>9</v>
      </c>
      <c r="E3919" s="5" t="str">
        <f t="shared" si="490"/>
        <v>Sep</v>
      </c>
      <c r="F3919" s="5" t="str">
        <f t="shared" si="491"/>
        <v>Q3</v>
      </c>
      <c r="G3919" s="5" t="s">
        <v>51</v>
      </c>
      <c r="H3919" s="5" t="s">
        <v>79</v>
      </c>
      <c r="I3919" s="5" t="s">
        <v>80</v>
      </c>
      <c r="J3919" s="5" t="s">
        <v>46</v>
      </c>
      <c r="K3919" s="5" t="s">
        <v>61</v>
      </c>
      <c r="L3919" s="5" t="s">
        <v>40</v>
      </c>
      <c r="M3919" s="5" t="s">
        <v>56</v>
      </c>
      <c r="N3919" s="5">
        <v>1</v>
      </c>
      <c r="O3919" s="7">
        <v>274</v>
      </c>
      <c r="P3919" s="8">
        <v>0.05</v>
      </c>
      <c r="Q3919" s="7">
        <v>115</v>
      </c>
      <c r="R3919" s="9">
        <f t="shared" si="492"/>
        <v>260.3</v>
      </c>
      <c r="S3919" s="9">
        <f t="shared" si="493"/>
        <v>115</v>
      </c>
      <c r="T3919" s="9">
        <f t="shared" si="494"/>
        <v>145.30000000000001</v>
      </c>
      <c r="U3919" s="10">
        <f t="shared" si="495"/>
        <v>0.55820207452938919</v>
      </c>
      <c r="V3919" s="5" t="s">
        <v>42</v>
      </c>
    </row>
    <row r="3920" spans="1:22" x14ac:dyDescent="0.3">
      <c r="A3920" s="5" t="s">
        <v>4007</v>
      </c>
      <c r="B3920" s="6">
        <v>45910</v>
      </c>
      <c r="C3920" s="5">
        <f t="shared" si="488"/>
        <v>2025</v>
      </c>
      <c r="D3920" s="5">
        <f t="shared" si="489"/>
        <v>9</v>
      </c>
      <c r="E3920" s="5" t="str">
        <f t="shared" si="490"/>
        <v>Sep</v>
      </c>
      <c r="F3920" s="5" t="str">
        <f t="shared" si="491"/>
        <v>Q3</v>
      </c>
      <c r="G3920" s="5" t="s">
        <v>58</v>
      </c>
      <c r="H3920" s="5" t="s">
        <v>68</v>
      </c>
      <c r="I3920" s="5" t="s">
        <v>69</v>
      </c>
      <c r="J3920" s="5" t="s">
        <v>38</v>
      </c>
      <c r="K3920" s="5" t="s">
        <v>39</v>
      </c>
      <c r="L3920" s="5" t="s">
        <v>40</v>
      </c>
      <c r="M3920" s="5" t="s">
        <v>49</v>
      </c>
      <c r="N3920" s="5">
        <v>3</v>
      </c>
      <c r="O3920" s="7">
        <v>47183</v>
      </c>
      <c r="P3920" s="8">
        <v>0.05</v>
      </c>
      <c r="Q3920" s="7">
        <v>41057</v>
      </c>
      <c r="R3920" s="9">
        <f t="shared" si="492"/>
        <v>134471.54999999999</v>
      </c>
      <c r="S3920" s="9">
        <f t="shared" si="493"/>
        <v>123171</v>
      </c>
      <c r="T3920" s="9">
        <f t="shared" si="494"/>
        <v>11300.549999999988</v>
      </c>
      <c r="U3920" s="10">
        <f t="shared" si="495"/>
        <v>8.4036734907867047E-2</v>
      </c>
      <c r="V3920" s="5" t="s">
        <v>42</v>
      </c>
    </row>
    <row r="3921" spans="1:22" x14ac:dyDescent="0.3">
      <c r="A3921" s="5" t="s">
        <v>4008</v>
      </c>
      <c r="B3921" s="6">
        <v>45910</v>
      </c>
      <c r="C3921" s="5">
        <f t="shared" si="488"/>
        <v>2025</v>
      </c>
      <c r="D3921" s="5">
        <f t="shared" si="489"/>
        <v>9</v>
      </c>
      <c r="E3921" s="5" t="str">
        <f t="shared" si="490"/>
        <v>Sep</v>
      </c>
      <c r="F3921" s="5" t="str">
        <f t="shared" si="491"/>
        <v>Q3</v>
      </c>
      <c r="G3921" s="5" t="s">
        <v>63</v>
      </c>
      <c r="H3921" s="5" t="s">
        <v>109</v>
      </c>
      <c r="I3921" s="5" t="s">
        <v>110</v>
      </c>
      <c r="J3921" s="5" t="s">
        <v>38</v>
      </c>
      <c r="K3921" s="5" t="s">
        <v>118</v>
      </c>
      <c r="L3921" s="5" t="s">
        <v>76</v>
      </c>
      <c r="M3921" s="5" t="s">
        <v>41</v>
      </c>
      <c r="N3921" s="5">
        <v>4</v>
      </c>
      <c r="O3921" s="7">
        <v>17933</v>
      </c>
      <c r="P3921" s="8">
        <v>0.05</v>
      </c>
      <c r="Q3921" s="7">
        <v>14278</v>
      </c>
      <c r="R3921" s="9">
        <f t="shared" si="492"/>
        <v>68145.399999999994</v>
      </c>
      <c r="S3921" s="9">
        <f t="shared" si="493"/>
        <v>57112</v>
      </c>
      <c r="T3921" s="9">
        <f t="shared" si="494"/>
        <v>11033.399999999994</v>
      </c>
      <c r="U3921" s="10">
        <f t="shared" si="495"/>
        <v>0.16190968135780251</v>
      </c>
      <c r="V3921" s="5" t="s">
        <v>42</v>
      </c>
    </row>
    <row r="3922" spans="1:22" x14ac:dyDescent="0.3">
      <c r="A3922" s="5" t="s">
        <v>4009</v>
      </c>
      <c r="B3922" s="6">
        <v>45910</v>
      </c>
      <c r="C3922" s="5">
        <f t="shared" si="488"/>
        <v>2025</v>
      </c>
      <c r="D3922" s="5">
        <f t="shared" si="489"/>
        <v>9</v>
      </c>
      <c r="E3922" s="5" t="str">
        <f t="shared" si="490"/>
        <v>Sep</v>
      </c>
      <c r="F3922" s="5" t="str">
        <f t="shared" si="491"/>
        <v>Q3</v>
      </c>
      <c r="G3922" s="5" t="s">
        <v>63</v>
      </c>
      <c r="H3922" s="5" t="s">
        <v>86</v>
      </c>
      <c r="I3922" s="5" t="s">
        <v>87</v>
      </c>
      <c r="J3922" s="5" t="s">
        <v>54</v>
      </c>
      <c r="K3922" s="5" t="s">
        <v>55</v>
      </c>
      <c r="L3922" s="5" t="s">
        <v>48</v>
      </c>
      <c r="M3922" s="5" t="s">
        <v>41</v>
      </c>
      <c r="N3922" s="5">
        <v>1</v>
      </c>
      <c r="O3922" s="7">
        <v>2617</v>
      </c>
      <c r="P3922" s="8">
        <v>0.2</v>
      </c>
      <c r="Q3922" s="7">
        <v>1599</v>
      </c>
      <c r="R3922" s="9">
        <f t="shared" si="492"/>
        <v>2093.6</v>
      </c>
      <c r="S3922" s="9">
        <f t="shared" si="493"/>
        <v>1599</v>
      </c>
      <c r="T3922" s="9">
        <f t="shared" si="494"/>
        <v>494.59999999999991</v>
      </c>
      <c r="U3922" s="10">
        <f t="shared" si="495"/>
        <v>0.23624379059992354</v>
      </c>
      <c r="V3922" s="5" t="s">
        <v>42</v>
      </c>
    </row>
    <row r="3923" spans="1:22" x14ac:dyDescent="0.3">
      <c r="A3923" s="5" t="s">
        <v>4010</v>
      </c>
      <c r="B3923" s="6">
        <v>45910</v>
      </c>
      <c r="C3923" s="5">
        <f t="shared" si="488"/>
        <v>2025</v>
      </c>
      <c r="D3923" s="5">
        <f t="shared" si="489"/>
        <v>9</v>
      </c>
      <c r="E3923" s="5" t="str">
        <f t="shared" si="490"/>
        <v>Sep</v>
      </c>
      <c r="F3923" s="5" t="str">
        <f t="shared" si="491"/>
        <v>Q3</v>
      </c>
      <c r="G3923" s="5" t="s">
        <v>51</v>
      </c>
      <c r="H3923" s="5" t="s">
        <v>79</v>
      </c>
      <c r="I3923" s="5" t="s">
        <v>80</v>
      </c>
      <c r="J3923" s="5" t="s">
        <v>46</v>
      </c>
      <c r="K3923" s="5" t="s">
        <v>47</v>
      </c>
      <c r="L3923" s="5" t="s">
        <v>48</v>
      </c>
      <c r="M3923" s="5" t="s">
        <v>56</v>
      </c>
      <c r="N3923" s="5">
        <v>2</v>
      </c>
      <c r="O3923" s="7">
        <v>429</v>
      </c>
      <c r="P3923" s="8">
        <v>0</v>
      </c>
      <c r="Q3923" s="7">
        <v>189</v>
      </c>
      <c r="R3923" s="9">
        <f t="shared" si="492"/>
        <v>858</v>
      </c>
      <c r="S3923" s="9">
        <f t="shared" si="493"/>
        <v>378</v>
      </c>
      <c r="T3923" s="9">
        <f t="shared" si="494"/>
        <v>480</v>
      </c>
      <c r="U3923" s="10">
        <f t="shared" si="495"/>
        <v>0.55944055944055948</v>
      </c>
      <c r="V3923" s="5" t="s">
        <v>42</v>
      </c>
    </row>
    <row r="3924" spans="1:22" x14ac:dyDescent="0.3">
      <c r="A3924" s="5" t="s">
        <v>4011</v>
      </c>
      <c r="B3924" s="6">
        <v>45910</v>
      </c>
      <c r="C3924" s="5">
        <f t="shared" si="488"/>
        <v>2025</v>
      </c>
      <c r="D3924" s="5">
        <f t="shared" si="489"/>
        <v>9</v>
      </c>
      <c r="E3924" s="5" t="str">
        <f t="shared" si="490"/>
        <v>Sep</v>
      </c>
      <c r="F3924" s="5" t="str">
        <f t="shared" si="491"/>
        <v>Q3</v>
      </c>
      <c r="G3924" s="5" t="s">
        <v>63</v>
      </c>
      <c r="H3924" s="5" t="s">
        <v>109</v>
      </c>
      <c r="I3924" s="5" t="s">
        <v>110</v>
      </c>
      <c r="J3924" s="5" t="s">
        <v>38</v>
      </c>
      <c r="K3924" s="5" t="s">
        <v>104</v>
      </c>
      <c r="L3924" s="5" t="s">
        <v>48</v>
      </c>
      <c r="M3924" s="5" t="s">
        <v>49</v>
      </c>
      <c r="N3924" s="5">
        <v>2</v>
      </c>
      <c r="O3924" s="7">
        <v>1528</v>
      </c>
      <c r="P3924" s="8">
        <v>0.1</v>
      </c>
      <c r="Q3924" s="7">
        <v>760</v>
      </c>
      <c r="R3924" s="9">
        <f t="shared" si="492"/>
        <v>2750.4</v>
      </c>
      <c r="S3924" s="9">
        <f t="shared" si="493"/>
        <v>1520</v>
      </c>
      <c r="T3924" s="9">
        <f t="shared" si="494"/>
        <v>1230.4000000000001</v>
      </c>
      <c r="U3924" s="10">
        <f t="shared" si="495"/>
        <v>0.44735311227457825</v>
      </c>
      <c r="V3924" s="5" t="s">
        <v>42</v>
      </c>
    </row>
    <row r="3925" spans="1:22" x14ac:dyDescent="0.3">
      <c r="A3925" s="5" t="s">
        <v>4012</v>
      </c>
      <c r="B3925" s="6">
        <v>45911</v>
      </c>
      <c r="C3925" s="5">
        <f t="shared" si="488"/>
        <v>2025</v>
      </c>
      <c r="D3925" s="5">
        <f t="shared" si="489"/>
        <v>9</v>
      </c>
      <c r="E3925" s="5" t="str">
        <f t="shared" si="490"/>
        <v>Sep</v>
      </c>
      <c r="F3925" s="5" t="str">
        <f t="shared" si="491"/>
        <v>Q3</v>
      </c>
      <c r="G3925" s="5" t="s">
        <v>35</v>
      </c>
      <c r="H3925" s="5" t="s">
        <v>91</v>
      </c>
      <c r="I3925" s="5" t="s">
        <v>92</v>
      </c>
      <c r="J3925" s="5" t="s">
        <v>46</v>
      </c>
      <c r="K3925" s="5" t="s">
        <v>66</v>
      </c>
      <c r="L3925" s="5" t="s">
        <v>40</v>
      </c>
      <c r="M3925" s="5" t="s">
        <v>49</v>
      </c>
      <c r="N3925" s="5">
        <v>1</v>
      </c>
      <c r="O3925" s="7">
        <v>288</v>
      </c>
      <c r="P3925" s="8">
        <v>0.05</v>
      </c>
      <c r="Q3925" s="7">
        <v>118</v>
      </c>
      <c r="R3925" s="9">
        <f t="shared" si="492"/>
        <v>273.59999999999997</v>
      </c>
      <c r="S3925" s="9">
        <f t="shared" si="493"/>
        <v>118</v>
      </c>
      <c r="T3925" s="9">
        <f t="shared" si="494"/>
        <v>155.59999999999997</v>
      </c>
      <c r="U3925" s="10">
        <f t="shared" si="495"/>
        <v>0.56871345029239762</v>
      </c>
      <c r="V3925" s="5" t="s">
        <v>42</v>
      </c>
    </row>
    <row r="3926" spans="1:22" x14ac:dyDescent="0.3">
      <c r="A3926" s="5" t="s">
        <v>4013</v>
      </c>
      <c r="B3926" s="6">
        <v>45911</v>
      </c>
      <c r="C3926" s="5">
        <f t="shared" si="488"/>
        <v>2025</v>
      </c>
      <c r="D3926" s="5">
        <f t="shared" si="489"/>
        <v>9</v>
      </c>
      <c r="E3926" s="5" t="str">
        <f t="shared" si="490"/>
        <v>Sep</v>
      </c>
      <c r="F3926" s="5" t="str">
        <f t="shared" si="491"/>
        <v>Q3</v>
      </c>
      <c r="G3926" s="5" t="s">
        <v>51</v>
      </c>
      <c r="H3926" s="5" t="s">
        <v>79</v>
      </c>
      <c r="I3926" s="5" t="s">
        <v>80</v>
      </c>
      <c r="J3926" s="5" t="s">
        <v>46</v>
      </c>
      <c r="K3926" s="5" t="s">
        <v>89</v>
      </c>
      <c r="L3926" s="5" t="s">
        <v>40</v>
      </c>
      <c r="M3926" s="5" t="s">
        <v>56</v>
      </c>
      <c r="N3926" s="5">
        <v>8</v>
      </c>
      <c r="O3926" s="7">
        <v>2396</v>
      </c>
      <c r="P3926" s="8">
        <v>0.05</v>
      </c>
      <c r="Q3926" s="7">
        <v>1363</v>
      </c>
      <c r="R3926" s="9">
        <f t="shared" si="492"/>
        <v>18209.599999999999</v>
      </c>
      <c r="S3926" s="9">
        <f t="shared" si="493"/>
        <v>10904</v>
      </c>
      <c r="T3926" s="9">
        <f t="shared" si="494"/>
        <v>7305.5999999999985</v>
      </c>
      <c r="U3926" s="10">
        <f t="shared" si="495"/>
        <v>0.4011949740796063</v>
      </c>
      <c r="V3926" s="5" t="s">
        <v>42</v>
      </c>
    </row>
    <row r="3927" spans="1:22" x14ac:dyDescent="0.3">
      <c r="A3927" s="5" t="s">
        <v>4014</v>
      </c>
      <c r="B3927" s="6">
        <v>45912</v>
      </c>
      <c r="C3927" s="5">
        <f t="shared" si="488"/>
        <v>2025</v>
      </c>
      <c r="D3927" s="5">
        <f t="shared" si="489"/>
        <v>9</v>
      </c>
      <c r="E3927" s="5" t="str">
        <f t="shared" si="490"/>
        <v>Sep</v>
      </c>
      <c r="F3927" s="5" t="str">
        <f t="shared" si="491"/>
        <v>Q3</v>
      </c>
      <c r="G3927" s="5" t="s">
        <v>58</v>
      </c>
      <c r="H3927" s="5" t="s">
        <v>68</v>
      </c>
      <c r="I3927" s="5" t="s">
        <v>69</v>
      </c>
      <c r="J3927" s="5" t="s">
        <v>46</v>
      </c>
      <c r="K3927" s="5" t="s">
        <v>89</v>
      </c>
      <c r="L3927" s="5" t="s">
        <v>40</v>
      </c>
      <c r="M3927" s="5" t="s">
        <v>49</v>
      </c>
      <c r="N3927" s="5">
        <v>1</v>
      </c>
      <c r="O3927" s="7">
        <v>2177</v>
      </c>
      <c r="P3927" s="8">
        <v>0.05</v>
      </c>
      <c r="Q3927" s="7">
        <v>1247</v>
      </c>
      <c r="R3927" s="9">
        <f t="shared" si="492"/>
        <v>2068.15</v>
      </c>
      <c r="S3927" s="9">
        <f t="shared" si="493"/>
        <v>1247</v>
      </c>
      <c r="T3927" s="9">
        <f t="shared" si="494"/>
        <v>821.15000000000009</v>
      </c>
      <c r="U3927" s="10">
        <f t="shared" si="495"/>
        <v>0.39704566883446563</v>
      </c>
      <c r="V3927" s="5" t="s">
        <v>42</v>
      </c>
    </row>
    <row r="3928" spans="1:22" x14ac:dyDescent="0.3">
      <c r="A3928" s="5" t="s">
        <v>4015</v>
      </c>
      <c r="B3928" s="6">
        <v>45912</v>
      </c>
      <c r="C3928" s="5">
        <f t="shared" si="488"/>
        <v>2025</v>
      </c>
      <c r="D3928" s="5">
        <f t="shared" si="489"/>
        <v>9</v>
      </c>
      <c r="E3928" s="5" t="str">
        <f t="shared" si="490"/>
        <v>Sep</v>
      </c>
      <c r="F3928" s="5" t="str">
        <f t="shared" si="491"/>
        <v>Q3</v>
      </c>
      <c r="G3928" s="5" t="s">
        <v>51</v>
      </c>
      <c r="H3928" s="5" t="s">
        <v>106</v>
      </c>
      <c r="I3928" s="5" t="s">
        <v>107</v>
      </c>
      <c r="J3928" s="5" t="s">
        <v>38</v>
      </c>
      <c r="K3928" s="5" t="s">
        <v>75</v>
      </c>
      <c r="L3928" s="5" t="s">
        <v>48</v>
      </c>
      <c r="M3928" s="5" t="s">
        <v>41</v>
      </c>
      <c r="N3928" s="5">
        <v>5</v>
      </c>
      <c r="O3928" s="7">
        <v>10100</v>
      </c>
      <c r="P3928" s="8">
        <v>0.05</v>
      </c>
      <c r="Q3928" s="7">
        <v>7456</v>
      </c>
      <c r="R3928" s="9">
        <f t="shared" si="492"/>
        <v>47975</v>
      </c>
      <c r="S3928" s="9">
        <f t="shared" si="493"/>
        <v>37280</v>
      </c>
      <c r="T3928" s="9">
        <f t="shared" si="494"/>
        <v>10695</v>
      </c>
      <c r="U3928" s="10">
        <f t="shared" si="495"/>
        <v>0.22292860865033873</v>
      </c>
      <c r="V3928" s="5" t="s">
        <v>42</v>
      </c>
    </row>
    <row r="3929" spans="1:22" x14ac:dyDescent="0.3">
      <c r="A3929" s="5" t="s">
        <v>4016</v>
      </c>
      <c r="B3929" s="6">
        <v>45912</v>
      </c>
      <c r="C3929" s="5">
        <f t="shared" si="488"/>
        <v>2025</v>
      </c>
      <c r="D3929" s="5">
        <f t="shared" si="489"/>
        <v>9</v>
      </c>
      <c r="E3929" s="5" t="str">
        <f t="shared" si="490"/>
        <v>Sep</v>
      </c>
      <c r="F3929" s="5" t="str">
        <f t="shared" si="491"/>
        <v>Q3</v>
      </c>
      <c r="G3929" s="5" t="s">
        <v>58</v>
      </c>
      <c r="H3929" s="5" t="s">
        <v>68</v>
      </c>
      <c r="I3929" s="5" t="s">
        <v>69</v>
      </c>
      <c r="J3929" s="5" t="s">
        <v>38</v>
      </c>
      <c r="K3929" s="5" t="s">
        <v>104</v>
      </c>
      <c r="L3929" s="5" t="s">
        <v>40</v>
      </c>
      <c r="M3929" s="5" t="s">
        <v>49</v>
      </c>
      <c r="N3929" s="5">
        <v>3</v>
      </c>
      <c r="O3929" s="7">
        <v>1599</v>
      </c>
      <c r="P3929" s="8">
        <v>0.15</v>
      </c>
      <c r="Q3929" s="7">
        <v>781</v>
      </c>
      <c r="R3929" s="9">
        <f t="shared" si="492"/>
        <v>4077.45</v>
      </c>
      <c r="S3929" s="9">
        <f t="shared" si="493"/>
        <v>2343</v>
      </c>
      <c r="T3929" s="9">
        <f t="shared" si="494"/>
        <v>1734.4499999999998</v>
      </c>
      <c r="U3929" s="10">
        <f t="shared" si="495"/>
        <v>0.4253761542140308</v>
      </c>
      <c r="V3929" s="5" t="s">
        <v>42</v>
      </c>
    </row>
    <row r="3930" spans="1:22" x14ac:dyDescent="0.3">
      <c r="A3930" s="5" t="s">
        <v>4017</v>
      </c>
      <c r="B3930" s="6">
        <v>45913</v>
      </c>
      <c r="C3930" s="5">
        <f t="shared" si="488"/>
        <v>2025</v>
      </c>
      <c r="D3930" s="5">
        <f t="shared" si="489"/>
        <v>9</v>
      </c>
      <c r="E3930" s="5" t="str">
        <f t="shared" si="490"/>
        <v>Sep</v>
      </c>
      <c r="F3930" s="5" t="str">
        <f t="shared" si="491"/>
        <v>Q3</v>
      </c>
      <c r="G3930" s="5" t="s">
        <v>58</v>
      </c>
      <c r="H3930" s="5" t="s">
        <v>59</v>
      </c>
      <c r="I3930" s="5" t="s">
        <v>60</v>
      </c>
      <c r="J3930" s="5" t="s">
        <v>38</v>
      </c>
      <c r="K3930" s="5" t="s">
        <v>39</v>
      </c>
      <c r="L3930" s="5" t="s">
        <v>76</v>
      </c>
      <c r="M3930" s="5" t="s">
        <v>49</v>
      </c>
      <c r="N3930" s="5">
        <v>1</v>
      </c>
      <c r="O3930" s="7">
        <v>54264</v>
      </c>
      <c r="P3930" s="8">
        <v>0.1</v>
      </c>
      <c r="Q3930" s="7">
        <v>45917</v>
      </c>
      <c r="R3930" s="9">
        <f t="shared" si="492"/>
        <v>48837.599999999999</v>
      </c>
      <c r="S3930" s="9">
        <f t="shared" si="493"/>
        <v>45917</v>
      </c>
      <c r="T3930" s="9">
        <f t="shared" si="494"/>
        <v>2920.5999999999985</v>
      </c>
      <c r="U3930" s="10">
        <f t="shared" si="495"/>
        <v>5.9802283486493982E-2</v>
      </c>
      <c r="V3930" s="5" t="s">
        <v>42</v>
      </c>
    </row>
    <row r="3931" spans="1:22" x14ac:dyDescent="0.3">
      <c r="A3931" s="5" t="s">
        <v>4018</v>
      </c>
      <c r="B3931" s="6">
        <v>45913</v>
      </c>
      <c r="C3931" s="5">
        <f t="shared" si="488"/>
        <v>2025</v>
      </c>
      <c r="D3931" s="5">
        <f t="shared" si="489"/>
        <v>9</v>
      </c>
      <c r="E3931" s="5" t="str">
        <f t="shared" si="490"/>
        <v>Sep</v>
      </c>
      <c r="F3931" s="5" t="str">
        <f t="shared" si="491"/>
        <v>Q3</v>
      </c>
      <c r="G3931" s="5" t="s">
        <v>35</v>
      </c>
      <c r="H3931" s="5" t="s">
        <v>91</v>
      </c>
      <c r="I3931" s="5" t="s">
        <v>92</v>
      </c>
      <c r="J3931" s="5" t="s">
        <v>46</v>
      </c>
      <c r="K3931" s="5" t="s">
        <v>89</v>
      </c>
      <c r="L3931" s="5" t="s">
        <v>40</v>
      </c>
      <c r="M3931" s="5" t="s">
        <v>49</v>
      </c>
      <c r="N3931" s="5">
        <v>1</v>
      </c>
      <c r="O3931" s="7">
        <v>2263</v>
      </c>
      <c r="P3931" s="8">
        <v>0.05</v>
      </c>
      <c r="Q3931" s="7">
        <v>1346</v>
      </c>
      <c r="R3931" s="9">
        <f t="shared" si="492"/>
        <v>2149.85</v>
      </c>
      <c r="S3931" s="9">
        <f t="shared" si="493"/>
        <v>1346</v>
      </c>
      <c r="T3931" s="9">
        <f t="shared" si="494"/>
        <v>803.84999999999991</v>
      </c>
      <c r="U3931" s="10">
        <f t="shared" si="495"/>
        <v>0.37390980766099957</v>
      </c>
      <c r="V3931" s="5" t="s">
        <v>42</v>
      </c>
    </row>
    <row r="3932" spans="1:22" x14ac:dyDescent="0.3">
      <c r="A3932" s="5" t="s">
        <v>4019</v>
      </c>
      <c r="B3932" s="6">
        <v>45913</v>
      </c>
      <c r="C3932" s="5">
        <f t="shared" si="488"/>
        <v>2025</v>
      </c>
      <c r="D3932" s="5">
        <f t="shared" si="489"/>
        <v>9</v>
      </c>
      <c r="E3932" s="5" t="str">
        <f t="shared" si="490"/>
        <v>Sep</v>
      </c>
      <c r="F3932" s="5" t="str">
        <f t="shared" si="491"/>
        <v>Q3</v>
      </c>
      <c r="G3932" s="5" t="s">
        <v>51</v>
      </c>
      <c r="H3932" s="5" t="s">
        <v>52</v>
      </c>
      <c r="I3932" s="5" t="s">
        <v>53</v>
      </c>
      <c r="J3932" s="5" t="s">
        <v>46</v>
      </c>
      <c r="K3932" s="5" t="s">
        <v>89</v>
      </c>
      <c r="L3932" s="5" t="s">
        <v>76</v>
      </c>
      <c r="M3932" s="5" t="s">
        <v>41</v>
      </c>
      <c r="N3932" s="5">
        <v>1</v>
      </c>
      <c r="O3932" s="7">
        <v>2066</v>
      </c>
      <c r="P3932" s="8">
        <v>0.2</v>
      </c>
      <c r="Q3932" s="7">
        <v>1167</v>
      </c>
      <c r="R3932" s="9">
        <f t="shared" si="492"/>
        <v>1652.8000000000002</v>
      </c>
      <c r="S3932" s="9">
        <f t="shared" si="493"/>
        <v>1167</v>
      </c>
      <c r="T3932" s="9">
        <f t="shared" si="494"/>
        <v>485.80000000000018</v>
      </c>
      <c r="U3932" s="10">
        <f t="shared" si="495"/>
        <v>0.2939254598257503</v>
      </c>
      <c r="V3932" s="5" t="s">
        <v>42</v>
      </c>
    </row>
    <row r="3933" spans="1:22" x14ac:dyDescent="0.3">
      <c r="A3933" s="5" t="s">
        <v>4020</v>
      </c>
      <c r="B3933" s="6">
        <v>45913</v>
      </c>
      <c r="C3933" s="5">
        <f t="shared" si="488"/>
        <v>2025</v>
      </c>
      <c r="D3933" s="5">
        <f t="shared" si="489"/>
        <v>9</v>
      </c>
      <c r="E3933" s="5" t="str">
        <f t="shared" si="490"/>
        <v>Sep</v>
      </c>
      <c r="F3933" s="5" t="str">
        <f t="shared" si="491"/>
        <v>Q3</v>
      </c>
      <c r="G3933" s="5" t="s">
        <v>58</v>
      </c>
      <c r="H3933" s="5" t="s">
        <v>59</v>
      </c>
      <c r="I3933" s="5" t="s">
        <v>60</v>
      </c>
      <c r="J3933" s="5" t="s">
        <v>81</v>
      </c>
      <c r="K3933" s="5" t="s">
        <v>82</v>
      </c>
      <c r="L3933" s="5" t="s">
        <v>48</v>
      </c>
      <c r="M3933" s="5" t="s">
        <v>41</v>
      </c>
      <c r="N3933" s="5">
        <v>3</v>
      </c>
      <c r="O3933" s="7">
        <v>7105</v>
      </c>
      <c r="P3933" s="8">
        <v>0.1</v>
      </c>
      <c r="Q3933" s="7">
        <v>3812</v>
      </c>
      <c r="R3933" s="9">
        <f t="shared" si="492"/>
        <v>19183.5</v>
      </c>
      <c r="S3933" s="9">
        <f t="shared" si="493"/>
        <v>11436</v>
      </c>
      <c r="T3933" s="9">
        <f t="shared" si="494"/>
        <v>7747.5</v>
      </c>
      <c r="U3933" s="10">
        <f t="shared" si="495"/>
        <v>0.40386269450308859</v>
      </c>
      <c r="V3933" s="5" t="s">
        <v>42</v>
      </c>
    </row>
    <row r="3934" spans="1:22" x14ac:dyDescent="0.3">
      <c r="A3934" s="5" t="s">
        <v>4021</v>
      </c>
      <c r="B3934" s="6">
        <v>45914</v>
      </c>
      <c r="C3934" s="5">
        <f t="shared" si="488"/>
        <v>2025</v>
      </c>
      <c r="D3934" s="5">
        <f t="shared" si="489"/>
        <v>9</v>
      </c>
      <c r="E3934" s="5" t="str">
        <f t="shared" si="490"/>
        <v>Sep</v>
      </c>
      <c r="F3934" s="5" t="str">
        <f t="shared" si="491"/>
        <v>Q3</v>
      </c>
      <c r="G3934" s="5" t="s">
        <v>51</v>
      </c>
      <c r="H3934" s="5" t="s">
        <v>52</v>
      </c>
      <c r="I3934" s="5" t="s">
        <v>53</v>
      </c>
      <c r="J3934" s="5" t="s">
        <v>54</v>
      </c>
      <c r="K3934" s="5" t="s">
        <v>99</v>
      </c>
      <c r="L3934" s="5" t="s">
        <v>48</v>
      </c>
      <c r="M3934" s="5" t="s">
        <v>56</v>
      </c>
      <c r="N3934" s="5">
        <v>1</v>
      </c>
      <c r="O3934" s="7">
        <v>1624</v>
      </c>
      <c r="P3934" s="8">
        <v>0.1</v>
      </c>
      <c r="Q3934" s="7">
        <v>846</v>
      </c>
      <c r="R3934" s="9">
        <f t="shared" si="492"/>
        <v>1461.6000000000001</v>
      </c>
      <c r="S3934" s="9">
        <f t="shared" si="493"/>
        <v>846</v>
      </c>
      <c r="T3934" s="9">
        <f t="shared" si="494"/>
        <v>615.60000000000014</v>
      </c>
      <c r="U3934" s="10">
        <f t="shared" si="495"/>
        <v>0.42118226600985226</v>
      </c>
      <c r="V3934" s="5" t="s">
        <v>42</v>
      </c>
    </row>
    <row r="3935" spans="1:22" x14ac:dyDescent="0.3">
      <c r="A3935" s="5" t="s">
        <v>4022</v>
      </c>
      <c r="B3935" s="6">
        <v>45914</v>
      </c>
      <c r="C3935" s="5">
        <f t="shared" si="488"/>
        <v>2025</v>
      </c>
      <c r="D3935" s="5">
        <f t="shared" si="489"/>
        <v>9</v>
      </c>
      <c r="E3935" s="5" t="str">
        <f t="shared" si="490"/>
        <v>Sep</v>
      </c>
      <c r="F3935" s="5" t="str">
        <f t="shared" si="491"/>
        <v>Q3</v>
      </c>
      <c r="G3935" s="5" t="s">
        <v>51</v>
      </c>
      <c r="H3935" s="5" t="s">
        <v>106</v>
      </c>
      <c r="I3935" s="5" t="s">
        <v>107</v>
      </c>
      <c r="J3935" s="5" t="s">
        <v>46</v>
      </c>
      <c r="K3935" s="5" t="s">
        <v>61</v>
      </c>
      <c r="L3935" s="5" t="s">
        <v>76</v>
      </c>
      <c r="M3935" s="5" t="s">
        <v>56</v>
      </c>
      <c r="N3935" s="5">
        <v>3</v>
      </c>
      <c r="O3935" s="7">
        <v>240</v>
      </c>
      <c r="P3935" s="8">
        <v>0.1</v>
      </c>
      <c r="Q3935" s="7">
        <v>99</v>
      </c>
      <c r="R3935" s="9">
        <f t="shared" si="492"/>
        <v>648</v>
      </c>
      <c r="S3935" s="9">
        <f t="shared" si="493"/>
        <v>297</v>
      </c>
      <c r="T3935" s="9">
        <f t="shared" si="494"/>
        <v>351</v>
      </c>
      <c r="U3935" s="10">
        <f t="shared" si="495"/>
        <v>0.54166666666666663</v>
      </c>
      <c r="V3935" s="5" t="s">
        <v>42</v>
      </c>
    </row>
    <row r="3936" spans="1:22" x14ac:dyDescent="0.3">
      <c r="A3936" s="5" t="s">
        <v>4023</v>
      </c>
      <c r="B3936" s="6">
        <v>45914</v>
      </c>
      <c r="C3936" s="5">
        <f t="shared" si="488"/>
        <v>2025</v>
      </c>
      <c r="D3936" s="5">
        <f t="shared" si="489"/>
        <v>9</v>
      </c>
      <c r="E3936" s="5" t="str">
        <f t="shared" si="490"/>
        <v>Sep</v>
      </c>
      <c r="F3936" s="5" t="str">
        <f t="shared" si="491"/>
        <v>Q3</v>
      </c>
      <c r="G3936" s="5" t="s">
        <v>51</v>
      </c>
      <c r="H3936" s="5" t="s">
        <v>52</v>
      </c>
      <c r="I3936" s="5" t="s">
        <v>53</v>
      </c>
      <c r="J3936" s="5" t="s">
        <v>46</v>
      </c>
      <c r="K3936" s="5" t="s">
        <v>61</v>
      </c>
      <c r="L3936" s="5" t="s">
        <v>48</v>
      </c>
      <c r="M3936" s="5" t="s">
        <v>41</v>
      </c>
      <c r="N3936" s="5">
        <v>5</v>
      </c>
      <c r="O3936" s="7">
        <v>263</v>
      </c>
      <c r="P3936" s="8">
        <v>0.15</v>
      </c>
      <c r="Q3936" s="7">
        <v>108</v>
      </c>
      <c r="R3936" s="9">
        <f t="shared" si="492"/>
        <v>1117.75</v>
      </c>
      <c r="S3936" s="9">
        <f t="shared" si="493"/>
        <v>540</v>
      </c>
      <c r="T3936" s="9">
        <f t="shared" si="494"/>
        <v>577.75</v>
      </c>
      <c r="U3936" s="10">
        <f t="shared" si="495"/>
        <v>0.51688660254976515</v>
      </c>
      <c r="V3936" s="5" t="s">
        <v>42</v>
      </c>
    </row>
    <row r="3937" spans="1:22" x14ac:dyDescent="0.3">
      <c r="A3937" s="5" t="s">
        <v>4024</v>
      </c>
      <c r="B3937" s="6">
        <v>45914</v>
      </c>
      <c r="C3937" s="5">
        <f t="shared" si="488"/>
        <v>2025</v>
      </c>
      <c r="D3937" s="5">
        <f t="shared" si="489"/>
        <v>9</v>
      </c>
      <c r="E3937" s="5" t="str">
        <f t="shared" si="490"/>
        <v>Sep</v>
      </c>
      <c r="F3937" s="5" t="str">
        <f t="shared" si="491"/>
        <v>Q3</v>
      </c>
      <c r="G3937" s="5" t="s">
        <v>58</v>
      </c>
      <c r="H3937" s="5" t="s">
        <v>72</v>
      </c>
      <c r="I3937" s="5" t="s">
        <v>73</v>
      </c>
      <c r="J3937" s="5" t="s">
        <v>46</v>
      </c>
      <c r="K3937" s="5" t="s">
        <v>61</v>
      </c>
      <c r="L3937" s="5" t="s">
        <v>76</v>
      </c>
      <c r="M3937" s="5" t="s">
        <v>56</v>
      </c>
      <c r="N3937" s="5">
        <v>1</v>
      </c>
      <c r="O3937" s="7">
        <v>252</v>
      </c>
      <c r="P3937" s="8">
        <v>0</v>
      </c>
      <c r="Q3937" s="7">
        <v>105</v>
      </c>
      <c r="R3937" s="9">
        <f t="shared" si="492"/>
        <v>252</v>
      </c>
      <c r="S3937" s="9">
        <f t="shared" si="493"/>
        <v>105</v>
      </c>
      <c r="T3937" s="9">
        <f t="shared" si="494"/>
        <v>147</v>
      </c>
      <c r="U3937" s="10">
        <f t="shared" si="495"/>
        <v>0.58333333333333337</v>
      </c>
      <c r="V3937" s="5" t="s">
        <v>42</v>
      </c>
    </row>
    <row r="3938" spans="1:22" x14ac:dyDescent="0.3">
      <c r="A3938" s="5" t="s">
        <v>4025</v>
      </c>
      <c r="B3938" s="6">
        <v>45915</v>
      </c>
      <c r="C3938" s="5">
        <f t="shared" si="488"/>
        <v>2025</v>
      </c>
      <c r="D3938" s="5">
        <f t="shared" si="489"/>
        <v>9</v>
      </c>
      <c r="E3938" s="5" t="str">
        <f t="shared" si="490"/>
        <v>Sep</v>
      </c>
      <c r="F3938" s="5" t="str">
        <f t="shared" si="491"/>
        <v>Q3</v>
      </c>
      <c r="G3938" s="5" t="s">
        <v>51</v>
      </c>
      <c r="H3938" s="5" t="s">
        <v>79</v>
      </c>
      <c r="I3938" s="5" t="s">
        <v>80</v>
      </c>
      <c r="J3938" s="5" t="s">
        <v>46</v>
      </c>
      <c r="K3938" s="5" t="s">
        <v>89</v>
      </c>
      <c r="L3938" s="5" t="s">
        <v>40</v>
      </c>
      <c r="M3938" s="5" t="s">
        <v>49</v>
      </c>
      <c r="N3938" s="5">
        <v>3</v>
      </c>
      <c r="O3938" s="7">
        <v>2292</v>
      </c>
      <c r="P3938" s="8">
        <v>0.05</v>
      </c>
      <c r="Q3938" s="7">
        <v>1306</v>
      </c>
      <c r="R3938" s="9">
        <f t="shared" si="492"/>
        <v>6532.2</v>
      </c>
      <c r="S3938" s="9">
        <f t="shared" si="493"/>
        <v>3918</v>
      </c>
      <c r="T3938" s="9">
        <f t="shared" si="494"/>
        <v>2614.1999999999998</v>
      </c>
      <c r="U3938" s="10">
        <f t="shared" si="495"/>
        <v>0.40020207587030404</v>
      </c>
      <c r="V3938" s="5" t="s">
        <v>42</v>
      </c>
    </row>
    <row r="3939" spans="1:22" x14ac:dyDescent="0.3">
      <c r="A3939" s="5" t="s">
        <v>4026</v>
      </c>
      <c r="B3939" s="6">
        <v>45915</v>
      </c>
      <c r="C3939" s="5">
        <f t="shared" si="488"/>
        <v>2025</v>
      </c>
      <c r="D3939" s="5">
        <f t="shared" si="489"/>
        <v>9</v>
      </c>
      <c r="E3939" s="5" t="str">
        <f t="shared" si="490"/>
        <v>Sep</v>
      </c>
      <c r="F3939" s="5" t="str">
        <f t="shared" si="491"/>
        <v>Q3</v>
      </c>
      <c r="G3939" s="5" t="s">
        <v>63</v>
      </c>
      <c r="H3939" s="5" t="s">
        <v>109</v>
      </c>
      <c r="I3939" s="5" t="s">
        <v>110</v>
      </c>
      <c r="J3939" s="5" t="s">
        <v>38</v>
      </c>
      <c r="K3939" s="5" t="s">
        <v>39</v>
      </c>
      <c r="L3939" s="5" t="s">
        <v>40</v>
      </c>
      <c r="M3939" s="5" t="s">
        <v>56</v>
      </c>
      <c r="N3939" s="5">
        <v>1</v>
      </c>
      <c r="O3939" s="7">
        <v>56827</v>
      </c>
      <c r="P3939" s="8">
        <v>0</v>
      </c>
      <c r="Q3939" s="7">
        <v>48047</v>
      </c>
      <c r="R3939" s="9">
        <f t="shared" si="492"/>
        <v>56827</v>
      </c>
      <c r="S3939" s="9">
        <f t="shared" si="493"/>
        <v>48047</v>
      </c>
      <c r="T3939" s="9">
        <f t="shared" si="494"/>
        <v>8780</v>
      </c>
      <c r="U3939" s="10">
        <f t="shared" si="495"/>
        <v>0.15450402097594454</v>
      </c>
      <c r="V3939" s="5" t="s">
        <v>42</v>
      </c>
    </row>
    <row r="3940" spans="1:22" x14ac:dyDescent="0.3">
      <c r="A3940" s="5" t="s">
        <v>4027</v>
      </c>
      <c r="B3940" s="6">
        <v>45915</v>
      </c>
      <c r="C3940" s="5">
        <f t="shared" si="488"/>
        <v>2025</v>
      </c>
      <c r="D3940" s="5">
        <f t="shared" si="489"/>
        <v>9</v>
      </c>
      <c r="E3940" s="5" t="str">
        <f t="shared" si="490"/>
        <v>Sep</v>
      </c>
      <c r="F3940" s="5" t="str">
        <f t="shared" si="491"/>
        <v>Q3</v>
      </c>
      <c r="G3940" s="5" t="s">
        <v>58</v>
      </c>
      <c r="H3940" s="5" t="s">
        <v>72</v>
      </c>
      <c r="I3940" s="5" t="s">
        <v>73</v>
      </c>
      <c r="J3940" s="5" t="s">
        <v>81</v>
      </c>
      <c r="K3940" s="5" t="s">
        <v>94</v>
      </c>
      <c r="L3940" s="5" t="s">
        <v>40</v>
      </c>
      <c r="M3940" s="5" t="s">
        <v>41</v>
      </c>
      <c r="N3940" s="5">
        <v>1</v>
      </c>
      <c r="O3940" s="7">
        <v>33560</v>
      </c>
      <c r="P3940" s="8">
        <v>0.05</v>
      </c>
      <c r="Q3940" s="7">
        <v>22386</v>
      </c>
      <c r="R3940" s="9">
        <f t="shared" si="492"/>
        <v>31882</v>
      </c>
      <c r="S3940" s="9">
        <f t="shared" si="493"/>
        <v>22386</v>
      </c>
      <c r="T3940" s="9">
        <f t="shared" si="494"/>
        <v>9496</v>
      </c>
      <c r="U3940" s="10">
        <f t="shared" si="495"/>
        <v>0.29784831566401104</v>
      </c>
      <c r="V3940" s="5" t="s">
        <v>42</v>
      </c>
    </row>
    <row r="3941" spans="1:22" x14ac:dyDescent="0.3">
      <c r="A3941" s="5" t="s">
        <v>4028</v>
      </c>
      <c r="B3941" s="6">
        <v>45915</v>
      </c>
      <c r="C3941" s="5">
        <f t="shared" si="488"/>
        <v>2025</v>
      </c>
      <c r="D3941" s="5">
        <f t="shared" si="489"/>
        <v>9</v>
      </c>
      <c r="E3941" s="5" t="str">
        <f t="shared" si="490"/>
        <v>Sep</v>
      </c>
      <c r="F3941" s="5" t="str">
        <f t="shared" si="491"/>
        <v>Q3</v>
      </c>
      <c r="G3941" s="5" t="s">
        <v>63</v>
      </c>
      <c r="H3941" s="5" t="s">
        <v>64</v>
      </c>
      <c r="I3941" s="5" t="s">
        <v>65</v>
      </c>
      <c r="J3941" s="5" t="s">
        <v>54</v>
      </c>
      <c r="K3941" s="5" t="s">
        <v>99</v>
      </c>
      <c r="L3941" s="5" t="s">
        <v>48</v>
      </c>
      <c r="M3941" s="5" t="s">
        <v>41</v>
      </c>
      <c r="N3941" s="5">
        <v>2</v>
      </c>
      <c r="O3941" s="7">
        <v>1901</v>
      </c>
      <c r="P3941" s="8">
        <v>0.15</v>
      </c>
      <c r="Q3941" s="7">
        <v>980</v>
      </c>
      <c r="R3941" s="9">
        <f t="shared" si="492"/>
        <v>3231.7</v>
      </c>
      <c r="S3941" s="9">
        <f t="shared" si="493"/>
        <v>1960</v>
      </c>
      <c r="T3941" s="9">
        <f t="shared" si="494"/>
        <v>1271.6999999999998</v>
      </c>
      <c r="U3941" s="10">
        <f t="shared" si="495"/>
        <v>0.39350806077296774</v>
      </c>
      <c r="V3941" s="5" t="s">
        <v>120</v>
      </c>
    </row>
    <row r="3942" spans="1:22" x14ac:dyDescent="0.3">
      <c r="A3942" s="5" t="s">
        <v>4029</v>
      </c>
      <c r="B3942" s="6">
        <v>45915</v>
      </c>
      <c r="C3942" s="5">
        <f t="shared" si="488"/>
        <v>2025</v>
      </c>
      <c r="D3942" s="5">
        <f t="shared" si="489"/>
        <v>9</v>
      </c>
      <c r="E3942" s="5" t="str">
        <f t="shared" si="490"/>
        <v>Sep</v>
      </c>
      <c r="F3942" s="5" t="str">
        <f t="shared" si="491"/>
        <v>Q3</v>
      </c>
      <c r="G3942" s="5" t="s">
        <v>63</v>
      </c>
      <c r="H3942" s="5" t="s">
        <v>64</v>
      </c>
      <c r="I3942" s="5" t="s">
        <v>65</v>
      </c>
      <c r="J3942" s="5" t="s">
        <v>46</v>
      </c>
      <c r="K3942" s="5" t="s">
        <v>66</v>
      </c>
      <c r="L3942" s="5" t="s">
        <v>40</v>
      </c>
      <c r="M3942" s="5" t="s">
        <v>41</v>
      </c>
      <c r="N3942" s="5">
        <v>5</v>
      </c>
      <c r="O3942" s="7">
        <v>319</v>
      </c>
      <c r="P3942" s="8">
        <v>0.2</v>
      </c>
      <c r="Q3942" s="7">
        <v>127</v>
      </c>
      <c r="R3942" s="9">
        <f t="shared" si="492"/>
        <v>1276</v>
      </c>
      <c r="S3942" s="9">
        <f t="shared" si="493"/>
        <v>635</v>
      </c>
      <c r="T3942" s="9">
        <f t="shared" si="494"/>
        <v>641</v>
      </c>
      <c r="U3942" s="10">
        <f t="shared" si="495"/>
        <v>0.50235109717868343</v>
      </c>
      <c r="V3942" s="5" t="s">
        <v>42</v>
      </c>
    </row>
    <row r="3943" spans="1:22" x14ac:dyDescent="0.3">
      <c r="A3943" s="5" t="s">
        <v>4030</v>
      </c>
      <c r="B3943" s="6">
        <v>45915</v>
      </c>
      <c r="C3943" s="5">
        <f t="shared" si="488"/>
        <v>2025</v>
      </c>
      <c r="D3943" s="5">
        <f t="shared" si="489"/>
        <v>9</v>
      </c>
      <c r="E3943" s="5" t="str">
        <f t="shared" si="490"/>
        <v>Sep</v>
      </c>
      <c r="F3943" s="5" t="str">
        <f t="shared" si="491"/>
        <v>Q3</v>
      </c>
      <c r="G3943" s="5" t="s">
        <v>35</v>
      </c>
      <c r="H3943" s="5" t="s">
        <v>44</v>
      </c>
      <c r="I3943" s="5" t="s">
        <v>45</v>
      </c>
      <c r="J3943" s="5" t="s">
        <v>46</v>
      </c>
      <c r="K3943" s="5" t="s">
        <v>47</v>
      </c>
      <c r="L3943" s="5" t="s">
        <v>48</v>
      </c>
      <c r="M3943" s="5" t="s">
        <v>56</v>
      </c>
      <c r="N3943" s="5">
        <v>1</v>
      </c>
      <c r="O3943" s="7">
        <v>455</v>
      </c>
      <c r="P3943" s="8">
        <v>0.05</v>
      </c>
      <c r="Q3943" s="7">
        <v>202</v>
      </c>
      <c r="R3943" s="9">
        <f t="shared" si="492"/>
        <v>432.25</v>
      </c>
      <c r="S3943" s="9">
        <f t="shared" si="493"/>
        <v>202</v>
      </c>
      <c r="T3943" s="9">
        <f t="shared" si="494"/>
        <v>230.25</v>
      </c>
      <c r="U3943" s="10">
        <f t="shared" si="495"/>
        <v>0.53267784846732213</v>
      </c>
      <c r="V3943" s="5" t="s">
        <v>42</v>
      </c>
    </row>
    <row r="3944" spans="1:22" x14ac:dyDescent="0.3">
      <c r="A3944" s="5" t="s">
        <v>4031</v>
      </c>
      <c r="B3944" s="6">
        <v>45916</v>
      </c>
      <c r="C3944" s="5">
        <f t="shared" si="488"/>
        <v>2025</v>
      </c>
      <c r="D3944" s="5">
        <f t="shared" si="489"/>
        <v>9</v>
      </c>
      <c r="E3944" s="5" t="str">
        <f t="shared" si="490"/>
        <v>Sep</v>
      </c>
      <c r="F3944" s="5" t="str">
        <f t="shared" si="491"/>
        <v>Q3</v>
      </c>
      <c r="G3944" s="5" t="s">
        <v>35</v>
      </c>
      <c r="H3944" s="5" t="s">
        <v>36</v>
      </c>
      <c r="I3944" s="5" t="s">
        <v>37</v>
      </c>
      <c r="J3944" s="5" t="s">
        <v>46</v>
      </c>
      <c r="K3944" s="5" t="s">
        <v>61</v>
      </c>
      <c r="L3944" s="5" t="s">
        <v>40</v>
      </c>
      <c r="M3944" s="5" t="s">
        <v>41</v>
      </c>
      <c r="N3944" s="5">
        <v>3</v>
      </c>
      <c r="O3944" s="7">
        <v>226</v>
      </c>
      <c r="P3944" s="8">
        <v>0.15</v>
      </c>
      <c r="Q3944" s="7">
        <v>95</v>
      </c>
      <c r="R3944" s="9">
        <f t="shared" si="492"/>
        <v>576.29999999999995</v>
      </c>
      <c r="S3944" s="9">
        <f t="shared" si="493"/>
        <v>285</v>
      </c>
      <c r="T3944" s="9">
        <f t="shared" si="494"/>
        <v>291.29999999999995</v>
      </c>
      <c r="U3944" s="10">
        <f t="shared" si="495"/>
        <v>0.50546590317542939</v>
      </c>
      <c r="V3944" s="5" t="s">
        <v>42</v>
      </c>
    </row>
    <row r="3945" spans="1:22" x14ac:dyDescent="0.3">
      <c r="A3945" s="5" t="s">
        <v>4032</v>
      </c>
      <c r="B3945" s="6">
        <v>45916</v>
      </c>
      <c r="C3945" s="5">
        <f t="shared" si="488"/>
        <v>2025</v>
      </c>
      <c r="D3945" s="5">
        <f t="shared" si="489"/>
        <v>9</v>
      </c>
      <c r="E3945" s="5" t="str">
        <f t="shared" si="490"/>
        <v>Sep</v>
      </c>
      <c r="F3945" s="5" t="str">
        <f t="shared" si="491"/>
        <v>Q3</v>
      </c>
      <c r="G3945" s="5" t="s">
        <v>51</v>
      </c>
      <c r="H3945" s="5" t="s">
        <v>106</v>
      </c>
      <c r="I3945" s="5" t="s">
        <v>107</v>
      </c>
      <c r="J3945" s="5" t="s">
        <v>46</v>
      </c>
      <c r="K3945" s="5" t="s">
        <v>47</v>
      </c>
      <c r="L3945" s="5" t="s">
        <v>48</v>
      </c>
      <c r="M3945" s="5" t="s">
        <v>41</v>
      </c>
      <c r="N3945" s="5">
        <v>1</v>
      </c>
      <c r="O3945" s="7">
        <v>453</v>
      </c>
      <c r="P3945" s="8">
        <v>0.15</v>
      </c>
      <c r="Q3945" s="7">
        <v>203</v>
      </c>
      <c r="R3945" s="9">
        <f t="shared" si="492"/>
        <v>385.05</v>
      </c>
      <c r="S3945" s="9">
        <f t="shared" si="493"/>
        <v>203</v>
      </c>
      <c r="T3945" s="9">
        <f t="shared" si="494"/>
        <v>182.05</v>
      </c>
      <c r="U3945" s="10">
        <f t="shared" si="495"/>
        <v>0.47279574081288145</v>
      </c>
      <c r="V3945" s="5" t="s">
        <v>42</v>
      </c>
    </row>
    <row r="3946" spans="1:22" x14ac:dyDescent="0.3">
      <c r="A3946" s="5" t="s">
        <v>4033</v>
      </c>
      <c r="B3946" s="6">
        <v>45916</v>
      </c>
      <c r="C3946" s="5">
        <f t="shared" si="488"/>
        <v>2025</v>
      </c>
      <c r="D3946" s="5">
        <f t="shared" si="489"/>
        <v>9</v>
      </c>
      <c r="E3946" s="5" t="str">
        <f t="shared" si="490"/>
        <v>Sep</v>
      </c>
      <c r="F3946" s="5" t="str">
        <f t="shared" si="491"/>
        <v>Q3</v>
      </c>
      <c r="G3946" s="5" t="s">
        <v>51</v>
      </c>
      <c r="H3946" s="5" t="s">
        <v>52</v>
      </c>
      <c r="I3946" s="5" t="s">
        <v>53</v>
      </c>
      <c r="J3946" s="5" t="s">
        <v>54</v>
      </c>
      <c r="K3946" s="5" t="s">
        <v>55</v>
      </c>
      <c r="L3946" s="5" t="s">
        <v>76</v>
      </c>
      <c r="M3946" s="5" t="s">
        <v>56</v>
      </c>
      <c r="N3946" s="5">
        <v>3</v>
      </c>
      <c r="O3946" s="7">
        <v>2889</v>
      </c>
      <c r="P3946" s="8">
        <v>0.15</v>
      </c>
      <c r="Q3946" s="7">
        <v>1766</v>
      </c>
      <c r="R3946" s="9">
        <f t="shared" si="492"/>
        <v>7366.95</v>
      </c>
      <c r="S3946" s="9">
        <f t="shared" si="493"/>
        <v>5298</v>
      </c>
      <c r="T3946" s="9">
        <f t="shared" si="494"/>
        <v>2068.9499999999998</v>
      </c>
      <c r="U3946" s="10">
        <f t="shared" si="495"/>
        <v>0.28084213955571841</v>
      </c>
      <c r="V3946" s="5" t="s">
        <v>120</v>
      </c>
    </row>
    <row r="3947" spans="1:22" x14ac:dyDescent="0.3">
      <c r="A3947" s="5" t="s">
        <v>4034</v>
      </c>
      <c r="B3947" s="6">
        <v>45917</v>
      </c>
      <c r="C3947" s="5">
        <f t="shared" si="488"/>
        <v>2025</v>
      </c>
      <c r="D3947" s="5">
        <f t="shared" si="489"/>
        <v>9</v>
      </c>
      <c r="E3947" s="5" t="str">
        <f t="shared" si="490"/>
        <v>Sep</v>
      </c>
      <c r="F3947" s="5" t="str">
        <f t="shared" si="491"/>
        <v>Q3</v>
      </c>
      <c r="G3947" s="5" t="s">
        <v>58</v>
      </c>
      <c r="H3947" s="5" t="s">
        <v>72</v>
      </c>
      <c r="I3947" s="5" t="s">
        <v>73</v>
      </c>
      <c r="J3947" s="5" t="s">
        <v>38</v>
      </c>
      <c r="K3947" s="5" t="s">
        <v>118</v>
      </c>
      <c r="L3947" s="5" t="s">
        <v>76</v>
      </c>
      <c r="M3947" s="5" t="s">
        <v>49</v>
      </c>
      <c r="N3947" s="5">
        <v>2</v>
      </c>
      <c r="O3947" s="7">
        <v>17028</v>
      </c>
      <c r="P3947" s="8">
        <v>0</v>
      </c>
      <c r="Q3947" s="7">
        <v>13246</v>
      </c>
      <c r="R3947" s="9">
        <f t="shared" si="492"/>
        <v>34056</v>
      </c>
      <c r="S3947" s="9">
        <f t="shared" si="493"/>
        <v>26492</v>
      </c>
      <c r="T3947" s="9">
        <f t="shared" si="494"/>
        <v>7564</v>
      </c>
      <c r="U3947" s="10">
        <f t="shared" si="495"/>
        <v>0.22210476861639653</v>
      </c>
      <c r="V3947" s="5" t="s">
        <v>42</v>
      </c>
    </row>
    <row r="3948" spans="1:22" x14ac:dyDescent="0.3">
      <c r="A3948" s="5" t="s">
        <v>4035</v>
      </c>
      <c r="B3948" s="6">
        <v>45917</v>
      </c>
      <c r="C3948" s="5">
        <f t="shared" si="488"/>
        <v>2025</v>
      </c>
      <c r="D3948" s="5">
        <f t="shared" si="489"/>
        <v>9</v>
      </c>
      <c r="E3948" s="5" t="str">
        <f t="shared" si="490"/>
        <v>Sep</v>
      </c>
      <c r="F3948" s="5" t="str">
        <f t="shared" si="491"/>
        <v>Q3</v>
      </c>
      <c r="G3948" s="5" t="s">
        <v>58</v>
      </c>
      <c r="H3948" s="5" t="s">
        <v>72</v>
      </c>
      <c r="I3948" s="5" t="s">
        <v>73</v>
      </c>
      <c r="J3948" s="5" t="s">
        <v>46</v>
      </c>
      <c r="K3948" s="5" t="s">
        <v>47</v>
      </c>
      <c r="L3948" s="5" t="s">
        <v>76</v>
      </c>
      <c r="M3948" s="5" t="s">
        <v>49</v>
      </c>
      <c r="N3948" s="5">
        <v>1</v>
      </c>
      <c r="O3948" s="7">
        <v>443</v>
      </c>
      <c r="P3948" s="8">
        <v>0.15</v>
      </c>
      <c r="Q3948" s="7">
        <v>194</v>
      </c>
      <c r="R3948" s="9">
        <f t="shared" si="492"/>
        <v>376.55</v>
      </c>
      <c r="S3948" s="9">
        <f t="shared" si="493"/>
        <v>194</v>
      </c>
      <c r="T3948" s="9">
        <f t="shared" si="494"/>
        <v>182.55</v>
      </c>
      <c r="U3948" s="10">
        <f t="shared" si="495"/>
        <v>0.48479617580666579</v>
      </c>
      <c r="V3948" s="5" t="s">
        <v>42</v>
      </c>
    </row>
    <row r="3949" spans="1:22" x14ac:dyDescent="0.3">
      <c r="A3949" s="5" t="s">
        <v>4036</v>
      </c>
      <c r="B3949" s="6">
        <v>45917</v>
      </c>
      <c r="C3949" s="5">
        <f t="shared" si="488"/>
        <v>2025</v>
      </c>
      <c r="D3949" s="5">
        <f t="shared" si="489"/>
        <v>9</v>
      </c>
      <c r="E3949" s="5" t="str">
        <f t="shared" si="490"/>
        <v>Sep</v>
      </c>
      <c r="F3949" s="5" t="str">
        <f t="shared" si="491"/>
        <v>Q3</v>
      </c>
      <c r="G3949" s="5" t="s">
        <v>63</v>
      </c>
      <c r="H3949" s="5" t="s">
        <v>86</v>
      </c>
      <c r="I3949" s="5" t="s">
        <v>87</v>
      </c>
      <c r="J3949" s="5" t="s">
        <v>54</v>
      </c>
      <c r="K3949" s="5" t="s">
        <v>84</v>
      </c>
      <c r="L3949" s="5" t="s">
        <v>40</v>
      </c>
      <c r="M3949" s="5" t="s">
        <v>56</v>
      </c>
      <c r="N3949" s="5">
        <v>5</v>
      </c>
      <c r="O3949" s="7">
        <v>2183</v>
      </c>
      <c r="P3949" s="8">
        <v>0</v>
      </c>
      <c r="Q3949" s="7">
        <v>1106</v>
      </c>
      <c r="R3949" s="9">
        <f t="shared" si="492"/>
        <v>10915</v>
      </c>
      <c r="S3949" s="9">
        <f t="shared" si="493"/>
        <v>5530</v>
      </c>
      <c r="T3949" s="9">
        <f t="shared" si="494"/>
        <v>5385</v>
      </c>
      <c r="U3949" s="10">
        <f t="shared" si="495"/>
        <v>0.49335776454420521</v>
      </c>
      <c r="V3949" s="5" t="s">
        <v>42</v>
      </c>
    </row>
    <row r="3950" spans="1:22" x14ac:dyDescent="0.3">
      <c r="A3950" s="5" t="s">
        <v>4037</v>
      </c>
      <c r="B3950" s="6">
        <v>45917</v>
      </c>
      <c r="C3950" s="5">
        <f t="shared" si="488"/>
        <v>2025</v>
      </c>
      <c r="D3950" s="5">
        <f t="shared" si="489"/>
        <v>9</v>
      </c>
      <c r="E3950" s="5" t="str">
        <f t="shared" si="490"/>
        <v>Sep</v>
      </c>
      <c r="F3950" s="5" t="str">
        <f t="shared" si="491"/>
        <v>Q3</v>
      </c>
      <c r="G3950" s="5" t="s">
        <v>58</v>
      </c>
      <c r="H3950" s="5" t="s">
        <v>68</v>
      </c>
      <c r="I3950" s="5" t="s">
        <v>69</v>
      </c>
      <c r="J3950" s="5" t="s">
        <v>81</v>
      </c>
      <c r="K3950" s="5" t="s">
        <v>82</v>
      </c>
      <c r="L3950" s="5" t="s">
        <v>76</v>
      </c>
      <c r="M3950" s="5" t="s">
        <v>56</v>
      </c>
      <c r="N3950" s="5">
        <v>2</v>
      </c>
      <c r="O3950" s="7">
        <v>6222</v>
      </c>
      <c r="P3950" s="8">
        <v>0.05</v>
      </c>
      <c r="Q3950" s="7">
        <v>3373</v>
      </c>
      <c r="R3950" s="9">
        <f t="shared" si="492"/>
        <v>11821.8</v>
      </c>
      <c r="S3950" s="9">
        <f t="shared" si="493"/>
        <v>6746</v>
      </c>
      <c r="T3950" s="9">
        <f t="shared" si="494"/>
        <v>5075.7999999999993</v>
      </c>
      <c r="U3950" s="10">
        <f t="shared" si="495"/>
        <v>0.42935931922380682</v>
      </c>
      <c r="V3950" s="5" t="s">
        <v>42</v>
      </c>
    </row>
    <row r="3951" spans="1:22" x14ac:dyDescent="0.3">
      <c r="A3951" s="5" t="s">
        <v>4038</v>
      </c>
      <c r="B3951" s="6">
        <v>45917</v>
      </c>
      <c r="C3951" s="5">
        <f t="shared" si="488"/>
        <v>2025</v>
      </c>
      <c r="D3951" s="5">
        <f t="shared" si="489"/>
        <v>9</v>
      </c>
      <c r="E3951" s="5" t="str">
        <f t="shared" si="490"/>
        <v>Sep</v>
      </c>
      <c r="F3951" s="5" t="str">
        <f t="shared" si="491"/>
        <v>Q3</v>
      </c>
      <c r="G3951" s="5" t="s">
        <v>58</v>
      </c>
      <c r="H3951" s="5" t="s">
        <v>68</v>
      </c>
      <c r="I3951" s="5" t="s">
        <v>69</v>
      </c>
      <c r="J3951" s="5" t="s">
        <v>46</v>
      </c>
      <c r="K3951" s="5" t="s">
        <v>47</v>
      </c>
      <c r="L3951" s="5" t="s">
        <v>76</v>
      </c>
      <c r="M3951" s="5" t="s">
        <v>49</v>
      </c>
      <c r="N3951" s="5">
        <v>1</v>
      </c>
      <c r="O3951" s="7">
        <v>462</v>
      </c>
      <c r="P3951" s="8">
        <v>0.1</v>
      </c>
      <c r="Q3951" s="7">
        <v>204</v>
      </c>
      <c r="R3951" s="9">
        <f t="shared" si="492"/>
        <v>415.8</v>
      </c>
      <c r="S3951" s="9">
        <f t="shared" si="493"/>
        <v>204</v>
      </c>
      <c r="T3951" s="9">
        <f t="shared" si="494"/>
        <v>211.8</v>
      </c>
      <c r="U3951" s="10">
        <f t="shared" si="495"/>
        <v>0.50937950937950938</v>
      </c>
      <c r="V3951" s="5" t="s">
        <v>42</v>
      </c>
    </row>
    <row r="3952" spans="1:22" x14ac:dyDescent="0.3">
      <c r="A3952" s="5" t="s">
        <v>4039</v>
      </c>
      <c r="B3952" s="6">
        <v>45917</v>
      </c>
      <c r="C3952" s="5">
        <f t="shared" si="488"/>
        <v>2025</v>
      </c>
      <c r="D3952" s="5">
        <f t="shared" si="489"/>
        <v>9</v>
      </c>
      <c r="E3952" s="5" t="str">
        <f t="shared" si="490"/>
        <v>Sep</v>
      </c>
      <c r="F3952" s="5" t="str">
        <f t="shared" si="491"/>
        <v>Q3</v>
      </c>
      <c r="G3952" s="5" t="s">
        <v>58</v>
      </c>
      <c r="H3952" s="5" t="s">
        <v>59</v>
      </c>
      <c r="I3952" s="5" t="s">
        <v>60</v>
      </c>
      <c r="J3952" s="5" t="s">
        <v>46</v>
      </c>
      <c r="K3952" s="5" t="s">
        <v>61</v>
      </c>
      <c r="L3952" s="5" t="s">
        <v>48</v>
      </c>
      <c r="M3952" s="5" t="s">
        <v>56</v>
      </c>
      <c r="N3952" s="5">
        <v>2</v>
      </c>
      <c r="O3952" s="7">
        <v>230</v>
      </c>
      <c r="P3952" s="8">
        <v>0.05</v>
      </c>
      <c r="Q3952" s="7">
        <v>97</v>
      </c>
      <c r="R3952" s="9">
        <f t="shared" si="492"/>
        <v>437</v>
      </c>
      <c r="S3952" s="9">
        <f t="shared" si="493"/>
        <v>194</v>
      </c>
      <c r="T3952" s="9">
        <f t="shared" si="494"/>
        <v>243</v>
      </c>
      <c r="U3952" s="10">
        <f t="shared" si="495"/>
        <v>0.55606407322654461</v>
      </c>
      <c r="V3952" s="5" t="s">
        <v>42</v>
      </c>
    </row>
    <row r="3953" spans="1:22" x14ac:dyDescent="0.3">
      <c r="A3953" s="5" t="s">
        <v>4040</v>
      </c>
      <c r="B3953" s="6">
        <v>45917</v>
      </c>
      <c r="C3953" s="5">
        <f t="shared" si="488"/>
        <v>2025</v>
      </c>
      <c r="D3953" s="5">
        <f t="shared" si="489"/>
        <v>9</v>
      </c>
      <c r="E3953" s="5" t="str">
        <f t="shared" si="490"/>
        <v>Sep</v>
      </c>
      <c r="F3953" s="5" t="str">
        <f t="shared" si="491"/>
        <v>Q3</v>
      </c>
      <c r="G3953" s="5" t="s">
        <v>51</v>
      </c>
      <c r="H3953" s="5" t="s">
        <v>106</v>
      </c>
      <c r="I3953" s="5" t="s">
        <v>107</v>
      </c>
      <c r="J3953" s="5" t="s">
        <v>81</v>
      </c>
      <c r="K3953" s="5" t="s">
        <v>130</v>
      </c>
      <c r="L3953" s="5" t="s">
        <v>76</v>
      </c>
      <c r="M3953" s="5" t="s">
        <v>41</v>
      </c>
      <c r="N3953" s="5">
        <v>3</v>
      </c>
      <c r="O3953" s="7">
        <v>14687</v>
      </c>
      <c r="P3953" s="8">
        <v>0.25</v>
      </c>
      <c r="Q3953" s="7">
        <v>8966</v>
      </c>
      <c r="R3953" s="9">
        <f t="shared" si="492"/>
        <v>33045.75</v>
      </c>
      <c r="S3953" s="9">
        <f t="shared" si="493"/>
        <v>26898</v>
      </c>
      <c r="T3953" s="9">
        <f t="shared" si="494"/>
        <v>6147.75</v>
      </c>
      <c r="U3953" s="10">
        <f t="shared" si="495"/>
        <v>0.18603753886657134</v>
      </c>
      <c r="V3953" s="5" t="s">
        <v>42</v>
      </c>
    </row>
    <row r="3954" spans="1:22" x14ac:dyDescent="0.3">
      <c r="A3954" s="5" t="s">
        <v>4041</v>
      </c>
      <c r="B3954" s="6">
        <v>45918</v>
      </c>
      <c r="C3954" s="5">
        <f t="shared" si="488"/>
        <v>2025</v>
      </c>
      <c r="D3954" s="5">
        <f t="shared" si="489"/>
        <v>9</v>
      </c>
      <c r="E3954" s="5" t="str">
        <f t="shared" si="490"/>
        <v>Sep</v>
      </c>
      <c r="F3954" s="5" t="str">
        <f t="shared" si="491"/>
        <v>Q3</v>
      </c>
      <c r="G3954" s="5" t="s">
        <v>35</v>
      </c>
      <c r="H3954" s="5" t="s">
        <v>44</v>
      </c>
      <c r="I3954" s="5" t="s">
        <v>45</v>
      </c>
      <c r="J3954" s="5" t="s">
        <v>46</v>
      </c>
      <c r="K3954" s="5" t="s">
        <v>61</v>
      </c>
      <c r="L3954" s="5" t="s">
        <v>48</v>
      </c>
      <c r="M3954" s="5" t="s">
        <v>49</v>
      </c>
      <c r="N3954" s="5">
        <v>1</v>
      </c>
      <c r="O3954" s="7">
        <v>237</v>
      </c>
      <c r="P3954" s="8">
        <v>0.05</v>
      </c>
      <c r="Q3954" s="7">
        <v>99</v>
      </c>
      <c r="R3954" s="9">
        <f t="shared" si="492"/>
        <v>225.14999999999998</v>
      </c>
      <c r="S3954" s="9">
        <f t="shared" si="493"/>
        <v>99</v>
      </c>
      <c r="T3954" s="9">
        <f t="shared" si="494"/>
        <v>126.14999999999998</v>
      </c>
      <c r="U3954" s="10">
        <f t="shared" si="495"/>
        <v>0.56029313790806123</v>
      </c>
      <c r="V3954" s="5" t="s">
        <v>42</v>
      </c>
    </row>
    <row r="3955" spans="1:22" x14ac:dyDescent="0.3">
      <c r="A3955" s="5" t="s">
        <v>4042</v>
      </c>
      <c r="B3955" s="6">
        <v>45919</v>
      </c>
      <c r="C3955" s="5">
        <f t="shared" si="488"/>
        <v>2025</v>
      </c>
      <c r="D3955" s="5">
        <f t="shared" si="489"/>
        <v>9</v>
      </c>
      <c r="E3955" s="5" t="str">
        <f t="shared" si="490"/>
        <v>Sep</v>
      </c>
      <c r="F3955" s="5" t="str">
        <f t="shared" si="491"/>
        <v>Q3</v>
      </c>
      <c r="G3955" s="5" t="s">
        <v>63</v>
      </c>
      <c r="H3955" s="5" t="s">
        <v>64</v>
      </c>
      <c r="I3955" s="5" t="s">
        <v>65</v>
      </c>
      <c r="J3955" s="5" t="s">
        <v>81</v>
      </c>
      <c r="K3955" s="5" t="s">
        <v>82</v>
      </c>
      <c r="L3955" s="5" t="s">
        <v>48</v>
      </c>
      <c r="M3955" s="5" t="s">
        <v>49</v>
      </c>
      <c r="N3955" s="5">
        <v>2</v>
      </c>
      <c r="O3955" s="7">
        <v>6795</v>
      </c>
      <c r="P3955" s="8">
        <v>0.05</v>
      </c>
      <c r="Q3955" s="7">
        <v>3771</v>
      </c>
      <c r="R3955" s="9">
        <f t="shared" si="492"/>
        <v>12910.5</v>
      </c>
      <c r="S3955" s="9">
        <f t="shared" si="493"/>
        <v>7542</v>
      </c>
      <c r="T3955" s="9">
        <f t="shared" si="494"/>
        <v>5368.5</v>
      </c>
      <c r="U3955" s="10">
        <f t="shared" si="495"/>
        <v>0.41582432903450678</v>
      </c>
      <c r="V3955" s="5" t="s">
        <v>42</v>
      </c>
    </row>
    <row r="3956" spans="1:22" x14ac:dyDescent="0.3">
      <c r="A3956" s="5" t="s">
        <v>4043</v>
      </c>
      <c r="B3956" s="6">
        <v>45919</v>
      </c>
      <c r="C3956" s="5">
        <f t="shared" si="488"/>
        <v>2025</v>
      </c>
      <c r="D3956" s="5">
        <f t="shared" si="489"/>
        <v>9</v>
      </c>
      <c r="E3956" s="5" t="str">
        <f t="shared" si="490"/>
        <v>Sep</v>
      </c>
      <c r="F3956" s="5" t="str">
        <f t="shared" si="491"/>
        <v>Q3</v>
      </c>
      <c r="G3956" s="5" t="s">
        <v>51</v>
      </c>
      <c r="H3956" s="5" t="s">
        <v>52</v>
      </c>
      <c r="I3956" s="5" t="s">
        <v>53</v>
      </c>
      <c r="J3956" s="5" t="s">
        <v>54</v>
      </c>
      <c r="K3956" s="5" t="s">
        <v>99</v>
      </c>
      <c r="L3956" s="5" t="s">
        <v>76</v>
      </c>
      <c r="M3956" s="5" t="s">
        <v>49</v>
      </c>
      <c r="N3956" s="5">
        <v>2</v>
      </c>
      <c r="O3956" s="7">
        <v>1642</v>
      </c>
      <c r="P3956" s="8">
        <v>0.15</v>
      </c>
      <c r="Q3956" s="7">
        <v>857</v>
      </c>
      <c r="R3956" s="9">
        <f t="shared" si="492"/>
        <v>2791.4</v>
      </c>
      <c r="S3956" s="9">
        <f t="shared" si="493"/>
        <v>1714</v>
      </c>
      <c r="T3956" s="9">
        <f t="shared" si="494"/>
        <v>1077.4000000000001</v>
      </c>
      <c r="U3956" s="10">
        <f t="shared" si="495"/>
        <v>0.38597119724869244</v>
      </c>
      <c r="V3956" s="5" t="s">
        <v>120</v>
      </c>
    </row>
    <row r="3957" spans="1:22" x14ac:dyDescent="0.3">
      <c r="A3957" s="5" t="s">
        <v>4044</v>
      </c>
      <c r="B3957" s="6">
        <v>45919</v>
      </c>
      <c r="C3957" s="5">
        <f t="shared" si="488"/>
        <v>2025</v>
      </c>
      <c r="D3957" s="5">
        <f t="shared" si="489"/>
        <v>9</v>
      </c>
      <c r="E3957" s="5" t="str">
        <f t="shared" si="490"/>
        <v>Sep</v>
      </c>
      <c r="F3957" s="5" t="str">
        <f t="shared" si="491"/>
        <v>Q3</v>
      </c>
      <c r="G3957" s="5" t="s">
        <v>58</v>
      </c>
      <c r="H3957" s="5" t="s">
        <v>68</v>
      </c>
      <c r="I3957" s="5" t="s">
        <v>69</v>
      </c>
      <c r="J3957" s="5" t="s">
        <v>54</v>
      </c>
      <c r="K3957" s="5" t="s">
        <v>55</v>
      </c>
      <c r="L3957" s="5" t="s">
        <v>40</v>
      </c>
      <c r="M3957" s="5" t="s">
        <v>49</v>
      </c>
      <c r="N3957" s="5">
        <v>5</v>
      </c>
      <c r="O3957" s="7">
        <v>2710</v>
      </c>
      <c r="P3957" s="8">
        <v>0</v>
      </c>
      <c r="Q3957" s="7">
        <v>1661</v>
      </c>
      <c r="R3957" s="9">
        <f t="shared" si="492"/>
        <v>13550</v>
      </c>
      <c r="S3957" s="9">
        <f t="shared" si="493"/>
        <v>8305</v>
      </c>
      <c r="T3957" s="9">
        <f t="shared" si="494"/>
        <v>5245</v>
      </c>
      <c r="U3957" s="10">
        <f t="shared" si="495"/>
        <v>0.38708487084870846</v>
      </c>
      <c r="V3957" s="5" t="s">
        <v>42</v>
      </c>
    </row>
    <row r="3958" spans="1:22" x14ac:dyDescent="0.3">
      <c r="A3958" s="5" t="s">
        <v>4045</v>
      </c>
      <c r="B3958" s="6">
        <v>45919</v>
      </c>
      <c r="C3958" s="5">
        <f t="shared" si="488"/>
        <v>2025</v>
      </c>
      <c r="D3958" s="5">
        <f t="shared" si="489"/>
        <v>9</v>
      </c>
      <c r="E3958" s="5" t="str">
        <f t="shared" si="490"/>
        <v>Sep</v>
      </c>
      <c r="F3958" s="5" t="str">
        <f t="shared" si="491"/>
        <v>Q3</v>
      </c>
      <c r="G3958" s="5" t="s">
        <v>58</v>
      </c>
      <c r="H3958" s="5" t="s">
        <v>72</v>
      </c>
      <c r="I3958" s="5" t="s">
        <v>73</v>
      </c>
      <c r="J3958" s="5" t="s">
        <v>38</v>
      </c>
      <c r="K3958" s="5" t="s">
        <v>75</v>
      </c>
      <c r="L3958" s="5" t="s">
        <v>40</v>
      </c>
      <c r="M3958" s="5" t="s">
        <v>49</v>
      </c>
      <c r="N3958" s="5">
        <v>2</v>
      </c>
      <c r="O3958" s="7">
        <v>11710</v>
      </c>
      <c r="P3958" s="8">
        <v>0.1</v>
      </c>
      <c r="Q3958" s="7">
        <v>8814</v>
      </c>
      <c r="R3958" s="9">
        <f t="shared" si="492"/>
        <v>21078</v>
      </c>
      <c r="S3958" s="9">
        <f t="shared" si="493"/>
        <v>17628</v>
      </c>
      <c r="T3958" s="9">
        <f t="shared" si="494"/>
        <v>3450</v>
      </c>
      <c r="U3958" s="10">
        <f t="shared" si="495"/>
        <v>0.16367776828921149</v>
      </c>
      <c r="V3958" s="5" t="s">
        <v>42</v>
      </c>
    </row>
    <row r="3959" spans="1:22" x14ac:dyDescent="0.3">
      <c r="A3959" s="5" t="s">
        <v>4046</v>
      </c>
      <c r="B3959" s="6">
        <v>45920</v>
      </c>
      <c r="C3959" s="5">
        <f t="shared" si="488"/>
        <v>2025</v>
      </c>
      <c r="D3959" s="5">
        <f t="shared" si="489"/>
        <v>9</v>
      </c>
      <c r="E3959" s="5" t="str">
        <f t="shared" si="490"/>
        <v>Sep</v>
      </c>
      <c r="F3959" s="5" t="str">
        <f t="shared" si="491"/>
        <v>Q3</v>
      </c>
      <c r="G3959" s="5" t="s">
        <v>35</v>
      </c>
      <c r="H3959" s="5" t="s">
        <v>44</v>
      </c>
      <c r="I3959" s="5" t="s">
        <v>45</v>
      </c>
      <c r="J3959" s="5" t="s">
        <v>54</v>
      </c>
      <c r="K3959" s="5" t="s">
        <v>99</v>
      </c>
      <c r="L3959" s="5" t="s">
        <v>48</v>
      </c>
      <c r="M3959" s="5" t="s">
        <v>49</v>
      </c>
      <c r="N3959" s="5">
        <v>5</v>
      </c>
      <c r="O3959" s="7">
        <v>1954</v>
      </c>
      <c r="P3959" s="8">
        <v>0.15</v>
      </c>
      <c r="Q3959" s="7">
        <v>1033</v>
      </c>
      <c r="R3959" s="9">
        <f t="shared" si="492"/>
        <v>8304.5</v>
      </c>
      <c r="S3959" s="9">
        <f t="shared" si="493"/>
        <v>5165</v>
      </c>
      <c r="T3959" s="9">
        <f t="shared" si="494"/>
        <v>3139.5</v>
      </c>
      <c r="U3959" s="10">
        <f t="shared" si="495"/>
        <v>0.37804804623999039</v>
      </c>
      <c r="V3959" s="5" t="s">
        <v>42</v>
      </c>
    </row>
    <row r="3960" spans="1:22" x14ac:dyDescent="0.3">
      <c r="A3960" s="5" t="s">
        <v>4047</v>
      </c>
      <c r="B3960" s="6">
        <v>45920</v>
      </c>
      <c r="C3960" s="5">
        <f t="shared" si="488"/>
        <v>2025</v>
      </c>
      <c r="D3960" s="5">
        <f t="shared" si="489"/>
        <v>9</v>
      </c>
      <c r="E3960" s="5" t="str">
        <f t="shared" si="490"/>
        <v>Sep</v>
      </c>
      <c r="F3960" s="5" t="str">
        <f t="shared" si="491"/>
        <v>Q3</v>
      </c>
      <c r="G3960" s="5" t="s">
        <v>51</v>
      </c>
      <c r="H3960" s="5" t="s">
        <v>52</v>
      </c>
      <c r="I3960" s="5" t="s">
        <v>53</v>
      </c>
      <c r="J3960" s="5" t="s">
        <v>54</v>
      </c>
      <c r="K3960" s="5" t="s">
        <v>84</v>
      </c>
      <c r="L3960" s="5" t="s">
        <v>40</v>
      </c>
      <c r="M3960" s="5" t="s">
        <v>49</v>
      </c>
      <c r="N3960" s="5">
        <v>3</v>
      </c>
      <c r="O3960" s="7">
        <v>2288</v>
      </c>
      <c r="P3960" s="8">
        <v>0.15</v>
      </c>
      <c r="Q3960" s="7">
        <v>1155</v>
      </c>
      <c r="R3960" s="9">
        <f t="shared" si="492"/>
        <v>5834.4</v>
      </c>
      <c r="S3960" s="9">
        <f t="shared" si="493"/>
        <v>3465</v>
      </c>
      <c r="T3960" s="9">
        <f t="shared" si="494"/>
        <v>2369.3999999999996</v>
      </c>
      <c r="U3960" s="10">
        <f t="shared" si="495"/>
        <v>0.40610859728506782</v>
      </c>
      <c r="V3960" s="5" t="s">
        <v>42</v>
      </c>
    </row>
    <row r="3961" spans="1:22" x14ac:dyDescent="0.3">
      <c r="A3961" s="5" t="s">
        <v>4048</v>
      </c>
      <c r="B3961" s="6">
        <v>45920</v>
      </c>
      <c r="C3961" s="5">
        <f t="shared" si="488"/>
        <v>2025</v>
      </c>
      <c r="D3961" s="5">
        <f t="shared" si="489"/>
        <v>9</v>
      </c>
      <c r="E3961" s="5" t="str">
        <f t="shared" si="490"/>
        <v>Sep</v>
      </c>
      <c r="F3961" s="5" t="str">
        <f t="shared" si="491"/>
        <v>Q3</v>
      </c>
      <c r="G3961" s="5" t="s">
        <v>63</v>
      </c>
      <c r="H3961" s="5" t="s">
        <v>109</v>
      </c>
      <c r="I3961" s="5" t="s">
        <v>110</v>
      </c>
      <c r="J3961" s="5" t="s">
        <v>46</v>
      </c>
      <c r="K3961" s="5" t="s">
        <v>61</v>
      </c>
      <c r="L3961" s="5" t="s">
        <v>76</v>
      </c>
      <c r="M3961" s="5" t="s">
        <v>56</v>
      </c>
      <c r="N3961" s="5">
        <v>1</v>
      </c>
      <c r="O3961" s="7">
        <v>227</v>
      </c>
      <c r="P3961" s="8">
        <v>0.05</v>
      </c>
      <c r="Q3961" s="7">
        <v>96</v>
      </c>
      <c r="R3961" s="9">
        <f t="shared" si="492"/>
        <v>215.64999999999998</v>
      </c>
      <c r="S3961" s="9">
        <f t="shared" si="493"/>
        <v>96</v>
      </c>
      <c r="T3961" s="9">
        <f t="shared" si="494"/>
        <v>119.64999999999998</v>
      </c>
      <c r="U3961" s="10">
        <f t="shared" si="495"/>
        <v>0.55483422211917455</v>
      </c>
      <c r="V3961" s="5" t="s">
        <v>42</v>
      </c>
    </row>
    <row r="3962" spans="1:22" x14ac:dyDescent="0.3">
      <c r="A3962" s="5" t="s">
        <v>4049</v>
      </c>
      <c r="B3962" s="6">
        <v>45920</v>
      </c>
      <c r="C3962" s="5">
        <f t="shared" si="488"/>
        <v>2025</v>
      </c>
      <c r="D3962" s="5">
        <f t="shared" si="489"/>
        <v>9</v>
      </c>
      <c r="E3962" s="5" t="str">
        <f t="shared" si="490"/>
        <v>Sep</v>
      </c>
      <c r="F3962" s="5" t="str">
        <f t="shared" si="491"/>
        <v>Q3</v>
      </c>
      <c r="G3962" s="5" t="s">
        <v>51</v>
      </c>
      <c r="H3962" s="5" t="s">
        <v>52</v>
      </c>
      <c r="I3962" s="5" t="s">
        <v>53</v>
      </c>
      <c r="J3962" s="5" t="s">
        <v>38</v>
      </c>
      <c r="K3962" s="5" t="s">
        <v>75</v>
      </c>
      <c r="L3962" s="5" t="s">
        <v>76</v>
      </c>
      <c r="M3962" s="5" t="s">
        <v>49</v>
      </c>
      <c r="N3962" s="5">
        <v>1</v>
      </c>
      <c r="O3962" s="7">
        <v>10639</v>
      </c>
      <c r="P3962" s="8">
        <v>0.1</v>
      </c>
      <c r="Q3962" s="7">
        <v>7720</v>
      </c>
      <c r="R3962" s="9">
        <f t="shared" si="492"/>
        <v>9575.1</v>
      </c>
      <c r="S3962" s="9">
        <f t="shared" si="493"/>
        <v>7720</v>
      </c>
      <c r="T3962" s="9">
        <f t="shared" si="494"/>
        <v>1855.1000000000004</v>
      </c>
      <c r="U3962" s="10">
        <f t="shared" si="495"/>
        <v>0.19374210191016286</v>
      </c>
      <c r="V3962" s="5" t="s">
        <v>42</v>
      </c>
    </row>
    <row r="3963" spans="1:22" x14ac:dyDescent="0.3">
      <c r="A3963" s="5" t="s">
        <v>4050</v>
      </c>
      <c r="B3963" s="6">
        <v>45920</v>
      </c>
      <c r="C3963" s="5">
        <f t="shared" si="488"/>
        <v>2025</v>
      </c>
      <c r="D3963" s="5">
        <f t="shared" si="489"/>
        <v>9</v>
      </c>
      <c r="E3963" s="5" t="str">
        <f t="shared" si="490"/>
        <v>Sep</v>
      </c>
      <c r="F3963" s="5" t="str">
        <f t="shared" si="491"/>
        <v>Q3</v>
      </c>
      <c r="G3963" s="5" t="s">
        <v>63</v>
      </c>
      <c r="H3963" s="5" t="s">
        <v>109</v>
      </c>
      <c r="I3963" s="5" t="s">
        <v>110</v>
      </c>
      <c r="J3963" s="5" t="s">
        <v>81</v>
      </c>
      <c r="K3963" s="5" t="s">
        <v>82</v>
      </c>
      <c r="L3963" s="5" t="s">
        <v>48</v>
      </c>
      <c r="M3963" s="5" t="s">
        <v>56</v>
      </c>
      <c r="N3963" s="5">
        <v>4</v>
      </c>
      <c r="O3963" s="7">
        <v>5936</v>
      </c>
      <c r="P3963" s="8">
        <v>0.15</v>
      </c>
      <c r="Q3963" s="7">
        <v>3346</v>
      </c>
      <c r="R3963" s="9">
        <f t="shared" si="492"/>
        <v>20182.399999999998</v>
      </c>
      <c r="S3963" s="9">
        <f t="shared" si="493"/>
        <v>13384</v>
      </c>
      <c r="T3963" s="9">
        <f t="shared" si="494"/>
        <v>6798.3999999999978</v>
      </c>
      <c r="U3963" s="10">
        <f t="shared" si="495"/>
        <v>0.3368479467258601</v>
      </c>
      <c r="V3963" s="5" t="s">
        <v>42</v>
      </c>
    </row>
    <row r="3964" spans="1:22" x14ac:dyDescent="0.3">
      <c r="A3964" s="5" t="s">
        <v>4051</v>
      </c>
      <c r="B3964" s="6">
        <v>45921</v>
      </c>
      <c r="C3964" s="5">
        <f t="shared" si="488"/>
        <v>2025</v>
      </c>
      <c r="D3964" s="5">
        <f t="shared" si="489"/>
        <v>9</v>
      </c>
      <c r="E3964" s="5" t="str">
        <f t="shared" si="490"/>
        <v>Sep</v>
      </c>
      <c r="F3964" s="5" t="str">
        <f t="shared" si="491"/>
        <v>Q3</v>
      </c>
      <c r="G3964" s="5" t="s">
        <v>58</v>
      </c>
      <c r="H3964" s="5" t="s">
        <v>72</v>
      </c>
      <c r="I3964" s="5" t="s">
        <v>73</v>
      </c>
      <c r="J3964" s="5" t="s">
        <v>46</v>
      </c>
      <c r="K3964" s="5" t="s">
        <v>61</v>
      </c>
      <c r="L3964" s="5" t="s">
        <v>48</v>
      </c>
      <c r="M3964" s="5" t="s">
        <v>56</v>
      </c>
      <c r="N3964" s="5">
        <v>1</v>
      </c>
      <c r="O3964" s="7">
        <v>270</v>
      </c>
      <c r="P3964" s="8">
        <v>0.1</v>
      </c>
      <c r="Q3964" s="7">
        <v>116</v>
      </c>
      <c r="R3964" s="9">
        <f t="shared" si="492"/>
        <v>243</v>
      </c>
      <c r="S3964" s="9">
        <f t="shared" si="493"/>
        <v>116</v>
      </c>
      <c r="T3964" s="9">
        <f t="shared" si="494"/>
        <v>127</v>
      </c>
      <c r="U3964" s="10">
        <f t="shared" si="495"/>
        <v>0.52263374485596703</v>
      </c>
      <c r="V3964" s="5" t="s">
        <v>42</v>
      </c>
    </row>
    <row r="3965" spans="1:22" x14ac:dyDescent="0.3">
      <c r="A3965" s="5" t="s">
        <v>4052</v>
      </c>
      <c r="B3965" s="6">
        <v>45921</v>
      </c>
      <c r="C3965" s="5">
        <f t="shared" si="488"/>
        <v>2025</v>
      </c>
      <c r="D3965" s="5">
        <f t="shared" si="489"/>
        <v>9</v>
      </c>
      <c r="E3965" s="5" t="str">
        <f t="shared" si="490"/>
        <v>Sep</v>
      </c>
      <c r="F3965" s="5" t="str">
        <f t="shared" si="491"/>
        <v>Q3</v>
      </c>
      <c r="G3965" s="5" t="s">
        <v>58</v>
      </c>
      <c r="H3965" s="5" t="s">
        <v>59</v>
      </c>
      <c r="I3965" s="5" t="s">
        <v>60</v>
      </c>
      <c r="J3965" s="5" t="s">
        <v>46</v>
      </c>
      <c r="K3965" s="5" t="s">
        <v>47</v>
      </c>
      <c r="L3965" s="5" t="s">
        <v>76</v>
      </c>
      <c r="M3965" s="5" t="s">
        <v>41</v>
      </c>
      <c r="N3965" s="5">
        <v>1</v>
      </c>
      <c r="O3965" s="7">
        <v>405</v>
      </c>
      <c r="P3965" s="8">
        <v>0.1</v>
      </c>
      <c r="Q3965" s="7">
        <v>188</v>
      </c>
      <c r="R3965" s="9">
        <f t="shared" si="492"/>
        <v>364.5</v>
      </c>
      <c r="S3965" s="9">
        <f t="shared" si="493"/>
        <v>188</v>
      </c>
      <c r="T3965" s="9">
        <f t="shared" si="494"/>
        <v>176.5</v>
      </c>
      <c r="U3965" s="10">
        <f t="shared" si="495"/>
        <v>0.48422496570644719</v>
      </c>
      <c r="V3965" s="5" t="s">
        <v>42</v>
      </c>
    </row>
    <row r="3966" spans="1:22" x14ac:dyDescent="0.3">
      <c r="A3966" s="5" t="s">
        <v>4053</v>
      </c>
      <c r="B3966" s="6">
        <v>45921</v>
      </c>
      <c r="C3966" s="5">
        <f t="shared" si="488"/>
        <v>2025</v>
      </c>
      <c r="D3966" s="5">
        <f t="shared" si="489"/>
        <v>9</v>
      </c>
      <c r="E3966" s="5" t="str">
        <f t="shared" si="490"/>
        <v>Sep</v>
      </c>
      <c r="F3966" s="5" t="str">
        <f t="shared" si="491"/>
        <v>Q3</v>
      </c>
      <c r="G3966" s="5" t="s">
        <v>51</v>
      </c>
      <c r="H3966" s="5" t="s">
        <v>52</v>
      </c>
      <c r="I3966" s="5" t="s">
        <v>53</v>
      </c>
      <c r="J3966" s="5" t="s">
        <v>54</v>
      </c>
      <c r="K3966" s="5" t="s">
        <v>55</v>
      </c>
      <c r="L3966" s="5" t="s">
        <v>40</v>
      </c>
      <c r="M3966" s="5" t="s">
        <v>56</v>
      </c>
      <c r="N3966" s="5">
        <v>4</v>
      </c>
      <c r="O3966" s="7">
        <v>2846</v>
      </c>
      <c r="P3966" s="8">
        <v>0.1</v>
      </c>
      <c r="Q3966" s="7">
        <v>1693</v>
      </c>
      <c r="R3966" s="9">
        <f t="shared" si="492"/>
        <v>10245.6</v>
      </c>
      <c r="S3966" s="9">
        <f t="shared" si="493"/>
        <v>6772</v>
      </c>
      <c r="T3966" s="9">
        <f t="shared" si="494"/>
        <v>3473.6000000000004</v>
      </c>
      <c r="U3966" s="10">
        <f t="shared" si="495"/>
        <v>0.33903334114156325</v>
      </c>
      <c r="V3966" s="5" t="s">
        <v>42</v>
      </c>
    </row>
    <row r="3967" spans="1:22" x14ac:dyDescent="0.3">
      <c r="A3967" s="5" t="s">
        <v>4054</v>
      </c>
      <c r="B3967" s="6">
        <v>45921</v>
      </c>
      <c r="C3967" s="5">
        <f t="shared" si="488"/>
        <v>2025</v>
      </c>
      <c r="D3967" s="5">
        <f t="shared" si="489"/>
        <v>9</v>
      </c>
      <c r="E3967" s="5" t="str">
        <f t="shared" si="490"/>
        <v>Sep</v>
      </c>
      <c r="F3967" s="5" t="str">
        <f t="shared" si="491"/>
        <v>Q3</v>
      </c>
      <c r="G3967" s="5" t="s">
        <v>58</v>
      </c>
      <c r="H3967" s="5" t="s">
        <v>68</v>
      </c>
      <c r="I3967" s="5" t="s">
        <v>69</v>
      </c>
      <c r="J3967" s="5" t="s">
        <v>81</v>
      </c>
      <c r="K3967" s="5" t="s">
        <v>130</v>
      </c>
      <c r="L3967" s="5" t="s">
        <v>40</v>
      </c>
      <c r="M3967" s="5" t="s">
        <v>41</v>
      </c>
      <c r="N3967" s="5">
        <v>5</v>
      </c>
      <c r="O3967" s="7">
        <v>14454</v>
      </c>
      <c r="P3967" s="8">
        <v>0.4</v>
      </c>
      <c r="Q3967" s="7">
        <v>8628</v>
      </c>
      <c r="R3967" s="9">
        <f t="shared" si="492"/>
        <v>43362</v>
      </c>
      <c r="S3967" s="9">
        <f t="shared" si="493"/>
        <v>43140</v>
      </c>
      <c r="T3967" s="9">
        <f t="shared" si="494"/>
        <v>222</v>
      </c>
      <c r="U3967" s="10">
        <f t="shared" si="495"/>
        <v>5.1196900511969005E-3</v>
      </c>
      <c r="V3967" s="5" t="s">
        <v>42</v>
      </c>
    </row>
    <row r="3968" spans="1:22" x14ac:dyDescent="0.3">
      <c r="A3968" s="5" t="s">
        <v>4055</v>
      </c>
      <c r="B3968" s="6">
        <v>45921</v>
      </c>
      <c r="C3968" s="5">
        <f t="shared" si="488"/>
        <v>2025</v>
      </c>
      <c r="D3968" s="5">
        <f t="shared" si="489"/>
        <v>9</v>
      </c>
      <c r="E3968" s="5" t="str">
        <f t="shared" si="490"/>
        <v>Sep</v>
      </c>
      <c r="F3968" s="5" t="str">
        <f t="shared" si="491"/>
        <v>Q3</v>
      </c>
      <c r="G3968" s="5" t="s">
        <v>51</v>
      </c>
      <c r="H3968" s="5" t="s">
        <v>106</v>
      </c>
      <c r="I3968" s="5" t="s">
        <v>107</v>
      </c>
      <c r="J3968" s="5" t="s">
        <v>46</v>
      </c>
      <c r="K3968" s="5" t="s">
        <v>89</v>
      </c>
      <c r="L3968" s="5" t="s">
        <v>76</v>
      </c>
      <c r="M3968" s="5" t="s">
        <v>49</v>
      </c>
      <c r="N3968" s="5">
        <v>1</v>
      </c>
      <c r="O3968" s="7">
        <v>2242</v>
      </c>
      <c r="P3968" s="8">
        <v>0.15</v>
      </c>
      <c r="Q3968" s="7">
        <v>1300</v>
      </c>
      <c r="R3968" s="9">
        <f t="shared" si="492"/>
        <v>1905.7</v>
      </c>
      <c r="S3968" s="9">
        <f t="shared" si="493"/>
        <v>1300</v>
      </c>
      <c r="T3968" s="9">
        <f t="shared" si="494"/>
        <v>605.70000000000005</v>
      </c>
      <c r="U3968" s="10">
        <f t="shared" si="495"/>
        <v>0.31783596578684997</v>
      </c>
      <c r="V3968" s="5" t="s">
        <v>42</v>
      </c>
    </row>
    <row r="3969" spans="1:22" x14ac:dyDescent="0.3">
      <c r="A3969" s="5" t="s">
        <v>4056</v>
      </c>
      <c r="B3969" s="6">
        <v>45921</v>
      </c>
      <c r="C3969" s="5">
        <f t="shared" si="488"/>
        <v>2025</v>
      </c>
      <c r="D3969" s="5">
        <f t="shared" si="489"/>
        <v>9</v>
      </c>
      <c r="E3969" s="5" t="str">
        <f t="shared" si="490"/>
        <v>Sep</v>
      </c>
      <c r="F3969" s="5" t="str">
        <f t="shared" si="491"/>
        <v>Q3</v>
      </c>
      <c r="G3969" s="5" t="s">
        <v>35</v>
      </c>
      <c r="H3969" s="5" t="s">
        <v>36</v>
      </c>
      <c r="I3969" s="5" t="s">
        <v>37</v>
      </c>
      <c r="J3969" s="5" t="s">
        <v>38</v>
      </c>
      <c r="K3969" s="5" t="s">
        <v>75</v>
      </c>
      <c r="L3969" s="5" t="s">
        <v>76</v>
      </c>
      <c r="M3969" s="5" t="s">
        <v>41</v>
      </c>
      <c r="N3969" s="5">
        <v>3</v>
      </c>
      <c r="O3969" s="7">
        <v>11383</v>
      </c>
      <c r="P3969" s="8">
        <v>0.15</v>
      </c>
      <c r="Q3969" s="7">
        <v>8612</v>
      </c>
      <c r="R3969" s="9">
        <f t="shared" si="492"/>
        <v>29026.649999999998</v>
      </c>
      <c r="S3969" s="9">
        <f t="shared" si="493"/>
        <v>25836</v>
      </c>
      <c r="T3969" s="9">
        <f t="shared" si="494"/>
        <v>3190.6499999999978</v>
      </c>
      <c r="U3969" s="10">
        <f t="shared" si="495"/>
        <v>0.1099213998170646</v>
      </c>
      <c r="V3969" s="5" t="s">
        <v>42</v>
      </c>
    </row>
    <row r="3970" spans="1:22" x14ac:dyDescent="0.3">
      <c r="A3970" s="5" t="s">
        <v>4057</v>
      </c>
      <c r="B3970" s="6">
        <v>45921</v>
      </c>
      <c r="C3970" s="5">
        <f t="shared" ref="C3970:C4033" si="496">YEAR(B3970)</f>
        <v>2025</v>
      </c>
      <c r="D3970" s="5">
        <f t="shared" ref="D3970:D4033" si="497">MONTH(B3970)</f>
        <v>9</v>
      </c>
      <c r="E3970" s="5" t="str">
        <f t="shared" ref="E3970:E4033" si="498">TEXT(B3970,"mmm")</f>
        <v>Sep</v>
      </c>
      <c r="F3970" s="5" t="str">
        <f t="shared" ref="F3970:F4033" si="499">"Q"&amp;ROUNDUP(D3970/3,0)</f>
        <v>Q3</v>
      </c>
      <c r="G3970" s="5" t="s">
        <v>58</v>
      </c>
      <c r="H3970" s="5" t="s">
        <v>72</v>
      </c>
      <c r="I3970" s="5" t="s">
        <v>73</v>
      </c>
      <c r="J3970" s="5" t="s">
        <v>46</v>
      </c>
      <c r="K3970" s="5" t="s">
        <v>61</v>
      </c>
      <c r="L3970" s="5" t="s">
        <v>48</v>
      </c>
      <c r="M3970" s="5" t="s">
        <v>56</v>
      </c>
      <c r="N3970" s="5">
        <v>2</v>
      </c>
      <c r="O3970" s="7">
        <v>264</v>
      </c>
      <c r="P3970" s="8">
        <v>0.1</v>
      </c>
      <c r="Q3970" s="7">
        <v>112</v>
      </c>
      <c r="R3970" s="9">
        <f t="shared" ref="R3970:R4033" si="500">N3970*O3970*(1-P3970)</f>
        <v>475.2</v>
      </c>
      <c r="S3970" s="9">
        <f t="shared" ref="S3970:S4033" si="501">N3970*Q3970</f>
        <v>224</v>
      </c>
      <c r="T3970" s="9">
        <f t="shared" ref="T3970:T4033" si="502">R3970-S3970</f>
        <v>251.2</v>
      </c>
      <c r="U3970" s="10">
        <f t="shared" ref="U3970:U4033" si="503">IF(R3970=0,0,T3970/R3970)</f>
        <v>0.52861952861952866</v>
      </c>
      <c r="V3970" s="5" t="s">
        <v>42</v>
      </c>
    </row>
    <row r="3971" spans="1:22" x14ac:dyDescent="0.3">
      <c r="A3971" s="5" t="s">
        <v>4058</v>
      </c>
      <c r="B3971" s="6">
        <v>45922</v>
      </c>
      <c r="C3971" s="5">
        <f t="shared" si="496"/>
        <v>2025</v>
      </c>
      <c r="D3971" s="5">
        <f t="shared" si="497"/>
        <v>9</v>
      </c>
      <c r="E3971" s="5" t="str">
        <f t="shared" si="498"/>
        <v>Sep</v>
      </c>
      <c r="F3971" s="5" t="str">
        <f t="shared" si="499"/>
        <v>Q3</v>
      </c>
      <c r="G3971" s="5" t="s">
        <v>63</v>
      </c>
      <c r="H3971" s="5" t="s">
        <v>109</v>
      </c>
      <c r="I3971" s="5" t="s">
        <v>110</v>
      </c>
      <c r="J3971" s="5" t="s">
        <v>46</v>
      </c>
      <c r="K3971" s="5" t="s">
        <v>61</v>
      </c>
      <c r="L3971" s="5" t="s">
        <v>40</v>
      </c>
      <c r="M3971" s="5" t="s">
        <v>49</v>
      </c>
      <c r="N3971" s="5">
        <v>1</v>
      </c>
      <c r="O3971" s="7">
        <v>240</v>
      </c>
      <c r="P3971" s="8">
        <v>0.05</v>
      </c>
      <c r="Q3971" s="7">
        <v>100</v>
      </c>
      <c r="R3971" s="9">
        <f t="shared" si="500"/>
        <v>228</v>
      </c>
      <c r="S3971" s="9">
        <f t="shared" si="501"/>
        <v>100</v>
      </c>
      <c r="T3971" s="9">
        <f t="shared" si="502"/>
        <v>128</v>
      </c>
      <c r="U3971" s="10">
        <f t="shared" si="503"/>
        <v>0.56140350877192979</v>
      </c>
      <c r="V3971" s="5" t="s">
        <v>42</v>
      </c>
    </row>
    <row r="3972" spans="1:22" x14ac:dyDescent="0.3">
      <c r="A3972" s="5" t="s">
        <v>4059</v>
      </c>
      <c r="B3972" s="6">
        <v>45922</v>
      </c>
      <c r="C3972" s="5">
        <f t="shared" si="496"/>
        <v>2025</v>
      </c>
      <c r="D3972" s="5">
        <f t="shared" si="497"/>
        <v>9</v>
      </c>
      <c r="E3972" s="5" t="str">
        <f t="shared" si="498"/>
        <v>Sep</v>
      </c>
      <c r="F3972" s="5" t="str">
        <f t="shared" si="499"/>
        <v>Q3</v>
      </c>
      <c r="G3972" s="5" t="s">
        <v>58</v>
      </c>
      <c r="H3972" s="5" t="s">
        <v>59</v>
      </c>
      <c r="I3972" s="5" t="s">
        <v>60</v>
      </c>
      <c r="J3972" s="5" t="s">
        <v>46</v>
      </c>
      <c r="K3972" s="5" t="s">
        <v>47</v>
      </c>
      <c r="L3972" s="5" t="s">
        <v>48</v>
      </c>
      <c r="M3972" s="5" t="s">
        <v>49</v>
      </c>
      <c r="N3972" s="5">
        <v>3</v>
      </c>
      <c r="O3972" s="7">
        <v>411</v>
      </c>
      <c r="P3972" s="8">
        <v>0</v>
      </c>
      <c r="Q3972" s="7">
        <v>184</v>
      </c>
      <c r="R3972" s="9">
        <f t="shared" si="500"/>
        <v>1233</v>
      </c>
      <c r="S3972" s="9">
        <f t="shared" si="501"/>
        <v>552</v>
      </c>
      <c r="T3972" s="9">
        <f t="shared" si="502"/>
        <v>681</v>
      </c>
      <c r="U3972" s="10">
        <f t="shared" si="503"/>
        <v>0.55231143552311435</v>
      </c>
      <c r="V3972" s="5" t="s">
        <v>42</v>
      </c>
    </row>
    <row r="3973" spans="1:22" x14ac:dyDescent="0.3">
      <c r="A3973" s="5" t="s">
        <v>4060</v>
      </c>
      <c r="B3973" s="6">
        <v>45923</v>
      </c>
      <c r="C3973" s="5">
        <f t="shared" si="496"/>
        <v>2025</v>
      </c>
      <c r="D3973" s="5">
        <f t="shared" si="497"/>
        <v>9</v>
      </c>
      <c r="E3973" s="5" t="str">
        <f t="shared" si="498"/>
        <v>Sep</v>
      </c>
      <c r="F3973" s="5" t="str">
        <f t="shared" si="499"/>
        <v>Q3</v>
      </c>
      <c r="G3973" s="5" t="s">
        <v>51</v>
      </c>
      <c r="H3973" s="5" t="s">
        <v>52</v>
      </c>
      <c r="I3973" s="5" t="s">
        <v>53</v>
      </c>
      <c r="J3973" s="5" t="s">
        <v>38</v>
      </c>
      <c r="K3973" s="5" t="s">
        <v>118</v>
      </c>
      <c r="L3973" s="5" t="s">
        <v>76</v>
      </c>
      <c r="M3973" s="5" t="s">
        <v>56</v>
      </c>
      <c r="N3973" s="5">
        <v>1</v>
      </c>
      <c r="O3973" s="7">
        <v>17572</v>
      </c>
      <c r="P3973" s="8">
        <v>0.05</v>
      </c>
      <c r="Q3973" s="7">
        <v>13852</v>
      </c>
      <c r="R3973" s="9">
        <f t="shared" si="500"/>
        <v>16693.399999999998</v>
      </c>
      <c r="S3973" s="9">
        <f t="shared" si="501"/>
        <v>13852</v>
      </c>
      <c r="T3973" s="9">
        <f t="shared" si="502"/>
        <v>2841.3999999999978</v>
      </c>
      <c r="U3973" s="10">
        <f t="shared" si="503"/>
        <v>0.17021098158553669</v>
      </c>
      <c r="V3973" s="5" t="s">
        <v>42</v>
      </c>
    </row>
    <row r="3974" spans="1:22" x14ac:dyDescent="0.3">
      <c r="A3974" s="5" t="s">
        <v>4061</v>
      </c>
      <c r="B3974" s="6">
        <v>45923</v>
      </c>
      <c r="C3974" s="5">
        <f t="shared" si="496"/>
        <v>2025</v>
      </c>
      <c r="D3974" s="5">
        <f t="shared" si="497"/>
        <v>9</v>
      </c>
      <c r="E3974" s="5" t="str">
        <f t="shared" si="498"/>
        <v>Sep</v>
      </c>
      <c r="F3974" s="5" t="str">
        <f t="shared" si="499"/>
        <v>Q3</v>
      </c>
      <c r="G3974" s="5" t="s">
        <v>63</v>
      </c>
      <c r="H3974" s="5" t="s">
        <v>86</v>
      </c>
      <c r="I3974" s="5" t="s">
        <v>87</v>
      </c>
      <c r="J3974" s="5" t="s">
        <v>54</v>
      </c>
      <c r="K3974" s="5" t="s">
        <v>55</v>
      </c>
      <c r="L3974" s="5" t="s">
        <v>76</v>
      </c>
      <c r="M3974" s="5" t="s">
        <v>49</v>
      </c>
      <c r="N3974" s="5">
        <v>1</v>
      </c>
      <c r="O3974" s="7">
        <v>2525</v>
      </c>
      <c r="P3974" s="8">
        <v>0</v>
      </c>
      <c r="Q3974" s="7">
        <v>1528</v>
      </c>
      <c r="R3974" s="9">
        <f t="shared" si="500"/>
        <v>2525</v>
      </c>
      <c r="S3974" s="9">
        <f t="shared" si="501"/>
        <v>1528</v>
      </c>
      <c r="T3974" s="9">
        <f t="shared" si="502"/>
        <v>997</v>
      </c>
      <c r="U3974" s="10">
        <f t="shared" si="503"/>
        <v>0.39485148514851487</v>
      </c>
      <c r="V3974" s="5" t="s">
        <v>42</v>
      </c>
    </row>
    <row r="3975" spans="1:22" x14ac:dyDescent="0.3">
      <c r="A3975" s="5" t="s">
        <v>4062</v>
      </c>
      <c r="B3975" s="6">
        <v>45923</v>
      </c>
      <c r="C3975" s="5">
        <f t="shared" si="496"/>
        <v>2025</v>
      </c>
      <c r="D3975" s="5">
        <f t="shared" si="497"/>
        <v>9</v>
      </c>
      <c r="E3975" s="5" t="str">
        <f t="shared" si="498"/>
        <v>Sep</v>
      </c>
      <c r="F3975" s="5" t="str">
        <f t="shared" si="499"/>
        <v>Q3</v>
      </c>
      <c r="G3975" s="5" t="s">
        <v>58</v>
      </c>
      <c r="H3975" s="5" t="s">
        <v>72</v>
      </c>
      <c r="I3975" s="5" t="s">
        <v>73</v>
      </c>
      <c r="J3975" s="5" t="s">
        <v>54</v>
      </c>
      <c r="K3975" s="5" t="s">
        <v>99</v>
      </c>
      <c r="L3975" s="5" t="s">
        <v>48</v>
      </c>
      <c r="M3975" s="5" t="s">
        <v>49</v>
      </c>
      <c r="N3975" s="5">
        <v>1</v>
      </c>
      <c r="O3975" s="7">
        <v>1911</v>
      </c>
      <c r="P3975" s="8">
        <v>0</v>
      </c>
      <c r="Q3975" s="7">
        <v>968</v>
      </c>
      <c r="R3975" s="9">
        <f t="shared" si="500"/>
        <v>1911</v>
      </c>
      <c r="S3975" s="9">
        <f t="shared" si="501"/>
        <v>968</v>
      </c>
      <c r="T3975" s="9">
        <f t="shared" si="502"/>
        <v>943</v>
      </c>
      <c r="U3975" s="10">
        <f t="shared" si="503"/>
        <v>0.49345892203035058</v>
      </c>
      <c r="V3975" s="5" t="s">
        <v>120</v>
      </c>
    </row>
    <row r="3976" spans="1:22" x14ac:dyDescent="0.3">
      <c r="A3976" s="5" t="s">
        <v>4063</v>
      </c>
      <c r="B3976" s="6">
        <v>45924</v>
      </c>
      <c r="C3976" s="5">
        <f t="shared" si="496"/>
        <v>2025</v>
      </c>
      <c r="D3976" s="5">
        <f t="shared" si="497"/>
        <v>9</v>
      </c>
      <c r="E3976" s="5" t="str">
        <f t="shared" si="498"/>
        <v>Sep</v>
      </c>
      <c r="F3976" s="5" t="str">
        <f t="shared" si="499"/>
        <v>Q3</v>
      </c>
      <c r="G3976" s="5" t="s">
        <v>58</v>
      </c>
      <c r="H3976" s="5" t="s">
        <v>72</v>
      </c>
      <c r="I3976" s="5" t="s">
        <v>73</v>
      </c>
      <c r="J3976" s="5" t="s">
        <v>46</v>
      </c>
      <c r="K3976" s="5" t="s">
        <v>66</v>
      </c>
      <c r="L3976" s="5" t="s">
        <v>40</v>
      </c>
      <c r="M3976" s="5" t="s">
        <v>49</v>
      </c>
      <c r="N3976" s="5">
        <v>3</v>
      </c>
      <c r="O3976" s="7">
        <v>272</v>
      </c>
      <c r="P3976" s="8">
        <v>0</v>
      </c>
      <c r="Q3976" s="7">
        <v>109</v>
      </c>
      <c r="R3976" s="9">
        <f t="shared" si="500"/>
        <v>816</v>
      </c>
      <c r="S3976" s="9">
        <f t="shared" si="501"/>
        <v>327</v>
      </c>
      <c r="T3976" s="9">
        <f t="shared" si="502"/>
        <v>489</v>
      </c>
      <c r="U3976" s="10">
        <f t="shared" si="503"/>
        <v>0.59926470588235292</v>
      </c>
      <c r="V3976" s="5" t="s">
        <v>42</v>
      </c>
    </row>
    <row r="3977" spans="1:22" x14ac:dyDescent="0.3">
      <c r="A3977" s="5" t="s">
        <v>4064</v>
      </c>
      <c r="B3977" s="6">
        <v>45924</v>
      </c>
      <c r="C3977" s="5">
        <f t="shared" si="496"/>
        <v>2025</v>
      </c>
      <c r="D3977" s="5">
        <f t="shared" si="497"/>
        <v>9</v>
      </c>
      <c r="E3977" s="5" t="str">
        <f t="shared" si="498"/>
        <v>Sep</v>
      </c>
      <c r="F3977" s="5" t="str">
        <f t="shared" si="499"/>
        <v>Q3</v>
      </c>
      <c r="G3977" s="5" t="s">
        <v>63</v>
      </c>
      <c r="H3977" s="5" t="s">
        <v>109</v>
      </c>
      <c r="I3977" s="5" t="s">
        <v>110</v>
      </c>
      <c r="J3977" s="5" t="s">
        <v>46</v>
      </c>
      <c r="K3977" s="5" t="s">
        <v>66</v>
      </c>
      <c r="L3977" s="5" t="s">
        <v>40</v>
      </c>
      <c r="M3977" s="5" t="s">
        <v>56</v>
      </c>
      <c r="N3977" s="5">
        <v>1</v>
      </c>
      <c r="O3977" s="7">
        <v>270</v>
      </c>
      <c r="P3977" s="8">
        <v>0</v>
      </c>
      <c r="Q3977" s="7">
        <v>107</v>
      </c>
      <c r="R3977" s="9">
        <f t="shared" si="500"/>
        <v>270</v>
      </c>
      <c r="S3977" s="9">
        <f t="shared" si="501"/>
        <v>107</v>
      </c>
      <c r="T3977" s="9">
        <f t="shared" si="502"/>
        <v>163</v>
      </c>
      <c r="U3977" s="10">
        <f t="shared" si="503"/>
        <v>0.60370370370370374</v>
      </c>
      <c r="V3977" s="5" t="s">
        <v>42</v>
      </c>
    </row>
    <row r="3978" spans="1:22" x14ac:dyDescent="0.3">
      <c r="A3978" s="5" t="s">
        <v>4065</v>
      </c>
      <c r="B3978" s="6">
        <v>45924</v>
      </c>
      <c r="C3978" s="5">
        <f t="shared" si="496"/>
        <v>2025</v>
      </c>
      <c r="D3978" s="5">
        <f t="shared" si="497"/>
        <v>9</v>
      </c>
      <c r="E3978" s="5" t="str">
        <f t="shared" si="498"/>
        <v>Sep</v>
      </c>
      <c r="F3978" s="5" t="str">
        <f t="shared" si="499"/>
        <v>Q3</v>
      </c>
      <c r="G3978" s="5" t="s">
        <v>51</v>
      </c>
      <c r="H3978" s="5" t="s">
        <v>79</v>
      </c>
      <c r="I3978" s="5" t="s">
        <v>80</v>
      </c>
      <c r="J3978" s="5" t="s">
        <v>54</v>
      </c>
      <c r="K3978" s="5" t="s">
        <v>55</v>
      </c>
      <c r="L3978" s="5" t="s">
        <v>40</v>
      </c>
      <c r="M3978" s="5" t="s">
        <v>56</v>
      </c>
      <c r="N3978" s="5">
        <v>1</v>
      </c>
      <c r="O3978" s="7">
        <v>2808</v>
      </c>
      <c r="P3978" s="8">
        <v>0.15</v>
      </c>
      <c r="Q3978" s="7">
        <v>1678</v>
      </c>
      <c r="R3978" s="9">
        <f t="shared" si="500"/>
        <v>2386.7999999999997</v>
      </c>
      <c r="S3978" s="9">
        <f t="shared" si="501"/>
        <v>1678</v>
      </c>
      <c r="T3978" s="9">
        <f t="shared" si="502"/>
        <v>708.79999999999973</v>
      </c>
      <c r="U3978" s="10">
        <f t="shared" si="503"/>
        <v>0.29696664990782629</v>
      </c>
      <c r="V3978" s="5" t="s">
        <v>42</v>
      </c>
    </row>
    <row r="3979" spans="1:22" x14ac:dyDescent="0.3">
      <c r="A3979" s="5" t="s">
        <v>4066</v>
      </c>
      <c r="B3979" s="6">
        <v>45924</v>
      </c>
      <c r="C3979" s="5">
        <f t="shared" si="496"/>
        <v>2025</v>
      </c>
      <c r="D3979" s="5">
        <f t="shared" si="497"/>
        <v>9</v>
      </c>
      <c r="E3979" s="5" t="str">
        <f t="shared" si="498"/>
        <v>Sep</v>
      </c>
      <c r="F3979" s="5" t="str">
        <f t="shared" si="499"/>
        <v>Q3</v>
      </c>
      <c r="G3979" s="5" t="s">
        <v>58</v>
      </c>
      <c r="H3979" s="5" t="s">
        <v>59</v>
      </c>
      <c r="I3979" s="5" t="s">
        <v>60</v>
      </c>
      <c r="J3979" s="5" t="s">
        <v>46</v>
      </c>
      <c r="K3979" s="5" t="s">
        <v>89</v>
      </c>
      <c r="L3979" s="5" t="s">
        <v>40</v>
      </c>
      <c r="M3979" s="5" t="s">
        <v>49</v>
      </c>
      <c r="N3979" s="5">
        <v>8</v>
      </c>
      <c r="O3979" s="7">
        <v>2008</v>
      </c>
      <c r="P3979" s="8">
        <v>0</v>
      </c>
      <c r="Q3979" s="7">
        <v>1145</v>
      </c>
      <c r="R3979" s="9">
        <f t="shared" si="500"/>
        <v>16064</v>
      </c>
      <c r="S3979" s="9">
        <f t="shared" si="501"/>
        <v>9160</v>
      </c>
      <c r="T3979" s="9">
        <f t="shared" si="502"/>
        <v>6904</v>
      </c>
      <c r="U3979" s="10">
        <f t="shared" si="503"/>
        <v>0.42978087649402391</v>
      </c>
      <c r="V3979" s="5" t="s">
        <v>42</v>
      </c>
    </row>
    <row r="3980" spans="1:22" x14ac:dyDescent="0.3">
      <c r="A3980" s="5" t="s">
        <v>4067</v>
      </c>
      <c r="B3980" s="6">
        <v>45924</v>
      </c>
      <c r="C3980" s="5">
        <f t="shared" si="496"/>
        <v>2025</v>
      </c>
      <c r="D3980" s="5">
        <f t="shared" si="497"/>
        <v>9</v>
      </c>
      <c r="E3980" s="5" t="str">
        <f t="shared" si="498"/>
        <v>Sep</v>
      </c>
      <c r="F3980" s="5" t="str">
        <f t="shared" si="499"/>
        <v>Q3</v>
      </c>
      <c r="G3980" s="5" t="s">
        <v>58</v>
      </c>
      <c r="H3980" s="5" t="s">
        <v>68</v>
      </c>
      <c r="I3980" s="5" t="s">
        <v>69</v>
      </c>
      <c r="J3980" s="5" t="s">
        <v>81</v>
      </c>
      <c r="K3980" s="5" t="s">
        <v>94</v>
      </c>
      <c r="L3980" s="5" t="s">
        <v>76</v>
      </c>
      <c r="M3980" s="5" t="s">
        <v>49</v>
      </c>
      <c r="N3980" s="5">
        <v>2</v>
      </c>
      <c r="O3980" s="7">
        <v>31044</v>
      </c>
      <c r="P3980" s="8">
        <v>0</v>
      </c>
      <c r="Q3980" s="7">
        <v>21334</v>
      </c>
      <c r="R3980" s="9">
        <f t="shared" si="500"/>
        <v>62088</v>
      </c>
      <c r="S3980" s="9">
        <f t="shared" si="501"/>
        <v>42668</v>
      </c>
      <c r="T3980" s="9">
        <f t="shared" si="502"/>
        <v>19420</v>
      </c>
      <c r="U3980" s="10">
        <f t="shared" si="503"/>
        <v>0.31278185800798869</v>
      </c>
      <c r="V3980" s="5" t="s">
        <v>42</v>
      </c>
    </row>
    <row r="3981" spans="1:22" x14ac:dyDescent="0.3">
      <c r="A3981" s="5" t="s">
        <v>4068</v>
      </c>
      <c r="B3981" s="6">
        <v>45924</v>
      </c>
      <c r="C3981" s="5">
        <f t="shared" si="496"/>
        <v>2025</v>
      </c>
      <c r="D3981" s="5">
        <f t="shared" si="497"/>
        <v>9</v>
      </c>
      <c r="E3981" s="5" t="str">
        <f t="shared" si="498"/>
        <v>Sep</v>
      </c>
      <c r="F3981" s="5" t="str">
        <f t="shared" si="499"/>
        <v>Q3</v>
      </c>
      <c r="G3981" s="5" t="s">
        <v>51</v>
      </c>
      <c r="H3981" s="5" t="s">
        <v>79</v>
      </c>
      <c r="I3981" s="5" t="s">
        <v>80</v>
      </c>
      <c r="J3981" s="5" t="s">
        <v>81</v>
      </c>
      <c r="K3981" s="5" t="s">
        <v>82</v>
      </c>
      <c r="L3981" s="5" t="s">
        <v>48</v>
      </c>
      <c r="M3981" s="5" t="s">
        <v>49</v>
      </c>
      <c r="N3981" s="5">
        <v>1</v>
      </c>
      <c r="O3981" s="7">
        <v>6676</v>
      </c>
      <c r="P3981" s="8">
        <v>0.2</v>
      </c>
      <c r="Q3981" s="7">
        <v>3652</v>
      </c>
      <c r="R3981" s="9">
        <f t="shared" si="500"/>
        <v>5340.8</v>
      </c>
      <c r="S3981" s="9">
        <f t="shared" si="501"/>
        <v>3652</v>
      </c>
      <c r="T3981" s="9">
        <f t="shared" si="502"/>
        <v>1688.8000000000002</v>
      </c>
      <c r="U3981" s="10">
        <f t="shared" si="503"/>
        <v>0.31620730976632716</v>
      </c>
      <c r="V3981" s="5" t="s">
        <v>42</v>
      </c>
    </row>
    <row r="3982" spans="1:22" x14ac:dyDescent="0.3">
      <c r="A3982" s="5" t="s">
        <v>4069</v>
      </c>
      <c r="B3982" s="6">
        <v>45924</v>
      </c>
      <c r="C3982" s="5">
        <f t="shared" si="496"/>
        <v>2025</v>
      </c>
      <c r="D3982" s="5">
        <f t="shared" si="497"/>
        <v>9</v>
      </c>
      <c r="E3982" s="5" t="str">
        <f t="shared" si="498"/>
        <v>Sep</v>
      </c>
      <c r="F3982" s="5" t="str">
        <f t="shared" si="499"/>
        <v>Q3</v>
      </c>
      <c r="G3982" s="5" t="s">
        <v>51</v>
      </c>
      <c r="H3982" s="5" t="s">
        <v>106</v>
      </c>
      <c r="I3982" s="5" t="s">
        <v>107</v>
      </c>
      <c r="J3982" s="5" t="s">
        <v>54</v>
      </c>
      <c r="K3982" s="5" t="s">
        <v>99</v>
      </c>
      <c r="L3982" s="5" t="s">
        <v>40</v>
      </c>
      <c r="M3982" s="5" t="s">
        <v>56</v>
      </c>
      <c r="N3982" s="5">
        <v>2</v>
      </c>
      <c r="O3982" s="7">
        <v>1953</v>
      </c>
      <c r="P3982" s="8">
        <v>0</v>
      </c>
      <c r="Q3982" s="7">
        <v>1017</v>
      </c>
      <c r="R3982" s="9">
        <f t="shared" si="500"/>
        <v>3906</v>
      </c>
      <c r="S3982" s="9">
        <f t="shared" si="501"/>
        <v>2034</v>
      </c>
      <c r="T3982" s="9">
        <f t="shared" si="502"/>
        <v>1872</v>
      </c>
      <c r="U3982" s="10">
        <f t="shared" si="503"/>
        <v>0.47926267281105989</v>
      </c>
      <c r="V3982" s="5" t="s">
        <v>42</v>
      </c>
    </row>
    <row r="3983" spans="1:22" x14ac:dyDescent="0.3">
      <c r="A3983" s="5" t="s">
        <v>4070</v>
      </c>
      <c r="B3983" s="6">
        <v>45924</v>
      </c>
      <c r="C3983" s="5">
        <f t="shared" si="496"/>
        <v>2025</v>
      </c>
      <c r="D3983" s="5">
        <f t="shared" si="497"/>
        <v>9</v>
      </c>
      <c r="E3983" s="5" t="str">
        <f t="shared" si="498"/>
        <v>Sep</v>
      </c>
      <c r="F3983" s="5" t="str">
        <f t="shared" si="499"/>
        <v>Q3</v>
      </c>
      <c r="G3983" s="5" t="s">
        <v>63</v>
      </c>
      <c r="H3983" s="5" t="s">
        <v>64</v>
      </c>
      <c r="I3983" s="5" t="s">
        <v>65</v>
      </c>
      <c r="J3983" s="5" t="s">
        <v>38</v>
      </c>
      <c r="K3983" s="5" t="s">
        <v>39</v>
      </c>
      <c r="L3983" s="5" t="s">
        <v>40</v>
      </c>
      <c r="M3983" s="5" t="s">
        <v>49</v>
      </c>
      <c r="N3983" s="5">
        <v>1</v>
      </c>
      <c r="O3983" s="7">
        <v>47641</v>
      </c>
      <c r="P3983" s="8">
        <v>0.1</v>
      </c>
      <c r="Q3983" s="7">
        <v>40847</v>
      </c>
      <c r="R3983" s="9">
        <f t="shared" si="500"/>
        <v>42876.9</v>
      </c>
      <c r="S3983" s="9">
        <f t="shared" si="501"/>
        <v>40847</v>
      </c>
      <c r="T3983" s="9">
        <f t="shared" si="502"/>
        <v>2029.9000000000015</v>
      </c>
      <c r="U3983" s="10">
        <f t="shared" si="503"/>
        <v>4.7342508436943938E-2</v>
      </c>
      <c r="V3983" s="5" t="s">
        <v>42</v>
      </c>
    </row>
    <row r="3984" spans="1:22" x14ac:dyDescent="0.3">
      <c r="A3984" s="5" t="s">
        <v>4071</v>
      </c>
      <c r="B3984" s="6">
        <v>45924</v>
      </c>
      <c r="C3984" s="5">
        <f t="shared" si="496"/>
        <v>2025</v>
      </c>
      <c r="D3984" s="5">
        <f t="shared" si="497"/>
        <v>9</v>
      </c>
      <c r="E3984" s="5" t="str">
        <f t="shared" si="498"/>
        <v>Sep</v>
      </c>
      <c r="F3984" s="5" t="str">
        <f t="shared" si="499"/>
        <v>Q3</v>
      </c>
      <c r="G3984" s="5" t="s">
        <v>63</v>
      </c>
      <c r="H3984" s="5" t="s">
        <v>86</v>
      </c>
      <c r="I3984" s="5" t="s">
        <v>87</v>
      </c>
      <c r="J3984" s="5" t="s">
        <v>46</v>
      </c>
      <c r="K3984" s="5" t="s">
        <v>89</v>
      </c>
      <c r="L3984" s="5" t="s">
        <v>40</v>
      </c>
      <c r="M3984" s="5" t="s">
        <v>41</v>
      </c>
      <c r="N3984" s="5">
        <v>1</v>
      </c>
      <c r="O3984" s="7">
        <v>2020</v>
      </c>
      <c r="P3984" s="8">
        <v>0.05</v>
      </c>
      <c r="Q3984" s="7">
        <v>1160</v>
      </c>
      <c r="R3984" s="9">
        <f t="shared" si="500"/>
        <v>1919</v>
      </c>
      <c r="S3984" s="9">
        <f t="shared" si="501"/>
        <v>1160</v>
      </c>
      <c r="T3984" s="9">
        <f t="shared" si="502"/>
        <v>759</v>
      </c>
      <c r="U3984" s="10">
        <f t="shared" si="503"/>
        <v>0.39551849921834287</v>
      </c>
      <c r="V3984" s="5" t="s">
        <v>42</v>
      </c>
    </row>
    <row r="3985" spans="1:22" x14ac:dyDescent="0.3">
      <c r="A3985" s="5" t="s">
        <v>4072</v>
      </c>
      <c r="B3985" s="6">
        <v>45924</v>
      </c>
      <c r="C3985" s="5">
        <f t="shared" si="496"/>
        <v>2025</v>
      </c>
      <c r="D3985" s="5">
        <f t="shared" si="497"/>
        <v>9</v>
      </c>
      <c r="E3985" s="5" t="str">
        <f t="shared" si="498"/>
        <v>Sep</v>
      </c>
      <c r="F3985" s="5" t="str">
        <f t="shared" si="499"/>
        <v>Q3</v>
      </c>
      <c r="G3985" s="5" t="s">
        <v>58</v>
      </c>
      <c r="H3985" s="5" t="s">
        <v>68</v>
      </c>
      <c r="I3985" s="5" t="s">
        <v>69</v>
      </c>
      <c r="J3985" s="5" t="s">
        <v>54</v>
      </c>
      <c r="K3985" s="5" t="s">
        <v>99</v>
      </c>
      <c r="L3985" s="5" t="s">
        <v>40</v>
      </c>
      <c r="M3985" s="5" t="s">
        <v>49</v>
      </c>
      <c r="N3985" s="5">
        <v>2</v>
      </c>
      <c r="O3985" s="7">
        <v>1792</v>
      </c>
      <c r="P3985" s="8">
        <v>0.05</v>
      </c>
      <c r="Q3985" s="7">
        <v>942</v>
      </c>
      <c r="R3985" s="9">
        <f t="shared" si="500"/>
        <v>3404.7999999999997</v>
      </c>
      <c r="S3985" s="9">
        <f t="shared" si="501"/>
        <v>1884</v>
      </c>
      <c r="T3985" s="9">
        <f t="shared" si="502"/>
        <v>1520.7999999999997</v>
      </c>
      <c r="U3985" s="10">
        <f t="shared" si="503"/>
        <v>0.4466635338345864</v>
      </c>
      <c r="V3985" s="5" t="s">
        <v>42</v>
      </c>
    </row>
    <row r="3986" spans="1:22" x14ac:dyDescent="0.3">
      <c r="A3986" s="5" t="s">
        <v>4073</v>
      </c>
      <c r="B3986" s="6">
        <v>45924</v>
      </c>
      <c r="C3986" s="5">
        <f t="shared" si="496"/>
        <v>2025</v>
      </c>
      <c r="D3986" s="5">
        <f t="shared" si="497"/>
        <v>9</v>
      </c>
      <c r="E3986" s="5" t="str">
        <f t="shared" si="498"/>
        <v>Sep</v>
      </c>
      <c r="F3986" s="5" t="str">
        <f t="shared" si="499"/>
        <v>Q3</v>
      </c>
      <c r="G3986" s="5" t="s">
        <v>35</v>
      </c>
      <c r="H3986" s="5" t="s">
        <v>36</v>
      </c>
      <c r="I3986" s="5" t="s">
        <v>37</v>
      </c>
      <c r="J3986" s="5" t="s">
        <v>54</v>
      </c>
      <c r="K3986" s="5" t="s">
        <v>99</v>
      </c>
      <c r="L3986" s="5" t="s">
        <v>40</v>
      </c>
      <c r="M3986" s="5" t="s">
        <v>41</v>
      </c>
      <c r="N3986" s="5">
        <v>1</v>
      </c>
      <c r="O3986" s="7">
        <v>1958</v>
      </c>
      <c r="P3986" s="8">
        <v>0.05</v>
      </c>
      <c r="Q3986" s="7">
        <v>996</v>
      </c>
      <c r="R3986" s="9">
        <f t="shared" si="500"/>
        <v>1860.1</v>
      </c>
      <c r="S3986" s="9">
        <f t="shared" si="501"/>
        <v>996</v>
      </c>
      <c r="T3986" s="9">
        <f t="shared" si="502"/>
        <v>864.09999999999991</v>
      </c>
      <c r="U3986" s="10">
        <f t="shared" si="503"/>
        <v>0.46454491693994943</v>
      </c>
      <c r="V3986" s="5" t="s">
        <v>42</v>
      </c>
    </row>
    <row r="3987" spans="1:22" x14ac:dyDescent="0.3">
      <c r="A3987" s="5" t="s">
        <v>4074</v>
      </c>
      <c r="B3987" s="6">
        <v>45925</v>
      </c>
      <c r="C3987" s="5">
        <f t="shared" si="496"/>
        <v>2025</v>
      </c>
      <c r="D3987" s="5">
        <f t="shared" si="497"/>
        <v>9</v>
      </c>
      <c r="E3987" s="5" t="str">
        <f t="shared" si="498"/>
        <v>Sep</v>
      </c>
      <c r="F3987" s="5" t="str">
        <f t="shared" si="499"/>
        <v>Q3</v>
      </c>
      <c r="G3987" s="5" t="s">
        <v>58</v>
      </c>
      <c r="H3987" s="5" t="s">
        <v>72</v>
      </c>
      <c r="I3987" s="5" t="s">
        <v>73</v>
      </c>
      <c r="J3987" s="5" t="s">
        <v>46</v>
      </c>
      <c r="K3987" s="5" t="s">
        <v>66</v>
      </c>
      <c r="L3987" s="5" t="s">
        <v>40</v>
      </c>
      <c r="M3987" s="5" t="s">
        <v>41</v>
      </c>
      <c r="N3987" s="5">
        <v>1</v>
      </c>
      <c r="O3987" s="7">
        <v>325</v>
      </c>
      <c r="P3987" s="8">
        <v>0.1</v>
      </c>
      <c r="Q3987" s="7">
        <v>129</v>
      </c>
      <c r="R3987" s="9">
        <f t="shared" si="500"/>
        <v>292.5</v>
      </c>
      <c r="S3987" s="9">
        <f t="shared" si="501"/>
        <v>129</v>
      </c>
      <c r="T3987" s="9">
        <f t="shared" si="502"/>
        <v>163.5</v>
      </c>
      <c r="U3987" s="10">
        <f t="shared" si="503"/>
        <v>0.55897435897435899</v>
      </c>
      <c r="V3987" s="5" t="s">
        <v>42</v>
      </c>
    </row>
    <row r="3988" spans="1:22" x14ac:dyDescent="0.3">
      <c r="A3988" s="5" t="s">
        <v>4075</v>
      </c>
      <c r="B3988" s="6">
        <v>45925</v>
      </c>
      <c r="C3988" s="5">
        <f t="shared" si="496"/>
        <v>2025</v>
      </c>
      <c r="D3988" s="5">
        <f t="shared" si="497"/>
        <v>9</v>
      </c>
      <c r="E3988" s="5" t="str">
        <f t="shared" si="498"/>
        <v>Sep</v>
      </c>
      <c r="F3988" s="5" t="str">
        <f t="shared" si="499"/>
        <v>Q3</v>
      </c>
      <c r="G3988" s="5" t="s">
        <v>58</v>
      </c>
      <c r="H3988" s="5" t="s">
        <v>68</v>
      </c>
      <c r="I3988" s="5" t="s">
        <v>69</v>
      </c>
      <c r="J3988" s="5" t="s">
        <v>38</v>
      </c>
      <c r="K3988" s="5" t="s">
        <v>75</v>
      </c>
      <c r="L3988" s="5" t="s">
        <v>40</v>
      </c>
      <c r="M3988" s="5" t="s">
        <v>56</v>
      </c>
      <c r="N3988" s="5">
        <v>4</v>
      </c>
      <c r="O3988" s="7">
        <v>10295</v>
      </c>
      <c r="P3988" s="8">
        <v>0</v>
      </c>
      <c r="Q3988" s="7">
        <v>7758</v>
      </c>
      <c r="R3988" s="9">
        <f t="shared" si="500"/>
        <v>41180</v>
      </c>
      <c r="S3988" s="9">
        <f t="shared" si="501"/>
        <v>31032</v>
      </c>
      <c r="T3988" s="9">
        <f t="shared" si="502"/>
        <v>10148</v>
      </c>
      <c r="U3988" s="10">
        <f t="shared" si="503"/>
        <v>0.24643030597377369</v>
      </c>
      <c r="V3988" s="5" t="s">
        <v>42</v>
      </c>
    </row>
    <row r="3989" spans="1:22" x14ac:dyDescent="0.3">
      <c r="A3989" s="5" t="s">
        <v>4076</v>
      </c>
      <c r="B3989" s="6">
        <v>45925</v>
      </c>
      <c r="C3989" s="5">
        <f t="shared" si="496"/>
        <v>2025</v>
      </c>
      <c r="D3989" s="5">
        <f t="shared" si="497"/>
        <v>9</v>
      </c>
      <c r="E3989" s="5" t="str">
        <f t="shared" si="498"/>
        <v>Sep</v>
      </c>
      <c r="F3989" s="5" t="str">
        <f t="shared" si="499"/>
        <v>Q3</v>
      </c>
      <c r="G3989" s="5" t="s">
        <v>35</v>
      </c>
      <c r="H3989" s="5" t="s">
        <v>36</v>
      </c>
      <c r="I3989" s="5" t="s">
        <v>37</v>
      </c>
      <c r="J3989" s="5" t="s">
        <v>81</v>
      </c>
      <c r="K3989" s="5" t="s">
        <v>94</v>
      </c>
      <c r="L3989" s="5" t="s">
        <v>40</v>
      </c>
      <c r="M3989" s="5" t="s">
        <v>41</v>
      </c>
      <c r="N3989" s="5">
        <v>5</v>
      </c>
      <c r="O3989" s="7">
        <v>31969</v>
      </c>
      <c r="P3989" s="8">
        <v>0.2</v>
      </c>
      <c r="Q3989" s="7">
        <v>21310</v>
      </c>
      <c r="R3989" s="9">
        <f t="shared" si="500"/>
        <v>127876</v>
      </c>
      <c r="S3989" s="9">
        <f t="shared" si="501"/>
        <v>106550</v>
      </c>
      <c r="T3989" s="9">
        <f t="shared" si="502"/>
        <v>21326</v>
      </c>
      <c r="U3989" s="10">
        <f t="shared" si="503"/>
        <v>0.16677093434264445</v>
      </c>
      <c r="V3989" s="5" t="s">
        <v>42</v>
      </c>
    </row>
    <row r="3990" spans="1:22" x14ac:dyDescent="0.3">
      <c r="A3990" s="5" t="s">
        <v>4077</v>
      </c>
      <c r="B3990" s="6">
        <v>45927</v>
      </c>
      <c r="C3990" s="5">
        <f t="shared" si="496"/>
        <v>2025</v>
      </c>
      <c r="D3990" s="5">
        <f t="shared" si="497"/>
        <v>9</v>
      </c>
      <c r="E3990" s="5" t="str">
        <f t="shared" si="498"/>
        <v>Sep</v>
      </c>
      <c r="F3990" s="5" t="str">
        <f t="shared" si="499"/>
        <v>Q3</v>
      </c>
      <c r="G3990" s="5" t="s">
        <v>35</v>
      </c>
      <c r="H3990" s="5" t="s">
        <v>36</v>
      </c>
      <c r="I3990" s="5" t="s">
        <v>37</v>
      </c>
      <c r="J3990" s="5" t="s">
        <v>38</v>
      </c>
      <c r="K3990" s="5" t="s">
        <v>118</v>
      </c>
      <c r="L3990" s="5" t="s">
        <v>76</v>
      </c>
      <c r="M3990" s="5" t="s">
        <v>41</v>
      </c>
      <c r="N3990" s="5">
        <v>3</v>
      </c>
      <c r="O3990" s="7">
        <v>18520</v>
      </c>
      <c r="P3990" s="8">
        <v>0.1</v>
      </c>
      <c r="Q3990" s="7">
        <v>14080</v>
      </c>
      <c r="R3990" s="9">
        <f t="shared" si="500"/>
        <v>50004</v>
      </c>
      <c r="S3990" s="9">
        <f t="shared" si="501"/>
        <v>42240</v>
      </c>
      <c r="T3990" s="9">
        <f t="shared" si="502"/>
        <v>7764</v>
      </c>
      <c r="U3990" s="10">
        <f t="shared" si="503"/>
        <v>0.15526757859371251</v>
      </c>
      <c r="V3990" s="5" t="s">
        <v>42</v>
      </c>
    </row>
    <row r="3991" spans="1:22" x14ac:dyDescent="0.3">
      <c r="A3991" s="5" t="s">
        <v>4078</v>
      </c>
      <c r="B3991" s="6">
        <v>45927</v>
      </c>
      <c r="C3991" s="5">
        <f t="shared" si="496"/>
        <v>2025</v>
      </c>
      <c r="D3991" s="5">
        <f t="shared" si="497"/>
        <v>9</v>
      </c>
      <c r="E3991" s="5" t="str">
        <f t="shared" si="498"/>
        <v>Sep</v>
      </c>
      <c r="F3991" s="5" t="str">
        <f t="shared" si="499"/>
        <v>Q3</v>
      </c>
      <c r="G3991" s="5" t="s">
        <v>51</v>
      </c>
      <c r="H3991" s="5" t="s">
        <v>52</v>
      </c>
      <c r="I3991" s="5" t="s">
        <v>53</v>
      </c>
      <c r="J3991" s="5" t="s">
        <v>81</v>
      </c>
      <c r="K3991" s="5" t="s">
        <v>94</v>
      </c>
      <c r="L3991" s="5" t="s">
        <v>40</v>
      </c>
      <c r="M3991" s="5" t="s">
        <v>49</v>
      </c>
      <c r="N3991" s="5">
        <v>3</v>
      </c>
      <c r="O3991" s="7">
        <v>29443</v>
      </c>
      <c r="P3991" s="8">
        <v>0.2</v>
      </c>
      <c r="Q3991" s="7">
        <v>20177</v>
      </c>
      <c r="R3991" s="9">
        <f t="shared" si="500"/>
        <v>70663.199999999997</v>
      </c>
      <c r="S3991" s="9">
        <f t="shared" si="501"/>
        <v>60531</v>
      </c>
      <c r="T3991" s="9">
        <f t="shared" si="502"/>
        <v>10132.199999999997</v>
      </c>
      <c r="U3991" s="10">
        <f t="shared" si="503"/>
        <v>0.14338722276941884</v>
      </c>
      <c r="V3991" s="5" t="s">
        <v>42</v>
      </c>
    </row>
    <row r="3992" spans="1:22" x14ac:dyDescent="0.3">
      <c r="A3992" s="5" t="s">
        <v>4079</v>
      </c>
      <c r="B3992" s="6">
        <v>45927</v>
      </c>
      <c r="C3992" s="5">
        <f t="shared" si="496"/>
        <v>2025</v>
      </c>
      <c r="D3992" s="5">
        <f t="shared" si="497"/>
        <v>9</v>
      </c>
      <c r="E3992" s="5" t="str">
        <f t="shared" si="498"/>
        <v>Sep</v>
      </c>
      <c r="F3992" s="5" t="str">
        <f t="shared" si="499"/>
        <v>Q3</v>
      </c>
      <c r="G3992" s="5" t="s">
        <v>63</v>
      </c>
      <c r="H3992" s="5" t="s">
        <v>86</v>
      </c>
      <c r="I3992" s="5" t="s">
        <v>87</v>
      </c>
      <c r="J3992" s="5" t="s">
        <v>54</v>
      </c>
      <c r="K3992" s="5" t="s">
        <v>99</v>
      </c>
      <c r="L3992" s="5" t="s">
        <v>48</v>
      </c>
      <c r="M3992" s="5" t="s">
        <v>56</v>
      </c>
      <c r="N3992" s="5">
        <v>1</v>
      </c>
      <c r="O3992" s="7">
        <v>1647</v>
      </c>
      <c r="P3992" s="8">
        <v>0.15</v>
      </c>
      <c r="Q3992" s="7">
        <v>856</v>
      </c>
      <c r="R3992" s="9">
        <f t="shared" si="500"/>
        <v>1399.95</v>
      </c>
      <c r="S3992" s="9">
        <f t="shared" si="501"/>
        <v>856</v>
      </c>
      <c r="T3992" s="9">
        <f t="shared" si="502"/>
        <v>543.95000000000005</v>
      </c>
      <c r="U3992" s="10">
        <f t="shared" si="503"/>
        <v>0.38854959105682346</v>
      </c>
      <c r="V3992" s="5" t="s">
        <v>42</v>
      </c>
    </row>
    <row r="3993" spans="1:22" x14ac:dyDescent="0.3">
      <c r="A3993" s="5" t="s">
        <v>4080</v>
      </c>
      <c r="B3993" s="6">
        <v>45927</v>
      </c>
      <c r="C3993" s="5">
        <f t="shared" si="496"/>
        <v>2025</v>
      </c>
      <c r="D3993" s="5">
        <f t="shared" si="497"/>
        <v>9</v>
      </c>
      <c r="E3993" s="5" t="str">
        <f t="shared" si="498"/>
        <v>Sep</v>
      </c>
      <c r="F3993" s="5" t="str">
        <f t="shared" si="499"/>
        <v>Q3</v>
      </c>
      <c r="G3993" s="5" t="s">
        <v>51</v>
      </c>
      <c r="H3993" s="5" t="s">
        <v>106</v>
      </c>
      <c r="I3993" s="5" t="s">
        <v>107</v>
      </c>
      <c r="J3993" s="5" t="s">
        <v>38</v>
      </c>
      <c r="K3993" s="5" t="s">
        <v>75</v>
      </c>
      <c r="L3993" s="5" t="s">
        <v>40</v>
      </c>
      <c r="M3993" s="5" t="s">
        <v>49</v>
      </c>
      <c r="N3993" s="5">
        <v>2</v>
      </c>
      <c r="O3993" s="7">
        <v>11901</v>
      </c>
      <c r="P3993" s="8">
        <v>0.05</v>
      </c>
      <c r="Q3993" s="7">
        <v>9066</v>
      </c>
      <c r="R3993" s="9">
        <f t="shared" si="500"/>
        <v>22611.899999999998</v>
      </c>
      <c r="S3993" s="9">
        <f t="shared" si="501"/>
        <v>18132</v>
      </c>
      <c r="T3993" s="9">
        <f t="shared" si="502"/>
        <v>4479.8999999999978</v>
      </c>
      <c r="U3993" s="10">
        <f t="shared" si="503"/>
        <v>0.19812134318655214</v>
      </c>
      <c r="V3993" s="5" t="s">
        <v>42</v>
      </c>
    </row>
    <row r="3994" spans="1:22" x14ac:dyDescent="0.3">
      <c r="A3994" s="5" t="s">
        <v>4081</v>
      </c>
      <c r="B3994" s="6">
        <v>45928</v>
      </c>
      <c r="C3994" s="5">
        <f t="shared" si="496"/>
        <v>2025</v>
      </c>
      <c r="D3994" s="5">
        <f t="shared" si="497"/>
        <v>9</v>
      </c>
      <c r="E3994" s="5" t="str">
        <f t="shared" si="498"/>
        <v>Sep</v>
      </c>
      <c r="F3994" s="5" t="str">
        <f t="shared" si="499"/>
        <v>Q3</v>
      </c>
      <c r="G3994" s="5" t="s">
        <v>51</v>
      </c>
      <c r="H3994" s="5" t="s">
        <v>52</v>
      </c>
      <c r="I3994" s="5" t="s">
        <v>53</v>
      </c>
      <c r="J3994" s="5" t="s">
        <v>46</v>
      </c>
      <c r="K3994" s="5" t="s">
        <v>89</v>
      </c>
      <c r="L3994" s="5" t="s">
        <v>40</v>
      </c>
      <c r="M3994" s="5" t="s">
        <v>56</v>
      </c>
      <c r="N3994" s="5">
        <v>1</v>
      </c>
      <c r="O3994" s="7">
        <v>2130</v>
      </c>
      <c r="P3994" s="8">
        <v>0.1</v>
      </c>
      <c r="Q3994" s="7">
        <v>1205</v>
      </c>
      <c r="R3994" s="9">
        <f t="shared" si="500"/>
        <v>1917</v>
      </c>
      <c r="S3994" s="9">
        <f t="shared" si="501"/>
        <v>1205</v>
      </c>
      <c r="T3994" s="9">
        <f t="shared" si="502"/>
        <v>712</v>
      </c>
      <c r="U3994" s="10">
        <f t="shared" si="503"/>
        <v>0.37141366718831509</v>
      </c>
      <c r="V3994" s="5" t="s">
        <v>42</v>
      </c>
    </row>
    <row r="3995" spans="1:22" x14ac:dyDescent="0.3">
      <c r="A3995" s="5" t="s">
        <v>4082</v>
      </c>
      <c r="B3995" s="6">
        <v>45928</v>
      </c>
      <c r="C3995" s="5">
        <f t="shared" si="496"/>
        <v>2025</v>
      </c>
      <c r="D3995" s="5">
        <f t="shared" si="497"/>
        <v>9</v>
      </c>
      <c r="E3995" s="5" t="str">
        <f t="shared" si="498"/>
        <v>Sep</v>
      </c>
      <c r="F3995" s="5" t="str">
        <f t="shared" si="499"/>
        <v>Q3</v>
      </c>
      <c r="G3995" s="5" t="s">
        <v>35</v>
      </c>
      <c r="H3995" s="5" t="s">
        <v>36</v>
      </c>
      <c r="I3995" s="5" t="s">
        <v>37</v>
      </c>
      <c r="J3995" s="5" t="s">
        <v>38</v>
      </c>
      <c r="K3995" s="5" t="s">
        <v>39</v>
      </c>
      <c r="L3995" s="5" t="s">
        <v>40</v>
      </c>
      <c r="M3995" s="5" t="s">
        <v>41</v>
      </c>
      <c r="N3995" s="5">
        <v>1</v>
      </c>
      <c r="O3995" s="7">
        <v>55151</v>
      </c>
      <c r="P3995" s="8">
        <v>0.05</v>
      </c>
      <c r="Q3995" s="7">
        <v>46015</v>
      </c>
      <c r="R3995" s="9">
        <f t="shared" si="500"/>
        <v>52393.45</v>
      </c>
      <c r="S3995" s="9">
        <f t="shared" si="501"/>
        <v>46015</v>
      </c>
      <c r="T3995" s="9">
        <f t="shared" si="502"/>
        <v>6378.4499999999971</v>
      </c>
      <c r="U3995" s="10">
        <f t="shared" si="503"/>
        <v>0.12174136270850645</v>
      </c>
      <c r="V3995" s="5" t="s">
        <v>42</v>
      </c>
    </row>
    <row r="3996" spans="1:22" x14ac:dyDescent="0.3">
      <c r="A3996" s="5" t="s">
        <v>4083</v>
      </c>
      <c r="B3996" s="6">
        <v>45928</v>
      </c>
      <c r="C3996" s="5">
        <f t="shared" si="496"/>
        <v>2025</v>
      </c>
      <c r="D3996" s="5">
        <f t="shared" si="497"/>
        <v>9</v>
      </c>
      <c r="E3996" s="5" t="str">
        <f t="shared" si="498"/>
        <v>Sep</v>
      </c>
      <c r="F3996" s="5" t="str">
        <f t="shared" si="499"/>
        <v>Q3</v>
      </c>
      <c r="G3996" s="5" t="s">
        <v>51</v>
      </c>
      <c r="H3996" s="5" t="s">
        <v>79</v>
      </c>
      <c r="I3996" s="5" t="s">
        <v>80</v>
      </c>
      <c r="J3996" s="5" t="s">
        <v>46</v>
      </c>
      <c r="K3996" s="5" t="s">
        <v>47</v>
      </c>
      <c r="L3996" s="5" t="s">
        <v>76</v>
      </c>
      <c r="M3996" s="5" t="s">
        <v>56</v>
      </c>
      <c r="N3996" s="5">
        <v>3</v>
      </c>
      <c r="O3996" s="7">
        <v>485</v>
      </c>
      <c r="P3996" s="8">
        <v>0</v>
      </c>
      <c r="Q3996" s="7">
        <v>222</v>
      </c>
      <c r="R3996" s="9">
        <f t="shared" si="500"/>
        <v>1455</v>
      </c>
      <c r="S3996" s="9">
        <f t="shared" si="501"/>
        <v>666</v>
      </c>
      <c r="T3996" s="9">
        <f t="shared" si="502"/>
        <v>789</v>
      </c>
      <c r="U3996" s="10">
        <f t="shared" si="503"/>
        <v>0.54226804123711336</v>
      </c>
      <c r="V3996" s="5" t="s">
        <v>42</v>
      </c>
    </row>
    <row r="3997" spans="1:22" x14ac:dyDescent="0.3">
      <c r="A3997" s="5" t="s">
        <v>4084</v>
      </c>
      <c r="B3997" s="6">
        <v>45928</v>
      </c>
      <c r="C3997" s="5">
        <f t="shared" si="496"/>
        <v>2025</v>
      </c>
      <c r="D3997" s="5">
        <f t="shared" si="497"/>
        <v>9</v>
      </c>
      <c r="E3997" s="5" t="str">
        <f t="shared" si="498"/>
        <v>Sep</v>
      </c>
      <c r="F3997" s="5" t="str">
        <f t="shared" si="499"/>
        <v>Q3</v>
      </c>
      <c r="G3997" s="5" t="s">
        <v>35</v>
      </c>
      <c r="H3997" s="5" t="s">
        <v>44</v>
      </c>
      <c r="I3997" s="5" t="s">
        <v>45</v>
      </c>
      <c r="J3997" s="5" t="s">
        <v>38</v>
      </c>
      <c r="K3997" s="5" t="s">
        <v>104</v>
      </c>
      <c r="L3997" s="5" t="s">
        <v>48</v>
      </c>
      <c r="M3997" s="5" t="s">
        <v>49</v>
      </c>
      <c r="N3997" s="5">
        <v>8</v>
      </c>
      <c r="O3997" s="7">
        <v>1499</v>
      </c>
      <c r="P3997" s="8">
        <v>0.15</v>
      </c>
      <c r="Q3997" s="7">
        <v>736</v>
      </c>
      <c r="R3997" s="9">
        <f t="shared" si="500"/>
        <v>10193.199999999999</v>
      </c>
      <c r="S3997" s="9">
        <f t="shared" si="501"/>
        <v>5888</v>
      </c>
      <c r="T3997" s="9">
        <f t="shared" si="502"/>
        <v>4305.1999999999989</v>
      </c>
      <c r="U3997" s="10">
        <f t="shared" si="503"/>
        <v>0.42236000470902163</v>
      </c>
      <c r="V3997" s="5" t="s">
        <v>42</v>
      </c>
    </row>
    <row r="3998" spans="1:22" x14ac:dyDescent="0.3">
      <c r="A3998" s="5" t="s">
        <v>4085</v>
      </c>
      <c r="B3998" s="6">
        <v>45928</v>
      </c>
      <c r="C3998" s="5">
        <f t="shared" si="496"/>
        <v>2025</v>
      </c>
      <c r="D3998" s="5">
        <f t="shared" si="497"/>
        <v>9</v>
      </c>
      <c r="E3998" s="5" t="str">
        <f t="shared" si="498"/>
        <v>Sep</v>
      </c>
      <c r="F3998" s="5" t="str">
        <f t="shared" si="499"/>
        <v>Q3</v>
      </c>
      <c r="G3998" s="5" t="s">
        <v>58</v>
      </c>
      <c r="H3998" s="5" t="s">
        <v>68</v>
      </c>
      <c r="I3998" s="5" t="s">
        <v>69</v>
      </c>
      <c r="J3998" s="5" t="s">
        <v>46</v>
      </c>
      <c r="K3998" s="5" t="s">
        <v>47</v>
      </c>
      <c r="L3998" s="5" t="s">
        <v>76</v>
      </c>
      <c r="M3998" s="5" t="s">
        <v>56</v>
      </c>
      <c r="N3998" s="5">
        <v>2</v>
      </c>
      <c r="O3998" s="7">
        <v>408</v>
      </c>
      <c r="P3998" s="8">
        <v>0</v>
      </c>
      <c r="Q3998" s="7">
        <v>184</v>
      </c>
      <c r="R3998" s="9">
        <f t="shared" si="500"/>
        <v>816</v>
      </c>
      <c r="S3998" s="9">
        <f t="shared" si="501"/>
        <v>368</v>
      </c>
      <c r="T3998" s="9">
        <f t="shared" si="502"/>
        <v>448</v>
      </c>
      <c r="U3998" s="10">
        <f t="shared" si="503"/>
        <v>0.5490196078431373</v>
      </c>
      <c r="V3998" s="5" t="s">
        <v>42</v>
      </c>
    </row>
    <row r="3999" spans="1:22" x14ac:dyDescent="0.3">
      <c r="A3999" s="5" t="s">
        <v>4086</v>
      </c>
      <c r="B3999" s="6">
        <v>45928</v>
      </c>
      <c r="C3999" s="5">
        <f t="shared" si="496"/>
        <v>2025</v>
      </c>
      <c r="D3999" s="5">
        <f t="shared" si="497"/>
        <v>9</v>
      </c>
      <c r="E3999" s="5" t="str">
        <f t="shared" si="498"/>
        <v>Sep</v>
      </c>
      <c r="F3999" s="5" t="str">
        <f t="shared" si="499"/>
        <v>Q3</v>
      </c>
      <c r="G3999" s="5" t="s">
        <v>63</v>
      </c>
      <c r="H3999" s="5" t="s">
        <v>86</v>
      </c>
      <c r="I3999" s="5" t="s">
        <v>87</v>
      </c>
      <c r="J3999" s="5" t="s">
        <v>38</v>
      </c>
      <c r="K3999" s="5" t="s">
        <v>104</v>
      </c>
      <c r="L3999" s="5" t="s">
        <v>76</v>
      </c>
      <c r="M3999" s="5" t="s">
        <v>49</v>
      </c>
      <c r="N3999" s="5">
        <v>1</v>
      </c>
      <c r="O3999" s="7">
        <v>1415</v>
      </c>
      <c r="P3999" s="8">
        <v>0.05</v>
      </c>
      <c r="Q3999" s="7">
        <v>701</v>
      </c>
      <c r="R3999" s="9">
        <f t="shared" si="500"/>
        <v>1344.25</v>
      </c>
      <c r="S3999" s="9">
        <f t="shared" si="501"/>
        <v>701</v>
      </c>
      <c r="T3999" s="9">
        <f t="shared" si="502"/>
        <v>643.25</v>
      </c>
      <c r="U3999" s="10">
        <f t="shared" si="503"/>
        <v>0.47851962060628606</v>
      </c>
      <c r="V3999" s="5" t="s">
        <v>42</v>
      </c>
    </row>
    <row r="4000" spans="1:22" x14ac:dyDescent="0.3">
      <c r="A4000" s="5" t="s">
        <v>4087</v>
      </c>
      <c r="B4000" s="6">
        <v>45928</v>
      </c>
      <c r="C4000" s="5">
        <f t="shared" si="496"/>
        <v>2025</v>
      </c>
      <c r="D4000" s="5">
        <f t="shared" si="497"/>
        <v>9</v>
      </c>
      <c r="E4000" s="5" t="str">
        <f t="shared" si="498"/>
        <v>Sep</v>
      </c>
      <c r="F4000" s="5" t="str">
        <f t="shared" si="499"/>
        <v>Q3</v>
      </c>
      <c r="G4000" s="5" t="s">
        <v>51</v>
      </c>
      <c r="H4000" s="5" t="s">
        <v>79</v>
      </c>
      <c r="I4000" s="5" t="s">
        <v>80</v>
      </c>
      <c r="J4000" s="5" t="s">
        <v>46</v>
      </c>
      <c r="K4000" s="5" t="s">
        <v>61</v>
      </c>
      <c r="L4000" s="5" t="s">
        <v>76</v>
      </c>
      <c r="M4000" s="5" t="s">
        <v>49</v>
      </c>
      <c r="N4000" s="5">
        <v>1</v>
      </c>
      <c r="O4000" s="7">
        <v>227</v>
      </c>
      <c r="P4000" s="8">
        <v>0</v>
      </c>
      <c r="Q4000" s="7">
        <v>95</v>
      </c>
      <c r="R4000" s="9">
        <f t="shared" si="500"/>
        <v>227</v>
      </c>
      <c r="S4000" s="9">
        <f t="shared" si="501"/>
        <v>95</v>
      </c>
      <c r="T4000" s="9">
        <f t="shared" si="502"/>
        <v>132</v>
      </c>
      <c r="U4000" s="10">
        <f t="shared" si="503"/>
        <v>0.58149779735682816</v>
      </c>
      <c r="V4000" s="5" t="s">
        <v>42</v>
      </c>
    </row>
    <row r="4001" spans="1:22" x14ac:dyDescent="0.3">
      <c r="A4001" s="5" t="s">
        <v>4088</v>
      </c>
      <c r="B4001" s="6">
        <v>45928</v>
      </c>
      <c r="C4001" s="5">
        <f t="shared" si="496"/>
        <v>2025</v>
      </c>
      <c r="D4001" s="5">
        <f t="shared" si="497"/>
        <v>9</v>
      </c>
      <c r="E4001" s="5" t="str">
        <f t="shared" si="498"/>
        <v>Sep</v>
      </c>
      <c r="F4001" s="5" t="str">
        <f t="shared" si="499"/>
        <v>Q3</v>
      </c>
      <c r="G4001" s="5" t="s">
        <v>35</v>
      </c>
      <c r="H4001" s="5" t="s">
        <v>91</v>
      </c>
      <c r="I4001" s="5" t="s">
        <v>92</v>
      </c>
      <c r="J4001" s="5" t="s">
        <v>81</v>
      </c>
      <c r="K4001" s="5" t="s">
        <v>146</v>
      </c>
      <c r="L4001" s="5" t="s">
        <v>40</v>
      </c>
      <c r="M4001" s="5" t="s">
        <v>49</v>
      </c>
      <c r="N4001" s="5">
        <v>2</v>
      </c>
      <c r="O4001" s="7">
        <v>8494</v>
      </c>
      <c r="P4001" s="8">
        <v>0</v>
      </c>
      <c r="Q4001" s="7">
        <v>5222</v>
      </c>
      <c r="R4001" s="9">
        <f t="shared" si="500"/>
        <v>16988</v>
      </c>
      <c r="S4001" s="9">
        <f t="shared" si="501"/>
        <v>10444</v>
      </c>
      <c r="T4001" s="9">
        <f t="shared" si="502"/>
        <v>6544</v>
      </c>
      <c r="U4001" s="10">
        <f t="shared" si="503"/>
        <v>0.38521309159406641</v>
      </c>
      <c r="V4001" s="5" t="s">
        <v>42</v>
      </c>
    </row>
    <row r="4002" spans="1:22" x14ac:dyDescent="0.3">
      <c r="A4002" s="5" t="s">
        <v>4089</v>
      </c>
      <c r="B4002" s="6">
        <v>45929</v>
      </c>
      <c r="C4002" s="5">
        <f t="shared" si="496"/>
        <v>2025</v>
      </c>
      <c r="D4002" s="5">
        <f t="shared" si="497"/>
        <v>9</v>
      </c>
      <c r="E4002" s="5" t="str">
        <f t="shared" si="498"/>
        <v>Sep</v>
      </c>
      <c r="F4002" s="5" t="str">
        <f t="shared" si="499"/>
        <v>Q3</v>
      </c>
      <c r="G4002" s="5" t="s">
        <v>58</v>
      </c>
      <c r="H4002" s="5" t="s">
        <v>68</v>
      </c>
      <c r="I4002" s="5" t="s">
        <v>69</v>
      </c>
      <c r="J4002" s="5" t="s">
        <v>46</v>
      </c>
      <c r="K4002" s="5" t="s">
        <v>47</v>
      </c>
      <c r="L4002" s="5" t="s">
        <v>48</v>
      </c>
      <c r="M4002" s="5" t="s">
        <v>56</v>
      </c>
      <c r="N4002" s="5">
        <v>3</v>
      </c>
      <c r="O4002" s="7">
        <v>471</v>
      </c>
      <c r="P4002" s="8">
        <v>0.1</v>
      </c>
      <c r="Q4002" s="7">
        <v>216</v>
      </c>
      <c r="R4002" s="9">
        <f t="shared" si="500"/>
        <v>1271.7</v>
      </c>
      <c r="S4002" s="9">
        <f t="shared" si="501"/>
        <v>648</v>
      </c>
      <c r="T4002" s="9">
        <f t="shared" si="502"/>
        <v>623.70000000000005</v>
      </c>
      <c r="U4002" s="10">
        <f t="shared" si="503"/>
        <v>0.49044585987261147</v>
      </c>
      <c r="V4002" s="5" t="s">
        <v>42</v>
      </c>
    </row>
    <row r="4003" spans="1:22" x14ac:dyDescent="0.3">
      <c r="A4003" s="5" t="s">
        <v>4090</v>
      </c>
      <c r="B4003" s="6">
        <v>45929</v>
      </c>
      <c r="C4003" s="5">
        <f t="shared" si="496"/>
        <v>2025</v>
      </c>
      <c r="D4003" s="5">
        <f t="shared" si="497"/>
        <v>9</v>
      </c>
      <c r="E4003" s="5" t="str">
        <f t="shared" si="498"/>
        <v>Sep</v>
      </c>
      <c r="F4003" s="5" t="str">
        <f t="shared" si="499"/>
        <v>Q3</v>
      </c>
      <c r="G4003" s="5" t="s">
        <v>35</v>
      </c>
      <c r="H4003" s="5" t="s">
        <v>36</v>
      </c>
      <c r="I4003" s="5" t="s">
        <v>37</v>
      </c>
      <c r="J4003" s="5" t="s">
        <v>38</v>
      </c>
      <c r="K4003" s="5" t="s">
        <v>75</v>
      </c>
      <c r="L4003" s="5" t="s">
        <v>48</v>
      </c>
      <c r="M4003" s="5" t="s">
        <v>56</v>
      </c>
      <c r="N4003" s="5">
        <v>5</v>
      </c>
      <c r="O4003" s="7">
        <v>10720</v>
      </c>
      <c r="P4003" s="8">
        <v>0</v>
      </c>
      <c r="Q4003" s="7">
        <v>7918</v>
      </c>
      <c r="R4003" s="9">
        <f t="shared" si="500"/>
        <v>53600</v>
      </c>
      <c r="S4003" s="9">
        <f t="shared" si="501"/>
        <v>39590</v>
      </c>
      <c r="T4003" s="9">
        <f t="shared" si="502"/>
        <v>14010</v>
      </c>
      <c r="U4003" s="10">
        <f t="shared" si="503"/>
        <v>0.26138059701492539</v>
      </c>
      <c r="V4003" s="5" t="s">
        <v>42</v>
      </c>
    </row>
    <row r="4004" spans="1:22" x14ac:dyDescent="0.3">
      <c r="A4004" s="5" t="s">
        <v>4091</v>
      </c>
      <c r="B4004" s="6">
        <v>45929</v>
      </c>
      <c r="C4004" s="5">
        <f t="shared" si="496"/>
        <v>2025</v>
      </c>
      <c r="D4004" s="5">
        <f t="shared" si="497"/>
        <v>9</v>
      </c>
      <c r="E4004" s="5" t="str">
        <f t="shared" si="498"/>
        <v>Sep</v>
      </c>
      <c r="F4004" s="5" t="str">
        <f t="shared" si="499"/>
        <v>Q3</v>
      </c>
      <c r="G4004" s="5" t="s">
        <v>35</v>
      </c>
      <c r="H4004" s="5" t="s">
        <v>44</v>
      </c>
      <c r="I4004" s="5" t="s">
        <v>45</v>
      </c>
      <c r="J4004" s="5" t="s">
        <v>81</v>
      </c>
      <c r="K4004" s="5" t="s">
        <v>82</v>
      </c>
      <c r="L4004" s="5" t="s">
        <v>48</v>
      </c>
      <c r="M4004" s="5" t="s">
        <v>41</v>
      </c>
      <c r="N4004" s="5">
        <v>1</v>
      </c>
      <c r="O4004" s="7">
        <v>6418</v>
      </c>
      <c r="P4004" s="8">
        <v>0.1</v>
      </c>
      <c r="Q4004" s="7">
        <v>3431</v>
      </c>
      <c r="R4004" s="9">
        <f t="shared" si="500"/>
        <v>5776.2</v>
      </c>
      <c r="S4004" s="9">
        <f t="shared" si="501"/>
        <v>3431</v>
      </c>
      <c r="T4004" s="9">
        <f t="shared" si="502"/>
        <v>2345.1999999999998</v>
      </c>
      <c r="U4004" s="10">
        <f t="shared" si="503"/>
        <v>0.40601087219971604</v>
      </c>
      <c r="V4004" s="5" t="s">
        <v>42</v>
      </c>
    </row>
    <row r="4005" spans="1:22" x14ac:dyDescent="0.3">
      <c r="A4005" s="5" t="s">
        <v>4092</v>
      </c>
      <c r="B4005" s="6">
        <v>45929</v>
      </c>
      <c r="C4005" s="5">
        <f t="shared" si="496"/>
        <v>2025</v>
      </c>
      <c r="D4005" s="5">
        <f t="shared" si="497"/>
        <v>9</v>
      </c>
      <c r="E4005" s="5" t="str">
        <f t="shared" si="498"/>
        <v>Sep</v>
      </c>
      <c r="F4005" s="5" t="str">
        <f t="shared" si="499"/>
        <v>Q3</v>
      </c>
      <c r="G4005" s="5" t="s">
        <v>63</v>
      </c>
      <c r="H4005" s="5" t="s">
        <v>109</v>
      </c>
      <c r="I4005" s="5" t="s">
        <v>110</v>
      </c>
      <c r="J4005" s="5" t="s">
        <v>54</v>
      </c>
      <c r="K4005" s="5" t="s">
        <v>84</v>
      </c>
      <c r="L4005" s="5" t="s">
        <v>40</v>
      </c>
      <c r="M4005" s="5" t="s">
        <v>41</v>
      </c>
      <c r="N4005" s="5">
        <v>5</v>
      </c>
      <c r="O4005" s="7">
        <v>2185</v>
      </c>
      <c r="P4005" s="8">
        <v>0.05</v>
      </c>
      <c r="Q4005" s="7">
        <v>1085</v>
      </c>
      <c r="R4005" s="9">
        <f t="shared" si="500"/>
        <v>10378.75</v>
      </c>
      <c r="S4005" s="9">
        <f t="shared" si="501"/>
        <v>5425</v>
      </c>
      <c r="T4005" s="9">
        <f t="shared" si="502"/>
        <v>4953.75</v>
      </c>
      <c r="U4005" s="10">
        <f t="shared" si="503"/>
        <v>0.47729736239913284</v>
      </c>
      <c r="V4005" s="5" t="s">
        <v>42</v>
      </c>
    </row>
    <row r="4006" spans="1:22" x14ac:dyDescent="0.3">
      <c r="A4006" s="5" t="s">
        <v>4093</v>
      </c>
      <c r="B4006" s="6">
        <v>45929</v>
      </c>
      <c r="C4006" s="5">
        <f t="shared" si="496"/>
        <v>2025</v>
      </c>
      <c r="D4006" s="5">
        <f t="shared" si="497"/>
        <v>9</v>
      </c>
      <c r="E4006" s="5" t="str">
        <f t="shared" si="498"/>
        <v>Sep</v>
      </c>
      <c r="F4006" s="5" t="str">
        <f t="shared" si="499"/>
        <v>Q3</v>
      </c>
      <c r="G4006" s="5" t="s">
        <v>51</v>
      </c>
      <c r="H4006" s="5" t="s">
        <v>106</v>
      </c>
      <c r="I4006" s="5" t="s">
        <v>107</v>
      </c>
      <c r="J4006" s="5" t="s">
        <v>38</v>
      </c>
      <c r="K4006" s="5" t="s">
        <v>104</v>
      </c>
      <c r="L4006" s="5" t="s">
        <v>48</v>
      </c>
      <c r="M4006" s="5" t="s">
        <v>41</v>
      </c>
      <c r="N4006" s="5">
        <v>1</v>
      </c>
      <c r="O4006" s="7">
        <v>1399</v>
      </c>
      <c r="P4006" s="8">
        <v>0.05</v>
      </c>
      <c r="Q4006" s="7">
        <v>683</v>
      </c>
      <c r="R4006" s="9">
        <f t="shared" si="500"/>
        <v>1329.05</v>
      </c>
      <c r="S4006" s="9">
        <f t="shared" si="501"/>
        <v>683</v>
      </c>
      <c r="T4006" s="9">
        <f t="shared" si="502"/>
        <v>646.04999999999995</v>
      </c>
      <c r="U4006" s="10">
        <f t="shared" si="503"/>
        <v>0.48609909333734619</v>
      </c>
      <c r="V4006" s="5" t="s">
        <v>42</v>
      </c>
    </row>
    <row r="4007" spans="1:22" x14ac:dyDescent="0.3">
      <c r="A4007" s="5" t="s">
        <v>4094</v>
      </c>
      <c r="B4007" s="6">
        <v>45930</v>
      </c>
      <c r="C4007" s="5">
        <f t="shared" si="496"/>
        <v>2025</v>
      </c>
      <c r="D4007" s="5">
        <f t="shared" si="497"/>
        <v>9</v>
      </c>
      <c r="E4007" s="5" t="str">
        <f t="shared" si="498"/>
        <v>Sep</v>
      </c>
      <c r="F4007" s="5" t="str">
        <f t="shared" si="499"/>
        <v>Q3</v>
      </c>
      <c r="G4007" s="5" t="s">
        <v>58</v>
      </c>
      <c r="H4007" s="5" t="s">
        <v>68</v>
      </c>
      <c r="I4007" s="5" t="s">
        <v>69</v>
      </c>
      <c r="J4007" s="5" t="s">
        <v>54</v>
      </c>
      <c r="K4007" s="5" t="s">
        <v>84</v>
      </c>
      <c r="L4007" s="5" t="s">
        <v>40</v>
      </c>
      <c r="M4007" s="5" t="s">
        <v>49</v>
      </c>
      <c r="N4007" s="5">
        <v>8</v>
      </c>
      <c r="O4007" s="7">
        <v>2279</v>
      </c>
      <c r="P4007" s="8">
        <v>0.15</v>
      </c>
      <c r="Q4007" s="7">
        <v>1113</v>
      </c>
      <c r="R4007" s="9">
        <f t="shared" si="500"/>
        <v>15497.199999999999</v>
      </c>
      <c r="S4007" s="9">
        <f t="shared" si="501"/>
        <v>8904</v>
      </c>
      <c r="T4007" s="9">
        <f t="shared" si="502"/>
        <v>6593.1999999999989</v>
      </c>
      <c r="U4007" s="10">
        <f t="shared" si="503"/>
        <v>0.42544459644322841</v>
      </c>
      <c r="V4007" s="5" t="s">
        <v>42</v>
      </c>
    </row>
    <row r="4008" spans="1:22" x14ac:dyDescent="0.3">
      <c r="A4008" s="5" t="s">
        <v>4095</v>
      </c>
      <c r="B4008" s="6">
        <v>45930</v>
      </c>
      <c r="C4008" s="5">
        <f t="shared" si="496"/>
        <v>2025</v>
      </c>
      <c r="D4008" s="5">
        <f t="shared" si="497"/>
        <v>9</v>
      </c>
      <c r="E4008" s="5" t="str">
        <f t="shared" si="498"/>
        <v>Sep</v>
      </c>
      <c r="F4008" s="5" t="str">
        <f t="shared" si="499"/>
        <v>Q3</v>
      </c>
      <c r="G4008" s="5" t="s">
        <v>63</v>
      </c>
      <c r="H4008" s="5" t="s">
        <v>86</v>
      </c>
      <c r="I4008" s="5" t="s">
        <v>87</v>
      </c>
      <c r="J4008" s="5" t="s">
        <v>46</v>
      </c>
      <c r="K4008" s="5" t="s">
        <v>61</v>
      </c>
      <c r="L4008" s="5" t="s">
        <v>48</v>
      </c>
      <c r="M4008" s="5" t="s">
        <v>49</v>
      </c>
      <c r="N4008" s="5">
        <v>3</v>
      </c>
      <c r="O4008" s="7">
        <v>234</v>
      </c>
      <c r="P4008" s="8">
        <v>0</v>
      </c>
      <c r="Q4008" s="7">
        <v>101</v>
      </c>
      <c r="R4008" s="9">
        <f t="shared" si="500"/>
        <v>702</v>
      </c>
      <c r="S4008" s="9">
        <f t="shared" si="501"/>
        <v>303</v>
      </c>
      <c r="T4008" s="9">
        <f t="shared" si="502"/>
        <v>399</v>
      </c>
      <c r="U4008" s="10">
        <f t="shared" si="503"/>
        <v>0.56837606837606836</v>
      </c>
      <c r="V4008" s="5" t="s">
        <v>42</v>
      </c>
    </row>
    <row r="4009" spans="1:22" x14ac:dyDescent="0.3">
      <c r="A4009" s="5" t="s">
        <v>4096</v>
      </c>
      <c r="B4009" s="6">
        <v>45930</v>
      </c>
      <c r="C4009" s="5">
        <f t="shared" si="496"/>
        <v>2025</v>
      </c>
      <c r="D4009" s="5">
        <f t="shared" si="497"/>
        <v>9</v>
      </c>
      <c r="E4009" s="5" t="str">
        <f t="shared" si="498"/>
        <v>Sep</v>
      </c>
      <c r="F4009" s="5" t="str">
        <f t="shared" si="499"/>
        <v>Q3</v>
      </c>
      <c r="G4009" s="5" t="s">
        <v>63</v>
      </c>
      <c r="H4009" s="5" t="s">
        <v>109</v>
      </c>
      <c r="I4009" s="5" t="s">
        <v>110</v>
      </c>
      <c r="J4009" s="5" t="s">
        <v>46</v>
      </c>
      <c r="K4009" s="5" t="s">
        <v>89</v>
      </c>
      <c r="L4009" s="5" t="s">
        <v>40</v>
      </c>
      <c r="M4009" s="5" t="s">
        <v>56</v>
      </c>
      <c r="N4009" s="5">
        <v>3</v>
      </c>
      <c r="O4009" s="7">
        <v>2339</v>
      </c>
      <c r="P4009" s="8">
        <v>0.1</v>
      </c>
      <c r="Q4009" s="7">
        <v>1393</v>
      </c>
      <c r="R4009" s="9">
        <f t="shared" si="500"/>
        <v>6315.3</v>
      </c>
      <c r="S4009" s="9">
        <f t="shared" si="501"/>
        <v>4179</v>
      </c>
      <c r="T4009" s="9">
        <f t="shared" si="502"/>
        <v>2136.3000000000002</v>
      </c>
      <c r="U4009" s="10">
        <f t="shared" si="503"/>
        <v>0.3382737162130065</v>
      </c>
      <c r="V4009" s="5" t="s">
        <v>42</v>
      </c>
    </row>
    <row r="4010" spans="1:22" x14ac:dyDescent="0.3">
      <c r="A4010" s="5" t="s">
        <v>4097</v>
      </c>
      <c r="B4010" s="6">
        <v>45930</v>
      </c>
      <c r="C4010" s="5">
        <f t="shared" si="496"/>
        <v>2025</v>
      </c>
      <c r="D4010" s="5">
        <f t="shared" si="497"/>
        <v>9</v>
      </c>
      <c r="E4010" s="5" t="str">
        <f t="shared" si="498"/>
        <v>Sep</v>
      </c>
      <c r="F4010" s="5" t="str">
        <f t="shared" si="499"/>
        <v>Q3</v>
      </c>
      <c r="G4010" s="5" t="s">
        <v>51</v>
      </c>
      <c r="H4010" s="5" t="s">
        <v>79</v>
      </c>
      <c r="I4010" s="5" t="s">
        <v>80</v>
      </c>
      <c r="J4010" s="5" t="s">
        <v>38</v>
      </c>
      <c r="K4010" s="5" t="s">
        <v>104</v>
      </c>
      <c r="L4010" s="5" t="s">
        <v>76</v>
      </c>
      <c r="M4010" s="5" t="s">
        <v>49</v>
      </c>
      <c r="N4010" s="5">
        <v>1</v>
      </c>
      <c r="O4010" s="7">
        <v>1562</v>
      </c>
      <c r="P4010" s="8">
        <v>0.1</v>
      </c>
      <c r="Q4010" s="7">
        <v>794</v>
      </c>
      <c r="R4010" s="9">
        <f t="shared" si="500"/>
        <v>1405.8</v>
      </c>
      <c r="S4010" s="9">
        <f t="shared" si="501"/>
        <v>794</v>
      </c>
      <c r="T4010" s="9">
        <f t="shared" si="502"/>
        <v>611.79999999999995</v>
      </c>
      <c r="U4010" s="10">
        <f t="shared" si="503"/>
        <v>0.43519704083084365</v>
      </c>
      <c r="V4010" s="5" t="s">
        <v>42</v>
      </c>
    </row>
    <row r="4011" spans="1:22" x14ac:dyDescent="0.3">
      <c r="A4011" s="5" t="s">
        <v>4098</v>
      </c>
      <c r="B4011" s="6">
        <v>45931</v>
      </c>
      <c r="C4011" s="5">
        <f t="shared" si="496"/>
        <v>2025</v>
      </c>
      <c r="D4011" s="5">
        <f t="shared" si="497"/>
        <v>10</v>
      </c>
      <c r="E4011" s="5" t="str">
        <f t="shared" si="498"/>
        <v>Oct</v>
      </c>
      <c r="F4011" s="5" t="str">
        <f t="shared" si="499"/>
        <v>Q4</v>
      </c>
      <c r="G4011" s="5" t="s">
        <v>51</v>
      </c>
      <c r="H4011" s="5" t="s">
        <v>52</v>
      </c>
      <c r="I4011" s="5" t="s">
        <v>53</v>
      </c>
      <c r="J4011" s="5" t="s">
        <v>46</v>
      </c>
      <c r="K4011" s="5" t="s">
        <v>89</v>
      </c>
      <c r="L4011" s="5" t="s">
        <v>48</v>
      </c>
      <c r="M4011" s="5" t="s">
        <v>41</v>
      </c>
      <c r="N4011" s="5">
        <v>2</v>
      </c>
      <c r="O4011" s="7">
        <v>2022</v>
      </c>
      <c r="P4011" s="8">
        <v>0.05</v>
      </c>
      <c r="Q4011" s="7">
        <v>1183</v>
      </c>
      <c r="R4011" s="9">
        <f t="shared" si="500"/>
        <v>3841.7999999999997</v>
      </c>
      <c r="S4011" s="9">
        <f t="shared" si="501"/>
        <v>2366</v>
      </c>
      <c r="T4011" s="9">
        <f t="shared" si="502"/>
        <v>1475.7999999999997</v>
      </c>
      <c r="U4011" s="10">
        <f t="shared" si="503"/>
        <v>0.38414284970586698</v>
      </c>
      <c r="V4011" s="5" t="s">
        <v>42</v>
      </c>
    </row>
    <row r="4012" spans="1:22" x14ac:dyDescent="0.3">
      <c r="A4012" s="5" t="s">
        <v>4099</v>
      </c>
      <c r="B4012" s="6">
        <v>45931</v>
      </c>
      <c r="C4012" s="5">
        <f t="shared" si="496"/>
        <v>2025</v>
      </c>
      <c r="D4012" s="5">
        <f t="shared" si="497"/>
        <v>10</v>
      </c>
      <c r="E4012" s="5" t="str">
        <f t="shared" si="498"/>
        <v>Oct</v>
      </c>
      <c r="F4012" s="5" t="str">
        <f t="shared" si="499"/>
        <v>Q4</v>
      </c>
      <c r="G4012" s="5" t="s">
        <v>51</v>
      </c>
      <c r="H4012" s="5" t="s">
        <v>79</v>
      </c>
      <c r="I4012" s="5" t="s">
        <v>80</v>
      </c>
      <c r="J4012" s="5" t="s">
        <v>46</v>
      </c>
      <c r="K4012" s="5" t="s">
        <v>89</v>
      </c>
      <c r="L4012" s="5" t="s">
        <v>48</v>
      </c>
      <c r="M4012" s="5" t="s">
        <v>41</v>
      </c>
      <c r="N4012" s="5">
        <v>1</v>
      </c>
      <c r="O4012" s="7">
        <v>2112</v>
      </c>
      <c r="P4012" s="8">
        <v>0.2</v>
      </c>
      <c r="Q4012" s="7">
        <v>1200</v>
      </c>
      <c r="R4012" s="9">
        <f t="shared" si="500"/>
        <v>1689.6000000000001</v>
      </c>
      <c r="S4012" s="9">
        <f t="shared" si="501"/>
        <v>1200</v>
      </c>
      <c r="T4012" s="9">
        <f t="shared" si="502"/>
        <v>489.60000000000014</v>
      </c>
      <c r="U4012" s="10">
        <f t="shared" si="503"/>
        <v>0.28977272727272735</v>
      </c>
      <c r="V4012" s="5" t="s">
        <v>42</v>
      </c>
    </row>
    <row r="4013" spans="1:22" x14ac:dyDescent="0.3">
      <c r="A4013" s="5" t="s">
        <v>4100</v>
      </c>
      <c r="B4013" s="6">
        <v>45931</v>
      </c>
      <c r="C4013" s="5">
        <f t="shared" si="496"/>
        <v>2025</v>
      </c>
      <c r="D4013" s="5">
        <f t="shared" si="497"/>
        <v>10</v>
      </c>
      <c r="E4013" s="5" t="str">
        <f t="shared" si="498"/>
        <v>Oct</v>
      </c>
      <c r="F4013" s="5" t="str">
        <f t="shared" si="499"/>
        <v>Q4</v>
      </c>
      <c r="G4013" s="5" t="s">
        <v>35</v>
      </c>
      <c r="H4013" s="5" t="s">
        <v>44</v>
      </c>
      <c r="I4013" s="5" t="s">
        <v>45</v>
      </c>
      <c r="J4013" s="5" t="s">
        <v>46</v>
      </c>
      <c r="K4013" s="5" t="s">
        <v>47</v>
      </c>
      <c r="L4013" s="5" t="s">
        <v>76</v>
      </c>
      <c r="M4013" s="5" t="s">
        <v>56</v>
      </c>
      <c r="N4013" s="5">
        <v>2</v>
      </c>
      <c r="O4013" s="7">
        <v>440</v>
      </c>
      <c r="P4013" s="8">
        <v>0.05</v>
      </c>
      <c r="Q4013" s="7">
        <v>203</v>
      </c>
      <c r="R4013" s="9">
        <f t="shared" si="500"/>
        <v>836</v>
      </c>
      <c r="S4013" s="9">
        <f t="shared" si="501"/>
        <v>406</v>
      </c>
      <c r="T4013" s="9">
        <f t="shared" si="502"/>
        <v>430</v>
      </c>
      <c r="U4013" s="10">
        <f t="shared" si="503"/>
        <v>0.5143540669856459</v>
      </c>
      <c r="V4013" s="5" t="s">
        <v>42</v>
      </c>
    </row>
    <row r="4014" spans="1:22" x14ac:dyDescent="0.3">
      <c r="A4014" s="5" t="s">
        <v>4101</v>
      </c>
      <c r="B4014" s="6">
        <v>45931</v>
      </c>
      <c r="C4014" s="5">
        <f t="shared" si="496"/>
        <v>2025</v>
      </c>
      <c r="D4014" s="5">
        <f t="shared" si="497"/>
        <v>10</v>
      </c>
      <c r="E4014" s="5" t="str">
        <f t="shared" si="498"/>
        <v>Oct</v>
      </c>
      <c r="F4014" s="5" t="str">
        <f t="shared" si="499"/>
        <v>Q4</v>
      </c>
      <c r="G4014" s="5" t="s">
        <v>58</v>
      </c>
      <c r="H4014" s="5" t="s">
        <v>72</v>
      </c>
      <c r="I4014" s="5" t="s">
        <v>73</v>
      </c>
      <c r="J4014" s="5" t="s">
        <v>38</v>
      </c>
      <c r="K4014" s="5" t="s">
        <v>75</v>
      </c>
      <c r="L4014" s="5" t="s">
        <v>76</v>
      </c>
      <c r="M4014" s="5" t="s">
        <v>41</v>
      </c>
      <c r="N4014" s="5">
        <v>3</v>
      </c>
      <c r="O4014" s="7">
        <v>10372</v>
      </c>
      <c r="P4014" s="8">
        <v>0.15</v>
      </c>
      <c r="Q4014" s="7">
        <v>7754</v>
      </c>
      <c r="R4014" s="9">
        <f t="shared" si="500"/>
        <v>26448.6</v>
      </c>
      <c r="S4014" s="9">
        <f t="shared" si="501"/>
        <v>23262</v>
      </c>
      <c r="T4014" s="9">
        <f t="shared" si="502"/>
        <v>3186.5999999999985</v>
      </c>
      <c r="U4014" s="10">
        <f t="shared" si="503"/>
        <v>0.12048274766906372</v>
      </c>
      <c r="V4014" s="5" t="s">
        <v>42</v>
      </c>
    </row>
    <row r="4015" spans="1:22" x14ac:dyDescent="0.3">
      <c r="A4015" s="5" t="s">
        <v>4102</v>
      </c>
      <c r="B4015" s="6">
        <v>45931</v>
      </c>
      <c r="C4015" s="5">
        <f t="shared" si="496"/>
        <v>2025</v>
      </c>
      <c r="D4015" s="5">
        <f t="shared" si="497"/>
        <v>10</v>
      </c>
      <c r="E4015" s="5" t="str">
        <f t="shared" si="498"/>
        <v>Oct</v>
      </c>
      <c r="F4015" s="5" t="str">
        <f t="shared" si="499"/>
        <v>Q4</v>
      </c>
      <c r="G4015" s="5" t="s">
        <v>58</v>
      </c>
      <c r="H4015" s="5" t="s">
        <v>59</v>
      </c>
      <c r="I4015" s="5" t="s">
        <v>60</v>
      </c>
      <c r="J4015" s="5" t="s">
        <v>46</v>
      </c>
      <c r="K4015" s="5" t="s">
        <v>89</v>
      </c>
      <c r="L4015" s="5" t="s">
        <v>76</v>
      </c>
      <c r="M4015" s="5" t="s">
        <v>49</v>
      </c>
      <c r="N4015" s="5">
        <v>3</v>
      </c>
      <c r="O4015" s="7">
        <v>2310</v>
      </c>
      <c r="P4015" s="8">
        <v>0.1</v>
      </c>
      <c r="Q4015" s="7">
        <v>1320</v>
      </c>
      <c r="R4015" s="9">
        <f t="shared" si="500"/>
        <v>6237</v>
      </c>
      <c r="S4015" s="9">
        <f t="shared" si="501"/>
        <v>3960</v>
      </c>
      <c r="T4015" s="9">
        <f t="shared" si="502"/>
        <v>2277</v>
      </c>
      <c r="U4015" s="10">
        <f t="shared" si="503"/>
        <v>0.36507936507936506</v>
      </c>
      <c r="V4015" s="5" t="s">
        <v>42</v>
      </c>
    </row>
    <row r="4016" spans="1:22" x14ac:dyDescent="0.3">
      <c r="A4016" s="5" t="s">
        <v>4103</v>
      </c>
      <c r="B4016" s="6">
        <v>45932</v>
      </c>
      <c r="C4016" s="5">
        <f t="shared" si="496"/>
        <v>2025</v>
      </c>
      <c r="D4016" s="5">
        <f t="shared" si="497"/>
        <v>10</v>
      </c>
      <c r="E4016" s="5" t="str">
        <f t="shared" si="498"/>
        <v>Oct</v>
      </c>
      <c r="F4016" s="5" t="str">
        <f t="shared" si="499"/>
        <v>Q4</v>
      </c>
      <c r="G4016" s="5" t="s">
        <v>51</v>
      </c>
      <c r="H4016" s="5" t="s">
        <v>106</v>
      </c>
      <c r="I4016" s="5" t="s">
        <v>107</v>
      </c>
      <c r="J4016" s="5" t="s">
        <v>54</v>
      </c>
      <c r="K4016" s="5" t="s">
        <v>99</v>
      </c>
      <c r="L4016" s="5" t="s">
        <v>40</v>
      </c>
      <c r="M4016" s="5" t="s">
        <v>41</v>
      </c>
      <c r="N4016" s="5">
        <v>8</v>
      </c>
      <c r="O4016" s="7">
        <v>1712</v>
      </c>
      <c r="P4016" s="8">
        <v>0.05</v>
      </c>
      <c r="Q4016" s="7">
        <v>896</v>
      </c>
      <c r="R4016" s="9">
        <f t="shared" si="500"/>
        <v>13011.199999999999</v>
      </c>
      <c r="S4016" s="9">
        <f t="shared" si="501"/>
        <v>7168</v>
      </c>
      <c r="T4016" s="9">
        <f t="shared" si="502"/>
        <v>5843.1999999999989</v>
      </c>
      <c r="U4016" s="10">
        <f t="shared" si="503"/>
        <v>0.44909001475651744</v>
      </c>
      <c r="V4016" s="5" t="s">
        <v>42</v>
      </c>
    </row>
    <row r="4017" spans="1:22" x14ac:dyDescent="0.3">
      <c r="A4017" s="5" t="s">
        <v>4104</v>
      </c>
      <c r="B4017" s="6">
        <v>45932</v>
      </c>
      <c r="C4017" s="5">
        <f t="shared" si="496"/>
        <v>2025</v>
      </c>
      <c r="D4017" s="5">
        <f t="shared" si="497"/>
        <v>10</v>
      </c>
      <c r="E4017" s="5" t="str">
        <f t="shared" si="498"/>
        <v>Oct</v>
      </c>
      <c r="F4017" s="5" t="str">
        <f t="shared" si="499"/>
        <v>Q4</v>
      </c>
      <c r="G4017" s="5" t="s">
        <v>58</v>
      </c>
      <c r="H4017" s="5" t="s">
        <v>68</v>
      </c>
      <c r="I4017" s="5" t="s">
        <v>69</v>
      </c>
      <c r="J4017" s="5" t="s">
        <v>54</v>
      </c>
      <c r="K4017" s="5" t="s">
        <v>84</v>
      </c>
      <c r="L4017" s="5" t="s">
        <v>40</v>
      </c>
      <c r="M4017" s="5" t="s">
        <v>56</v>
      </c>
      <c r="N4017" s="5">
        <v>1</v>
      </c>
      <c r="O4017" s="7">
        <v>2276</v>
      </c>
      <c r="P4017" s="8">
        <v>0</v>
      </c>
      <c r="Q4017" s="7">
        <v>1151</v>
      </c>
      <c r="R4017" s="9">
        <f t="shared" si="500"/>
        <v>2276</v>
      </c>
      <c r="S4017" s="9">
        <f t="shared" si="501"/>
        <v>1151</v>
      </c>
      <c r="T4017" s="9">
        <f t="shared" si="502"/>
        <v>1125</v>
      </c>
      <c r="U4017" s="10">
        <f t="shared" si="503"/>
        <v>0.49428822495606328</v>
      </c>
      <c r="V4017" s="5" t="s">
        <v>42</v>
      </c>
    </row>
    <row r="4018" spans="1:22" x14ac:dyDescent="0.3">
      <c r="A4018" s="5" t="s">
        <v>4105</v>
      </c>
      <c r="B4018" s="6">
        <v>45932</v>
      </c>
      <c r="C4018" s="5">
        <f t="shared" si="496"/>
        <v>2025</v>
      </c>
      <c r="D4018" s="5">
        <f t="shared" si="497"/>
        <v>10</v>
      </c>
      <c r="E4018" s="5" t="str">
        <f t="shared" si="498"/>
        <v>Oct</v>
      </c>
      <c r="F4018" s="5" t="str">
        <f t="shared" si="499"/>
        <v>Q4</v>
      </c>
      <c r="G4018" s="5" t="s">
        <v>51</v>
      </c>
      <c r="H4018" s="5" t="s">
        <v>106</v>
      </c>
      <c r="I4018" s="5" t="s">
        <v>107</v>
      </c>
      <c r="J4018" s="5" t="s">
        <v>46</v>
      </c>
      <c r="K4018" s="5" t="s">
        <v>66</v>
      </c>
      <c r="L4018" s="5" t="s">
        <v>76</v>
      </c>
      <c r="M4018" s="5" t="s">
        <v>56</v>
      </c>
      <c r="N4018" s="5">
        <v>3</v>
      </c>
      <c r="O4018" s="7">
        <v>278</v>
      </c>
      <c r="P4018" s="8">
        <v>0</v>
      </c>
      <c r="Q4018" s="7">
        <v>110</v>
      </c>
      <c r="R4018" s="9">
        <f t="shared" si="500"/>
        <v>834</v>
      </c>
      <c r="S4018" s="9">
        <f t="shared" si="501"/>
        <v>330</v>
      </c>
      <c r="T4018" s="9">
        <f t="shared" si="502"/>
        <v>504</v>
      </c>
      <c r="U4018" s="10">
        <f t="shared" si="503"/>
        <v>0.60431654676258995</v>
      </c>
      <c r="V4018" s="5" t="s">
        <v>42</v>
      </c>
    </row>
    <row r="4019" spans="1:22" x14ac:dyDescent="0.3">
      <c r="A4019" s="5" t="s">
        <v>4106</v>
      </c>
      <c r="B4019" s="6">
        <v>45932</v>
      </c>
      <c r="C4019" s="5">
        <f t="shared" si="496"/>
        <v>2025</v>
      </c>
      <c r="D4019" s="5">
        <f t="shared" si="497"/>
        <v>10</v>
      </c>
      <c r="E4019" s="5" t="str">
        <f t="shared" si="498"/>
        <v>Oct</v>
      </c>
      <c r="F4019" s="5" t="str">
        <f t="shared" si="499"/>
        <v>Q4</v>
      </c>
      <c r="G4019" s="5" t="s">
        <v>58</v>
      </c>
      <c r="H4019" s="5" t="s">
        <v>68</v>
      </c>
      <c r="I4019" s="5" t="s">
        <v>69</v>
      </c>
      <c r="J4019" s="5" t="s">
        <v>81</v>
      </c>
      <c r="K4019" s="5" t="s">
        <v>94</v>
      </c>
      <c r="L4019" s="5" t="s">
        <v>48</v>
      </c>
      <c r="M4019" s="5" t="s">
        <v>49</v>
      </c>
      <c r="N4019" s="5">
        <v>1</v>
      </c>
      <c r="O4019" s="7">
        <v>32605</v>
      </c>
      <c r="P4019" s="8">
        <v>0</v>
      </c>
      <c r="Q4019" s="7">
        <v>22440</v>
      </c>
      <c r="R4019" s="9">
        <f t="shared" si="500"/>
        <v>32605</v>
      </c>
      <c r="S4019" s="9">
        <f t="shared" si="501"/>
        <v>22440</v>
      </c>
      <c r="T4019" s="9">
        <f t="shared" si="502"/>
        <v>10165</v>
      </c>
      <c r="U4019" s="10">
        <f t="shared" si="503"/>
        <v>0.3117619996932986</v>
      </c>
      <c r="V4019" s="5" t="s">
        <v>42</v>
      </c>
    </row>
    <row r="4020" spans="1:22" x14ac:dyDescent="0.3">
      <c r="A4020" s="5" t="s">
        <v>4107</v>
      </c>
      <c r="B4020" s="6">
        <v>45932</v>
      </c>
      <c r="C4020" s="5">
        <f t="shared" si="496"/>
        <v>2025</v>
      </c>
      <c r="D4020" s="5">
        <f t="shared" si="497"/>
        <v>10</v>
      </c>
      <c r="E4020" s="5" t="str">
        <f t="shared" si="498"/>
        <v>Oct</v>
      </c>
      <c r="F4020" s="5" t="str">
        <f t="shared" si="499"/>
        <v>Q4</v>
      </c>
      <c r="G4020" s="5" t="s">
        <v>58</v>
      </c>
      <c r="H4020" s="5" t="s">
        <v>68</v>
      </c>
      <c r="I4020" s="5" t="s">
        <v>69</v>
      </c>
      <c r="J4020" s="5" t="s">
        <v>81</v>
      </c>
      <c r="K4020" s="5" t="s">
        <v>130</v>
      </c>
      <c r="L4020" s="5" t="s">
        <v>40</v>
      </c>
      <c r="M4020" s="5" t="s">
        <v>56</v>
      </c>
      <c r="N4020" s="5">
        <v>2</v>
      </c>
      <c r="O4020" s="7">
        <v>13556</v>
      </c>
      <c r="P4020" s="8">
        <v>0.3</v>
      </c>
      <c r="Q4020" s="7">
        <v>8016</v>
      </c>
      <c r="R4020" s="9">
        <f t="shared" si="500"/>
        <v>18978.399999999998</v>
      </c>
      <c r="S4020" s="9">
        <f t="shared" si="501"/>
        <v>16032</v>
      </c>
      <c r="T4020" s="9">
        <f t="shared" si="502"/>
        <v>2946.3999999999978</v>
      </c>
      <c r="U4020" s="10">
        <f t="shared" si="503"/>
        <v>0.15525017915103476</v>
      </c>
      <c r="V4020" s="5" t="s">
        <v>42</v>
      </c>
    </row>
    <row r="4021" spans="1:22" x14ac:dyDescent="0.3">
      <c r="A4021" s="5" t="s">
        <v>4108</v>
      </c>
      <c r="B4021" s="6">
        <v>45934</v>
      </c>
      <c r="C4021" s="5">
        <f t="shared" si="496"/>
        <v>2025</v>
      </c>
      <c r="D4021" s="5">
        <f t="shared" si="497"/>
        <v>10</v>
      </c>
      <c r="E4021" s="5" t="str">
        <f t="shared" si="498"/>
        <v>Oct</v>
      </c>
      <c r="F4021" s="5" t="str">
        <f t="shared" si="499"/>
        <v>Q4</v>
      </c>
      <c r="G4021" s="5" t="s">
        <v>51</v>
      </c>
      <c r="H4021" s="5" t="s">
        <v>106</v>
      </c>
      <c r="I4021" s="5" t="s">
        <v>107</v>
      </c>
      <c r="J4021" s="5" t="s">
        <v>38</v>
      </c>
      <c r="K4021" s="5" t="s">
        <v>39</v>
      </c>
      <c r="L4021" s="5" t="s">
        <v>76</v>
      </c>
      <c r="M4021" s="5" t="s">
        <v>56</v>
      </c>
      <c r="N4021" s="5">
        <v>1</v>
      </c>
      <c r="O4021" s="7">
        <v>54273</v>
      </c>
      <c r="P4021" s="8">
        <v>0</v>
      </c>
      <c r="Q4021" s="7">
        <v>46082</v>
      </c>
      <c r="R4021" s="9">
        <f t="shared" si="500"/>
        <v>54273</v>
      </c>
      <c r="S4021" s="9">
        <f t="shared" si="501"/>
        <v>46082</v>
      </c>
      <c r="T4021" s="9">
        <f t="shared" si="502"/>
        <v>8191</v>
      </c>
      <c r="U4021" s="10">
        <f t="shared" si="503"/>
        <v>0.15092218967073867</v>
      </c>
      <c r="V4021" s="5" t="s">
        <v>42</v>
      </c>
    </row>
    <row r="4022" spans="1:22" x14ac:dyDescent="0.3">
      <c r="A4022" s="5" t="s">
        <v>4109</v>
      </c>
      <c r="B4022" s="6">
        <v>45934</v>
      </c>
      <c r="C4022" s="5">
        <f t="shared" si="496"/>
        <v>2025</v>
      </c>
      <c r="D4022" s="5">
        <f t="shared" si="497"/>
        <v>10</v>
      </c>
      <c r="E4022" s="5" t="str">
        <f t="shared" si="498"/>
        <v>Oct</v>
      </c>
      <c r="F4022" s="5" t="str">
        <f t="shared" si="499"/>
        <v>Q4</v>
      </c>
      <c r="G4022" s="5" t="s">
        <v>51</v>
      </c>
      <c r="H4022" s="5" t="s">
        <v>52</v>
      </c>
      <c r="I4022" s="5" t="s">
        <v>53</v>
      </c>
      <c r="J4022" s="5" t="s">
        <v>54</v>
      </c>
      <c r="K4022" s="5" t="s">
        <v>99</v>
      </c>
      <c r="L4022" s="5" t="s">
        <v>76</v>
      </c>
      <c r="M4022" s="5" t="s">
        <v>49</v>
      </c>
      <c r="N4022" s="5">
        <v>1</v>
      </c>
      <c r="O4022" s="7">
        <v>1648</v>
      </c>
      <c r="P4022" s="8">
        <v>0.1</v>
      </c>
      <c r="Q4022" s="7">
        <v>879</v>
      </c>
      <c r="R4022" s="9">
        <f t="shared" si="500"/>
        <v>1483.2</v>
      </c>
      <c r="S4022" s="9">
        <f t="shared" si="501"/>
        <v>879</v>
      </c>
      <c r="T4022" s="9">
        <f t="shared" si="502"/>
        <v>604.20000000000005</v>
      </c>
      <c r="U4022" s="10">
        <f t="shared" si="503"/>
        <v>0.40736245954692557</v>
      </c>
      <c r="V4022" s="5" t="s">
        <v>120</v>
      </c>
    </row>
    <row r="4023" spans="1:22" x14ac:dyDescent="0.3">
      <c r="A4023" s="5" t="s">
        <v>4110</v>
      </c>
      <c r="B4023" s="6">
        <v>45934</v>
      </c>
      <c r="C4023" s="5">
        <f t="shared" si="496"/>
        <v>2025</v>
      </c>
      <c r="D4023" s="5">
        <f t="shared" si="497"/>
        <v>10</v>
      </c>
      <c r="E4023" s="5" t="str">
        <f t="shared" si="498"/>
        <v>Oct</v>
      </c>
      <c r="F4023" s="5" t="str">
        <f t="shared" si="499"/>
        <v>Q4</v>
      </c>
      <c r="G4023" s="5" t="s">
        <v>35</v>
      </c>
      <c r="H4023" s="5" t="s">
        <v>91</v>
      </c>
      <c r="I4023" s="5" t="s">
        <v>92</v>
      </c>
      <c r="J4023" s="5" t="s">
        <v>46</v>
      </c>
      <c r="K4023" s="5" t="s">
        <v>61</v>
      </c>
      <c r="L4023" s="5" t="s">
        <v>40</v>
      </c>
      <c r="M4023" s="5" t="s">
        <v>49</v>
      </c>
      <c r="N4023" s="5">
        <v>2</v>
      </c>
      <c r="O4023" s="7">
        <v>261</v>
      </c>
      <c r="P4023" s="8">
        <v>0.1</v>
      </c>
      <c r="Q4023" s="7">
        <v>112</v>
      </c>
      <c r="R4023" s="9">
        <f t="shared" si="500"/>
        <v>469.8</v>
      </c>
      <c r="S4023" s="9">
        <f t="shared" si="501"/>
        <v>224</v>
      </c>
      <c r="T4023" s="9">
        <f t="shared" si="502"/>
        <v>245.8</v>
      </c>
      <c r="U4023" s="10">
        <f t="shared" si="503"/>
        <v>0.52320136228182201</v>
      </c>
      <c r="V4023" s="5" t="s">
        <v>42</v>
      </c>
    </row>
    <row r="4024" spans="1:22" x14ac:dyDescent="0.3">
      <c r="A4024" s="5" t="s">
        <v>4111</v>
      </c>
      <c r="B4024" s="6">
        <v>45934</v>
      </c>
      <c r="C4024" s="5">
        <f t="shared" si="496"/>
        <v>2025</v>
      </c>
      <c r="D4024" s="5">
        <f t="shared" si="497"/>
        <v>10</v>
      </c>
      <c r="E4024" s="5" t="str">
        <f t="shared" si="498"/>
        <v>Oct</v>
      </c>
      <c r="F4024" s="5" t="str">
        <f t="shared" si="499"/>
        <v>Q4</v>
      </c>
      <c r="G4024" s="5" t="s">
        <v>51</v>
      </c>
      <c r="H4024" s="5" t="s">
        <v>79</v>
      </c>
      <c r="I4024" s="5" t="s">
        <v>80</v>
      </c>
      <c r="J4024" s="5" t="s">
        <v>38</v>
      </c>
      <c r="K4024" s="5" t="s">
        <v>75</v>
      </c>
      <c r="L4024" s="5" t="s">
        <v>40</v>
      </c>
      <c r="M4024" s="5" t="s">
        <v>41</v>
      </c>
      <c r="N4024" s="5">
        <v>2</v>
      </c>
      <c r="O4024" s="7">
        <v>10725</v>
      </c>
      <c r="P4024" s="8">
        <v>0.15</v>
      </c>
      <c r="Q4024" s="7">
        <v>8158</v>
      </c>
      <c r="R4024" s="9">
        <f t="shared" si="500"/>
        <v>18232.5</v>
      </c>
      <c r="S4024" s="9">
        <f t="shared" si="501"/>
        <v>16316</v>
      </c>
      <c r="T4024" s="9">
        <f t="shared" si="502"/>
        <v>1916.5</v>
      </c>
      <c r="U4024" s="10">
        <f t="shared" si="503"/>
        <v>0.10511449334978747</v>
      </c>
      <c r="V4024" s="5" t="s">
        <v>42</v>
      </c>
    </row>
    <row r="4025" spans="1:22" x14ac:dyDescent="0.3">
      <c r="A4025" s="5" t="s">
        <v>4112</v>
      </c>
      <c r="B4025" s="6">
        <v>45935</v>
      </c>
      <c r="C4025" s="5">
        <f t="shared" si="496"/>
        <v>2025</v>
      </c>
      <c r="D4025" s="5">
        <f t="shared" si="497"/>
        <v>10</v>
      </c>
      <c r="E4025" s="5" t="str">
        <f t="shared" si="498"/>
        <v>Oct</v>
      </c>
      <c r="F4025" s="5" t="str">
        <f t="shared" si="499"/>
        <v>Q4</v>
      </c>
      <c r="G4025" s="5" t="s">
        <v>58</v>
      </c>
      <c r="H4025" s="5" t="s">
        <v>72</v>
      </c>
      <c r="I4025" s="5" t="s">
        <v>73</v>
      </c>
      <c r="J4025" s="5" t="s">
        <v>46</v>
      </c>
      <c r="K4025" s="5" t="s">
        <v>66</v>
      </c>
      <c r="L4025" s="5" t="s">
        <v>76</v>
      </c>
      <c r="M4025" s="5" t="s">
        <v>41</v>
      </c>
      <c r="N4025" s="5">
        <v>1</v>
      </c>
      <c r="O4025" s="7">
        <v>305</v>
      </c>
      <c r="P4025" s="8">
        <v>0.05</v>
      </c>
      <c r="Q4025" s="7">
        <v>122</v>
      </c>
      <c r="R4025" s="9">
        <f t="shared" si="500"/>
        <v>289.75</v>
      </c>
      <c r="S4025" s="9">
        <f t="shared" si="501"/>
        <v>122</v>
      </c>
      <c r="T4025" s="9">
        <f t="shared" si="502"/>
        <v>167.75</v>
      </c>
      <c r="U4025" s="10">
        <f t="shared" si="503"/>
        <v>0.57894736842105265</v>
      </c>
      <c r="V4025" s="5" t="s">
        <v>42</v>
      </c>
    </row>
    <row r="4026" spans="1:22" x14ac:dyDescent="0.3">
      <c r="A4026" s="5" t="s">
        <v>4113</v>
      </c>
      <c r="B4026" s="6">
        <v>45935</v>
      </c>
      <c r="C4026" s="5">
        <f t="shared" si="496"/>
        <v>2025</v>
      </c>
      <c r="D4026" s="5">
        <f t="shared" si="497"/>
        <v>10</v>
      </c>
      <c r="E4026" s="5" t="str">
        <f t="shared" si="498"/>
        <v>Oct</v>
      </c>
      <c r="F4026" s="5" t="str">
        <f t="shared" si="499"/>
        <v>Q4</v>
      </c>
      <c r="G4026" s="5" t="s">
        <v>51</v>
      </c>
      <c r="H4026" s="5" t="s">
        <v>79</v>
      </c>
      <c r="I4026" s="5" t="s">
        <v>80</v>
      </c>
      <c r="J4026" s="5" t="s">
        <v>81</v>
      </c>
      <c r="K4026" s="5" t="s">
        <v>94</v>
      </c>
      <c r="L4026" s="5" t="s">
        <v>76</v>
      </c>
      <c r="M4026" s="5" t="s">
        <v>41</v>
      </c>
      <c r="N4026" s="5">
        <v>5</v>
      </c>
      <c r="O4026" s="7">
        <v>33879</v>
      </c>
      <c r="P4026" s="8">
        <v>0.4</v>
      </c>
      <c r="Q4026" s="7">
        <v>22662</v>
      </c>
      <c r="R4026" s="9">
        <f t="shared" si="500"/>
        <v>101637</v>
      </c>
      <c r="S4026" s="9">
        <f t="shared" si="501"/>
        <v>113310</v>
      </c>
      <c r="T4026" s="9">
        <f t="shared" si="502"/>
        <v>-11673</v>
      </c>
      <c r="U4026" s="10">
        <f t="shared" si="503"/>
        <v>-0.11484990702204906</v>
      </c>
      <c r="V4026" s="5" t="s">
        <v>42</v>
      </c>
    </row>
    <row r="4027" spans="1:22" x14ac:dyDescent="0.3">
      <c r="A4027" s="5" t="s">
        <v>4114</v>
      </c>
      <c r="B4027" s="6">
        <v>45935</v>
      </c>
      <c r="C4027" s="5">
        <f t="shared" si="496"/>
        <v>2025</v>
      </c>
      <c r="D4027" s="5">
        <f t="shared" si="497"/>
        <v>10</v>
      </c>
      <c r="E4027" s="5" t="str">
        <f t="shared" si="498"/>
        <v>Oct</v>
      </c>
      <c r="F4027" s="5" t="str">
        <f t="shared" si="499"/>
        <v>Q4</v>
      </c>
      <c r="G4027" s="5" t="s">
        <v>58</v>
      </c>
      <c r="H4027" s="5" t="s">
        <v>72</v>
      </c>
      <c r="I4027" s="5" t="s">
        <v>73</v>
      </c>
      <c r="J4027" s="5" t="s">
        <v>38</v>
      </c>
      <c r="K4027" s="5" t="s">
        <v>75</v>
      </c>
      <c r="L4027" s="5" t="s">
        <v>40</v>
      </c>
      <c r="M4027" s="5" t="s">
        <v>41</v>
      </c>
      <c r="N4027" s="5">
        <v>2</v>
      </c>
      <c r="O4027" s="7">
        <v>10041</v>
      </c>
      <c r="P4027" s="8">
        <v>0.05</v>
      </c>
      <c r="Q4027" s="7">
        <v>7646</v>
      </c>
      <c r="R4027" s="9">
        <f t="shared" si="500"/>
        <v>19077.899999999998</v>
      </c>
      <c r="S4027" s="9">
        <f t="shared" si="501"/>
        <v>15292</v>
      </c>
      <c r="T4027" s="9">
        <f t="shared" si="502"/>
        <v>3785.8999999999978</v>
      </c>
      <c r="U4027" s="10">
        <f t="shared" si="503"/>
        <v>0.19844427321665373</v>
      </c>
      <c r="V4027" s="5" t="s">
        <v>42</v>
      </c>
    </row>
    <row r="4028" spans="1:22" x14ac:dyDescent="0.3">
      <c r="A4028" s="5" t="s">
        <v>4115</v>
      </c>
      <c r="B4028" s="6">
        <v>45935</v>
      </c>
      <c r="C4028" s="5">
        <f t="shared" si="496"/>
        <v>2025</v>
      </c>
      <c r="D4028" s="5">
        <f t="shared" si="497"/>
        <v>10</v>
      </c>
      <c r="E4028" s="5" t="str">
        <f t="shared" si="498"/>
        <v>Oct</v>
      </c>
      <c r="F4028" s="5" t="str">
        <f t="shared" si="499"/>
        <v>Q4</v>
      </c>
      <c r="G4028" s="5" t="s">
        <v>58</v>
      </c>
      <c r="H4028" s="5" t="s">
        <v>59</v>
      </c>
      <c r="I4028" s="5" t="s">
        <v>60</v>
      </c>
      <c r="J4028" s="5" t="s">
        <v>54</v>
      </c>
      <c r="K4028" s="5" t="s">
        <v>99</v>
      </c>
      <c r="L4028" s="5" t="s">
        <v>40</v>
      </c>
      <c r="M4028" s="5" t="s">
        <v>41</v>
      </c>
      <c r="N4028" s="5">
        <v>4</v>
      </c>
      <c r="O4028" s="7">
        <v>1907</v>
      </c>
      <c r="P4028" s="8">
        <v>0.05</v>
      </c>
      <c r="Q4028" s="7">
        <v>994</v>
      </c>
      <c r="R4028" s="9">
        <f t="shared" si="500"/>
        <v>7246.5999999999995</v>
      </c>
      <c r="S4028" s="9">
        <f t="shared" si="501"/>
        <v>3976</v>
      </c>
      <c r="T4028" s="9">
        <f t="shared" si="502"/>
        <v>3270.5999999999995</v>
      </c>
      <c r="U4028" s="10">
        <f t="shared" si="503"/>
        <v>0.45132889906990858</v>
      </c>
      <c r="V4028" s="5" t="s">
        <v>42</v>
      </c>
    </row>
    <row r="4029" spans="1:22" x14ac:dyDescent="0.3">
      <c r="A4029" s="5" t="s">
        <v>4116</v>
      </c>
      <c r="B4029" s="6">
        <v>45936</v>
      </c>
      <c r="C4029" s="5">
        <f t="shared" si="496"/>
        <v>2025</v>
      </c>
      <c r="D4029" s="5">
        <f t="shared" si="497"/>
        <v>10</v>
      </c>
      <c r="E4029" s="5" t="str">
        <f t="shared" si="498"/>
        <v>Oct</v>
      </c>
      <c r="F4029" s="5" t="str">
        <f t="shared" si="499"/>
        <v>Q4</v>
      </c>
      <c r="G4029" s="5" t="s">
        <v>51</v>
      </c>
      <c r="H4029" s="5" t="s">
        <v>79</v>
      </c>
      <c r="I4029" s="5" t="s">
        <v>80</v>
      </c>
      <c r="J4029" s="5" t="s">
        <v>38</v>
      </c>
      <c r="K4029" s="5" t="s">
        <v>39</v>
      </c>
      <c r="L4029" s="5" t="s">
        <v>76</v>
      </c>
      <c r="M4029" s="5" t="s">
        <v>41</v>
      </c>
      <c r="N4029" s="5">
        <v>5</v>
      </c>
      <c r="O4029" s="7">
        <v>54323</v>
      </c>
      <c r="P4029" s="8">
        <v>0.1</v>
      </c>
      <c r="Q4029" s="7">
        <v>46779</v>
      </c>
      <c r="R4029" s="9">
        <f t="shared" si="500"/>
        <v>244453.5</v>
      </c>
      <c r="S4029" s="9">
        <f t="shared" si="501"/>
        <v>233895</v>
      </c>
      <c r="T4029" s="9">
        <f t="shared" si="502"/>
        <v>10558.5</v>
      </c>
      <c r="U4029" s="10">
        <f t="shared" si="503"/>
        <v>4.3192263559327232E-2</v>
      </c>
      <c r="V4029" s="5" t="s">
        <v>42</v>
      </c>
    </row>
    <row r="4030" spans="1:22" x14ac:dyDescent="0.3">
      <c r="A4030" s="5" t="s">
        <v>4117</v>
      </c>
      <c r="B4030" s="6">
        <v>45936</v>
      </c>
      <c r="C4030" s="5">
        <f t="shared" si="496"/>
        <v>2025</v>
      </c>
      <c r="D4030" s="5">
        <f t="shared" si="497"/>
        <v>10</v>
      </c>
      <c r="E4030" s="5" t="str">
        <f t="shared" si="498"/>
        <v>Oct</v>
      </c>
      <c r="F4030" s="5" t="str">
        <f t="shared" si="499"/>
        <v>Q4</v>
      </c>
      <c r="G4030" s="5" t="s">
        <v>35</v>
      </c>
      <c r="H4030" s="5" t="s">
        <v>91</v>
      </c>
      <c r="I4030" s="5" t="s">
        <v>92</v>
      </c>
      <c r="J4030" s="5" t="s">
        <v>38</v>
      </c>
      <c r="K4030" s="5" t="s">
        <v>75</v>
      </c>
      <c r="L4030" s="5" t="s">
        <v>76</v>
      </c>
      <c r="M4030" s="5" t="s">
        <v>49</v>
      </c>
      <c r="N4030" s="5">
        <v>5</v>
      </c>
      <c r="O4030" s="7">
        <v>11110</v>
      </c>
      <c r="P4030" s="8">
        <v>0</v>
      </c>
      <c r="Q4030" s="7">
        <v>8422</v>
      </c>
      <c r="R4030" s="9">
        <f t="shared" si="500"/>
        <v>55550</v>
      </c>
      <c r="S4030" s="9">
        <f t="shared" si="501"/>
        <v>42110</v>
      </c>
      <c r="T4030" s="9">
        <f t="shared" si="502"/>
        <v>13440</v>
      </c>
      <c r="U4030" s="10">
        <f t="shared" si="503"/>
        <v>0.24194419441944195</v>
      </c>
      <c r="V4030" s="5" t="s">
        <v>42</v>
      </c>
    </row>
    <row r="4031" spans="1:22" x14ac:dyDescent="0.3">
      <c r="A4031" s="5" t="s">
        <v>4118</v>
      </c>
      <c r="B4031" s="6">
        <v>45937</v>
      </c>
      <c r="C4031" s="5">
        <f t="shared" si="496"/>
        <v>2025</v>
      </c>
      <c r="D4031" s="5">
        <f t="shared" si="497"/>
        <v>10</v>
      </c>
      <c r="E4031" s="5" t="str">
        <f t="shared" si="498"/>
        <v>Oct</v>
      </c>
      <c r="F4031" s="5" t="str">
        <f t="shared" si="499"/>
        <v>Q4</v>
      </c>
      <c r="G4031" s="5" t="s">
        <v>63</v>
      </c>
      <c r="H4031" s="5" t="s">
        <v>109</v>
      </c>
      <c r="I4031" s="5" t="s">
        <v>110</v>
      </c>
      <c r="J4031" s="5" t="s">
        <v>38</v>
      </c>
      <c r="K4031" s="5" t="s">
        <v>39</v>
      </c>
      <c r="L4031" s="5" t="s">
        <v>40</v>
      </c>
      <c r="M4031" s="5" t="s">
        <v>49</v>
      </c>
      <c r="N4031" s="5">
        <v>1</v>
      </c>
      <c r="O4031" s="7">
        <v>56772</v>
      </c>
      <c r="P4031" s="8">
        <v>0</v>
      </c>
      <c r="Q4031" s="7">
        <v>49489</v>
      </c>
      <c r="R4031" s="9">
        <f t="shared" si="500"/>
        <v>56772</v>
      </c>
      <c r="S4031" s="9">
        <f t="shared" si="501"/>
        <v>49489</v>
      </c>
      <c r="T4031" s="9">
        <f t="shared" si="502"/>
        <v>7283</v>
      </c>
      <c r="U4031" s="10">
        <f t="shared" si="503"/>
        <v>0.12828507010498133</v>
      </c>
      <c r="V4031" s="5" t="s">
        <v>42</v>
      </c>
    </row>
    <row r="4032" spans="1:22" x14ac:dyDescent="0.3">
      <c r="A4032" s="5" t="s">
        <v>4119</v>
      </c>
      <c r="B4032" s="6">
        <v>45937</v>
      </c>
      <c r="C4032" s="5">
        <f t="shared" si="496"/>
        <v>2025</v>
      </c>
      <c r="D4032" s="5">
        <f t="shared" si="497"/>
        <v>10</v>
      </c>
      <c r="E4032" s="5" t="str">
        <f t="shared" si="498"/>
        <v>Oct</v>
      </c>
      <c r="F4032" s="5" t="str">
        <f t="shared" si="499"/>
        <v>Q4</v>
      </c>
      <c r="G4032" s="5" t="s">
        <v>51</v>
      </c>
      <c r="H4032" s="5" t="s">
        <v>52</v>
      </c>
      <c r="I4032" s="5" t="s">
        <v>53</v>
      </c>
      <c r="J4032" s="5" t="s">
        <v>38</v>
      </c>
      <c r="K4032" s="5" t="s">
        <v>118</v>
      </c>
      <c r="L4032" s="5" t="s">
        <v>40</v>
      </c>
      <c r="M4032" s="5" t="s">
        <v>49</v>
      </c>
      <c r="N4032" s="5">
        <v>4</v>
      </c>
      <c r="O4032" s="7">
        <v>17316</v>
      </c>
      <c r="P4032" s="8">
        <v>0</v>
      </c>
      <c r="Q4032" s="7">
        <v>13823</v>
      </c>
      <c r="R4032" s="9">
        <f t="shared" si="500"/>
        <v>69264</v>
      </c>
      <c r="S4032" s="9">
        <f t="shared" si="501"/>
        <v>55292</v>
      </c>
      <c r="T4032" s="9">
        <f t="shared" si="502"/>
        <v>13972</v>
      </c>
      <c r="U4032" s="10">
        <f t="shared" si="503"/>
        <v>0.20172095172095172</v>
      </c>
      <c r="V4032" s="5" t="s">
        <v>42</v>
      </c>
    </row>
    <row r="4033" spans="1:22" x14ac:dyDescent="0.3">
      <c r="A4033" s="5" t="s">
        <v>4120</v>
      </c>
      <c r="B4033" s="6">
        <v>45937</v>
      </c>
      <c r="C4033" s="5">
        <f t="shared" si="496"/>
        <v>2025</v>
      </c>
      <c r="D4033" s="5">
        <f t="shared" si="497"/>
        <v>10</v>
      </c>
      <c r="E4033" s="5" t="str">
        <f t="shared" si="498"/>
        <v>Oct</v>
      </c>
      <c r="F4033" s="5" t="str">
        <f t="shared" si="499"/>
        <v>Q4</v>
      </c>
      <c r="G4033" s="5" t="s">
        <v>35</v>
      </c>
      <c r="H4033" s="5" t="s">
        <v>44</v>
      </c>
      <c r="I4033" s="5" t="s">
        <v>45</v>
      </c>
      <c r="J4033" s="5" t="s">
        <v>54</v>
      </c>
      <c r="K4033" s="5" t="s">
        <v>99</v>
      </c>
      <c r="L4033" s="5" t="s">
        <v>40</v>
      </c>
      <c r="M4033" s="5" t="s">
        <v>49</v>
      </c>
      <c r="N4033" s="5">
        <v>3</v>
      </c>
      <c r="O4033" s="7">
        <v>1835</v>
      </c>
      <c r="P4033" s="8">
        <v>0</v>
      </c>
      <c r="Q4033" s="7">
        <v>963</v>
      </c>
      <c r="R4033" s="9">
        <f t="shared" si="500"/>
        <v>5505</v>
      </c>
      <c r="S4033" s="9">
        <f t="shared" si="501"/>
        <v>2889</v>
      </c>
      <c r="T4033" s="9">
        <f t="shared" si="502"/>
        <v>2616</v>
      </c>
      <c r="U4033" s="10">
        <f t="shared" si="503"/>
        <v>0.47520435967302455</v>
      </c>
      <c r="V4033" s="5" t="s">
        <v>42</v>
      </c>
    </row>
    <row r="4034" spans="1:22" x14ac:dyDescent="0.3">
      <c r="A4034" s="5" t="s">
        <v>4121</v>
      </c>
      <c r="B4034" s="6">
        <v>45937</v>
      </c>
      <c r="C4034" s="5">
        <f t="shared" ref="C4034:C4097" si="504">YEAR(B4034)</f>
        <v>2025</v>
      </c>
      <c r="D4034" s="5">
        <f t="shared" ref="D4034:D4097" si="505">MONTH(B4034)</f>
        <v>10</v>
      </c>
      <c r="E4034" s="5" t="str">
        <f t="shared" ref="E4034:E4097" si="506">TEXT(B4034,"mmm")</f>
        <v>Oct</v>
      </c>
      <c r="F4034" s="5" t="str">
        <f t="shared" ref="F4034:F4097" si="507">"Q"&amp;ROUNDUP(D4034/3,0)</f>
        <v>Q4</v>
      </c>
      <c r="G4034" s="5" t="s">
        <v>58</v>
      </c>
      <c r="H4034" s="5" t="s">
        <v>59</v>
      </c>
      <c r="I4034" s="5" t="s">
        <v>60</v>
      </c>
      <c r="J4034" s="5" t="s">
        <v>38</v>
      </c>
      <c r="K4034" s="5" t="s">
        <v>118</v>
      </c>
      <c r="L4034" s="5" t="s">
        <v>40</v>
      </c>
      <c r="M4034" s="5" t="s">
        <v>41</v>
      </c>
      <c r="N4034" s="5">
        <v>1</v>
      </c>
      <c r="O4034" s="7">
        <v>17818</v>
      </c>
      <c r="P4034" s="8">
        <v>0.1</v>
      </c>
      <c r="Q4034" s="7">
        <v>13506</v>
      </c>
      <c r="R4034" s="9">
        <f t="shared" ref="R4034:R4097" si="508">N4034*O4034*(1-P4034)</f>
        <v>16036.2</v>
      </c>
      <c r="S4034" s="9">
        <f t="shared" ref="S4034:S4097" si="509">N4034*Q4034</f>
        <v>13506</v>
      </c>
      <c r="T4034" s="9">
        <f t="shared" ref="T4034:T4097" si="510">R4034-S4034</f>
        <v>2530.2000000000007</v>
      </c>
      <c r="U4034" s="10">
        <f t="shared" ref="U4034:U4097" si="511">IF(R4034=0,0,T4034/R4034)</f>
        <v>0.15778052156994804</v>
      </c>
      <c r="V4034" s="5" t="s">
        <v>42</v>
      </c>
    </row>
    <row r="4035" spans="1:22" x14ac:dyDescent="0.3">
      <c r="A4035" s="5" t="s">
        <v>4122</v>
      </c>
      <c r="B4035" s="6">
        <v>45937</v>
      </c>
      <c r="C4035" s="5">
        <f t="shared" si="504"/>
        <v>2025</v>
      </c>
      <c r="D4035" s="5">
        <f t="shared" si="505"/>
        <v>10</v>
      </c>
      <c r="E4035" s="5" t="str">
        <f t="shared" si="506"/>
        <v>Oct</v>
      </c>
      <c r="F4035" s="5" t="str">
        <f t="shared" si="507"/>
        <v>Q4</v>
      </c>
      <c r="G4035" s="5" t="s">
        <v>63</v>
      </c>
      <c r="H4035" s="5" t="s">
        <v>86</v>
      </c>
      <c r="I4035" s="5" t="s">
        <v>87</v>
      </c>
      <c r="J4035" s="5" t="s">
        <v>54</v>
      </c>
      <c r="K4035" s="5" t="s">
        <v>84</v>
      </c>
      <c r="L4035" s="5" t="s">
        <v>76</v>
      </c>
      <c r="M4035" s="5" t="s">
        <v>56</v>
      </c>
      <c r="N4035" s="5">
        <v>3</v>
      </c>
      <c r="O4035" s="7">
        <v>2263</v>
      </c>
      <c r="P4035" s="8">
        <v>0.1</v>
      </c>
      <c r="Q4035" s="7">
        <v>1121</v>
      </c>
      <c r="R4035" s="9">
        <f t="shared" si="508"/>
        <v>6110.1</v>
      </c>
      <c r="S4035" s="9">
        <f t="shared" si="509"/>
        <v>3363</v>
      </c>
      <c r="T4035" s="9">
        <f t="shared" si="510"/>
        <v>2747.1000000000004</v>
      </c>
      <c r="U4035" s="10">
        <f t="shared" si="511"/>
        <v>0.44959984288309524</v>
      </c>
      <c r="V4035" s="5" t="s">
        <v>120</v>
      </c>
    </row>
    <row r="4036" spans="1:22" x14ac:dyDescent="0.3">
      <c r="A4036" s="5" t="s">
        <v>4123</v>
      </c>
      <c r="B4036" s="6">
        <v>45937</v>
      </c>
      <c r="C4036" s="5">
        <f t="shared" si="504"/>
        <v>2025</v>
      </c>
      <c r="D4036" s="5">
        <f t="shared" si="505"/>
        <v>10</v>
      </c>
      <c r="E4036" s="5" t="str">
        <f t="shared" si="506"/>
        <v>Oct</v>
      </c>
      <c r="F4036" s="5" t="str">
        <f t="shared" si="507"/>
        <v>Q4</v>
      </c>
      <c r="G4036" s="5" t="s">
        <v>51</v>
      </c>
      <c r="H4036" s="5" t="s">
        <v>52</v>
      </c>
      <c r="I4036" s="5" t="s">
        <v>53</v>
      </c>
      <c r="J4036" s="5" t="s">
        <v>46</v>
      </c>
      <c r="K4036" s="5" t="s">
        <v>47</v>
      </c>
      <c r="L4036" s="5" t="s">
        <v>40</v>
      </c>
      <c r="M4036" s="5" t="s">
        <v>56</v>
      </c>
      <c r="N4036" s="5">
        <v>2</v>
      </c>
      <c r="O4036" s="7">
        <v>495</v>
      </c>
      <c r="P4036" s="8">
        <v>0.15</v>
      </c>
      <c r="Q4036" s="7">
        <v>222</v>
      </c>
      <c r="R4036" s="9">
        <f t="shared" si="508"/>
        <v>841.5</v>
      </c>
      <c r="S4036" s="9">
        <f t="shared" si="509"/>
        <v>444</v>
      </c>
      <c r="T4036" s="9">
        <f t="shared" si="510"/>
        <v>397.5</v>
      </c>
      <c r="U4036" s="10">
        <f t="shared" si="511"/>
        <v>0.47237076648841353</v>
      </c>
      <c r="V4036" s="5" t="s">
        <v>42</v>
      </c>
    </row>
    <row r="4037" spans="1:22" x14ac:dyDescent="0.3">
      <c r="A4037" s="5" t="s">
        <v>4124</v>
      </c>
      <c r="B4037" s="6">
        <v>45937</v>
      </c>
      <c r="C4037" s="5">
        <f t="shared" si="504"/>
        <v>2025</v>
      </c>
      <c r="D4037" s="5">
        <f t="shared" si="505"/>
        <v>10</v>
      </c>
      <c r="E4037" s="5" t="str">
        <f t="shared" si="506"/>
        <v>Oct</v>
      </c>
      <c r="F4037" s="5" t="str">
        <f t="shared" si="507"/>
        <v>Q4</v>
      </c>
      <c r="G4037" s="5" t="s">
        <v>35</v>
      </c>
      <c r="H4037" s="5" t="s">
        <v>44</v>
      </c>
      <c r="I4037" s="5" t="s">
        <v>45</v>
      </c>
      <c r="J4037" s="5" t="s">
        <v>38</v>
      </c>
      <c r="K4037" s="5" t="s">
        <v>39</v>
      </c>
      <c r="L4037" s="5" t="s">
        <v>48</v>
      </c>
      <c r="M4037" s="5" t="s">
        <v>56</v>
      </c>
      <c r="N4037" s="5">
        <v>1</v>
      </c>
      <c r="O4037" s="7">
        <v>50611</v>
      </c>
      <c r="P4037" s="8">
        <v>0.1</v>
      </c>
      <c r="Q4037" s="7">
        <v>42064</v>
      </c>
      <c r="R4037" s="9">
        <f t="shared" si="508"/>
        <v>45549.9</v>
      </c>
      <c r="S4037" s="9">
        <f t="shared" si="509"/>
        <v>42064</v>
      </c>
      <c r="T4037" s="9">
        <f t="shared" si="510"/>
        <v>3485.9000000000015</v>
      </c>
      <c r="U4037" s="10">
        <f t="shared" si="511"/>
        <v>7.6529256924823139E-2</v>
      </c>
      <c r="V4037" s="5" t="s">
        <v>42</v>
      </c>
    </row>
    <row r="4038" spans="1:22" x14ac:dyDescent="0.3">
      <c r="A4038" s="5" t="s">
        <v>4125</v>
      </c>
      <c r="B4038" s="6">
        <v>45938</v>
      </c>
      <c r="C4038" s="5">
        <f t="shared" si="504"/>
        <v>2025</v>
      </c>
      <c r="D4038" s="5">
        <f t="shared" si="505"/>
        <v>10</v>
      </c>
      <c r="E4038" s="5" t="str">
        <f t="shared" si="506"/>
        <v>Oct</v>
      </c>
      <c r="F4038" s="5" t="str">
        <f t="shared" si="507"/>
        <v>Q4</v>
      </c>
      <c r="G4038" s="5" t="s">
        <v>51</v>
      </c>
      <c r="H4038" s="5" t="s">
        <v>52</v>
      </c>
      <c r="I4038" s="5" t="s">
        <v>53</v>
      </c>
      <c r="J4038" s="5" t="s">
        <v>46</v>
      </c>
      <c r="K4038" s="5" t="s">
        <v>61</v>
      </c>
      <c r="L4038" s="5" t="s">
        <v>48</v>
      </c>
      <c r="M4038" s="5" t="s">
        <v>49</v>
      </c>
      <c r="N4038" s="5">
        <v>2</v>
      </c>
      <c r="O4038" s="7">
        <v>245</v>
      </c>
      <c r="P4038" s="8">
        <v>0.1</v>
      </c>
      <c r="Q4038" s="7">
        <v>102</v>
      </c>
      <c r="R4038" s="9">
        <f t="shared" si="508"/>
        <v>441</v>
      </c>
      <c r="S4038" s="9">
        <f t="shared" si="509"/>
        <v>204</v>
      </c>
      <c r="T4038" s="9">
        <f t="shared" si="510"/>
        <v>237</v>
      </c>
      <c r="U4038" s="10">
        <f t="shared" si="511"/>
        <v>0.5374149659863946</v>
      </c>
      <c r="V4038" s="5" t="s">
        <v>42</v>
      </c>
    </row>
    <row r="4039" spans="1:22" x14ac:dyDescent="0.3">
      <c r="A4039" s="5" t="s">
        <v>4126</v>
      </c>
      <c r="B4039" s="6">
        <v>45938</v>
      </c>
      <c r="C4039" s="5">
        <f t="shared" si="504"/>
        <v>2025</v>
      </c>
      <c r="D4039" s="5">
        <f t="shared" si="505"/>
        <v>10</v>
      </c>
      <c r="E4039" s="5" t="str">
        <f t="shared" si="506"/>
        <v>Oct</v>
      </c>
      <c r="F4039" s="5" t="str">
        <f t="shared" si="507"/>
        <v>Q4</v>
      </c>
      <c r="G4039" s="5" t="s">
        <v>51</v>
      </c>
      <c r="H4039" s="5" t="s">
        <v>79</v>
      </c>
      <c r="I4039" s="5" t="s">
        <v>80</v>
      </c>
      <c r="J4039" s="5" t="s">
        <v>54</v>
      </c>
      <c r="K4039" s="5" t="s">
        <v>55</v>
      </c>
      <c r="L4039" s="5" t="s">
        <v>40</v>
      </c>
      <c r="M4039" s="5" t="s">
        <v>56</v>
      </c>
      <c r="N4039" s="5">
        <v>2</v>
      </c>
      <c r="O4039" s="7">
        <v>2987</v>
      </c>
      <c r="P4039" s="8">
        <v>0.15</v>
      </c>
      <c r="Q4039" s="7">
        <v>1807</v>
      </c>
      <c r="R4039" s="9">
        <f t="shared" si="508"/>
        <v>5077.8999999999996</v>
      </c>
      <c r="S4039" s="9">
        <f t="shared" si="509"/>
        <v>3614</v>
      </c>
      <c r="T4039" s="9">
        <f t="shared" si="510"/>
        <v>1463.8999999999996</v>
      </c>
      <c r="U4039" s="10">
        <f t="shared" si="511"/>
        <v>0.28828846570432654</v>
      </c>
      <c r="V4039" s="5" t="s">
        <v>42</v>
      </c>
    </row>
    <row r="4040" spans="1:22" x14ac:dyDescent="0.3">
      <c r="A4040" s="5" t="s">
        <v>4127</v>
      </c>
      <c r="B4040" s="6">
        <v>45938</v>
      </c>
      <c r="C4040" s="5">
        <f t="shared" si="504"/>
        <v>2025</v>
      </c>
      <c r="D4040" s="5">
        <f t="shared" si="505"/>
        <v>10</v>
      </c>
      <c r="E4040" s="5" t="str">
        <f t="shared" si="506"/>
        <v>Oct</v>
      </c>
      <c r="F4040" s="5" t="str">
        <f t="shared" si="507"/>
        <v>Q4</v>
      </c>
      <c r="G4040" s="5" t="s">
        <v>51</v>
      </c>
      <c r="H4040" s="5" t="s">
        <v>79</v>
      </c>
      <c r="I4040" s="5" t="s">
        <v>80</v>
      </c>
      <c r="J4040" s="5" t="s">
        <v>38</v>
      </c>
      <c r="K4040" s="5" t="s">
        <v>39</v>
      </c>
      <c r="L4040" s="5" t="s">
        <v>40</v>
      </c>
      <c r="M4040" s="5" t="s">
        <v>49</v>
      </c>
      <c r="N4040" s="5">
        <v>3</v>
      </c>
      <c r="O4040" s="7">
        <v>53740</v>
      </c>
      <c r="P4040" s="8">
        <v>0</v>
      </c>
      <c r="Q4040" s="7">
        <v>46209</v>
      </c>
      <c r="R4040" s="9">
        <f t="shared" si="508"/>
        <v>161220</v>
      </c>
      <c r="S4040" s="9">
        <f t="shared" si="509"/>
        <v>138627</v>
      </c>
      <c r="T4040" s="9">
        <f t="shared" si="510"/>
        <v>22593</v>
      </c>
      <c r="U4040" s="10">
        <f t="shared" si="511"/>
        <v>0.14013770003721623</v>
      </c>
      <c r="V4040" s="5" t="s">
        <v>42</v>
      </c>
    </row>
    <row r="4041" spans="1:22" x14ac:dyDescent="0.3">
      <c r="A4041" s="5" t="s">
        <v>4128</v>
      </c>
      <c r="B4041" s="6">
        <v>45939</v>
      </c>
      <c r="C4041" s="5">
        <f t="shared" si="504"/>
        <v>2025</v>
      </c>
      <c r="D4041" s="5">
        <f t="shared" si="505"/>
        <v>10</v>
      </c>
      <c r="E4041" s="5" t="str">
        <f t="shared" si="506"/>
        <v>Oct</v>
      </c>
      <c r="F4041" s="5" t="str">
        <f t="shared" si="507"/>
        <v>Q4</v>
      </c>
      <c r="G4041" s="5" t="s">
        <v>63</v>
      </c>
      <c r="H4041" s="5" t="s">
        <v>64</v>
      </c>
      <c r="I4041" s="5" t="s">
        <v>65</v>
      </c>
      <c r="J4041" s="5" t="s">
        <v>46</v>
      </c>
      <c r="K4041" s="5" t="s">
        <v>66</v>
      </c>
      <c r="L4041" s="5" t="s">
        <v>40</v>
      </c>
      <c r="M4041" s="5" t="s">
        <v>41</v>
      </c>
      <c r="N4041" s="5">
        <v>4</v>
      </c>
      <c r="O4041" s="7">
        <v>296</v>
      </c>
      <c r="P4041" s="8">
        <v>0.05</v>
      </c>
      <c r="Q4041" s="7">
        <v>115</v>
      </c>
      <c r="R4041" s="9">
        <f t="shared" si="508"/>
        <v>1124.8</v>
      </c>
      <c r="S4041" s="9">
        <f t="shared" si="509"/>
        <v>460</v>
      </c>
      <c r="T4041" s="9">
        <f t="shared" si="510"/>
        <v>664.8</v>
      </c>
      <c r="U4041" s="10">
        <f t="shared" si="511"/>
        <v>0.59103840682788045</v>
      </c>
      <c r="V4041" s="5" t="s">
        <v>42</v>
      </c>
    </row>
    <row r="4042" spans="1:22" x14ac:dyDescent="0.3">
      <c r="A4042" s="5" t="s">
        <v>4129</v>
      </c>
      <c r="B4042" s="6">
        <v>45939</v>
      </c>
      <c r="C4042" s="5">
        <f t="shared" si="504"/>
        <v>2025</v>
      </c>
      <c r="D4042" s="5">
        <f t="shared" si="505"/>
        <v>10</v>
      </c>
      <c r="E4042" s="5" t="str">
        <f t="shared" si="506"/>
        <v>Oct</v>
      </c>
      <c r="F4042" s="5" t="str">
        <f t="shared" si="507"/>
        <v>Q4</v>
      </c>
      <c r="G4042" s="5" t="s">
        <v>51</v>
      </c>
      <c r="H4042" s="5" t="s">
        <v>79</v>
      </c>
      <c r="I4042" s="5" t="s">
        <v>80</v>
      </c>
      <c r="J4042" s="5" t="s">
        <v>81</v>
      </c>
      <c r="K4042" s="5" t="s">
        <v>94</v>
      </c>
      <c r="L4042" s="5" t="s">
        <v>48</v>
      </c>
      <c r="M4042" s="5" t="s">
        <v>49</v>
      </c>
      <c r="N4042" s="5">
        <v>4</v>
      </c>
      <c r="O4042" s="7">
        <v>33497</v>
      </c>
      <c r="P4042" s="8">
        <v>0.2</v>
      </c>
      <c r="Q4042" s="7">
        <v>22893</v>
      </c>
      <c r="R4042" s="9">
        <f t="shared" si="508"/>
        <v>107190.40000000001</v>
      </c>
      <c r="S4042" s="9">
        <f t="shared" si="509"/>
        <v>91572</v>
      </c>
      <c r="T4042" s="9">
        <f t="shared" si="510"/>
        <v>15618.400000000009</v>
      </c>
      <c r="U4042" s="10">
        <f t="shared" si="511"/>
        <v>0.14570707824581314</v>
      </c>
      <c r="V4042" s="5" t="s">
        <v>42</v>
      </c>
    </row>
    <row r="4043" spans="1:22" x14ac:dyDescent="0.3">
      <c r="A4043" s="5" t="s">
        <v>4130</v>
      </c>
      <c r="B4043" s="6">
        <v>45939</v>
      </c>
      <c r="C4043" s="5">
        <f t="shared" si="504"/>
        <v>2025</v>
      </c>
      <c r="D4043" s="5">
        <f t="shared" si="505"/>
        <v>10</v>
      </c>
      <c r="E4043" s="5" t="str">
        <f t="shared" si="506"/>
        <v>Oct</v>
      </c>
      <c r="F4043" s="5" t="str">
        <f t="shared" si="507"/>
        <v>Q4</v>
      </c>
      <c r="G4043" s="5" t="s">
        <v>51</v>
      </c>
      <c r="H4043" s="5" t="s">
        <v>79</v>
      </c>
      <c r="I4043" s="5" t="s">
        <v>80</v>
      </c>
      <c r="J4043" s="5" t="s">
        <v>38</v>
      </c>
      <c r="K4043" s="5" t="s">
        <v>104</v>
      </c>
      <c r="L4043" s="5" t="s">
        <v>40</v>
      </c>
      <c r="M4043" s="5" t="s">
        <v>56</v>
      </c>
      <c r="N4043" s="5">
        <v>1</v>
      </c>
      <c r="O4043" s="7">
        <v>1435</v>
      </c>
      <c r="P4043" s="8">
        <v>0.1</v>
      </c>
      <c r="Q4043" s="7">
        <v>736</v>
      </c>
      <c r="R4043" s="9">
        <f t="shared" si="508"/>
        <v>1291.5</v>
      </c>
      <c r="S4043" s="9">
        <f t="shared" si="509"/>
        <v>736</v>
      </c>
      <c r="T4043" s="9">
        <f t="shared" si="510"/>
        <v>555.5</v>
      </c>
      <c r="U4043" s="10">
        <f t="shared" si="511"/>
        <v>0.43012001548586914</v>
      </c>
      <c r="V4043" s="5" t="s">
        <v>42</v>
      </c>
    </row>
    <row r="4044" spans="1:22" x14ac:dyDescent="0.3">
      <c r="A4044" s="5" t="s">
        <v>4131</v>
      </c>
      <c r="B4044" s="6">
        <v>45939</v>
      </c>
      <c r="C4044" s="5">
        <f t="shared" si="504"/>
        <v>2025</v>
      </c>
      <c r="D4044" s="5">
        <f t="shared" si="505"/>
        <v>10</v>
      </c>
      <c r="E4044" s="5" t="str">
        <f t="shared" si="506"/>
        <v>Oct</v>
      </c>
      <c r="F4044" s="5" t="str">
        <f t="shared" si="507"/>
        <v>Q4</v>
      </c>
      <c r="G4044" s="5" t="s">
        <v>51</v>
      </c>
      <c r="H4044" s="5" t="s">
        <v>106</v>
      </c>
      <c r="I4044" s="5" t="s">
        <v>107</v>
      </c>
      <c r="J4044" s="5" t="s">
        <v>54</v>
      </c>
      <c r="K4044" s="5" t="s">
        <v>55</v>
      </c>
      <c r="L4044" s="5" t="s">
        <v>40</v>
      </c>
      <c r="M4044" s="5" t="s">
        <v>41</v>
      </c>
      <c r="N4044" s="5">
        <v>3</v>
      </c>
      <c r="O4044" s="7">
        <v>2708</v>
      </c>
      <c r="P4044" s="8">
        <v>0.15</v>
      </c>
      <c r="Q4044" s="7">
        <v>1643</v>
      </c>
      <c r="R4044" s="9">
        <f t="shared" si="508"/>
        <v>6905.4</v>
      </c>
      <c r="S4044" s="9">
        <f t="shared" si="509"/>
        <v>4929</v>
      </c>
      <c r="T4044" s="9">
        <f t="shared" si="510"/>
        <v>1976.3999999999996</v>
      </c>
      <c r="U4044" s="10">
        <f t="shared" si="511"/>
        <v>0.28621079155443563</v>
      </c>
      <c r="V4044" s="5" t="s">
        <v>42</v>
      </c>
    </row>
    <row r="4045" spans="1:22" x14ac:dyDescent="0.3">
      <c r="A4045" s="5" t="s">
        <v>4132</v>
      </c>
      <c r="B4045" s="6">
        <v>45939</v>
      </c>
      <c r="C4045" s="5">
        <f t="shared" si="504"/>
        <v>2025</v>
      </c>
      <c r="D4045" s="5">
        <f t="shared" si="505"/>
        <v>10</v>
      </c>
      <c r="E4045" s="5" t="str">
        <f t="shared" si="506"/>
        <v>Oct</v>
      </c>
      <c r="F4045" s="5" t="str">
        <f t="shared" si="507"/>
        <v>Q4</v>
      </c>
      <c r="G4045" s="5" t="s">
        <v>58</v>
      </c>
      <c r="H4045" s="5" t="s">
        <v>59</v>
      </c>
      <c r="I4045" s="5" t="s">
        <v>60</v>
      </c>
      <c r="J4045" s="5" t="s">
        <v>38</v>
      </c>
      <c r="K4045" s="5" t="s">
        <v>39</v>
      </c>
      <c r="L4045" s="5" t="s">
        <v>48</v>
      </c>
      <c r="M4045" s="5" t="s">
        <v>56</v>
      </c>
      <c r="N4045" s="5">
        <v>1</v>
      </c>
      <c r="O4045" s="7">
        <v>56388</v>
      </c>
      <c r="P4045" s="8">
        <v>0.1</v>
      </c>
      <c r="Q4045" s="7">
        <v>47737</v>
      </c>
      <c r="R4045" s="9">
        <f t="shared" si="508"/>
        <v>50749.200000000004</v>
      </c>
      <c r="S4045" s="9">
        <f t="shared" si="509"/>
        <v>47737</v>
      </c>
      <c r="T4045" s="9">
        <f t="shared" si="510"/>
        <v>3012.2000000000044</v>
      </c>
      <c r="U4045" s="10">
        <f t="shared" si="511"/>
        <v>5.9354630220772031E-2</v>
      </c>
      <c r="V4045" s="5" t="s">
        <v>42</v>
      </c>
    </row>
    <row r="4046" spans="1:22" x14ac:dyDescent="0.3">
      <c r="A4046" s="5" t="s">
        <v>4133</v>
      </c>
      <c r="B4046" s="6">
        <v>45940</v>
      </c>
      <c r="C4046" s="5">
        <f t="shared" si="504"/>
        <v>2025</v>
      </c>
      <c r="D4046" s="5">
        <f t="shared" si="505"/>
        <v>10</v>
      </c>
      <c r="E4046" s="5" t="str">
        <f t="shared" si="506"/>
        <v>Oct</v>
      </c>
      <c r="F4046" s="5" t="str">
        <f t="shared" si="507"/>
        <v>Q4</v>
      </c>
      <c r="G4046" s="5" t="s">
        <v>51</v>
      </c>
      <c r="H4046" s="5" t="s">
        <v>106</v>
      </c>
      <c r="I4046" s="5" t="s">
        <v>107</v>
      </c>
      <c r="J4046" s="5" t="s">
        <v>38</v>
      </c>
      <c r="K4046" s="5" t="s">
        <v>104</v>
      </c>
      <c r="L4046" s="5" t="s">
        <v>76</v>
      </c>
      <c r="M4046" s="5" t="s">
        <v>56</v>
      </c>
      <c r="N4046" s="5">
        <v>2</v>
      </c>
      <c r="O4046" s="7">
        <v>1555</v>
      </c>
      <c r="P4046" s="8">
        <v>0</v>
      </c>
      <c r="Q4046" s="7">
        <v>787</v>
      </c>
      <c r="R4046" s="9">
        <f t="shared" si="508"/>
        <v>3110</v>
      </c>
      <c r="S4046" s="9">
        <f t="shared" si="509"/>
        <v>1574</v>
      </c>
      <c r="T4046" s="9">
        <f t="shared" si="510"/>
        <v>1536</v>
      </c>
      <c r="U4046" s="10">
        <f t="shared" si="511"/>
        <v>0.49389067524115754</v>
      </c>
      <c r="V4046" s="5" t="s">
        <v>42</v>
      </c>
    </row>
    <row r="4047" spans="1:22" x14ac:dyDescent="0.3">
      <c r="A4047" s="5" t="s">
        <v>4134</v>
      </c>
      <c r="B4047" s="6">
        <v>45940</v>
      </c>
      <c r="C4047" s="5">
        <f t="shared" si="504"/>
        <v>2025</v>
      </c>
      <c r="D4047" s="5">
        <f t="shared" si="505"/>
        <v>10</v>
      </c>
      <c r="E4047" s="5" t="str">
        <f t="shared" si="506"/>
        <v>Oct</v>
      </c>
      <c r="F4047" s="5" t="str">
        <f t="shared" si="507"/>
        <v>Q4</v>
      </c>
      <c r="G4047" s="5" t="s">
        <v>58</v>
      </c>
      <c r="H4047" s="5" t="s">
        <v>59</v>
      </c>
      <c r="I4047" s="5" t="s">
        <v>60</v>
      </c>
      <c r="J4047" s="5" t="s">
        <v>38</v>
      </c>
      <c r="K4047" s="5" t="s">
        <v>75</v>
      </c>
      <c r="L4047" s="5" t="s">
        <v>40</v>
      </c>
      <c r="M4047" s="5" t="s">
        <v>49</v>
      </c>
      <c r="N4047" s="5">
        <v>1</v>
      </c>
      <c r="O4047" s="7">
        <v>11718</v>
      </c>
      <c r="P4047" s="8">
        <v>0.15</v>
      </c>
      <c r="Q4047" s="7">
        <v>8752</v>
      </c>
      <c r="R4047" s="9">
        <f t="shared" si="508"/>
        <v>9960.2999999999993</v>
      </c>
      <c r="S4047" s="9">
        <f t="shared" si="509"/>
        <v>8752</v>
      </c>
      <c r="T4047" s="9">
        <f t="shared" si="510"/>
        <v>1208.2999999999993</v>
      </c>
      <c r="U4047" s="10">
        <f t="shared" si="511"/>
        <v>0.12131160708010796</v>
      </c>
      <c r="V4047" s="5" t="s">
        <v>42</v>
      </c>
    </row>
    <row r="4048" spans="1:22" x14ac:dyDescent="0.3">
      <c r="A4048" s="5" t="s">
        <v>4135</v>
      </c>
      <c r="B4048" s="6">
        <v>45940</v>
      </c>
      <c r="C4048" s="5">
        <f t="shared" si="504"/>
        <v>2025</v>
      </c>
      <c r="D4048" s="5">
        <f t="shared" si="505"/>
        <v>10</v>
      </c>
      <c r="E4048" s="5" t="str">
        <f t="shared" si="506"/>
        <v>Oct</v>
      </c>
      <c r="F4048" s="5" t="str">
        <f t="shared" si="507"/>
        <v>Q4</v>
      </c>
      <c r="G4048" s="5" t="s">
        <v>58</v>
      </c>
      <c r="H4048" s="5" t="s">
        <v>68</v>
      </c>
      <c r="I4048" s="5" t="s">
        <v>69</v>
      </c>
      <c r="J4048" s="5" t="s">
        <v>38</v>
      </c>
      <c r="K4048" s="5" t="s">
        <v>118</v>
      </c>
      <c r="L4048" s="5" t="s">
        <v>76</v>
      </c>
      <c r="M4048" s="5" t="s">
        <v>56</v>
      </c>
      <c r="N4048" s="5">
        <v>2</v>
      </c>
      <c r="O4048" s="7">
        <v>19335</v>
      </c>
      <c r="P4048" s="8">
        <v>0</v>
      </c>
      <c r="Q4048" s="7">
        <v>14823</v>
      </c>
      <c r="R4048" s="9">
        <f t="shared" si="508"/>
        <v>38670</v>
      </c>
      <c r="S4048" s="9">
        <f t="shared" si="509"/>
        <v>29646</v>
      </c>
      <c r="T4048" s="9">
        <f t="shared" si="510"/>
        <v>9024</v>
      </c>
      <c r="U4048" s="10">
        <f t="shared" si="511"/>
        <v>0.23335919317300233</v>
      </c>
      <c r="V4048" s="5" t="s">
        <v>42</v>
      </c>
    </row>
    <row r="4049" spans="1:22" x14ac:dyDescent="0.3">
      <c r="A4049" s="5" t="s">
        <v>4136</v>
      </c>
      <c r="B4049" s="6">
        <v>45941</v>
      </c>
      <c r="C4049" s="5">
        <f t="shared" si="504"/>
        <v>2025</v>
      </c>
      <c r="D4049" s="5">
        <f t="shared" si="505"/>
        <v>10</v>
      </c>
      <c r="E4049" s="5" t="str">
        <f t="shared" si="506"/>
        <v>Oct</v>
      </c>
      <c r="F4049" s="5" t="str">
        <f t="shared" si="507"/>
        <v>Q4</v>
      </c>
      <c r="G4049" s="5" t="s">
        <v>63</v>
      </c>
      <c r="H4049" s="5" t="s">
        <v>64</v>
      </c>
      <c r="I4049" s="5" t="s">
        <v>65</v>
      </c>
      <c r="J4049" s="5" t="s">
        <v>46</v>
      </c>
      <c r="K4049" s="5" t="s">
        <v>66</v>
      </c>
      <c r="L4049" s="5" t="s">
        <v>40</v>
      </c>
      <c r="M4049" s="5" t="s">
        <v>49</v>
      </c>
      <c r="N4049" s="5">
        <v>2</v>
      </c>
      <c r="O4049" s="7">
        <v>305</v>
      </c>
      <c r="P4049" s="8">
        <v>0.15</v>
      </c>
      <c r="Q4049" s="7">
        <v>124</v>
      </c>
      <c r="R4049" s="9">
        <f t="shared" si="508"/>
        <v>518.5</v>
      </c>
      <c r="S4049" s="9">
        <f t="shared" si="509"/>
        <v>248</v>
      </c>
      <c r="T4049" s="9">
        <f t="shared" si="510"/>
        <v>270.5</v>
      </c>
      <c r="U4049" s="10">
        <f t="shared" si="511"/>
        <v>0.52169720347155257</v>
      </c>
      <c r="V4049" s="5" t="s">
        <v>42</v>
      </c>
    </row>
    <row r="4050" spans="1:22" x14ac:dyDescent="0.3">
      <c r="A4050" s="5" t="s">
        <v>4137</v>
      </c>
      <c r="B4050" s="6">
        <v>45941</v>
      </c>
      <c r="C4050" s="5">
        <f t="shared" si="504"/>
        <v>2025</v>
      </c>
      <c r="D4050" s="5">
        <f t="shared" si="505"/>
        <v>10</v>
      </c>
      <c r="E4050" s="5" t="str">
        <f t="shared" si="506"/>
        <v>Oct</v>
      </c>
      <c r="F4050" s="5" t="str">
        <f t="shared" si="507"/>
        <v>Q4</v>
      </c>
      <c r="G4050" s="5" t="s">
        <v>63</v>
      </c>
      <c r="H4050" s="5" t="s">
        <v>109</v>
      </c>
      <c r="I4050" s="5" t="s">
        <v>110</v>
      </c>
      <c r="J4050" s="5" t="s">
        <v>38</v>
      </c>
      <c r="K4050" s="5" t="s">
        <v>118</v>
      </c>
      <c r="L4050" s="5" t="s">
        <v>40</v>
      </c>
      <c r="M4050" s="5" t="s">
        <v>41</v>
      </c>
      <c r="N4050" s="5">
        <v>1</v>
      </c>
      <c r="O4050" s="7">
        <v>18553</v>
      </c>
      <c r="P4050" s="8">
        <v>0.1</v>
      </c>
      <c r="Q4050" s="7">
        <v>14457</v>
      </c>
      <c r="R4050" s="9">
        <f t="shared" si="508"/>
        <v>16697.7</v>
      </c>
      <c r="S4050" s="9">
        <f t="shared" si="509"/>
        <v>14457</v>
      </c>
      <c r="T4050" s="9">
        <f t="shared" si="510"/>
        <v>2240.7000000000007</v>
      </c>
      <c r="U4050" s="10">
        <f t="shared" si="511"/>
        <v>0.13419213424603393</v>
      </c>
      <c r="V4050" s="5" t="s">
        <v>42</v>
      </c>
    </row>
    <row r="4051" spans="1:22" x14ac:dyDescent="0.3">
      <c r="A4051" s="5" t="s">
        <v>4138</v>
      </c>
      <c r="B4051" s="6">
        <v>45941</v>
      </c>
      <c r="C4051" s="5">
        <f t="shared" si="504"/>
        <v>2025</v>
      </c>
      <c r="D4051" s="5">
        <f t="shared" si="505"/>
        <v>10</v>
      </c>
      <c r="E4051" s="5" t="str">
        <f t="shared" si="506"/>
        <v>Oct</v>
      </c>
      <c r="F4051" s="5" t="str">
        <f t="shared" si="507"/>
        <v>Q4</v>
      </c>
      <c r="G4051" s="5" t="s">
        <v>51</v>
      </c>
      <c r="H4051" s="5" t="s">
        <v>79</v>
      </c>
      <c r="I4051" s="5" t="s">
        <v>80</v>
      </c>
      <c r="J4051" s="5" t="s">
        <v>54</v>
      </c>
      <c r="K4051" s="5" t="s">
        <v>55</v>
      </c>
      <c r="L4051" s="5" t="s">
        <v>40</v>
      </c>
      <c r="M4051" s="5" t="s">
        <v>56</v>
      </c>
      <c r="N4051" s="5">
        <v>1</v>
      </c>
      <c r="O4051" s="7">
        <v>2770</v>
      </c>
      <c r="P4051" s="8">
        <v>0</v>
      </c>
      <c r="Q4051" s="7">
        <v>1683</v>
      </c>
      <c r="R4051" s="9">
        <f t="shared" si="508"/>
        <v>2770</v>
      </c>
      <c r="S4051" s="9">
        <f t="shared" si="509"/>
        <v>1683</v>
      </c>
      <c r="T4051" s="9">
        <f t="shared" si="510"/>
        <v>1087</v>
      </c>
      <c r="U4051" s="10">
        <f t="shared" si="511"/>
        <v>0.39241877256317692</v>
      </c>
      <c r="V4051" s="5" t="s">
        <v>42</v>
      </c>
    </row>
    <row r="4052" spans="1:22" x14ac:dyDescent="0.3">
      <c r="A4052" s="5" t="s">
        <v>4139</v>
      </c>
      <c r="B4052" s="6">
        <v>45941</v>
      </c>
      <c r="C4052" s="5">
        <f t="shared" si="504"/>
        <v>2025</v>
      </c>
      <c r="D4052" s="5">
        <f t="shared" si="505"/>
        <v>10</v>
      </c>
      <c r="E4052" s="5" t="str">
        <f t="shared" si="506"/>
        <v>Oct</v>
      </c>
      <c r="F4052" s="5" t="str">
        <f t="shared" si="507"/>
        <v>Q4</v>
      </c>
      <c r="G4052" s="5" t="s">
        <v>35</v>
      </c>
      <c r="H4052" s="5" t="s">
        <v>91</v>
      </c>
      <c r="I4052" s="5" t="s">
        <v>92</v>
      </c>
      <c r="J4052" s="5" t="s">
        <v>38</v>
      </c>
      <c r="K4052" s="5" t="s">
        <v>75</v>
      </c>
      <c r="L4052" s="5" t="s">
        <v>48</v>
      </c>
      <c r="M4052" s="5" t="s">
        <v>56</v>
      </c>
      <c r="N4052" s="5">
        <v>1</v>
      </c>
      <c r="O4052" s="7">
        <v>11813</v>
      </c>
      <c r="P4052" s="8">
        <v>0</v>
      </c>
      <c r="Q4052" s="7">
        <v>8829</v>
      </c>
      <c r="R4052" s="9">
        <f t="shared" si="508"/>
        <v>11813</v>
      </c>
      <c r="S4052" s="9">
        <f t="shared" si="509"/>
        <v>8829</v>
      </c>
      <c r="T4052" s="9">
        <f t="shared" si="510"/>
        <v>2984</v>
      </c>
      <c r="U4052" s="10">
        <f t="shared" si="511"/>
        <v>0.25260306442055364</v>
      </c>
      <c r="V4052" s="5" t="s">
        <v>42</v>
      </c>
    </row>
    <row r="4053" spans="1:22" x14ac:dyDescent="0.3">
      <c r="A4053" s="5" t="s">
        <v>4140</v>
      </c>
      <c r="B4053" s="6">
        <v>45941</v>
      </c>
      <c r="C4053" s="5">
        <f t="shared" si="504"/>
        <v>2025</v>
      </c>
      <c r="D4053" s="5">
        <f t="shared" si="505"/>
        <v>10</v>
      </c>
      <c r="E4053" s="5" t="str">
        <f t="shared" si="506"/>
        <v>Oct</v>
      </c>
      <c r="F4053" s="5" t="str">
        <f t="shared" si="507"/>
        <v>Q4</v>
      </c>
      <c r="G4053" s="5" t="s">
        <v>63</v>
      </c>
      <c r="H4053" s="5" t="s">
        <v>86</v>
      </c>
      <c r="I4053" s="5" t="s">
        <v>87</v>
      </c>
      <c r="J4053" s="5" t="s">
        <v>54</v>
      </c>
      <c r="K4053" s="5" t="s">
        <v>84</v>
      </c>
      <c r="L4053" s="5" t="s">
        <v>40</v>
      </c>
      <c r="M4053" s="5" t="s">
        <v>41</v>
      </c>
      <c r="N4053" s="5">
        <v>1</v>
      </c>
      <c r="O4053" s="7">
        <v>2353</v>
      </c>
      <c r="P4053" s="8">
        <v>0.1</v>
      </c>
      <c r="Q4053" s="7">
        <v>1168</v>
      </c>
      <c r="R4053" s="9">
        <f t="shared" si="508"/>
        <v>2117.7000000000003</v>
      </c>
      <c r="S4053" s="9">
        <f t="shared" si="509"/>
        <v>1168</v>
      </c>
      <c r="T4053" s="9">
        <f t="shared" si="510"/>
        <v>949.70000000000027</v>
      </c>
      <c r="U4053" s="10">
        <f t="shared" si="511"/>
        <v>0.44845823298861981</v>
      </c>
      <c r="V4053" s="5" t="s">
        <v>42</v>
      </c>
    </row>
    <row r="4054" spans="1:22" x14ac:dyDescent="0.3">
      <c r="A4054" s="5" t="s">
        <v>4141</v>
      </c>
      <c r="B4054" s="6">
        <v>45942</v>
      </c>
      <c r="C4054" s="5">
        <f t="shared" si="504"/>
        <v>2025</v>
      </c>
      <c r="D4054" s="5">
        <f t="shared" si="505"/>
        <v>10</v>
      </c>
      <c r="E4054" s="5" t="str">
        <f t="shared" si="506"/>
        <v>Oct</v>
      </c>
      <c r="F4054" s="5" t="str">
        <f t="shared" si="507"/>
        <v>Q4</v>
      </c>
      <c r="G4054" s="5" t="s">
        <v>35</v>
      </c>
      <c r="H4054" s="5" t="s">
        <v>44</v>
      </c>
      <c r="I4054" s="5" t="s">
        <v>45</v>
      </c>
      <c r="J4054" s="5" t="s">
        <v>54</v>
      </c>
      <c r="K4054" s="5" t="s">
        <v>55</v>
      </c>
      <c r="L4054" s="5" t="s">
        <v>40</v>
      </c>
      <c r="M4054" s="5" t="s">
        <v>41</v>
      </c>
      <c r="N4054" s="5">
        <v>1</v>
      </c>
      <c r="O4054" s="7">
        <v>3038</v>
      </c>
      <c r="P4054" s="8">
        <v>0.2</v>
      </c>
      <c r="Q4054" s="7">
        <v>1819</v>
      </c>
      <c r="R4054" s="9">
        <f t="shared" si="508"/>
        <v>2430.4</v>
      </c>
      <c r="S4054" s="9">
        <f t="shared" si="509"/>
        <v>1819</v>
      </c>
      <c r="T4054" s="9">
        <f t="shared" si="510"/>
        <v>611.40000000000009</v>
      </c>
      <c r="U4054" s="10">
        <f t="shared" si="511"/>
        <v>0.25156352863726139</v>
      </c>
      <c r="V4054" s="5" t="s">
        <v>120</v>
      </c>
    </row>
    <row r="4055" spans="1:22" x14ac:dyDescent="0.3">
      <c r="A4055" s="5" t="s">
        <v>4142</v>
      </c>
      <c r="B4055" s="6">
        <v>45942</v>
      </c>
      <c r="C4055" s="5">
        <f t="shared" si="504"/>
        <v>2025</v>
      </c>
      <c r="D4055" s="5">
        <f t="shared" si="505"/>
        <v>10</v>
      </c>
      <c r="E4055" s="5" t="str">
        <f t="shared" si="506"/>
        <v>Oct</v>
      </c>
      <c r="F4055" s="5" t="str">
        <f t="shared" si="507"/>
        <v>Q4</v>
      </c>
      <c r="G4055" s="5" t="s">
        <v>58</v>
      </c>
      <c r="H4055" s="5" t="s">
        <v>59</v>
      </c>
      <c r="I4055" s="5" t="s">
        <v>60</v>
      </c>
      <c r="J4055" s="5" t="s">
        <v>46</v>
      </c>
      <c r="K4055" s="5" t="s">
        <v>47</v>
      </c>
      <c r="L4055" s="5" t="s">
        <v>76</v>
      </c>
      <c r="M4055" s="5" t="s">
        <v>56</v>
      </c>
      <c r="N4055" s="5">
        <v>3</v>
      </c>
      <c r="O4055" s="7">
        <v>460</v>
      </c>
      <c r="P4055" s="8">
        <v>0.1</v>
      </c>
      <c r="Q4055" s="7">
        <v>203</v>
      </c>
      <c r="R4055" s="9">
        <f t="shared" si="508"/>
        <v>1242</v>
      </c>
      <c r="S4055" s="9">
        <f t="shared" si="509"/>
        <v>609</v>
      </c>
      <c r="T4055" s="9">
        <f t="shared" si="510"/>
        <v>633</v>
      </c>
      <c r="U4055" s="10">
        <f t="shared" si="511"/>
        <v>0.50966183574879231</v>
      </c>
      <c r="V4055" s="5" t="s">
        <v>42</v>
      </c>
    </row>
    <row r="4056" spans="1:22" x14ac:dyDescent="0.3">
      <c r="A4056" s="5" t="s">
        <v>4143</v>
      </c>
      <c r="B4056" s="6">
        <v>45942</v>
      </c>
      <c r="C4056" s="5">
        <f t="shared" si="504"/>
        <v>2025</v>
      </c>
      <c r="D4056" s="5">
        <f t="shared" si="505"/>
        <v>10</v>
      </c>
      <c r="E4056" s="5" t="str">
        <f t="shared" si="506"/>
        <v>Oct</v>
      </c>
      <c r="F4056" s="5" t="str">
        <f t="shared" si="507"/>
        <v>Q4</v>
      </c>
      <c r="G4056" s="5" t="s">
        <v>35</v>
      </c>
      <c r="H4056" s="5" t="s">
        <v>44</v>
      </c>
      <c r="I4056" s="5" t="s">
        <v>45</v>
      </c>
      <c r="J4056" s="5" t="s">
        <v>38</v>
      </c>
      <c r="K4056" s="5" t="s">
        <v>39</v>
      </c>
      <c r="L4056" s="5" t="s">
        <v>76</v>
      </c>
      <c r="M4056" s="5" t="s">
        <v>41</v>
      </c>
      <c r="N4056" s="5">
        <v>3</v>
      </c>
      <c r="O4056" s="7">
        <v>47051</v>
      </c>
      <c r="P4056" s="8">
        <v>0.15</v>
      </c>
      <c r="Q4056" s="7">
        <v>41119</v>
      </c>
      <c r="R4056" s="9">
        <f t="shared" si="508"/>
        <v>119980.05</v>
      </c>
      <c r="S4056" s="9">
        <f t="shared" si="509"/>
        <v>123357</v>
      </c>
      <c r="T4056" s="9">
        <f t="shared" si="510"/>
        <v>-3376.9499999999971</v>
      </c>
      <c r="U4056" s="10">
        <f t="shared" si="511"/>
        <v>-2.8145929260739572E-2</v>
      </c>
      <c r="V4056" s="5" t="s">
        <v>42</v>
      </c>
    </row>
    <row r="4057" spans="1:22" x14ac:dyDescent="0.3">
      <c r="A4057" s="5" t="s">
        <v>4144</v>
      </c>
      <c r="B4057" s="6">
        <v>45942</v>
      </c>
      <c r="C4057" s="5">
        <f t="shared" si="504"/>
        <v>2025</v>
      </c>
      <c r="D4057" s="5">
        <f t="shared" si="505"/>
        <v>10</v>
      </c>
      <c r="E4057" s="5" t="str">
        <f t="shared" si="506"/>
        <v>Oct</v>
      </c>
      <c r="F4057" s="5" t="str">
        <f t="shared" si="507"/>
        <v>Q4</v>
      </c>
      <c r="G4057" s="5" t="s">
        <v>58</v>
      </c>
      <c r="H4057" s="5" t="s">
        <v>72</v>
      </c>
      <c r="I4057" s="5" t="s">
        <v>73</v>
      </c>
      <c r="J4057" s="5" t="s">
        <v>46</v>
      </c>
      <c r="K4057" s="5" t="s">
        <v>61</v>
      </c>
      <c r="L4057" s="5" t="s">
        <v>40</v>
      </c>
      <c r="M4057" s="5" t="s">
        <v>49</v>
      </c>
      <c r="N4057" s="5">
        <v>3</v>
      </c>
      <c r="O4057" s="7">
        <v>265</v>
      </c>
      <c r="P4057" s="8">
        <v>0</v>
      </c>
      <c r="Q4057" s="7">
        <v>109</v>
      </c>
      <c r="R4057" s="9">
        <f t="shared" si="508"/>
        <v>795</v>
      </c>
      <c r="S4057" s="9">
        <f t="shared" si="509"/>
        <v>327</v>
      </c>
      <c r="T4057" s="9">
        <f t="shared" si="510"/>
        <v>468</v>
      </c>
      <c r="U4057" s="10">
        <f t="shared" si="511"/>
        <v>0.58867924528301885</v>
      </c>
      <c r="V4057" s="5" t="s">
        <v>42</v>
      </c>
    </row>
    <row r="4058" spans="1:22" x14ac:dyDescent="0.3">
      <c r="A4058" s="5" t="s">
        <v>4145</v>
      </c>
      <c r="B4058" s="6">
        <v>45942</v>
      </c>
      <c r="C4058" s="5">
        <f t="shared" si="504"/>
        <v>2025</v>
      </c>
      <c r="D4058" s="5">
        <f t="shared" si="505"/>
        <v>10</v>
      </c>
      <c r="E4058" s="5" t="str">
        <f t="shared" si="506"/>
        <v>Oct</v>
      </c>
      <c r="F4058" s="5" t="str">
        <f t="shared" si="507"/>
        <v>Q4</v>
      </c>
      <c r="G4058" s="5" t="s">
        <v>63</v>
      </c>
      <c r="H4058" s="5" t="s">
        <v>86</v>
      </c>
      <c r="I4058" s="5" t="s">
        <v>87</v>
      </c>
      <c r="J4058" s="5" t="s">
        <v>46</v>
      </c>
      <c r="K4058" s="5" t="s">
        <v>89</v>
      </c>
      <c r="L4058" s="5" t="s">
        <v>40</v>
      </c>
      <c r="M4058" s="5" t="s">
        <v>49</v>
      </c>
      <c r="N4058" s="5">
        <v>3</v>
      </c>
      <c r="O4058" s="7">
        <v>2266</v>
      </c>
      <c r="P4058" s="8">
        <v>0</v>
      </c>
      <c r="Q4058" s="7">
        <v>1283</v>
      </c>
      <c r="R4058" s="9">
        <f t="shared" si="508"/>
        <v>6798</v>
      </c>
      <c r="S4058" s="9">
        <f t="shared" si="509"/>
        <v>3849</v>
      </c>
      <c r="T4058" s="9">
        <f t="shared" si="510"/>
        <v>2949</v>
      </c>
      <c r="U4058" s="10">
        <f t="shared" si="511"/>
        <v>0.43380406001765226</v>
      </c>
      <c r="V4058" s="5" t="s">
        <v>42</v>
      </c>
    </row>
    <row r="4059" spans="1:22" x14ac:dyDescent="0.3">
      <c r="A4059" s="5" t="s">
        <v>4146</v>
      </c>
      <c r="B4059" s="6">
        <v>45943</v>
      </c>
      <c r="C4059" s="5">
        <f t="shared" si="504"/>
        <v>2025</v>
      </c>
      <c r="D4059" s="5">
        <f t="shared" si="505"/>
        <v>10</v>
      </c>
      <c r="E4059" s="5" t="str">
        <f t="shared" si="506"/>
        <v>Oct</v>
      </c>
      <c r="F4059" s="5" t="str">
        <f t="shared" si="507"/>
        <v>Q4</v>
      </c>
      <c r="G4059" s="5" t="s">
        <v>51</v>
      </c>
      <c r="H4059" s="5" t="s">
        <v>52</v>
      </c>
      <c r="I4059" s="5" t="s">
        <v>53</v>
      </c>
      <c r="J4059" s="5" t="s">
        <v>46</v>
      </c>
      <c r="K4059" s="5" t="s">
        <v>66</v>
      </c>
      <c r="L4059" s="5" t="s">
        <v>40</v>
      </c>
      <c r="M4059" s="5" t="s">
        <v>41</v>
      </c>
      <c r="N4059" s="5">
        <v>1</v>
      </c>
      <c r="O4059" s="7">
        <v>277</v>
      </c>
      <c r="P4059" s="8">
        <v>0.1</v>
      </c>
      <c r="Q4059" s="7">
        <v>111</v>
      </c>
      <c r="R4059" s="9">
        <f t="shared" si="508"/>
        <v>249.3</v>
      </c>
      <c r="S4059" s="9">
        <f t="shared" si="509"/>
        <v>111</v>
      </c>
      <c r="T4059" s="9">
        <f t="shared" si="510"/>
        <v>138.30000000000001</v>
      </c>
      <c r="U4059" s="10">
        <f t="shared" si="511"/>
        <v>0.55475330926594468</v>
      </c>
      <c r="V4059" s="5" t="s">
        <v>42</v>
      </c>
    </row>
    <row r="4060" spans="1:22" x14ac:dyDescent="0.3">
      <c r="A4060" s="5" t="s">
        <v>4147</v>
      </c>
      <c r="B4060" s="6">
        <v>45943</v>
      </c>
      <c r="C4060" s="5">
        <f t="shared" si="504"/>
        <v>2025</v>
      </c>
      <c r="D4060" s="5">
        <f t="shared" si="505"/>
        <v>10</v>
      </c>
      <c r="E4060" s="5" t="str">
        <f t="shared" si="506"/>
        <v>Oct</v>
      </c>
      <c r="F4060" s="5" t="str">
        <f t="shared" si="507"/>
        <v>Q4</v>
      </c>
      <c r="G4060" s="5" t="s">
        <v>51</v>
      </c>
      <c r="H4060" s="5" t="s">
        <v>106</v>
      </c>
      <c r="I4060" s="5" t="s">
        <v>107</v>
      </c>
      <c r="J4060" s="5" t="s">
        <v>38</v>
      </c>
      <c r="K4060" s="5" t="s">
        <v>75</v>
      </c>
      <c r="L4060" s="5" t="s">
        <v>76</v>
      </c>
      <c r="M4060" s="5" t="s">
        <v>49</v>
      </c>
      <c r="N4060" s="5">
        <v>1</v>
      </c>
      <c r="O4060" s="7">
        <v>11867</v>
      </c>
      <c r="P4060" s="8">
        <v>0.15</v>
      </c>
      <c r="Q4060" s="7">
        <v>8935</v>
      </c>
      <c r="R4060" s="9">
        <f t="shared" si="508"/>
        <v>10086.949999999999</v>
      </c>
      <c r="S4060" s="9">
        <f t="shared" si="509"/>
        <v>8935</v>
      </c>
      <c r="T4060" s="9">
        <f t="shared" si="510"/>
        <v>1151.9499999999989</v>
      </c>
      <c r="U4060" s="10">
        <f t="shared" si="511"/>
        <v>0.11420201349268104</v>
      </c>
      <c r="V4060" s="5" t="s">
        <v>42</v>
      </c>
    </row>
    <row r="4061" spans="1:22" x14ac:dyDescent="0.3">
      <c r="A4061" s="5" t="s">
        <v>4148</v>
      </c>
      <c r="B4061" s="6">
        <v>45944</v>
      </c>
      <c r="C4061" s="5">
        <f t="shared" si="504"/>
        <v>2025</v>
      </c>
      <c r="D4061" s="5">
        <f t="shared" si="505"/>
        <v>10</v>
      </c>
      <c r="E4061" s="5" t="str">
        <f t="shared" si="506"/>
        <v>Oct</v>
      </c>
      <c r="F4061" s="5" t="str">
        <f t="shared" si="507"/>
        <v>Q4</v>
      </c>
      <c r="G4061" s="5" t="s">
        <v>51</v>
      </c>
      <c r="H4061" s="5" t="s">
        <v>79</v>
      </c>
      <c r="I4061" s="5" t="s">
        <v>80</v>
      </c>
      <c r="J4061" s="5" t="s">
        <v>46</v>
      </c>
      <c r="K4061" s="5" t="s">
        <v>66</v>
      </c>
      <c r="L4061" s="5" t="s">
        <v>40</v>
      </c>
      <c r="M4061" s="5" t="s">
        <v>49</v>
      </c>
      <c r="N4061" s="5">
        <v>4</v>
      </c>
      <c r="O4061" s="7">
        <v>313</v>
      </c>
      <c r="P4061" s="8">
        <v>0.1</v>
      </c>
      <c r="Q4061" s="7">
        <v>122</v>
      </c>
      <c r="R4061" s="9">
        <f t="shared" si="508"/>
        <v>1126.8</v>
      </c>
      <c r="S4061" s="9">
        <f t="shared" si="509"/>
        <v>488</v>
      </c>
      <c r="T4061" s="9">
        <f t="shared" si="510"/>
        <v>638.79999999999995</v>
      </c>
      <c r="U4061" s="10">
        <f t="shared" si="511"/>
        <v>0.56691515796947101</v>
      </c>
      <c r="V4061" s="5" t="s">
        <v>42</v>
      </c>
    </row>
    <row r="4062" spans="1:22" x14ac:dyDescent="0.3">
      <c r="A4062" s="5" t="s">
        <v>4149</v>
      </c>
      <c r="B4062" s="6">
        <v>45944</v>
      </c>
      <c r="C4062" s="5">
        <f t="shared" si="504"/>
        <v>2025</v>
      </c>
      <c r="D4062" s="5">
        <f t="shared" si="505"/>
        <v>10</v>
      </c>
      <c r="E4062" s="5" t="str">
        <f t="shared" si="506"/>
        <v>Oct</v>
      </c>
      <c r="F4062" s="5" t="str">
        <f t="shared" si="507"/>
        <v>Q4</v>
      </c>
      <c r="G4062" s="5" t="s">
        <v>51</v>
      </c>
      <c r="H4062" s="5" t="s">
        <v>79</v>
      </c>
      <c r="I4062" s="5" t="s">
        <v>80</v>
      </c>
      <c r="J4062" s="5" t="s">
        <v>81</v>
      </c>
      <c r="K4062" s="5" t="s">
        <v>130</v>
      </c>
      <c r="L4062" s="5" t="s">
        <v>40</v>
      </c>
      <c r="M4062" s="5" t="s">
        <v>56</v>
      </c>
      <c r="N4062" s="5">
        <v>2</v>
      </c>
      <c r="O4062" s="7">
        <v>14543</v>
      </c>
      <c r="P4062" s="8">
        <v>0.35</v>
      </c>
      <c r="Q4062" s="7">
        <v>8628</v>
      </c>
      <c r="R4062" s="9">
        <f t="shared" si="508"/>
        <v>18905.900000000001</v>
      </c>
      <c r="S4062" s="9">
        <f t="shared" si="509"/>
        <v>17256</v>
      </c>
      <c r="T4062" s="9">
        <f t="shared" si="510"/>
        <v>1649.9000000000015</v>
      </c>
      <c r="U4062" s="10">
        <f t="shared" si="511"/>
        <v>8.7269053575867922E-2</v>
      </c>
      <c r="V4062" s="5" t="s">
        <v>42</v>
      </c>
    </row>
    <row r="4063" spans="1:22" x14ac:dyDescent="0.3">
      <c r="A4063" s="5" t="s">
        <v>4150</v>
      </c>
      <c r="B4063" s="6">
        <v>45944</v>
      </c>
      <c r="C4063" s="5">
        <f t="shared" si="504"/>
        <v>2025</v>
      </c>
      <c r="D4063" s="5">
        <f t="shared" si="505"/>
        <v>10</v>
      </c>
      <c r="E4063" s="5" t="str">
        <f t="shared" si="506"/>
        <v>Oct</v>
      </c>
      <c r="F4063" s="5" t="str">
        <f t="shared" si="507"/>
        <v>Q4</v>
      </c>
      <c r="G4063" s="5" t="s">
        <v>58</v>
      </c>
      <c r="H4063" s="5" t="s">
        <v>68</v>
      </c>
      <c r="I4063" s="5" t="s">
        <v>69</v>
      </c>
      <c r="J4063" s="5" t="s">
        <v>46</v>
      </c>
      <c r="K4063" s="5" t="s">
        <v>47</v>
      </c>
      <c r="L4063" s="5" t="s">
        <v>48</v>
      </c>
      <c r="M4063" s="5" t="s">
        <v>41</v>
      </c>
      <c r="N4063" s="5">
        <v>1</v>
      </c>
      <c r="O4063" s="7">
        <v>443</v>
      </c>
      <c r="P4063" s="8">
        <v>0.05</v>
      </c>
      <c r="Q4063" s="7">
        <v>195</v>
      </c>
      <c r="R4063" s="9">
        <f t="shared" si="508"/>
        <v>420.84999999999997</v>
      </c>
      <c r="S4063" s="9">
        <f t="shared" si="509"/>
        <v>195</v>
      </c>
      <c r="T4063" s="9">
        <f t="shared" si="510"/>
        <v>225.84999999999997</v>
      </c>
      <c r="U4063" s="10">
        <f t="shared" si="511"/>
        <v>0.53665201378163241</v>
      </c>
      <c r="V4063" s="5" t="s">
        <v>42</v>
      </c>
    </row>
    <row r="4064" spans="1:22" x14ac:dyDescent="0.3">
      <c r="A4064" s="5" t="s">
        <v>4151</v>
      </c>
      <c r="B4064" s="6">
        <v>45944</v>
      </c>
      <c r="C4064" s="5">
        <f t="shared" si="504"/>
        <v>2025</v>
      </c>
      <c r="D4064" s="5">
        <f t="shared" si="505"/>
        <v>10</v>
      </c>
      <c r="E4064" s="5" t="str">
        <f t="shared" si="506"/>
        <v>Oct</v>
      </c>
      <c r="F4064" s="5" t="str">
        <f t="shared" si="507"/>
        <v>Q4</v>
      </c>
      <c r="G4064" s="5" t="s">
        <v>51</v>
      </c>
      <c r="H4064" s="5" t="s">
        <v>52</v>
      </c>
      <c r="I4064" s="5" t="s">
        <v>53</v>
      </c>
      <c r="J4064" s="5" t="s">
        <v>46</v>
      </c>
      <c r="K4064" s="5" t="s">
        <v>89</v>
      </c>
      <c r="L4064" s="5" t="s">
        <v>76</v>
      </c>
      <c r="M4064" s="5" t="s">
        <v>56</v>
      </c>
      <c r="N4064" s="5">
        <v>3</v>
      </c>
      <c r="O4064" s="7">
        <v>2396</v>
      </c>
      <c r="P4064" s="8">
        <v>0.05</v>
      </c>
      <c r="Q4064" s="7">
        <v>1421</v>
      </c>
      <c r="R4064" s="9">
        <f t="shared" si="508"/>
        <v>6828.5999999999995</v>
      </c>
      <c r="S4064" s="9">
        <f t="shared" si="509"/>
        <v>4263</v>
      </c>
      <c r="T4064" s="9">
        <f t="shared" si="510"/>
        <v>2565.5999999999995</v>
      </c>
      <c r="U4064" s="10">
        <f t="shared" si="511"/>
        <v>0.37571390914682362</v>
      </c>
      <c r="V4064" s="5" t="s">
        <v>42</v>
      </c>
    </row>
    <row r="4065" spans="1:22" x14ac:dyDescent="0.3">
      <c r="A4065" s="5" t="s">
        <v>4152</v>
      </c>
      <c r="B4065" s="6">
        <v>45944</v>
      </c>
      <c r="C4065" s="5">
        <f t="shared" si="504"/>
        <v>2025</v>
      </c>
      <c r="D4065" s="5">
        <f t="shared" si="505"/>
        <v>10</v>
      </c>
      <c r="E4065" s="5" t="str">
        <f t="shared" si="506"/>
        <v>Oct</v>
      </c>
      <c r="F4065" s="5" t="str">
        <f t="shared" si="507"/>
        <v>Q4</v>
      </c>
      <c r="G4065" s="5" t="s">
        <v>51</v>
      </c>
      <c r="H4065" s="5" t="s">
        <v>52</v>
      </c>
      <c r="I4065" s="5" t="s">
        <v>53</v>
      </c>
      <c r="J4065" s="5" t="s">
        <v>38</v>
      </c>
      <c r="K4065" s="5" t="s">
        <v>75</v>
      </c>
      <c r="L4065" s="5" t="s">
        <v>76</v>
      </c>
      <c r="M4065" s="5" t="s">
        <v>49</v>
      </c>
      <c r="N4065" s="5">
        <v>2</v>
      </c>
      <c r="O4065" s="7">
        <v>12073</v>
      </c>
      <c r="P4065" s="8">
        <v>0.05</v>
      </c>
      <c r="Q4065" s="7">
        <v>8834</v>
      </c>
      <c r="R4065" s="9">
        <f t="shared" si="508"/>
        <v>22938.7</v>
      </c>
      <c r="S4065" s="9">
        <f t="shared" si="509"/>
        <v>17668</v>
      </c>
      <c r="T4065" s="9">
        <f t="shared" si="510"/>
        <v>5270.7000000000007</v>
      </c>
      <c r="U4065" s="10">
        <f t="shared" si="511"/>
        <v>0.22977326526786612</v>
      </c>
      <c r="V4065" s="5" t="s">
        <v>42</v>
      </c>
    </row>
    <row r="4066" spans="1:22" x14ac:dyDescent="0.3">
      <c r="A4066" s="5" t="s">
        <v>4153</v>
      </c>
      <c r="B4066" s="6">
        <v>45944</v>
      </c>
      <c r="C4066" s="5">
        <f t="shared" si="504"/>
        <v>2025</v>
      </c>
      <c r="D4066" s="5">
        <f t="shared" si="505"/>
        <v>10</v>
      </c>
      <c r="E4066" s="5" t="str">
        <f t="shared" si="506"/>
        <v>Oct</v>
      </c>
      <c r="F4066" s="5" t="str">
        <f t="shared" si="507"/>
        <v>Q4</v>
      </c>
      <c r="G4066" s="5" t="s">
        <v>58</v>
      </c>
      <c r="H4066" s="5" t="s">
        <v>59</v>
      </c>
      <c r="I4066" s="5" t="s">
        <v>60</v>
      </c>
      <c r="J4066" s="5" t="s">
        <v>46</v>
      </c>
      <c r="K4066" s="5" t="s">
        <v>66</v>
      </c>
      <c r="L4066" s="5" t="s">
        <v>40</v>
      </c>
      <c r="M4066" s="5" t="s">
        <v>41</v>
      </c>
      <c r="N4066" s="5">
        <v>2</v>
      </c>
      <c r="O4066" s="7">
        <v>321</v>
      </c>
      <c r="P4066" s="8">
        <v>0.2</v>
      </c>
      <c r="Q4066" s="7">
        <v>132</v>
      </c>
      <c r="R4066" s="9">
        <f t="shared" si="508"/>
        <v>513.6</v>
      </c>
      <c r="S4066" s="9">
        <f t="shared" si="509"/>
        <v>264</v>
      </c>
      <c r="T4066" s="9">
        <f t="shared" si="510"/>
        <v>249.60000000000002</v>
      </c>
      <c r="U4066" s="10">
        <f t="shared" si="511"/>
        <v>0.48598130841121495</v>
      </c>
      <c r="V4066" s="5" t="s">
        <v>42</v>
      </c>
    </row>
    <row r="4067" spans="1:22" x14ac:dyDescent="0.3">
      <c r="A4067" s="5" t="s">
        <v>4154</v>
      </c>
      <c r="B4067" s="6">
        <v>45944</v>
      </c>
      <c r="C4067" s="5">
        <f t="shared" si="504"/>
        <v>2025</v>
      </c>
      <c r="D4067" s="5">
        <f t="shared" si="505"/>
        <v>10</v>
      </c>
      <c r="E4067" s="5" t="str">
        <f t="shared" si="506"/>
        <v>Oct</v>
      </c>
      <c r="F4067" s="5" t="str">
        <f t="shared" si="507"/>
        <v>Q4</v>
      </c>
      <c r="G4067" s="5" t="s">
        <v>51</v>
      </c>
      <c r="H4067" s="5" t="s">
        <v>52</v>
      </c>
      <c r="I4067" s="5" t="s">
        <v>53</v>
      </c>
      <c r="J4067" s="5" t="s">
        <v>81</v>
      </c>
      <c r="K4067" s="5" t="s">
        <v>146</v>
      </c>
      <c r="L4067" s="5" t="s">
        <v>40</v>
      </c>
      <c r="M4067" s="5" t="s">
        <v>49</v>
      </c>
      <c r="N4067" s="5">
        <v>3</v>
      </c>
      <c r="O4067" s="7">
        <v>9126</v>
      </c>
      <c r="P4067" s="8">
        <v>0.3</v>
      </c>
      <c r="Q4067" s="7">
        <v>5544</v>
      </c>
      <c r="R4067" s="9">
        <f t="shared" si="508"/>
        <v>19164.599999999999</v>
      </c>
      <c r="S4067" s="9">
        <f t="shared" si="509"/>
        <v>16632</v>
      </c>
      <c r="T4067" s="9">
        <f t="shared" si="510"/>
        <v>2532.5999999999985</v>
      </c>
      <c r="U4067" s="10">
        <f t="shared" si="511"/>
        <v>0.13214990138067054</v>
      </c>
      <c r="V4067" s="5" t="s">
        <v>42</v>
      </c>
    </row>
    <row r="4068" spans="1:22" x14ac:dyDescent="0.3">
      <c r="A4068" s="5" t="s">
        <v>4155</v>
      </c>
      <c r="B4068" s="6">
        <v>45945</v>
      </c>
      <c r="C4068" s="5">
        <f t="shared" si="504"/>
        <v>2025</v>
      </c>
      <c r="D4068" s="5">
        <f t="shared" si="505"/>
        <v>10</v>
      </c>
      <c r="E4068" s="5" t="str">
        <f t="shared" si="506"/>
        <v>Oct</v>
      </c>
      <c r="F4068" s="5" t="str">
        <f t="shared" si="507"/>
        <v>Q4</v>
      </c>
      <c r="G4068" s="5" t="s">
        <v>35</v>
      </c>
      <c r="H4068" s="5" t="s">
        <v>91</v>
      </c>
      <c r="I4068" s="5" t="s">
        <v>92</v>
      </c>
      <c r="J4068" s="5" t="s">
        <v>38</v>
      </c>
      <c r="K4068" s="5" t="s">
        <v>118</v>
      </c>
      <c r="L4068" s="5" t="s">
        <v>76</v>
      </c>
      <c r="M4068" s="5" t="s">
        <v>56</v>
      </c>
      <c r="N4068" s="5">
        <v>1</v>
      </c>
      <c r="O4068" s="7">
        <v>17411</v>
      </c>
      <c r="P4068" s="8">
        <v>0</v>
      </c>
      <c r="Q4068" s="7">
        <v>13229</v>
      </c>
      <c r="R4068" s="9">
        <f t="shared" si="508"/>
        <v>17411</v>
      </c>
      <c r="S4068" s="9">
        <f t="shared" si="509"/>
        <v>13229</v>
      </c>
      <c r="T4068" s="9">
        <f t="shared" si="510"/>
        <v>4182</v>
      </c>
      <c r="U4068" s="10">
        <f t="shared" si="511"/>
        <v>0.24019298144850956</v>
      </c>
      <c r="V4068" s="5" t="s">
        <v>42</v>
      </c>
    </row>
    <row r="4069" spans="1:22" x14ac:dyDescent="0.3">
      <c r="A4069" s="5" t="s">
        <v>4156</v>
      </c>
      <c r="B4069" s="6">
        <v>45945</v>
      </c>
      <c r="C4069" s="5">
        <f t="shared" si="504"/>
        <v>2025</v>
      </c>
      <c r="D4069" s="5">
        <f t="shared" si="505"/>
        <v>10</v>
      </c>
      <c r="E4069" s="5" t="str">
        <f t="shared" si="506"/>
        <v>Oct</v>
      </c>
      <c r="F4069" s="5" t="str">
        <f t="shared" si="507"/>
        <v>Q4</v>
      </c>
      <c r="G4069" s="5" t="s">
        <v>51</v>
      </c>
      <c r="H4069" s="5" t="s">
        <v>106</v>
      </c>
      <c r="I4069" s="5" t="s">
        <v>107</v>
      </c>
      <c r="J4069" s="5" t="s">
        <v>38</v>
      </c>
      <c r="K4069" s="5" t="s">
        <v>118</v>
      </c>
      <c r="L4069" s="5" t="s">
        <v>48</v>
      </c>
      <c r="M4069" s="5" t="s">
        <v>49</v>
      </c>
      <c r="N4069" s="5">
        <v>1</v>
      </c>
      <c r="O4069" s="7">
        <v>16682</v>
      </c>
      <c r="P4069" s="8">
        <v>0</v>
      </c>
      <c r="Q4069" s="7">
        <v>12994</v>
      </c>
      <c r="R4069" s="9">
        <f t="shared" si="508"/>
        <v>16682</v>
      </c>
      <c r="S4069" s="9">
        <f t="shared" si="509"/>
        <v>12994</v>
      </c>
      <c r="T4069" s="9">
        <f t="shared" si="510"/>
        <v>3688</v>
      </c>
      <c r="U4069" s="10">
        <f t="shared" si="511"/>
        <v>0.2210766095192423</v>
      </c>
      <c r="V4069" s="5" t="s">
        <v>42</v>
      </c>
    </row>
    <row r="4070" spans="1:22" x14ac:dyDescent="0.3">
      <c r="A4070" s="5" t="s">
        <v>4157</v>
      </c>
      <c r="B4070" s="6">
        <v>45945</v>
      </c>
      <c r="C4070" s="5">
        <f t="shared" si="504"/>
        <v>2025</v>
      </c>
      <c r="D4070" s="5">
        <f t="shared" si="505"/>
        <v>10</v>
      </c>
      <c r="E4070" s="5" t="str">
        <f t="shared" si="506"/>
        <v>Oct</v>
      </c>
      <c r="F4070" s="5" t="str">
        <f t="shared" si="507"/>
        <v>Q4</v>
      </c>
      <c r="G4070" s="5" t="s">
        <v>58</v>
      </c>
      <c r="H4070" s="5" t="s">
        <v>68</v>
      </c>
      <c r="I4070" s="5" t="s">
        <v>69</v>
      </c>
      <c r="J4070" s="5" t="s">
        <v>46</v>
      </c>
      <c r="K4070" s="5" t="s">
        <v>61</v>
      </c>
      <c r="L4070" s="5" t="s">
        <v>40</v>
      </c>
      <c r="M4070" s="5" t="s">
        <v>56</v>
      </c>
      <c r="N4070" s="5">
        <v>1</v>
      </c>
      <c r="O4070" s="7">
        <v>272</v>
      </c>
      <c r="P4070" s="8">
        <v>0.15</v>
      </c>
      <c r="Q4070" s="7">
        <v>115</v>
      </c>
      <c r="R4070" s="9">
        <f t="shared" si="508"/>
        <v>231.2</v>
      </c>
      <c r="S4070" s="9">
        <f t="shared" si="509"/>
        <v>115</v>
      </c>
      <c r="T4070" s="9">
        <f t="shared" si="510"/>
        <v>116.19999999999999</v>
      </c>
      <c r="U4070" s="10">
        <f t="shared" si="511"/>
        <v>0.50259515570934254</v>
      </c>
      <c r="V4070" s="5" t="s">
        <v>42</v>
      </c>
    </row>
    <row r="4071" spans="1:22" x14ac:dyDescent="0.3">
      <c r="A4071" s="5" t="s">
        <v>4158</v>
      </c>
      <c r="B4071" s="6">
        <v>45945</v>
      </c>
      <c r="C4071" s="5">
        <f t="shared" si="504"/>
        <v>2025</v>
      </c>
      <c r="D4071" s="5">
        <f t="shared" si="505"/>
        <v>10</v>
      </c>
      <c r="E4071" s="5" t="str">
        <f t="shared" si="506"/>
        <v>Oct</v>
      </c>
      <c r="F4071" s="5" t="str">
        <f t="shared" si="507"/>
        <v>Q4</v>
      </c>
      <c r="G4071" s="5" t="s">
        <v>35</v>
      </c>
      <c r="H4071" s="5" t="s">
        <v>44</v>
      </c>
      <c r="I4071" s="5" t="s">
        <v>45</v>
      </c>
      <c r="J4071" s="5" t="s">
        <v>46</v>
      </c>
      <c r="K4071" s="5" t="s">
        <v>66</v>
      </c>
      <c r="L4071" s="5" t="s">
        <v>76</v>
      </c>
      <c r="M4071" s="5" t="s">
        <v>56</v>
      </c>
      <c r="N4071" s="5">
        <v>2</v>
      </c>
      <c r="O4071" s="7">
        <v>307</v>
      </c>
      <c r="P4071" s="8">
        <v>0.1</v>
      </c>
      <c r="Q4071" s="7">
        <v>123</v>
      </c>
      <c r="R4071" s="9">
        <f t="shared" si="508"/>
        <v>552.6</v>
      </c>
      <c r="S4071" s="9">
        <f t="shared" si="509"/>
        <v>246</v>
      </c>
      <c r="T4071" s="9">
        <f t="shared" si="510"/>
        <v>306.60000000000002</v>
      </c>
      <c r="U4071" s="10">
        <f t="shared" si="511"/>
        <v>0.55483170466883824</v>
      </c>
      <c r="V4071" s="5" t="s">
        <v>42</v>
      </c>
    </row>
    <row r="4072" spans="1:22" x14ac:dyDescent="0.3">
      <c r="A4072" s="5" t="s">
        <v>4159</v>
      </c>
      <c r="B4072" s="6">
        <v>45945</v>
      </c>
      <c r="C4072" s="5">
        <f t="shared" si="504"/>
        <v>2025</v>
      </c>
      <c r="D4072" s="5">
        <f t="shared" si="505"/>
        <v>10</v>
      </c>
      <c r="E4072" s="5" t="str">
        <f t="shared" si="506"/>
        <v>Oct</v>
      </c>
      <c r="F4072" s="5" t="str">
        <f t="shared" si="507"/>
        <v>Q4</v>
      </c>
      <c r="G4072" s="5" t="s">
        <v>63</v>
      </c>
      <c r="H4072" s="5" t="s">
        <v>109</v>
      </c>
      <c r="I4072" s="5" t="s">
        <v>110</v>
      </c>
      <c r="J4072" s="5" t="s">
        <v>46</v>
      </c>
      <c r="K4072" s="5" t="s">
        <v>47</v>
      </c>
      <c r="L4072" s="5" t="s">
        <v>40</v>
      </c>
      <c r="M4072" s="5" t="s">
        <v>49</v>
      </c>
      <c r="N4072" s="5">
        <v>5</v>
      </c>
      <c r="O4072" s="7">
        <v>406</v>
      </c>
      <c r="P4072" s="8">
        <v>0</v>
      </c>
      <c r="Q4072" s="7">
        <v>181</v>
      </c>
      <c r="R4072" s="9">
        <f t="shared" si="508"/>
        <v>2030</v>
      </c>
      <c r="S4072" s="9">
        <f t="shared" si="509"/>
        <v>905</v>
      </c>
      <c r="T4072" s="9">
        <f t="shared" si="510"/>
        <v>1125</v>
      </c>
      <c r="U4072" s="10">
        <f t="shared" si="511"/>
        <v>0.55418719211822665</v>
      </c>
      <c r="V4072" s="5" t="s">
        <v>42</v>
      </c>
    </row>
    <row r="4073" spans="1:22" x14ac:dyDescent="0.3">
      <c r="A4073" s="5" t="s">
        <v>4160</v>
      </c>
      <c r="B4073" s="6">
        <v>45946</v>
      </c>
      <c r="C4073" s="5">
        <f t="shared" si="504"/>
        <v>2025</v>
      </c>
      <c r="D4073" s="5">
        <f t="shared" si="505"/>
        <v>10</v>
      </c>
      <c r="E4073" s="5" t="str">
        <f t="shared" si="506"/>
        <v>Oct</v>
      </c>
      <c r="F4073" s="5" t="str">
        <f t="shared" si="507"/>
        <v>Q4</v>
      </c>
      <c r="G4073" s="5" t="s">
        <v>58</v>
      </c>
      <c r="H4073" s="5" t="s">
        <v>59</v>
      </c>
      <c r="I4073" s="5" t="s">
        <v>60</v>
      </c>
      <c r="J4073" s="5" t="s">
        <v>46</v>
      </c>
      <c r="K4073" s="5" t="s">
        <v>47</v>
      </c>
      <c r="L4073" s="5" t="s">
        <v>40</v>
      </c>
      <c r="M4073" s="5" t="s">
        <v>56</v>
      </c>
      <c r="N4073" s="5">
        <v>1</v>
      </c>
      <c r="O4073" s="7">
        <v>491</v>
      </c>
      <c r="P4073" s="8">
        <v>0.1</v>
      </c>
      <c r="Q4073" s="7">
        <v>220</v>
      </c>
      <c r="R4073" s="9">
        <f t="shared" si="508"/>
        <v>441.90000000000003</v>
      </c>
      <c r="S4073" s="9">
        <f t="shared" si="509"/>
        <v>220</v>
      </c>
      <c r="T4073" s="9">
        <f t="shared" si="510"/>
        <v>221.90000000000003</v>
      </c>
      <c r="U4073" s="10">
        <f t="shared" si="511"/>
        <v>0.50214980764878936</v>
      </c>
      <c r="V4073" s="5" t="s">
        <v>42</v>
      </c>
    </row>
    <row r="4074" spans="1:22" x14ac:dyDescent="0.3">
      <c r="A4074" s="5" t="s">
        <v>4161</v>
      </c>
      <c r="B4074" s="6">
        <v>45946</v>
      </c>
      <c r="C4074" s="5">
        <f t="shared" si="504"/>
        <v>2025</v>
      </c>
      <c r="D4074" s="5">
        <f t="shared" si="505"/>
        <v>10</v>
      </c>
      <c r="E4074" s="5" t="str">
        <f t="shared" si="506"/>
        <v>Oct</v>
      </c>
      <c r="F4074" s="5" t="str">
        <f t="shared" si="507"/>
        <v>Q4</v>
      </c>
      <c r="G4074" s="5" t="s">
        <v>58</v>
      </c>
      <c r="H4074" s="5" t="s">
        <v>72</v>
      </c>
      <c r="I4074" s="5" t="s">
        <v>73</v>
      </c>
      <c r="J4074" s="5" t="s">
        <v>81</v>
      </c>
      <c r="K4074" s="5" t="s">
        <v>94</v>
      </c>
      <c r="L4074" s="5" t="s">
        <v>40</v>
      </c>
      <c r="M4074" s="5" t="s">
        <v>49</v>
      </c>
      <c r="N4074" s="5">
        <v>4</v>
      </c>
      <c r="O4074" s="7">
        <v>31297</v>
      </c>
      <c r="P4074" s="8">
        <v>0.05</v>
      </c>
      <c r="Q4074" s="7">
        <v>21098</v>
      </c>
      <c r="R4074" s="9">
        <f t="shared" si="508"/>
        <v>118928.59999999999</v>
      </c>
      <c r="S4074" s="9">
        <f t="shared" si="509"/>
        <v>84392</v>
      </c>
      <c r="T4074" s="9">
        <f t="shared" si="510"/>
        <v>34536.599999999991</v>
      </c>
      <c r="U4074" s="10">
        <f t="shared" si="511"/>
        <v>0.2903977680726082</v>
      </c>
      <c r="V4074" s="5" t="s">
        <v>42</v>
      </c>
    </row>
    <row r="4075" spans="1:22" x14ac:dyDescent="0.3">
      <c r="A4075" s="5" t="s">
        <v>4162</v>
      </c>
      <c r="B4075" s="6">
        <v>45946</v>
      </c>
      <c r="C4075" s="5">
        <f t="shared" si="504"/>
        <v>2025</v>
      </c>
      <c r="D4075" s="5">
        <f t="shared" si="505"/>
        <v>10</v>
      </c>
      <c r="E4075" s="5" t="str">
        <f t="shared" si="506"/>
        <v>Oct</v>
      </c>
      <c r="F4075" s="5" t="str">
        <f t="shared" si="507"/>
        <v>Q4</v>
      </c>
      <c r="G4075" s="5" t="s">
        <v>63</v>
      </c>
      <c r="H4075" s="5" t="s">
        <v>109</v>
      </c>
      <c r="I4075" s="5" t="s">
        <v>110</v>
      </c>
      <c r="J4075" s="5" t="s">
        <v>46</v>
      </c>
      <c r="K4075" s="5" t="s">
        <v>61</v>
      </c>
      <c r="L4075" s="5" t="s">
        <v>76</v>
      </c>
      <c r="M4075" s="5" t="s">
        <v>56</v>
      </c>
      <c r="N4075" s="5">
        <v>1</v>
      </c>
      <c r="O4075" s="7">
        <v>244</v>
      </c>
      <c r="P4075" s="8">
        <v>0</v>
      </c>
      <c r="Q4075" s="7">
        <v>105</v>
      </c>
      <c r="R4075" s="9">
        <f t="shared" si="508"/>
        <v>244</v>
      </c>
      <c r="S4075" s="9">
        <f t="shared" si="509"/>
        <v>105</v>
      </c>
      <c r="T4075" s="9">
        <f t="shared" si="510"/>
        <v>139</v>
      </c>
      <c r="U4075" s="10">
        <f t="shared" si="511"/>
        <v>0.56967213114754101</v>
      </c>
      <c r="V4075" s="5" t="s">
        <v>42</v>
      </c>
    </row>
    <row r="4076" spans="1:22" x14ac:dyDescent="0.3">
      <c r="A4076" s="5" t="s">
        <v>4163</v>
      </c>
      <c r="B4076" s="6">
        <v>45947</v>
      </c>
      <c r="C4076" s="5">
        <f t="shared" si="504"/>
        <v>2025</v>
      </c>
      <c r="D4076" s="5">
        <f t="shared" si="505"/>
        <v>10</v>
      </c>
      <c r="E4076" s="5" t="str">
        <f t="shared" si="506"/>
        <v>Oct</v>
      </c>
      <c r="F4076" s="5" t="str">
        <f t="shared" si="507"/>
        <v>Q4</v>
      </c>
      <c r="G4076" s="5" t="s">
        <v>51</v>
      </c>
      <c r="H4076" s="5" t="s">
        <v>52</v>
      </c>
      <c r="I4076" s="5" t="s">
        <v>53</v>
      </c>
      <c r="J4076" s="5" t="s">
        <v>81</v>
      </c>
      <c r="K4076" s="5" t="s">
        <v>82</v>
      </c>
      <c r="L4076" s="5" t="s">
        <v>40</v>
      </c>
      <c r="M4076" s="5" t="s">
        <v>41</v>
      </c>
      <c r="N4076" s="5">
        <v>1</v>
      </c>
      <c r="O4076" s="7">
        <v>6575</v>
      </c>
      <c r="P4076" s="8">
        <v>0.4</v>
      </c>
      <c r="Q4076" s="7">
        <v>3578</v>
      </c>
      <c r="R4076" s="9">
        <f t="shared" si="508"/>
        <v>3945</v>
      </c>
      <c r="S4076" s="9">
        <f t="shared" si="509"/>
        <v>3578</v>
      </c>
      <c r="T4076" s="9">
        <f t="shared" si="510"/>
        <v>367</v>
      </c>
      <c r="U4076" s="10">
        <f t="shared" si="511"/>
        <v>9.3029150823827636E-2</v>
      </c>
      <c r="V4076" s="5" t="s">
        <v>42</v>
      </c>
    </row>
    <row r="4077" spans="1:22" x14ac:dyDescent="0.3">
      <c r="A4077" s="5" t="s">
        <v>4164</v>
      </c>
      <c r="B4077" s="6">
        <v>45947</v>
      </c>
      <c r="C4077" s="5">
        <f t="shared" si="504"/>
        <v>2025</v>
      </c>
      <c r="D4077" s="5">
        <f t="shared" si="505"/>
        <v>10</v>
      </c>
      <c r="E4077" s="5" t="str">
        <f t="shared" si="506"/>
        <v>Oct</v>
      </c>
      <c r="F4077" s="5" t="str">
        <f t="shared" si="507"/>
        <v>Q4</v>
      </c>
      <c r="G4077" s="5" t="s">
        <v>35</v>
      </c>
      <c r="H4077" s="5" t="s">
        <v>36</v>
      </c>
      <c r="I4077" s="5" t="s">
        <v>37</v>
      </c>
      <c r="J4077" s="5" t="s">
        <v>54</v>
      </c>
      <c r="K4077" s="5" t="s">
        <v>99</v>
      </c>
      <c r="L4077" s="5" t="s">
        <v>40</v>
      </c>
      <c r="M4077" s="5" t="s">
        <v>49</v>
      </c>
      <c r="N4077" s="5">
        <v>1</v>
      </c>
      <c r="O4077" s="7">
        <v>1682</v>
      </c>
      <c r="P4077" s="8">
        <v>0.1</v>
      </c>
      <c r="Q4077" s="7">
        <v>886</v>
      </c>
      <c r="R4077" s="9">
        <f t="shared" si="508"/>
        <v>1513.8</v>
      </c>
      <c r="S4077" s="9">
        <f t="shared" si="509"/>
        <v>886</v>
      </c>
      <c r="T4077" s="9">
        <f t="shared" si="510"/>
        <v>627.79999999999995</v>
      </c>
      <c r="U4077" s="10">
        <f t="shared" si="511"/>
        <v>0.41471792839212573</v>
      </c>
      <c r="V4077" s="5" t="s">
        <v>42</v>
      </c>
    </row>
    <row r="4078" spans="1:22" x14ac:dyDescent="0.3">
      <c r="A4078" s="5" t="s">
        <v>4165</v>
      </c>
      <c r="B4078" s="6">
        <v>45947</v>
      </c>
      <c r="C4078" s="5">
        <f t="shared" si="504"/>
        <v>2025</v>
      </c>
      <c r="D4078" s="5">
        <f t="shared" si="505"/>
        <v>10</v>
      </c>
      <c r="E4078" s="5" t="str">
        <f t="shared" si="506"/>
        <v>Oct</v>
      </c>
      <c r="F4078" s="5" t="str">
        <f t="shared" si="507"/>
        <v>Q4</v>
      </c>
      <c r="G4078" s="5" t="s">
        <v>58</v>
      </c>
      <c r="H4078" s="5" t="s">
        <v>68</v>
      </c>
      <c r="I4078" s="5" t="s">
        <v>69</v>
      </c>
      <c r="J4078" s="5" t="s">
        <v>38</v>
      </c>
      <c r="K4078" s="5" t="s">
        <v>104</v>
      </c>
      <c r="L4078" s="5" t="s">
        <v>40</v>
      </c>
      <c r="M4078" s="5" t="s">
        <v>56</v>
      </c>
      <c r="N4078" s="5">
        <v>1</v>
      </c>
      <c r="O4078" s="7">
        <v>1386</v>
      </c>
      <c r="P4078" s="8">
        <v>0.05</v>
      </c>
      <c r="Q4078" s="7">
        <v>687</v>
      </c>
      <c r="R4078" s="9">
        <f t="shared" si="508"/>
        <v>1316.7</v>
      </c>
      <c r="S4078" s="9">
        <f t="shared" si="509"/>
        <v>687</v>
      </c>
      <c r="T4078" s="9">
        <f t="shared" si="510"/>
        <v>629.70000000000005</v>
      </c>
      <c r="U4078" s="10">
        <f t="shared" si="511"/>
        <v>0.47824105718842563</v>
      </c>
      <c r="V4078" s="5" t="s">
        <v>42</v>
      </c>
    </row>
    <row r="4079" spans="1:22" x14ac:dyDescent="0.3">
      <c r="A4079" s="5" t="s">
        <v>4166</v>
      </c>
      <c r="B4079" s="6">
        <v>45947</v>
      </c>
      <c r="C4079" s="5">
        <f t="shared" si="504"/>
        <v>2025</v>
      </c>
      <c r="D4079" s="5">
        <f t="shared" si="505"/>
        <v>10</v>
      </c>
      <c r="E4079" s="5" t="str">
        <f t="shared" si="506"/>
        <v>Oct</v>
      </c>
      <c r="F4079" s="5" t="str">
        <f t="shared" si="507"/>
        <v>Q4</v>
      </c>
      <c r="G4079" s="5" t="s">
        <v>35</v>
      </c>
      <c r="H4079" s="5" t="s">
        <v>44</v>
      </c>
      <c r="I4079" s="5" t="s">
        <v>45</v>
      </c>
      <c r="J4079" s="5" t="s">
        <v>46</v>
      </c>
      <c r="K4079" s="5" t="s">
        <v>66</v>
      </c>
      <c r="L4079" s="5" t="s">
        <v>76</v>
      </c>
      <c r="M4079" s="5" t="s">
        <v>49</v>
      </c>
      <c r="N4079" s="5">
        <v>2</v>
      </c>
      <c r="O4079" s="7">
        <v>277</v>
      </c>
      <c r="P4079" s="8">
        <v>0.15</v>
      </c>
      <c r="Q4079" s="7">
        <v>109</v>
      </c>
      <c r="R4079" s="9">
        <f t="shared" si="508"/>
        <v>470.9</v>
      </c>
      <c r="S4079" s="9">
        <f t="shared" si="509"/>
        <v>218</v>
      </c>
      <c r="T4079" s="9">
        <f t="shared" si="510"/>
        <v>252.89999999999998</v>
      </c>
      <c r="U4079" s="10">
        <f t="shared" si="511"/>
        <v>0.53705669993629224</v>
      </c>
      <c r="V4079" s="5" t="s">
        <v>42</v>
      </c>
    </row>
    <row r="4080" spans="1:22" x14ac:dyDescent="0.3">
      <c r="A4080" s="5" t="s">
        <v>4167</v>
      </c>
      <c r="B4080" s="6">
        <v>45947</v>
      </c>
      <c r="C4080" s="5">
        <f t="shared" si="504"/>
        <v>2025</v>
      </c>
      <c r="D4080" s="5">
        <f t="shared" si="505"/>
        <v>10</v>
      </c>
      <c r="E4080" s="5" t="str">
        <f t="shared" si="506"/>
        <v>Oct</v>
      </c>
      <c r="F4080" s="5" t="str">
        <f t="shared" si="507"/>
        <v>Q4</v>
      </c>
      <c r="G4080" s="5" t="s">
        <v>35</v>
      </c>
      <c r="H4080" s="5" t="s">
        <v>44</v>
      </c>
      <c r="I4080" s="5" t="s">
        <v>45</v>
      </c>
      <c r="J4080" s="5" t="s">
        <v>54</v>
      </c>
      <c r="K4080" s="5" t="s">
        <v>84</v>
      </c>
      <c r="L4080" s="5" t="s">
        <v>40</v>
      </c>
      <c r="M4080" s="5" t="s">
        <v>49</v>
      </c>
      <c r="N4080" s="5">
        <v>1</v>
      </c>
      <c r="O4080" s="7">
        <v>2171</v>
      </c>
      <c r="P4080" s="8">
        <v>0</v>
      </c>
      <c r="Q4080" s="7">
        <v>1107</v>
      </c>
      <c r="R4080" s="9">
        <f t="shared" si="508"/>
        <v>2171</v>
      </c>
      <c r="S4080" s="9">
        <f t="shared" si="509"/>
        <v>1107</v>
      </c>
      <c r="T4080" s="9">
        <f t="shared" si="510"/>
        <v>1064</v>
      </c>
      <c r="U4080" s="10">
        <f t="shared" si="511"/>
        <v>0.49009672961768769</v>
      </c>
      <c r="V4080" s="5" t="s">
        <v>120</v>
      </c>
    </row>
    <row r="4081" spans="1:22" x14ac:dyDescent="0.3">
      <c r="A4081" s="5" t="s">
        <v>4168</v>
      </c>
      <c r="B4081" s="6">
        <v>45947</v>
      </c>
      <c r="C4081" s="5">
        <f t="shared" si="504"/>
        <v>2025</v>
      </c>
      <c r="D4081" s="5">
        <f t="shared" si="505"/>
        <v>10</v>
      </c>
      <c r="E4081" s="5" t="str">
        <f t="shared" si="506"/>
        <v>Oct</v>
      </c>
      <c r="F4081" s="5" t="str">
        <f t="shared" si="507"/>
        <v>Q4</v>
      </c>
      <c r="G4081" s="5" t="s">
        <v>58</v>
      </c>
      <c r="H4081" s="5" t="s">
        <v>59</v>
      </c>
      <c r="I4081" s="5" t="s">
        <v>60</v>
      </c>
      <c r="J4081" s="5" t="s">
        <v>54</v>
      </c>
      <c r="K4081" s="5" t="s">
        <v>84</v>
      </c>
      <c r="L4081" s="5" t="s">
        <v>40</v>
      </c>
      <c r="M4081" s="5" t="s">
        <v>41</v>
      </c>
      <c r="N4081" s="5">
        <v>3</v>
      </c>
      <c r="O4081" s="7">
        <v>2206</v>
      </c>
      <c r="P4081" s="8">
        <v>0.1</v>
      </c>
      <c r="Q4081" s="7">
        <v>1112</v>
      </c>
      <c r="R4081" s="9">
        <f t="shared" si="508"/>
        <v>5956.2</v>
      </c>
      <c r="S4081" s="9">
        <f t="shared" si="509"/>
        <v>3336</v>
      </c>
      <c r="T4081" s="9">
        <f t="shared" si="510"/>
        <v>2620.1999999999998</v>
      </c>
      <c r="U4081" s="10">
        <f t="shared" si="511"/>
        <v>0.43991135287599475</v>
      </c>
      <c r="V4081" s="5" t="s">
        <v>42</v>
      </c>
    </row>
    <row r="4082" spans="1:22" x14ac:dyDescent="0.3">
      <c r="A4082" s="5" t="s">
        <v>4169</v>
      </c>
      <c r="B4082" s="6">
        <v>45947</v>
      </c>
      <c r="C4082" s="5">
        <f t="shared" si="504"/>
        <v>2025</v>
      </c>
      <c r="D4082" s="5">
        <f t="shared" si="505"/>
        <v>10</v>
      </c>
      <c r="E4082" s="5" t="str">
        <f t="shared" si="506"/>
        <v>Oct</v>
      </c>
      <c r="F4082" s="5" t="str">
        <f t="shared" si="507"/>
        <v>Q4</v>
      </c>
      <c r="G4082" s="5" t="s">
        <v>51</v>
      </c>
      <c r="H4082" s="5" t="s">
        <v>52</v>
      </c>
      <c r="I4082" s="5" t="s">
        <v>53</v>
      </c>
      <c r="J4082" s="5" t="s">
        <v>46</v>
      </c>
      <c r="K4082" s="5" t="s">
        <v>89</v>
      </c>
      <c r="L4082" s="5" t="s">
        <v>76</v>
      </c>
      <c r="M4082" s="5" t="s">
        <v>49</v>
      </c>
      <c r="N4082" s="5">
        <v>4</v>
      </c>
      <c r="O4082" s="7">
        <v>2243</v>
      </c>
      <c r="P4082" s="8">
        <v>0</v>
      </c>
      <c r="Q4082" s="7">
        <v>1269</v>
      </c>
      <c r="R4082" s="9">
        <f t="shared" si="508"/>
        <v>8972</v>
      </c>
      <c r="S4082" s="9">
        <f t="shared" si="509"/>
        <v>5076</v>
      </c>
      <c r="T4082" s="9">
        <f t="shared" si="510"/>
        <v>3896</v>
      </c>
      <c r="U4082" s="10">
        <f t="shared" si="511"/>
        <v>0.43423985733392778</v>
      </c>
      <c r="V4082" s="5" t="s">
        <v>42</v>
      </c>
    </row>
    <row r="4083" spans="1:22" x14ac:dyDescent="0.3">
      <c r="A4083" s="5" t="s">
        <v>4170</v>
      </c>
      <c r="B4083" s="6">
        <v>45948</v>
      </c>
      <c r="C4083" s="5">
        <f t="shared" si="504"/>
        <v>2025</v>
      </c>
      <c r="D4083" s="5">
        <f t="shared" si="505"/>
        <v>10</v>
      </c>
      <c r="E4083" s="5" t="str">
        <f t="shared" si="506"/>
        <v>Oct</v>
      </c>
      <c r="F4083" s="5" t="str">
        <f t="shared" si="507"/>
        <v>Q4</v>
      </c>
      <c r="G4083" s="5" t="s">
        <v>51</v>
      </c>
      <c r="H4083" s="5" t="s">
        <v>79</v>
      </c>
      <c r="I4083" s="5" t="s">
        <v>80</v>
      </c>
      <c r="J4083" s="5" t="s">
        <v>46</v>
      </c>
      <c r="K4083" s="5" t="s">
        <v>47</v>
      </c>
      <c r="L4083" s="5" t="s">
        <v>76</v>
      </c>
      <c r="M4083" s="5" t="s">
        <v>41</v>
      </c>
      <c r="N4083" s="5">
        <v>2</v>
      </c>
      <c r="O4083" s="7">
        <v>405</v>
      </c>
      <c r="P4083" s="8">
        <v>0.05</v>
      </c>
      <c r="Q4083" s="7">
        <v>178</v>
      </c>
      <c r="R4083" s="9">
        <f t="shared" si="508"/>
        <v>769.5</v>
      </c>
      <c r="S4083" s="9">
        <f t="shared" si="509"/>
        <v>356</v>
      </c>
      <c r="T4083" s="9">
        <f t="shared" si="510"/>
        <v>413.5</v>
      </c>
      <c r="U4083" s="10">
        <f t="shared" si="511"/>
        <v>0.53736192332683563</v>
      </c>
      <c r="V4083" s="5" t="s">
        <v>42</v>
      </c>
    </row>
    <row r="4084" spans="1:22" x14ac:dyDescent="0.3">
      <c r="A4084" s="5" t="s">
        <v>4171</v>
      </c>
      <c r="B4084" s="6">
        <v>45948</v>
      </c>
      <c r="C4084" s="5">
        <f t="shared" si="504"/>
        <v>2025</v>
      </c>
      <c r="D4084" s="5">
        <f t="shared" si="505"/>
        <v>10</v>
      </c>
      <c r="E4084" s="5" t="str">
        <f t="shared" si="506"/>
        <v>Oct</v>
      </c>
      <c r="F4084" s="5" t="str">
        <f t="shared" si="507"/>
        <v>Q4</v>
      </c>
      <c r="G4084" s="5" t="s">
        <v>51</v>
      </c>
      <c r="H4084" s="5" t="s">
        <v>106</v>
      </c>
      <c r="I4084" s="5" t="s">
        <v>107</v>
      </c>
      <c r="J4084" s="5" t="s">
        <v>81</v>
      </c>
      <c r="K4084" s="5" t="s">
        <v>130</v>
      </c>
      <c r="L4084" s="5" t="s">
        <v>48</v>
      </c>
      <c r="M4084" s="5" t="s">
        <v>56</v>
      </c>
      <c r="N4084" s="5">
        <v>1</v>
      </c>
      <c r="O4084" s="7">
        <v>15278</v>
      </c>
      <c r="P4084" s="8">
        <v>0.3</v>
      </c>
      <c r="Q4084" s="7">
        <v>8921</v>
      </c>
      <c r="R4084" s="9">
        <f t="shared" si="508"/>
        <v>10694.599999999999</v>
      </c>
      <c r="S4084" s="9">
        <f t="shared" si="509"/>
        <v>8921</v>
      </c>
      <c r="T4084" s="9">
        <f t="shared" si="510"/>
        <v>1773.5999999999985</v>
      </c>
      <c r="U4084" s="10">
        <f t="shared" si="511"/>
        <v>0.16584070465468542</v>
      </c>
      <c r="V4084" s="5" t="s">
        <v>42</v>
      </c>
    </row>
    <row r="4085" spans="1:22" x14ac:dyDescent="0.3">
      <c r="A4085" s="5" t="s">
        <v>4172</v>
      </c>
      <c r="B4085" s="6">
        <v>45949</v>
      </c>
      <c r="C4085" s="5">
        <f t="shared" si="504"/>
        <v>2025</v>
      </c>
      <c r="D4085" s="5">
        <f t="shared" si="505"/>
        <v>10</v>
      </c>
      <c r="E4085" s="5" t="str">
        <f t="shared" si="506"/>
        <v>Oct</v>
      </c>
      <c r="F4085" s="5" t="str">
        <f t="shared" si="507"/>
        <v>Q4</v>
      </c>
      <c r="G4085" s="5" t="s">
        <v>58</v>
      </c>
      <c r="H4085" s="5" t="s">
        <v>72</v>
      </c>
      <c r="I4085" s="5" t="s">
        <v>73</v>
      </c>
      <c r="J4085" s="5" t="s">
        <v>54</v>
      </c>
      <c r="K4085" s="5" t="s">
        <v>84</v>
      </c>
      <c r="L4085" s="5" t="s">
        <v>76</v>
      </c>
      <c r="M4085" s="5" t="s">
        <v>49</v>
      </c>
      <c r="N4085" s="5">
        <v>3</v>
      </c>
      <c r="O4085" s="7">
        <v>2485</v>
      </c>
      <c r="P4085" s="8">
        <v>0.15</v>
      </c>
      <c r="Q4085" s="7">
        <v>1214</v>
      </c>
      <c r="R4085" s="9">
        <f t="shared" si="508"/>
        <v>6336.75</v>
      </c>
      <c r="S4085" s="9">
        <f t="shared" si="509"/>
        <v>3642</v>
      </c>
      <c r="T4085" s="9">
        <f t="shared" si="510"/>
        <v>2694.75</v>
      </c>
      <c r="U4085" s="10">
        <f t="shared" si="511"/>
        <v>0.42525742691442775</v>
      </c>
      <c r="V4085" s="5" t="s">
        <v>120</v>
      </c>
    </row>
    <row r="4086" spans="1:22" x14ac:dyDescent="0.3">
      <c r="A4086" s="5" t="s">
        <v>4173</v>
      </c>
      <c r="B4086" s="6">
        <v>45949</v>
      </c>
      <c r="C4086" s="5">
        <f t="shared" si="504"/>
        <v>2025</v>
      </c>
      <c r="D4086" s="5">
        <f t="shared" si="505"/>
        <v>10</v>
      </c>
      <c r="E4086" s="5" t="str">
        <f t="shared" si="506"/>
        <v>Oct</v>
      </c>
      <c r="F4086" s="5" t="str">
        <f t="shared" si="507"/>
        <v>Q4</v>
      </c>
      <c r="G4086" s="5" t="s">
        <v>58</v>
      </c>
      <c r="H4086" s="5" t="s">
        <v>59</v>
      </c>
      <c r="I4086" s="5" t="s">
        <v>60</v>
      </c>
      <c r="J4086" s="5" t="s">
        <v>54</v>
      </c>
      <c r="K4086" s="5" t="s">
        <v>55</v>
      </c>
      <c r="L4086" s="5" t="s">
        <v>40</v>
      </c>
      <c r="M4086" s="5" t="s">
        <v>41</v>
      </c>
      <c r="N4086" s="5">
        <v>3</v>
      </c>
      <c r="O4086" s="7">
        <v>2580</v>
      </c>
      <c r="P4086" s="8">
        <v>0.05</v>
      </c>
      <c r="Q4086" s="7">
        <v>1573</v>
      </c>
      <c r="R4086" s="9">
        <f t="shared" si="508"/>
        <v>7353</v>
      </c>
      <c r="S4086" s="9">
        <f t="shared" si="509"/>
        <v>4719</v>
      </c>
      <c r="T4086" s="9">
        <f t="shared" si="510"/>
        <v>2634</v>
      </c>
      <c r="U4086" s="10">
        <f t="shared" si="511"/>
        <v>0.35822113423092616</v>
      </c>
      <c r="V4086" s="5" t="s">
        <v>42</v>
      </c>
    </row>
    <row r="4087" spans="1:22" x14ac:dyDescent="0.3">
      <c r="A4087" s="5" t="s">
        <v>4174</v>
      </c>
      <c r="B4087" s="6">
        <v>45949</v>
      </c>
      <c r="C4087" s="5">
        <f t="shared" si="504"/>
        <v>2025</v>
      </c>
      <c r="D4087" s="5">
        <f t="shared" si="505"/>
        <v>10</v>
      </c>
      <c r="E4087" s="5" t="str">
        <f t="shared" si="506"/>
        <v>Oct</v>
      </c>
      <c r="F4087" s="5" t="str">
        <f t="shared" si="507"/>
        <v>Q4</v>
      </c>
      <c r="G4087" s="5" t="s">
        <v>51</v>
      </c>
      <c r="H4087" s="5" t="s">
        <v>52</v>
      </c>
      <c r="I4087" s="5" t="s">
        <v>53</v>
      </c>
      <c r="J4087" s="5" t="s">
        <v>81</v>
      </c>
      <c r="K4087" s="5" t="s">
        <v>82</v>
      </c>
      <c r="L4087" s="5" t="s">
        <v>40</v>
      </c>
      <c r="M4087" s="5" t="s">
        <v>41</v>
      </c>
      <c r="N4087" s="5">
        <v>2</v>
      </c>
      <c r="O4087" s="7">
        <v>6548</v>
      </c>
      <c r="P4087" s="8">
        <v>0.4</v>
      </c>
      <c r="Q4087" s="7">
        <v>3688</v>
      </c>
      <c r="R4087" s="9">
        <f t="shared" si="508"/>
        <v>7857.5999999999995</v>
      </c>
      <c r="S4087" s="9">
        <f t="shared" si="509"/>
        <v>7376</v>
      </c>
      <c r="T4087" s="9">
        <f t="shared" si="510"/>
        <v>481.59999999999945</v>
      </c>
      <c r="U4087" s="10">
        <f t="shared" si="511"/>
        <v>6.1290979433923781E-2</v>
      </c>
      <c r="V4087" s="5" t="s">
        <v>42</v>
      </c>
    </row>
    <row r="4088" spans="1:22" x14ac:dyDescent="0.3">
      <c r="A4088" s="5" t="s">
        <v>4175</v>
      </c>
      <c r="B4088" s="6">
        <v>45949</v>
      </c>
      <c r="C4088" s="5">
        <f t="shared" si="504"/>
        <v>2025</v>
      </c>
      <c r="D4088" s="5">
        <f t="shared" si="505"/>
        <v>10</v>
      </c>
      <c r="E4088" s="5" t="str">
        <f t="shared" si="506"/>
        <v>Oct</v>
      </c>
      <c r="F4088" s="5" t="str">
        <f t="shared" si="507"/>
        <v>Q4</v>
      </c>
      <c r="G4088" s="5" t="s">
        <v>58</v>
      </c>
      <c r="H4088" s="5" t="s">
        <v>68</v>
      </c>
      <c r="I4088" s="5" t="s">
        <v>69</v>
      </c>
      <c r="J4088" s="5" t="s">
        <v>38</v>
      </c>
      <c r="K4088" s="5" t="s">
        <v>39</v>
      </c>
      <c r="L4088" s="5" t="s">
        <v>40</v>
      </c>
      <c r="M4088" s="5" t="s">
        <v>49</v>
      </c>
      <c r="N4088" s="5">
        <v>2</v>
      </c>
      <c r="O4088" s="7">
        <v>50836</v>
      </c>
      <c r="P4088" s="8">
        <v>0.05</v>
      </c>
      <c r="Q4088" s="7">
        <v>43571</v>
      </c>
      <c r="R4088" s="9">
        <f t="shared" si="508"/>
        <v>96588.4</v>
      </c>
      <c r="S4088" s="9">
        <f t="shared" si="509"/>
        <v>87142</v>
      </c>
      <c r="T4088" s="9">
        <f t="shared" si="510"/>
        <v>9446.3999999999942</v>
      </c>
      <c r="U4088" s="10">
        <f t="shared" si="511"/>
        <v>9.7800564042887089E-2</v>
      </c>
      <c r="V4088" s="5" t="s">
        <v>42</v>
      </c>
    </row>
    <row r="4089" spans="1:22" x14ac:dyDescent="0.3">
      <c r="A4089" s="5" t="s">
        <v>4176</v>
      </c>
      <c r="B4089" s="6">
        <v>45950</v>
      </c>
      <c r="C4089" s="5">
        <f t="shared" si="504"/>
        <v>2025</v>
      </c>
      <c r="D4089" s="5">
        <f t="shared" si="505"/>
        <v>10</v>
      </c>
      <c r="E4089" s="5" t="str">
        <f t="shared" si="506"/>
        <v>Oct</v>
      </c>
      <c r="F4089" s="5" t="str">
        <f t="shared" si="507"/>
        <v>Q4</v>
      </c>
      <c r="G4089" s="5" t="s">
        <v>58</v>
      </c>
      <c r="H4089" s="5" t="s">
        <v>68</v>
      </c>
      <c r="I4089" s="5" t="s">
        <v>69</v>
      </c>
      <c r="J4089" s="5" t="s">
        <v>38</v>
      </c>
      <c r="K4089" s="5" t="s">
        <v>104</v>
      </c>
      <c r="L4089" s="5" t="s">
        <v>40</v>
      </c>
      <c r="M4089" s="5" t="s">
        <v>49</v>
      </c>
      <c r="N4089" s="5">
        <v>1</v>
      </c>
      <c r="O4089" s="7">
        <v>1481</v>
      </c>
      <c r="P4089" s="8">
        <v>0.05</v>
      </c>
      <c r="Q4089" s="7">
        <v>756</v>
      </c>
      <c r="R4089" s="9">
        <f t="shared" si="508"/>
        <v>1406.95</v>
      </c>
      <c r="S4089" s="9">
        <f t="shared" si="509"/>
        <v>756</v>
      </c>
      <c r="T4089" s="9">
        <f t="shared" si="510"/>
        <v>650.95000000000005</v>
      </c>
      <c r="U4089" s="10">
        <f t="shared" si="511"/>
        <v>0.46266747219162019</v>
      </c>
      <c r="V4089" s="5" t="s">
        <v>42</v>
      </c>
    </row>
    <row r="4090" spans="1:22" x14ac:dyDescent="0.3">
      <c r="A4090" s="5" t="s">
        <v>4177</v>
      </c>
      <c r="B4090" s="6">
        <v>45950</v>
      </c>
      <c r="C4090" s="5">
        <f t="shared" si="504"/>
        <v>2025</v>
      </c>
      <c r="D4090" s="5">
        <f t="shared" si="505"/>
        <v>10</v>
      </c>
      <c r="E4090" s="5" t="str">
        <f t="shared" si="506"/>
        <v>Oct</v>
      </c>
      <c r="F4090" s="5" t="str">
        <f t="shared" si="507"/>
        <v>Q4</v>
      </c>
      <c r="G4090" s="5" t="s">
        <v>51</v>
      </c>
      <c r="H4090" s="5" t="s">
        <v>79</v>
      </c>
      <c r="I4090" s="5" t="s">
        <v>80</v>
      </c>
      <c r="J4090" s="5" t="s">
        <v>46</v>
      </c>
      <c r="K4090" s="5" t="s">
        <v>47</v>
      </c>
      <c r="L4090" s="5" t="s">
        <v>40</v>
      </c>
      <c r="M4090" s="5" t="s">
        <v>49</v>
      </c>
      <c r="N4090" s="5">
        <v>1</v>
      </c>
      <c r="O4090" s="7">
        <v>418</v>
      </c>
      <c r="P4090" s="8">
        <v>0.1</v>
      </c>
      <c r="Q4090" s="7">
        <v>183</v>
      </c>
      <c r="R4090" s="9">
        <f t="shared" si="508"/>
        <v>376.2</v>
      </c>
      <c r="S4090" s="9">
        <f t="shared" si="509"/>
        <v>183</v>
      </c>
      <c r="T4090" s="9">
        <f t="shared" si="510"/>
        <v>193.2</v>
      </c>
      <c r="U4090" s="10">
        <f t="shared" si="511"/>
        <v>0.51355661881977666</v>
      </c>
      <c r="V4090" s="5" t="s">
        <v>42</v>
      </c>
    </row>
    <row r="4091" spans="1:22" x14ac:dyDescent="0.3">
      <c r="A4091" s="5" t="s">
        <v>4178</v>
      </c>
      <c r="B4091" s="6">
        <v>45950</v>
      </c>
      <c r="C4091" s="5">
        <f t="shared" si="504"/>
        <v>2025</v>
      </c>
      <c r="D4091" s="5">
        <f t="shared" si="505"/>
        <v>10</v>
      </c>
      <c r="E4091" s="5" t="str">
        <f t="shared" si="506"/>
        <v>Oct</v>
      </c>
      <c r="F4091" s="5" t="str">
        <f t="shared" si="507"/>
        <v>Q4</v>
      </c>
      <c r="G4091" s="5" t="s">
        <v>63</v>
      </c>
      <c r="H4091" s="5" t="s">
        <v>64</v>
      </c>
      <c r="I4091" s="5" t="s">
        <v>65</v>
      </c>
      <c r="J4091" s="5" t="s">
        <v>38</v>
      </c>
      <c r="K4091" s="5" t="s">
        <v>75</v>
      </c>
      <c r="L4091" s="5" t="s">
        <v>76</v>
      </c>
      <c r="M4091" s="5" t="s">
        <v>49</v>
      </c>
      <c r="N4091" s="5">
        <v>4</v>
      </c>
      <c r="O4091" s="7">
        <v>9927</v>
      </c>
      <c r="P4091" s="8">
        <v>0.15</v>
      </c>
      <c r="Q4091" s="7">
        <v>7256</v>
      </c>
      <c r="R4091" s="9">
        <f t="shared" si="508"/>
        <v>33751.799999999996</v>
      </c>
      <c r="S4091" s="9">
        <f t="shared" si="509"/>
        <v>29024</v>
      </c>
      <c r="T4091" s="9">
        <f t="shared" si="510"/>
        <v>4727.7999999999956</v>
      </c>
      <c r="U4091" s="10">
        <f t="shared" si="511"/>
        <v>0.14007549227004179</v>
      </c>
      <c r="V4091" s="5" t="s">
        <v>42</v>
      </c>
    </row>
    <row r="4092" spans="1:22" x14ac:dyDescent="0.3">
      <c r="A4092" s="5" t="s">
        <v>4179</v>
      </c>
      <c r="B4092" s="6">
        <v>45950</v>
      </c>
      <c r="C4092" s="5">
        <f t="shared" si="504"/>
        <v>2025</v>
      </c>
      <c r="D4092" s="5">
        <f t="shared" si="505"/>
        <v>10</v>
      </c>
      <c r="E4092" s="5" t="str">
        <f t="shared" si="506"/>
        <v>Oct</v>
      </c>
      <c r="F4092" s="5" t="str">
        <f t="shared" si="507"/>
        <v>Q4</v>
      </c>
      <c r="G4092" s="5" t="s">
        <v>58</v>
      </c>
      <c r="H4092" s="5" t="s">
        <v>68</v>
      </c>
      <c r="I4092" s="5" t="s">
        <v>69</v>
      </c>
      <c r="J4092" s="5" t="s">
        <v>38</v>
      </c>
      <c r="K4092" s="5" t="s">
        <v>75</v>
      </c>
      <c r="L4092" s="5" t="s">
        <v>48</v>
      </c>
      <c r="M4092" s="5" t="s">
        <v>56</v>
      </c>
      <c r="N4092" s="5">
        <v>2</v>
      </c>
      <c r="O4092" s="7">
        <v>10537</v>
      </c>
      <c r="P4092" s="8">
        <v>0.15</v>
      </c>
      <c r="Q4092" s="7">
        <v>7947</v>
      </c>
      <c r="R4092" s="9">
        <f t="shared" si="508"/>
        <v>17912.899999999998</v>
      </c>
      <c r="S4092" s="9">
        <f t="shared" si="509"/>
        <v>15894</v>
      </c>
      <c r="T4092" s="9">
        <f t="shared" si="510"/>
        <v>2018.8999999999978</v>
      </c>
      <c r="U4092" s="10">
        <f t="shared" si="511"/>
        <v>0.11270648527039162</v>
      </c>
      <c r="V4092" s="5" t="s">
        <v>42</v>
      </c>
    </row>
    <row r="4093" spans="1:22" x14ac:dyDescent="0.3">
      <c r="A4093" s="5" t="s">
        <v>4180</v>
      </c>
      <c r="B4093" s="6">
        <v>45950</v>
      </c>
      <c r="C4093" s="5">
        <f t="shared" si="504"/>
        <v>2025</v>
      </c>
      <c r="D4093" s="5">
        <f t="shared" si="505"/>
        <v>10</v>
      </c>
      <c r="E4093" s="5" t="str">
        <f t="shared" si="506"/>
        <v>Oct</v>
      </c>
      <c r="F4093" s="5" t="str">
        <f t="shared" si="507"/>
        <v>Q4</v>
      </c>
      <c r="G4093" s="5" t="s">
        <v>51</v>
      </c>
      <c r="H4093" s="5" t="s">
        <v>79</v>
      </c>
      <c r="I4093" s="5" t="s">
        <v>80</v>
      </c>
      <c r="J4093" s="5" t="s">
        <v>46</v>
      </c>
      <c r="K4093" s="5" t="s">
        <v>66</v>
      </c>
      <c r="L4093" s="5" t="s">
        <v>76</v>
      </c>
      <c r="M4093" s="5" t="s">
        <v>41</v>
      </c>
      <c r="N4093" s="5">
        <v>3</v>
      </c>
      <c r="O4093" s="7">
        <v>317</v>
      </c>
      <c r="P4093" s="8">
        <v>0.15</v>
      </c>
      <c r="Q4093" s="7">
        <v>124</v>
      </c>
      <c r="R4093" s="9">
        <f t="shared" si="508"/>
        <v>808.35</v>
      </c>
      <c r="S4093" s="9">
        <f t="shared" si="509"/>
        <v>372</v>
      </c>
      <c r="T4093" s="9">
        <f t="shared" si="510"/>
        <v>436.35</v>
      </c>
      <c r="U4093" s="10">
        <f t="shared" si="511"/>
        <v>0.53980330302467994</v>
      </c>
      <c r="V4093" s="5" t="s">
        <v>42</v>
      </c>
    </row>
    <row r="4094" spans="1:22" x14ac:dyDescent="0.3">
      <c r="A4094" s="5" t="s">
        <v>4181</v>
      </c>
      <c r="B4094" s="6">
        <v>45950</v>
      </c>
      <c r="C4094" s="5">
        <f t="shared" si="504"/>
        <v>2025</v>
      </c>
      <c r="D4094" s="5">
        <f t="shared" si="505"/>
        <v>10</v>
      </c>
      <c r="E4094" s="5" t="str">
        <f t="shared" si="506"/>
        <v>Oct</v>
      </c>
      <c r="F4094" s="5" t="str">
        <f t="shared" si="507"/>
        <v>Q4</v>
      </c>
      <c r="G4094" s="5" t="s">
        <v>58</v>
      </c>
      <c r="H4094" s="5" t="s">
        <v>59</v>
      </c>
      <c r="I4094" s="5" t="s">
        <v>60</v>
      </c>
      <c r="J4094" s="5" t="s">
        <v>46</v>
      </c>
      <c r="K4094" s="5" t="s">
        <v>61</v>
      </c>
      <c r="L4094" s="5" t="s">
        <v>40</v>
      </c>
      <c r="M4094" s="5" t="s">
        <v>49</v>
      </c>
      <c r="N4094" s="5">
        <v>1</v>
      </c>
      <c r="O4094" s="7">
        <v>272</v>
      </c>
      <c r="P4094" s="8">
        <v>0</v>
      </c>
      <c r="Q4094" s="7">
        <v>118</v>
      </c>
      <c r="R4094" s="9">
        <f t="shared" si="508"/>
        <v>272</v>
      </c>
      <c r="S4094" s="9">
        <f t="shared" si="509"/>
        <v>118</v>
      </c>
      <c r="T4094" s="9">
        <f t="shared" si="510"/>
        <v>154</v>
      </c>
      <c r="U4094" s="10">
        <f t="shared" si="511"/>
        <v>0.56617647058823528</v>
      </c>
      <c r="V4094" s="5" t="s">
        <v>42</v>
      </c>
    </row>
    <row r="4095" spans="1:22" x14ac:dyDescent="0.3">
      <c r="A4095" s="5" t="s">
        <v>4182</v>
      </c>
      <c r="B4095" s="6">
        <v>45950</v>
      </c>
      <c r="C4095" s="5">
        <f t="shared" si="504"/>
        <v>2025</v>
      </c>
      <c r="D4095" s="5">
        <f t="shared" si="505"/>
        <v>10</v>
      </c>
      <c r="E4095" s="5" t="str">
        <f t="shared" si="506"/>
        <v>Oct</v>
      </c>
      <c r="F4095" s="5" t="str">
        <f t="shared" si="507"/>
        <v>Q4</v>
      </c>
      <c r="G4095" s="5" t="s">
        <v>51</v>
      </c>
      <c r="H4095" s="5" t="s">
        <v>79</v>
      </c>
      <c r="I4095" s="5" t="s">
        <v>80</v>
      </c>
      <c r="J4095" s="5" t="s">
        <v>38</v>
      </c>
      <c r="K4095" s="5" t="s">
        <v>104</v>
      </c>
      <c r="L4095" s="5" t="s">
        <v>76</v>
      </c>
      <c r="M4095" s="5" t="s">
        <v>49</v>
      </c>
      <c r="N4095" s="5">
        <v>1</v>
      </c>
      <c r="O4095" s="7">
        <v>1581</v>
      </c>
      <c r="P4095" s="8">
        <v>0</v>
      </c>
      <c r="Q4095" s="7">
        <v>787</v>
      </c>
      <c r="R4095" s="9">
        <f t="shared" si="508"/>
        <v>1581</v>
      </c>
      <c r="S4095" s="9">
        <f t="shared" si="509"/>
        <v>787</v>
      </c>
      <c r="T4095" s="9">
        <f t="shared" si="510"/>
        <v>794</v>
      </c>
      <c r="U4095" s="10">
        <f t="shared" si="511"/>
        <v>0.50221378874130296</v>
      </c>
      <c r="V4095" s="5" t="s">
        <v>42</v>
      </c>
    </row>
    <row r="4096" spans="1:22" x14ac:dyDescent="0.3">
      <c r="A4096" s="5" t="s">
        <v>4183</v>
      </c>
      <c r="B4096" s="6">
        <v>45950</v>
      </c>
      <c r="C4096" s="5">
        <f t="shared" si="504"/>
        <v>2025</v>
      </c>
      <c r="D4096" s="5">
        <f t="shared" si="505"/>
        <v>10</v>
      </c>
      <c r="E4096" s="5" t="str">
        <f t="shared" si="506"/>
        <v>Oct</v>
      </c>
      <c r="F4096" s="5" t="str">
        <f t="shared" si="507"/>
        <v>Q4</v>
      </c>
      <c r="G4096" s="5" t="s">
        <v>58</v>
      </c>
      <c r="H4096" s="5" t="s">
        <v>68</v>
      </c>
      <c r="I4096" s="5" t="s">
        <v>69</v>
      </c>
      <c r="J4096" s="5" t="s">
        <v>54</v>
      </c>
      <c r="K4096" s="5" t="s">
        <v>55</v>
      </c>
      <c r="L4096" s="5" t="s">
        <v>48</v>
      </c>
      <c r="M4096" s="5" t="s">
        <v>41</v>
      </c>
      <c r="N4096" s="5">
        <v>4</v>
      </c>
      <c r="O4096" s="7">
        <v>3037</v>
      </c>
      <c r="P4096" s="8">
        <v>0.1</v>
      </c>
      <c r="Q4096" s="7">
        <v>1871</v>
      </c>
      <c r="R4096" s="9">
        <f t="shared" si="508"/>
        <v>10933.2</v>
      </c>
      <c r="S4096" s="9">
        <f t="shared" si="509"/>
        <v>7484</v>
      </c>
      <c r="T4096" s="9">
        <f t="shared" si="510"/>
        <v>3449.2000000000007</v>
      </c>
      <c r="U4096" s="10">
        <f t="shared" si="511"/>
        <v>0.31547945706654962</v>
      </c>
      <c r="V4096" s="5" t="s">
        <v>42</v>
      </c>
    </row>
    <row r="4097" spans="1:22" x14ac:dyDescent="0.3">
      <c r="A4097" s="5" t="s">
        <v>4184</v>
      </c>
      <c r="B4097" s="6">
        <v>45951</v>
      </c>
      <c r="C4097" s="5">
        <f t="shared" si="504"/>
        <v>2025</v>
      </c>
      <c r="D4097" s="5">
        <f t="shared" si="505"/>
        <v>10</v>
      </c>
      <c r="E4097" s="5" t="str">
        <f t="shared" si="506"/>
        <v>Oct</v>
      </c>
      <c r="F4097" s="5" t="str">
        <f t="shared" si="507"/>
        <v>Q4</v>
      </c>
      <c r="G4097" s="5" t="s">
        <v>35</v>
      </c>
      <c r="H4097" s="5" t="s">
        <v>44</v>
      </c>
      <c r="I4097" s="5" t="s">
        <v>45</v>
      </c>
      <c r="J4097" s="5" t="s">
        <v>81</v>
      </c>
      <c r="K4097" s="5" t="s">
        <v>94</v>
      </c>
      <c r="L4097" s="5" t="s">
        <v>76</v>
      </c>
      <c r="M4097" s="5" t="s">
        <v>49</v>
      </c>
      <c r="N4097" s="5">
        <v>4</v>
      </c>
      <c r="O4097" s="7">
        <v>30458</v>
      </c>
      <c r="P4097" s="8">
        <v>0.1</v>
      </c>
      <c r="Q4097" s="7">
        <v>20612</v>
      </c>
      <c r="R4097" s="9">
        <f t="shared" si="508"/>
        <v>109648.8</v>
      </c>
      <c r="S4097" s="9">
        <f t="shared" si="509"/>
        <v>82448</v>
      </c>
      <c r="T4097" s="9">
        <f t="shared" si="510"/>
        <v>27200.800000000003</v>
      </c>
      <c r="U4097" s="10">
        <f t="shared" si="511"/>
        <v>0.24807202632404551</v>
      </c>
      <c r="V4097" s="5" t="s">
        <v>42</v>
      </c>
    </row>
    <row r="4098" spans="1:22" x14ac:dyDescent="0.3">
      <c r="A4098" s="5" t="s">
        <v>4185</v>
      </c>
      <c r="B4098" s="6">
        <v>45951</v>
      </c>
      <c r="C4098" s="5">
        <f t="shared" ref="C4098:C4161" si="512">YEAR(B4098)</f>
        <v>2025</v>
      </c>
      <c r="D4098" s="5">
        <f t="shared" ref="D4098:D4161" si="513">MONTH(B4098)</f>
        <v>10</v>
      </c>
      <c r="E4098" s="5" t="str">
        <f t="shared" ref="E4098:E4161" si="514">TEXT(B4098,"mmm")</f>
        <v>Oct</v>
      </c>
      <c r="F4098" s="5" t="str">
        <f t="shared" ref="F4098:F4161" si="515">"Q"&amp;ROUNDUP(D4098/3,0)</f>
        <v>Q4</v>
      </c>
      <c r="G4098" s="5" t="s">
        <v>51</v>
      </c>
      <c r="H4098" s="5" t="s">
        <v>52</v>
      </c>
      <c r="I4098" s="5" t="s">
        <v>53</v>
      </c>
      <c r="J4098" s="5" t="s">
        <v>46</v>
      </c>
      <c r="K4098" s="5" t="s">
        <v>61</v>
      </c>
      <c r="L4098" s="5" t="s">
        <v>40</v>
      </c>
      <c r="M4098" s="5" t="s">
        <v>41</v>
      </c>
      <c r="N4098" s="5">
        <v>1</v>
      </c>
      <c r="O4098" s="7">
        <v>274</v>
      </c>
      <c r="P4098" s="8">
        <v>0.1</v>
      </c>
      <c r="Q4098" s="7">
        <v>118</v>
      </c>
      <c r="R4098" s="9">
        <f t="shared" ref="R4098:R4161" si="516">N4098*O4098*(1-P4098)</f>
        <v>246.6</v>
      </c>
      <c r="S4098" s="9">
        <f t="shared" ref="S4098:S4161" si="517">N4098*Q4098</f>
        <v>118</v>
      </c>
      <c r="T4098" s="9">
        <f t="shared" ref="T4098:T4161" si="518">R4098-S4098</f>
        <v>128.6</v>
      </c>
      <c r="U4098" s="10">
        <f t="shared" ref="U4098:U4161" si="519">IF(R4098=0,0,T4098/R4098)</f>
        <v>0.52149229521492291</v>
      </c>
      <c r="V4098" s="5" t="s">
        <v>42</v>
      </c>
    </row>
    <row r="4099" spans="1:22" x14ac:dyDescent="0.3">
      <c r="A4099" s="5" t="s">
        <v>4186</v>
      </c>
      <c r="B4099" s="6">
        <v>45951</v>
      </c>
      <c r="C4099" s="5">
        <f t="shared" si="512"/>
        <v>2025</v>
      </c>
      <c r="D4099" s="5">
        <f t="shared" si="513"/>
        <v>10</v>
      </c>
      <c r="E4099" s="5" t="str">
        <f t="shared" si="514"/>
        <v>Oct</v>
      </c>
      <c r="F4099" s="5" t="str">
        <f t="shared" si="515"/>
        <v>Q4</v>
      </c>
      <c r="G4099" s="5" t="s">
        <v>58</v>
      </c>
      <c r="H4099" s="5" t="s">
        <v>68</v>
      </c>
      <c r="I4099" s="5" t="s">
        <v>69</v>
      </c>
      <c r="J4099" s="5" t="s">
        <v>38</v>
      </c>
      <c r="K4099" s="5" t="s">
        <v>39</v>
      </c>
      <c r="L4099" s="5" t="s">
        <v>40</v>
      </c>
      <c r="M4099" s="5" t="s">
        <v>56</v>
      </c>
      <c r="N4099" s="5">
        <v>2</v>
      </c>
      <c r="O4099" s="7">
        <v>47336</v>
      </c>
      <c r="P4099" s="8">
        <v>0.05</v>
      </c>
      <c r="Q4099" s="7">
        <v>40138</v>
      </c>
      <c r="R4099" s="9">
        <f t="shared" si="516"/>
        <v>89938.4</v>
      </c>
      <c r="S4099" s="9">
        <f t="shared" si="517"/>
        <v>80276</v>
      </c>
      <c r="T4099" s="9">
        <f t="shared" si="518"/>
        <v>9662.3999999999942</v>
      </c>
      <c r="U4099" s="10">
        <f t="shared" si="519"/>
        <v>0.10743353228431898</v>
      </c>
      <c r="V4099" s="5" t="s">
        <v>42</v>
      </c>
    </row>
    <row r="4100" spans="1:22" x14ac:dyDescent="0.3">
      <c r="A4100" s="5" t="s">
        <v>4187</v>
      </c>
      <c r="B4100" s="6">
        <v>45951</v>
      </c>
      <c r="C4100" s="5">
        <f t="shared" si="512"/>
        <v>2025</v>
      </c>
      <c r="D4100" s="5">
        <f t="shared" si="513"/>
        <v>10</v>
      </c>
      <c r="E4100" s="5" t="str">
        <f t="shared" si="514"/>
        <v>Oct</v>
      </c>
      <c r="F4100" s="5" t="str">
        <f t="shared" si="515"/>
        <v>Q4</v>
      </c>
      <c r="G4100" s="5" t="s">
        <v>63</v>
      </c>
      <c r="H4100" s="5" t="s">
        <v>109</v>
      </c>
      <c r="I4100" s="5" t="s">
        <v>110</v>
      </c>
      <c r="J4100" s="5" t="s">
        <v>46</v>
      </c>
      <c r="K4100" s="5" t="s">
        <v>66</v>
      </c>
      <c r="L4100" s="5" t="s">
        <v>40</v>
      </c>
      <c r="M4100" s="5" t="s">
        <v>56</v>
      </c>
      <c r="N4100" s="5">
        <v>2</v>
      </c>
      <c r="O4100" s="7">
        <v>280</v>
      </c>
      <c r="P4100" s="8">
        <v>0</v>
      </c>
      <c r="Q4100" s="7">
        <v>112</v>
      </c>
      <c r="R4100" s="9">
        <f t="shared" si="516"/>
        <v>560</v>
      </c>
      <c r="S4100" s="9">
        <f t="shared" si="517"/>
        <v>224</v>
      </c>
      <c r="T4100" s="9">
        <f t="shared" si="518"/>
        <v>336</v>
      </c>
      <c r="U4100" s="10">
        <f t="shared" si="519"/>
        <v>0.6</v>
      </c>
      <c r="V4100" s="5" t="s">
        <v>42</v>
      </c>
    </row>
    <row r="4101" spans="1:22" x14ac:dyDescent="0.3">
      <c r="A4101" s="5" t="s">
        <v>4188</v>
      </c>
      <c r="B4101" s="6">
        <v>45951</v>
      </c>
      <c r="C4101" s="5">
        <f t="shared" si="512"/>
        <v>2025</v>
      </c>
      <c r="D4101" s="5">
        <f t="shared" si="513"/>
        <v>10</v>
      </c>
      <c r="E4101" s="5" t="str">
        <f t="shared" si="514"/>
        <v>Oct</v>
      </c>
      <c r="F4101" s="5" t="str">
        <f t="shared" si="515"/>
        <v>Q4</v>
      </c>
      <c r="G4101" s="5" t="s">
        <v>58</v>
      </c>
      <c r="H4101" s="5" t="s">
        <v>68</v>
      </c>
      <c r="I4101" s="5" t="s">
        <v>69</v>
      </c>
      <c r="J4101" s="5" t="s">
        <v>46</v>
      </c>
      <c r="K4101" s="5" t="s">
        <v>66</v>
      </c>
      <c r="L4101" s="5" t="s">
        <v>40</v>
      </c>
      <c r="M4101" s="5" t="s">
        <v>41</v>
      </c>
      <c r="N4101" s="5">
        <v>1</v>
      </c>
      <c r="O4101" s="7">
        <v>317</v>
      </c>
      <c r="P4101" s="8">
        <v>0.05</v>
      </c>
      <c r="Q4101" s="7">
        <v>129</v>
      </c>
      <c r="R4101" s="9">
        <f t="shared" si="516"/>
        <v>301.14999999999998</v>
      </c>
      <c r="S4101" s="9">
        <f t="shared" si="517"/>
        <v>129</v>
      </c>
      <c r="T4101" s="9">
        <f t="shared" si="518"/>
        <v>172.14999999999998</v>
      </c>
      <c r="U4101" s="10">
        <f t="shared" si="519"/>
        <v>0.5716420388510709</v>
      </c>
      <c r="V4101" s="5" t="s">
        <v>42</v>
      </c>
    </row>
    <row r="4102" spans="1:22" x14ac:dyDescent="0.3">
      <c r="A4102" s="5" t="s">
        <v>4189</v>
      </c>
      <c r="B4102" s="6">
        <v>45952</v>
      </c>
      <c r="C4102" s="5">
        <f t="shared" si="512"/>
        <v>2025</v>
      </c>
      <c r="D4102" s="5">
        <f t="shared" si="513"/>
        <v>10</v>
      </c>
      <c r="E4102" s="5" t="str">
        <f t="shared" si="514"/>
        <v>Oct</v>
      </c>
      <c r="F4102" s="5" t="str">
        <f t="shared" si="515"/>
        <v>Q4</v>
      </c>
      <c r="G4102" s="5" t="s">
        <v>35</v>
      </c>
      <c r="H4102" s="5" t="s">
        <v>36</v>
      </c>
      <c r="I4102" s="5" t="s">
        <v>37</v>
      </c>
      <c r="J4102" s="5" t="s">
        <v>46</v>
      </c>
      <c r="K4102" s="5" t="s">
        <v>47</v>
      </c>
      <c r="L4102" s="5" t="s">
        <v>48</v>
      </c>
      <c r="M4102" s="5" t="s">
        <v>41</v>
      </c>
      <c r="N4102" s="5">
        <v>3</v>
      </c>
      <c r="O4102" s="7">
        <v>407</v>
      </c>
      <c r="P4102" s="8">
        <v>0.15</v>
      </c>
      <c r="Q4102" s="7">
        <v>182</v>
      </c>
      <c r="R4102" s="9">
        <f t="shared" si="516"/>
        <v>1037.8499999999999</v>
      </c>
      <c r="S4102" s="9">
        <f t="shared" si="517"/>
        <v>546</v>
      </c>
      <c r="T4102" s="9">
        <f t="shared" si="518"/>
        <v>491.84999999999991</v>
      </c>
      <c r="U4102" s="10">
        <f t="shared" si="519"/>
        <v>0.47391241508888565</v>
      </c>
      <c r="V4102" s="5" t="s">
        <v>42</v>
      </c>
    </row>
    <row r="4103" spans="1:22" x14ac:dyDescent="0.3">
      <c r="A4103" s="5" t="s">
        <v>4190</v>
      </c>
      <c r="B4103" s="6">
        <v>45952</v>
      </c>
      <c r="C4103" s="5">
        <f t="shared" si="512"/>
        <v>2025</v>
      </c>
      <c r="D4103" s="5">
        <f t="shared" si="513"/>
        <v>10</v>
      </c>
      <c r="E4103" s="5" t="str">
        <f t="shared" si="514"/>
        <v>Oct</v>
      </c>
      <c r="F4103" s="5" t="str">
        <f t="shared" si="515"/>
        <v>Q4</v>
      </c>
      <c r="G4103" s="5" t="s">
        <v>58</v>
      </c>
      <c r="H4103" s="5" t="s">
        <v>59</v>
      </c>
      <c r="I4103" s="5" t="s">
        <v>60</v>
      </c>
      <c r="J4103" s="5" t="s">
        <v>46</v>
      </c>
      <c r="K4103" s="5" t="s">
        <v>89</v>
      </c>
      <c r="L4103" s="5" t="s">
        <v>48</v>
      </c>
      <c r="M4103" s="5" t="s">
        <v>49</v>
      </c>
      <c r="N4103" s="5">
        <v>3</v>
      </c>
      <c r="O4103" s="7">
        <v>2082</v>
      </c>
      <c r="P4103" s="8">
        <v>0.05</v>
      </c>
      <c r="Q4103" s="7">
        <v>1195</v>
      </c>
      <c r="R4103" s="9">
        <f t="shared" si="516"/>
        <v>5933.7</v>
      </c>
      <c r="S4103" s="9">
        <f t="shared" si="517"/>
        <v>3585</v>
      </c>
      <c r="T4103" s="9">
        <f t="shared" si="518"/>
        <v>2348.6999999999998</v>
      </c>
      <c r="U4103" s="10">
        <f t="shared" si="519"/>
        <v>0.395823853582082</v>
      </c>
      <c r="V4103" s="5" t="s">
        <v>42</v>
      </c>
    </row>
    <row r="4104" spans="1:22" x14ac:dyDescent="0.3">
      <c r="A4104" s="5" t="s">
        <v>4191</v>
      </c>
      <c r="B4104" s="6">
        <v>45952</v>
      </c>
      <c r="C4104" s="5">
        <f t="shared" si="512"/>
        <v>2025</v>
      </c>
      <c r="D4104" s="5">
        <f t="shared" si="513"/>
        <v>10</v>
      </c>
      <c r="E4104" s="5" t="str">
        <f t="shared" si="514"/>
        <v>Oct</v>
      </c>
      <c r="F4104" s="5" t="str">
        <f t="shared" si="515"/>
        <v>Q4</v>
      </c>
      <c r="G4104" s="5" t="s">
        <v>63</v>
      </c>
      <c r="H4104" s="5" t="s">
        <v>64</v>
      </c>
      <c r="I4104" s="5" t="s">
        <v>65</v>
      </c>
      <c r="J4104" s="5" t="s">
        <v>38</v>
      </c>
      <c r="K4104" s="5" t="s">
        <v>39</v>
      </c>
      <c r="L4104" s="5" t="s">
        <v>40</v>
      </c>
      <c r="M4104" s="5" t="s">
        <v>41</v>
      </c>
      <c r="N4104" s="5">
        <v>3</v>
      </c>
      <c r="O4104" s="7">
        <v>49212</v>
      </c>
      <c r="P4104" s="8">
        <v>0.15</v>
      </c>
      <c r="Q4104" s="7">
        <v>42816</v>
      </c>
      <c r="R4104" s="9">
        <f t="shared" si="516"/>
        <v>125490.59999999999</v>
      </c>
      <c r="S4104" s="9">
        <f t="shared" si="517"/>
        <v>128448</v>
      </c>
      <c r="T4104" s="9">
        <f t="shared" si="518"/>
        <v>-2957.4000000000087</v>
      </c>
      <c r="U4104" s="10">
        <f t="shared" si="519"/>
        <v>-2.3566705394667081E-2</v>
      </c>
      <c r="V4104" s="5" t="s">
        <v>42</v>
      </c>
    </row>
    <row r="4105" spans="1:22" x14ac:dyDescent="0.3">
      <c r="A4105" s="5" t="s">
        <v>4192</v>
      </c>
      <c r="B4105" s="6">
        <v>45952</v>
      </c>
      <c r="C4105" s="5">
        <f t="shared" si="512"/>
        <v>2025</v>
      </c>
      <c r="D4105" s="5">
        <f t="shared" si="513"/>
        <v>10</v>
      </c>
      <c r="E4105" s="5" t="str">
        <f t="shared" si="514"/>
        <v>Oct</v>
      </c>
      <c r="F4105" s="5" t="str">
        <f t="shared" si="515"/>
        <v>Q4</v>
      </c>
      <c r="G4105" s="5" t="s">
        <v>51</v>
      </c>
      <c r="H4105" s="5" t="s">
        <v>79</v>
      </c>
      <c r="I4105" s="5" t="s">
        <v>80</v>
      </c>
      <c r="J4105" s="5" t="s">
        <v>46</v>
      </c>
      <c r="K4105" s="5" t="s">
        <v>66</v>
      </c>
      <c r="L4105" s="5" t="s">
        <v>48</v>
      </c>
      <c r="M4105" s="5" t="s">
        <v>49</v>
      </c>
      <c r="N4105" s="5">
        <v>3</v>
      </c>
      <c r="O4105" s="7">
        <v>302</v>
      </c>
      <c r="P4105" s="8">
        <v>0.05</v>
      </c>
      <c r="Q4105" s="7">
        <v>123</v>
      </c>
      <c r="R4105" s="9">
        <f t="shared" si="516"/>
        <v>860.69999999999993</v>
      </c>
      <c r="S4105" s="9">
        <f t="shared" si="517"/>
        <v>369</v>
      </c>
      <c r="T4105" s="9">
        <f t="shared" si="518"/>
        <v>491.69999999999993</v>
      </c>
      <c r="U4105" s="10">
        <f t="shared" si="519"/>
        <v>0.57127919135587313</v>
      </c>
      <c r="V4105" s="5" t="s">
        <v>42</v>
      </c>
    </row>
    <row r="4106" spans="1:22" x14ac:dyDescent="0.3">
      <c r="A4106" s="5" t="s">
        <v>4193</v>
      </c>
      <c r="B4106" s="6">
        <v>45952</v>
      </c>
      <c r="C4106" s="5">
        <f t="shared" si="512"/>
        <v>2025</v>
      </c>
      <c r="D4106" s="5">
        <f t="shared" si="513"/>
        <v>10</v>
      </c>
      <c r="E4106" s="5" t="str">
        <f t="shared" si="514"/>
        <v>Oct</v>
      </c>
      <c r="F4106" s="5" t="str">
        <f t="shared" si="515"/>
        <v>Q4</v>
      </c>
      <c r="G4106" s="5" t="s">
        <v>58</v>
      </c>
      <c r="H4106" s="5" t="s">
        <v>59</v>
      </c>
      <c r="I4106" s="5" t="s">
        <v>60</v>
      </c>
      <c r="J4106" s="5" t="s">
        <v>38</v>
      </c>
      <c r="K4106" s="5" t="s">
        <v>39</v>
      </c>
      <c r="L4106" s="5" t="s">
        <v>40</v>
      </c>
      <c r="M4106" s="5" t="s">
        <v>56</v>
      </c>
      <c r="N4106" s="5">
        <v>2</v>
      </c>
      <c r="O4106" s="7">
        <v>51392</v>
      </c>
      <c r="P4106" s="8">
        <v>0.15</v>
      </c>
      <c r="Q4106" s="7">
        <v>43643</v>
      </c>
      <c r="R4106" s="9">
        <f t="shared" si="516"/>
        <v>87366.399999999994</v>
      </c>
      <c r="S4106" s="9">
        <f t="shared" si="517"/>
        <v>87286</v>
      </c>
      <c r="T4106" s="9">
        <f t="shared" si="518"/>
        <v>80.399999999994179</v>
      </c>
      <c r="U4106" s="10">
        <f t="shared" si="519"/>
        <v>9.2026225184961476E-4</v>
      </c>
      <c r="V4106" s="5" t="s">
        <v>42</v>
      </c>
    </row>
    <row r="4107" spans="1:22" x14ac:dyDescent="0.3">
      <c r="A4107" s="5" t="s">
        <v>4194</v>
      </c>
      <c r="B4107" s="6">
        <v>45952</v>
      </c>
      <c r="C4107" s="5">
        <f t="shared" si="512"/>
        <v>2025</v>
      </c>
      <c r="D4107" s="5">
        <f t="shared" si="513"/>
        <v>10</v>
      </c>
      <c r="E4107" s="5" t="str">
        <f t="shared" si="514"/>
        <v>Oct</v>
      </c>
      <c r="F4107" s="5" t="str">
        <f t="shared" si="515"/>
        <v>Q4</v>
      </c>
      <c r="G4107" s="5" t="s">
        <v>51</v>
      </c>
      <c r="H4107" s="5" t="s">
        <v>52</v>
      </c>
      <c r="I4107" s="5" t="s">
        <v>53</v>
      </c>
      <c r="J4107" s="5" t="s">
        <v>81</v>
      </c>
      <c r="K4107" s="5" t="s">
        <v>82</v>
      </c>
      <c r="L4107" s="5" t="s">
        <v>40</v>
      </c>
      <c r="M4107" s="5" t="s">
        <v>56</v>
      </c>
      <c r="N4107" s="5">
        <v>1</v>
      </c>
      <c r="O4107" s="7">
        <v>6906</v>
      </c>
      <c r="P4107" s="8">
        <v>0.3</v>
      </c>
      <c r="Q4107" s="7">
        <v>3781</v>
      </c>
      <c r="R4107" s="9">
        <f t="shared" si="516"/>
        <v>4834.2</v>
      </c>
      <c r="S4107" s="9">
        <f t="shared" si="517"/>
        <v>3781</v>
      </c>
      <c r="T4107" s="9">
        <f t="shared" si="518"/>
        <v>1053.1999999999998</v>
      </c>
      <c r="U4107" s="10">
        <f t="shared" si="519"/>
        <v>0.21786438293823174</v>
      </c>
      <c r="V4107" s="5" t="s">
        <v>42</v>
      </c>
    </row>
    <row r="4108" spans="1:22" x14ac:dyDescent="0.3">
      <c r="A4108" s="5" t="s">
        <v>4195</v>
      </c>
      <c r="B4108" s="6">
        <v>45952</v>
      </c>
      <c r="C4108" s="5">
        <f t="shared" si="512"/>
        <v>2025</v>
      </c>
      <c r="D4108" s="5">
        <f t="shared" si="513"/>
        <v>10</v>
      </c>
      <c r="E4108" s="5" t="str">
        <f t="shared" si="514"/>
        <v>Oct</v>
      </c>
      <c r="F4108" s="5" t="str">
        <f t="shared" si="515"/>
        <v>Q4</v>
      </c>
      <c r="G4108" s="5" t="s">
        <v>58</v>
      </c>
      <c r="H4108" s="5" t="s">
        <v>68</v>
      </c>
      <c r="I4108" s="5" t="s">
        <v>69</v>
      </c>
      <c r="J4108" s="5" t="s">
        <v>81</v>
      </c>
      <c r="K4108" s="5" t="s">
        <v>82</v>
      </c>
      <c r="L4108" s="5" t="s">
        <v>76</v>
      </c>
      <c r="M4108" s="5" t="s">
        <v>56</v>
      </c>
      <c r="N4108" s="5">
        <v>1</v>
      </c>
      <c r="O4108" s="7">
        <v>6706</v>
      </c>
      <c r="P4108" s="8">
        <v>0.1</v>
      </c>
      <c r="Q4108" s="7">
        <v>3587</v>
      </c>
      <c r="R4108" s="9">
        <f t="shared" si="516"/>
        <v>6035.4000000000005</v>
      </c>
      <c r="S4108" s="9">
        <f t="shared" si="517"/>
        <v>3587</v>
      </c>
      <c r="T4108" s="9">
        <f t="shared" si="518"/>
        <v>2448.4000000000005</v>
      </c>
      <c r="U4108" s="10">
        <f t="shared" si="519"/>
        <v>0.40567319481724495</v>
      </c>
      <c r="V4108" s="5" t="s">
        <v>42</v>
      </c>
    </row>
    <row r="4109" spans="1:22" x14ac:dyDescent="0.3">
      <c r="A4109" s="5" t="s">
        <v>4196</v>
      </c>
      <c r="B4109" s="6">
        <v>45953</v>
      </c>
      <c r="C4109" s="5">
        <f t="shared" si="512"/>
        <v>2025</v>
      </c>
      <c r="D4109" s="5">
        <f t="shared" si="513"/>
        <v>10</v>
      </c>
      <c r="E4109" s="5" t="str">
        <f t="shared" si="514"/>
        <v>Oct</v>
      </c>
      <c r="F4109" s="5" t="str">
        <f t="shared" si="515"/>
        <v>Q4</v>
      </c>
      <c r="G4109" s="5" t="s">
        <v>51</v>
      </c>
      <c r="H4109" s="5" t="s">
        <v>52</v>
      </c>
      <c r="I4109" s="5" t="s">
        <v>53</v>
      </c>
      <c r="J4109" s="5" t="s">
        <v>38</v>
      </c>
      <c r="K4109" s="5" t="s">
        <v>104</v>
      </c>
      <c r="L4109" s="5" t="s">
        <v>76</v>
      </c>
      <c r="M4109" s="5" t="s">
        <v>56</v>
      </c>
      <c r="N4109" s="5">
        <v>3</v>
      </c>
      <c r="O4109" s="7">
        <v>1539</v>
      </c>
      <c r="P4109" s="8">
        <v>0</v>
      </c>
      <c r="Q4109" s="7">
        <v>755</v>
      </c>
      <c r="R4109" s="9">
        <f t="shared" si="516"/>
        <v>4617</v>
      </c>
      <c r="S4109" s="9">
        <f t="shared" si="517"/>
        <v>2265</v>
      </c>
      <c r="T4109" s="9">
        <f t="shared" si="518"/>
        <v>2352</v>
      </c>
      <c r="U4109" s="10">
        <f t="shared" si="519"/>
        <v>0.50942170240415852</v>
      </c>
      <c r="V4109" s="5" t="s">
        <v>42</v>
      </c>
    </row>
    <row r="4110" spans="1:22" x14ac:dyDescent="0.3">
      <c r="A4110" s="5" t="s">
        <v>4197</v>
      </c>
      <c r="B4110" s="6">
        <v>45953</v>
      </c>
      <c r="C4110" s="5">
        <f t="shared" si="512"/>
        <v>2025</v>
      </c>
      <c r="D4110" s="5">
        <f t="shared" si="513"/>
        <v>10</v>
      </c>
      <c r="E4110" s="5" t="str">
        <f t="shared" si="514"/>
        <v>Oct</v>
      </c>
      <c r="F4110" s="5" t="str">
        <f t="shared" si="515"/>
        <v>Q4</v>
      </c>
      <c r="G4110" s="5" t="s">
        <v>35</v>
      </c>
      <c r="H4110" s="5" t="s">
        <v>36</v>
      </c>
      <c r="I4110" s="5" t="s">
        <v>37</v>
      </c>
      <c r="J4110" s="5" t="s">
        <v>46</v>
      </c>
      <c r="K4110" s="5" t="s">
        <v>61</v>
      </c>
      <c r="L4110" s="5" t="s">
        <v>48</v>
      </c>
      <c r="M4110" s="5" t="s">
        <v>49</v>
      </c>
      <c r="N4110" s="5">
        <v>1</v>
      </c>
      <c r="O4110" s="7">
        <v>228</v>
      </c>
      <c r="P4110" s="8">
        <v>0</v>
      </c>
      <c r="Q4110" s="7">
        <v>98</v>
      </c>
      <c r="R4110" s="9">
        <f t="shared" si="516"/>
        <v>228</v>
      </c>
      <c r="S4110" s="9">
        <f t="shared" si="517"/>
        <v>98</v>
      </c>
      <c r="T4110" s="9">
        <f t="shared" si="518"/>
        <v>130</v>
      </c>
      <c r="U4110" s="10">
        <f t="shared" si="519"/>
        <v>0.57017543859649122</v>
      </c>
      <c r="V4110" s="5" t="s">
        <v>42</v>
      </c>
    </row>
    <row r="4111" spans="1:22" x14ac:dyDescent="0.3">
      <c r="A4111" s="5" t="s">
        <v>4198</v>
      </c>
      <c r="B4111" s="6">
        <v>45953</v>
      </c>
      <c r="C4111" s="5">
        <f t="shared" si="512"/>
        <v>2025</v>
      </c>
      <c r="D4111" s="5">
        <f t="shared" si="513"/>
        <v>10</v>
      </c>
      <c r="E4111" s="5" t="str">
        <f t="shared" si="514"/>
        <v>Oct</v>
      </c>
      <c r="F4111" s="5" t="str">
        <f t="shared" si="515"/>
        <v>Q4</v>
      </c>
      <c r="G4111" s="5" t="s">
        <v>35</v>
      </c>
      <c r="H4111" s="5" t="s">
        <v>36</v>
      </c>
      <c r="I4111" s="5" t="s">
        <v>37</v>
      </c>
      <c r="J4111" s="5" t="s">
        <v>46</v>
      </c>
      <c r="K4111" s="5" t="s">
        <v>61</v>
      </c>
      <c r="L4111" s="5" t="s">
        <v>76</v>
      </c>
      <c r="M4111" s="5" t="s">
        <v>41</v>
      </c>
      <c r="N4111" s="5">
        <v>1</v>
      </c>
      <c r="O4111" s="7">
        <v>263</v>
      </c>
      <c r="P4111" s="8">
        <v>0.1</v>
      </c>
      <c r="Q4111" s="7">
        <v>110</v>
      </c>
      <c r="R4111" s="9">
        <f t="shared" si="516"/>
        <v>236.70000000000002</v>
      </c>
      <c r="S4111" s="9">
        <f t="shared" si="517"/>
        <v>110</v>
      </c>
      <c r="T4111" s="9">
        <f t="shared" si="518"/>
        <v>126.70000000000002</v>
      </c>
      <c r="U4111" s="10">
        <f t="shared" si="519"/>
        <v>0.5352767215885087</v>
      </c>
      <c r="V4111" s="5" t="s">
        <v>42</v>
      </c>
    </row>
    <row r="4112" spans="1:22" x14ac:dyDescent="0.3">
      <c r="A4112" s="5" t="s">
        <v>4199</v>
      </c>
      <c r="B4112" s="6">
        <v>45953</v>
      </c>
      <c r="C4112" s="5">
        <f t="shared" si="512"/>
        <v>2025</v>
      </c>
      <c r="D4112" s="5">
        <f t="shared" si="513"/>
        <v>10</v>
      </c>
      <c r="E4112" s="5" t="str">
        <f t="shared" si="514"/>
        <v>Oct</v>
      </c>
      <c r="F4112" s="5" t="str">
        <f t="shared" si="515"/>
        <v>Q4</v>
      </c>
      <c r="G4112" s="5" t="s">
        <v>63</v>
      </c>
      <c r="H4112" s="5" t="s">
        <v>86</v>
      </c>
      <c r="I4112" s="5" t="s">
        <v>87</v>
      </c>
      <c r="J4112" s="5" t="s">
        <v>81</v>
      </c>
      <c r="K4112" s="5" t="s">
        <v>94</v>
      </c>
      <c r="L4112" s="5" t="s">
        <v>40</v>
      </c>
      <c r="M4112" s="5" t="s">
        <v>56</v>
      </c>
      <c r="N4112" s="5">
        <v>2</v>
      </c>
      <c r="O4112" s="7">
        <v>33892</v>
      </c>
      <c r="P4112" s="8">
        <v>0.1</v>
      </c>
      <c r="Q4112" s="7">
        <v>23558</v>
      </c>
      <c r="R4112" s="9">
        <f t="shared" si="516"/>
        <v>61005.599999999999</v>
      </c>
      <c r="S4112" s="9">
        <f t="shared" si="517"/>
        <v>47116</v>
      </c>
      <c r="T4112" s="9">
        <f t="shared" si="518"/>
        <v>13889.599999999999</v>
      </c>
      <c r="U4112" s="10">
        <f t="shared" si="519"/>
        <v>0.22767745911850715</v>
      </c>
      <c r="V4112" s="5" t="s">
        <v>42</v>
      </c>
    </row>
    <row r="4113" spans="1:22" x14ac:dyDescent="0.3">
      <c r="A4113" s="5" t="s">
        <v>4200</v>
      </c>
      <c r="B4113" s="6">
        <v>45954</v>
      </c>
      <c r="C4113" s="5">
        <f t="shared" si="512"/>
        <v>2025</v>
      </c>
      <c r="D4113" s="5">
        <f t="shared" si="513"/>
        <v>10</v>
      </c>
      <c r="E4113" s="5" t="str">
        <f t="shared" si="514"/>
        <v>Oct</v>
      </c>
      <c r="F4113" s="5" t="str">
        <f t="shared" si="515"/>
        <v>Q4</v>
      </c>
      <c r="G4113" s="5" t="s">
        <v>51</v>
      </c>
      <c r="H4113" s="5" t="s">
        <v>79</v>
      </c>
      <c r="I4113" s="5" t="s">
        <v>80</v>
      </c>
      <c r="J4113" s="5" t="s">
        <v>81</v>
      </c>
      <c r="K4113" s="5" t="s">
        <v>94</v>
      </c>
      <c r="L4113" s="5" t="s">
        <v>76</v>
      </c>
      <c r="M4113" s="5" t="s">
        <v>49</v>
      </c>
      <c r="N4113" s="5">
        <v>5</v>
      </c>
      <c r="O4113" s="7">
        <v>29475</v>
      </c>
      <c r="P4113" s="8">
        <v>0.2</v>
      </c>
      <c r="Q4113" s="7">
        <v>19947</v>
      </c>
      <c r="R4113" s="9">
        <f t="shared" si="516"/>
        <v>117900</v>
      </c>
      <c r="S4113" s="9">
        <f t="shared" si="517"/>
        <v>99735</v>
      </c>
      <c r="T4113" s="9">
        <f t="shared" si="518"/>
        <v>18165</v>
      </c>
      <c r="U4113" s="10">
        <f t="shared" si="519"/>
        <v>0.15407124681933843</v>
      </c>
      <c r="V4113" s="5" t="s">
        <v>42</v>
      </c>
    </row>
    <row r="4114" spans="1:22" x14ac:dyDescent="0.3">
      <c r="A4114" s="5" t="s">
        <v>4201</v>
      </c>
      <c r="B4114" s="6">
        <v>45956</v>
      </c>
      <c r="C4114" s="5">
        <f t="shared" si="512"/>
        <v>2025</v>
      </c>
      <c r="D4114" s="5">
        <f t="shared" si="513"/>
        <v>10</v>
      </c>
      <c r="E4114" s="5" t="str">
        <f t="shared" si="514"/>
        <v>Oct</v>
      </c>
      <c r="F4114" s="5" t="str">
        <f t="shared" si="515"/>
        <v>Q4</v>
      </c>
      <c r="G4114" s="5" t="s">
        <v>63</v>
      </c>
      <c r="H4114" s="5" t="s">
        <v>109</v>
      </c>
      <c r="I4114" s="5" t="s">
        <v>110</v>
      </c>
      <c r="J4114" s="5" t="s">
        <v>81</v>
      </c>
      <c r="K4114" s="5" t="s">
        <v>82</v>
      </c>
      <c r="L4114" s="5" t="s">
        <v>40</v>
      </c>
      <c r="M4114" s="5" t="s">
        <v>49</v>
      </c>
      <c r="N4114" s="5">
        <v>2</v>
      </c>
      <c r="O4114" s="7">
        <v>6111</v>
      </c>
      <c r="P4114" s="8">
        <v>0.1</v>
      </c>
      <c r="Q4114" s="7">
        <v>3404</v>
      </c>
      <c r="R4114" s="9">
        <f t="shared" si="516"/>
        <v>10999.800000000001</v>
      </c>
      <c r="S4114" s="9">
        <f t="shared" si="517"/>
        <v>6808</v>
      </c>
      <c r="T4114" s="9">
        <f t="shared" si="518"/>
        <v>4191.8000000000011</v>
      </c>
      <c r="U4114" s="10">
        <f t="shared" si="519"/>
        <v>0.38107965599374538</v>
      </c>
      <c r="V4114" s="5" t="s">
        <v>42</v>
      </c>
    </row>
    <row r="4115" spans="1:22" x14ac:dyDescent="0.3">
      <c r="A4115" s="5" t="s">
        <v>4202</v>
      </c>
      <c r="B4115" s="6">
        <v>45956</v>
      </c>
      <c r="C4115" s="5">
        <f t="shared" si="512"/>
        <v>2025</v>
      </c>
      <c r="D4115" s="5">
        <f t="shared" si="513"/>
        <v>10</v>
      </c>
      <c r="E4115" s="5" t="str">
        <f t="shared" si="514"/>
        <v>Oct</v>
      </c>
      <c r="F4115" s="5" t="str">
        <f t="shared" si="515"/>
        <v>Q4</v>
      </c>
      <c r="G4115" s="5" t="s">
        <v>58</v>
      </c>
      <c r="H4115" s="5" t="s">
        <v>72</v>
      </c>
      <c r="I4115" s="5" t="s">
        <v>73</v>
      </c>
      <c r="J4115" s="5" t="s">
        <v>46</v>
      </c>
      <c r="K4115" s="5" t="s">
        <v>61</v>
      </c>
      <c r="L4115" s="5" t="s">
        <v>40</v>
      </c>
      <c r="M4115" s="5" t="s">
        <v>56</v>
      </c>
      <c r="N4115" s="5">
        <v>2</v>
      </c>
      <c r="O4115" s="7">
        <v>262</v>
      </c>
      <c r="P4115" s="8">
        <v>0</v>
      </c>
      <c r="Q4115" s="7">
        <v>111</v>
      </c>
      <c r="R4115" s="9">
        <f t="shared" si="516"/>
        <v>524</v>
      </c>
      <c r="S4115" s="9">
        <f t="shared" si="517"/>
        <v>222</v>
      </c>
      <c r="T4115" s="9">
        <f t="shared" si="518"/>
        <v>302</v>
      </c>
      <c r="U4115" s="10">
        <f t="shared" si="519"/>
        <v>0.57633587786259544</v>
      </c>
      <c r="V4115" s="5" t="s">
        <v>42</v>
      </c>
    </row>
    <row r="4116" spans="1:22" x14ac:dyDescent="0.3">
      <c r="A4116" s="5" t="s">
        <v>4203</v>
      </c>
      <c r="B4116" s="6">
        <v>45956</v>
      </c>
      <c r="C4116" s="5">
        <f t="shared" si="512"/>
        <v>2025</v>
      </c>
      <c r="D4116" s="5">
        <f t="shared" si="513"/>
        <v>10</v>
      </c>
      <c r="E4116" s="5" t="str">
        <f t="shared" si="514"/>
        <v>Oct</v>
      </c>
      <c r="F4116" s="5" t="str">
        <f t="shared" si="515"/>
        <v>Q4</v>
      </c>
      <c r="G4116" s="5" t="s">
        <v>58</v>
      </c>
      <c r="H4116" s="5" t="s">
        <v>72</v>
      </c>
      <c r="I4116" s="5" t="s">
        <v>73</v>
      </c>
      <c r="J4116" s="5" t="s">
        <v>54</v>
      </c>
      <c r="K4116" s="5" t="s">
        <v>99</v>
      </c>
      <c r="L4116" s="5" t="s">
        <v>76</v>
      </c>
      <c r="M4116" s="5" t="s">
        <v>49</v>
      </c>
      <c r="N4116" s="5">
        <v>1</v>
      </c>
      <c r="O4116" s="7">
        <v>1979</v>
      </c>
      <c r="P4116" s="8">
        <v>0.15</v>
      </c>
      <c r="Q4116" s="7">
        <v>1059</v>
      </c>
      <c r="R4116" s="9">
        <f t="shared" si="516"/>
        <v>1682.1499999999999</v>
      </c>
      <c r="S4116" s="9">
        <f t="shared" si="517"/>
        <v>1059</v>
      </c>
      <c r="T4116" s="9">
        <f t="shared" si="518"/>
        <v>623.14999999999986</v>
      </c>
      <c r="U4116" s="10">
        <f t="shared" si="519"/>
        <v>0.37044853312724779</v>
      </c>
      <c r="V4116" s="5" t="s">
        <v>42</v>
      </c>
    </row>
    <row r="4117" spans="1:22" x14ac:dyDescent="0.3">
      <c r="A4117" s="5" t="s">
        <v>4204</v>
      </c>
      <c r="B4117" s="6">
        <v>45957</v>
      </c>
      <c r="C4117" s="5">
        <f t="shared" si="512"/>
        <v>2025</v>
      </c>
      <c r="D4117" s="5">
        <f t="shared" si="513"/>
        <v>10</v>
      </c>
      <c r="E4117" s="5" t="str">
        <f t="shared" si="514"/>
        <v>Oct</v>
      </c>
      <c r="F4117" s="5" t="str">
        <f t="shared" si="515"/>
        <v>Q4</v>
      </c>
      <c r="G4117" s="5" t="s">
        <v>51</v>
      </c>
      <c r="H4117" s="5" t="s">
        <v>52</v>
      </c>
      <c r="I4117" s="5" t="s">
        <v>53</v>
      </c>
      <c r="J4117" s="5" t="s">
        <v>46</v>
      </c>
      <c r="K4117" s="5" t="s">
        <v>47</v>
      </c>
      <c r="L4117" s="5" t="s">
        <v>76</v>
      </c>
      <c r="M4117" s="5" t="s">
        <v>56</v>
      </c>
      <c r="N4117" s="5">
        <v>2</v>
      </c>
      <c r="O4117" s="7">
        <v>446</v>
      </c>
      <c r="P4117" s="8">
        <v>0</v>
      </c>
      <c r="Q4117" s="7">
        <v>204</v>
      </c>
      <c r="R4117" s="9">
        <f t="shared" si="516"/>
        <v>892</v>
      </c>
      <c r="S4117" s="9">
        <f t="shared" si="517"/>
        <v>408</v>
      </c>
      <c r="T4117" s="9">
        <f t="shared" si="518"/>
        <v>484</v>
      </c>
      <c r="U4117" s="10">
        <f t="shared" si="519"/>
        <v>0.54260089686098656</v>
      </c>
      <c r="V4117" s="5" t="s">
        <v>42</v>
      </c>
    </row>
    <row r="4118" spans="1:22" x14ac:dyDescent="0.3">
      <c r="A4118" s="5" t="s">
        <v>4205</v>
      </c>
      <c r="B4118" s="6">
        <v>45957</v>
      </c>
      <c r="C4118" s="5">
        <f t="shared" si="512"/>
        <v>2025</v>
      </c>
      <c r="D4118" s="5">
        <f t="shared" si="513"/>
        <v>10</v>
      </c>
      <c r="E4118" s="5" t="str">
        <f t="shared" si="514"/>
        <v>Oct</v>
      </c>
      <c r="F4118" s="5" t="str">
        <f t="shared" si="515"/>
        <v>Q4</v>
      </c>
      <c r="G4118" s="5" t="s">
        <v>51</v>
      </c>
      <c r="H4118" s="5" t="s">
        <v>106</v>
      </c>
      <c r="I4118" s="5" t="s">
        <v>107</v>
      </c>
      <c r="J4118" s="5" t="s">
        <v>46</v>
      </c>
      <c r="K4118" s="5" t="s">
        <v>66</v>
      </c>
      <c r="L4118" s="5" t="s">
        <v>40</v>
      </c>
      <c r="M4118" s="5" t="s">
        <v>41</v>
      </c>
      <c r="N4118" s="5">
        <v>2</v>
      </c>
      <c r="O4118" s="7">
        <v>290</v>
      </c>
      <c r="P4118" s="8">
        <v>0.1</v>
      </c>
      <c r="Q4118" s="7">
        <v>117</v>
      </c>
      <c r="R4118" s="9">
        <f t="shared" si="516"/>
        <v>522</v>
      </c>
      <c r="S4118" s="9">
        <f t="shared" si="517"/>
        <v>234</v>
      </c>
      <c r="T4118" s="9">
        <f t="shared" si="518"/>
        <v>288</v>
      </c>
      <c r="U4118" s="10">
        <f t="shared" si="519"/>
        <v>0.55172413793103448</v>
      </c>
      <c r="V4118" s="5" t="s">
        <v>42</v>
      </c>
    </row>
    <row r="4119" spans="1:22" x14ac:dyDescent="0.3">
      <c r="A4119" s="5" t="s">
        <v>4206</v>
      </c>
      <c r="B4119" s="6">
        <v>45958</v>
      </c>
      <c r="C4119" s="5">
        <f t="shared" si="512"/>
        <v>2025</v>
      </c>
      <c r="D4119" s="5">
        <f t="shared" si="513"/>
        <v>10</v>
      </c>
      <c r="E4119" s="5" t="str">
        <f t="shared" si="514"/>
        <v>Oct</v>
      </c>
      <c r="F4119" s="5" t="str">
        <f t="shared" si="515"/>
        <v>Q4</v>
      </c>
      <c r="G4119" s="5" t="s">
        <v>58</v>
      </c>
      <c r="H4119" s="5" t="s">
        <v>68</v>
      </c>
      <c r="I4119" s="5" t="s">
        <v>69</v>
      </c>
      <c r="J4119" s="5" t="s">
        <v>81</v>
      </c>
      <c r="K4119" s="5" t="s">
        <v>94</v>
      </c>
      <c r="L4119" s="5" t="s">
        <v>76</v>
      </c>
      <c r="M4119" s="5" t="s">
        <v>49</v>
      </c>
      <c r="N4119" s="5">
        <v>3</v>
      </c>
      <c r="O4119" s="7">
        <v>29000</v>
      </c>
      <c r="P4119" s="8">
        <v>0.1</v>
      </c>
      <c r="Q4119" s="7">
        <v>19765</v>
      </c>
      <c r="R4119" s="9">
        <f t="shared" si="516"/>
        <v>78300</v>
      </c>
      <c r="S4119" s="9">
        <f t="shared" si="517"/>
        <v>59295</v>
      </c>
      <c r="T4119" s="9">
        <f t="shared" si="518"/>
        <v>19005</v>
      </c>
      <c r="U4119" s="10">
        <f t="shared" si="519"/>
        <v>0.24272030651340995</v>
      </c>
      <c r="V4119" s="5" t="s">
        <v>42</v>
      </c>
    </row>
    <row r="4120" spans="1:22" x14ac:dyDescent="0.3">
      <c r="A4120" s="5" t="s">
        <v>4207</v>
      </c>
      <c r="B4120" s="6">
        <v>45958</v>
      </c>
      <c r="C4120" s="5">
        <f t="shared" si="512"/>
        <v>2025</v>
      </c>
      <c r="D4120" s="5">
        <f t="shared" si="513"/>
        <v>10</v>
      </c>
      <c r="E4120" s="5" t="str">
        <f t="shared" si="514"/>
        <v>Oct</v>
      </c>
      <c r="F4120" s="5" t="str">
        <f t="shared" si="515"/>
        <v>Q4</v>
      </c>
      <c r="G4120" s="5" t="s">
        <v>63</v>
      </c>
      <c r="H4120" s="5" t="s">
        <v>64</v>
      </c>
      <c r="I4120" s="5" t="s">
        <v>65</v>
      </c>
      <c r="J4120" s="5" t="s">
        <v>38</v>
      </c>
      <c r="K4120" s="5" t="s">
        <v>118</v>
      </c>
      <c r="L4120" s="5" t="s">
        <v>40</v>
      </c>
      <c r="M4120" s="5" t="s">
        <v>41</v>
      </c>
      <c r="N4120" s="5">
        <v>2</v>
      </c>
      <c r="O4120" s="7">
        <v>18136</v>
      </c>
      <c r="P4120" s="8">
        <v>0.1</v>
      </c>
      <c r="Q4120" s="7">
        <v>14226</v>
      </c>
      <c r="R4120" s="9">
        <f t="shared" si="516"/>
        <v>32644.799999999999</v>
      </c>
      <c r="S4120" s="9">
        <f t="shared" si="517"/>
        <v>28452</v>
      </c>
      <c r="T4120" s="9">
        <f t="shared" si="518"/>
        <v>4192.7999999999993</v>
      </c>
      <c r="U4120" s="10">
        <f t="shared" si="519"/>
        <v>0.12843699455962357</v>
      </c>
      <c r="V4120" s="5" t="s">
        <v>42</v>
      </c>
    </row>
    <row r="4121" spans="1:22" x14ac:dyDescent="0.3">
      <c r="A4121" s="5" t="s">
        <v>4208</v>
      </c>
      <c r="B4121" s="6">
        <v>45958</v>
      </c>
      <c r="C4121" s="5">
        <f t="shared" si="512"/>
        <v>2025</v>
      </c>
      <c r="D4121" s="5">
        <f t="shared" si="513"/>
        <v>10</v>
      </c>
      <c r="E4121" s="5" t="str">
        <f t="shared" si="514"/>
        <v>Oct</v>
      </c>
      <c r="F4121" s="5" t="str">
        <f t="shared" si="515"/>
        <v>Q4</v>
      </c>
      <c r="G4121" s="5" t="s">
        <v>58</v>
      </c>
      <c r="H4121" s="5" t="s">
        <v>59</v>
      </c>
      <c r="I4121" s="5" t="s">
        <v>60</v>
      </c>
      <c r="J4121" s="5" t="s">
        <v>38</v>
      </c>
      <c r="K4121" s="5" t="s">
        <v>39</v>
      </c>
      <c r="L4121" s="5" t="s">
        <v>76</v>
      </c>
      <c r="M4121" s="5" t="s">
        <v>49</v>
      </c>
      <c r="N4121" s="5">
        <v>4</v>
      </c>
      <c r="O4121" s="7">
        <v>53859</v>
      </c>
      <c r="P4121" s="8">
        <v>0</v>
      </c>
      <c r="Q4121" s="7">
        <v>46494</v>
      </c>
      <c r="R4121" s="9">
        <f t="shared" si="516"/>
        <v>215436</v>
      </c>
      <c r="S4121" s="9">
        <f t="shared" si="517"/>
        <v>185976</v>
      </c>
      <c r="T4121" s="9">
        <f t="shared" si="518"/>
        <v>29460</v>
      </c>
      <c r="U4121" s="10">
        <f t="shared" si="519"/>
        <v>0.13674594775246476</v>
      </c>
      <c r="V4121" s="5" t="s">
        <v>42</v>
      </c>
    </row>
    <row r="4122" spans="1:22" x14ac:dyDescent="0.3">
      <c r="A4122" s="5" t="s">
        <v>4209</v>
      </c>
      <c r="B4122" s="6">
        <v>45958</v>
      </c>
      <c r="C4122" s="5">
        <f t="shared" si="512"/>
        <v>2025</v>
      </c>
      <c r="D4122" s="5">
        <f t="shared" si="513"/>
        <v>10</v>
      </c>
      <c r="E4122" s="5" t="str">
        <f t="shared" si="514"/>
        <v>Oct</v>
      </c>
      <c r="F4122" s="5" t="str">
        <f t="shared" si="515"/>
        <v>Q4</v>
      </c>
      <c r="G4122" s="5" t="s">
        <v>35</v>
      </c>
      <c r="H4122" s="5" t="s">
        <v>91</v>
      </c>
      <c r="I4122" s="5" t="s">
        <v>92</v>
      </c>
      <c r="J4122" s="5" t="s">
        <v>38</v>
      </c>
      <c r="K4122" s="5" t="s">
        <v>118</v>
      </c>
      <c r="L4122" s="5" t="s">
        <v>40</v>
      </c>
      <c r="M4122" s="5" t="s">
        <v>49</v>
      </c>
      <c r="N4122" s="5">
        <v>2</v>
      </c>
      <c r="O4122" s="7">
        <v>16955</v>
      </c>
      <c r="P4122" s="8">
        <v>0</v>
      </c>
      <c r="Q4122" s="7">
        <v>13607</v>
      </c>
      <c r="R4122" s="9">
        <f t="shared" si="516"/>
        <v>33910</v>
      </c>
      <c r="S4122" s="9">
        <f t="shared" si="517"/>
        <v>27214</v>
      </c>
      <c r="T4122" s="9">
        <f t="shared" si="518"/>
        <v>6696</v>
      </c>
      <c r="U4122" s="10">
        <f t="shared" si="519"/>
        <v>0.19746387496313772</v>
      </c>
      <c r="V4122" s="5" t="s">
        <v>42</v>
      </c>
    </row>
    <row r="4123" spans="1:22" x14ac:dyDescent="0.3">
      <c r="A4123" s="5" t="s">
        <v>4210</v>
      </c>
      <c r="B4123" s="6">
        <v>45958</v>
      </c>
      <c r="C4123" s="5">
        <f t="shared" si="512"/>
        <v>2025</v>
      </c>
      <c r="D4123" s="5">
        <f t="shared" si="513"/>
        <v>10</v>
      </c>
      <c r="E4123" s="5" t="str">
        <f t="shared" si="514"/>
        <v>Oct</v>
      </c>
      <c r="F4123" s="5" t="str">
        <f t="shared" si="515"/>
        <v>Q4</v>
      </c>
      <c r="G4123" s="5" t="s">
        <v>35</v>
      </c>
      <c r="H4123" s="5" t="s">
        <v>91</v>
      </c>
      <c r="I4123" s="5" t="s">
        <v>92</v>
      </c>
      <c r="J4123" s="5" t="s">
        <v>54</v>
      </c>
      <c r="K4123" s="5" t="s">
        <v>84</v>
      </c>
      <c r="L4123" s="5" t="s">
        <v>76</v>
      </c>
      <c r="M4123" s="5" t="s">
        <v>56</v>
      </c>
      <c r="N4123" s="5">
        <v>3</v>
      </c>
      <c r="O4123" s="7">
        <v>2294</v>
      </c>
      <c r="P4123" s="8">
        <v>0.05</v>
      </c>
      <c r="Q4123" s="7">
        <v>1166</v>
      </c>
      <c r="R4123" s="9">
        <f t="shared" si="516"/>
        <v>6537.9</v>
      </c>
      <c r="S4123" s="9">
        <f t="shared" si="517"/>
        <v>3498</v>
      </c>
      <c r="T4123" s="9">
        <f t="shared" si="518"/>
        <v>3039.8999999999996</v>
      </c>
      <c r="U4123" s="10">
        <f t="shared" si="519"/>
        <v>0.46496581471114573</v>
      </c>
      <c r="V4123" s="5" t="s">
        <v>42</v>
      </c>
    </row>
    <row r="4124" spans="1:22" x14ac:dyDescent="0.3">
      <c r="A4124" s="5" t="s">
        <v>4211</v>
      </c>
      <c r="B4124" s="6">
        <v>45958</v>
      </c>
      <c r="C4124" s="5">
        <f t="shared" si="512"/>
        <v>2025</v>
      </c>
      <c r="D4124" s="5">
        <f t="shared" si="513"/>
        <v>10</v>
      </c>
      <c r="E4124" s="5" t="str">
        <f t="shared" si="514"/>
        <v>Oct</v>
      </c>
      <c r="F4124" s="5" t="str">
        <f t="shared" si="515"/>
        <v>Q4</v>
      </c>
      <c r="G4124" s="5" t="s">
        <v>63</v>
      </c>
      <c r="H4124" s="5" t="s">
        <v>86</v>
      </c>
      <c r="I4124" s="5" t="s">
        <v>87</v>
      </c>
      <c r="J4124" s="5" t="s">
        <v>54</v>
      </c>
      <c r="K4124" s="5" t="s">
        <v>84</v>
      </c>
      <c r="L4124" s="5" t="s">
        <v>76</v>
      </c>
      <c r="M4124" s="5" t="s">
        <v>49</v>
      </c>
      <c r="N4124" s="5">
        <v>8</v>
      </c>
      <c r="O4124" s="7">
        <v>2348</v>
      </c>
      <c r="P4124" s="8">
        <v>0</v>
      </c>
      <c r="Q4124" s="7">
        <v>1187</v>
      </c>
      <c r="R4124" s="9">
        <f t="shared" si="516"/>
        <v>18784</v>
      </c>
      <c r="S4124" s="9">
        <f t="shared" si="517"/>
        <v>9496</v>
      </c>
      <c r="T4124" s="9">
        <f t="shared" si="518"/>
        <v>9288</v>
      </c>
      <c r="U4124" s="10">
        <f t="shared" si="519"/>
        <v>0.49446337308347532</v>
      </c>
      <c r="V4124" s="5" t="s">
        <v>42</v>
      </c>
    </row>
    <row r="4125" spans="1:22" x14ac:dyDescent="0.3">
      <c r="A4125" s="5" t="s">
        <v>4212</v>
      </c>
      <c r="B4125" s="6">
        <v>45958</v>
      </c>
      <c r="C4125" s="5">
        <f t="shared" si="512"/>
        <v>2025</v>
      </c>
      <c r="D4125" s="5">
        <f t="shared" si="513"/>
        <v>10</v>
      </c>
      <c r="E4125" s="5" t="str">
        <f t="shared" si="514"/>
        <v>Oct</v>
      </c>
      <c r="F4125" s="5" t="str">
        <f t="shared" si="515"/>
        <v>Q4</v>
      </c>
      <c r="G4125" s="5" t="s">
        <v>58</v>
      </c>
      <c r="H4125" s="5" t="s">
        <v>68</v>
      </c>
      <c r="I4125" s="5" t="s">
        <v>69</v>
      </c>
      <c r="J4125" s="5" t="s">
        <v>46</v>
      </c>
      <c r="K4125" s="5" t="s">
        <v>66</v>
      </c>
      <c r="L4125" s="5" t="s">
        <v>76</v>
      </c>
      <c r="M4125" s="5" t="s">
        <v>56</v>
      </c>
      <c r="N4125" s="5">
        <v>1</v>
      </c>
      <c r="O4125" s="7">
        <v>284</v>
      </c>
      <c r="P4125" s="8">
        <v>0</v>
      </c>
      <c r="Q4125" s="7">
        <v>112</v>
      </c>
      <c r="R4125" s="9">
        <f t="shared" si="516"/>
        <v>284</v>
      </c>
      <c r="S4125" s="9">
        <f t="shared" si="517"/>
        <v>112</v>
      </c>
      <c r="T4125" s="9">
        <f t="shared" si="518"/>
        <v>172</v>
      </c>
      <c r="U4125" s="10">
        <f t="shared" si="519"/>
        <v>0.60563380281690138</v>
      </c>
      <c r="V4125" s="5" t="s">
        <v>42</v>
      </c>
    </row>
    <row r="4126" spans="1:22" x14ac:dyDescent="0.3">
      <c r="A4126" s="5" t="s">
        <v>4213</v>
      </c>
      <c r="B4126" s="6">
        <v>45958</v>
      </c>
      <c r="C4126" s="5">
        <f t="shared" si="512"/>
        <v>2025</v>
      </c>
      <c r="D4126" s="5">
        <f t="shared" si="513"/>
        <v>10</v>
      </c>
      <c r="E4126" s="5" t="str">
        <f t="shared" si="514"/>
        <v>Oct</v>
      </c>
      <c r="F4126" s="5" t="str">
        <f t="shared" si="515"/>
        <v>Q4</v>
      </c>
      <c r="G4126" s="5" t="s">
        <v>58</v>
      </c>
      <c r="H4126" s="5" t="s">
        <v>59</v>
      </c>
      <c r="I4126" s="5" t="s">
        <v>60</v>
      </c>
      <c r="J4126" s="5" t="s">
        <v>54</v>
      </c>
      <c r="K4126" s="5" t="s">
        <v>55</v>
      </c>
      <c r="L4126" s="5" t="s">
        <v>76</v>
      </c>
      <c r="M4126" s="5" t="s">
        <v>41</v>
      </c>
      <c r="N4126" s="5">
        <v>1</v>
      </c>
      <c r="O4126" s="7">
        <v>2533</v>
      </c>
      <c r="P4126" s="8">
        <v>0.1</v>
      </c>
      <c r="Q4126" s="7">
        <v>1517</v>
      </c>
      <c r="R4126" s="9">
        <f t="shared" si="516"/>
        <v>2279.7000000000003</v>
      </c>
      <c r="S4126" s="9">
        <f t="shared" si="517"/>
        <v>1517</v>
      </c>
      <c r="T4126" s="9">
        <f t="shared" si="518"/>
        <v>762.70000000000027</v>
      </c>
      <c r="U4126" s="10">
        <f t="shared" si="519"/>
        <v>0.33456156511821739</v>
      </c>
      <c r="V4126" s="5" t="s">
        <v>42</v>
      </c>
    </row>
    <row r="4127" spans="1:22" x14ac:dyDescent="0.3">
      <c r="A4127" s="5" t="s">
        <v>4214</v>
      </c>
      <c r="B4127" s="6">
        <v>45959</v>
      </c>
      <c r="C4127" s="5">
        <f t="shared" si="512"/>
        <v>2025</v>
      </c>
      <c r="D4127" s="5">
        <f t="shared" si="513"/>
        <v>10</v>
      </c>
      <c r="E4127" s="5" t="str">
        <f t="shared" si="514"/>
        <v>Oct</v>
      </c>
      <c r="F4127" s="5" t="str">
        <f t="shared" si="515"/>
        <v>Q4</v>
      </c>
      <c r="G4127" s="5" t="s">
        <v>51</v>
      </c>
      <c r="H4127" s="5" t="s">
        <v>106</v>
      </c>
      <c r="I4127" s="5" t="s">
        <v>107</v>
      </c>
      <c r="J4127" s="5" t="s">
        <v>81</v>
      </c>
      <c r="K4127" s="5" t="s">
        <v>82</v>
      </c>
      <c r="L4127" s="5" t="s">
        <v>40</v>
      </c>
      <c r="M4127" s="5" t="s">
        <v>56</v>
      </c>
      <c r="N4127" s="5">
        <v>3</v>
      </c>
      <c r="O4127" s="7">
        <v>6409</v>
      </c>
      <c r="P4127" s="8">
        <v>0.25</v>
      </c>
      <c r="Q4127" s="7">
        <v>3534</v>
      </c>
      <c r="R4127" s="9">
        <f t="shared" si="516"/>
        <v>14420.25</v>
      </c>
      <c r="S4127" s="9">
        <f t="shared" si="517"/>
        <v>10602</v>
      </c>
      <c r="T4127" s="9">
        <f t="shared" si="518"/>
        <v>3818.25</v>
      </c>
      <c r="U4127" s="10">
        <f t="shared" si="519"/>
        <v>0.26478389764393823</v>
      </c>
      <c r="V4127" s="5" t="s">
        <v>42</v>
      </c>
    </row>
    <row r="4128" spans="1:22" x14ac:dyDescent="0.3">
      <c r="A4128" s="5" t="s">
        <v>4215</v>
      </c>
      <c r="B4128" s="6">
        <v>45959</v>
      </c>
      <c r="C4128" s="5">
        <f t="shared" si="512"/>
        <v>2025</v>
      </c>
      <c r="D4128" s="5">
        <f t="shared" si="513"/>
        <v>10</v>
      </c>
      <c r="E4128" s="5" t="str">
        <f t="shared" si="514"/>
        <v>Oct</v>
      </c>
      <c r="F4128" s="5" t="str">
        <f t="shared" si="515"/>
        <v>Q4</v>
      </c>
      <c r="G4128" s="5" t="s">
        <v>51</v>
      </c>
      <c r="H4128" s="5" t="s">
        <v>79</v>
      </c>
      <c r="I4128" s="5" t="s">
        <v>80</v>
      </c>
      <c r="J4128" s="5" t="s">
        <v>38</v>
      </c>
      <c r="K4128" s="5" t="s">
        <v>75</v>
      </c>
      <c r="L4128" s="5" t="s">
        <v>40</v>
      </c>
      <c r="M4128" s="5" t="s">
        <v>41</v>
      </c>
      <c r="N4128" s="5">
        <v>1</v>
      </c>
      <c r="O4128" s="7">
        <v>10675</v>
      </c>
      <c r="P4128" s="8">
        <v>0.15</v>
      </c>
      <c r="Q4128" s="7">
        <v>8131</v>
      </c>
      <c r="R4128" s="9">
        <f t="shared" si="516"/>
        <v>9073.75</v>
      </c>
      <c r="S4128" s="9">
        <f t="shared" si="517"/>
        <v>8131</v>
      </c>
      <c r="T4128" s="9">
        <f t="shared" si="518"/>
        <v>942.75</v>
      </c>
      <c r="U4128" s="10">
        <f t="shared" si="519"/>
        <v>0.10389860862377738</v>
      </c>
      <c r="V4128" s="5" t="s">
        <v>42</v>
      </c>
    </row>
    <row r="4129" spans="1:22" x14ac:dyDescent="0.3">
      <c r="A4129" s="5" t="s">
        <v>4216</v>
      </c>
      <c r="B4129" s="6">
        <v>45959</v>
      </c>
      <c r="C4129" s="5">
        <f t="shared" si="512"/>
        <v>2025</v>
      </c>
      <c r="D4129" s="5">
        <f t="shared" si="513"/>
        <v>10</v>
      </c>
      <c r="E4129" s="5" t="str">
        <f t="shared" si="514"/>
        <v>Oct</v>
      </c>
      <c r="F4129" s="5" t="str">
        <f t="shared" si="515"/>
        <v>Q4</v>
      </c>
      <c r="G4129" s="5" t="s">
        <v>58</v>
      </c>
      <c r="H4129" s="5" t="s">
        <v>72</v>
      </c>
      <c r="I4129" s="5" t="s">
        <v>73</v>
      </c>
      <c r="J4129" s="5" t="s">
        <v>46</v>
      </c>
      <c r="K4129" s="5" t="s">
        <v>66</v>
      </c>
      <c r="L4129" s="5" t="s">
        <v>40</v>
      </c>
      <c r="M4129" s="5" t="s">
        <v>49</v>
      </c>
      <c r="N4129" s="5">
        <v>2</v>
      </c>
      <c r="O4129" s="7">
        <v>277</v>
      </c>
      <c r="P4129" s="8">
        <v>0.1</v>
      </c>
      <c r="Q4129" s="7">
        <v>109</v>
      </c>
      <c r="R4129" s="9">
        <f t="shared" si="516"/>
        <v>498.6</v>
      </c>
      <c r="S4129" s="9">
        <f t="shared" si="517"/>
        <v>218</v>
      </c>
      <c r="T4129" s="9">
        <f t="shared" si="518"/>
        <v>280.60000000000002</v>
      </c>
      <c r="U4129" s="10">
        <f t="shared" si="519"/>
        <v>0.56277577216205377</v>
      </c>
      <c r="V4129" s="5" t="s">
        <v>42</v>
      </c>
    </row>
    <row r="4130" spans="1:22" x14ac:dyDescent="0.3">
      <c r="A4130" s="5" t="s">
        <v>4217</v>
      </c>
      <c r="B4130" s="6">
        <v>45959</v>
      </c>
      <c r="C4130" s="5">
        <f t="shared" si="512"/>
        <v>2025</v>
      </c>
      <c r="D4130" s="5">
        <f t="shared" si="513"/>
        <v>10</v>
      </c>
      <c r="E4130" s="5" t="str">
        <f t="shared" si="514"/>
        <v>Oct</v>
      </c>
      <c r="F4130" s="5" t="str">
        <f t="shared" si="515"/>
        <v>Q4</v>
      </c>
      <c r="G4130" s="5" t="s">
        <v>63</v>
      </c>
      <c r="H4130" s="5" t="s">
        <v>64</v>
      </c>
      <c r="I4130" s="5" t="s">
        <v>65</v>
      </c>
      <c r="J4130" s="5" t="s">
        <v>54</v>
      </c>
      <c r="K4130" s="5" t="s">
        <v>84</v>
      </c>
      <c r="L4130" s="5" t="s">
        <v>40</v>
      </c>
      <c r="M4130" s="5" t="s">
        <v>56</v>
      </c>
      <c r="N4130" s="5">
        <v>3</v>
      </c>
      <c r="O4130" s="7">
        <v>2453</v>
      </c>
      <c r="P4130" s="8">
        <v>0</v>
      </c>
      <c r="Q4130" s="7">
        <v>1219</v>
      </c>
      <c r="R4130" s="9">
        <f t="shared" si="516"/>
        <v>7359</v>
      </c>
      <c r="S4130" s="9">
        <f t="shared" si="517"/>
        <v>3657</v>
      </c>
      <c r="T4130" s="9">
        <f t="shared" si="518"/>
        <v>3702</v>
      </c>
      <c r="U4130" s="10">
        <f t="shared" si="519"/>
        <v>0.50305748063595601</v>
      </c>
      <c r="V4130" s="5" t="s">
        <v>120</v>
      </c>
    </row>
    <row r="4131" spans="1:22" x14ac:dyDescent="0.3">
      <c r="A4131" s="5" t="s">
        <v>4218</v>
      </c>
      <c r="B4131" s="6">
        <v>45960</v>
      </c>
      <c r="C4131" s="5">
        <f t="shared" si="512"/>
        <v>2025</v>
      </c>
      <c r="D4131" s="5">
        <f t="shared" si="513"/>
        <v>10</v>
      </c>
      <c r="E4131" s="5" t="str">
        <f t="shared" si="514"/>
        <v>Oct</v>
      </c>
      <c r="F4131" s="5" t="str">
        <f t="shared" si="515"/>
        <v>Q4</v>
      </c>
      <c r="G4131" s="5" t="s">
        <v>58</v>
      </c>
      <c r="H4131" s="5" t="s">
        <v>72</v>
      </c>
      <c r="I4131" s="5" t="s">
        <v>73</v>
      </c>
      <c r="J4131" s="5" t="s">
        <v>54</v>
      </c>
      <c r="K4131" s="5" t="s">
        <v>84</v>
      </c>
      <c r="L4131" s="5" t="s">
        <v>48</v>
      </c>
      <c r="M4131" s="5" t="s">
        <v>41</v>
      </c>
      <c r="N4131" s="5">
        <v>1</v>
      </c>
      <c r="O4131" s="7">
        <v>2464</v>
      </c>
      <c r="P4131" s="8">
        <v>0.05</v>
      </c>
      <c r="Q4131" s="7">
        <v>1242</v>
      </c>
      <c r="R4131" s="9">
        <f t="shared" si="516"/>
        <v>2340.7999999999997</v>
      </c>
      <c r="S4131" s="9">
        <f t="shared" si="517"/>
        <v>1242</v>
      </c>
      <c r="T4131" s="9">
        <f t="shared" si="518"/>
        <v>1098.7999999999997</v>
      </c>
      <c r="U4131" s="10">
        <f t="shared" si="519"/>
        <v>0.46941216678058778</v>
      </c>
      <c r="V4131" s="5" t="s">
        <v>42</v>
      </c>
    </row>
    <row r="4132" spans="1:22" x14ac:dyDescent="0.3">
      <c r="A4132" s="5" t="s">
        <v>4219</v>
      </c>
      <c r="B4132" s="6">
        <v>45960</v>
      </c>
      <c r="C4132" s="5">
        <f t="shared" si="512"/>
        <v>2025</v>
      </c>
      <c r="D4132" s="5">
        <f t="shared" si="513"/>
        <v>10</v>
      </c>
      <c r="E4132" s="5" t="str">
        <f t="shared" si="514"/>
        <v>Oct</v>
      </c>
      <c r="F4132" s="5" t="str">
        <f t="shared" si="515"/>
        <v>Q4</v>
      </c>
      <c r="G4132" s="5" t="s">
        <v>63</v>
      </c>
      <c r="H4132" s="5" t="s">
        <v>86</v>
      </c>
      <c r="I4132" s="5" t="s">
        <v>87</v>
      </c>
      <c r="J4132" s="5" t="s">
        <v>46</v>
      </c>
      <c r="K4132" s="5" t="s">
        <v>89</v>
      </c>
      <c r="L4132" s="5" t="s">
        <v>48</v>
      </c>
      <c r="M4132" s="5" t="s">
        <v>56</v>
      </c>
      <c r="N4132" s="5">
        <v>3</v>
      </c>
      <c r="O4132" s="7">
        <v>2000</v>
      </c>
      <c r="P4132" s="8">
        <v>0.05</v>
      </c>
      <c r="Q4132" s="7">
        <v>1125</v>
      </c>
      <c r="R4132" s="9">
        <f t="shared" si="516"/>
        <v>5700</v>
      </c>
      <c r="S4132" s="9">
        <f t="shared" si="517"/>
        <v>3375</v>
      </c>
      <c r="T4132" s="9">
        <f t="shared" si="518"/>
        <v>2325</v>
      </c>
      <c r="U4132" s="10">
        <f t="shared" si="519"/>
        <v>0.40789473684210525</v>
      </c>
      <c r="V4132" s="5" t="s">
        <v>42</v>
      </c>
    </row>
    <row r="4133" spans="1:22" x14ac:dyDescent="0.3">
      <c r="A4133" s="5" t="s">
        <v>4220</v>
      </c>
      <c r="B4133" s="6">
        <v>45960</v>
      </c>
      <c r="C4133" s="5">
        <f t="shared" si="512"/>
        <v>2025</v>
      </c>
      <c r="D4133" s="5">
        <f t="shared" si="513"/>
        <v>10</v>
      </c>
      <c r="E4133" s="5" t="str">
        <f t="shared" si="514"/>
        <v>Oct</v>
      </c>
      <c r="F4133" s="5" t="str">
        <f t="shared" si="515"/>
        <v>Q4</v>
      </c>
      <c r="G4133" s="5" t="s">
        <v>58</v>
      </c>
      <c r="H4133" s="5" t="s">
        <v>59</v>
      </c>
      <c r="I4133" s="5" t="s">
        <v>60</v>
      </c>
      <c r="J4133" s="5" t="s">
        <v>38</v>
      </c>
      <c r="K4133" s="5" t="s">
        <v>75</v>
      </c>
      <c r="L4133" s="5" t="s">
        <v>40</v>
      </c>
      <c r="M4133" s="5" t="s">
        <v>56</v>
      </c>
      <c r="N4133" s="5">
        <v>2</v>
      </c>
      <c r="O4133" s="7">
        <v>12058</v>
      </c>
      <c r="P4133" s="8">
        <v>0</v>
      </c>
      <c r="Q4133" s="7">
        <v>8835</v>
      </c>
      <c r="R4133" s="9">
        <f t="shared" si="516"/>
        <v>24116</v>
      </c>
      <c r="S4133" s="9">
        <f t="shared" si="517"/>
        <v>17670</v>
      </c>
      <c r="T4133" s="9">
        <f t="shared" si="518"/>
        <v>6446</v>
      </c>
      <c r="U4133" s="10">
        <f t="shared" si="519"/>
        <v>0.26729142478022888</v>
      </c>
      <c r="V4133" s="5" t="s">
        <v>42</v>
      </c>
    </row>
    <row r="4134" spans="1:22" x14ac:dyDescent="0.3">
      <c r="A4134" s="5" t="s">
        <v>4221</v>
      </c>
      <c r="B4134" s="6">
        <v>45960</v>
      </c>
      <c r="C4134" s="5">
        <f t="shared" si="512"/>
        <v>2025</v>
      </c>
      <c r="D4134" s="5">
        <f t="shared" si="513"/>
        <v>10</v>
      </c>
      <c r="E4134" s="5" t="str">
        <f t="shared" si="514"/>
        <v>Oct</v>
      </c>
      <c r="F4134" s="5" t="str">
        <f t="shared" si="515"/>
        <v>Q4</v>
      </c>
      <c r="G4134" s="5" t="s">
        <v>51</v>
      </c>
      <c r="H4134" s="5" t="s">
        <v>79</v>
      </c>
      <c r="I4134" s="5" t="s">
        <v>80</v>
      </c>
      <c r="J4134" s="5" t="s">
        <v>81</v>
      </c>
      <c r="K4134" s="5" t="s">
        <v>130</v>
      </c>
      <c r="L4134" s="5" t="s">
        <v>40</v>
      </c>
      <c r="M4134" s="5" t="s">
        <v>56</v>
      </c>
      <c r="N4134" s="5">
        <v>1</v>
      </c>
      <c r="O4134" s="7">
        <v>13103</v>
      </c>
      <c r="P4134" s="8">
        <v>0.2</v>
      </c>
      <c r="Q4134" s="7">
        <v>7921</v>
      </c>
      <c r="R4134" s="9">
        <f t="shared" si="516"/>
        <v>10482.400000000001</v>
      </c>
      <c r="S4134" s="9">
        <f t="shared" si="517"/>
        <v>7921</v>
      </c>
      <c r="T4134" s="9">
        <f t="shared" si="518"/>
        <v>2561.4000000000015</v>
      </c>
      <c r="U4134" s="10">
        <f t="shared" si="519"/>
        <v>0.24435243837289181</v>
      </c>
      <c r="V4134" s="5" t="s">
        <v>42</v>
      </c>
    </row>
    <row r="4135" spans="1:22" x14ac:dyDescent="0.3">
      <c r="A4135" s="5" t="s">
        <v>4222</v>
      </c>
      <c r="B4135" s="6">
        <v>45960</v>
      </c>
      <c r="C4135" s="5">
        <f t="shared" si="512"/>
        <v>2025</v>
      </c>
      <c r="D4135" s="5">
        <f t="shared" si="513"/>
        <v>10</v>
      </c>
      <c r="E4135" s="5" t="str">
        <f t="shared" si="514"/>
        <v>Oct</v>
      </c>
      <c r="F4135" s="5" t="str">
        <f t="shared" si="515"/>
        <v>Q4</v>
      </c>
      <c r="G4135" s="5" t="s">
        <v>58</v>
      </c>
      <c r="H4135" s="5" t="s">
        <v>68</v>
      </c>
      <c r="I4135" s="5" t="s">
        <v>69</v>
      </c>
      <c r="J4135" s="5" t="s">
        <v>54</v>
      </c>
      <c r="K4135" s="5" t="s">
        <v>55</v>
      </c>
      <c r="L4135" s="5" t="s">
        <v>40</v>
      </c>
      <c r="M4135" s="5" t="s">
        <v>41</v>
      </c>
      <c r="N4135" s="5">
        <v>1</v>
      </c>
      <c r="O4135" s="7">
        <v>2880</v>
      </c>
      <c r="P4135" s="8">
        <v>0.05</v>
      </c>
      <c r="Q4135" s="7">
        <v>1727</v>
      </c>
      <c r="R4135" s="9">
        <f t="shared" si="516"/>
        <v>2736</v>
      </c>
      <c r="S4135" s="9">
        <f t="shared" si="517"/>
        <v>1727</v>
      </c>
      <c r="T4135" s="9">
        <f t="shared" si="518"/>
        <v>1009</v>
      </c>
      <c r="U4135" s="10">
        <f t="shared" si="519"/>
        <v>0.36878654970760233</v>
      </c>
      <c r="V4135" s="5" t="s">
        <v>42</v>
      </c>
    </row>
    <row r="4136" spans="1:22" x14ac:dyDescent="0.3">
      <c r="A4136" s="5" t="s">
        <v>4223</v>
      </c>
      <c r="B4136" s="6">
        <v>45961</v>
      </c>
      <c r="C4136" s="5">
        <f t="shared" si="512"/>
        <v>2025</v>
      </c>
      <c r="D4136" s="5">
        <f t="shared" si="513"/>
        <v>10</v>
      </c>
      <c r="E4136" s="5" t="str">
        <f t="shared" si="514"/>
        <v>Oct</v>
      </c>
      <c r="F4136" s="5" t="str">
        <f t="shared" si="515"/>
        <v>Q4</v>
      </c>
      <c r="G4136" s="5" t="s">
        <v>35</v>
      </c>
      <c r="H4136" s="5" t="s">
        <v>91</v>
      </c>
      <c r="I4136" s="5" t="s">
        <v>92</v>
      </c>
      <c r="J4136" s="5" t="s">
        <v>46</v>
      </c>
      <c r="K4136" s="5" t="s">
        <v>89</v>
      </c>
      <c r="L4136" s="5" t="s">
        <v>40</v>
      </c>
      <c r="M4136" s="5" t="s">
        <v>56</v>
      </c>
      <c r="N4136" s="5">
        <v>1</v>
      </c>
      <c r="O4136" s="7">
        <v>2027</v>
      </c>
      <c r="P4136" s="8">
        <v>0</v>
      </c>
      <c r="Q4136" s="7">
        <v>1167</v>
      </c>
      <c r="R4136" s="9">
        <f t="shared" si="516"/>
        <v>2027</v>
      </c>
      <c r="S4136" s="9">
        <f t="shared" si="517"/>
        <v>1167</v>
      </c>
      <c r="T4136" s="9">
        <f t="shared" si="518"/>
        <v>860</v>
      </c>
      <c r="U4136" s="10">
        <f t="shared" si="519"/>
        <v>0.42427232363098177</v>
      </c>
      <c r="V4136" s="5" t="s">
        <v>42</v>
      </c>
    </row>
    <row r="4137" spans="1:22" x14ac:dyDescent="0.3">
      <c r="A4137" s="5" t="s">
        <v>4224</v>
      </c>
      <c r="B4137" s="6">
        <v>45961</v>
      </c>
      <c r="C4137" s="5">
        <f t="shared" si="512"/>
        <v>2025</v>
      </c>
      <c r="D4137" s="5">
        <f t="shared" si="513"/>
        <v>10</v>
      </c>
      <c r="E4137" s="5" t="str">
        <f t="shared" si="514"/>
        <v>Oct</v>
      </c>
      <c r="F4137" s="5" t="str">
        <f t="shared" si="515"/>
        <v>Q4</v>
      </c>
      <c r="G4137" s="5" t="s">
        <v>51</v>
      </c>
      <c r="H4137" s="5" t="s">
        <v>79</v>
      </c>
      <c r="I4137" s="5" t="s">
        <v>80</v>
      </c>
      <c r="J4137" s="5" t="s">
        <v>81</v>
      </c>
      <c r="K4137" s="5" t="s">
        <v>130</v>
      </c>
      <c r="L4137" s="5" t="s">
        <v>40</v>
      </c>
      <c r="M4137" s="5" t="s">
        <v>49</v>
      </c>
      <c r="N4137" s="5">
        <v>2</v>
      </c>
      <c r="O4137" s="7">
        <v>13893</v>
      </c>
      <c r="P4137" s="8">
        <v>0.3</v>
      </c>
      <c r="Q4137" s="7">
        <v>8245</v>
      </c>
      <c r="R4137" s="9">
        <f t="shared" si="516"/>
        <v>19450.199999999997</v>
      </c>
      <c r="S4137" s="9">
        <f t="shared" si="517"/>
        <v>16490</v>
      </c>
      <c r="T4137" s="9">
        <f t="shared" si="518"/>
        <v>2960.1999999999971</v>
      </c>
      <c r="U4137" s="10">
        <f t="shared" si="519"/>
        <v>0.15219380777575539</v>
      </c>
      <c r="V4137" s="5" t="s">
        <v>42</v>
      </c>
    </row>
    <row r="4138" spans="1:22" x14ac:dyDescent="0.3">
      <c r="A4138" s="5" t="s">
        <v>4225</v>
      </c>
      <c r="B4138" s="6">
        <v>45961</v>
      </c>
      <c r="C4138" s="5">
        <f t="shared" si="512"/>
        <v>2025</v>
      </c>
      <c r="D4138" s="5">
        <f t="shared" si="513"/>
        <v>10</v>
      </c>
      <c r="E4138" s="5" t="str">
        <f t="shared" si="514"/>
        <v>Oct</v>
      </c>
      <c r="F4138" s="5" t="str">
        <f t="shared" si="515"/>
        <v>Q4</v>
      </c>
      <c r="G4138" s="5" t="s">
        <v>51</v>
      </c>
      <c r="H4138" s="5" t="s">
        <v>52</v>
      </c>
      <c r="I4138" s="5" t="s">
        <v>53</v>
      </c>
      <c r="J4138" s="5" t="s">
        <v>38</v>
      </c>
      <c r="K4138" s="5" t="s">
        <v>118</v>
      </c>
      <c r="L4138" s="5" t="s">
        <v>40</v>
      </c>
      <c r="M4138" s="5" t="s">
        <v>56</v>
      </c>
      <c r="N4138" s="5">
        <v>1</v>
      </c>
      <c r="O4138" s="7">
        <v>16924</v>
      </c>
      <c r="P4138" s="8">
        <v>0.1</v>
      </c>
      <c r="Q4138" s="7">
        <v>13545</v>
      </c>
      <c r="R4138" s="9">
        <f t="shared" si="516"/>
        <v>15231.6</v>
      </c>
      <c r="S4138" s="9">
        <f t="shared" si="517"/>
        <v>13545</v>
      </c>
      <c r="T4138" s="9">
        <f t="shared" si="518"/>
        <v>1686.6000000000004</v>
      </c>
      <c r="U4138" s="10">
        <f t="shared" si="519"/>
        <v>0.11073032380051999</v>
      </c>
      <c r="V4138" s="5" t="s">
        <v>42</v>
      </c>
    </row>
    <row r="4139" spans="1:22" x14ac:dyDescent="0.3">
      <c r="A4139" s="5" t="s">
        <v>4226</v>
      </c>
      <c r="B4139" s="6">
        <v>45961</v>
      </c>
      <c r="C4139" s="5">
        <f t="shared" si="512"/>
        <v>2025</v>
      </c>
      <c r="D4139" s="5">
        <f t="shared" si="513"/>
        <v>10</v>
      </c>
      <c r="E4139" s="5" t="str">
        <f t="shared" si="514"/>
        <v>Oct</v>
      </c>
      <c r="F4139" s="5" t="str">
        <f t="shared" si="515"/>
        <v>Q4</v>
      </c>
      <c r="G4139" s="5" t="s">
        <v>58</v>
      </c>
      <c r="H4139" s="5" t="s">
        <v>72</v>
      </c>
      <c r="I4139" s="5" t="s">
        <v>73</v>
      </c>
      <c r="J4139" s="5" t="s">
        <v>54</v>
      </c>
      <c r="K4139" s="5" t="s">
        <v>55</v>
      </c>
      <c r="L4139" s="5" t="s">
        <v>76</v>
      </c>
      <c r="M4139" s="5" t="s">
        <v>49</v>
      </c>
      <c r="N4139" s="5">
        <v>1</v>
      </c>
      <c r="O4139" s="7">
        <v>2947</v>
      </c>
      <c r="P4139" s="8">
        <v>0.05</v>
      </c>
      <c r="Q4139" s="7">
        <v>1813</v>
      </c>
      <c r="R4139" s="9">
        <f t="shared" si="516"/>
        <v>2799.65</v>
      </c>
      <c r="S4139" s="9">
        <f t="shared" si="517"/>
        <v>1813</v>
      </c>
      <c r="T4139" s="9">
        <f t="shared" si="518"/>
        <v>986.65000000000009</v>
      </c>
      <c r="U4139" s="10">
        <f t="shared" si="519"/>
        <v>0.35241905238154769</v>
      </c>
      <c r="V4139" s="5" t="s">
        <v>42</v>
      </c>
    </row>
    <row r="4140" spans="1:22" x14ac:dyDescent="0.3">
      <c r="A4140" s="5" t="s">
        <v>4227</v>
      </c>
      <c r="B4140" s="6">
        <v>45961</v>
      </c>
      <c r="C4140" s="5">
        <f t="shared" si="512"/>
        <v>2025</v>
      </c>
      <c r="D4140" s="5">
        <f t="shared" si="513"/>
        <v>10</v>
      </c>
      <c r="E4140" s="5" t="str">
        <f t="shared" si="514"/>
        <v>Oct</v>
      </c>
      <c r="F4140" s="5" t="str">
        <f t="shared" si="515"/>
        <v>Q4</v>
      </c>
      <c r="G4140" s="5" t="s">
        <v>51</v>
      </c>
      <c r="H4140" s="5" t="s">
        <v>106</v>
      </c>
      <c r="I4140" s="5" t="s">
        <v>107</v>
      </c>
      <c r="J4140" s="5" t="s">
        <v>46</v>
      </c>
      <c r="K4140" s="5" t="s">
        <v>89</v>
      </c>
      <c r="L4140" s="5" t="s">
        <v>76</v>
      </c>
      <c r="M4140" s="5" t="s">
        <v>56</v>
      </c>
      <c r="N4140" s="5">
        <v>1</v>
      </c>
      <c r="O4140" s="7">
        <v>2290</v>
      </c>
      <c r="P4140" s="8">
        <v>0.05</v>
      </c>
      <c r="Q4140" s="7">
        <v>1309</v>
      </c>
      <c r="R4140" s="9">
        <f t="shared" si="516"/>
        <v>2175.5</v>
      </c>
      <c r="S4140" s="9">
        <f t="shared" si="517"/>
        <v>1309</v>
      </c>
      <c r="T4140" s="9">
        <f t="shared" si="518"/>
        <v>866.5</v>
      </c>
      <c r="U4140" s="10">
        <f t="shared" si="519"/>
        <v>0.39829924155366581</v>
      </c>
      <c r="V4140" s="5" t="s">
        <v>120</v>
      </c>
    </row>
    <row r="4141" spans="1:22" x14ac:dyDescent="0.3">
      <c r="A4141" s="5" t="s">
        <v>4228</v>
      </c>
      <c r="B4141" s="6">
        <v>45961</v>
      </c>
      <c r="C4141" s="5">
        <f t="shared" si="512"/>
        <v>2025</v>
      </c>
      <c r="D4141" s="5">
        <f t="shared" si="513"/>
        <v>10</v>
      </c>
      <c r="E4141" s="5" t="str">
        <f t="shared" si="514"/>
        <v>Oct</v>
      </c>
      <c r="F4141" s="5" t="str">
        <f t="shared" si="515"/>
        <v>Q4</v>
      </c>
      <c r="G4141" s="5" t="s">
        <v>35</v>
      </c>
      <c r="H4141" s="5" t="s">
        <v>44</v>
      </c>
      <c r="I4141" s="5" t="s">
        <v>45</v>
      </c>
      <c r="J4141" s="5" t="s">
        <v>46</v>
      </c>
      <c r="K4141" s="5" t="s">
        <v>89</v>
      </c>
      <c r="L4141" s="5" t="s">
        <v>48</v>
      </c>
      <c r="M4141" s="5" t="s">
        <v>41</v>
      </c>
      <c r="N4141" s="5">
        <v>2</v>
      </c>
      <c r="O4141" s="7">
        <v>2084</v>
      </c>
      <c r="P4141" s="8">
        <v>0.05</v>
      </c>
      <c r="Q4141" s="7">
        <v>1216</v>
      </c>
      <c r="R4141" s="9">
        <f t="shared" si="516"/>
        <v>3959.6</v>
      </c>
      <c r="S4141" s="9">
        <f t="shared" si="517"/>
        <v>2432</v>
      </c>
      <c r="T4141" s="9">
        <f t="shared" si="518"/>
        <v>1527.6</v>
      </c>
      <c r="U4141" s="10">
        <f t="shared" si="519"/>
        <v>0.38579654510556621</v>
      </c>
      <c r="V4141" s="5" t="s">
        <v>42</v>
      </c>
    </row>
    <row r="4142" spans="1:22" x14ac:dyDescent="0.3">
      <c r="A4142" s="5" t="s">
        <v>4229</v>
      </c>
      <c r="B4142" s="6">
        <v>45961</v>
      </c>
      <c r="C4142" s="5">
        <f t="shared" si="512"/>
        <v>2025</v>
      </c>
      <c r="D4142" s="5">
        <f t="shared" si="513"/>
        <v>10</v>
      </c>
      <c r="E4142" s="5" t="str">
        <f t="shared" si="514"/>
        <v>Oct</v>
      </c>
      <c r="F4142" s="5" t="str">
        <f t="shared" si="515"/>
        <v>Q4</v>
      </c>
      <c r="G4142" s="5" t="s">
        <v>51</v>
      </c>
      <c r="H4142" s="5" t="s">
        <v>79</v>
      </c>
      <c r="I4142" s="5" t="s">
        <v>80</v>
      </c>
      <c r="J4142" s="5" t="s">
        <v>38</v>
      </c>
      <c r="K4142" s="5" t="s">
        <v>118</v>
      </c>
      <c r="L4142" s="5" t="s">
        <v>40</v>
      </c>
      <c r="M4142" s="5" t="s">
        <v>49</v>
      </c>
      <c r="N4142" s="5">
        <v>1</v>
      </c>
      <c r="O4142" s="7">
        <v>16841</v>
      </c>
      <c r="P4142" s="8">
        <v>0</v>
      </c>
      <c r="Q4142" s="7">
        <v>13507</v>
      </c>
      <c r="R4142" s="9">
        <f t="shared" si="516"/>
        <v>16841</v>
      </c>
      <c r="S4142" s="9">
        <f t="shared" si="517"/>
        <v>13507</v>
      </c>
      <c r="T4142" s="9">
        <f t="shared" si="518"/>
        <v>3334</v>
      </c>
      <c r="U4142" s="10">
        <f t="shared" si="519"/>
        <v>0.19796924173148864</v>
      </c>
      <c r="V4142" s="5" t="s">
        <v>42</v>
      </c>
    </row>
    <row r="4143" spans="1:22" x14ac:dyDescent="0.3">
      <c r="A4143" s="5" t="s">
        <v>4230</v>
      </c>
      <c r="B4143" s="6">
        <v>45961</v>
      </c>
      <c r="C4143" s="5">
        <f t="shared" si="512"/>
        <v>2025</v>
      </c>
      <c r="D4143" s="5">
        <f t="shared" si="513"/>
        <v>10</v>
      </c>
      <c r="E4143" s="5" t="str">
        <f t="shared" si="514"/>
        <v>Oct</v>
      </c>
      <c r="F4143" s="5" t="str">
        <f t="shared" si="515"/>
        <v>Q4</v>
      </c>
      <c r="G4143" s="5" t="s">
        <v>58</v>
      </c>
      <c r="H4143" s="5" t="s">
        <v>72</v>
      </c>
      <c r="I4143" s="5" t="s">
        <v>73</v>
      </c>
      <c r="J4143" s="5" t="s">
        <v>46</v>
      </c>
      <c r="K4143" s="5" t="s">
        <v>89</v>
      </c>
      <c r="L4143" s="5" t="s">
        <v>40</v>
      </c>
      <c r="M4143" s="5" t="s">
        <v>56</v>
      </c>
      <c r="N4143" s="5">
        <v>1</v>
      </c>
      <c r="O4143" s="7">
        <v>2138</v>
      </c>
      <c r="P4143" s="8">
        <v>0</v>
      </c>
      <c r="Q4143" s="7">
        <v>1266</v>
      </c>
      <c r="R4143" s="9">
        <f t="shared" si="516"/>
        <v>2138</v>
      </c>
      <c r="S4143" s="9">
        <f t="shared" si="517"/>
        <v>1266</v>
      </c>
      <c r="T4143" s="9">
        <f t="shared" si="518"/>
        <v>872</v>
      </c>
      <c r="U4143" s="10">
        <f t="shared" si="519"/>
        <v>0.40785781103835361</v>
      </c>
      <c r="V4143" s="5" t="s">
        <v>42</v>
      </c>
    </row>
    <row r="4144" spans="1:22" x14ac:dyDescent="0.3">
      <c r="A4144" s="5" t="s">
        <v>4231</v>
      </c>
      <c r="B4144" s="6">
        <v>45962</v>
      </c>
      <c r="C4144" s="5">
        <f t="shared" si="512"/>
        <v>2025</v>
      </c>
      <c r="D4144" s="5">
        <f t="shared" si="513"/>
        <v>11</v>
      </c>
      <c r="E4144" s="5" t="str">
        <f t="shared" si="514"/>
        <v>Nov</v>
      </c>
      <c r="F4144" s="5" t="str">
        <f t="shared" si="515"/>
        <v>Q4</v>
      </c>
      <c r="G4144" s="5" t="s">
        <v>51</v>
      </c>
      <c r="H4144" s="5" t="s">
        <v>52</v>
      </c>
      <c r="I4144" s="5" t="s">
        <v>53</v>
      </c>
      <c r="J4144" s="5" t="s">
        <v>81</v>
      </c>
      <c r="K4144" s="5" t="s">
        <v>82</v>
      </c>
      <c r="L4144" s="5" t="s">
        <v>48</v>
      </c>
      <c r="M4144" s="5" t="s">
        <v>56</v>
      </c>
      <c r="N4144" s="5">
        <v>1</v>
      </c>
      <c r="O4144" s="7">
        <v>6314</v>
      </c>
      <c r="P4144" s="8">
        <v>0.3</v>
      </c>
      <c r="Q4144" s="7">
        <v>3400</v>
      </c>
      <c r="R4144" s="9">
        <f t="shared" si="516"/>
        <v>4419.7999999999993</v>
      </c>
      <c r="S4144" s="9">
        <f t="shared" si="517"/>
        <v>3400</v>
      </c>
      <c r="T4144" s="9">
        <f t="shared" si="518"/>
        <v>1019.7999999999993</v>
      </c>
      <c r="U4144" s="10">
        <f t="shared" si="519"/>
        <v>0.23073442237205291</v>
      </c>
      <c r="V4144" s="5" t="s">
        <v>42</v>
      </c>
    </row>
    <row r="4145" spans="1:22" x14ac:dyDescent="0.3">
      <c r="A4145" s="5" t="s">
        <v>4232</v>
      </c>
      <c r="B4145" s="6">
        <v>45962</v>
      </c>
      <c r="C4145" s="5">
        <f t="shared" si="512"/>
        <v>2025</v>
      </c>
      <c r="D4145" s="5">
        <f t="shared" si="513"/>
        <v>11</v>
      </c>
      <c r="E4145" s="5" t="str">
        <f t="shared" si="514"/>
        <v>Nov</v>
      </c>
      <c r="F4145" s="5" t="str">
        <f t="shared" si="515"/>
        <v>Q4</v>
      </c>
      <c r="G4145" s="5" t="s">
        <v>63</v>
      </c>
      <c r="H4145" s="5" t="s">
        <v>86</v>
      </c>
      <c r="I4145" s="5" t="s">
        <v>87</v>
      </c>
      <c r="J4145" s="5" t="s">
        <v>38</v>
      </c>
      <c r="K4145" s="5" t="s">
        <v>75</v>
      </c>
      <c r="L4145" s="5" t="s">
        <v>48</v>
      </c>
      <c r="M4145" s="5" t="s">
        <v>49</v>
      </c>
      <c r="N4145" s="5">
        <v>1</v>
      </c>
      <c r="O4145" s="7">
        <v>11949</v>
      </c>
      <c r="P4145" s="8">
        <v>0</v>
      </c>
      <c r="Q4145" s="7">
        <v>9097</v>
      </c>
      <c r="R4145" s="9">
        <f t="shared" si="516"/>
        <v>11949</v>
      </c>
      <c r="S4145" s="9">
        <f t="shared" si="517"/>
        <v>9097</v>
      </c>
      <c r="T4145" s="9">
        <f t="shared" si="518"/>
        <v>2852</v>
      </c>
      <c r="U4145" s="10">
        <f t="shared" si="519"/>
        <v>0.23868106117666751</v>
      </c>
      <c r="V4145" s="5" t="s">
        <v>42</v>
      </c>
    </row>
    <row r="4146" spans="1:22" x14ac:dyDescent="0.3">
      <c r="A4146" s="5" t="s">
        <v>4233</v>
      </c>
      <c r="B4146" s="6">
        <v>45962</v>
      </c>
      <c r="C4146" s="5">
        <f t="shared" si="512"/>
        <v>2025</v>
      </c>
      <c r="D4146" s="5">
        <f t="shared" si="513"/>
        <v>11</v>
      </c>
      <c r="E4146" s="5" t="str">
        <f t="shared" si="514"/>
        <v>Nov</v>
      </c>
      <c r="F4146" s="5" t="str">
        <f t="shared" si="515"/>
        <v>Q4</v>
      </c>
      <c r="G4146" s="5" t="s">
        <v>58</v>
      </c>
      <c r="H4146" s="5" t="s">
        <v>68</v>
      </c>
      <c r="I4146" s="5" t="s">
        <v>69</v>
      </c>
      <c r="J4146" s="5" t="s">
        <v>38</v>
      </c>
      <c r="K4146" s="5" t="s">
        <v>39</v>
      </c>
      <c r="L4146" s="5" t="s">
        <v>40</v>
      </c>
      <c r="M4146" s="5" t="s">
        <v>56</v>
      </c>
      <c r="N4146" s="5">
        <v>1</v>
      </c>
      <c r="O4146" s="7">
        <v>52379</v>
      </c>
      <c r="P4146" s="8">
        <v>0.05</v>
      </c>
      <c r="Q4146" s="7">
        <v>44639</v>
      </c>
      <c r="R4146" s="9">
        <f t="shared" si="516"/>
        <v>49760.049999999996</v>
      </c>
      <c r="S4146" s="9">
        <f t="shared" si="517"/>
        <v>44639</v>
      </c>
      <c r="T4146" s="9">
        <f t="shared" si="518"/>
        <v>5121.0499999999956</v>
      </c>
      <c r="U4146" s="10">
        <f t="shared" si="519"/>
        <v>0.1029148885501521</v>
      </c>
      <c r="V4146" s="5" t="s">
        <v>42</v>
      </c>
    </row>
    <row r="4147" spans="1:22" x14ac:dyDescent="0.3">
      <c r="A4147" s="5" t="s">
        <v>4234</v>
      </c>
      <c r="B4147" s="6">
        <v>45962</v>
      </c>
      <c r="C4147" s="5">
        <f t="shared" si="512"/>
        <v>2025</v>
      </c>
      <c r="D4147" s="5">
        <f t="shared" si="513"/>
        <v>11</v>
      </c>
      <c r="E4147" s="5" t="str">
        <f t="shared" si="514"/>
        <v>Nov</v>
      </c>
      <c r="F4147" s="5" t="str">
        <f t="shared" si="515"/>
        <v>Q4</v>
      </c>
      <c r="G4147" s="5" t="s">
        <v>58</v>
      </c>
      <c r="H4147" s="5" t="s">
        <v>68</v>
      </c>
      <c r="I4147" s="5" t="s">
        <v>69</v>
      </c>
      <c r="J4147" s="5" t="s">
        <v>81</v>
      </c>
      <c r="K4147" s="5" t="s">
        <v>146</v>
      </c>
      <c r="L4147" s="5" t="s">
        <v>76</v>
      </c>
      <c r="M4147" s="5" t="s">
        <v>56</v>
      </c>
      <c r="N4147" s="5">
        <v>4</v>
      </c>
      <c r="O4147" s="7">
        <v>8665</v>
      </c>
      <c r="P4147" s="8">
        <v>0.1</v>
      </c>
      <c r="Q4147" s="7">
        <v>5309</v>
      </c>
      <c r="R4147" s="9">
        <f t="shared" si="516"/>
        <v>31194</v>
      </c>
      <c r="S4147" s="9">
        <f t="shared" si="517"/>
        <v>21236</v>
      </c>
      <c r="T4147" s="9">
        <f t="shared" si="518"/>
        <v>9958</v>
      </c>
      <c r="U4147" s="10">
        <f t="shared" si="519"/>
        <v>0.31922805667756621</v>
      </c>
      <c r="V4147" s="5" t="s">
        <v>42</v>
      </c>
    </row>
    <row r="4148" spans="1:22" x14ac:dyDescent="0.3">
      <c r="A4148" s="5" t="s">
        <v>4235</v>
      </c>
      <c r="B4148" s="6">
        <v>45962</v>
      </c>
      <c r="C4148" s="5">
        <f t="shared" si="512"/>
        <v>2025</v>
      </c>
      <c r="D4148" s="5">
        <f t="shared" si="513"/>
        <v>11</v>
      </c>
      <c r="E4148" s="5" t="str">
        <f t="shared" si="514"/>
        <v>Nov</v>
      </c>
      <c r="F4148" s="5" t="str">
        <f t="shared" si="515"/>
        <v>Q4</v>
      </c>
      <c r="G4148" s="5" t="s">
        <v>58</v>
      </c>
      <c r="H4148" s="5" t="s">
        <v>68</v>
      </c>
      <c r="I4148" s="5" t="s">
        <v>69</v>
      </c>
      <c r="J4148" s="5" t="s">
        <v>46</v>
      </c>
      <c r="K4148" s="5" t="s">
        <v>89</v>
      </c>
      <c r="L4148" s="5" t="s">
        <v>40</v>
      </c>
      <c r="M4148" s="5" t="s">
        <v>49</v>
      </c>
      <c r="N4148" s="5">
        <v>3</v>
      </c>
      <c r="O4148" s="7">
        <v>2262</v>
      </c>
      <c r="P4148" s="8">
        <v>0.15</v>
      </c>
      <c r="Q4148" s="7">
        <v>1323</v>
      </c>
      <c r="R4148" s="9">
        <f t="shared" si="516"/>
        <v>5768.0999999999995</v>
      </c>
      <c r="S4148" s="9">
        <f t="shared" si="517"/>
        <v>3969</v>
      </c>
      <c r="T4148" s="9">
        <f t="shared" si="518"/>
        <v>1799.0999999999995</v>
      </c>
      <c r="U4148" s="10">
        <f t="shared" si="519"/>
        <v>0.31190513340614756</v>
      </c>
      <c r="V4148" s="5" t="s">
        <v>42</v>
      </c>
    </row>
    <row r="4149" spans="1:22" x14ac:dyDescent="0.3">
      <c r="A4149" s="5" t="s">
        <v>4236</v>
      </c>
      <c r="B4149" s="6">
        <v>45963</v>
      </c>
      <c r="C4149" s="5">
        <f t="shared" si="512"/>
        <v>2025</v>
      </c>
      <c r="D4149" s="5">
        <f t="shared" si="513"/>
        <v>11</v>
      </c>
      <c r="E4149" s="5" t="str">
        <f t="shared" si="514"/>
        <v>Nov</v>
      </c>
      <c r="F4149" s="5" t="str">
        <f t="shared" si="515"/>
        <v>Q4</v>
      </c>
      <c r="G4149" s="5" t="s">
        <v>58</v>
      </c>
      <c r="H4149" s="5" t="s">
        <v>59</v>
      </c>
      <c r="I4149" s="5" t="s">
        <v>60</v>
      </c>
      <c r="J4149" s="5" t="s">
        <v>46</v>
      </c>
      <c r="K4149" s="5" t="s">
        <v>47</v>
      </c>
      <c r="L4149" s="5" t="s">
        <v>40</v>
      </c>
      <c r="M4149" s="5" t="s">
        <v>56</v>
      </c>
      <c r="N4149" s="5">
        <v>1</v>
      </c>
      <c r="O4149" s="7">
        <v>446</v>
      </c>
      <c r="P4149" s="8">
        <v>0.05</v>
      </c>
      <c r="Q4149" s="7">
        <v>199</v>
      </c>
      <c r="R4149" s="9">
        <f t="shared" si="516"/>
        <v>423.7</v>
      </c>
      <c r="S4149" s="9">
        <f t="shared" si="517"/>
        <v>199</v>
      </c>
      <c r="T4149" s="9">
        <f t="shared" si="518"/>
        <v>224.7</v>
      </c>
      <c r="U4149" s="10">
        <f t="shared" si="519"/>
        <v>0.53032806230823692</v>
      </c>
      <c r="V4149" s="5" t="s">
        <v>42</v>
      </c>
    </row>
    <row r="4150" spans="1:22" x14ac:dyDescent="0.3">
      <c r="A4150" s="5" t="s">
        <v>4237</v>
      </c>
      <c r="B4150" s="6">
        <v>45963</v>
      </c>
      <c r="C4150" s="5">
        <f t="shared" si="512"/>
        <v>2025</v>
      </c>
      <c r="D4150" s="5">
        <f t="shared" si="513"/>
        <v>11</v>
      </c>
      <c r="E4150" s="5" t="str">
        <f t="shared" si="514"/>
        <v>Nov</v>
      </c>
      <c r="F4150" s="5" t="str">
        <f t="shared" si="515"/>
        <v>Q4</v>
      </c>
      <c r="G4150" s="5" t="s">
        <v>51</v>
      </c>
      <c r="H4150" s="5" t="s">
        <v>106</v>
      </c>
      <c r="I4150" s="5" t="s">
        <v>107</v>
      </c>
      <c r="J4150" s="5" t="s">
        <v>46</v>
      </c>
      <c r="K4150" s="5" t="s">
        <v>89</v>
      </c>
      <c r="L4150" s="5" t="s">
        <v>40</v>
      </c>
      <c r="M4150" s="5" t="s">
        <v>56</v>
      </c>
      <c r="N4150" s="5">
        <v>2</v>
      </c>
      <c r="O4150" s="7">
        <v>2276</v>
      </c>
      <c r="P4150" s="8">
        <v>0.05</v>
      </c>
      <c r="Q4150" s="7">
        <v>1356</v>
      </c>
      <c r="R4150" s="9">
        <f t="shared" si="516"/>
        <v>4324.3999999999996</v>
      </c>
      <c r="S4150" s="9">
        <f t="shared" si="517"/>
        <v>2712</v>
      </c>
      <c r="T4150" s="9">
        <f t="shared" si="518"/>
        <v>1612.3999999999996</v>
      </c>
      <c r="U4150" s="10">
        <f t="shared" si="519"/>
        <v>0.37286097493293863</v>
      </c>
      <c r="V4150" s="5" t="s">
        <v>42</v>
      </c>
    </row>
    <row r="4151" spans="1:22" x14ac:dyDescent="0.3">
      <c r="A4151" s="5" t="s">
        <v>4238</v>
      </c>
      <c r="B4151" s="6">
        <v>45963</v>
      </c>
      <c r="C4151" s="5">
        <f t="shared" si="512"/>
        <v>2025</v>
      </c>
      <c r="D4151" s="5">
        <f t="shared" si="513"/>
        <v>11</v>
      </c>
      <c r="E4151" s="5" t="str">
        <f t="shared" si="514"/>
        <v>Nov</v>
      </c>
      <c r="F4151" s="5" t="str">
        <f t="shared" si="515"/>
        <v>Q4</v>
      </c>
      <c r="G4151" s="5" t="s">
        <v>58</v>
      </c>
      <c r="H4151" s="5" t="s">
        <v>68</v>
      </c>
      <c r="I4151" s="5" t="s">
        <v>69</v>
      </c>
      <c r="J4151" s="5" t="s">
        <v>54</v>
      </c>
      <c r="K4151" s="5" t="s">
        <v>55</v>
      </c>
      <c r="L4151" s="5" t="s">
        <v>48</v>
      </c>
      <c r="M4151" s="5" t="s">
        <v>56</v>
      </c>
      <c r="N4151" s="5">
        <v>2</v>
      </c>
      <c r="O4151" s="7">
        <v>2616</v>
      </c>
      <c r="P4151" s="8">
        <v>0</v>
      </c>
      <c r="Q4151" s="7">
        <v>1576</v>
      </c>
      <c r="R4151" s="9">
        <f t="shared" si="516"/>
        <v>5232</v>
      </c>
      <c r="S4151" s="9">
        <f t="shared" si="517"/>
        <v>3152</v>
      </c>
      <c r="T4151" s="9">
        <f t="shared" si="518"/>
        <v>2080</v>
      </c>
      <c r="U4151" s="10">
        <f t="shared" si="519"/>
        <v>0.39755351681957185</v>
      </c>
      <c r="V4151" s="5" t="s">
        <v>42</v>
      </c>
    </row>
    <row r="4152" spans="1:22" x14ac:dyDescent="0.3">
      <c r="A4152" s="5" t="s">
        <v>4239</v>
      </c>
      <c r="B4152" s="6">
        <v>45963</v>
      </c>
      <c r="C4152" s="5">
        <f t="shared" si="512"/>
        <v>2025</v>
      </c>
      <c r="D4152" s="5">
        <f t="shared" si="513"/>
        <v>11</v>
      </c>
      <c r="E4152" s="5" t="str">
        <f t="shared" si="514"/>
        <v>Nov</v>
      </c>
      <c r="F4152" s="5" t="str">
        <f t="shared" si="515"/>
        <v>Q4</v>
      </c>
      <c r="G4152" s="5" t="s">
        <v>63</v>
      </c>
      <c r="H4152" s="5" t="s">
        <v>86</v>
      </c>
      <c r="I4152" s="5" t="s">
        <v>87</v>
      </c>
      <c r="J4152" s="5" t="s">
        <v>46</v>
      </c>
      <c r="K4152" s="5" t="s">
        <v>89</v>
      </c>
      <c r="L4152" s="5" t="s">
        <v>76</v>
      </c>
      <c r="M4152" s="5" t="s">
        <v>56</v>
      </c>
      <c r="N4152" s="5">
        <v>1</v>
      </c>
      <c r="O4152" s="7">
        <v>2289</v>
      </c>
      <c r="P4152" s="8">
        <v>0.15</v>
      </c>
      <c r="Q4152" s="7">
        <v>1310</v>
      </c>
      <c r="R4152" s="9">
        <f t="shared" si="516"/>
        <v>1945.6499999999999</v>
      </c>
      <c r="S4152" s="9">
        <f t="shared" si="517"/>
        <v>1310</v>
      </c>
      <c r="T4152" s="9">
        <f t="shared" si="518"/>
        <v>635.64999999999986</v>
      </c>
      <c r="U4152" s="10">
        <f t="shared" si="519"/>
        <v>0.32670315832755115</v>
      </c>
      <c r="V4152" s="5" t="s">
        <v>42</v>
      </c>
    </row>
    <row r="4153" spans="1:22" x14ac:dyDescent="0.3">
      <c r="A4153" s="5" t="s">
        <v>4240</v>
      </c>
      <c r="B4153" s="6">
        <v>45964</v>
      </c>
      <c r="C4153" s="5">
        <f t="shared" si="512"/>
        <v>2025</v>
      </c>
      <c r="D4153" s="5">
        <f t="shared" si="513"/>
        <v>11</v>
      </c>
      <c r="E4153" s="5" t="str">
        <f t="shared" si="514"/>
        <v>Nov</v>
      </c>
      <c r="F4153" s="5" t="str">
        <f t="shared" si="515"/>
        <v>Q4</v>
      </c>
      <c r="G4153" s="5" t="s">
        <v>35</v>
      </c>
      <c r="H4153" s="5" t="s">
        <v>44</v>
      </c>
      <c r="I4153" s="5" t="s">
        <v>45</v>
      </c>
      <c r="J4153" s="5" t="s">
        <v>38</v>
      </c>
      <c r="K4153" s="5" t="s">
        <v>104</v>
      </c>
      <c r="L4153" s="5" t="s">
        <v>40</v>
      </c>
      <c r="M4153" s="5" t="s">
        <v>41</v>
      </c>
      <c r="N4153" s="5">
        <v>1</v>
      </c>
      <c r="O4153" s="7">
        <v>1443</v>
      </c>
      <c r="P4153" s="8">
        <v>0.15</v>
      </c>
      <c r="Q4153" s="7">
        <v>708</v>
      </c>
      <c r="R4153" s="9">
        <f t="shared" si="516"/>
        <v>1226.55</v>
      </c>
      <c r="S4153" s="9">
        <f t="shared" si="517"/>
        <v>708</v>
      </c>
      <c r="T4153" s="9">
        <f t="shared" si="518"/>
        <v>518.54999999999995</v>
      </c>
      <c r="U4153" s="10">
        <f t="shared" si="519"/>
        <v>0.42277118747706982</v>
      </c>
      <c r="V4153" s="5" t="s">
        <v>42</v>
      </c>
    </row>
    <row r="4154" spans="1:22" x14ac:dyDescent="0.3">
      <c r="A4154" s="5" t="s">
        <v>4241</v>
      </c>
      <c r="B4154" s="6">
        <v>45964</v>
      </c>
      <c r="C4154" s="5">
        <f t="shared" si="512"/>
        <v>2025</v>
      </c>
      <c r="D4154" s="5">
        <f t="shared" si="513"/>
        <v>11</v>
      </c>
      <c r="E4154" s="5" t="str">
        <f t="shared" si="514"/>
        <v>Nov</v>
      </c>
      <c r="F4154" s="5" t="str">
        <f t="shared" si="515"/>
        <v>Q4</v>
      </c>
      <c r="G4154" s="5" t="s">
        <v>58</v>
      </c>
      <c r="H4154" s="5" t="s">
        <v>72</v>
      </c>
      <c r="I4154" s="5" t="s">
        <v>73</v>
      </c>
      <c r="J4154" s="5" t="s">
        <v>46</v>
      </c>
      <c r="K4154" s="5" t="s">
        <v>66</v>
      </c>
      <c r="L4154" s="5" t="s">
        <v>76</v>
      </c>
      <c r="M4154" s="5" t="s">
        <v>56</v>
      </c>
      <c r="N4154" s="5">
        <v>3</v>
      </c>
      <c r="O4154" s="7">
        <v>321</v>
      </c>
      <c r="P4154" s="8">
        <v>0.15</v>
      </c>
      <c r="Q4154" s="7">
        <v>129</v>
      </c>
      <c r="R4154" s="9">
        <f t="shared" si="516"/>
        <v>818.55</v>
      </c>
      <c r="S4154" s="9">
        <f t="shared" si="517"/>
        <v>387</v>
      </c>
      <c r="T4154" s="9">
        <f t="shared" si="518"/>
        <v>431.54999999999995</v>
      </c>
      <c r="U4154" s="10">
        <f t="shared" si="519"/>
        <v>0.52721275426058267</v>
      </c>
      <c r="V4154" s="5" t="s">
        <v>42</v>
      </c>
    </row>
    <row r="4155" spans="1:22" x14ac:dyDescent="0.3">
      <c r="A4155" s="5" t="s">
        <v>4242</v>
      </c>
      <c r="B4155" s="6">
        <v>45964</v>
      </c>
      <c r="C4155" s="5">
        <f t="shared" si="512"/>
        <v>2025</v>
      </c>
      <c r="D4155" s="5">
        <f t="shared" si="513"/>
        <v>11</v>
      </c>
      <c r="E4155" s="5" t="str">
        <f t="shared" si="514"/>
        <v>Nov</v>
      </c>
      <c r="F4155" s="5" t="str">
        <f t="shared" si="515"/>
        <v>Q4</v>
      </c>
      <c r="G4155" s="5" t="s">
        <v>51</v>
      </c>
      <c r="H4155" s="5" t="s">
        <v>52</v>
      </c>
      <c r="I4155" s="5" t="s">
        <v>53</v>
      </c>
      <c r="J4155" s="5" t="s">
        <v>54</v>
      </c>
      <c r="K4155" s="5" t="s">
        <v>55</v>
      </c>
      <c r="L4155" s="5" t="s">
        <v>76</v>
      </c>
      <c r="M4155" s="5" t="s">
        <v>49</v>
      </c>
      <c r="N4155" s="5">
        <v>1</v>
      </c>
      <c r="O4155" s="7">
        <v>2973</v>
      </c>
      <c r="P4155" s="8">
        <v>0.05</v>
      </c>
      <c r="Q4155" s="7">
        <v>1776</v>
      </c>
      <c r="R4155" s="9">
        <f t="shared" si="516"/>
        <v>2824.35</v>
      </c>
      <c r="S4155" s="9">
        <f t="shared" si="517"/>
        <v>1776</v>
      </c>
      <c r="T4155" s="9">
        <f t="shared" si="518"/>
        <v>1048.3499999999999</v>
      </c>
      <c r="U4155" s="10">
        <f t="shared" si="519"/>
        <v>0.37118275001327738</v>
      </c>
      <c r="V4155" s="5" t="s">
        <v>42</v>
      </c>
    </row>
    <row r="4156" spans="1:22" x14ac:dyDescent="0.3">
      <c r="A4156" s="5" t="s">
        <v>4243</v>
      </c>
      <c r="B4156" s="6">
        <v>45964</v>
      </c>
      <c r="C4156" s="5">
        <f t="shared" si="512"/>
        <v>2025</v>
      </c>
      <c r="D4156" s="5">
        <f t="shared" si="513"/>
        <v>11</v>
      </c>
      <c r="E4156" s="5" t="str">
        <f t="shared" si="514"/>
        <v>Nov</v>
      </c>
      <c r="F4156" s="5" t="str">
        <f t="shared" si="515"/>
        <v>Q4</v>
      </c>
      <c r="G4156" s="5" t="s">
        <v>58</v>
      </c>
      <c r="H4156" s="5" t="s">
        <v>68</v>
      </c>
      <c r="I4156" s="5" t="s">
        <v>69</v>
      </c>
      <c r="J4156" s="5" t="s">
        <v>46</v>
      </c>
      <c r="K4156" s="5" t="s">
        <v>89</v>
      </c>
      <c r="L4156" s="5" t="s">
        <v>40</v>
      </c>
      <c r="M4156" s="5" t="s">
        <v>56</v>
      </c>
      <c r="N4156" s="5">
        <v>2</v>
      </c>
      <c r="O4156" s="7">
        <v>2047</v>
      </c>
      <c r="P4156" s="8">
        <v>0.1</v>
      </c>
      <c r="Q4156" s="7">
        <v>1157</v>
      </c>
      <c r="R4156" s="9">
        <f t="shared" si="516"/>
        <v>3684.6</v>
      </c>
      <c r="S4156" s="9">
        <f t="shared" si="517"/>
        <v>2314</v>
      </c>
      <c r="T4156" s="9">
        <f t="shared" si="518"/>
        <v>1370.6</v>
      </c>
      <c r="U4156" s="10">
        <f t="shared" si="519"/>
        <v>0.3719806763285024</v>
      </c>
      <c r="V4156" s="5" t="s">
        <v>42</v>
      </c>
    </row>
    <row r="4157" spans="1:22" x14ac:dyDescent="0.3">
      <c r="A4157" s="5" t="s">
        <v>4244</v>
      </c>
      <c r="B4157" s="6">
        <v>45964</v>
      </c>
      <c r="C4157" s="5">
        <f t="shared" si="512"/>
        <v>2025</v>
      </c>
      <c r="D4157" s="5">
        <f t="shared" si="513"/>
        <v>11</v>
      </c>
      <c r="E4157" s="5" t="str">
        <f t="shared" si="514"/>
        <v>Nov</v>
      </c>
      <c r="F4157" s="5" t="str">
        <f t="shared" si="515"/>
        <v>Q4</v>
      </c>
      <c r="G4157" s="5" t="s">
        <v>51</v>
      </c>
      <c r="H4157" s="5" t="s">
        <v>79</v>
      </c>
      <c r="I4157" s="5" t="s">
        <v>80</v>
      </c>
      <c r="J4157" s="5" t="s">
        <v>46</v>
      </c>
      <c r="K4157" s="5" t="s">
        <v>47</v>
      </c>
      <c r="L4157" s="5" t="s">
        <v>76</v>
      </c>
      <c r="M4157" s="5" t="s">
        <v>49</v>
      </c>
      <c r="N4157" s="5">
        <v>1</v>
      </c>
      <c r="O4157" s="7">
        <v>468</v>
      </c>
      <c r="P4157" s="8">
        <v>0</v>
      </c>
      <c r="Q4157" s="7">
        <v>214</v>
      </c>
      <c r="R4157" s="9">
        <f t="shared" si="516"/>
        <v>468</v>
      </c>
      <c r="S4157" s="9">
        <f t="shared" si="517"/>
        <v>214</v>
      </c>
      <c r="T4157" s="9">
        <f t="shared" si="518"/>
        <v>254</v>
      </c>
      <c r="U4157" s="10">
        <f t="shared" si="519"/>
        <v>0.54273504273504269</v>
      </c>
      <c r="V4157" s="5" t="s">
        <v>42</v>
      </c>
    </row>
    <row r="4158" spans="1:22" x14ac:dyDescent="0.3">
      <c r="A4158" s="5" t="s">
        <v>4245</v>
      </c>
      <c r="B4158" s="6">
        <v>45964</v>
      </c>
      <c r="C4158" s="5">
        <f t="shared" si="512"/>
        <v>2025</v>
      </c>
      <c r="D4158" s="5">
        <f t="shared" si="513"/>
        <v>11</v>
      </c>
      <c r="E4158" s="5" t="str">
        <f t="shared" si="514"/>
        <v>Nov</v>
      </c>
      <c r="F4158" s="5" t="str">
        <f t="shared" si="515"/>
        <v>Q4</v>
      </c>
      <c r="G4158" s="5" t="s">
        <v>63</v>
      </c>
      <c r="H4158" s="5" t="s">
        <v>86</v>
      </c>
      <c r="I4158" s="5" t="s">
        <v>87</v>
      </c>
      <c r="J4158" s="5" t="s">
        <v>38</v>
      </c>
      <c r="K4158" s="5" t="s">
        <v>104</v>
      </c>
      <c r="L4158" s="5" t="s">
        <v>76</v>
      </c>
      <c r="M4158" s="5" t="s">
        <v>49</v>
      </c>
      <c r="N4158" s="5">
        <v>3</v>
      </c>
      <c r="O4158" s="7">
        <v>1420</v>
      </c>
      <c r="P4158" s="8">
        <v>0</v>
      </c>
      <c r="Q4158" s="7">
        <v>724</v>
      </c>
      <c r="R4158" s="9">
        <f t="shared" si="516"/>
        <v>4260</v>
      </c>
      <c r="S4158" s="9">
        <f t="shared" si="517"/>
        <v>2172</v>
      </c>
      <c r="T4158" s="9">
        <f t="shared" si="518"/>
        <v>2088</v>
      </c>
      <c r="U4158" s="10">
        <f t="shared" si="519"/>
        <v>0.49014084507042255</v>
      </c>
      <c r="V4158" s="5" t="s">
        <v>42</v>
      </c>
    </row>
    <row r="4159" spans="1:22" x14ac:dyDescent="0.3">
      <c r="A4159" s="5" t="s">
        <v>4246</v>
      </c>
      <c r="B4159" s="6">
        <v>45964</v>
      </c>
      <c r="C4159" s="5">
        <f t="shared" si="512"/>
        <v>2025</v>
      </c>
      <c r="D4159" s="5">
        <f t="shared" si="513"/>
        <v>11</v>
      </c>
      <c r="E4159" s="5" t="str">
        <f t="shared" si="514"/>
        <v>Nov</v>
      </c>
      <c r="F4159" s="5" t="str">
        <f t="shared" si="515"/>
        <v>Q4</v>
      </c>
      <c r="G4159" s="5" t="s">
        <v>58</v>
      </c>
      <c r="H4159" s="5" t="s">
        <v>59</v>
      </c>
      <c r="I4159" s="5" t="s">
        <v>60</v>
      </c>
      <c r="J4159" s="5" t="s">
        <v>54</v>
      </c>
      <c r="K4159" s="5" t="s">
        <v>99</v>
      </c>
      <c r="L4159" s="5" t="s">
        <v>76</v>
      </c>
      <c r="M4159" s="5" t="s">
        <v>41</v>
      </c>
      <c r="N4159" s="5">
        <v>5</v>
      </c>
      <c r="O4159" s="7">
        <v>1820</v>
      </c>
      <c r="P4159" s="8">
        <v>0.05</v>
      </c>
      <c r="Q4159" s="7">
        <v>947</v>
      </c>
      <c r="R4159" s="9">
        <f t="shared" si="516"/>
        <v>8645</v>
      </c>
      <c r="S4159" s="9">
        <f t="shared" si="517"/>
        <v>4735</v>
      </c>
      <c r="T4159" s="9">
        <f t="shared" si="518"/>
        <v>3910</v>
      </c>
      <c r="U4159" s="10">
        <f t="shared" si="519"/>
        <v>0.45228455754771546</v>
      </c>
      <c r="V4159" s="5" t="s">
        <v>42</v>
      </c>
    </row>
    <row r="4160" spans="1:22" x14ac:dyDescent="0.3">
      <c r="A4160" s="5" t="s">
        <v>4247</v>
      </c>
      <c r="B4160" s="6">
        <v>45965</v>
      </c>
      <c r="C4160" s="5">
        <f t="shared" si="512"/>
        <v>2025</v>
      </c>
      <c r="D4160" s="5">
        <f t="shared" si="513"/>
        <v>11</v>
      </c>
      <c r="E4160" s="5" t="str">
        <f t="shared" si="514"/>
        <v>Nov</v>
      </c>
      <c r="F4160" s="5" t="str">
        <f t="shared" si="515"/>
        <v>Q4</v>
      </c>
      <c r="G4160" s="5" t="s">
        <v>58</v>
      </c>
      <c r="H4160" s="5" t="s">
        <v>72</v>
      </c>
      <c r="I4160" s="5" t="s">
        <v>73</v>
      </c>
      <c r="J4160" s="5" t="s">
        <v>38</v>
      </c>
      <c r="K4160" s="5" t="s">
        <v>75</v>
      </c>
      <c r="L4160" s="5" t="s">
        <v>40</v>
      </c>
      <c r="M4160" s="5" t="s">
        <v>56</v>
      </c>
      <c r="N4160" s="5">
        <v>1</v>
      </c>
      <c r="O4160" s="7">
        <v>11509</v>
      </c>
      <c r="P4160" s="8">
        <v>0.15</v>
      </c>
      <c r="Q4160" s="7">
        <v>8289</v>
      </c>
      <c r="R4160" s="9">
        <f t="shared" si="516"/>
        <v>9782.65</v>
      </c>
      <c r="S4160" s="9">
        <f t="shared" si="517"/>
        <v>8289</v>
      </c>
      <c r="T4160" s="9">
        <f t="shared" si="518"/>
        <v>1493.6499999999996</v>
      </c>
      <c r="U4160" s="10">
        <f t="shared" si="519"/>
        <v>0.15268357755822806</v>
      </c>
      <c r="V4160" s="5" t="s">
        <v>42</v>
      </c>
    </row>
    <row r="4161" spans="1:22" x14ac:dyDescent="0.3">
      <c r="A4161" s="5" t="s">
        <v>4248</v>
      </c>
      <c r="B4161" s="6">
        <v>45965</v>
      </c>
      <c r="C4161" s="5">
        <f t="shared" si="512"/>
        <v>2025</v>
      </c>
      <c r="D4161" s="5">
        <f t="shared" si="513"/>
        <v>11</v>
      </c>
      <c r="E4161" s="5" t="str">
        <f t="shared" si="514"/>
        <v>Nov</v>
      </c>
      <c r="F4161" s="5" t="str">
        <f t="shared" si="515"/>
        <v>Q4</v>
      </c>
      <c r="G4161" s="5" t="s">
        <v>58</v>
      </c>
      <c r="H4161" s="5" t="s">
        <v>72</v>
      </c>
      <c r="I4161" s="5" t="s">
        <v>73</v>
      </c>
      <c r="J4161" s="5" t="s">
        <v>46</v>
      </c>
      <c r="K4161" s="5" t="s">
        <v>89</v>
      </c>
      <c r="L4161" s="5" t="s">
        <v>76</v>
      </c>
      <c r="M4161" s="5" t="s">
        <v>56</v>
      </c>
      <c r="N4161" s="5">
        <v>2</v>
      </c>
      <c r="O4161" s="7">
        <v>2175</v>
      </c>
      <c r="P4161" s="8">
        <v>0.1</v>
      </c>
      <c r="Q4161" s="7">
        <v>1271</v>
      </c>
      <c r="R4161" s="9">
        <f t="shared" si="516"/>
        <v>3915</v>
      </c>
      <c r="S4161" s="9">
        <f t="shared" si="517"/>
        <v>2542</v>
      </c>
      <c r="T4161" s="9">
        <f t="shared" si="518"/>
        <v>1373</v>
      </c>
      <c r="U4161" s="10">
        <f t="shared" si="519"/>
        <v>0.35070242656449552</v>
      </c>
      <c r="V4161" s="5" t="s">
        <v>42</v>
      </c>
    </row>
    <row r="4162" spans="1:22" x14ac:dyDescent="0.3">
      <c r="A4162" s="5" t="s">
        <v>4249</v>
      </c>
      <c r="B4162" s="6">
        <v>45965</v>
      </c>
      <c r="C4162" s="5">
        <f t="shared" ref="C4162:C4225" si="520">YEAR(B4162)</f>
        <v>2025</v>
      </c>
      <c r="D4162" s="5">
        <f t="shared" ref="D4162:D4225" si="521">MONTH(B4162)</f>
        <v>11</v>
      </c>
      <c r="E4162" s="5" t="str">
        <f t="shared" ref="E4162:E4225" si="522">TEXT(B4162,"mmm")</f>
        <v>Nov</v>
      </c>
      <c r="F4162" s="5" t="str">
        <f t="shared" ref="F4162:F4225" si="523">"Q"&amp;ROUNDUP(D4162/3,0)</f>
        <v>Q4</v>
      </c>
      <c r="G4162" s="5" t="s">
        <v>35</v>
      </c>
      <c r="H4162" s="5" t="s">
        <v>91</v>
      </c>
      <c r="I4162" s="5" t="s">
        <v>92</v>
      </c>
      <c r="J4162" s="5" t="s">
        <v>38</v>
      </c>
      <c r="K4162" s="5" t="s">
        <v>75</v>
      </c>
      <c r="L4162" s="5" t="s">
        <v>40</v>
      </c>
      <c r="M4162" s="5" t="s">
        <v>56</v>
      </c>
      <c r="N4162" s="5">
        <v>3</v>
      </c>
      <c r="O4162" s="7">
        <v>11253</v>
      </c>
      <c r="P4162" s="8">
        <v>0</v>
      </c>
      <c r="Q4162" s="7">
        <v>8115</v>
      </c>
      <c r="R4162" s="9">
        <f t="shared" ref="R4162:R4225" si="524">N4162*O4162*(1-P4162)</f>
        <v>33759</v>
      </c>
      <c r="S4162" s="9">
        <f t="shared" ref="S4162:S4225" si="525">N4162*Q4162</f>
        <v>24345</v>
      </c>
      <c r="T4162" s="9">
        <f t="shared" ref="T4162:T4225" si="526">R4162-S4162</f>
        <v>9414</v>
      </c>
      <c r="U4162" s="10">
        <f t="shared" ref="U4162:U4225" si="527">IF(R4162=0,0,T4162/R4162)</f>
        <v>0.27885897094108236</v>
      </c>
      <c r="V4162" s="5" t="s">
        <v>42</v>
      </c>
    </row>
    <row r="4163" spans="1:22" x14ac:dyDescent="0.3">
      <c r="A4163" s="5" t="s">
        <v>4250</v>
      </c>
      <c r="B4163" s="6">
        <v>45965</v>
      </c>
      <c r="C4163" s="5">
        <f t="shared" si="520"/>
        <v>2025</v>
      </c>
      <c r="D4163" s="5">
        <f t="shared" si="521"/>
        <v>11</v>
      </c>
      <c r="E4163" s="5" t="str">
        <f t="shared" si="522"/>
        <v>Nov</v>
      </c>
      <c r="F4163" s="5" t="str">
        <f t="shared" si="523"/>
        <v>Q4</v>
      </c>
      <c r="G4163" s="5" t="s">
        <v>51</v>
      </c>
      <c r="H4163" s="5" t="s">
        <v>79</v>
      </c>
      <c r="I4163" s="5" t="s">
        <v>80</v>
      </c>
      <c r="J4163" s="5" t="s">
        <v>54</v>
      </c>
      <c r="K4163" s="5" t="s">
        <v>99</v>
      </c>
      <c r="L4163" s="5" t="s">
        <v>40</v>
      </c>
      <c r="M4163" s="5" t="s">
        <v>41</v>
      </c>
      <c r="N4163" s="5">
        <v>4</v>
      </c>
      <c r="O4163" s="7">
        <v>1690</v>
      </c>
      <c r="P4163" s="8">
        <v>0.2</v>
      </c>
      <c r="Q4163" s="7">
        <v>892</v>
      </c>
      <c r="R4163" s="9">
        <f t="shared" si="524"/>
        <v>5408</v>
      </c>
      <c r="S4163" s="9">
        <f t="shared" si="525"/>
        <v>3568</v>
      </c>
      <c r="T4163" s="9">
        <f t="shared" si="526"/>
        <v>1840</v>
      </c>
      <c r="U4163" s="10">
        <f t="shared" si="527"/>
        <v>0.34023668639053256</v>
      </c>
      <c r="V4163" s="5" t="s">
        <v>120</v>
      </c>
    </row>
    <row r="4164" spans="1:22" x14ac:dyDescent="0.3">
      <c r="A4164" s="5" t="s">
        <v>4251</v>
      </c>
      <c r="B4164" s="6">
        <v>45966</v>
      </c>
      <c r="C4164" s="5">
        <f t="shared" si="520"/>
        <v>2025</v>
      </c>
      <c r="D4164" s="5">
        <f t="shared" si="521"/>
        <v>11</v>
      </c>
      <c r="E4164" s="5" t="str">
        <f t="shared" si="522"/>
        <v>Nov</v>
      </c>
      <c r="F4164" s="5" t="str">
        <f t="shared" si="523"/>
        <v>Q4</v>
      </c>
      <c r="G4164" s="5" t="s">
        <v>58</v>
      </c>
      <c r="H4164" s="5" t="s">
        <v>59</v>
      </c>
      <c r="I4164" s="5" t="s">
        <v>60</v>
      </c>
      <c r="J4164" s="5" t="s">
        <v>38</v>
      </c>
      <c r="K4164" s="5" t="s">
        <v>118</v>
      </c>
      <c r="L4164" s="5" t="s">
        <v>40</v>
      </c>
      <c r="M4164" s="5" t="s">
        <v>56</v>
      </c>
      <c r="N4164" s="5">
        <v>2</v>
      </c>
      <c r="O4164" s="7">
        <v>19006</v>
      </c>
      <c r="P4164" s="8">
        <v>0</v>
      </c>
      <c r="Q4164" s="7">
        <v>14694</v>
      </c>
      <c r="R4164" s="9">
        <f t="shared" si="524"/>
        <v>38012</v>
      </c>
      <c r="S4164" s="9">
        <f t="shared" si="525"/>
        <v>29388</v>
      </c>
      <c r="T4164" s="9">
        <f t="shared" si="526"/>
        <v>8624</v>
      </c>
      <c r="U4164" s="10">
        <f t="shared" si="527"/>
        <v>0.22687572345575083</v>
      </c>
      <c r="V4164" s="5" t="s">
        <v>42</v>
      </c>
    </row>
    <row r="4165" spans="1:22" x14ac:dyDescent="0.3">
      <c r="A4165" s="5" t="s">
        <v>4252</v>
      </c>
      <c r="B4165" s="6">
        <v>45966</v>
      </c>
      <c r="C4165" s="5">
        <f t="shared" si="520"/>
        <v>2025</v>
      </c>
      <c r="D4165" s="5">
        <f t="shared" si="521"/>
        <v>11</v>
      </c>
      <c r="E4165" s="5" t="str">
        <f t="shared" si="522"/>
        <v>Nov</v>
      </c>
      <c r="F4165" s="5" t="str">
        <f t="shared" si="523"/>
        <v>Q4</v>
      </c>
      <c r="G4165" s="5" t="s">
        <v>35</v>
      </c>
      <c r="H4165" s="5" t="s">
        <v>91</v>
      </c>
      <c r="I4165" s="5" t="s">
        <v>92</v>
      </c>
      <c r="J4165" s="5" t="s">
        <v>46</v>
      </c>
      <c r="K4165" s="5" t="s">
        <v>47</v>
      </c>
      <c r="L4165" s="5" t="s">
        <v>48</v>
      </c>
      <c r="M4165" s="5" t="s">
        <v>56</v>
      </c>
      <c r="N4165" s="5">
        <v>3</v>
      </c>
      <c r="O4165" s="7">
        <v>446</v>
      </c>
      <c r="P4165" s="8">
        <v>0</v>
      </c>
      <c r="Q4165" s="7">
        <v>206</v>
      </c>
      <c r="R4165" s="9">
        <f t="shared" si="524"/>
        <v>1338</v>
      </c>
      <c r="S4165" s="9">
        <f t="shared" si="525"/>
        <v>618</v>
      </c>
      <c r="T4165" s="9">
        <f t="shared" si="526"/>
        <v>720</v>
      </c>
      <c r="U4165" s="10">
        <f t="shared" si="527"/>
        <v>0.53811659192825112</v>
      </c>
      <c r="V4165" s="5" t="s">
        <v>42</v>
      </c>
    </row>
    <row r="4166" spans="1:22" x14ac:dyDescent="0.3">
      <c r="A4166" s="5" t="s">
        <v>4253</v>
      </c>
      <c r="B4166" s="6">
        <v>45966</v>
      </c>
      <c r="C4166" s="5">
        <f t="shared" si="520"/>
        <v>2025</v>
      </c>
      <c r="D4166" s="5">
        <f t="shared" si="521"/>
        <v>11</v>
      </c>
      <c r="E4166" s="5" t="str">
        <f t="shared" si="522"/>
        <v>Nov</v>
      </c>
      <c r="F4166" s="5" t="str">
        <f t="shared" si="523"/>
        <v>Q4</v>
      </c>
      <c r="G4166" s="5" t="s">
        <v>63</v>
      </c>
      <c r="H4166" s="5" t="s">
        <v>64</v>
      </c>
      <c r="I4166" s="5" t="s">
        <v>65</v>
      </c>
      <c r="J4166" s="5" t="s">
        <v>54</v>
      </c>
      <c r="K4166" s="5" t="s">
        <v>55</v>
      </c>
      <c r="L4166" s="5" t="s">
        <v>48</v>
      </c>
      <c r="M4166" s="5" t="s">
        <v>41</v>
      </c>
      <c r="N4166" s="5">
        <v>3</v>
      </c>
      <c r="O4166" s="7">
        <v>2974</v>
      </c>
      <c r="P4166" s="8">
        <v>0.05</v>
      </c>
      <c r="Q4166" s="7">
        <v>1817</v>
      </c>
      <c r="R4166" s="9">
        <f t="shared" si="524"/>
        <v>8475.9</v>
      </c>
      <c r="S4166" s="9">
        <f t="shared" si="525"/>
        <v>5451</v>
      </c>
      <c r="T4166" s="9">
        <f t="shared" si="526"/>
        <v>3024.8999999999996</v>
      </c>
      <c r="U4166" s="10">
        <f t="shared" si="527"/>
        <v>0.35688245496053511</v>
      </c>
      <c r="V4166" s="5" t="s">
        <v>42</v>
      </c>
    </row>
    <row r="4167" spans="1:22" x14ac:dyDescent="0.3">
      <c r="A4167" s="5" t="s">
        <v>4254</v>
      </c>
      <c r="B4167" s="6">
        <v>45966</v>
      </c>
      <c r="C4167" s="5">
        <f t="shared" si="520"/>
        <v>2025</v>
      </c>
      <c r="D4167" s="5">
        <f t="shared" si="521"/>
        <v>11</v>
      </c>
      <c r="E4167" s="5" t="str">
        <f t="shared" si="522"/>
        <v>Nov</v>
      </c>
      <c r="F4167" s="5" t="str">
        <f t="shared" si="523"/>
        <v>Q4</v>
      </c>
      <c r="G4167" s="5" t="s">
        <v>63</v>
      </c>
      <c r="H4167" s="5" t="s">
        <v>64</v>
      </c>
      <c r="I4167" s="5" t="s">
        <v>65</v>
      </c>
      <c r="J4167" s="5" t="s">
        <v>46</v>
      </c>
      <c r="K4167" s="5" t="s">
        <v>89</v>
      </c>
      <c r="L4167" s="5" t="s">
        <v>48</v>
      </c>
      <c r="M4167" s="5" t="s">
        <v>56</v>
      </c>
      <c r="N4167" s="5">
        <v>5</v>
      </c>
      <c r="O4167" s="7">
        <v>2080</v>
      </c>
      <c r="P4167" s="8">
        <v>0.15</v>
      </c>
      <c r="Q4167" s="7">
        <v>1221</v>
      </c>
      <c r="R4167" s="9">
        <f t="shared" si="524"/>
        <v>8840</v>
      </c>
      <c r="S4167" s="9">
        <f t="shared" si="525"/>
        <v>6105</v>
      </c>
      <c r="T4167" s="9">
        <f t="shared" si="526"/>
        <v>2735</v>
      </c>
      <c r="U4167" s="10">
        <f t="shared" si="527"/>
        <v>0.30938914027149322</v>
      </c>
      <c r="V4167" s="5" t="s">
        <v>42</v>
      </c>
    </row>
    <row r="4168" spans="1:22" x14ac:dyDescent="0.3">
      <c r="A4168" s="5" t="s">
        <v>4255</v>
      </c>
      <c r="B4168" s="6">
        <v>45967</v>
      </c>
      <c r="C4168" s="5">
        <f t="shared" si="520"/>
        <v>2025</v>
      </c>
      <c r="D4168" s="5">
        <f t="shared" si="521"/>
        <v>11</v>
      </c>
      <c r="E4168" s="5" t="str">
        <f t="shared" si="522"/>
        <v>Nov</v>
      </c>
      <c r="F4168" s="5" t="str">
        <f t="shared" si="523"/>
        <v>Q4</v>
      </c>
      <c r="G4168" s="5" t="s">
        <v>58</v>
      </c>
      <c r="H4168" s="5" t="s">
        <v>59</v>
      </c>
      <c r="I4168" s="5" t="s">
        <v>60</v>
      </c>
      <c r="J4168" s="5" t="s">
        <v>54</v>
      </c>
      <c r="K4168" s="5" t="s">
        <v>84</v>
      </c>
      <c r="L4168" s="5" t="s">
        <v>76</v>
      </c>
      <c r="M4168" s="5" t="s">
        <v>41</v>
      </c>
      <c r="N4168" s="5">
        <v>4</v>
      </c>
      <c r="O4168" s="7">
        <v>2594</v>
      </c>
      <c r="P4168" s="8">
        <v>0.05</v>
      </c>
      <c r="Q4168" s="7">
        <v>1308</v>
      </c>
      <c r="R4168" s="9">
        <f t="shared" si="524"/>
        <v>9857.1999999999989</v>
      </c>
      <c r="S4168" s="9">
        <f t="shared" si="525"/>
        <v>5232</v>
      </c>
      <c r="T4168" s="9">
        <f t="shared" si="526"/>
        <v>4625.1999999999989</v>
      </c>
      <c r="U4168" s="10">
        <f t="shared" si="527"/>
        <v>0.46922046828714031</v>
      </c>
      <c r="V4168" s="5" t="s">
        <v>42</v>
      </c>
    </row>
    <row r="4169" spans="1:22" x14ac:dyDescent="0.3">
      <c r="A4169" s="5" t="s">
        <v>4256</v>
      </c>
      <c r="B4169" s="6">
        <v>45967</v>
      </c>
      <c r="C4169" s="5">
        <f t="shared" si="520"/>
        <v>2025</v>
      </c>
      <c r="D4169" s="5">
        <f t="shared" si="521"/>
        <v>11</v>
      </c>
      <c r="E4169" s="5" t="str">
        <f t="shared" si="522"/>
        <v>Nov</v>
      </c>
      <c r="F4169" s="5" t="str">
        <f t="shared" si="523"/>
        <v>Q4</v>
      </c>
      <c r="G4169" s="5" t="s">
        <v>63</v>
      </c>
      <c r="H4169" s="5" t="s">
        <v>64</v>
      </c>
      <c r="I4169" s="5" t="s">
        <v>65</v>
      </c>
      <c r="J4169" s="5" t="s">
        <v>81</v>
      </c>
      <c r="K4169" s="5" t="s">
        <v>130</v>
      </c>
      <c r="L4169" s="5" t="s">
        <v>48</v>
      </c>
      <c r="M4169" s="5" t="s">
        <v>41</v>
      </c>
      <c r="N4169" s="5">
        <v>1</v>
      </c>
      <c r="O4169" s="7">
        <v>12903</v>
      </c>
      <c r="P4169" s="8">
        <v>0.4</v>
      </c>
      <c r="Q4169" s="7">
        <v>7829</v>
      </c>
      <c r="R4169" s="9">
        <f t="shared" si="524"/>
        <v>7741.7999999999993</v>
      </c>
      <c r="S4169" s="9">
        <f t="shared" si="525"/>
        <v>7829</v>
      </c>
      <c r="T4169" s="9">
        <f t="shared" si="526"/>
        <v>-87.200000000000728</v>
      </c>
      <c r="U4169" s="10">
        <f t="shared" si="527"/>
        <v>-1.1263530445116217E-2</v>
      </c>
      <c r="V4169" s="5" t="s">
        <v>42</v>
      </c>
    </row>
    <row r="4170" spans="1:22" x14ac:dyDescent="0.3">
      <c r="A4170" s="5" t="s">
        <v>4257</v>
      </c>
      <c r="B4170" s="6">
        <v>45967</v>
      </c>
      <c r="C4170" s="5">
        <f t="shared" si="520"/>
        <v>2025</v>
      </c>
      <c r="D4170" s="5">
        <f t="shared" si="521"/>
        <v>11</v>
      </c>
      <c r="E4170" s="5" t="str">
        <f t="shared" si="522"/>
        <v>Nov</v>
      </c>
      <c r="F4170" s="5" t="str">
        <f t="shared" si="523"/>
        <v>Q4</v>
      </c>
      <c r="G4170" s="5" t="s">
        <v>58</v>
      </c>
      <c r="H4170" s="5" t="s">
        <v>68</v>
      </c>
      <c r="I4170" s="5" t="s">
        <v>69</v>
      </c>
      <c r="J4170" s="5" t="s">
        <v>81</v>
      </c>
      <c r="K4170" s="5" t="s">
        <v>130</v>
      </c>
      <c r="L4170" s="5" t="s">
        <v>48</v>
      </c>
      <c r="M4170" s="5" t="s">
        <v>56</v>
      </c>
      <c r="N4170" s="5">
        <v>1</v>
      </c>
      <c r="O4170" s="7">
        <v>14221</v>
      </c>
      <c r="P4170" s="8">
        <v>0.3</v>
      </c>
      <c r="Q4170" s="7">
        <v>8493</v>
      </c>
      <c r="R4170" s="9">
        <f t="shared" si="524"/>
        <v>9954.6999999999989</v>
      </c>
      <c r="S4170" s="9">
        <f t="shared" si="525"/>
        <v>8493</v>
      </c>
      <c r="T4170" s="9">
        <f t="shared" si="526"/>
        <v>1461.6999999999989</v>
      </c>
      <c r="U4170" s="10">
        <f t="shared" si="527"/>
        <v>0.14683516328970225</v>
      </c>
      <c r="V4170" s="5" t="s">
        <v>42</v>
      </c>
    </row>
    <row r="4171" spans="1:22" x14ac:dyDescent="0.3">
      <c r="A4171" s="5" t="s">
        <v>4258</v>
      </c>
      <c r="B4171" s="6">
        <v>45967</v>
      </c>
      <c r="C4171" s="5">
        <f t="shared" si="520"/>
        <v>2025</v>
      </c>
      <c r="D4171" s="5">
        <f t="shared" si="521"/>
        <v>11</v>
      </c>
      <c r="E4171" s="5" t="str">
        <f t="shared" si="522"/>
        <v>Nov</v>
      </c>
      <c r="F4171" s="5" t="str">
        <f t="shared" si="523"/>
        <v>Q4</v>
      </c>
      <c r="G4171" s="5" t="s">
        <v>58</v>
      </c>
      <c r="H4171" s="5" t="s">
        <v>68</v>
      </c>
      <c r="I4171" s="5" t="s">
        <v>69</v>
      </c>
      <c r="J4171" s="5" t="s">
        <v>38</v>
      </c>
      <c r="K4171" s="5" t="s">
        <v>118</v>
      </c>
      <c r="L4171" s="5" t="s">
        <v>40</v>
      </c>
      <c r="M4171" s="5" t="s">
        <v>56</v>
      </c>
      <c r="N4171" s="5">
        <v>3</v>
      </c>
      <c r="O4171" s="7">
        <v>17127</v>
      </c>
      <c r="P4171" s="8">
        <v>0.15</v>
      </c>
      <c r="Q4171" s="7">
        <v>13531</v>
      </c>
      <c r="R4171" s="9">
        <f t="shared" si="524"/>
        <v>43673.85</v>
      </c>
      <c r="S4171" s="9">
        <f t="shared" si="525"/>
        <v>40593</v>
      </c>
      <c r="T4171" s="9">
        <f t="shared" si="526"/>
        <v>3080.8499999999985</v>
      </c>
      <c r="U4171" s="10">
        <f t="shared" si="527"/>
        <v>7.0542212330719611E-2</v>
      </c>
      <c r="V4171" s="5" t="s">
        <v>42</v>
      </c>
    </row>
    <row r="4172" spans="1:22" x14ac:dyDescent="0.3">
      <c r="A4172" s="5" t="s">
        <v>4259</v>
      </c>
      <c r="B4172" s="6">
        <v>45968</v>
      </c>
      <c r="C4172" s="5">
        <f t="shared" si="520"/>
        <v>2025</v>
      </c>
      <c r="D4172" s="5">
        <f t="shared" si="521"/>
        <v>11</v>
      </c>
      <c r="E4172" s="5" t="str">
        <f t="shared" si="522"/>
        <v>Nov</v>
      </c>
      <c r="F4172" s="5" t="str">
        <f t="shared" si="523"/>
        <v>Q4</v>
      </c>
      <c r="G4172" s="5" t="s">
        <v>63</v>
      </c>
      <c r="H4172" s="5" t="s">
        <v>64</v>
      </c>
      <c r="I4172" s="5" t="s">
        <v>65</v>
      </c>
      <c r="J4172" s="5" t="s">
        <v>46</v>
      </c>
      <c r="K4172" s="5" t="s">
        <v>61</v>
      </c>
      <c r="L4172" s="5" t="s">
        <v>40</v>
      </c>
      <c r="M4172" s="5" t="s">
        <v>56</v>
      </c>
      <c r="N4172" s="5">
        <v>2</v>
      </c>
      <c r="O4172" s="7">
        <v>255</v>
      </c>
      <c r="P4172" s="8">
        <v>0</v>
      </c>
      <c r="Q4172" s="7">
        <v>106</v>
      </c>
      <c r="R4172" s="9">
        <f t="shared" si="524"/>
        <v>510</v>
      </c>
      <c r="S4172" s="9">
        <f t="shared" si="525"/>
        <v>212</v>
      </c>
      <c r="T4172" s="9">
        <f t="shared" si="526"/>
        <v>298</v>
      </c>
      <c r="U4172" s="10">
        <f t="shared" si="527"/>
        <v>0.58431372549019611</v>
      </c>
      <c r="V4172" s="5" t="s">
        <v>42</v>
      </c>
    </row>
    <row r="4173" spans="1:22" x14ac:dyDescent="0.3">
      <c r="A4173" s="5" t="s">
        <v>4260</v>
      </c>
      <c r="B4173" s="6">
        <v>45968</v>
      </c>
      <c r="C4173" s="5">
        <f t="shared" si="520"/>
        <v>2025</v>
      </c>
      <c r="D4173" s="5">
        <f t="shared" si="521"/>
        <v>11</v>
      </c>
      <c r="E4173" s="5" t="str">
        <f t="shared" si="522"/>
        <v>Nov</v>
      </c>
      <c r="F4173" s="5" t="str">
        <f t="shared" si="523"/>
        <v>Q4</v>
      </c>
      <c r="G4173" s="5" t="s">
        <v>63</v>
      </c>
      <c r="H4173" s="5" t="s">
        <v>64</v>
      </c>
      <c r="I4173" s="5" t="s">
        <v>65</v>
      </c>
      <c r="J4173" s="5" t="s">
        <v>81</v>
      </c>
      <c r="K4173" s="5" t="s">
        <v>130</v>
      </c>
      <c r="L4173" s="5" t="s">
        <v>40</v>
      </c>
      <c r="M4173" s="5" t="s">
        <v>49</v>
      </c>
      <c r="N4173" s="5">
        <v>1</v>
      </c>
      <c r="O4173" s="7">
        <v>12621</v>
      </c>
      <c r="P4173" s="8">
        <v>0.3</v>
      </c>
      <c r="Q4173" s="7">
        <v>7624</v>
      </c>
      <c r="R4173" s="9">
        <f t="shared" si="524"/>
        <v>8834.6999999999989</v>
      </c>
      <c r="S4173" s="9">
        <f t="shared" si="525"/>
        <v>7624</v>
      </c>
      <c r="T4173" s="9">
        <f t="shared" si="526"/>
        <v>1210.6999999999989</v>
      </c>
      <c r="U4173" s="10">
        <f t="shared" si="527"/>
        <v>0.13703917507102664</v>
      </c>
      <c r="V4173" s="5" t="s">
        <v>42</v>
      </c>
    </row>
    <row r="4174" spans="1:22" x14ac:dyDescent="0.3">
      <c r="A4174" s="5" t="s">
        <v>4261</v>
      </c>
      <c r="B4174" s="6">
        <v>45968</v>
      </c>
      <c r="C4174" s="5">
        <f t="shared" si="520"/>
        <v>2025</v>
      </c>
      <c r="D4174" s="5">
        <f t="shared" si="521"/>
        <v>11</v>
      </c>
      <c r="E4174" s="5" t="str">
        <f t="shared" si="522"/>
        <v>Nov</v>
      </c>
      <c r="F4174" s="5" t="str">
        <f t="shared" si="523"/>
        <v>Q4</v>
      </c>
      <c r="G4174" s="5" t="s">
        <v>51</v>
      </c>
      <c r="H4174" s="5" t="s">
        <v>106</v>
      </c>
      <c r="I4174" s="5" t="s">
        <v>107</v>
      </c>
      <c r="J4174" s="5" t="s">
        <v>38</v>
      </c>
      <c r="K4174" s="5" t="s">
        <v>39</v>
      </c>
      <c r="L4174" s="5" t="s">
        <v>76</v>
      </c>
      <c r="M4174" s="5" t="s">
        <v>49</v>
      </c>
      <c r="N4174" s="5">
        <v>1</v>
      </c>
      <c r="O4174" s="7">
        <v>49690</v>
      </c>
      <c r="P4174" s="8">
        <v>0.15</v>
      </c>
      <c r="Q4174" s="7">
        <v>42024</v>
      </c>
      <c r="R4174" s="9">
        <f t="shared" si="524"/>
        <v>42236.5</v>
      </c>
      <c r="S4174" s="9">
        <f t="shared" si="525"/>
        <v>42024</v>
      </c>
      <c r="T4174" s="9">
        <f t="shared" si="526"/>
        <v>212.5</v>
      </c>
      <c r="U4174" s="10">
        <f t="shared" si="527"/>
        <v>5.0311933990742604E-3</v>
      </c>
      <c r="V4174" s="5" t="s">
        <v>42</v>
      </c>
    </row>
    <row r="4175" spans="1:22" x14ac:dyDescent="0.3">
      <c r="A4175" s="5" t="s">
        <v>4262</v>
      </c>
      <c r="B4175" s="6">
        <v>45968</v>
      </c>
      <c r="C4175" s="5">
        <f t="shared" si="520"/>
        <v>2025</v>
      </c>
      <c r="D4175" s="5">
        <f t="shared" si="521"/>
        <v>11</v>
      </c>
      <c r="E4175" s="5" t="str">
        <f t="shared" si="522"/>
        <v>Nov</v>
      </c>
      <c r="F4175" s="5" t="str">
        <f t="shared" si="523"/>
        <v>Q4</v>
      </c>
      <c r="G4175" s="5" t="s">
        <v>58</v>
      </c>
      <c r="H4175" s="5" t="s">
        <v>72</v>
      </c>
      <c r="I4175" s="5" t="s">
        <v>73</v>
      </c>
      <c r="J4175" s="5" t="s">
        <v>38</v>
      </c>
      <c r="K4175" s="5" t="s">
        <v>118</v>
      </c>
      <c r="L4175" s="5" t="s">
        <v>76</v>
      </c>
      <c r="M4175" s="5" t="s">
        <v>49</v>
      </c>
      <c r="N4175" s="5">
        <v>1</v>
      </c>
      <c r="O4175" s="7">
        <v>19148</v>
      </c>
      <c r="P4175" s="8">
        <v>0</v>
      </c>
      <c r="Q4175" s="7">
        <v>14656</v>
      </c>
      <c r="R4175" s="9">
        <f t="shared" si="524"/>
        <v>19148</v>
      </c>
      <c r="S4175" s="9">
        <f t="shared" si="525"/>
        <v>14656</v>
      </c>
      <c r="T4175" s="9">
        <f t="shared" si="526"/>
        <v>4492</v>
      </c>
      <c r="U4175" s="10">
        <f t="shared" si="527"/>
        <v>0.23459369124712764</v>
      </c>
      <c r="V4175" s="5" t="s">
        <v>42</v>
      </c>
    </row>
    <row r="4176" spans="1:22" x14ac:dyDescent="0.3">
      <c r="A4176" s="5" t="s">
        <v>4263</v>
      </c>
      <c r="B4176" s="6">
        <v>45968</v>
      </c>
      <c r="C4176" s="5">
        <f t="shared" si="520"/>
        <v>2025</v>
      </c>
      <c r="D4176" s="5">
        <f t="shared" si="521"/>
        <v>11</v>
      </c>
      <c r="E4176" s="5" t="str">
        <f t="shared" si="522"/>
        <v>Nov</v>
      </c>
      <c r="F4176" s="5" t="str">
        <f t="shared" si="523"/>
        <v>Q4</v>
      </c>
      <c r="G4176" s="5" t="s">
        <v>35</v>
      </c>
      <c r="H4176" s="5" t="s">
        <v>36</v>
      </c>
      <c r="I4176" s="5" t="s">
        <v>37</v>
      </c>
      <c r="J4176" s="5" t="s">
        <v>54</v>
      </c>
      <c r="K4176" s="5" t="s">
        <v>99</v>
      </c>
      <c r="L4176" s="5" t="s">
        <v>48</v>
      </c>
      <c r="M4176" s="5" t="s">
        <v>56</v>
      </c>
      <c r="N4176" s="5">
        <v>2</v>
      </c>
      <c r="O4176" s="7">
        <v>1962</v>
      </c>
      <c r="P4176" s="8">
        <v>0.05</v>
      </c>
      <c r="Q4176" s="7">
        <v>1014</v>
      </c>
      <c r="R4176" s="9">
        <f t="shared" si="524"/>
        <v>3727.7999999999997</v>
      </c>
      <c r="S4176" s="9">
        <f t="shared" si="525"/>
        <v>2028</v>
      </c>
      <c r="T4176" s="9">
        <f t="shared" si="526"/>
        <v>1699.7999999999997</v>
      </c>
      <c r="U4176" s="10">
        <f t="shared" si="527"/>
        <v>0.45597939803637533</v>
      </c>
      <c r="V4176" s="5" t="s">
        <v>42</v>
      </c>
    </row>
    <row r="4177" spans="1:22" x14ac:dyDescent="0.3">
      <c r="A4177" s="5" t="s">
        <v>4264</v>
      </c>
      <c r="B4177" s="6">
        <v>45968</v>
      </c>
      <c r="C4177" s="5">
        <f t="shared" si="520"/>
        <v>2025</v>
      </c>
      <c r="D4177" s="5">
        <f t="shared" si="521"/>
        <v>11</v>
      </c>
      <c r="E4177" s="5" t="str">
        <f t="shared" si="522"/>
        <v>Nov</v>
      </c>
      <c r="F4177" s="5" t="str">
        <f t="shared" si="523"/>
        <v>Q4</v>
      </c>
      <c r="G4177" s="5" t="s">
        <v>35</v>
      </c>
      <c r="H4177" s="5" t="s">
        <v>91</v>
      </c>
      <c r="I4177" s="5" t="s">
        <v>92</v>
      </c>
      <c r="J4177" s="5" t="s">
        <v>81</v>
      </c>
      <c r="K4177" s="5" t="s">
        <v>146</v>
      </c>
      <c r="L4177" s="5" t="s">
        <v>76</v>
      </c>
      <c r="M4177" s="5" t="s">
        <v>49</v>
      </c>
      <c r="N4177" s="5">
        <v>1</v>
      </c>
      <c r="O4177" s="7">
        <v>8213</v>
      </c>
      <c r="P4177" s="8">
        <v>0.05</v>
      </c>
      <c r="Q4177" s="7">
        <v>5017</v>
      </c>
      <c r="R4177" s="9">
        <f t="shared" si="524"/>
        <v>7802.3499999999995</v>
      </c>
      <c r="S4177" s="9">
        <f t="shared" si="525"/>
        <v>5017</v>
      </c>
      <c r="T4177" s="9">
        <f t="shared" si="526"/>
        <v>2785.3499999999995</v>
      </c>
      <c r="U4177" s="10">
        <f t="shared" si="527"/>
        <v>0.35698859958858542</v>
      </c>
      <c r="V4177" s="5" t="s">
        <v>42</v>
      </c>
    </row>
    <row r="4178" spans="1:22" x14ac:dyDescent="0.3">
      <c r="A4178" s="5" t="s">
        <v>4265</v>
      </c>
      <c r="B4178" s="6">
        <v>45969</v>
      </c>
      <c r="C4178" s="5">
        <f t="shared" si="520"/>
        <v>2025</v>
      </c>
      <c r="D4178" s="5">
        <f t="shared" si="521"/>
        <v>11</v>
      </c>
      <c r="E4178" s="5" t="str">
        <f t="shared" si="522"/>
        <v>Nov</v>
      </c>
      <c r="F4178" s="5" t="str">
        <f t="shared" si="523"/>
        <v>Q4</v>
      </c>
      <c r="G4178" s="5" t="s">
        <v>63</v>
      </c>
      <c r="H4178" s="5" t="s">
        <v>64</v>
      </c>
      <c r="I4178" s="5" t="s">
        <v>65</v>
      </c>
      <c r="J4178" s="5" t="s">
        <v>38</v>
      </c>
      <c r="K4178" s="5" t="s">
        <v>39</v>
      </c>
      <c r="L4178" s="5" t="s">
        <v>48</v>
      </c>
      <c r="M4178" s="5" t="s">
        <v>41</v>
      </c>
      <c r="N4178" s="5">
        <v>1</v>
      </c>
      <c r="O4178" s="7">
        <v>53830</v>
      </c>
      <c r="P4178" s="8">
        <v>0.1</v>
      </c>
      <c r="Q4178" s="7">
        <v>45803</v>
      </c>
      <c r="R4178" s="9">
        <f t="shared" si="524"/>
        <v>48447</v>
      </c>
      <c r="S4178" s="9">
        <f t="shared" si="525"/>
        <v>45803</v>
      </c>
      <c r="T4178" s="9">
        <f t="shared" si="526"/>
        <v>2644</v>
      </c>
      <c r="U4178" s="10">
        <f t="shared" si="527"/>
        <v>5.4575102689537018E-2</v>
      </c>
      <c r="V4178" s="5" t="s">
        <v>42</v>
      </c>
    </row>
    <row r="4179" spans="1:22" x14ac:dyDescent="0.3">
      <c r="A4179" s="5" t="s">
        <v>4266</v>
      </c>
      <c r="B4179" s="6">
        <v>45969</v>
      </c>
      <c r="C4179" s="5">
        <f t="shared" si="520"/>
        <v>2025</v>
      </c>
      <c r="D4179" s="5">
        <f t="shared" si="521"/>
        <v>11</v>
      </c>
      <c r="E4179" s="5" t="str">
        <f t="shared" si="522"/>
        <v>Nov</v>
      </c>
      <c r="F4179" s="5" t="str">
        <f t="shared" si="523"/>
        <v>Q4</v>
      </c>
      <c r="G4179" s="5" t="s">
        <v>51</v>
      </c>
      <c r="H4179" s="5" t="s">
        <v>106</v>
      </c>
      <c r="I4179" s="5" t="s">
        <v>107</v>
      </c>
      <c r="J4179" s="5" t="s">
        <v>38</v>
      </c>
      <c r="K4179" s="5" t="s">
        <v>39</v>
      </c>
      <c r="L4179" s="5" t="s">
        <v>76</v>
      </c>
      <c r="M4179" s="5" t="s">
        <v>56</v>
      </c>
      <c r="N4179" s="5">
        <v>1</v>
      </c>
      <c r="O4179" s="7">
        <v>47995</v>
      </c>
      <c r="P4179" s="8">
        <v>0.05</v>
      </c>
      <c r="Q4179" s="7">
        <v>40581</v>
      </c>
      <c r="R4179" s="9">
        <f t="shared" si="524"/>
        <v>45595.25</v>
      </c>
      <c r="S4179" s="9">
        <f t="shared" si="525"/>
        <v>40581</v>
      </c>
      <c r="T4179" s="9">
        <f t="shared" si="526"/>
        <v>5014.25</v>
      </c>
      <c r="U4179" s="10">
        <f t="shared" si="527"/>
        <v>0.10997307833601087</v>
      </c>
      <c r="V4179" s="5" t="s">
        <v>42</v>
      </c>
    </row>
    <row r="4180" spans="1:22" x14ac:dyDescent="0.3">
      <c r="A4180" s="5" t="s">
        <v>4267</v>
      </c>
      <c r="B4180" s="6">
        <v>45969</v>
      </c>
      <c r="C4180" s="5">
        <f t="shared" si="520"/>
        <v>2025</v>
      </c>
      <c r="D4180" s="5">
        <f t="shared" si="521"/>
        <v>11</v>
      </c>
      <c r="E4180" s="5" t="str">
        <f t="shared" si="522"/>
        <v>Nov</v>
      </c>
      <c r="F4180" s="5" t="str">
        <f t="shared" si="523"/>
        <v>Q4</v>
      </c>
      <c r="G4180" s="5" t="s">
        <v>63</v>
      </c>
      <c r="H4180" s="5" t="s">
        <v>86</v>
      </c>
      <c r="I4180" s="5" t="s">
        <v>87</v>
      </c>
      <c r="J4180" s="5" t="s">
        <v>54</v>
      </c>
      <c r="K4180" s="5" t="s">
        <v>84</v>
      </c>
      <c r="L4180" s="5" t="s">
        <v>40</v>
      </c>
      <c r="M4180" s="5" t="s">
        <v>49</v>
      </c>
      <c r="N4180" s="5">
        <v>1</v>
      </c>
      <c r="O4180" s="7">
        <v>2625</v>
      </c>
      <c r="P4180" s="8">
        <v>0.05</v>
      </c>
      <c r="Q4180" s="7">
        <v>1291</v>
      </c>
      <c r="R4180" s="9">
        <f t="shared" si="524"/>
        <v>2493.75</v>
      </c>
      <c r="S4180" s="9">
        <f t="shared" si="525"/>
        <v>1291</v>
      </c>
      <c r="T4180" s="9">
        <f t="shared" si="526"/>
        <v>1202.75</v>
      </c>
      <c r="U4180" s="10">
        <f t="shared" si="527"/>
        <v>0.48230576441102757</v>
      </c>
      <c r="V4180" s="5" t="s">
        <v>42</v>
      </c>
    </row>
    <row r="4181" spans="1:22" x14ac:dyDescent="0.3">
      <c r="A4181" s="5" t="s">
        <v>4268</v>
      </c>
      <c r="B4181" s="6">
        <v>45969</v>
      </c>
      <c r="C4181" s="5">
        <f t="shared" si="520"/>
        <v>2025</v>
      </c>
      <c r="D4181" s="5">
        <f t="shared" si="521"/>
        <v>11</v>
      </c>
      <c r="E4181" s="5" t="str">
        <f t="shared" si="522"/>
        <v>Nov</v>
      </c>
      <c r="F4181" s="5" t="str">
        <f t="shared" si="523"/>
        <v>Q4</v>
      </c>
      <c r="G4181" s="5" t="s">
        <v>58</v>
      </c>
      <c r="H4181" s="5" t="s">
        <v>72</v>
      </c>
      <c r="I4181" s="5" t="s">
        <v>73</v>
      </c>
      <c r="J4181" s="5" t="s">
        <v>81</v>
      </c>
      <c r="K4181" s="5" t="s">
        <v>130</v>
      </c>
      <c r="L4181" s="5" t="s">
        <v>48</v>
      </c>
      <c r="M4181" s="5" t="s">
        <v>41</v>
      </c>
      <c r="N4181" s="5">
        <v>1</v>
      </c>
      <c r="O4181" s="7">
        <v>13163</v>
      </c>
      <c r="P4181" s="8">
        <v>0.25</v>
      </c>
      <c r="Q4181" s="7">
        <v>8098</v>
      </c>
      <c r="R4181" s="9">
        <f t="shared" si="524"/>
        <v>9872.25</v>
      </c>
      <c r="S4181" s="9">
        <f t="shared" si="525"/>
        <v>8098</v>
      </c>
      <c r="T4181" s="9">
        <f t="shared" si="526"/>
        <v>1774.25</v>
      </c>
      <c r="U4181" s="10">
        <f t="shared" si="527"/>
        <v>0.17972093494390842</v>
      </c>
      <c r="V4181" s="5" t="s">
        <v>42</v>
      </c>
    </row>
    <row r="4182" spans="1:22" x14ac:dyDescent="0.3">
      <c r="A4182" s="5" t="s">
        <v>4269</v>
      </c>
      <c r="B4182" s="6">
        <v>45969</v>
      </c>
      <c r="C4182" s="5">
        <f t="shared" si="520"/>
        <v>2025</v>
      </c>
      <c r="D4182" s="5">
        <f t="shared" si="521"/>
        <v>11</v>
      </c>
      <c r="E4182" s="5" t="str">
        <f t="shared" si="522"/>
        <v>Nov</v>
      </c>
      <c r="F4182" s="5" t="str">
        <f t="shared" si="523"/>
        <v>Q4</v>
      </c>
      <c r="G4182" s="5" t="s">
        <v>58</v>
      </c>
      <c r="H4182" s="5" t="s">
        <v>59</v>
      </c>
      <c r="I4182" s="5" t="s">
        <v>60</v>
      </c>
      <c r="J4182" s="5" t="s">
        <v>54</v>
      </c>
      <c r="K4182" s="5" t="s">
        <v>99</v>
      </c>
      <c r="L4182" s="5" t="s">
        <v>40</v>
      </c>
      <c r="M4182" s="5" t="s">
        <v>56</v>
      </c>
      <c r="N4182" s="5">
        <v>1</v>
      </c>
      <c r="O4182" s="7">
        <v>1753</v>
      </c>
      <c r="P4182" s="8">
        <v>0.15</v>
      </c>
      <c r="Q4182" s="7">
        <v>893</v>
      </c>
      <c r="R4182" s="9">
        <f t="shared" si="524"/>
        <v>1490.05</v>
      </c>
      <c r="S4182" s="9">
        <f t="shared" si="525"/>
        <v>893</v>
      </c>
      <c r="T4182" s="9">
        <f t="shared" si="526"/>
        <v>597.04999999999995</v>
      </c>
      <c r="U4182" s="10">
        <f t="shared" si="527"/>
        <v>0.40069125197141031</v>
      </c>
      <c r="V4182" s="5" t="s">
        <v>42</v>
      </c>
    </row>
    <row r="4183" spans="1:22" x14ac:dyDescent="0.3">
      <c r="A4183" s="5" t="s">
        <v>4270</v>
      </c>
      <c r="B4183" s="6">
        <v>45970</v>
      </c>
      <c r="C4183" s="5">
        <f t="shared" si="520"/>
        <v>2025</v>
      </c>
      <c r="D4183" s="5">
        <f t="shared" si="521"/>
        <v>11</v>
      </c>
      <c r="E4183" s="5" t="str">
        <f t="shared" si="522"/>
        <v>Nov</v>
      </c>
      <c r="F4183" s="5" t="str">
        <f t="shared" si="523"/>
        <v>Q4</v>
      </c>
      <c r="G4183" s="5" t="s">
        <v>58</v>
      </c>
      <c r="H4183" s="5" t="s">
        <v>72</v>
      </c>
      <c r="I4183" s="5" t="s">
        <v>73</v>
      </c>
      <c r="J4183" s="5" t="s">
        <v>54</v>
      </c>
      <c r="K4183" s="5" t="s">
        <v>84</v>
      </c>
      <c r="L4183" s="5" t="s">
        <v>40</v>
      </c>
      <c r="M4183" s="5" t="s">
        <v>41</v>
      </c>
      <c r="N4183" s="5">
        <v>2</v>
      </c>
      <c r="O4183" s="7">
        <v>2172</v>
      </c>
      <c r="P4183" s="8">
        <v>0.1</v>
      </c>
      <c r="Q4183" s="7">
        <v>1094</v>
      </c>
      <c r="R4183" s="9">
        <f t="shared" si="524"/>
        <v>3909.6</v>
      </c>
      <c r="S4183" s="9">
        <f t="shared" si="525"/>
        <v>2188</v>
      </c>
      <c r="T4183" s="9">
        <f t="shared" si="526"/>
        <v>1721.6</v>
      </c>
      <c r="U4183" s="10">
        <f t="shared" si="527"/>
        <v>0.44035195416410883</v>
      </c>
      <c r="V4183" s="5" t="s">
        <v>42</v>
      </c>
    </row>
    <row r="4184" spans="1:22" x14ac:dyDescent="0.3">
      <c r="A4184" s="5" t="s">
        <v>4271</v>
      </c>
      <c r="B4184" s="6">
        <v>45970</v>
      </c>
      <c r="C4184" s="5">
        <f t="shared" si="520"/>
        <v>2025</v>
      </c>
      <c r="D4184" s="5">
        <f t="shared" si="521"/>
        <v>11</v>
      </c>
      <c r="E4184" s="5" t="str">
        <f t="shared" si="522"/>
        <v>Nov</v>
      </c>
      <c r="F4184" s="5" t="str">
        <f t="shared" si="523"/>
        <v>Q4</v>
      </c>
      <c r="G4184" s="5" t="s">
        <v>63</v>
      </c>
      <c r="H4184" s="5" t="s">
        <v>86</v>
      </c>
      <c r="I4184" s="5" t="s">
        <v>87</v>
      </c>
      <c r="J4184" s="5" t="s">
        <v>46</v>
      </c>
      <c r="K4184" s="5" t="s">
        <v>61</v>
      </c>
      <c r="L4184" s="5" t="s">
        <v>40</v>
      </c>
      <c r="M4184" s="5" t="s">
        <v>56</v>
      </c>
      <c r="N4184" s="5">
        <v>1</v>
      </c>
      <c r="O4184" s="7">
        <v>240</v>
      </c>
      <c r="P4184" s="8">
        <v>0</v>
      </c>
      <c r="Q4184" s="7">
        <v>99</v>
      </c>
      <c r="R4184" s="9">
        <f t="shared" si="524"/>
        <v>240</v>
      </c>
      <c r="S4184" s="9">
        <f t="shared" si="525"/>
        <v>99</v>
      </c>
      <c r="T4184" s="9">
        <f t="shared" si="526"/>
        <v>141</v>
      </c>
      <c r="U4184" s="10">
        <f t="shared" si="527"/>
        <v>0.58750000000000002</v>
      </c>
      <c r="V4184" s="5" t="s">
        <v>42</v>
      </c>
    </row>
    <row r="4185" spans="1:22" x14ac:dyDescent="0.3">
      <c r="A4185" s="5" t="s">
        <v>4272</v>
      </c>
      <c r="B4185" s="6">
        <v>45970</v>
      </c>
      <c r="C4185" s="5">
        <f t="shared" si="520"/>
        <v>2025</v>
      </c>
      <c r="D4185" s="5">
        <f t="shared" si="521"/>
        <v>11</v>
      </c>
      <c r="E4185" s="5" t="str">
        <f t="shared" si="522"/>
        <v>Nov</v>
      </c>
      <c r="F4185" s="5" t="str">
        <f t="shared" si="523"/>
        <v>Q4</v>
      </c>
      <c r="G4185" s="5" t="s">
        <v>51</v>
      </c>
      <c r="H4185" s="5" t="s">
        <v>52</v>
      </c>
      <c r="I4185" s="5" t="s">
        <v>53</v>
      </c>
      <c r="J4185" s="5" t="s">
        <v>46</v>
      </c>
      <c r="K4185" s="5" t="s">
        <v>89</v>
      </c>
      <c r="L4185" s="5" t="s">
        <v>40</v>
      </c>
      <c r="M4185" s="5" t="s">
        <v>49</v>
      </c>
      <c r="N4185" s="5">
        <v>1</v>
      </c>
      <c r="O4185" s="7">
        <v>2330</v>
      </c>
      <c r="P4185" s="8">
        <v>0.15</v>
      </c>
      <c r="Q4185" s="7">
        <v>1340</v>
      </c>
      <c r="R4185" s="9">
        <f t="shared" si="524"/>
        <v>1980.5</v>
      </c>
      <c r="S4185" s="9">
        <f t="shared" si="525"/>
        <v>1340</v>
      </c>
      <c r="T4185" s="9">
        <f t="shared" si="526"/>
        <v>640.5</v>
      </c>
      <c r="U4185" s="10">
        <f t="shared" si="527"/>
        <v>0.32340318101489524</v>
      </c>
      <c r="V4185" s="5" t="s">
        <v>42</v>
      </c>
    </row>
    <row r="4186" spans="1:22" x14ac:dyDescent="0.3">
      <c r="A4186" s="5" t="s">
        <v>4273</v>
      </c>
      <c r="B4186" s="6">
        <v>45970</v>
      </c>
      <c r="C4186" s="5">
        <f t="shared" si="520"/>
        <v>2025</v>
      </c>
      <c r="D4186" s="5">
        <f t="shared" si="521"/>
        <v>11</v>
      </c>
      <c r="E4186" s="5" t="str">
        <f t="shared" si="522"/>
        <v>Nov</v>
      </c>
      <c r="F4186" s="5" t="str">
        <f t="shared" si="523"/>
        <v>Q4</v>
      </c>
      <c r="G4186" s="5" t="s">
        <v>35</v>
      </c>
      <c r="H4186" s="5" t="s">
        <v>44</v>
      </c>
      <c r="I4186" s="5" t="s">
        <v>45</v>
      </c>
      <c r="J4186" s="5" t="s">
        <v>54</v>
      </c>
      <c r="K4186" s="5" t="s">
        <v>84</v>
      </c>
      <c r="L4186" s="5" t="s">
        <v>40</v>
      </c>
      <c r="M4186" s="5" t="s">
        <v>41</v>
      </c>
      <c r="N4186" s="5">
        <v>8</v>
      </c>
      <c r="O4186" s="7">
        <v>2211</v>
      </c>
      <c r="P4186" s="8">
        <v>0.05</v>
      </c>
      <c r="Q4186" s="7">
        <v>1129</v>
      </c>
      <c r="R4186" s="9">
        <f t="shared" si="524"/>
        <v>16803.599999999999</v>
      </c>
      <c r="S4186" s="9">
        <f t="shared" si="525"/>
        <v>9032</v>
      </c>
      <c r="T4186" s="9">
        <f t="shared" si="526"/>
        <v>7771.5999999999985</v>
      </c>
      <c r="U4186" s="10">
        <f t="shared" si="527"/>
        <v>0.4624961317812849</v>
      </c>
      <c r="V4186" s="5" t="s">
        <v>42</v>
      </c>
    </row>
    <row r="4187" spans="1:22" x14ac:dyDescent="0.3">
      <c r="A4187" s="5" t="s">
        <v>4274</v>
      </c>
      <c r="B4187" s="6">
        <v>45970</v>
      </c>
      <c r="C4187" s="5">
        <f t="shared" si="520"/>
        <v>2025</v>
      </c>
      <c r="D4187" s="5">
        <f t="shared" si="521"/>
        <v>11</v>
      </c>
      <c r="E4187" s="5" t="str">
        <f t="shared" si="522"/>
        <v>Nov</v>
      </c>
      <c r="F4187" s="5" t="str">
        <f t="shared" si="523"/>
        <v>Q4</v>
      </c>
      <c r="G4187" s="5" t="s">
        <v>51</v>
      </c>
      <c r="H4187" s="5" t="s">
        <v>52</v>
      </c>
      <c r="I4187" s="5" t="s">
        <v>53</v>
      </c>
      <c r="J4187" s="5" t="s">
        <v>54</v>
      </c>
      <c r="K4187" s="5" t="s">
        <v>55</v>
      </c>
      <c r="L4187" s="5" t="s">
        <v>76</v>
      </c>
      <c r="M4187" s="5" t="s">
        <v>49</v>
      </c>
      <c r="N4187" s="5">
        <v>3</v>
      </c>
      <c r="O4187" s="7">
        <v>2974</v>
      </c>
      <c r="P4187" s="8">
        <v>0.1</v>
      </c>
      <c r="Q4187" s="7">
        <v>1815</v>
      </c>
      <c r="R4187" s="9">
        <f t="shared" si="524"/>
        <v>8029.8</v>
      </c>
      <c r="S4187" s="9">
        <f t="shared" si="525"/>
        <v>5445</v>
      </c>
      <c r="T4187" s="9">
        <f t="shared" si="526"/>
        <v>2584.8000000000002</v>
      </c>
      <c r="U4187" s="10">
        <f t="shared" si="527"/>
        <v>0.32190091907644025</v>
      </c>
      <c r="V4187" s="5" t="s">
        <v>42</v>
      </c>
    </row>
    <row r="4188" spans="1:22" x14ac:dyDescent="0.3">
      <c r="A4188" s="5" t="s">
        <v>4275</v>
      </c>
      <c r="B4188" s="6">
        <v>45970</v>
      </c>
      <c r="C4188" s="5">
        <f t="shared" si="520"/>
        <v>2025</v>
      </c>
      <c r="D4188" s="5">
        <f t="shared" si="521"/>
        <v>11</v>
      </c>
      <c r="E4188" s="5" t="str">
        <f t="shared" si="522"/>
        <v>Nov</v>
      </c>
      <c r="F4188" s="5" t="str">
        <f t="shared" si="523"/>
        <v>Q4</v>
      </c>
      <c r="G4188" s="5" t="s">
        <v>58</v>
      </c>
      <c r="H4188" s="5" t="s">
        <v>72</v>
      </c>
      <c r="I4188" s="5" t="s">
        <v>73</v>
      </c>
      <c r="J4188" s="5" t="s">
        <v>46</v>
      </c>
      <c r="K4188" s="5" t="s">
        <v>47</v>
      </c>
      <c r="L4188" s="5" t="s">
        <v>40</v>
      </c>
      <c r="M4188" s="5" t="s">
        <v>56</v>
      </c>
      <c r="N4188" s="5">
        <v>1</v>
      </c>
      <c r="O4188" s="7">
        <v>405</v>
      </c>
      <c r="P4188" s="8">
        <v>0.15</v>
      </c>
      <c r="Q4188" s="7">
        <v>183</v>
      </c>
      <c r="R4188" s="9">
        <f t="shared" si="524"/>
        <v>344.25</v>
      </c>
      <c r="S4188" s="9">
        <f t="shared" si="525"/>
        <v>183</v>
      </c>
      <c r="T4188" s="9">
        <f t="shared" si="526"/>
        <v>161.25</v>
      </c>
      <c r="U4188" s="10">
        <f t="shared" si="527"/>
        <v>0.4684095860566449</v>
      </c>
      <c r="V4188" s="5" t="s">
        <v>42</v>
      </c>
    </row>
    <row r="4189" spans="1:22" x14ac:dyDescent="0.3">
      <c r="A4189" s="5" t="s">
        <v>4276</v>
      </c>
      <c r="B4189" s="6">
        <v>45971</v>
      </c>
      <c r="C4189" s="5">
        <f t="shared" si="520"/>
        <v>2025</v>
      </c>
      <c r="D4189" s="5">
        <f t="shared" si="521"/>
        <v>11</v>
      </c>
      <c r="E4189" s="5" t="str">
        <f t="shared" si="522"/>
        <v>Nov</v>
      </c>
      <c r="F4189" s="5" t="str">
        <f t="shared" si="523"/>
        <v>Q4</v>
      </c>
      <c r="G4189" s="5" t="s">
        <v>58</v>
      </c>
      <c r="H4189" s="5" t="s">
        <v>72</v>
      </c>
      <c r="I4189" s="5" t="s">
        <v>73</v>
      </c>
      <c r="J4189" s="5" t="s">
        <v>46</v>
      </c>
      <c r="K4189" s="5" t="s">
        <v>89</v>
      </c>
      <c r="L4189" s="5" t="s">
        <v>40</v>
      </c>
      <c r="M4189" s="5" t="s">
        <v>56</v>
      </c>
      <c r="N4189" s="5">
        <v>1</v>
      </c>
      <c r="O4189" s="7">
        <v>2405</v>
      </c>
      <c r="P4189" s="8">
        <v>0.1</v>
      </c>
      <c r="Q4189" s="7">
        <v>1360</v>
      </c>
      <c r="R4189" s="9">
        <f t="shared" si="524"/>
        <v>2164.5</v>
      </c>
      <c r="S4189" s="9">
        <f t="shared" si="525"/>
        <v>1360</v>
      </c>
      <c r="T4189" s="9">
        <f t="shared" si="526"/>
        <v>804.5</v>
      </c>
      <c r="U4189" s="10">
        <f t="shared" si="527"/>
        <v>0.37167937167937171</v>
      </c>
      <c r="V4189" s="5" t="s">
        <v>42</v>
      </c>
    </row>
    <row r="4190" spans="1:22" x14ac:dyDescent="0.3">
      <c r="A4190" s="5" t="s">
        <v>4277</v>
      </c>
      <c r="B4190" s="6">
        <v>45971</v>
      </c>
      <c r="C4190" s="5">
        <f t="shared" si="520"/>
        <v>2025</v>
      </c>
      <c r="D4190" s="5">
        <f t="shared" si="521"/>
        <v>11</v>
      </c>
      <c r="E4190" s="5" t="str">
        <f t="shared" si="522"/>
        <v>Nov</v>
      </c>
      <c r="F4190" s="5" t="str">
        <f t="shared" si="523"/>
        <v>Q4</v>
      </c>
      <c r="G4190" s="5" t="s">
        <v>63</v>
      </c>
      <c r="H4190" s="5" t="s">
        <v>64</v>
      </c>
      <c r="I4190" s="5" t="s">
        <v>65</v>
      </c>
      <c r="J4190" s="5" t="s">
        <v>81</v>
      </c>
      <c r="K4190" s="5" t="s">
        <v>82</v>
      </c>
      <c r="L4190" s="5" t="s">
        <v>76</v>
      </c>
      <c r="M4190" s="5" t="s">
        <v>41</v>
      </c>
      <c r="N4190" s="5">
        <v>2</v>
      </c>
      <c r="O4190" s="7">
        <v>6899</v>
      </c>
      <c r="P4190" s="8">
        <v>0.15</v>
      </c>
      <c r="Q4190" s="7">
        <v>3830</v>
      </c>
      <c r="R4190" s="9">
        <f t="shared" si="524"/>
        <v>11728.3</v>
      </c>
      <c r="S4190" s="9">
        <f t="shared" si="525"/>
        <v>7660</v>
      </c>
      <c r="T4190" s="9">
        <f t="shared" si="526"/>
        <v>4068.2999999999993</v>
      </c>
      <c r="U4190" s="10">
        <f t="shared" si="527"/>
        <v>0.34687891680806249</v>
      </c>
      <c r="V4190" s="5" t="s">
        <v>42</v>
      </c>
    </row>
    <row r="4191" spans="1:22" x14ac:dyDescent="0.3">
      <c r="A4191" s="5" t="s">
        <v>4278</v>
      </c>
      <c r="B4191" s="6">
        <v>45972</v>
      </c>
      <c r="C4191" s="5">
        <f t="shared" si="520"/>
        <v>2025</v>
      </c>
      <c r="D4191" s="5">
        <f t="shared" si="521"/>
        <v>11</v>
      </c>
      <c r="E4191" s="5" t="str">
        <f t="shared" si="522"/>
        <v>Nov</v>
      </c>
      <c r="F4191" s="5" t="str">
        <f t="shared" si="523"/>
        <v>Q4</v>
      </c>
      <c r="G4191" s="5" t="s">
        <v>58</v>
      </c>
      <c r="H4191" s="5" t="s">
        <v>72</v>
      </c>
      <c r="I4191" s="5" t="s">
        <v>73</v>
      </c>
      <c r="J4191" s="5" t="s">
        <v>81</v>
      </c>
      <c r="K4191" s="5" t="s">
        <v>82</v>
      </c>
      <c r="L4191" s="5" t="s">
        <v>40</v>
      </c>
      <c r="M4191" s="5" t="s">
        <v>56</v>
      </c>
      <c r="N4191" s="5">
        <v>2</v>
      </c>
      <c r="O4191" s="7">
        <v>6181</v>
      </c>
      <c r="P4191" s="8">
        <v>0</v>
      </c>
      <c r="Q4191" s="7">
        <v>3446</v>
      </c>
      <c r="R4191" s="9">
        <f t="shared" si="524"/>
        <v>12362</v>
      </c>
      <c r="S4191" s="9">
        <f t="shared" si="525"/>
        <v>6892</v>
      </c>
      <c r="T4191" s="9">
        <f t="shared" si="526"/>
        <v>5470</v>
      </c>
      <c r="U4191" s="10">
        <f t="shared" si="527"/>
        <v>0.44248503478401552</v>
      </c>
      <c r="V4191" s="5" t="s">
        <v>42</v>
      </c>
    </row>
    <row r="4192" spans="1:22" x14ac:dyDescent="0.3">
      <c r="A4192" s="5" t="s">
        <v>4279</v>
      </c>
      <c r="B4192" s="6">
        <v>45972</v>
      </c>
      <c r="C4192" s="5">
        <f t="shared" si="520"/>
        <v>2025</v>
      </c>
      <c r="D4192" s="5">
        <f t="shared" si="521"/>
        <v>11</v>
      </c>
      <c r="E4192" s="5" t="str">
        <f t="shared" si="522"/>
        <v>Nov</v>
      </c>
      <c r="F4192" s="5" t="str">
        <f t="shared" si="523"/>
        <v>Q4</v>
      </c>
      <c r="G4192" s="5" t="s">
        <v>35</v>
      </c>
      <c r="H4192" s="5" t="s">
        <v>91</v>
      </c>
      <c r="I4192" s="5" t="s">
        <v>92</v>
      </c>
      <c r="J4192" s="5" t="s">
        <v>54</v>
      </c>
      <c r="K4192" s="5" t="s">
        <v>84</v>
      </c>
      <c r="L4192" s="5" t="s">
        <v>40</v>
      </c>
      <c r="M4192" s="5" t="s">
        <v>49</v>
      </c>
      <c r="N4192" s="5">
        <v>1</v>
      </c>
      <c r="O4192" s="7">
        <v>2347</v>
      </c>
      <c r="P4192" s="8">
        <v>0.05</v>
      </c>
      <c r="Q4192" s="7">
        <v>1161</v>
      </c>
      <c r="R4192" s="9">
        <f t="shared" si="524"/>
        <v>2229.65</v>
      </c>
      <c r="S4192" s="9">
        <f t="shared" si="525"/>
        <v>1161</v>
      </c>
      <c r="T4192" s="9">
        <f t="shared" si="526"/>
        <v>1068.6500000000001</v>
      </c>
      <c r="U4192" s="10">
        <f t="shared" si="527"/>
        <v>0.47929047159868143</v>
      </c>
      <c r="V4192" s="5" t="s">
        <v>42</v>
      </c>
    </row>
    <row r="4193" spans="1:22" x14ac:dyDescent="0.3">
      <c r="A4193" s="5" t="s">
        <v>4280</v>
      </c>
      <c r="B4193" s="6">
        <v>45972</v>
      </c>
      <c r="C4193" s="5">
        <f t="shared" si="520"/>
        <v>2025</v>
      </c>
      <c r="D4193" s="5">
        <f t="shared" si="521"/>
        <v>11</v>
      </c>
      <c r="E4193" s="5" t="str">
        <f t="shared" si="522"/>
        <v>Nov</v>
      </c>
      <c r="F4193" s="5" t="str">
        <f t="shared" si="523"/>
        <v>Q4</v>
      </c>
      <c r="G4193" s="5" t="s">
        <v>63</v>
      </c>
      <c r="H4193" s="5" t="s">
        <v>109</v>
      </c>
      <c r="I4193" s="5" t="s">
        <v>110</v>
      </c>
      <c r="J4193" s="5" t="s">
        <v>38</v>
      </c>
      <c r="K4193" s="5" t="s">
        <v>75</v>
      </c>
      <c r="L4193" s="5" t="s">
        <v>40</v>
      </c>
      <c r="M4193" s="5" t="s">
        <v>49</v>
      </c>
      <c r="N4193" s="5">
        <v>3</v>
      </c>
      <c r="O4193" s="7">
        <v>11262</v>
      </c>
      <c r="P4193" s="8">
        <v>0.05</v>
      </c>
      <c r="Q4193" s="7">
        <v>8233</v>
      </c>
      <c r="R4193" s="9">
        <f t="shared" si="524"/>
        <v>32096.699999999997</v>
      </c>
      <c r="S4193" s="9">
        <f t="shared" si="525"/>
        <v>24699</v>
      </c>
      <c r="T4193" s="9">
        <f t="shared" si="526"/>
        <v>7397.6999999999971</v>
      </c>
      <c r="U4193" s="10">
        <f t="shared" si="527"/>
        <v>0.23048163829926435</v>
      </c>
      <c r="V4193" s="5" t="s">
        <v>42</v>
      </c>
    </row>
    <row r="4194" spans="1:22" x14ac:dyDescent="0.3">
      <c r="A4194" s="5" t="s">
        <v>4281</v>
      </c>
      <c r="B4194" s="6">
        <v>45972</v>
      </c>
      <c r="C4194" s="5">
        <f t="shared" si="520"/>
        <v>2025</v>
      </c>
      <c r="D4194" s="5">
        <f t="shared" si="521"/>
        <v>11</v>
      </c>
      <c r="E4194" s="5" t="str">
        <f t="shared" si="522"/>
        <v>Nov</v>
      </c>
      <c r="F4194" s="5" t="str">
        <f t="shared" si="523"/>
        <v>Q4</v>
      </c>
      <c r="G4194" s="5" t="s">
        <v>58</v>
      </c>
      <c r="H4194" s="5" t="s">
        <v>68</v>
      </c>
      <c r="I4194" s="5" t="s">
        <v>69</v>
      </c>
      <c r="J4194" s="5" t="s">
        <v>46</v>
      </c>
      <c r="K4194" s="5" t="s">
        <v>61</v>
      </c>
      <c r="L4194" s="5" t="s">
        <v>40</v>
      </c>
      <c r="M4194" s="5" t="s">
        <v>41</v>
      </c>
      <c r="N4194" s="5">
        <v>1</v>
      </c>
      <c r="O4194" s="7">
        <v>231</v>
      </c>
      <c r="P4194" s="8">
        <v>0.2</v>
      </c>
      <c r="Q4194" s="7">
        <v>98</v>
      </c>
      <c r="R4194" s="9">
        <f t="shared" si="524"/>
        <v>184.8</v>
      </c>
      <c r="S4194" s="9">
        <f t="shared" si="525"/>
        <v>98</v>
      </c>
      <c r="T4194" s="9">
        <f t="shared" si="526"/>
        <v>86.800000000000011</v>
      </c>
      <c r="U4194" s="10">
        <f t="shared" si="527"/>
        <v>0.46969696969696972</v>
      </c>
      <c r="V4194" s="5" t="s">
        <v>42</v>
      </c>
    </row>
    <row r="4195" spans="1:22" x14ac:dyDescent="0.3">
      <c r="A4195" s="5" t="s">
        <v>4282</v>
      </c>
      <c r="B4195" s="6">
        <v>45972</v>
      </c>
      <c r="C4195" s="5">
        <f t="shared" si="520"/>
        <v>2025</v>
      </c>
      <c r="D4195" s="5">
        <f t="shared" si="521"/>
        <v>11</v>
      </c>
      <c r="E4195" s="5" t="str">
        <f t="shared" si="522"/>
        <v>Nov</v>
      </c>
      <c r="F4195" s="5" t="str">
        <f t="shared" si="523"/>
        <v>Q4</v>
      </c>
      <c r="G4195" s="5" t="s">
        <v>58</v>
      </c>
      <c r="H4195" s="5" t="s">
        <v>68</v>
      </c>
      <c r="I4195" s="5" t="s">
        <v>69</v>
      </c>
      <c r="J4195" s="5" t="s">
        <v>54</v>
      </c>
      <c r="K4195" s="5" t="s">
        <v>55</v>
      </c>
      <c r="L4195" s="5" t="s">
        <v>48</v>
      </c>
      <c r="M4195" s="5" t="s">
        <v>56</v>
      </c>
      <c r="N4195" s="5">
        <v>1</v>
      </c>
      <c r="O4195" s="7">
        <v>2585</v>
      </c>
      <c r="P4195" s="8">
        <v>0.15</v>
      </c>
      <c r="Q4195" s="7">
        <v>1575</v>
      </c>
      <c r="R4195" s="9">
        <f t="shared" si="524"/>
        <v>2197.25</v>
      </c>
      <c r="S4195" s="9">
        <f t="shared" si="525"/>
        <v>1575</v>
      </c>
      <c r="T4195" s="9">
        <f t="shared" si="526"/>
        <v>622.25</v>
      </c>
      <c r="U4195" s="10">
        <f t="shared" si="527"/>
        <v>0.28319490271930825</v>
      </c>
      <c r="V4195" s="5" t="s">
        <v>42</v>
      </c>
    </row>
    <row r="4196" spans="1:22" x14ac:dyDescent="0.3">
      <c r="A4196" s="5" t="s">
        <v>4283</v>
      </c>
      <c r="B4196" s="6">
        <v>45972</v>
      </c>
      <c r="C4196" s="5">
        <f t="shared" si="520"/>
        <v>2025</v>
      </c>
      <c r="D4196" s="5">
        <f t="shared" si="521"/>
        <v>11</v>
      </c>
      <c r="E4196" s="5" t="str">
        <f t="shared" si="522"/>
        <v>Nov</v>
      </c>
      <c r="F4196" s="5" t="str">
        <f t="shared" si="523"/>
        <v>Q4</v>
      </c>
      <c r="G4196" s="5" t="s">
        <v>51</v>
      </c>
      <c r="H4196" s="5" t="s">
        <v>79</v>
      </c>
      <c r="I4196" s="5" t="s">
        <v>80</v>
      </c>
      <c r="J4196" s="5" t="s">
        <v>46</v>
      </c>
      <c r="K4196" s="5" t="s">
        <v>61</v>
      </c>
      <c r="L4196" s="5" t="s">
        <v>48</v>
      </c>
      <c r="M4196" s="5" t="s">
        <v>41</v>
      </c>
      <c r="N4196" s="5">
        <v>1</v>
      </c>
      <c r="O4196" s="7">
        <v>247</v>
      </c>
      <c r="P4196" s="8">
        <v>0.15</v>
      </c>
      <c r="Q4196" s="7">
        <v>101</v>
      </c>
      <c r="R4196" s="9">
        <f t="shared" si="524"/>
        <v>209.95</v>
      </c>
      <c r="S4196" s="9">
        <f t="shared" si="525"/>
        <v>101</v>
      </c>
      <c r="T4196" s="9">
        <f t="shared" si="526"/>
        <v>108.94999999999999</v>
      </c>
      <c r="U4196" s="10">
        <f t="shared" si="527"/>
        <v>0.51893307930459631</v>
      </c>
      <c r="V4196" s="5" t="s">
        <v>42</v>
      </c>
    </row>
    <row r="4197" spans="1:22" x14ac:dyDescent="0.3">
      <c r="A4197" s="5" t="s">
        <v>4284</v>
      </c>
      <c r="B4197" s="6">
        <v>45972</v>
      </c>
      <c r="C4197" s="5">
        <f t="shared" si="520"/>
        <v>2025</v>
      </c>
      <c r="D4197" s="5">
        <f t="shared" si="521"/>
        <v>11</v>
      </c>
      <c r="E4197" s="5" t="str">
        <f t="shared" si="522"/>
        <v>Nov</v>
      </c>
      <c r="F4197" s="5" t="str">
        <f t="shared" si="523"/>
        <v>Q4</v>
      </c>
      <c r="G4197" s="5" t="s">
        <v>35</v>
      </c>
      <c r="H4197" s="5" t="s">
        <v>91</v>
      </c>
      <c r="I4197" s="5" t="s">
        <v>92</v>
      </c>
      <c r="J4197" s="5" t="s">
        <v>81</v>
      </c>
      <c r="K4197" s="5" t="s">
        <v>130</v>
      </c>
      <c r="L4197" s="5" t="s">
        <v>40</v>
      </c>
      <c r="M4197" s="5" t="s">
        <v>56</v>
      </c>
      <c r="N4197" s="5">
        <v>1</v>
      </c>
      <c r="O4197" s="7">
        <v>13376</v>
      </c>
      <c r="P4197" s="8">
        <v>0.3</v>
      </c>
      <c r="Q4197" s="7">
        <v>7869</v>
      </c>
      <c r="R4197" s="9">
        <f t="shared" si="524"/>
        <v>9363.1999999999989</v>
      </c>
      <c r="S4197" s="9">
        <f t="shared" si="525"/>
        <v>7869</v>
      </c>
      <c r="T4197" s="9">
        <f t="shared" si="526"/>
        <v>1494.1999999999989</v>
      </c>
      <c r="U4197" s="10">
        <f t="shared" si="527"/>
        <v>0.15958219412166771</v>
      </c>
      <c r="V4197" s="5" t="s">
        <v>42</v>
      </c>
    </row>
    <row r="4198" spans="1:22" x14ac:dyDescent="0.3">
      <c r="A4198" s="5" t="s">
        <v>4285</v>
      </c>
      <c r="B4198" s="6">
        <v>45972</v>
      </c>
      <c r="C4198" s="5">
        <f t="shared" si="520"/>
        <v>2025</v>
      </c>
      <c r="D4198" s="5">
        <f t="shared" si="521"/>
        <v>11</v>
      </c>
      <c r="E4198" s="5" t="str">
        <f t="shared" si="522"/>
        <v>Nov</v>
      </c>
      <c r="F4198" s="5" t="str">
        <f t="shared" si="523"/>
        <v>Q4</v>
      </c>
      <c r="G4198" s="5" t="s">
        <v>51</v>
      </c>
      <c r="H4198" s="5" t="s">
        <v>52</v>
      </c>
      <c r="I4198" s="5" t="s">
        <v>53</v>
      </c>
      <c r="J4198" s="5" t="s">
        <v>46</v>
      </c>
      <c r="K4198" s="5" t="s">
        <v>66</v>
      </c>
      <c r="L4198" s="5" t="s">
        <v>40</v>
      </c>
      <c r="M4198" s="5" t="s">
        <v>49</v>
      </c>
      <c r="N4198" s="5">
        <v>3</v>
      </c>
      <c r="O4198" s="7">
        <v>302</v>
      </c>
      <c r="P4198" s="8">
        <v>0.05</v>
      </c>
      <c r="Q4198" s="7">
        <v>124</v>
      </c>
      <c r="R4198" s="9">
        <f t="shared" si="524"/>
        <v>860.69999999999993</v>
      </c>
      <c r="S4198" s="9">
        <f t="shared" si="525"/>
        <v>372</v>
      </c>
      <c r="T4198" s="9">
        <f t="shared" si="526"/>
        <v>488.69999999999993</v>
      </c>
      <c r="U4198" s="10">
        <f t="shared" si="527"/>
        <v>0.56779365632624601</v>
      </c>
      <c r="V4198" s="5" t="s">
        <v>42</v>
      </c>
    </row>
    <row r="4199" spans="1:22" x14ac:dyDescent="0.3">
      <c r="A4199" s="5" t="s">
        <v>4286</v>
      </c>
      <c r="B4199" s="6">
        <v>45973</v>
      </c>
      <c r="C4199" s="5">
        <f t="shared" si="520"/>
        <v>2025</v>
      </c>
      <c r="D4199" s="5">
        <f t="shared" si="521"/>
        <v>11</v>
      </c>
      <c r="E4199" s="5" t="str">
        <f t="shared" si="522"/>
        <v>Nov</v>
      </c>
      <c r="F4199" s="5" t="str">
        <f t="shared" si="523"/>
        <v>Q4</v>
      </c>
      <c r="G4199" s="5" t="s">
        <v>58</v>
      </c>
      <c r="H4199" s="5" t="s">
        <v>59</v>
      </c>
      <c r="I4199" s="5" t="s">
        <v>60</v>
      </c>
      <c r="J4199" s="5" t="s">
        <v>38</v>
      </c>
      <c r="K4199" s="5" t="s">
        <v>118</v>
      </c>
      <c r="L4199" s="5" t="s">
        <v>40</v>
      </c>
      <c r="M4199" s="5" t="s">
        <v>49</v>
      </c>
      <c r="N4199" s="5">
        <v>5</v>
      </c>
      <c r="O4199" s="7">
        <v>18632</v>
      </c>
      <c r="P4199" s="8">
        <v>0.15</v>
      </c>
      <c r="Q4199" s="7">
        <v>14667</v>
      </c>
      <c r="R4199" s="9">
        <f t="shared" si="524"/>
        <v>79186</v>
      </c>
      <c r="S4199" s="9">
        <f t="shared" si="525"/>
        <v>73335</v>
      </c>
      <c r="T4199" s="9">
        <f t="shared" si="526"/>
        <v>5851</v>
      </c>
      <c r="U4199" s="10">
        <f t="shared" si="527"/>
        <v>7.3889323870381121E-2</v>
      </c>
      <c r="V4199" s="5" t="s">
        <v>42</v>
      </c>
    </row>
    <row r="4200" spans="1:22" x14ac:dyDescent="0.3">
      <c r="A4200" s="5" t="s">
        <v>4287</v>
      </c>
      <c r="B4200" s="6">
        <v>45973</v>
      </c>
      <c r="C4200" s="5">
        <f t="shared" si="520"/>
        <v>2025</v>
      </c>
      <c r="D4200" s="5">
        <f t="shared" si="521"/>
        <v>11</v>
      </c>
      <c r="E4200" s="5" t="str">
        <f t="shared" si="522"/>
        <v>Nov</v>
      </c>
      <c r="F4200" s="5" t="str">
        <f t="shared" si="523"/>
        <v>Q4</v>
      </c>
      <c r="G4200" s="5" t="s">
        <v>51</v>
      </c>
      <c r="H4200" s="5" t="s">
        <v>79</v>
      </c>
      <c r="I4200" s="5" t="s">
        <v>80</v>
      </c>
      <c r="J4200" s="5" t="s">
        <v>38</v>
      </c>
      <c r="K4200" s="5" t="s">
        <v>75</v>
      </c>
      <c r="L4200" s="5" t="s">
        <v>40</v>
      </c>
      <c r="M4200" s="5" t="s">
        <v>56</v>
      </c>
      <c r="N4200" s="5">
        <v>1</v>
      </c>
      <c r="O4200" s="7">
        <v>10481</v>
      </c>
      <c r="P4200" s="8">
        <v>0</v>
      </c>
      <c r="Q4200" s="7">
        <v>7913</v>
      </c>
      <c r="R4200" s="9">
        <f t="shared" si="524"/>
        <v>10481</v>
      </c>
      <c r="S4200" s="9">
        <f t="shared" si="525"/>
        <v>7913</v>
      </c>
      <c r="T4200" s="9">
        <f t="shared" si="526"/>
        <v>2568</v>
      </c>
      <c r="U4200" s="10">
        <f t="shared" si="527"/>
        <v>0.24501478866520371</v>
      </c>
      <c r="V4200" s="5" t="s">
        <v>42</v>
      </c>
    </row>
    <row r="4201" spans="1:22" x14ac:dyDescent="0.3">
      <c r="A4201" s="5" t="s">
        <v>4288</v>
      </c>
      <c r="B4201" s="6">
        <v>45973</v>
      </c>
      <c r="C4201" s="5">
        <f t="shared" si="520"/>
        <v>2025</v>
      </c>
      <c r="D4201" s="5">
        <f t="shared" si="521"/>
        <v>11</v>
      </c>
      <c r="E4201" s="5" t="str">
        <f t="shared" si="522"/>
        <v>Nov</v>
      </c>
      <c r="F4201" s="5" t="str">
        <f t="shared" si="523"/>
        <v>Q4</v>
      </c>
      <c r="G4201" s="5" t="s">
        <v>51</v>
      </c>
      <c r="H4201" s="5" t="s">
        <v>52</v>
      </c>
      <c r="I4201" s="5" t="s">
        <v>53</v>
      </c>
      <c r="J4201" s="5" t="s">
        <v>81</v>
      </c>
      <c r="K4201" s="5" t="s">
        <v>146</v>
      </c>
      <c r="L4201" s="5" t="s">
        <v>40</v>
      </c>
      <c r="M4201" s="5" t="s">
        <v>56</v>
      </c>
      <c r="N4201" s="5">
        <v>3</v>
      </c>
      <c r="O4201" s="7">
        <v>8528</v>
      </c>
      <c r="P4201" s="8">
        <v>0.35</v>
      </c>
      <c r="Q4201" s="7">
        <v>5434</v>
      </c>
      <c r="R4201" s="9">
        <f t="shared" si="524"/>
        <v>16629.600000000002</v>
      </c>
      <c r="S4201" s="9">
        <f t="shared" si="525"/>
        <v>16302</v>
      </c>
      <c r="T4201" s="9">
        <f t="shared" si="526"/>
        <v>327.60000000000218</v>
      </c>
      <c r="U4201" s="10">
        <f t="shared" si="527"/>
        <v>1.9699812382739341E-2</v>
      </c>
      <c r="V4201" s="5" t="s">
        <v>42</v>
      </c>
    </row>
    <row r="4202" spans="1:22" x14ac:dyDescent="0.3">
      <c r="A4202" s="5" t="s">
        <v>4289</v>
      </c>
      <c r="B4202" s="6">
        <v>45973</v>
      </c>
      <c r="C4202" s="5">
        <f t="shared" si="520"/>
        <v>2025</v>
      </c>
      <c r="D4202" s="5">
        <f t="shared" si="521"/>
        <v>11</v>
      </c>
      <c r="E4202" s="5" t="str">
        <f t="shared" si="522"/>
        <v>Nov</v>
      </c>
      <c r="F4202" s="5" t="str">
        <f t="shared" si="523"/>
        <v>Q4</v>
      </c>
      <c r="G4202" s="5" t="s">
        <v>63</v>
      </c>
      <c r="H4202" s="5" t="s">
        <v>64</v>
      </c>
      <c r="I4202" s="5" t="s">
        <v>65</v>
      </c>
      <c r="J4202" s="5" t="s">
        <v>81</v>
      </c>
      <c r="K4202" s="5" t="s">
        <v>82</v>
      </c>
      <c r="L4202" s="5" t="s">
        <v>48</v>
      </c>
      <c r="M4202" s="5" t="s">
        <v>56</v>
      </c>
      <c r="N4202" s="5">
        <v>2</v>
      </c>
      <c r="O4202" s="7">
        <v>6779</v>
      </c>
      <c r="P4202" s="8">
        <v>0.15</v>
      </c>
      <c r="Q4202" s="7">
        <v>3638</v>
      </c>
      <c r="R4202" s="9">
        <f t="shared" si="524"/>
        <v>11524.3</v>
      </c>
      <c r="S4202" s="9">
        <f t="shared" si="525"/>
        <v>7276</v>
      </c>
      <c r="T4202" s="9">
        <f t="shared" si="526"/>
        <v>4248.2999999999993</v>
      </c>
      <c r="U4202" s="10">
        <f t="shared" si="527"/>
        <v>0.36863844224811915</v>
      </c>
      <c r="V4202" s="5" t="s">
        <v>42</v>
      </c>
    </row>
    <row r="4203" spans="1:22" x14ac:dyDescent="0.3">
      <c r="A4203" s="5" t="s">
        <v>4290</v>
      </c>
      <c r="B4203" s="6">
        <v>45973</v>
      </c>
      <c r="C4203" s="5">
        <f t="shared" si="520"/>
        <v>2025</v>
      </c>
      <c r="D4203" s="5">
        <f t="shared" si="521"/>
        <v>11</v>
      </c>
      <c r="E4203" s="5" t="str">
        <f t="shared" si="522"/>
        <v>Nov</v>
      </c>
      <c r="F4203" s="5" t="str">
        <f t="shared" si="523"/>
        <v>Q4</v>
      </c>
      <c r="G4203" s="5" t="s">
        <v>51</v>
      </c>
      <c r="H4203" s="5" t="s">
        <v>106</v>
      </c>
      <c r="I4203" s="5" t="s">
        <v>107</v>
      </c>
      <c r="J4203" s="5" t="s">
        <v>38</v>
      </c>
      <c r="K4203" s="5" t="s">
        <v>118</v>
      </c>
      <c r="L4203" s="5" t="s">
        <v>40</v>
      </c>
      <c r="M4203" s="5" t="s">
        <v>56</v>
      </c>
      <c r="N4203" s="5">
        <v>3</v>
      </c>
      <c r="O4203" s="7">
        <v>18757</v>
      </c>
      <c r="P4203" s="8">
        <v>0.05</v>
      </c>
      <c r="Q4203" s="7">
        <v>14773</v>
      </c>
      <c r="R4203" s="9">
        <f t="shared" si="524"/>
        <v>53457.45</v>
      </c>
      <c r="S4203" s="9">
        <f t="shared" si="525"/>
        <v>44319</v>
      </c>
      <c r="T4203" s="9">
        <f t="shared" si="526"/>
        <v>9138.4499999999971</v>
      </c>
      <c r="U4203" s="10">
        <f t="shared" si="527"/>
        <v>0.17094810919712777</v>
      </c>
      <c r="V4203" s="5" t="s">
        <v>42</v>
      </c>
    </row>
    <row r="4204" spans="1:22" x14ac:dyDescent="0.3">
      <c r="A4204" s="5" t="s">
        <v>4291</v>
      </c>
      <c r="B4204" s="6">
        <v>45973</v>
      </c>
      <c r="C4204" s="5">
        <f t="shared" si="520"/>
        <v>2025</v>
      </c>
      <c r="D4204" s="5">
        <f t="shared" si="521"/>
        <v>11</v>
      </c>
      <c r="E4204" s="5" t="str">
        <f t="shared" si="522"/>
        <v>Nov</v>
      </c>
      <c r="F4204" s="5" t="str">
        <f t="shared" si="523"/>
        <v>Q4</v>
      </c>
      <c r="G4204" s="5" t="s">
        <v>58</v>
      </c>
      <c r="H4204" s="5" t="s">
        <v>72</v>
      </c>
      <c r="I4204" s="5" t="s">
        <v>73</v>
      </c>
      <c r="J4204" s="5" t="s">
        <v>46</v>
      </c>
      <c r="K4204" s="5" t="s">
        <v>66</v>
      </c>
      <c r="L4204" s="5" t="s">
        <v>40</v>
      </c>
      <c r="M4204" s="5" t="s">
        <v>56</v>
      </c>
      <c r="N4204" s="5">
        <v>1</v>
      </c>
      <c r="O4204" s="7">
        <v>294</v>
      </c>
      <c r="P4204" s="8">
        <v>0</v>
      </c>
      <c r="Q4204" s="7">
        <v>114</v>
      </c>
      <c r="R4204" s="9">
        <f t="shared" si="524"/>
        <v>294</v>
      </c>
      <c r="S4204" s="9">
        <f t="shared" si="525"/>
        <v>114</v>
      </c>
      <c r="T4204" s="9">
        <f t="shared" si="526"/>
        <v>180</v>
      </c>
      <c r="U4204" s="10">
        <f t="shared" si="527"/>
        <v>0.61224489795918369</v>
      </c>
      <c r="V4204" s="5" t="s">
        <v>42</v>
      </c>
    </row>
    <row r="4205" spans="1:22" x14ac:dyDescent="0.3">
      <c r="A4205" s="5" t="s">
        <v>4292</v>
      </c>
      <c r="B4205" s="6">
        <v>45973</v>
      </c>
      <c r="C4205" s="5">
        <f t="shared" si="520"/>
        <v>2025</v>
      </c>
      <c r="D4205" s="5">
        <f t="shared" si="521"/>
        <v>11</v>
      </c>
      <c r="E4205" s="5" t="str">
        <f t="shared" si="522"/>
        <v>Nov</v>
      </c>
      <c r="F4205" s="5" t="str">
        <f t="shared" si="523"/>
        <v>Q4</v>
      </c>
      <c r="G4205" s="5" t="s">
        <v>58</v>
      </c>
      <c r="H4205" s="5" t="s">
        <v>68</v>
      </c>
      <c r="I4205" s="5" t="s">
        <v>69</v>
      </c>
      <c r="J4205" s="5" t="s">
        <v>38</v>
      </c>
      <c r="K4205" s="5" t="s">
        <v>118</v>
      </c>
      <c r="L4205" s="5" t="s">
        <v>40</v>
      </c>
      <c r="M4205" s="5" t="s">
        <v>56</v>
      </c>
      <c r="N4205" s="5">
        <v>5</v>
      </c>
      <c r="O4205" s="7">
        <v>17171</v>
      </c>
      <c r="P4205" s="8">
        <v>0.05</v>
      </c>
      <c r="Q4205" s="7">
        <v>13002</v>
      </c>
      <c r="R4205" s="9">
        <f t="shared" si="524"/>
        <v>81562.25</v>
      </c>
      <c r="S4205" s="9">
        <f t="shared" si="525"/>
        <v>65010</v>
      </c>
      <c r="T4205" s="9">
        <f t="shared" si="526"/>
        <v>16552.25</v>
      </c>
      <c r="U4205" s="10">
        <f t="shared" si="527"/>
        <v>0.20294008564010924</v>
      </c>
      <c r="V4205" s="5" t="s">
        <v>42</v>
      </c>
    </row>
    <row r="4206" spans="1:22" x14ac:dyDescent="0.3">
      <c r="A4206" s="5" t="s">
        <v>4293</v>
      </c>
      <c r="B4206" s="6">
        <v>45973</v>
      </c>
      <c r="C4206" s="5">
        <f t="shared" si="520"/>
        <v>2025</v>
      </c>
      <c r="D4206" s="5">
        <f t="shared" si="521"/>
        <v>11</v>
      </c>
      <c r="E4206" s="5" t="str">
        <f t="shared" si="522"/>
        <v>Nov</v>
      </c>
      <c r="F4206" s="5" t="str">
        <f t="shared" si="523"/>
        <v>Q4</v>
      </c>
      <c r="G4206" s="5" t="s">
        <v>35</v>
      </c>
      <c r="H4206" s="5" t="s">
        <v>91</v>
      </c>
      <c r="I4206" s="5" t="s">
        <v>92</v>
      </c>
      <c r="J4206" s="5" t="s">
        <v>46</v>
      </c>
      <c r="K4206" s="5" t="s">
        <v>66</v>
      </c>
      <c r="L4206" s="5" t="s">
        <v>40</v>
      </c>
      <c r="M4206" s="5" t="s">
        <v>49</v>
      </c>
      <c r="N4206" s="5">
        <v>3</v>
      </c>
      <c r="O4206" s="7">
        <v>326</v>
      </c>
      <c r="P4206" s="8">
        <v>0.05</v>
      </c>
      <c r="Q4206" s="7">
        <v>128</v>
      </c>
      <c r="R4206" s="9">
        <f t="shared" si="524"/>
        <v>929.09999999999991</v>
      </c>
      <c r="S4206" s="9">
        <f t="shared" si="525"/>
        <v>384</v>
      </c>
      <c r="T4206" s="9">
        <f t="shared" si="526"/>
        <v>545.09999999999991</v>
      </c>
      <c r="U4206" s="10">
        <f t="shared" si="527"/>
        <v>0.58669680335808838</v>
      </c>
      <c r="V4206" s="5" t="s">
        <v>42</v>
      </c>
    </row>
    <row r="4207" spans="1:22" x14ac:dyDescent="0.3">
      <c r="A4207" s="5" t="s">
        <v>4294</v>
      </c>
      <c r="B4207" s="6">
        <v>45973</v>
      </c>
      <c r="C4207" s="5">
        <f t="shared" si="520"/>
        <v>2025</v>
      </c>
      <c r="D4207" s="5">
        <f t="shared" si="521"/>
        <v>11</v>
      </c>
      <c r="E4207" s="5" t="str">
        <f t="shared" si="522"/>
        <v>Nov</v>
      </c>
      <c r="F4207" s="5" t="str">
        <f t="shared" si="523"/>
        <v>Q4</v>
      </c>
      <c r="G4207" s="5" t="s">
        <v>58</v>
      </c>
      <c r="H4207" s="5" t="s">
        <v>68</v>
      </c>
      <c r="I4207" s="5" t="s">
        <v>69</v>
      </c>
      <c r="J4207" s="5" t="s">
        <v>46</v>
      </c>
      <c r="K4207" s="5" t="s">
        <v>61</v>
      </c>
      <c r="L4207" s="5" t="s">
        <v>40</v>
      </c>
      <c r="M4207" s="5" t="s">
        <v>56</v>
      </c>
      <c r="N4207" s="5">
        <v>1</v>
      </c>
      <c r="O4207" s="7">
        <v>260</v>
      </c>
      <c r="P4207" s="8">
        <v>0</v>
      </c>
      <c r="Q4207" s="7">
        <v>107</v>
      </c>
      <c r="R4207" s="9">
        <f t="shared" si="524"/>
        <v>260</v>
      </c>
      <c r="S4207" s="9">
        <f t="shared" si="525"/>
        <v>107</v>
      </c>
      <c r="T4207" s="9">
        <f t="shared" si="526"/>
        <v>153</v>
      </c>
      <c r="U4207" s="10">
        <f t="shared" si="527"/>
        <v>0.58846153846153848</v>
      </c>
      <c r="V4207" s="5" t="s">
        <v>42</v>
      </c>
    </row>
    <row r="4208" spans="1:22" x14ac:dyDescent="0.3">
      <c r="A4208" s="5" t="s">
        <v>4295</v>
      </c>
      <c r="B4208" s="6">
        <v>45974</v>
      </c>
      <c r="C4208" s="5">
        <f t="shared" si="520"/>
        <v>2025</v>
      </c>
      <c r="D4208" s="5">
        <f t="shared" si="521"/>
        <v>11</v>
      </c>
      <c r="E4208" s="5" t="str">
        <f t="shared" si="522"/>
        <v>Nov</v>
      </c>
      <c r="F4208" s="5" t="str">
        <f t="shared" si="523"/>
        <v>Q4</v>
      </c>
      <c r="G4208" s="5" t="s">
        <v>51</v>
      </c>
      <c r="H4208" s="5" t="s">
        <v>106</v>
      </c>
      <c r="I4208" s="5" t="s">
        <v>107</v>
      </c>
      <c r="J4208" s="5" t="s">
        <v>46</v>
      </c>
      <c r="K4208" s="5" t="s">
        <v>66</v>
      </c>
      <c r="L4208" s="5" t="s">
        <v>48</v>
      </c>
      <c r="M4208" s="5" t="s">
        <v>41</v>
      </c>
      <c r="N4208" s="5">
        <v>1</v>
      </c>
      <c r="O4208" s="7">
        <v>316</v>
      </c>
      <c r="P4208" s="8">
        <v>0.2</v>
      </c>
      <c r="Q4208" s="7">
        <v>128</v>
      </c>
      <c r="R4208" s="9">
        <f t="shared" si="524"/>
        <v>252.8</v>
      </c>
      <c r="S4208" s="9">
        <f t="shared" si="525"/>
        <v>128</v>
      </c>
      <c r="T4208" s="9">
        <f t="shared" si="526"/>
        <v>124.80000000000001</v>
      </c>
      <c r="U4208" s="10">
        <f t="shared" si="527"/>
        <v>0.49367088607594939</v>
      </c>
      <c r="V4208" s="5" t="s">
        <v>42</v>
      </c>
    </row>
    <row r="4209" spans="1:22" x14ac:dyDescent="0.3">
      <c r="A4209" s="5" t="s">
        <v>4296</v>
      </c>
      <c r="B4209" s="6">
        <v>45974</v>
      </c>
      <c r="C4209" s="5">
        <f t="shared" si="520"/>
        <v>2025</v>
      </c>
      <c r="D4209" s="5">
        <f t="shared" si="521"/>
        <v>11</v>
      </c>
      <c r="E4209" s="5" t="str">
        <f t="shared" si="522"/>
        <v>Nov</v>
      </c>
      <c r="F4209" s="5" t="str">
        <f t="shared" si="523"/>
        <v>Q4</v>
      </c>
      <c r="G4209" s="5" t="s">
        <v>51</v>
      </c>
      <c r="H4209" s="5" t="s">
        <v>106</v>
      </c>
      <c r="I4209" s="5" t="s">
        <v>107</v>
      </c>
      <c r="J4209" s="5" t="s">
        <v>54</v>
      </c>
      <c r="K4209" s="5" t="s">
        <v>99</v>
      </c>
      <c r="L4209" s="5" t="s">
        <v>40</v>
      </c>
      <c r="M4209" s="5" t="s">
        <v>41</v>
      </c>
      <c r="N4209" s="5">
        <v>5</v>
      </c>
      <c r="O4209" s="7">
        <v>1745</v>
      </c>
      <c r="P4209" s="8">
        <v>0.05</v>
      </c>
      <c r="Q4209" s="7">
        <v>918</v>
      </c>
      <c r="R4209" s="9">
        <f t="shared" si="524"/>
        <v>8288.75</v>
      </c>
      <c r="S4209" s="9">
        <f t="shared" si="525"/>
        <v>4590</v>
      </c>
      <c r="T4209" s="9">
        <f t="shared" si="526"/>
        <v>3698.75</v>
      </c>
      <c r="U4209" s="10">
        <f t="shared" si="527"/>
        <v>0.44623736992912078</v>
      </c>
      <c r="V4209" s="5" t="s">
        <v>42</v>
      </c>
    </row>
    <row r="4210" spans="1:22" x14ac:dyDescent="0.3">
      <c r="A4210" s="5" t="s">
        <v>4297</v>
      </c>
      <c r="B4210" s="6">
        <v>45974</v>
      </c>
      <c r="C4210" s="5">
        <f t="shared" si="520"/>
        <v>2025</v>
      </c>
      <c r="D4210" s="5">
        <f t="shared" si="521"/>
        <v>11</v>
      </c>
      <c r="E4210" s="5" t="str">
        <f t="shared" si="522"/>
        <v>Nov</v>
      </c>
      <c r="F4210" s="5" t="str">
        <f t="shared" si="523"/>
        <v>Q4</v>
      </c>
      <c r="G4210" s="5" t="s">
        <v>51</v>
      </c>
      <c r="H4210" s="5" t="s">
        <v>79</v>
      </c>
      <c r="I4210" s="5" t="s">
        <v>80</v>
      </c>
      <c r="J4210" s="5" t="s">
        <v>46</v>
      </c>
      <c r="K4210" s="5" t="s">
        <v>66</v>
      </c>
      <c r="L4210" s="5" t="s">
        <v>40</v>
      </c>
      <c r="M4210" s="5" t="s">
        <v>49</v>
      </c>
      <c r="N4210" s="5">
        <v>2</v>
      </c>
      <c r="O4210" s="7">
        <v>296</v>
      </c>
      <c r="P4210" s="8">
        <v>0</v>
      </c>
      <c r="Q4210" s="7">
        <v>120</v>
      </c>
      <c r="R4210" s="9">
        <f t="shared" si="524"/>
        <v>592</v>
      </c>
      <c r="S4210" s="9">
        <f t="shared" si="525"/>
        <v>240</v>
      </c>
      <c r="T4210" s="9">
        <f t="shared" si="526"/>
        <v>352</v>
      </c>
      <c r="U4210" s="10">
        <f t="shared" si="527"/>
        <v>0.59459459459459463</v>
      </c>
      <c r="V4210" s="5" t="s">
        <v>42</v>
      </c>
    </row>
    <row r="4211" spans="1:22" x14ac:dyDescent="0.3">
      <c r="A4211" s="5" t="s">
        <v>4298</v>
      </c>
      <c r="B4211" s="6">
        <v>45974</v>
      </c>
      <c r="C4211" s="5">
        <f t="shared" si="520"/>
        <v>2025</v>
      </c>
      <c r="D4211" s="5">
        <f t="shared" si="521"/>
        <v>11</v>
      </c>
      <c r="E4211" s="5" t="str">
        <f t="shared" si="522"/>
        <v>Nov</v>
      </c>
      <c r="F4211" s="5" t="str">
        <f t="shared" si="523"/>
        <v>Q4</v>
      </c>
      <c r="G4211" s="5" t="s">
        <v>58</v>
      </c>
      <c r="H4211" s="5" t="s">
        <v>68</v>
      </c>
      <c r="I4211" s="5" t="s">
        <v>69</v>
      </c>
      <c r="J4211" s="5" t="s">
        <v>54</v>
      </c>
      <c r="K4211" s="5" t="s">
        <v>99</v>
      </c>
      <c r="L4211" s="5" t="s">
        <v>76</v>
      </c>
      <c r="M4211" s="5" t="s">
        <v>49</v>
      </c>
      <c r="N4211" s="5">
        <v>4</v>
      </c>
      <c r="O4211" s="7">
        <v>1627</v>
      </c>
      <c r="P4211" s="8">
        <v>0.15</v>
      </c>
      <c r="Q4211" s="7">
        <v>826</v>
      </c>
      <c r="R4211" s="9">
        <f t="shared" si="524"/>
        <v>5531.8</v>
      </c>
      <c r="S4211" s="9">
        <f t="shared" si="525"/>
        <v>3304</v>
      </c>
      <c r="T4211" s="9">
        <f t="shared" si="526"/>
        <v>2227.8000000000002</v>
      </c>
      <c r="U4211" s="10">
        <f t="shared" si="527"/>
        <v>0.40272605661809902</v>
      </c>
      <c r="V4211" s="5" t="s">
        <v>42</v>
      </c>
    </row>
    <row r="4212" spans="1:22" x14ac:dyDescent="0.3">
      <c r="A4212" s="5" t="s">
        <v>4299</v>
      </c>
      <c r="B4212" s="6">
        <v>45974</v>
      </c>
      <c r="C4212" s="5">
        <f t="shared" si="520"/>
        <v>2025</v>
      </c>
      <c r="D4212" s="5">
        <f t="shared" si="521"/>
        <v>11</v>
      </c>
      <c r="E4212" s="5" t="str">
        <f t="shared" si="522"/>
        <v>Nov</v>
      </c>
      <c r="F4212" s="5" t="str">
        <f t="shared" si="523"/>
        <v>Q4</v>
      </c>
      <c r="G4212" s="5" t="s">
        <v>51</v>
      </c>
      <c r="H4212" s="5" t="s">
        <v>52</v>
      </c>
      <c r="I4212" s="5" t="s">
        <v>53</v>
      </c>
      <c r="J4212" s="5" t="s">
        <v>81</v>
      </c>
      <c r="K4212" s="5" t="s">
        <v>146</v>
      </c>
      <c r="L4212" s="5" t="s">
        <v>40</v>
      </c>
      <c r="M4212" s="5" t="s">
        <v>56</v>
      </c>
      <c r="N4212" s="5">
        <v>1</v>
      </c>
      <c r="O4212" s="7">
        <v>9383</v>
      </c>
      <c r="P4212" s="8">
        <v>0.2</v>
      </c>
      <c r="Q4212" s="7">
        <v>5757</v>
      </c>
      <c r="R4212" s="9">
        <f t="shared" si="524"/>
        <v>7506.4000000000005</v>
      </c>
      <c r="S4212" s="9">
        <f t="shared" si="525"/>
        <v>5757</v>
      </c>
      <c r="T4212" s="9">
        <f t="shared" si="526"/>
        <v>1749.4000000000005</v>
      </c>
      <c r="U4212" s="10">
        <f t="shared" si="527"/>
        <v>0.23305446019396786</v>
      </c>
      <c r="V4212" s="5" t="s">
        <v>42</v>
      </c>
    </row>
    <row r="4213" spans="1:22" x14ac:dyDescent="0.3">
      <c r="A4213" s="5" t="s">
        <v>4300</v>
      </c>
      <c r="B4213" s="6">
        <v>45974</v>
      </c>
      <c r="C4213" s="5">
        <f t="shared" si="520"/>
        <v>2025</v>
      </c>
      <c r="D4213" s="5">
        <f t="shared" si="521"/>
        <v>11</v>
      </c>
      <c r="E4213" s="5" t="str">
        <f t="shared" si="522"/>
        <v>Nov</v>
      </c>
      <c r="F4213" s="5" t="str">
        <f t="shared" si="523"/>
        <v>Q4</v>
      </c>
      <c r="G4213" s="5" t="s">
        <v>63</v>
      </c>
      <c r="H4213" s="5" t="s">
        <v>109</v>
      </c>
      <c r="I4213" s="5" t="s">
        <v>110</v>
      </c>
      <c r="J4213" s="5" t="s">
        <v>38</v>
      </c>
      <c r="K4213" s="5" t="s">
        <v>118</v>
      </c>
      <c r="L4213" s="5" t="s">
        <v>76</v>
      </c>
      <c r="M4213" s="5" t="s">
        <v>56</v>
      </c>
      <c r="N4213" s="5">
        <v>1</v>
      </c>
      <c r="O4213" s="7">
        <v>19399</v>
      </c>
      <c r="P4213" s="8">
        <v>0.05</v>
      </c>
      <c r="Q4213" s="7">
        <v>14904</v>
      </c>
      <c r="R4213" s="9">
        <f t="shared" si="524"/>
        <v>18429.05</v>
      </c>
      <c r="S4213" s="9">
        <f t="shared" si="525"/>
        <v>14904</v>
      </c>
      <c r="T4213" s="9">
        <f t="shared" si="526"/>
        <v>3525.0499999999993</v>
      </c>
      <c r="U4213" s="10">
        <f t="shared" si="527"/>
        <v>0.19127681567959279</v>
      </c>
      <c r="V4213" s="5" t="s">
        <v>42</v>
      </c>
    </row>
    <row r="4214" spans="1:22" x14ac:dyDescent="0.3">
      <c r="A4214" s="5" t="s">
        <v>4301</v>
      </c>
      <c r="B4214" s="6">
        <v>45974</v>
      </c>
      <c r="C4214" s="5">
        <f t="shared" si="520"/>
        <v>2025</v>
      </c>
      <c r="D4214" s="5">
        <f t="shared" si="521"/>
        <v>11</v>
      </c>
      <c r="E4214" s="5" t="str">
        <f t="shared" si="522"/>
        <v>Nov</v>
      </c>
      <c r="F4214" s="5" t="str">
        <f t="shared" si="523"/>
        <v>Q4</v>
      </c>
      <c r="G4214" s="5" t="s">
        <v>63</v>
      </c>
      <c r="H4214" s="5" t="s">
        <v>64</v>
      </c>
      <c r="I4214" s="5" t="s">
        <v>65</v>
      </c>
      <c r="J4214" s="5" t="s">
        <v>46</v>
      </c>
      <c r="K4214" s="5" t="s">
        <v>47</v>
      </c>
      <c r="L4214" s="5" t="s">
        <v>40</v>
      </c>
      <c r="M4214" s="5" t="s">
        <v>49</v>
      </c>
      <c r="N4214" s="5">
        <v>3</v>
      </c>
      <c r="O4214" s="7">
        <v>453</v>
      </c>
      <c r="P4214" s="8">
        <v>0</v>
      </c>
      <c r="Q4214" s="7">
        <v>208</v>
      </c>
      <c r="R4214" s="9">
        <f t="shared" si="524"/>
        <v>1359</v>
      </c>
      <c r="S4214" s="9">
        <f t="shared" si="525"/>
        <v>624</v>
      </c>
      <c r="T4214" s="9">
        <f t="shared" si="526"/>
        <v>735</v>
      </c>
      <c r="U4214" s="10">
        <f t="shared" si="527"/>
        <v>0.54083885209713023</v>
      </c>
      <c r="V4214" s="5" t="s">
        <v>42</v>
      </c>
    </row>
    <row r="4215" spans="1:22" x14ac:dyDescent="0.3">
      <c r="A4215" s="5" t="s">
        <v>4302</v>
      </c>
      <c r="B4215" s="6">
        <v>45975</v>
      </c>
      <c r="C4215" s="5">
        <f t="shared" si="520"/>
        <v>2025</v>
      </c>
      <c r="D4215" s="5">
        <f t="shared" si="521"/>
        <v>11</v>
      </c>
      <c r="E4215" s="5" t="str">
        <f t="shared" si="522"/>
        <v>Nov</v>
      </c>
      <c r="F4215" s="5" t="str">
        <f t="shared" si="523"/>
        <v>Q4</v>
      </c>
      <c r="G4215" s="5" t="s">
        <v>51</v>
      </c>
      <c r="H4215" s="5" t="s">
        <v>79</v>
      </c>
      <c r="I4215" s="5" t="s">
        <v>80</v>
      </c>
      <c r="J4215" s="5" t="s">
        <v>38</v>
      </c>
      <c r="K4215" s="5" t="s">
        <v>104</v>
      </c>
      <c r="L4215" s="5" t="s">
        <v>76</v>
      </c>
      <c r="M4215" s="5" t="s">
        <v>56</v>
      </c>
      <c r="N4215" s="5">
        <v>1</v>
      </c>
      <c r="O4215" s="7">
        <v>1374</v>
      </c>
      <c r="P4215" s="8">
        <v>0</v>
      </c>
      <c r="Q4215" s="7">
        <v>671</v>
      </c>
      <c r="R4215" s="9">
        <f t="shared" si="524"/>
        <v>1374</v>
      </c>
      <c r="S4215" s="9">
        <f t="shared" si="525"/>
        <v>671</v>
      </c>
      <c r="T4215" s="9">
        <f t="shared" si="526"/>
        <v>703</v>
      </c>
      <c r="U4215" s="10">
        <f t="shared" si="527"/>
        <v>0.51164483260553129</v>
      </c>
      <c r="V4215" s="5" t="s">
        <v>42</v>
      </c>
    </row>
    <row r="4216" spans="1:22" x14ac:dyDescent="0.3">
      <c r="A4216" s="5" t="s">
        <v>4303</v>
      </c>
      <c r="B4216" s="6">
        <v>45975</v>
      </c>
      <c r="C4216" s="5">
        <f t="shared" si="520"/>
        <v>2025</v>
      </c>
      <c r="D4216" s="5">
        <f t="shared" si="521"/>
        <v>11</v>
      </c>
      <c r="E4216" s="5" t="str">
        <f t="shared" si="522"/>
        <v>Nov</v>
      </c>
      <c r="F4216" s="5" t="str">
        <f t="shared" si="523"/>
        <v>Q4</v>
      </c>
      <c r="G4216" s="5" t="s">
        <v>63</v>
      </c>
      <c r="H4216" s="5" t="s">
        <v>64</v>
      </c>
      <c r="I4216" s="5" t="s">
        <v>65</v>
      </c>
      <c r="J4216" s="5" t="s">
        <v>81</v>
      </c>
      <c r="K4216" s="5" t="s">
        <v>146</v>
      </c>
      <c r="L4216" s="5" t="s">
        <v>76</v>
      </c>
      <c r="M4216" s="5" t="s">
        <v>49</v>
      </c>
      <c r="N4216" s="5">
        <v>4</v>
      </c>
      <c r="O4216" s="7">
        <v>9605</v>
      </c>
      <c r="P4216" s="8">
        <v>0</v>
      </c>
      <c r="Q4216" s="7">
        <v>6098</v>
      </c>
      <c r="R4216" s="9">
        <f t="shared" si="524"/>
        <v>38420</v>
      </c>
      <c r="S4216" s="9">
        <f t="shared" si="525"/>
        <v>24392</v>
      </c>
      <c r="T4216" s="9">
        <f t="shared" si="526"/>
        <v>14028</v>
      </c>
      <c r="U4216" s="10">
        <f t="shared" si="527"/>
        <v>0.36512233211868816</v>
      </c>
      <c r="V4216" s="5" t="s">
        <v>42</v>
      </c>
    </row>
    <row r="4217" spans="1:22" x14ac:dyDescent="0.3">
      <c r="A4217" s="5" t="s">
        <v>4304</v>
      </c>
      <c r="B4217" s="6">
        <v>45975</v>
      </c>
      <c r="C4217" s="5">
        <f t="shared" si="520"/>
        <v>2025</v>
      </c>
      <c r="D4217" s="5">
        <f t="shared" si="521"/>
        <v>11</v>
      </c>
      <c r="E4217" s="5" t="str">
        <f t="shared" si="522"/>
        <v>Nov</v>
      </c>
      <c r="F4217" s="5" t="str">
        <f t="shared" si="523"/>
        <v>Q4</v>
      </c>
      <c r="G4217" s="5" t="s">
        <v>51</v>
      </c>
      <c r="H4217" s="5" t="s">
        <v>52</v>
      </c>
      <c r="I4217" s="5" t="s">
        <v>53</v>
      </c>
      <c r="J4217" s="5" t="s">
        <v>46</v>
      </c>
      <c r="K4217" s="5" t="s">
        <v>89</v>
      </c>
      <c r="L4217" s="5" t="s">
        <v>76</v>
      </c>
      <c r="M4217" s="5" t="s">
        <v>41</v>
      </c>
      <c r="N4217" s="5">
        <v>2</v>
      </c>
      <c r="O4217" s="7">
        <v>2289</v>
      </c>
      <c r="P4217" s="8">
        <v>0.2</v>
      </c>
      <c r="Q4217" s="7">
        <v>1300</v>
      </c>
      <c r="R4217" s="9">
        <f t="shared" si="524"/>
        <v>3662.4</v>
      </c>
      <c r="S4217" s="9">
        <f t="shared" si="525"/>
        <v>2600</v>
      </c>
      <c r="T4217" s="9">
        <f t="shared" si="526"/>
        <v>1062.4000000000001</v>
      </c>
      <c r="U4217" s="10">
        <f t="shared" si="527"/>
        <v>0.29008300567933598</v>
      </c>
      <c r="V4217" s="5" t="s">
        <v>42</v>
      </c>
    </row>
    <row r="4218" spans="1:22" x14ac:dyDescent="0.3">
      <c r="A4218" s="5" t="s">
        <v>4305</v>
      </c>
      <c r="B4218" s="6">
        <v>45975</v>
      </c>
      <c r="C4218" s="5">
        <f t="shared" si="520"/>
        <v>2025</v>
      </c>
      <c r="D4218" s="5">
        <f t="shared" si="521"/>
        <v>11</v>
      </c>
      <c r="E4218" s="5" t="str">
        <f t="shared" si="522"/>
        <v>Nov</v>
      </c>
      <c r="F4218" s="5" t="str">
        <f t="shared" si="523"/>
        <v>Q4</v>
      </c>
      <c r="G4218" s="5" t="s">
        <v>51</v>
      </c>
      <c r="H4218" s="5" t="s">
        <v>52</v>
      </c>
      <c r="I4218" s="5" t="s">
        <v>53</v>
      </c>
      <c r="J4218" s="5" t="s">
        <v>81</v>
      </c>
      <c r="K4218" s="5" t="s">
        <v>130</v>
      </c>
      <c r="L4218" s="5" t="s">
        <v>48</v>
      </c>
      <c r="M4218" s="5" t="s">
        <v>56</v>
      </c>
      <c r="N4218" s="5">
        <v>1</v>
      </c>
      <c r="O4218" s="7">
        <v>14512</v>
      </c>
      <c r="P4218" s="8">
        <v>0.35</v>
      </c>
      <c r="Q4218" s="7">
        <v>8893</v>
      </c>
      <c r="R4218" s="9">
        <f t="shared" si="524"/>
        <v>9432.8000000000011</v>
      </c>
      <c r="S4218" s="9">
        <f t="shared" si="525"/>
        <v>8893</v>
      </c>
      <c r="T4218" s="9">
        <f t="shared" si="526"/>
        <v>539.80000000000109</v>
      </c>
      <c r="U4218" s="10">
        <f t="shared" si="527"/>
        <v>5.7225850224747798E-2</v>
      </c>
      <c r="V4218" s="5" t="s">
        <v>42</v>
      </c>
    </row>
    <row r="4219" spans="1:22" x14ac:dyDescent="0.3">
      <c r="A4219" s="5" t="s">
        <v>4306</v>
      </c>
      <c r="B4219" s="6">
        <v>45975</v>
      </c>
      <c r="C4219" s="5">
        <f t="shared" si="520"/>
        <v>2025</v>
      </c>
      <c r="D4219" s="5">
        <f t="shared" si="521"/>
        <v>11</v>
      </c>
      <c r="E4219" s="5" t="str">
        <f t="shared" si="522"/>
        <v>Nov</v>
      </c>
      <c r="F4219" s="5" t="str">
        <f t="shared" si="523"/>
        <v>Q4</v>
      </c>
      <c r="G4219" s="5" t="s">
        <v>51</v>
      </c>
      <c r="H4219" s="5" t="s">
        <v>79</v>
      </c>
      <c r="I4219" s="5" t="s">
        <v>80</v>
      </c>
      <c r="J4219" s="5" t="s">
        <v>38</v>
      </c>
      <c r="K4219" s="5" t="s">
        <v>118</v>
      </c>
      <c r="L4219" s="5" t="s">
        <v>76</v>
      </c>
      <c r="M4219" s="5" t="s">
        <v>49</v>
      </c>
      <c r="N4219" s="5">
        <v>1</v>
      </c>
      <c r="O4219" s="7">
        <v>16942</v>
      </c>
      <c r="P4219" s="8">
        <v>0.1</v>
      </c>
      <c r="Q4219" s="7">
        <v>12839</v>
      </c>
      <c r="R4219" s="9">
        <f t="shared" si="524"/>
        <v>15247.800000000001</v>
      </c>
      <c r="S4219" s="9">
        <f t="shared" si="525"/>
        <v>12839</v>
      </c>
      <c r="T4219" s="9">
        <f t="shared" si="526"/>
        <v>2408.8000000000011</v>
      </c>
      <c r="U4219" s="10">
        <f t="shared" si="527"/>
        <v>0.15797688846915628</v>
      </c>
      <c r="V4219" s="5" t="s">
        <v>42</v>
      </c>
    </row>
    <row r="4220" spans="1:22" x14ac:dyDescent="0.3">
      <c r="A4220" s="5" t="s">
        <v>4307</v>
      </c>
      <c r="B4220" s="6">
        <v>45975</v>
      </c>
      <c r="C4220" s="5">
        <f t="shared" si="520"/>
        <v>2025</v>
      </c>
      <c r="D4220" s="5">
        <f t="shared" si="521"/>
        <v>11</v>
      </c>
      <c r="E4220" s="5" t="str">
        <f t="shared" si="522"/>
        <v>Nov</v>
      </c>
      <c r="F4220" s="5" t="str">
        <f t="shared" si="523"/>
        <v>Q4</v>
      </c>
      <c r="G4220" s="5" t="s">
        <v>51</v>
      </c>
      <c r="H4220" s="5" t="s">
        <v>79</v>
      </c>
      <c r="I4220" s="5" t="s">
        <v>80</v>
      </c>
      <c r="J4220" s="5" t="s">
        <v>38</v>
      </c>
      <c r="K4220" s="5" t="s">
        <v>104</v>
      </c>
      <c r="L4220" s="5" t="s">
        <v>40</v>
      </c>
      <c r="M4220" s="5" t="s">
        <v>49</v>
      </c>
      <c r="N4220" s="5">
        <v>3</v>
      </c>
      <c r="O4220" s="7">
        <v>1583</v>
      </c>
      <c r="P4220" s="8">
        <v>0.15</v>
      </c>
      <c r="Q4220" s="7">
        <v>810</v>
      </c>
      <c r="R4220" s="9">
        <f t="shared" si="524"/>
        <v>4036.65</v>
      </c>
      <c r="S4220" s="9">
        <f t="shared" si="525"/>
        <v>2430</v>
      </c>
      <c r="T4220" s="9">
        <f t="shared" si="526"/>
        <v>1606.65</v>
      </c>
      <c r="U4220" s="10">
        <f t="shared" si="527"/>
        <v>0.39801568131990639</v>
      </c>
      <c r="V4220" s="5" t="s">
        <v>42</v>
      </c>
    </row>
    <row r="4221" spans="1:22" x14ac:dyDescent="0.3">
      <c r="A4221" s="5" t="s">
        <v>4308</v>
      </c>
      <c r="B4221" s="6">
        <v>45975</v>
      </c>
      <c r="C4221" s="5">
        <f t="shared" si="520"/>
        <v>2025</v>
      </c>
      <c r="D4221" s="5">
        <f t="shared" si="521"/>
        <v>11</v>
      </c>
      <c r="E4221" s="5" t="str">
        <f t="shared" si="522"/>
        <v>Nov</v>
      </c>
      <c r="F4221" s="5" t="str">
        <f t="shared" si="523"/>
        <v>Q4</v>
      </c>
      <c r="G4221" s="5" t="s">
        <v>58</v>
      </c>
      <c r="H4221" s="5" t="s">
        <v>68</v>
      </c>
      <c r="I4221" s="5" t="s">
        <v>69</v>
      </c>
      <c r="J4221" s="5" t="s">
        <v>54</v>
      </c>
      <c r="K4221" s="5" t="s">
        <v>84</v>
      </c>
      <c r="L4221" s="5" t="s">
        <v>76</v>
      </c>
      <c r="M4221" s="5" t="s">
        <v>49</v>
      </c>
      <c r="N4221" s="5">
        <v>4</v>
      </c>
      <c r="O4221" s="7">
        <v>2322</v>
      </c>
      <c r="P4221" s="8">
        <v>0</v>
      </c>
      <c r="Q4221" s="7">
        <v>1155</v>
      </c>
      <c r="R4221" s="9">
        <f t="shared" si="524"/>
        <v>9288</v>
      </c>
      <c r="S4221" s="9">
        <f t="shared" si="525"/>
        <v>4620</v>
      </c>
      <c r="T4221" s="9">
        <f t="shared" si="526"/>
        <v>4668</v>
      </c>
      <c r="U4221" s="10">
        <f t="shared" si="527"/>
        <v>0.50258397932816534</v>
      </c>
      <c r="V4221" s="5" t="s">
        <v>42</v>
      </c>
    </row>
    <row r="4222" spans="1:22" x14ac:dyDescent="0.3">
      <c r="A4222" s="5" t="s">
        <v>4309</v>
      </c>
      <c r="B4222" s="6">
        <v>45975</v>
      </c>
      <c r="C4222" s="5">
        <f t="shared" si="520"/>
        <v>2025</v>
      </c>
      <c r="D4222" s="5">
        <f t="shared" si="521"/>
        <v>11</v>
      </c>
      <c r="E4222" s="5" t="str">
        <f t="shared" si="522"/>
        <v>Nov</v>
      </c>
      <c r="F4222" s="5" t="str">
        <f t="shared" si="523"/>
        <v>Q4</v>
      </c>
      <c r="G4222" s="5" t="s">
        <v>63</v>
      </c>
      <c r="H4222" s="5" t="s">
        <v>109</v>
      </c>
      <c r="I4222" s="5" t="s">
        <v>110</v>
      </c>
      <c r="J4222" s="5" t="s">
        <v>46</v>
      </c>
      <c r="K4222" s="5" t="s">
        <v>66</v>
      </c>
      <c r="L4222" s="5" t="s">
        <v>40</v>
      </c>
      <c r="M4222" s="5" t="s">
        <v>41</v>
      </c>
      <c r="N4222" s="5">
        <v>3</v>
      </c>
      <c r="O4222" s="7">
        <v>289</v>
      </c>
      <c r="P4222" s="8">
        <v>0.2</v>
      </c>
      <c r="Q4222" s="7">
        <v>112</v>
      </c>
      <c r="R4222" s="9">
        <f t="shared" si="524"/>
        <v>693.6</v>
      </c>
      <c r="S4222" s="9">
        <f t="shared" si="525"/>
        <v>336</v>
      </c>
      <c r="T4222" s="9">
        <f t="shared" si="526"/>
        <v>357.6</v>
      </c>
      <c r="U4222" s="10">
        <f t="shared" si="527"/>
        <v>0.51557093425605538</v>
      </c>
      <c r="V4222" s="5" t="s">
        <v>120</v>
      </c>
    </row>
    <row r="4223" spans="1:22" x14ac:dyDescent="0.3">
      <c r="A4223" s="5" t="s">
        <v>4310</v>
      </c>
      <c r="B4223" s="6">
        <v>45976</v>
      </c>
      <c r="C4223" s="5">
        <f t="shared" si="520"/>
        <v>2025</v>
      </c>
      <c r="D4223" s="5">
        <f t="shared" si="521"/>
        <v>11</v>
      </c>
      <c r="E4223" s="5" t="str">
        <f t="shared" si="522"/>
        <v>Nov</v>
      </c>
      <c r="F4223" s="5" t="str">
        <f t="shared" si="523"/>
        <v>Q4</v>
      </c>
      <c r="G4223" s="5" t="s">
        <v>35</v>
      </c>
      <c r="H4223" s="5" t="s">
        <v>91</v>
      </c>
      <c r="I4223" s="5" t="s">
        <v>92</v>
      </c>
      <c r="J4223" s="5" t="s">
        <v>46</v>
      </c>
      <c r="K4223" s="5" t="s">
        <v>61</v>
      </c>
      <c r="L4223" s="5" t="s">
        <v>76</v>
      </c>
      <c r="M4223" s="5" t="s">
        <v>41</v>
      </c>
      <c r="N4223" s="5">
        <v>2</v>
      </c>
      <c r="O4223" s="7">
        <v>257</v>
      </c>
      <c r="P4223" s="8">
        <v>0.05</v>
      </c>
      <c r="Q4223" s="7">
        <v>106</v>
      </c>
      <c r="R4223" s="9">
        <f t="shared" si="524"/>
        <v>488.29999999999995</v>
      </c>
      <c r="S4223" s="9">
        <f t="shared" si="525"/>
        <v>212</v>
      </c>
      <c r="T4223" s="9">
        <f t="shared" si="526"/>
        <v>276.29999999999995</v>
      </c>
      <c r="U4223" s="10">
        <f t="shared" si="527"/>
        <v>0.56584067171820596</v>
      </c>
      <c r="V4223" s="5" t="s">
        <v>42</v>
      </c>
    </row>
    <row r="4224" spans="1:22" x14ac:dyDescent="0.3">
      <c r="A4224" s="5" t="s">
        <v>4311</v>
      </c>
      <c r="B4224" s="6">
        <v>45976</v>
      </c>
      <c r="C4224" s="5">
        <f t="shared" si="520"/>
        <v>2025</v>
      </c>
      <c r="D4224" s="5">
        <f t="shared" si="521"/>
        <v>11</v>
      </c>
      <c r="E4224" s="5" t="str">
        <f t="shared" si="522"/>
        <v>Nov</v>
      </c>
      <c r="F4224" s="5" t="str">
        <f t="shared" si="523"/>
        <v>Q4</v>
      </c>
      <c r="G4224" s="5" t="s">
        <v>35</v>
      </c>
      <c r="H4224" s="5" t="s">
        <v>36</v>
      </c>
      <c r="I4224" s="5" t="s">
        <v>37</v>
      </c>
      <c r="J4224" s="5" t="s">
        <v>81</v>
      </c>
      <c r="K4224" s="5" t="s">
        <v>146</v>
      </c>
      <c r="L4224" s="5" t="s">
        <v>40</v>
      </c>
      <c r="M4224" s="5" t="s">
        <v>49</v>
      </c>
      <c r="N4224" s="5">
        <v>1</v>
      </c>
      <c r="O4224" s="7">
        <v>8516</v>
      </c>
      <c r="P4224" s="8">
        <v>0</v>
      </c>
      <c r="Q4224" s="7">
        <v>5413</v>
      </c>
      <c r="R4224" s="9">
        <f t="shared" si="524"/>
        <v>8516</v>
      </c>
      <c r="S4224" s="9">
        <f t="shared" si="525"/>
        <v>5413</v>
      </c>
      <c r="T4224" s="9">
        <f t="shared" si="526"/>
        <v>3103</v>
      </c>
      <c r="U4224" s="10">
        <f t="shared" si="527"/>
        <v>0.36437294504462187</v>
      </c>
      <c r="V4224" s="5" t="s">
        <v>42</v>
      </c>
    </row>
    <row r="4225" spans="1:22" x14ac:dyDescent="0.3">
      <c r="A4225" s="5" t="s">
        <v>4312</v>
      </c>
      <c r="B4225" s="6">
        <v>45976</v>
      </c>
      <c r="C4225" s="5">
        <f t="shared" si="520"/>
        <v>2025</v>
      </c>
      <c r="D4225" s="5">
        <f t="shared" si="521"/>
        <v>11</v>
      </c>
      <c r="E4225" s="5" t="str">
        <f t="shared" si="522"/>
        <v>Nov</v>
      </c>
      <c r="F4225" s="5" t="str">
        <f t="shared" si="523"/>
        <v>Q4</v>
      </c>
      <c r="G4225" s="5" t="s">
        <v>35</v>
      </c>
      <c r="H4225" s="5" t="s">
        <v>36</v>
      </c>
      <c r="I4225" s="5" t="s">
        <v>37</v>
      </c>
      <c r="J4225" s="5" t="s">
        <v>46</v>
      </c>
      <c r="K4225" s="5" t="s">
        <v>47</v>
      </c>
      <c r="L4225" s="5" t="s">
        <v>76</v>
      </c>
      <c r="M4225" s="5" t="s">
        <v>49</v>
      </c>
      <c r="N4225" s="5">
        <v>1</v>
      </c>
      <c r="O4225" s="7">
        <v>493</v>
      </c>
      <c r="P4225" s="8">
        <v>0</v>
      </c>
      <c r="Q4225" s="7">
        <v>216</v>
      </c>
      <c r="R4225" s="9">
        <f t="shared" si="524"/>
        <v>493</v>
      </c>
      <c r="S4225" s="9">
        <f t="shared" si="525"/>
        <v>216</v>
      </c>
      <c r="T4225" s="9">
        <f t="shared" si="526"/>
        <v>277</v>
      </c>
      <c r="U4225" s="10">
        <f t="shared" si="527"/>
        <v>0.56186612576064909</v>
      </c>
      <c r="V4225" s="5" t="s">
        <v>42</v>
      </c>
    </row>
    <row r="4226" spans="1:22" x14ac:dyDescent="0.3">
      <c r="A4226" s="5" t="s">
        <v>4313</v>
      </c>
      <c r="B4226" s="6">
        <v>45976</v>
      </c>
      <c r="C4226" s="5">
        <f t="shared" ref="C4226:C4289" si="528">YEAR(B4226)</f>
        <v>2025</v>
      </c>
      <c r="D4226" s="5">
        <f t="shared" ref="D4226:D4289" si="529">MONTH(B4226)</f>
        <v>11</v>
      </c>
      <c r="E4226" s="5" t="str">
        <f t="shared" ref="E4226:E4289" si="530">TEXT(B4226,"mmm")</f>
        <v>Nov</v>
      </c>
      <c r="F4226" s="5" t="str">
        <f t="shared" ref="F4226:F4289" si="531">"Q"&amp;ROUNDUP(D4226/3,0)</f>
        <v>Q4</v>
      </c>
      <c r="G4226" s="5" t="s">
        <v>58</v>
      </c>
      <c r="H4226" s="5" t="s">
        <v>59</v>
      </c>
      <c r="I4226" s="5" t="s">
        <v>60</v>
      </c>
      <c r="J4226" s="5" t="s">
        <v>38</v>
      </c>
      <c r="K4226" s="5" t="s">
        <v>39</v>
      </c>
      <c r="L4226" s="5" t="s">
        <v>76</v>
      </c>
      <c r="M4226" s="5" t="s">
        <v>56</v>
      </c>
      <c r="N4226" s="5">
        <v>2</v>
      </c>
      <c r="O4226" s="7">
        <v>49534</v>
      </c>
      <c r="P4226" s="8">
        <v>0.1</v>
      </c>
      <c r="Q4226" s="7">
        <v>41174</v>
      </c>
      <c r="R4226" s="9">
        <f t="shared" ref="R4226:R4289" si="532">N4226*O4226*(1-P4226)</f>
        <v>89161.2</v>
      </c>
      <c r="S4226" s="9">
        <f t="shared" ref="S4226:S4289" si="533">N4226*Q4226</f>
        <v>82348</v>
      </c>
      <c r="T4226" s="9">
        <f t="shared" ref="T4226:T4289" si="534">R4226-S4226</f>
        <v>6813.1999999999971</v>
      </c>
      <c r="U4226" s="10">
        <f t="shared" ref="U4226:U4289" si="535">IF(R4226=0,0,T4226/R4226)</f>
        <v>7.6414404471900302E-2</v>
      </c>
      <c r="V4226" s="5" t="s">
        <v>42</v>
      </c>
    </row>
    <row r="4227" spans="1:22" x14ac:dyDescent="0.3">
      <c r="A4227" s="5" t="s">
        <v>4314</v>
      </c>
      <c r="B4227" s="6">
        <v>45976</v>
      </c>
      <c r="C4227" s="5">
        <f t="shared" si="528"/>
        <v>2025</v>
      </c>
      <c r="D4227" s="5">
        <f t="shared" si="529"/>
        <v>11</v>
      </c>
      <c r="E4227" s="5" t="str">
        <f t="shared" si="530"/>
        <v>Nov</v>
      </c>
      <c r="F4227" s="5" t="str">
        <f t="shared" si="531"/>
        <v>Q4</v>
      </c>
      <c r="G4227" s="5" t="s">
        <v>51</v>
      </c>
      <c r="H4227" s="5" t="s">
        <v>52</v>
      </c>
      <c r="I4227" s="5" t="s">
        <v>53</v>
      </c>
      <c r="J4227" s="5" t="s">
        <v>81</v>
      </c>
      <c r="K4227" s="5" t="s">
        <v>82</v>
      </c>
      <c r="L4227" s="5" t="s">
        <v>76</v>
      </c>
      <c r="M4227" s="5" t="s">
        <v>49</v>
      </c>
      <c r="N4227" s="5">
        <v>2</v>
      </c>
      <c r="O4227" s="7">
        <v>6260</v>
      </c>
      <c r="P4227" s="8">
        <v>0.2</v>
      </c>
      <c r="Q4227" s="7">
        <v>3496</v>
      </c>
      <c r="R4227" s="9">
        <f t="shared" si="532"/>
        <v>10016</v>
      </c>
      <c r="S4227" s="9">
        <f t="shared" si="533"/>
        <v>6992</v>
      </c>
      <c r="T4227" s="9">
        <f t="shared" si="534"/>
        <v>3024</v>
      </c>
      <c r="U4227" s="10">
        <f t="shared" si="535"/>
        <v>0.30191693290734822</v>
      </c>
      <c r="V4227" s="5" t="s">
        <v>42</v>
      </c>
    </row>
    <row r="4228" spans="1:22" x14ac:dyDescent="0.3">
      <c r="A4228" s="5" t="s">
        <v>4315</v>
      </c>
      <c r="B4228" s="6">
        <v>45976</v>
      </c>
      <c r="C4228" s="5">
        <f t="shared" si="528"/>
        <v>2025</v>
      </c>
      <c r="D4228" s="5">
        <f t="shared" si="529"/>
        <v>11</v>
      </c>
      <c r="E4228" s="5" t="str">
        <f t="shared" si="530"/>
        <v>Nov</v>
      </c>
      <c r="F4228" s="5" t="str">
        <f t="shared" si="531"/>
        <v>Q4</v>
      </c>
      <c r="G4228" s="5" t="s">
        <v>51</v>
      </c>
      <c r="H4228" s="5" t="s">
        <v>106</v>
      </c>
      <c r="I4228" s="5" t="s">
        <v>107</v>
      </c>
      <c r="J4228" s="5" t="s">
        <v>54</v>
      </c>
      <c r="K4228" s="5" t="s">
        <v>99</v>
      </c>
      <c r="L4228" s="5" t="s">
        <v>48</v>
      </c>
      <c r="M4228" s="5" t="s">
        <v>56</v>
      </c>
      <c r="N4228" s="5">
        <v>4</v>
      </c>
      <c r="O4228" s="7">
        <v>1946</v>
      </c>
      <c r="P4228" s="8">
        <v>0.1</v>
      </c>
      <c r="Q4228" s="7">
        <v>1024</v>
      </c>
      <c r="R4228" s="9">
        <f t="shared" si="532"/>
        <v>7005.6</v>
      </c>
      <c r="S4228" s="9">
        <f t="shared" si="533"/>
        <v>4096</v>
      </c>
      <c r="T4228" s="9">
        <f t="shared" si="534"/>
        <v>2909.6000000000004</v>
      </c>
      <c r="U4228" s="10">
        <f t="shared" si="535"/>
        <v>0.41532488295078224</v>
      </c>
      <c r="V4228" s="5" t="s">
        <v>42</v>
      </c>
    </row>
    <row r="4229" spans="1:22" x14ac:dyDescent="0.3">
      <c r="A4229" s="5" t="s">
        <v>4316</v>
      </c>
      <c r="B4229" s="6">
        <v>45977</v>
      </c>
      <c r="C4229" s="5">
        <f t="shared" si="528"/>
        <v>2025</v>
      </c>
      <c r="D4229" s="5">
        <f t="shared" si="529"/>
        <v>11</v>
      </c>
      <c r="E4229" s="5" t="str">
        <f t="shared" si="530"/>
        <v>Nov</v>
      </c>
      <c r="F4229" s="5" t="str">
        <f t="shared" si="531"/>
        <v>Q4</v>
      </c>
      <c r="G4229" s="5" t="s">
        <v>58</v>
      </c>
      <c r="H4229" s="5" t="s">
        <v>72</v>
      </c>
      <c r="I4229" s="5" t="s">
        <v>73</v>
      </c>
      <c r="J4229" s="5" t="s">
        <v>46</v>
      </c>
      <c r="K4229" s="5" t="s">
        <v>89</v>
      </c>
      <c r="L4229" s="5" t="s">
        <v>48</v>
      </c>
      <c r="M4229" s="5" t="s">
        <v>49</v>
      </c>
      <c r="N4229" s="5">
        <v>2</v>
      </c>
      <c r="O4229" s="7">
        <v>2375</v>
      </c>
      <c r="P4229" s="8">
        <v>0</v>
      </c>
      <c r="Q4229" s="7">
        <v>1357</v>
      </c>
      <c r="R4229" s="9">
        <f t="shared" si="532"/>
        <v>4750</v>
      </c>
      <c r="S4229" s="9">
        <f t="shared" si="533"/>
        <v>2714</v>
      </c>
      <c r="T4229" s="9">
        <f t="shared" si="534"/>
        <v>2036</v>
      </c>
      <c r="U4229" s="10">
        <f t="shared" si="535"/>
        <v>0.42863157894736842</v>
      </c>
      <c r="V4229" s="5" t="s">
        <v>42</v>
      </c>
    </row>
    <row r="4230" spans="1:22" x14ac:dyDescent="0.3">
      <c r="A4230" s="5" t="s">
        <v>4317</v>
      </c>
      <c r="B4230" s="6">
        <v>45977</v>
      </c>
      <c r="C4230" s="5">
        <f t="shared" si="528"/>
        <v>2025</v>
      </c>
      <c r="D4230" s="5">
        <f t="shared" si="529"/>
        <v>11</v>
      </c>
      <c r="E4230" s="5" t="str">
        <f t="shared" si="530"/>
        <v>Nov</v>
      </c>
      <c r="F4230" s="5" t="str">
        <f t="shared" si="531"/>
        <v>Q4</v>
      </c>
      <c r="G4230" s="5" t="s">
        <v>35</v>
      </c>
      <c r="H4230" s="5" t="s">
        <v>44</v>
      </c>
      <c r="I4230" s="5" t="s">
        <v>45</v>
      </c>
      <c r="J4230" s="5" t="s">
        <v>54</v>
      </c>
      <c r="K4230" s="5" t="s">
        <v>84</v>
      </c>
      <c r="L4230" s="5" t="s">
        <v>40</v>
      </c>
      <c r="M4230" s="5" t="s">
        <v>56</v>
      </c>
      <c r="N4230" s="5">
        <v>5</v>
      </c>
      <c r="O4230" s="7">
        <v>2271</v>
      </c>
      <c r="P4230" s="8">
        <v>0.05</v>
      </c>
      <c r="Q4230" s="7">
        <v>1114</v>
      </c>
      <c r="R4230" s="9">
        <f t="shared" si="532"/>
        <v>10787.25</v>
      </c>
      <c r="S4230" s="9">
        <f t="shared" si="533"/>
        <v>5570</v>
      </c>
      <c r="T4230" s="9">
        <f t="shared" si="534"/>
        <v>5217.25</v>
      </c>
      <c r="U4230" s="10">
        <f t="shared" si="535"/>
        <v>0.48364967901921252</v>
      </c>
      <c r="V4230" s="5" t="s">
        <v>120</v>
      </c>
    </row>
    <row r="4231" spans="1:22" x14ac:dyDescent="0.3">
      <c r="A4231" s="5" t="s">
        <v>4318</v>
      </c>
      <c r="B4231" s="6">
        <v>45977</v>
      </c>
      <c r="C4231" s="5">
        <f t="shared" si="528"/>
        <v>2025</v>
      </c>
      <c r="D4231" s="5">
        <f t="shared" si="529"/>
        <v>11</v>
      </c>
      <c r="E4231" s="5" t="str">
        <f t="shared" si="530"/>
        <v>Nov</v>
      </c>
      <c r="F4231" s="5" t="str">
        <f t="shared" si="531"/>
        <v>Q4</v>
      </c>
      <c r="G4231" s="5" t="s">
        <v>58</v>
      </c>
      <c r="H4231" s="5" t="s">
        <v>59</v>
      </c>
      <c r="I4231" s="5" t="s">
        <v>60</v>
      </c>
      <c r="J4231" s="5" t="s">
        <v>81</v>
      </c>
      <c r="K4231" s="5" t="s">
        <v>94</v>
      </c>
      <c r="L4231" s="5" t="s">
        <v>40</v>
      </c>
      <c r="M4231" s="5" t="s">
        <v>56</v>
      </c>
      <c r="N4231" s="5">
        <v>2</v>
      </c>
      <c r="O4231" s="7">
        <v>31721</v>
      </c>
      <c r="P4231" s="8">
        <v>0</v>
      </c>
      <c r="Q4231" s="7">
        <v>21696</v>
      </c>
      <c r="R4231" s="9">
        <f t="shared" si="532"/>
        <v>63442</v>
      </c>
      <c r="S4231" s="9">
        <f t="shared" si="533"/>
        <v>43392</v>
      </c>
      <c r="T4231" s="9">
        <f t="shared" si="534"/>
        <v>20050</v>
      </c>
      <c r="U4231" s="10">
        <f t="shared" si="535"/>
        <v>0.31603669493395542</v>
      </c>
      <c r="V4231" s="5" t="s">
        <v>42</v>
      </c>
    </row>
    <row r="4232" spans="1:22" x14ac:dyDescent="0.3">
      <c r="A4232" s="5" t="s">
        <v>4319</v>
      </c>
      <c r="B4232" s="6">
        <v>45977</v>
      </c>
      <c r="C4232" s="5">
        <f t="shared" si="528"/>
        <v>2025</v>
      </c>
      <c r="D4232" s="5">
        <f t="shared" si="529"/>
        <v>11</v>
      </c>
      <c r="E4232" s="5" t="str">
        <f t="shared" si="530"/>
        <v>Nov</v>
      </c>
      <c r="F4232" s="5" t="str">
        <f t="shared" si="531"/>
        <v>Q4</v>
      </c>
      <c r="G4232" s="5" t="s">
        <v>51</v>
      </c>
      <c r="H4232" s="5" t="s">
        <v>52</v>
      </c>
      <c r="I4232" s="5" t="s">
        <v>53</v>
      </c>
      <c r="J4232" s="5" t="s">
        <v>81</v>
      </c>
      <c r="K4232" s="5" t="s">
        <v>82</v>
      </c>
      <c r="L4232" s="5" t="s">
        <v>76</v>
      </c>
      <c r="M4232" s="5" t="s">
        <v>41</v>
      </c>
      <c r="N4232" s="5">
        <v>5</v>
      </c>
      <c r="O4232" s="7">
        <v>6802</v>
      </c>
      <c r="P4232" s="8">
        <v>0.35</v>
      </c>
      <c r="Q4232" s="7">
        <v>3747</v>
      </c>
      <c r="R4232" s="9">
        <f t="shared" si="532"/>
        <v>22106.5</v>
      </c>
      <c r="S4232" s="9">
        <f t="shared" si="533"/>
        <v>18735</v>
      </c>
      <c r="T4232" s="9">
        <f t="shared" si="534"/>
        <v>3371.5</v>
      </c>
      <c r="U4232" s="10">
        <f t="shared" si="535"/>
        <v>0.15251170470223691</v>
      </c>
      <c r="V4232" s="5" t="s">
        <v>42</v>
      </c>
    </row>
    <row r="4233" spans="1:22" x14ac:dyDescent="0.3">
      <c r="A4233" s="5" t="s">
        <v>4320</v>
      </c>
      <c r="B4233" s="6">
        <v>45977</v>
      </c>
      <c r="C4233" s="5">
        <f t="shared" si="528"/>
        <v>2025</v>
      </c>
      <c r="D4233" s="5">
        <f t="shared" si="529"/>
        <v>11</v>
      </c>
      <c r="E4233" s="5" t="str">
        <f t="shared" si="530"/>
        <v>Nov</v>
      </c>
      <c r="F4233" s="5" t="str">
        <f t="shared" si="531"/>
        <v>Q4</v>
      </c>
      <c r="G4233" s="5" t="s">
        <v>63</v>
      </c>
      <c r="H4233" s="5" t="s">
        <v>109</v>
      </c>
      <c r="I4233" s="5" t="s">
        <v>110</v>
      </c>
      <c r="J4233" s="5" t="s">
        <v>38</v>
      </c>
      <c r="K4233" s="5" t="s">
        <v>75</v>
      </c>
      <c r="L4233" s="5" t="s">
        <v>76</v>
      </c>
      <c r="M4233" s="5" t="s">
        <v>56</v>
      </c>
      <c r="N4233" s="5">
        <v>2</v>
      </c>
      <c r="O4233" s="7">
        <v>11991</v>
      </c>
      <c r="P4233" s="8">
        <v>0.15</v>
      </c>
      <c r="Q4233" s="7">
        <v>8788</v>
      </c>
      <c r="R4233" s="9">
        <f t="shared" si="532"/>
        <v>20384.7</v>
      </c>
      <c r="S4233" s="9">
        <f t="shared" si="533"/>
        <v>17576</v>
      </c>
      <c r="T4233" s="9">
        <f t="shared" si="534"/>
        <v>2808.7000000000007</v>
      </c>
      <c r="U4233" s="10">
        <f t="shared" si="535"/>
        <v>0.1377847110823314</v>
      </c>
      <c r="V4233" s="5" t="s">
        <v>42</v>
      </c>
    </row>
    <row r="4234" spans="1:22" x14ac:dyDescent="0.3">
      <c r="A4234" s="5" t="s">
        <v>4321</v>
      </c>
      <c r="B4234" s="6">
        <v>45977</v>
      </c>
      <c r="C4234" s="5">
        <f t="shared" si="528"/>
        <v>2025</v>
      </c>
      <c r="D4234" s="5">
        <f t="shared" si="529"/>
        <v>11</v>
      </c>
      <c r="E4234" s="5" t="str">
        <f t="shared" si="530"/>
        <v>Nov</v>
      </c>
      <c r="F4234" s="5" t="str">
        <f t="shared" si="531"/>
        <v>Q4</v>
      </c>
      <c r="G4234" s="5" t="s">
        <v>51</v>
      </c>
      <c r="H4234" s="5" t="s">
        <v>106</v>
      </c>
      <c r="I4234" s="5" t="s">
        <v>107</v>
      </c>
      <c r="J4234" s="5" t="s">
        <v>46</v>
      </c>
      <c r="K4234" s="5" t="s">
        <v>66</v>
      </c>
      <c r="L4234" s="5" t="s">
        <v>76</v>
      </c>
      <c r="M4234" s="5" t="s">
        <v>49</v>
      </c>
      <c r="N4234" s="5">
        <v>3</v>
      </c>
      <c r="O4234" s="7">
        <v>308</v>
      </c>
      <c r="P4234" s="8">
        <v>0.05</v>
      </c>
      <c r="Q4234" s="7">
        <v>120</v>
      </c>
      <c r="R4234" s="9">
        <f t="shared" si="532"/>
        <v>877.8</v>
      </c>
      <c r="S4234" s="9">
        <f t="shared" si="533"/>
        <v>360</v>
      </c>
      <c r="T4234" s="9">
        <f t="shared" si="534"/>
        <v>517.79999999999995</v>
      </c>
      <c r="U4234" s="10">
        <f t="shared" si="535"/>
        <v>0.58988380041011623</v>
      </c>
      <c r="V4234" s="5" t="s">
        <v>42</v>
      </c>
    </row>
    <row r="4235" spans="1:22" x14ac:dyDescent="0.3">
      <c r="A4235" s="5" t="s">
        <v>4322</v>
      </c>
      <c r="B4235" s="6">
        <v>45977</v>
      </c>
      <c r="C4235" s="5">
        <f t="shared" si="528"/>
        <v>2025</v>
      </c>
      <c r="D4235" s="5">
        <f t="shared" si="529"/>
        <v>11</v>
      </c>
      <c r="E4235" s="5" t="str">
        <f t="shared" si="530"/>
        <v>Nov</v>
      </c>
      <c r="F4235" s="5" t="str">
        <f t="shared" si="531"/>
        <v>Q4</v>
      </c>
      <c r="G4235" s="5" t="s">
        <v>51</v>
      </c>
      <c r="H4235" s="5" t="s">
        <v>106</v>
      </c>
      <c r="I4235" s="5" t="s">
        <v>107</v>
      </c>
      <c r="J4235" s="5" t="s">
        <v>46</v>
      </c>
      <c r="K4235" s="5" t="s">
        <v>89</v>
      </c>
      <c r="L4235" s="5" t="s">
        <v>40</v>
      </c>
      <c r="M4235" s="5" t="s">
        <v>56</v>
      </c>
      <c r="N4235" s="5">
        <v>4</v>
      </c>
      <c r="O4235" s="7">
        <v>2002</v>
      </c>
      <c r="P4235" s="8">
        <v>0.05</v>
      </c>
      <c r="Q4235" s="7">
        <v>1165</v>
      </c>
      <c r="R4235" s="9">
        <f t="shared" si="532"/>
        <v>7607.5999999999995</v>
      </c>
      <c r="S4235" s="9">
        <f t="shared" si="533"/>
        <v>4660</v>
      </c>
      <c r="T4235" s="9">
        <f t="shared" si="534"/>
        <v>2947.5999999999995</v>
      </c>
      <c r="U4235" s="10">
        <f t="shared" si="535"/>
        <v>0.3874546506125453</v>
      </c>
      <c r="V4235" s="5" t="s">
        <v>42</v>
      </c>
    </row>
    <row r="4236" spans="1:22" x14ac:dyDescent="0.3">
      <c r="A4236" s="5" t="s">
        <v>4323</v>
      </c>
      <c r="B4236" s="6">
        <v>45977</v>
      </c>
      <c r="C4236" s="5">
        <f t="shared" si="528"/>
        <v>2025</v>
      </c>
      <c r="D4236" s="5">
        <f t="shared" si="529"/>
        <v>11</v>
      </c>
      <c r="E4236" s="5" t="str">
        <f t="shared" si="530"/>
        <v>Nov</v>
      </c>
      <c r="F4236" s="5" t="str">
        <f t="shared" si="531"/>
        <v>Q4</v>
      </c>
      <c r="G4236" s="5" t="s">
        <v>58</v>
      </c>
      <c r="H4236" s="5" t="s">
        <v>72</v>
      </c>
      <c r="I4236" s="5" t="s">
        <v>73</v>
      </c>
      <c r="J4236" s="5" t="s">
        <v>54</v>
      </c>
      <c r="K4236" s="5" t="s">
        <v>84</v>
      </c>
      <c r="L4236" s="5" t="s">
        <v>76</v>
      </c>
      <c r="M4236" s="5" t="s">
        <v>41</v>
      </c>
      <c r="N4236" s="5">
        <v>4</v>
      </c>
      <c r="O4236" s="7">
        <v>2286</v>
      </c>
      <c r="P4236" s="8">
        <v>0.05</v>
      </c>
      <c r="Q4236" s="7">
        <v>1170</v>
      </c>
      <c r="R4236" s="9">
        <f t="shared" si="532"/>
        <v>8686.7999999999993</v>
      </c>
      <c r="S4236" s="9">
        <f t="shared" si="533"/>
        <v>4680</v>
      </c>
      <c r="T4236" s="9">
        <f t="shared" si="534"/>
        <v>4006.7999999999993</v>
      </c>
      <c r="U4236" s="10">
        <f t="shared" si="535"/>
        <v>0.46125155408205548</v>
      </c>
      <c r="V4236" s="5" t="s">
        <v>42</v>
      </c>
    </row>
    <row r="4237" spans="1:22" x14ac:dyDescent="0.3">
      <c r="A4237" s="5" t="s">
        <v>4324</v>
      </c>
      <c r="B4237" s="6">
        <v>45978</v>
      </c>
      <c r="C4237" s="5">
        <f t="shared" si="528"/>
        <v>2025</v>
      </c>
      <c r="D4237" s="5">
        <f t="shared" si="529"/>
        <v>11</v>
      </c>
      <c r="E4237" s="5" t="str">
        <f t="shared" si="530"/>
        <v>Nov</v>
      </c>
      <c r="F4237" s="5" t="str">
        <f t="shared" si="531"/>
        <v>Q4</v>
      </c>
      <c r="G4237" s="5" t="s">
        <v>51</v>
      </c>
      <c r="H4237" s="5" t="s">
        <v>79</v>
      </c>
      <c r="I4237" s="5" t="s">
        <v>80</v>
      </c>
      <c r="J4237" s="5" t="s">
        <v>54</v>
      </c>
      <c r="K4237" s="5" t="s">
        <v>55</v>
      </c>
      <c r="L4237" s="5" t="s">
        <v>40</v>
      </c>
      <c r="M4237" s="5" t="s">
        <v>49</v>
      </c>
      <c r="N4237" s="5">
        <v>8</v>
      </c>
      <c r="O4237" s="7">
        <v>2787</v>
      </c>
      <c r="P4237" s="8">
        <v>0</v>
      </c>
      <c r="Q4237" s="7">
        <v>1665</v>
      </c>
      <c r="R4237" s="9">
        <f t="shared" si="532"/>
        <v>22296</v>
      </c>
      <c r="S4237" s="9">
        <f t="shared" si="533"/>
        <v>13320</v>
      </c>
      <c r="T4237" s="9">
        <f t="shared" si="534"/>
        <v>8976</v>
      </c>
      <c r="U4237" s="10">
        <f t="shared" si="535"/>
        <v>0.40258342303552208</v>
      </c>
      <c r="V4237" s="5" t="s">
        <v>42</v>
      </c>
    </row>
    <row r="4238" spans="1:22" x14ac:dyDescent="0.3">
      <c r="A4238" s="5" t="s">
        <v>4325</v>
      </c>
      <c r="B4238" s="6">
        <v>45978</v>
      </c>
      <c r="C4238" s="5">
        <f t="shared" si="528"/>
        <v>2025</v>
      </c>
      <c r="D4238" s="5">
        <f t="shared" si="529"/>
        <v>11</v>
      </c>
      <c r="E4238" s="5" t="str">
        <f t="shared" si="530"/>
        <v>Nov</v>
      </c>
      <c r="F4238" s="5" t="str">
        <f t="shared" si="531"/>
        <v>Q4</v>
      </c>
      <c r="G4238" s="5" t="s">
        <v>51</v>
      </c>
      <c r="H4238" s="5" t="s">
        <v>79</v>
      </c>
      <c r="I4238" s="5" t="s">
        <v>80</v>
      </c>
      <c r="J4238" s="5" t="s">
        <v>46</v>
      </c>
      <c r="K4238" s="5" t="s">
        <v>66</v>
      </c>
      <c r="L4238" s="5" t="s">
        <v>40</v>
      </c>
      <c r="M4238" s="5" t="s">
        <v>41</v>
      </c>
      <c r="N4238" s="5">
        <v>3</v>
      </c>
      <c r="O4238" s="7">
        <v>306</v>
      </c>
      <c r="P4238" s="8">
        <v>0.15</v>
      </c>
      <c r="Q4238" s="7">
        <v>122</v>
      </c>
      <c r="R4238" s="9">
        <f t="shared" si="532"/>
        <v>780.3</v>
      </c>
      <c r="S4238" s="9">
        <f t="shared" si="533"/>
        <v>366</v>
      </c>
      <c r="T4238" s="9">
        <f t="shared" si="534"/>
        <v>414.29999999999995</v>
      </c>
      <c r="U4238" s="10">
        <f t="shared" si="535"/>
        <v>0.5309496347558631</v>
      </c>
      <c r="V4238" s="5" t="s">
        <v>42</v>
      </c>
    </row>
    <row r="4239" spans="1:22" x14ac:dyDescent="0.3">
      <c r="A4239" s="5" t="s">
        <v>4326</v>
      </c>
      <c r="B4239" s="6">
        <v>45978</v>
      </c>
      <c r="C4239" s="5">
        <f t="shared" si="528"/>
        <v>2025</v>
      </c>
      <c r="D4239" s="5">
        <f t="shared" si="529"/>
        <v>11</v>
      </c>
      <c r="E4239" s="5" t="str">
        <f t="shared" si="530"/>
        <v>Nov</v>
      </c>
      <c r="F4239" s="5" t="str">
        <f t="shared" si="531"/>
        <v>Q4</v>
      </c>
      <c r="G4239" s="5" t="s">
        <v>35</v>
      </c>
      <c r="H4239" s="5" t="s">
        <v>44</v>
      </c>
      <c r="I4239" s="5" t="s">
        <v>45</v>
      </c>
      <c r="J4239" s="5" t="s">
        <v>38</v>
      </c>
      <c r="K4239" s="5" t="s">
        <v>118</v>
      </c>
      <c r="L4239" s="5" t="s">
        <v>40</v>
      </c>
      <c r="M4239" s="5" t="s">
        <v>41</v>
      </c>
      <c r="N4239" s="5">
        <v>4</v>
      </c>
      <c r="O4239" s="7">
        <v>19349</v>
      </c>
      <c r="P4239" s="8">
        <v>0.05</v>
      </c>
      <c r="Q4239" s="7">
        <v>15058</v>
      </c>
      <c r="R4239" s="9">
        <f t="shared" si="532"/>
        <v>73526.2</v>
      </c>
      <c r="S4239" s="9">
        <f t="shared" si="533"/>
        <v>60232</v>
      </c>
      <c r="T4239" s="9">
        <f t="shared" si="534"/>
        <v>13294.199999999997</v>
      </c>
      <c r="U4239" s="10">
        <f t="shared" si="535"/>
        <v>0.18080901773789476</v>
      </c>
      <c r="V4239" s="5" t="s">
        <v>42</v>
      </c>
    </row>
    <row r="4240" spans="1:22" x14ac:dyDescent="0.3">
      <c r="A4240" s="5" t="s">
        <v>4327</v>
      </c>
      <c r="B4240" s="6">
        <v>45978</v>
      </c>
      <c r="C4240" s="5">
        <f t="shared" si="528"/>
        <v>2025</v>
      </c>
      <c r="D4240" s="5">
        <f t="shared" si="529"/>
        <v>11</v>
      </c>
      <c r="E4240" s="5" t="str">
        <f t="shared" si="530"/>
        <v>Nov</v>
      </c>
      <c r="F4240" s="5" t="str">
        <f t="shared" si="531"/>
        <v>Q4</v>
      </c>
      <c r="G4240" s="5" t="s">
        <v>63</v>
      </c>
      <c r="H4240" s="5" t="s">
        <v>109</v>
      </c>
      <c r="I4240" s="5" t="s">
        <v>110</v>
      </c>
      <c r="J4240" s="5" t="s">
        <v>54</v>
      </c>
      <c r="K4240" s="5" t="s">
        <v>55</v>
      </c>
      <c r="L4240" s="5" t="s">
        <v>76</v>
      </c>
      <c r="M4240" s="5" t="s">
        <v>41</v>
      </c>
      <c r="N4240" s="5">
        <v>5</v>
      </c>
      <c r="O4240" s="7">
        <v>2956</v>
      </c>
      <c r="P4240" s="8">
        <v>0.15</v>
      </c>
      <c r="Q4240" s="7">
        <v>1773</v>
      </c>
      <c r="R4240" s="9">
        <f t="shared" si="532"/>
        <v>12563</v>
      </c>
      <c r="S4240" s="9">
        <f t="shared" si="533"/>
        <v>8865</v>
      </c>
      <c r="T4240" s="9">
        <f t="shared" si="534"/>
        <v>3698</v>
      </c>
      <c r="U4240" s="10">
        <f t="shared" si="535"/>
        <v>0.29435644352463586</v>
      </c>
      <c r="V4240" s="5" t="s">
        <v>42</v>
      </c>
    </row>
    <row r="4241" spans="1:22" x14ac:dyDescent="0.3">
      <c r="A4241" s="5" t="s">
        <v>4328</v>
      </c>
      <c r="B4241" s="6">
        <v>45978</v>
      </c>
      <c r="C4241" s="5">
        <f t="shared" si="528"/>
        <v>2025</v>
      </c>
      <c r="D4241" s="5">
        <f t="shared" si="529"/>
        <v>11</v>
      </c>
      <c r="E4241" s="5" t="str">
        <f t="shared" si="530"/>
        <v>Nov</v>
      </c>
      <c r="F4241" s="5" t="str">
        <f t="shared" si="531"/>
        <v>Q4</v>
      </c>
      <c r="G4241" s="5" t="s">
        <v>51</v>
      </c>
      <c r="H4241" s="5" t="s">
        <v>106</v>
      </c>
      <c r="I4241" s="5" t="s">
        <v>107</v>
      </c>
      <c r="J4241" s="5" t="s">
        <v>38</v>
      </c>
      <c r="K4241" s="5" t="s">
        <v>39</v>
      </c>
      <c r="L4241" s="5" t="s">
        <v>48</v>
      </c>
      <c r="M4241" s="5" t="s">
        <v>56</v>
      </c>
      <c r="N4241" s="5">
        <v>1</v>
      </c>
      <c r="O4241" s="7">
        <v>54987</v>
      </c>
      <c r="P4241" s="8">
        <v>0.05</v>
      </c>
      <c r="Q4241" s="7">
        <v>48094</v>
      </c>
      <c r="R4241" s="9">
        <f t="shared" si="532"/>
        <v>52237.649999999994</v>
      </c>
      <c r="S4241" s="9">
        <f t="shared" si="533"/>
        <v>48094</v>
      </c>
      <c r="T4241" s="9">
        <f t="shared" si="534"/>
        <v>4143.6499999999942</v>
      </c>
      <c r="U4241" s="10">
        <f t="shared" si="535"/>
        <v>7.932305530589516E-2</v>
      </c>
      <c r="V4241" s="5" t="s">
        <v>42</v>
      </c>
    </row>
    <row r="4242" spans="1:22" x14ac:dyDescent="0.3">
      <c r="A4242" s="5" t="s">
        <v>4329</v>
      </c>
      <c r="B4242" s="6">
        <v>45978</v>
      </c>
      <c r="C4242" s="5">
        <f t="shared" si="528"/>
        <v>2025</v>
      </c>
      <c r="D4242" s="5">
        <f t="shared" si="529"/>
        <v>11</v>
      </c>
      <c r="E4242" s="5" t="str">
        <f t="shared" si="530"/>
        <v>Nov</v>
      </c>
      <c r="F4242" s="5" t="str">
        <f t="shared" si="531"/>
        <v>Q4</v>
      </c>
      <c r="G4242" s="5" t="s">
        <v>51</v>
      </c>
      <c r="H4242" s="5" t="s">
        <v>106</v>
      </c>
      <c r="I4242" s="5" t="s">
        <v>107</v>
      </c>
      <c r="J4242" s="5" t="s">
        <v>81</v>
      </c>
      <c r="K4242" s="5" t="s">
        <v>146</v>
      </c>
      <c r="L4242" s="5" t="s">
        <v>40</v>
      </c>
      <c r="M4242" s="5" t="s">
        <v>41</v>
      </c>
      <c r="N4242" s="5">
        <v>2</v>
      </c>
      <c r="O4242" s="7">
        <v>9423</v>
      </c>
      <c r="P4242" s="8">
        <v>0.25</v>
      </c>
      <c r="Q4242" s="7">
        <v>5721</v>
      </c>
      <c r="R4242" s="9">
        <f t="shared" si="532"/>
        <v>14134.5</v>
      </c>
      <c r="S4242" s="9">
        <f t="shared" si="533"/>
        <v>11442</v>
      </c>
      <c r="T4242" s="9">
        <f t="shared" si="534"/>
        <v>2692.5</v>
      </c>
      <c r="U4242" s="10">
        <f t="shared" si="535"/>
        <v>0.19049135094980368</v>
      </c>
      <c r="V4242" s="5" t="s">
        <v>42</v>
      </c>
    </row>
    <row r="4243" spans="1:22" x14ac:dyDescent="0.3">
      <c r="A4243" s="5" t="s">
        <v>4330</v>
      </c>
      <c r="B4243" s="6">
        <v>45978</v>
      </c>
      <c r="C4243" s="5">
        <f t="shared" si="528"/>
        <v>2025</v>
      </c>
      <c r="D4243" s="5">
        <f t="shared" si="529"/>
        <v>11</v>
      </c>
      <c r="E4243" s="5" t="str">
        <f t="shared" si="530"/>
        <v>Nov</v>
      </c>
      <c r="F4243" s="5" t="str">
        <f t="shared" si="531"/>
        <v>Q4</v>
      </c>
      <c r="G4243" s="5" t="s">
        <v>58</v>
      </c>
      <c r="H4243" s="5" t="s">
        <v>72</v>
      </c>
      <c r="I4243" s="5" t="s">
        <v>73</v>
      </c>
      <c r="J4243" s="5" t="s">
        <v>46</v>
      </c>
      <c r="K4243" s="5" t="s">
        <v>66</v>
      </c>
      <c r="L4243" s="5" t="s">
        <v>48</v>
      </c>
      <c r="M4243" s="5" t="s">
        <v>49</v>
      </c>
      <c r="N4243" s="5">
        <v>1</v>
      </c>
      <c r="O4243" s="7">
        <v>328</v>
      </c>
      <c r="P4243" s="8">
        <v>0.15</v>
      </c>
      <c r="Q4243" s="7">
        <v>135</v>
      </c>
      <c r="R4243" s="9">
        <f t="shared" si="532"/>
        <v>278.8</v>
      </c>
      <c r="S4243" s="9">
        <f t="shared" si="533"/>
        <v>135</v>
      </c>
      <c r="T4243" s="9">
        <f t="shared" si="534"/>
        <v>143.80000000000001</v>
      </c>
      <c r="U4243" s="10">
        <f t="shared" si="535"/>
        <v>0.51578192252510757</v>
      </c>
      <c r="V4243" s="5" t="s">
        <v>42</v>
      </c>
    </row>
    <row r="4244" spans="1:22" x14ac:dyDescent="0.3">
      <c r="A4244" s="5" t="s">
        <v>4331</v>
      </c>
      <c r="B4244" s="6">
        <v>45979</v>
      </c>
      <c r="C4244" s="5">
        <f t="shared" si="528"/>
        <v>2025</v>
      </c>
      <c r="D4244" s="5">
        <f t="shared" si="529"/>
        <v>11</v>
      </c>
      <c r="E4244" s="5" t="str">
        <f t="shared" si="530"/>
        <v>Nov</v>
      </c>
      <c r="F4244" s="5" t="str">
        <f t="shared" si="531"/>
        <v>Q4</v>
      </c>
      <c r="G4244" s="5" t="s">
        <v>63</v>
      </c>
      <c r="H4244" s="5" t="s">
        <v>86</v>
      </c>
      <c r="I4244" s="5" t="s">
        <v>87</v>
      </c>
      <c r="J4244" s="5" t="s">
        <v>38</v>
      </c>
      <c r="K4244" s="5" t="s">
        <v>118</v>
      </c>
      <c r="L4244" s="5" t="s">
        <v>40</v>
      </c>
      <c r="M4244" s="5" t="s">
        <v>41</v>
      </c>
      <c r="N4244" s="5">
        <v>1</v>
      </c>
      <c r="O4244" s="7">
        <v>17159</v>
      </c>
      <c r="P4244" s="8">
        <v>0.15</v>
      </c>
      <c r="Q4244" s="7">
        <v>13282</v>
      </c>
      <c r="R4244" s="9">
        <f t="shared" si="532"/>
        <v>14585.15</v>
      </c>
      <c r="S4244" s="9">
        <f t="shared" si="533"/>
        <v>13282</v>
      </c>
      <c r="T4244" s="9">
        <f t="shared" si="534"/>
        <v>1303.1499999999996</v>
      </c>
      <c r="U4244" s="10">
        <f t="shared" si="535"/>
        <v>8.9347726968869001E-2</v>
      </c>
      <c r="V4244" s="5" t="s">
        <v>42</v>
      </c>
    </row>
    <row r="4245" spans="1:22" x14ac:dyDescent="0.3">
      <c r="A4245" s="5" t="s">
        <v>4332</v>
      </c>
      <c r="B4245" s="6">
        <v>45979</v>
      </c>
      <c r="C4245" s="5">
        <f t="shared" si="528"/>
        <v>2025</v>
      </c>
      <c r="D4245" s="5">
        <f t="shared" si="529"/>
        <v>11</v>
      </c>
      <c r="E4245" s="5" t="str">
        <f t="shared" si="530"/>
        <v>Nov</v>
      </c>
      <c r="F4245" s="5" t="str">
        <f t="shared" si="531"/>
        <v>Q4</v>
      </c>
      <c r="G4245" s="5" t="s">
        <v>35</v>
      </c>
      <c r="H4245" s="5" t="s">
        <v>44</v>
      </c>
      <c r="I4245" s="5" t="s">
        <v>45</v>
      </c>
      <c r="J4245" s="5" t="s">
        <v>81</v>
      </c>
      <c r="K4245" s="5" t="s">
        <v>130</v>
      </c>
      <c r="L4245" s="5" t="s">
        <v>40</v>
      </c>
      <c r="M4245" s="5" t="s">
        <v>56</v>
      </c>
      <c r="N4245" s="5">
        <v>1</v>
      </c>
      <c r="O4245" s="7">
        <v>12816</v>
      </c>
      <c r="P4245" s="8">
        <v>0.2</v>
      </c>
      <c r="Q4245" s="7">
        <v>7552</v>
      </c>
      <c r="R4245" s="9">
        <f t="shared" si="532"/>
        <v>10252.800000000001</v>
      </c>
      <c r="S4245" s="9">
        <f t="shared" si="533"/>
        <v>7552</v>
      </c>
      <c r="T4245" s="9">
        <f t="shared" si="534"/>
        <v>2700.8000000000011</v>
      </c>
      <c r="U4245" s="10">
        <f t="shared" si="535"/>
        <v>0.26342072409488149</v>
      </c>
      <c r="V4245" s="5" t="s">
        <v>42</v>
      </c>
    </row>
    <row r="4246" spans="1:22" x14ac:dyDescent="0.3">
      <c r="A4246" s="5" t="s">
        <v>4333</v>
      </c>
      <c r="B4246" s="6">
        <v>45979</v>
      </c>
      <c r="C4246" s="5">
        <f t="shared" si="528"/>
        <v>2025</v>
      </c>
      <c r="D4246" s="5">
        <f t="shared" si="529"/>
        <v>11</v>
      </c>
      <c r="E4246" s="5" t="str">
        <f t="shared" si="530"/>
        <v>Nov</v>
      </c>
      <c r="F4246" s="5" t="str">
        <f t="shared" si="531"/>
        <v>Q4</v>
      </c>
      <c r="G4246" s="5" t="s">
        <v>51</v>
      </c>
      <c r="H4246" s="5" t="s">
        <v>106</v>
      </c>
      <c r="I4246" s="5" t="s">
        <v>107</v>
      </c>
      <c r="J4246" s="5" t="s">
        <v>38</v>
      </c>
      <c r="K4246" s="5" t="s">
        <v>104</v>
      </c>
      <c r="L4246" s="5" t="s">
        <v>76</v>
      </c>
      <c r="M4246" s="5" t="s">
        <v>41</v>
      </c>
      <c r="N4246" s="5">
        <v>4</v>
      </c>
      <c r="O4246" s="7">
        <v>1500</v>
      </c>
      <c r="P4246" s="8">
        <v>0.15</v>
      </c>
      <c r="Q4246" s="7">
        <v>730</v>
      </c>
      <c r="R4246" s="9">
        <f t="shared" si="532"/>
        <v>5100</v>
      </c>
      <c r="S4246" s="9">
        <f t="shared" si="533"/>
        <v>2920</v>
      </c>
      <c r="T4246" s="9">
        <f t="shared" si="534"/>
        <v>2180</v>
      </c>
      <c r="U4246" s="10">
        <f t="shared" si="535"/>
        <v>0.42745098039215684</v>
      </c>
      <c r="V4246" s="5" t="s">
        <v>42</v>
      </c>
    </row>
    <row r="4247" spans="1:22" x14ac:dyDescent="0.3">
      <c r="A4247" s="5" t="s">
        <v>4334</v>
      </c>
      <c r="B4247" s="6">
        <v>45979</v>
      </c>
      <c r="C4247" s="5">
        <f t="shared" si="528"/>
        <v>2025</v>
      </c>
      <c r="D4247" s="5">
        <f t="shared" si="529"/>
        <v>11</v>
      </c>
      <c r="E4247" s="5" t="str">
        <f t="shared" si="530"/>
        <v>Nov</v>
      </c>
      <c r="F4247" s="5" t="str">
        <f t="shared" si="531"/>
        <v>Q4</v>
      </c>
      <c r="G4247" s="5" t="s">
        <v>58</v>
      </c>
      <c r="H4247" s="5" t="s">
        <v>68</v>
      </c>
      <c r="I4247" s="5" t="s">
        <v>69</v>
      </c>
      <c r="J4247" s="5" t="s">
        <v>46</v>
      </c>
      <c r="K4247" s="5" t="s">
        <v>89</v>
      </c>
      <c r="L4247" s="5" t="s">
        <v>48</v>
      </c>
      <c r="M4247" s="5" t="s">
        <v>41</v>
      </c>
      <c r="N4247" s="5">
        <v>2</v>
      </c>
      <c r="O4247" s="7">
        <v>2119</v>
      </c>
      <c r="P4247" s="8">
        <v>0.1</v>
      </c>
      <c r="Q4247" s="7">
        <v>1224</v>
      </c>
      <c r="R4247" s="9">
        <f t="shared" si="532"/>
        <v>3814.2000000000003</v>
      </c>
      <c r="S4247" s="9">
        <f t="shared" si="533"/>
        <v>2448</v>
      </c>
      <c r="T4247" s="9">
        <f t="shared" si="534"/>
        <v>1366.2000000000003</v>
      </c>
      <c r="U4247" s="10">
        <f t="shared" si="535"/>
        <v>0.35818782444549319</v>
      </c>
      <c r="V4247" s="5" t="s">
        <v>42</v>
      </c>
    </row>
    <row r="4248" spans="1:22" x14ac:dyDescent="0.3">
      <c r="A4248" s="5" t="s">
        <v>4335</v>
      </c>
      <c r="B4248" s="6">
        <v>45979</v>
      </c>
      <c r="C4248" s="5">
        <f t="shared" si="528"/>
        <v>2025</v>
      </c>
      <c r="D4248" s="5">
        <f t="shared" si="529"/>
        <v>11</v>
      </c>
      <c r="E4248" s="5" t="str">
        <f t="shared" si="530"/>
        <v>Nov</v>
      </c>
      <c r="F4248" s="5" t="str">
        <f t="shared" si="531"/>
        <v>Q4</v>
      </c>
      <c r="G4248" s="5" t="s">
        <v>58</v>
      </c>
      <c r="H4248" s="5" t="s">
        <v>72</v>
      </c>
      <c r="I4248" s="5" t="s">
        <v>73</v>
      </c>
      <c r="J4248" s="5" t="s">
        <v>54</v>
      </c>
      <c r="K4248" s="5" t="s">
        <v>84</v>
      </c>
      <c r="L4248" s="5" t="s">
        <v>40</v>
      </c>
      <c r="M4248" s="5" t="s">
        <v>56</v>
      </c>
      <c r="N4248" s="5">
        <v>1</v>
      </c>
      <c r="O4248" s="7">
        <v>2435</v>
      </c>
      <c r="P4248" s="8">
        <v>0.15</v>
      </c>
      <c r="Q4248" s="7">
        <v>1247</v>
      </c>
      <c r="R4248" s="9">
        <f t="shared" si="532"/>
        <v>2069.75</v>
      </c>
      <c r="S4248" s="9">
        <f t="shared" si="533"/>
        <v>1247</v>
      </c>
      <c r="T4248" s="9">
        <f t="shared" si="534"/>
        <v>822.75</v>
      </c>
      <c r="U4248" s="10">
        <f t="shared" si="535"/>
        <v>0.39751177678463584</v>
      </c>
      <c r="V4248" s="5" t="s">
        <v>42</v>
      </c>
    </row>
    <row r="4249" spans="1:22" x14ac:dyDescent="0.3">
      <c r="A4249" s="5" t="s">
        <v>4336</v>
      </c>
      <c r="B4249" s="6">
        <v>45980</v>
      </c>
      <c r="C4249" s="5">
        <f t="shared" si="528"/>
        <v>2025</v>
      </c>
      <c r="D4249" s="5">
        <f t="shared" si="529"/>
        <v>11</v>
      </c>
      <c r="E4249" s="5" t="str">
        <f t="shared" si="530"/>
        <v>Nov</v>
      </c>
      <c r="F4249" s="5" t="str">
        <f t="shared" si="531"/>
        <v>Q4</v>
      </c>
      <c r="G4249" s="5" t="s">
        <v>58</v>
      </c>
      <c r="H4249" s="5" t="s">
        <v>72</v>
      </c>
      <c r="I4249" s="5" t="s">
        <v>73</v>
      </c>
      <c r="J4249" s="5" t="s">
        <v>38</v>
      </c>
      <c r="K4249" s="5" t="s">
        <v>75</v>
      </c>
      <c r="L4249" s="5" t="s">
        <v>40</v>
      </c>
      <c r="M4249" s="5" t="s">
        <v>49</v>
      </c>
      <c r="N4249" s="5">
        <v>2</v>
      </c>
      <c r="O4249" s="7">
        <v>10762</v>
      </c>
      <c r="P4249" s="8">
        <v>0.1</v>
      </c>
      <c r="Q4249" s="7">
        <v>7950</v>
      </c>
      <c r="R4249" s="9">
        <f t="shared" si="532"/>
        <v>19371.600000000002</v>
      </c>
      <c r="S4249" s="9">
        <f t="shared" si="533"/>
        <v>15900</v>
      </c>
      <c r="T4249" s="9">
        <f t="shared" si="534"/>
        <v>3471.6000000000022</v>
      </c>
      <c r="U4249" s="10">
        <f t="shared" si="535"/>
        <v>0.17921080344421739</v>
      </c>
      <c r="V4249" s="5" t="s">
        <v>42</v>
      </c>
    </row>
    <row r="4250" spans="1:22" x14ac:dyDescent="0.3">
      <c r="A4250" s="5" t="s">
        <v>4337</v>
      </c>
      <c r="B4250" s="6">
        <v>45980</v>
      </c>
      <c r="C4250" s="5">
        <f t="shared" si="528"/>
        <v>2025</v>
      </c>
      <c r="D4250" s="5">
        <f t="shared" si="529"/>
        <v>11</v>
      </c>
      <c r="E4250" s="5" t="str">
        <f t="shared" si="530"/>
        <v>Nov</v>
      </c>
      <c r="F4250" s="5" t="str">
        <f t="shared" si="531"/>
        <v>Q4</v>
      </c>
      <c r="G4250" s="5" t="s">
        <v>58</v>
      </c>
      <c r="H4250" s="5" t="s">
        <v>59</v>
      </c>
      <c r="I4250" s="5" t="s">
        <v>60</v>
      </c>
      <c r="J4250" s="5" t="s">
        <v>38</v>
      </c>
      <c r="K4250" s="5" t="s">
        <v>104</v>
      </c>
      <c r="L4250" s="5" t="s">
        <v>40</v>
      </c>
      <c r="M4250" s="5" t="s">
        <v>41</v>
      </c>
      <c r="N4250" s="5">
        <v>1</v>
      </c>
      <c r="O4250" s="7">
        <v>1440</v>
      </c>
      <c r="P4250" s="8">
        <v>0.1</v>
      </c>
      <c r="Q4250" s="7">
        <v>715</v>
      </c>
      <c r="R4250" s="9">
        <f t="shared" si="532"/>
        <v>1296</v>
      </c>
      <c r="S4250" s="9">
        <f t="shared" si="533"/>
        <v>715</v>
      </c>
      <c r="T4250" s="9">
        <f t="shared" si="534"/>
        <v>581</v>
      </c>
      <c r="U4250" s="10">
        <f t="shared" si="535"/>
        <v>0.44830246913580246</v>
      </c>
      <c r="V4250" s="5" t="s">
        <v>42</v>
      </c>
    </row>
    <row r="4251" spans="1:22" x14ac:dyDescent="0.3">
      <c r="A4251" s="5" t="s">
        <v>4338</v>
      </c>
      <c r="B4251" s="6">
        <v>45980</v>
      </c>
      <c r="C4251" s="5">
        <f t="shared" si="528"/>
        <v>2025</v>
      </c>
      <c r="D4251" s="5">
        <f t="shared" si="529"/>
        <v>11</v>
      </c>
      <c r="E4251" s="5" t="str">
        <f t="shared" si="530"/>
        <v>Nov</v>
      </c>
      <c r="F4251" s="5" t="str">
        <f t="shared" si="531"/>
        <v>Q4</v>
      </c>
      <c r="G4251" s="5" t="s">
        <v>63</v>
      </c>
      <c r="H4251" s="5" t="s">
        <v>64</v>
      </c>
      <c r="I4251" s="5" t="s">
        <v>65</v>
      </c>
      <c r="J4251" s="5" t="s">
        <v>46</v>
      </c>
      <c r="K4251" s="5" t="s">
        <v>66</v>
      </c>
      <c r="L4251" s="5" t="s">
        <v>40</v>
      </c>
      <c r="M4251" s="5" t="s">
        <v>56</v>
      </c>
      <c r="N4251" s="5">
        <v>4</v>
      </c>
      <c r="O4251" s="7">
        <v>303</v>
      </c>
      <c r="P4251" s="8">
        <v>0</v>
      </c>
      <c r="Q4251" s="7">
        <v>121</v>
      </c>
      <c r="R4251" s="9">
        <f t="shared" si="532"/>
        <v>1212</v>
      </c>
      <c r="S4251" s="9">
        <f t="shared" si="533"/>
        <v>484</v>
      </c>
      <c r="T4251" s="9">
        <f t="shared" si="534"/>
        <v>728</v>
      </c>
      <c r="U4251" s="10">
        <f t="shared" si="535"/>
        <v>0.60066006600660071</v>
      </c>
      <c r="V4251" s="5" t="s">
        <v>42</v>
      </c>
    </row>
    <row r="4252" spans="1:22" x14ac:dyDescent="0.3">
      <c r="A4252" s="5" t="s">
        <v>4339</v>
      </c>
      <c r="B4252" s="6">
        <v>45980</v>
      </c>
      <c r="C4252" s="5">
        <f t="shared" si="528"/>
        <v>2025</v>
      </c>
      <c r="D4252" s="5">
        <f t="shared" si="529"/>
        <v>11</v>
      </c>
      <c r="E4252" s="5" t="str">
        <f t="shared" si="530"/>
        <v>Nov</v>
      </c>
      <c r="F4252" s="5" t="str">
        <f t="shared" si="531"/>
        <v>Q4</v>
      </c>
      <c r="G4252" s="5" t="s">
        <v>63</v>
      </c>
      <c r="H4252" s="5" t="s">
        <v>109</v>
      </c>
      <c r="I4252" s="5" t="s">
        <v>110</v>
      </c>
      <c r="J4252" s="5" t="s">
        <v>46</v>
      </c>
      <c r="K4252" s="5" t="s">
        <v>47</v>
      </c>
      <c r="L4252" s="5" t="s">
        <v>40</v>
      </c>
      <c r="M4252" s="5" t="s">
        <v>41</v>
      </c>
      <c r="N4252" s="5">
        <v>1</v>
      </c>
      <c r="O4252" s="7">
        <v>468</v>
      </c>
      <c r="P4252" s="8">
        <v>0.05</v>
      </c>
      <c r="Q4252" s="7">
        <v>206</v>
      </c>
      <c r="R4252" s="9">
        <f t="shared" si="532"/>
        <v>444.59999999999997</v>
      </c>
      <c r="S4252" s="9">
        <f t="shared" si="533"/>
        <v>206</v>
      </c>
      <c r="T4252" s="9">
        <f t="shared" si="534"/>
        <v>238.59999999999997</v>
      </c>
      <c r="U4252" s="10">
        <f t="shared" si="535"/>
        <v>0.53666216824111557</v>
      </c>
      <c r="V4252" s="5" t="s">
        <v>42</v>
      </c>
    </row>
    <row r="4253" spans="1:22" x14ac:dyDescent="0.3">
      <c r="A4253" s="5" t="s">
        <v>4340</v>
      </c>
      <c r="B4253" s="6">
        <v>45980</v>
      </c>
      <c r="C4253" s="5">
        <f t="shared" si="528"/>
        <v>2025</v>
      </c>
      <c r="D4253" s="5">
        <f t="shared" si="529"/>
        <v>11</v>
      </c>
      <c r="E4253" s="5" t="str">
        <f t="shared" si="530"/>
        <v>Nov</v>
      </c>
      <c r="F4253" s="5" t="str">
        <f t="shared" si="531"/>
        <v>Q4</v>
      </c>
      <c r="G4253" s="5" t="s">
        <v>35</v>
      </c>
      <c r="H4253" s="5" t="s">
        <v>91</v>
      </c>
      <c r="I4253" s="5" t="s">
        <v>92</v>
      </c>
      <c r="J4253" s="5" t="s">
        <v>54</v>
      </c>
      <c r="K4253" s="5" t="s">
        <v>55</v>
      </c>
      <c r="L4253" s="5" t="s">
        <v>40</v>
      </c>
      <c r="M4253" s="5" t="s">
        <v>41</v>
      </c>
      <c r="N4253" s="5">
        <v>2</v>
      </c>
      <c r="O4253" s="7">
        <v>2637</v>
      </c>
      <c r="P4253" s="8">
        <v>0.2</v>
      </c>
      <c r="Q4253" s="7">
        <v>1569</v>
      </c>
      <c r="R4253" s="9">
        <f t="shared" si="532"/>
        <v>4219.2</v>
      </c>
      <c r="S4253" s="9">
        <f t="shared" si="533"/>
        <v>3138</v>
      </c>
      <c r="T4253" s="9">
        <f t="shared" si="534"/>
        <v>1081.1999999999998</v>
      </c>
      <c r="U4253" s="10">
        <f t="shared" si="535"/>
        <v>0.25625711035267346</v>
      </c>
      <c r="V4253" s="5" t="s">
        <v>42</v>
      </c>
    </row>
    <row r="4254" spans="1:22" x14ac:dyDescent="0.3">
      <c r="A4254" s="5" t="s">
        <v>4341</v>
      </c>
      <c r="B4254" s="6">
        <v>45980</v>
      </c>
      <c r="C4254" s="5">
        <f t="shared" si="528"/>
        <v>2025</v>
      </c>
      <c r="D4254" s="5">
        <f t="shared" si="529"/>
        <v>11</v>
      </c>
      <c r="E4254" s="5" t="str">
        <f t="shared" si="530"/>
        <v>Nov</v>
      </c>
      <c r="F4254" s="5" t="str">
        <f t="shared" si="531"/>
        <v>Q4</v>
      </c>
      <c r="G4254" s="5" t="s">
        <v>58</v>
      </c>
      <c r="H4254" s="5" t="s">
        <v>68</v>
      </c>
      <c r="I4254" s="5" t="s">
        <v>69</v>
      </c>
      <c r="J4254" s="5" t="s">
        <v>81</v>
      </c>
      <c r="K4254" s="5" t="s">
        <v>146</v>
      </c>
      <c r="L4254" s="5" t="s">
        <v>40</v>
      </c>
      <c r="M4254" s="5" t="s">
        <v>56</v>
      </c>
      <c r="N4254" s="5">
        <v>1</v>
      </c>
      <c r="O4254" s="7">
        <v>8271</v>
      </c>
      <c r="P4254" s="8">
        <v>0.05</v>
      </c>
      <c r="Q4254" s="7">
        <v>5139</v>
      </c>
      <c r="R4254" s="9">
        <f t="shared" si="532"/>
        <v>7857.45</v>
      </c>
      <c r="S4254" s="9">
        <f t="shared" si="533"/>
        <v>5139</v>
      </c>
      <c r="T4254" s="9">
        <f t="shared" si="534"/>
        <v>2718.45</v>
      </c>
      <c r="U4254" s="10">
        <f t="shared" si="535"/>
        <v>0.34597102113281025</v>
      </c>
      <c r="V4254" s="5" t="s">
        <v>42</v>
      </c>
    </row>
    <row r="4255" spans="1:22" x14ac:dyDescent="0.3">
      <c r="A4255" s="5" t="s">
        <v>4342</v>
      </c>
      <c r="B4255" s="6">
        <v>45980</v>
      </c>
      <c r="C4255" s="5">
        <f t="shared" si="528"/>
        <v>2025</v>
      </c>
      <c r="D4255" s="5">
        <f t="shared" si="529"/>
        <v>11</v>
      </c>
      <c r="E4255" s="5" t="str">
        <f t="shared" si="530"/>
        <v>Nov</v>
      </c>
      <c r="F4255" s="5" t="str">
        <f t="shared" si="531"/>
        <v>Q4</v>
      </c>
      <c r="G4255" s="5" t="s">
        <v>51</v>
      </c>
      <c r="H4255" s="5" t="s">
        <v>79</v>
      </c>
      <c r="I4255" s="5" t="s">
        <v>80</v>
      </c>
      <c r="J4255" s="5" t="s">
        <v>54</v>
      </c>
      <c r="K4255" s="5" t="s">
        <v>84</v>
      </c>
      <c r="L4255" s="5" t="s">
        <v>40</v>
      </c>
      <c r="M4255" s="5" t="s">
        <v>56</v>
      </c>
      <c r="N4255" s="5">
        <v>2</v>
      </c>
      <c r="O4255" s="7">
        <v>2280</v>
      </c>
      <c r="P4255" s="8">
        <v>0.1</v>
      </c>
      <c r="Q4255" s="7">
        <v>1135</v>
      </c>
      <c r="R4255" s="9">
        <f t="shared" si="532"/>
        <v>4104</v>
      </c>
      <c r="S4255" s="9">
        <f t="shared" si="533"/>
        <v>2270</v>
      </c>
      <c r="T4255" s="9">
        <f t="shared" si="534"/>
        <v>1834</v>
      </c>
      <c r="U4255" s="10">
        <f t="shared" si="535"/>
        <v>0.44688109161793371</v>
      </c>
      <c r="V4255" s="5" t="s">
        <v>42</v>
      </c>
    </row>
    <row r="4256" spans="1:22" x14ac:dyDescent="0.3">
      <c r="A4256" s="5" t="s">
        <v>4343</v>
      </c>
      <c r="B4256" s="6">
        <v>45980</v>
      </c>
      <c r="C4256" s="5">
        <f t="shared" si="528"/>
        <v>2025</v>
      </c>
      <c r="D4256" s="5">
        <f t="shared" si="529"/>
        <v>11</v>
      </c>
      <c r="E4256" s="5" t="str">
        <f t="shared" si="530"/>
        <v>Nov</v>
      </c>
      <c r="F4256" s="5" t="str">
        <f t="shared" si="531"/>
        <v>Q4</v>
      </c>
      <c r="G4256" s="5" t="s">
        <v>58</v>
      </c>
      <c r="H4256" s="5" t="s">
        <v>68</v>
      </c>
      <c r="I4256" s="5" t="s">
        <v>69</v>
      </c>
      <c r="J4256" s="5" t="s">
        <v>38</v>
      </c>
      <c r="K4256" s="5" t="s">
        <v>104</v>
      </c>
      <c r="L4256" s="5" t="s">
        <v>76</v>
      </c>
      <c r="M4256" s="5" t="s">
        <v>41</v>
      </c>
      <c r="N4256" s="5">
        <v>3</v>
      </c>
      <c r="O4256" s="7">
        <v>1627</v>
      </c>
      <c r="P4256" s="8">
        <v>0.15</v>
      </c>
      <c r="Q4256" s="7">
        <v>820</v>
      </c>
      <c r="R4256" s="9">
        <f t="shared" si="532"/>
        <v>4148.8499999999995</v>
      </c>
      <c r="S4256" s="9">
        <f t="shared" si="533"/>
        <v>2460</v>
      </c>
      <c r="T4256" s="9">
        <f t="shared" si="534"/>
        <v>1688.8499999999995</v>
      </c>
      <c r="U4256" s="10">
        <f t="shared" si="535"/>
        <v>0.40706460826494079</v>
      </c>
      <c r="V4256" s="5" t="s">
        <v>42</v>
      </c>
    </row>
    <row r="4257" spans="1:22" x14ac:dyDescent="0.3">
      <c r="A4257" s="5" t="s">
        <v>4344</v>
      </c>
      <c r="B4257" s="6">
        <v>45981</v>
      </c>
      <c r="C4257" s="5">
        <f t="shared" si="528"/>
        <v>2025</v>
      </c>
      <c r="D4257" s="5">
        <f t="shared" si="529"/>
        <v>11</v>
      </c>
      <c r="E4257" s="5" t="str">
        <f t="shared" si="530"/>
        <v>Nov</v>
      </c>
      <c r="F4257" s="5" t="str">
        <f t="shared" si="531"/>
        <v>Q4</v>
      </c>
      <c r="G4257" s="5" t="s">
        <v>63</v>
      </c>
      <c r="H4257" s="5" t="s">
        <v>109</v>
      </c>
      <c r="I4257" s="5" t="s">
        <v>110</v>
      </c>
      <c r="J4257" s="5" t="s">
        <v>38</v>
      </c>
      <c r="K4257" s="5" t="s">
        <v>39</v>
      </c>
      <c r="L4257" s="5" t="s">
        <v>40</v>
      </c>
      <c r="M4257" s="5" t="s">
        <v>49</v>
      </c>
      <c r="N4257" s="5">
        <v>2</v>
      </c>
      <c r="O4257" s="7">
        <v>55609</v>
      </c>
      <c r="P4257" s="8">
        <v>0</v>
      </c>
      <c r="Q4257" s="7">
        <v>46225</v>
      </c>
      <c r="R4257" s="9">
        <f t="shared" si="532"/>
        <v>111218</v>
      </c>
      <c r="S4257" s="9">
        <f t="shared" si="533"/>
        <v>92450</v>
      </c>
      <c r="T4257" s="9">
        <f t="shared" si="534"/>
        <v>18768</v>
      </c>
      <c r="U4257" s="10">
        <f t="shared" si="535"/>
        <v>0.16874966282436296</v>
      </c>
      <c r="V4257" s="5" t="s">
        <v>42</v>
      </c>
    </row>
    <row r="4258" spans="1:22" x14ac:dyDescent="0.3">
      <c r="A4258" s="5" t="s">
        <v>4345</v>
      </c>
      <c r="B4258" s="6">
        <v>45981</v>
      </c>
      <c r="C4258" s="5">
        <f t="shared" si="528"/>
        <v>2025</v>
      </c>
      <c r="D4258" s="5">
        <f t="shared" si="529"/>
        <v>11</v>
      </c>
      <c r="E4258" s="5" t="str">
        <f t="shared" si="530"/>
        <v>Nov</v>
      </c>
      <c r="F4258" s="5" t="str">
        <f t="shared" si="531"/>
        <v>Q4</v>
      </c>
      <c r="G4258" s="5" t="s">
        <v>35</v>
      </c>
      <c r="H4258" s="5" t="s">
        <v>36</v>
      </c>
      <c r="I4258" s="5" t="s">
        <v>37</v>
      </c>
      <c r="J4258" s="5" t="s">
        <v>46</v>
      </c>
      <c r="K4258" s="5" t="s">
        <v>89</v>
      </c>
      <c r="L4258" s="5" t="s">
        <v>40</v>
      </c>
      <c r="M4258" s="5" t="s">
        <v>56</v>
      </c>
      <c r="N4258" s="5">
        <v>1</v>
      </c>
      <c r="O4258" s="7">
        <v>2340</v>
      </c>
      <c r="P4258" s="8">
        <v>0.1</v>
      </c>
      <c r="Q4258" s="7">
        <v>1320</v>
      </c>
      <c r="R4258" s="9">
        <f t="shared" si="532"/>
        <v>2106</v>
      </c>
      <c r="S4258" s="9">
        <f t="shared" si="533"/>
        <v>1320</v>
      </c>
      <c r="T4258" s="9">
        <f t="shared" si="534"/>
        <v>786</v>
      </c>
      <c r="U4258" s="10">
        <f t="shared" si="535"/>
        <v>0.37321937321937321</v>
      </c>
      <c r="V4258" s="5" t="s">
        <v>42</v>
      </c>
    </row>
    <row r="4259" spans="1:22" x14ac:dyDescent="0.3">
      <c r="A4259" s="5" t="s">
        <v>4346</v>
      </c>
      <c r="B4259" s="6">
        <v>45981</v>
      </c>
      <c r="C4259" s="5">
        <f t="shared" si="528"/>
        <v>2025</v>
      </c>
      <c r="D4259" s="5">
        <f t="shared" si="529"/>
        <v>11</v>
      </c>
      <c r="E4259" s="5" t="str">
        <f t="shared" si="530"/>
        <v>Nov</v>
      </c>
      <c r="F4259" s="5" t="str">
        <f t="shared" si="531"/>
        <v>Q4</v>
      </c>
      <c r="G4259" s="5" t="s">
        <v>58</v>
      </c>
      <c r="H4259" s="5" t="s">
        <v>59</v>
      </c>
      <c r="I4259" s="5" t="s">
        <v>60</v>
      </c>
      <c r="J4259" s="5" t="s">
        <v>46</v>
      </c>
      <c r="K4259" s="5" t="s">
        <v>66</v>
      </c>
      <c r="L4259" s="5" t="s">
        <v>76</v>
      </c>
      <c r="M4259" s="5" t="s">
        <v>49</v>
      </c>
      <c r="N4259" s="5">
        <v>2</v>
      </c>
      <c r="O4259" s="7">
        <v>322</v>
      </c>
      <c r="P4259" s="8">
        <v>0.05</v>
      </c>
      <c r="Q4259" s="7">
        <v>132</v>
      </c>
      <c r="R4259" s="9">
        <f t="shared" si="532"/>
        <v>611.79999999999995</v>
      </c>
      <c r="S4259" s="9">
        <f t="shared" si="533"/>
        <v>264</v>
      </c>
      <c r="T4259" s="9">
        <f t="shared" si="534"/>
        <v>347.79999999999995</v>
      </c>
      <c r="U4259" s="10">
        <f t="shared" si="535"/>
        <v>0.56848643347499184</v>
      </c>
      <c r="V4259" s="5" t="s">
        <v>42</v>
      </c>
    </row>
    <row r="4260" spans="1:22" x14ac:dyDescent="0.3">
      <c r="A4260" s="5" t="s">
        <v>4347</v>
      </c>
      <c r="B4260" s="6">
        <v>45981</v>
      </c>
      <c r="C4260" s="5">
        <f t="shared" si="528"/>
        <v>2025</v>
      </c>
      <c r="D4260" s="5">
        <f t="shared" si="529"/>
        <v>11</v>
      </c>
      <c r="E4260" s="5" t="str">
        <f t="shared" si="530"/>
        <v>Nov</v>
      </c>
      <c r="F4260" s="5" t="str">
        <f t="shared" si="531"/>
        <v>Q4</v>
      </c>
      <c r="G4260" s="5" t="s">
        <v>35</v>
      </c>
      <c r="H4260" s="5" t="s">
        <v>44</v>
      </c>
      <c r="I4260" s="5" t="s">
        <v>45</v>
      </c>
      <c r="J4260" s="5" t="s">
        <v>46</v>
      </c>
      <c r="K4260" s="5" t="s">
        <v>66</v>
      </c>
      <c r="L4260" s="5" t="s">
        <v>40</v>
      </c>
      <c r="M4260" s="5" t="s">
        <v>49</v>
      </c>
      <c r="N4260" s="5">
        <v>2</v>
      </c>
      <c r="O4260" s="7">
        <v>292</v>
      </c>
      <c r="P4260" s="8">
        <v>0.1</v>
      </c>
      <c r="Q4260" s="7">
        <v>117</v>
      </c>
      <c r="R4260" s="9">
        <f t="shared" si="532"/>
        <v>525.6</v>
      </c>
      <c r="S4260" s="9">
        <f t="shared" si="533"/>
        <v>234</v>
      </c>
      <c r="T4260" s="9">
        <f t="shared" si="534"/>
        <v>291.60000000000002</v>
      </c>
      <c r="U4260" s="10">
        <f t="shared" si="535"/>
        <v>0.5547945205479452</v>
      </c>
      <c r="V4260" s="5" t="s">
        <v>42</v>
      </c>
    </row>
    <row r="4261" spans="1:22" x14ac:dyDescent="0.3">
      <c r="A4261" s="5" t="s">
        <v>4348</v>
      </c>
      <c r="B4261" s="6">
        <v>45981</v>
      </c>
      <c r="C4261" s="5">
        <f t="shared" si="528"/>
        <v>2025</v>
      </c>
      <c r="D4261" s="5">
        <f t="shared" si="529"/>
        <v>11</v>
      </c>
      <c r="E4261" s="5" t="str">
        <f t="shared" si="530"/>
        <v>Nov</v>
      </c>
      <c r="F4261" s="5" t="str">
        <f t="shared" si="531"/>
        <v>Q4</v>
      </c>
      <c r="G4261" s="5" t="s">
        <v>58</v>
      </c>
      <c r="H4261" s="5" t="s">
        <v>72</v>
      </c>
      <c r="I4261" s="5" t="s">
        <v>73</v>
      </c>
      <c r="J4261" s="5" t="s">
        <v>81</v>
      </c>
      <c r="K4261" s="5" t="s">
        <v>94</v>
      </c>
      <c r="L4261" s="5" t="s">
        <v>40</v>
      </c>
      <c r="M4261" s="5" t="s">
        <v>41</v>
      </c>
      <c r="N4261" s="5">
        <v>2</v>
      </c>
      <c r="O4261" s="7">
        <v>31187</v>
      </c>
      <c r="P4261" s="8">
        <v>0.05</v>
      </c>
      <c r="Q4261" s="7">
        <v>21384</v>
      </c>
      <c r="R4261" s="9">
        <f t="shared" si="532"/>
        <v>59255.299999999996</v>
      </c>
      <c r="S4261" s="9">
        <f t="shared" si="533"/>
        <v>42768</v>
      </c>
      <c r="T4261" s="9">
        <f t="shared" si="534"/>
        <v>16487.299999999996</v>
      </c>
      <c r="U4261" s="10">
        <f t="shared" si="535"/>
        <v>0.27824177752876111</v>
      </c>
      <c r="V4261" s="5" t="s">
        <v>42</v>
      </c>
    </row>
    <row r="4262" spans="1:22" x14ac:dyDescent="0.3">
      <c r="A4262" s="5" t="s">
        <v>4349</v>
      </c>
      <c r="B4262" s="6">
        <v>45981</v>
      </c>
      <c r="C4262" s="5">
        <f t="shared" si="528"/>
        <v>2025</v>
      </c>
      <c r="D4262" s="5">
        <f t="shared" si="529"/>
        <v>11</v>
      </c>
      <c r="E4262" s="5" t="str">
        <f t="shared" si="530"/>
        <v>Nov</v>
      </c>
      <c r="F4262" s="5" t="str">
        <f t="shared" si="531"/>
        <v>Q4</v>
      </c>
      <c r="G4262" s="5" t="s">
        <v>51</v>
      </c>
      <c r="H4262" s="5" t="s">
        <v>52</v>
      </c>
      <c r="I4262" s="5" t="s">
        <v>53</v>
      </c>
      <c r="J4262" s="5" t="s">
        <v>38</v>
      </c>
      <c r="K4262" s="5" t="s">
        <v>75</v>
      </c>
      <c r="L4262" s="5" t="s">
        <v>76</v>
      </c>
      <c r="M4262" s="5" t="s">
        <v>56</v>
      </c>
      <c r="N4262" s="5">
        <v>2</v>
      </c>
      <c r="O4262" s="7">
        <v>10144</v>
      </c>
      <c r="P4262" s="8">
        <v>0.05</v>
      </c>
      <c r="Q4262" s="7">
        <v>7588</v>
      </c>
      <c r="R4262" s="9">
        <f t="shared" si="532"/>
        <v>19273.599999999999</v>
      </c>
      <c r="S4262" s="9">
        <f t="shared" si="533"/>
        <v>15176</v>
      </c>
      <c r="T4262" s="9">
        <f t="shared" si="534"/>
        <v>4097.5999999999985</v>
      </c>
      <c r="U4262" s="10">
        <f t="shared" si="535"/>
        <v>0.21260169350821845</v>
      </c>
      <c r="V4262" s="5" t="s">
        <v>42</v>
      </c>
    </row>
    <row r="4263" spans="1:22" x14ac:dyDescent="0.3">
      <c r="A4263" s="5" t="s">
        <v>4350</v>
      </c>
      <c r="B4263" s="6">
        <v>45981</v>
      </c>
      <c r="C4263" s="5">
        <f t="shared" si="528"/>
        <v>2025</v>
      </c>
      <c r="D4263" s="5">
        <f t="shared" si="529"/>
        <v>11</v>
      </c>
      <c r="E4263" s="5" t="str">
        <f t="shared" si="530"/>
        <v>Nov</v>
      </c>
      <c r="F4263" s="5" t="str">
        <f t="shared" si="531"/>
        <v>Q4</v>
      </c>
      <c r="G4263" s="5" t="s">
        <v>51</v>
      </c>
      <c r="H4263" s="5" t="s">
        <v>52</v>
      </c>
      <c r="I4263" s="5" t="s">
        <v>53</v>
      </c>
      <c r="J4263" s="5" t="s">
        <v>46</v>
      </c>
      <c r="K4263" s="5" t="s">
        <v>61</v>
      </c>
      <c r="L4263" s="5" t="s">
        <v>40</v>
      </c>
      <c r="M4263" s="5" t="s">
        <v>49</v>
      </c>
      <c r="N4263" s="5">
        <v>3</v>
      </c>
      <c r="O4263" s="7">
        <v>233</v>
      </c>
      <c r="P4263" s="8">
        <v>0.15</v>
      </c>
      <c r="Q4263" s="7">
        <v>100</v>
      </c>
      <c r="R4263" s="9">
        <f t="shared" si="532"/>
        <v>594.15</v>
      </c>
      <c r="S4263" s="9">
        <f t="shared" si="533"/>
        <v>300</v>
      </c>
      <c r="T4263" s="9">
        <f t="shared" si="534"/>
        <v>294.14999999999998</v>
      </c>
      <c r="U4263" s="10">
        <f t="shared" si="535"/>
        <v>0.49507700075738448</v>
      </c>
      <c r="V4263" s="5" t="s">
        <v>42</v>
      </c>
    </row>
    <row r="4264" spans="1:22" x14ac:dyDescent="0.3">
      <c r="A4264" s="5" t="s">
        <v>4351</v>
      </c>
      <c r="B4264" s="6">
        <v>45982</v>
      </c>
      <c r="C4264" s="5">
        <f t="shared" si="528"/>
        <v>2025</v>
      </c>
      <c r="D4264" s="5">
        <f t="shared" si="529"/>
        <v>11</v>
      </c>
      <c r="E4264" s="5" t="str">
        <f t="shared" si="530"/>
        <v>Nov</v>
      </c>
      <c r="F4264" s="5" t="str">
        <f t="shared" si="531"/>
        <v>Q4</v>
      </c>
      <c r="G4264" s="5" t="s">
        <v>63</v>
      </c>
      <c r="H4264" s="5" t="s">
        <v>64</v>
      </c>
      <c r="I4264" s="5" t="s">
        <v>65</v>
      </c>
      <c r="J4264" s="5" t="s">
        <v>46</v>
      </c>
      <c r="K4264" s="5" t="s">
        <v>89</v>
      </c>
      <c r="L4264" s="5" t="s">
        <v>40</v>
      </c>
      <c r="M4264" s="5" t="s">
        <v>49</v>
      </c>
      <c r="N4264" s="5">
        <v>3</v>
      </c>
      <c r="O4264" s="7">
        <v>2033</v>
      </c>
      <c r="P4264" s="8">
        <v>0.1</v>
      </c>
      <c r="Q4264" s="7">
        <v>1214</v>
      </c>
      <c r="R4264" s="9">
        <f t="shared" si="532"/>
        <v>5489.1</v>
      </c>
      <c r="S4264" s="9">
        <f t="shared" si="533"/>
        <v>3642</v>
      </c>
      <c r="T4264" s="9">
        <f t="shared" si="534"/>
        <v>1847.1000000000004</v>
      </c>
      <c r="U4264" s="10">
        <f t="shared" si="535"/>
        <v>0.33650325189921848</v>
      </c>
      <c r="V4264" s="5" t="s">
        <v>42</v>
      </c>
    </row>
    <row r="4265" spans="1:22" x14ac:dyDescent="0.3">
      <c r="A4265" s="5" t="s">
        <v>4352</v>
      </c>
      <c r="B4265" s="6">
        <v>45983</v>
      </c>
      <c r="C4265" s="5">
        <f t="shared" si="528"/>
        <v>2025</v>
      </c>
      <c r="D4265" s="5">
        <f t="shared" si="529"/>
        <v>11</v>
      </c>
      <c r="E4265" s="5" t="str">
        <f t="shared" si="530"/>
        <v>Nov</v>
      </c>
      <c r="F4265" s="5" t="str">
        <f t="shared" si="531"/>
        <v>Q4</v>
      </c>
      <c r="G4265" s="5" t="s">
        <v>63</v>
      </c>
      <c r="H4265" s="5" t="s">
        <v>109</v>
      </c>
      <c r="I4265" s="5" t="s">
        <v>110</v>
      </c>
      <c r="J4265" s="5" t="s">
        <v>46</v>
      </c>
      <c r="K4265" s="5" t="s">
        <v>66</v>
      </c>
      <c r="L4265" s="5" t="s">
        <v>48</v>
      </c>
      <c r="M4265" s="5" t="s">
        <v>56</v>
      </c>
      <c r="N4265" s="5">
        <v>3</v>
      </c>
      <c r="O4265" s="7">
        <v>311</v>
      </c>
      <c r="P4265" s="8">
        <v>0.1</v>
      </c>
      <c r="Q4265" s="7">
        <v>123</v>
      </c>
      <c r="R4265" s="9">
        <f t="shared" si="532"/>
        <v>839.7</v>
      </c>
      <c r="S4265" s="9">
        <f t="shared" si="533"/>
        <v>369</v>
      </c>
      <c r="T4265" s="9">
        <f t="shared" si="534"/>
        <v>470.70000000000005</v>
      </c>
      <c r="U4265" s="10">
        <f t="shared" si="535"/>
        <v>0.56055734190782425</v>
      </c>
      <c r="V4265" s="5" t="s">
        <v>42</v>
      </c>
    </row>
    <row r="4266" spans="1:22" x14ac:dyDescent="0.3">
      <c r="A4266" s="5" t="s">
        <v>4353</v>
      </c>
      <c r="B4266" s="6">
        <v>45983</v>
      </c>
      <c r="C4266" s="5">
        <f t="shared" si="528"/>
        <v>2025</v>
      </c>
      <c r="D4266" s="5">
        <f t="shared" si="529"/>
        <v>11</v>
      </c>
      <c r="E4266" s="5" t="str">
        <f t="shared" si="530"/>
        <v>Nov</v>
      </c>
      <c r="F4266" s="5" t="str">
        <f t="shared" si="531"/>
        <v>Q4</v>
      </c>
      <c r="G4266" s="5" t="s">
        <v>51</v>
      </c>
      <c r="H4266" s="5" t="s">
        <v>52</v>
      </c>
      <c r="I4266" s="5" t="s">
        <v>53</v>
      </c>
      <c r="J4266" s="5" t="s">
        <v>81</v>
      </c>
      <c r="K4266" s="5" t="s">
        <v>94</v>
      </c>
      <c r="L4266" s="5" t="s">
        <v>40</v>
      </c>
      <c r="M4266" s="5" t="s">
        <v>56</v>
      </c>
      <c r="N4266" s="5">
        <v>3</v>
      </c>
      <c r="O4266" s="7">
        <v>31449</v>
      </c>
      <c r="P4266" s="8">
        <v>0.3</v>
      </c>
      <c r="Q4266" s="7">
        <v>21020</v>
      </c>
      <c r="R4266" s="9">
        <f t="shared" si="532"/>
        <v>66042.899999999994</v>
      </c>
      <c r="S4266" s="9">
        <f t="shared" si="533"/>
        <v>63060</v>
      </c>
      <c r="T4266" s="9">
        <f t="shared" si="534"/>
        <v>2982.8999999999942</v>
      </c>
      <c r="U4266" s="10">
        <f t="shared" si="535"/>
        <v>4.5166096582675723E-2</v>
      </c>
      <c r="V4266" s="5" t="s">
        <v>42</v>
      </c>
    </row>
    <row r="4267" spans="1:22" x14ac:dyDescent="0.3">
      <c r="A4267" s="5" t="s">
        <v>4354</v>
      </c>
      <c r="B4267" s="6">
        <v>45983</v>
      </c>
      <c r="C4267" s="5">
        <f t="shared" si="528"/>
        <v>2025</v>
      </c>
      <c r="D4267" s="5">
        <f t="shared" si="529"/>
        <v>11</v>
      </c>
      <c r="E4267" s="5" t="str">
        <f t="shared" si="530"/>
        <v>Nov</v>
      </c>
      <c r="F4267" s="5" t="str">
        <f t="shared" si="531"/>
        <v>Q4</v>
      </c>
      <c r="G4267" s="5" t="s">
        <v>51</v>
      </c>
      <c r="H4267" s="5" t="s">
        <v>106</v>
      </c>
      <c r="I4267" s="5" t="s">
        <v>107</v>
      </c>
      <c r="J4267" s="5" t="s">
        <v>38</v>
      </c>
      <c r="K4267" s="5" t="s">
        <v>104</v>
      </c>
      <c r="L4267" s="5" t="s">
        <v>76</v>
      </c>
      <c r="M4267" s="5" t="s">
        <v>56</v>
      </c>
      <c r="N4267" s="5">
        <v>8</v>
      </c>
      <c r="O4267" s="7">
        <v>1603</v>
      </c>
      <c r="P4267" s="8">
        <v>0.15</v>
      </c>
      <c r="Q4267" s="7">
        <v>789</v>
      </c>
      <c r="R4267" s="9">
        <f t="shared" si="532"/>
        <v>10900.4</v>
      </c>
      <c r="S4267" s="9">
        <f t="shared" si="533"/>
        <v>6312</v>
      </c>
      <c r="T4267" s="9">
        <f t="shared" si="534"/>
        <v>4588.3999999999996</v>
      </c>
      <c r="U4267" s="10">
        <f t="shared" si="535"/>
        <v>0.4209386811493156</v>
      </c>
      <c r="V4267" s="5" t="s">
        <v>42</v>
      </c>
    </row>
    <row r="4268" spans="1:22" x14ac:dyDescent="0.3">
      <c r="A4268" s="5" t="s">
        <v>4355</v>
      </c>
      <c r="B4268" s="6">
        <v>45983</v>
      </c>
      <c r="C4268" s="5">
        <f t="shared" si="528"/>
        <v>2025</v>
      </c>
      <c r="D4268" s="5">
        <f t="shared" si="529"/>
        <v>11</v>
      </c>
      <c r="E4268" s="5" t="str">
        <f t="shared" si="530"/>
        <v>Nov</v>
      </c>
      <c r="F4268" s="5" t="str">
        <f t="shared" si="531"/>
        <v>Q4</v>
      </c>
      <c r="G4268" s="5" t="s">
        <v>63</v>
      </c>
      <c r="H4268" s="5" t="s">
        <v>109</v>
      </c>
      <c r="I4268" s="5" t="s">
        <v>110</v>
      </c>
      <c r="J4268" s="5" t="s">
        <v>46</v>
      </c>
      <c r="K4268" s="5" t="s">
        <v>89</v>
      </c>
      <c r="L4268" s="5" t="s">
        <v>40</v>
      </c>
      <c r="M4268" s="5" t="s">
        <v>49</v>
      </c>
      <c r="N4268" s="5">
        <v>2</v>
      </c>
      <c r="O4268" s="7">
        <v>2306</v>
      </c>
      <c r="P4268" s="8">
        <v>0.05</v>
      </c>
      <c r="Q4268" s="7">
        <v>1304</v>
      </c>
      <c r="R4268" s="9">
        <f t="shared" si="532"/>
        <v>4381.3999999999996</v>
      </c>
      <c r="S4268" s="9">
        <f t="shared" si="533"/>
        <v>2608</v>
      </c>
      <c r="T4268" s="9">
        <f t="shared" si="534"/>
        <v>1773.3999999999996</v>
      </c>
      <c r="U4268" s="10">
        <f t="shared" si="535"/>
        <v>0.40475647053453229</v>
      </c>
      <c r="V4268" s="5" t="s">
        <v>42</v>
      </c>
    </row>
    <row r="4269" spans="1:22" x14ac:dyDescent="0.3">
      <c r="A4269" s="5" t="s">
        <v>4356</v>
      </c>
      <c r="B4269" s="6">
        <v>45983</v>
      </c>
      <c r="C4269" s="5">
        <f t="shared" si="528"/>
        <v>2025</v>
      </c>
      <c r="D4269" s="5">
        <f t="shared" si="529"/>
        <v>11</v>
      </c>
      <c r="E4269" s="5" t="str">
        <f t="shared" si="530"/>
        <v>Nov</v>
      </c>
      <c r="F4269" s="5" t="str">
        <f t="shared" si="531"/>
        <v>Q4</v>
      </c>
      <c r="G4269" s="5" t="s">
        <v>58</v>
      </c>
      <c r="H4269" s="5" t="s">
        <v>68</v>
      </c>
      <c r="I4269" s="5" t="s">
        <v>69</v>
      </c>
      <c r="J4269" s="5" t="s">
        <v>46</v>
      </c>
      <c r="K4269" s="5" t="s">
        <v>47</v>
      </c>
      <c r="L4269" s="5" t="s">
        <v>76</v>
      </c>
      <c r="M4269" s="5" t="s">
        <v>49</v>
      </c>
      <c r="N4269" s="5">
        <v>3</v>
      </c>
      <c r="O4269" s="7">
        <v>418</v>
      </c>
      <c r="P4269" s="8">
        <v>0.05</v>
      </c>
      <c r="Q4269" s="7">
        <v>185</v>
      </c>
      <c r="R4269" s="9">
        <f t="shared" si="532"/>
        <v>1191.3</v>
      </c>
      <c r="S4269" s="9">
        <f t="shared" si="533"/>
        <v>555</v>
      </c>
      <c r="T4269" s="9">
        <f t="shared" si="534"/>
        <v>636.29999999999995</v>
      </c>
      <c r="U4269" s="10">
        <f t="shared" si="535"/>
        <v>0.53412238730798289</v>
      </c>
      <c r="V4269" s="5" t="s">
        <v>42</v>
      </c>
    </row>
    <row r="4270" spans="1:22" x14ac:dyDescent="0.3">
      <c r="A4270" s="5" t="s">
        <v>4357</v>
      </c>
      <c r="B4270" s="6">
        <v>45983</v>
      </c>
      <c r="C4270" s="5">
        <f t="shared" si="528"/>
        <v>2025</v>
      </c>
      <c r="D4270" s="5">
        <f t="shared" si="529"/>
        <v>11</v>
      </c>
      <c r="E4270" s="5" t="str">
        <f t="shared" si="530"/>
        <v>Nov</v>
      </c>
      <c r="F4270" s="5" t="str">
        <f t="shared" si="531"/>
        <v>Q4</v>
      </c>
      <c r="G4270" s="5" t="s">
        <v>51</v>
      </c>
      <c r="H4270" s="5" t="s">
        <v>52</v>
      </c>
      <c r="I4270" s="5" t="s">
        <v>53</v>
      </c>
      <c r="J4270" s="5" t="s">
        <v>81</v>
      </c>
      <c r="K4270" s="5" t="s">
        <v>82</v>
      </c>
      <c r="L4270" s="5" t="s">
        <v>76</v>
      </c>
      <c r="M4270" s="5" t="s">
        <v>49</v>
      </c>
      <c r="N4270" s="5">
        <v>8</v>
      </c>
      <c r="O4270" s="7">
        <v>6235</v>
      </c>
      <c r="P4270" s="8">
        <v>0.2</v>
      </c>
      <c r="Q4270" s="7">
        <v>3435</v>
      </c>
      <c r="R4270" s="9">
        <f t="shared" si="532"/>
        <v>39904</v>
      </c>
      <c r="S4270" s="9">
        <f t="shared" si="533"/>
        <v>27480</v>
      </c>
      <c r="T4270" s="9">
        <f t="shared" si="534"/>
        <v>12424</v>
      </c>
      <c r="U4270" s="10">
        <f t="shared" si="535"/>
        <v>0.31134723336006415</v>
      </c>
      <c r="V4270" s="5" t="s">
        <v>42</v>
      </c>
    </row>
    <row r="4271" spans="1:22" x14ac:dyDescent="0.3">
      <c r="A4271" s="5" t="s">
        <v>4358</v>
      </c>
      <c r="B4271" s="6">
        <v>45984</v>
      </c>
      <c r="C4271" s="5">
        <f t="shared" si="528"/>
        <v>2025</v>
      </c>
      <c r="D4271" s="5">
        <f t="shared" si="529"/>
        <v>11</v>
      </c>
      <c r="E4271" s="5" t="str">
        <f t="shared" si="530"/>
        <v>Nov</v>
      </c>
      <c r="F4271" s="5" t="str">
        <f t="shared" si="531"/>
        <v>Q4</v>
      </c>
      <c r="G4271" s="5" t="s">
        <v>58</v>
      </c>
      <c r="H4271" s="5" t="s">
        <v>59</v>
      </c>
      <c r="I4271" s="5" t="s">
        <v>60</v>
      </c>
      <c r="J4271" s="5" t="s">
        <v>54</v>
      </c>
      <c r="K4271" s="5" t="s">
        <v>55</v>
      </c>
      <c r="L4271" s="5" t="s">
        <v>48</v>
      </c>
      <c r="M4271" s="5" t="s">
        <v>41</v>
      </c>
      <c r="N4271" s="5">
        <v>1</v>
      </c>
      <c r="O4271" s="7">
        <v>2632</v>
      </c>
      <c r="P4271" s="8">
        <v>0.05</v>
      </c>
      <c r="Q4271" s="7">
        <v>1539</v>
      </c>
      <c r="R4271" s="9">
        <f t="shared" si="532"/>
        <v>2500.4</v>
      </c>
      <c r="S4271" s="9">
        <f t="shared" si="533"/>
        <v>1539</v>
      </c>
      <c r="T4271" s="9">
        <f t="shared" si="534"/>
        <v>961.40000000000009</v>
      </c>
      <c r="U4271" s="10">
        <f t="shared" si="535"/>
        <v>0.38449848024316113</v>
      </c>
      <c r="V4271" s="5" t="s">
        <v>42</v>
      </c>
    </row>
    <row r="4272" spans="1:22" x14ac:dyDescent="0.3">
      <c r="A4272" s="5" t="s">
        <v>4359</v>
      </c>
      <c r="B4272" s="6">
        <v>45984</v>
      </c>
      <c r="C4272" s="5">
        <f t="shared" si="528"/>
        <v>2025</v>
      </c>
      <c r="D4272" s="5">
        <f t="shared" si="529"/>
        <v>11</v>
      </c>
      <c r="E4272" s="5" t="str">
        <f t="shared" si="530"/>
        <v>Nov</v>
      </c>
      <c r="F4272" s="5" t="str">
        <f t="shared" si="531"/>
        <v>Q4</v>
      </c>
      <c r="G4272" s="5" t="s">
        <v>63</v>
      </c>
      <c r="H4272" s="5" t="s">
        <v>109</v>
      </c>
      <c r="I4272" s="5" t="s">
        <v>110</v>
      </c>
      <c r="J4272" s="5" t="s">
        <v>81</v>
      </c>
      <c r="K4272" s="5" t="s">
        <v>82</v>
      </c>
      <c r="L4272" s="5" t="s">
        <v>48</v>
      </c>
      <c r="M4272" s="5" t="s">
        <v>56</v>
      </c>
      <c r="N4272" s="5">
        <v>4</v>
      </c>
      <c r="O4272" s="7">
        <v>6500</v>
      </c>
      <c r="P4272" s="8">
        <v>0</v>
      </c>
      <c r="Q4272" s="7">
        <v>3545</v>
      </c>
      <c r="R4272" s="9">
        <f t="shared" si="532"/>
        <v>26000</v>
      </c>
      <c r="S4272" s="9">
        <f t="shared" si="533"/>
        <v>14180</v>
      </c>
      <c r="T4272" s="9">
        <f t="shared" si="534"/>
        <v>11820</v>
      </c>
      <c r="U4272" s="10">
        <f t="shared" si="535"/>
        <v>0.45461538461538459</v>
      </c>
      <c r="V4272" s="5" t="s">
        <v>42</v>
      </c>
    </row>
    <row r="4273" spans="1:22" x14ac:dyDescent="0.3">
      <c r="A4273" s="5" t="s">
        <v>4360</v>
      </c>
      <c r="B4273" s="6">
        <v>45984</v>
      </c>
      <c r="C4273" s="5">
        <f t="shared" si="528"/>
        <v>2025</v>
      </c>
      <c r="D4273" s="5">
        <f t="shared" si="529"/>
        <v>11</v>
      </c>
      <c r="E4273" s="5" t="str">
        <f t="shared" si="530"/>
        <v>Nov</v>
      </c>
      <c r="F4273" s="5" t="str">
        <f t="shared" si="531"/>
        <v>Q4</v>
      </c>
      <c r="G4273" s="5" t="s">
        <v>63</v>
      </c>
      <c r="H4273" s="5" t="s">
        <v>64</v>
      </c>
      <c r="I4273" s="5" t="s">
        <v>65</v>
      </c>
      <c r="J4273" s="5" t="s">
        <v>46</v>
      </c>
      <c r="K4273" s="5" t="s">
        <v>47</v>
      </c>
      <c r="L4273" s="5" t="s">
        <v>76</v>
      </c>
      <c r="M4273" s="5" t="s">
        <v>56</v>
      </c>
      <c r="N4273" s="5">
        <v>5</v>
      </c>
      <c r="O4273" s="7">
        <v>427</v>
      </c>
      <c r="P4273" s="8">
        <v>0.15</v>
      </c>
      <c r="Q4273" s="7">
        <v>191</v>
      </c>
      <c r="R4273" s="9">
        <f t="shared" si="532"/>
        <v>1814.75</v>
      </c>
      <c r="S4273" s="9">
        <f t="shared" si="533"/>
        <v>955</v>
      </c>
      <c r="T4273" s="9">
        <f t="shared" si="534"/>
        <v>859.75</v>
      </c>
      <c r="U4273" s="10">
        <f t="shared" si="535"/>
        <v>0.47375671580107453</v>
      </c>
      <c r="V4273" s="5" t="s">
        <v>42</v>
      </c>
    </row>
    <row r="4274" spans="1:22" x14ac:dyDescent="0.3">
      <c r="A4274" s="5" t="s">
        <v>4361</v>
      </c>
      <c r="B4274" s="6">
        <v>45984</v>
      </c>
      <c r="C4274" s="5">
        <f t="shared" si="528"/>
        <v>2025</v>
      </c>
      <c r="D4274" s="5">
        <f t="shared" si="529"/>
        <v>11</v>
      </c>
      <c r="E4274" s="5" t="str">
        <f t="shared" si="530"/>
        <v>Nov</v>
      </c>
      <c r="F4274" s="5" t="str">
        <f t="shared" si="531"/>
        <v>Q4</v>
      </c>
      <c r="G4274" s="5" t="s">
        <v>51</v>
      </c>
      <c r="H4274" s="5" t="s">
        <v>106</v>
      </c>
      <c r="I4274" s="5" t="s">
        <v>107</v>
      </c>
      <c r="J4274" s="5" t="s">
        <v>38</v>
      </c>
      <c r="K4274" s="5" t="s">
        <v>75</v>
      </c>
      <c r="L4274" s="5" t="s">
        <v>40</v>
      </c>
      <c r="M4274" s="5" t="s">
        <v>56</v>
      </c>
      <c r="N4274" s="5">
        <v>1</v>
      </c>
      <c r="O4274" s="7">
        <v>12035</v>
      </c>
      <c r="P4274" s="8">
        <v>0.15</v>
      </c>
      <c r="Q4274" s="7">
        <v>8755</v>
      </c>
      <c r="R4274" s="9">
        <f t="shared" si="532"/>
        <v>10229.75</v>
      </c>
      <c r="S4274" s="9">
        <f t="shared" si="533"/>
        <v>8755</v>
      </c>
      <c r="T4274" s="9">
        <f t="shared" si="534"/>
        <v>1474.75</v>
      </c>
      <c r="U4274" s="10">
        <f t="shared" si="535"/>
        <v>0.14416285832987122</v>
      </c>
      <c r="V4274" s="5" t="s">
        <v>42</v>
      </c>
    </row>
    <row r="4275" spans="1:22" x14ac:dyDescent="0.3">
      <c r="A4275" s="5" t="s">
        <v>4362</v>
      </c>
      <c r="B4275" s="6">
        <v>45984</v>
      </c>
      <c r="C4275" s="5">
        <f t="shared" si="528"/>
        <v>2025</v>
      </c>
      <c r="D4275" s="5">
        <f t="shared" si="529"/>
        <v>11</v>
      </c>
      <c r="E4275" s="5" t="str">
        <f t="shared" si="530"/>
        <v>Nov</v>
      </c>
      <c r="F4275" s="5" t="str">
        <f t="shared" si="531"/>
        <v>Q4</v>
      </c>
      <c r="G4275" s="5" t="s">
        <v>58</v>
      </c>
      <c r="H4275" s="5" t="s">
        <v>59</v>
      </c>
      <c r="I4275" s="5" t="s">
        <v>60</v>
      </c>
      <c r="J4275" s="5" t="s">
        <v>54</v>
      </c>
      <c r="K4275" s="5" t="s">
        <v>55</v>
      </c>
      <c r="L4275" s="5" t="s">
        <v>76</v>
      </c>
      <c r="M4275" s="5" t="s">
        <v>56</v>
      </c>
      <c r="N4275" s="5">
        <v>2</v>
      </c>
      <c r="O4275" s="7">
        <v>2765</v>
      </c>
      <c r="P4275" s="8">
        <v>0</v>
      </c>
      <c r="Q4275" s="7">
        <v>1659</v>
      </c>
      <c r="R4275" s="9">
        <f t="shared" si="532"/>
        <v>5530</v>
      </c>
      <c r="S4275" s="9">
        <f t="shared" si="533"/>
        <v>3318</v>
      </c>
      <c r="T4275" s="9">
        <f t="shared" si="534"/>
        <v>2212</v>
      </c>
      <c r="U4275" s="10">
        <f t="shared" si="535"/>
        <v>0.4</v>
      </c>
      <c r="V4275" s="5" t="s">
        <v>120</v>
      </c>
    </row>
    <row r="4276" spans="1:22" x14ac:dyDescent="0.3">
      <c r="A4276" s="5" t="s">
        <v>4363</v>
      </c>
      <c r="B4276" s="6">
        <v>45984</v>
      </c>
      <c r="C4276" s="5">
        <f t="shared" si="528"/>
        <v>2025</v>
      </c>
      <c r="D4276" s="5">
        <f t="shared" si="529"/>
        <v>11</v>
      </c>
      <c r="E4276" s="5" t="str">
        <f t="shared" si="530"/>
        <v>Nov</v>
      </c>
      <c r="F4276" s="5" t="str">
        <f t="shared" si="531"/>
        <v>Q4</v>
      </c>
      <c r="G4276" s="5" t="s">
        <v>51</v>
      </c>
      <c r="H4276" s="5" t="s">
        <v>106</v>
      </c>
      <c r="I4276" s="5" t="s">
        <v>107</v>
      </c>
      <c r="J4276" s="5" t="s">
        <v>46</v>
      </c>
      <c r="K4276" s="5" t="s">
        <v>66</v>
      </c>
      <c r="L4276" s="5" t="s">
        <v>40</v>
      </c>
      <c r="M4276" s="5" t="s">
        <v>49</v>
      </c>
      <c r="N4276" s="5">
        <v>4</v>
      </c>
      <c r="O4276" s="7">
        <v>278</v>
      </c>
      <c r="P4276" s="8">
        <v>0</v>
      </c>
      <c r="Q4276" s="7">
        <v>113</v>
      </c>
      <c r="R4276" s="9">
        <f t="shared" si="532"/>
        <v>1112</v>
      </c>
      <c r="S4276" s="9">
        <f t="shared" si="533"/>
        <v>452</v>
      </c>
      <c r="T4276" s="9">
        <f t="shared" si="534"/>
        <v>660</v>
      </c>
      <c r="U4276" s="10">
        <f t="shared" si="535"/>
        <v>0.59352517985611508</v>
      </c>
      <c r="V4276" s="5" t="s">
        <v>42</v>
      </c>
    </row>
    <row r="4277" spans="1:22" x14ac:dyDescent="0.3">
      <c r="A4277" s="5" t="s">
        <v>4364</v>
      </c>
      <c r="B4277" s="6">
        <v>45984</v>
      </c>
      <c r="C4277" s="5">
        <f t="shared" si="528"/>
        <v>2025</v>
      </c>
      <c r="D4277" s="5">
        <f t="shared" si="529"/>
        <v>11</v>
      </c>
      <c r="E4277" s="5" t="str">
        <f t="shared" si="530"/>
        <v>Nov</v>
      </c>
      <c r="F4277" s="5" t="str">
        <f t="shared" si="531"/>
        <v>Q4</v>
      </c>
      <c r="G4277" s="5" t="s">
        <v>35</v>
      </c>
      <c r="H4277" s="5" t="s">
        <v>44</v>
      </c>
      <c r="I4277" s="5" t="s">
        <v>45</v>
      </c>
      <c r="J4277" s="5" t="s">
        <v>46</v>
      </c>
      <c r="K4277" s="5" t="s">
        <v>61</v>
      </c>
      <c r="L4277" s="5" t="s">
        <v>76</v>
      </c>
      <c r="M4277" s="5" t="s">
        <v>49</v>
      </c>
      <c r="N4277" s="5">
        <v>2</v>
      </c>
      <c r="O4277" s="7">
        <v>273</v>
      </c>
      <c r="P4277" s="8">
        <v>0</v>
      </c>
      <c r="Q4277" s="7">
        <v>114</v>
      </c>
      <c r="R4277" s="9">
        <f t="shared" si="532"/>
        <v>546</v>
      </c>
      <c r="S4277" s="9">
        <f t="shared" si="533"/>
        <v>228</v>
      </c>
      <c r="T4277" s="9">
        <f t="shared" si="534"/>
        <v>318</v>
      </c>
      <c r="U4277" s="10">
        <f t="shared" si="535"/>
        <v>0.58241758241758246</v>
      </c>
      <c r="V4277" s="5" t="s">
        <v>42</v>
      </c>
    </row>
    <row r="4278" spans="1:22" x14ac:dyDescent="0.3">
      <c r="A4278" s="5" t="s">
        <v>4365</v>
      </c>
      <c r="B4278" s="6">
        <v>45985</v>
      </c>
      <c r="C4278" s="5">
        <f t="shared" si="528"/>
        <v>2025</v>
      </c>
      <c r="D4278" s="5">
        <f t="shared" si="529"/>
        <v>11</v>
      </c>
      <c r="E4278" s="5" t="str">
        <f t="shared" si="530"/>
        <v>Nov</v>
      </c>
      <c r="F4278" s="5" t="str">
        <f t="shared" si="531"/>
        <v>Q4</v>
      </c>
      <c r="G4278" s="5" t="s">
        <v>51</v>
      </c>
      <c r="H4278" s="5" t="s">
        <v>79</v>
      </c>
      <c r="I4278" s="5" t="s">
        <v>80</v>
      </c>
      <c r="J4278" s="5" t="s">
        <v>81</v>
      </c>
      <c r="K4278" s="5" t="s">
        <v>130</v>
      </c>
      <c r="L4278" s="5" t="s">
        <v>40</v>
      </c>
      <c r="M4278" s="5" t="s">
        <v>56</v>
      </c>
      <c r="N4278" s="5">
        <v>1</v>
      </c>
      <c r="O4278" s="7">
        <v>14066</v>
      </c>
      <c r="P4278" s="8">
        <v>0.2</v>
      </c>
      <c r="Q4278" s="7">
        <v>8426</v>
      </c>
      <c r="R4278" s="9">
        <f t="shared" si="532"/>
        <v>11252.800000000001</v>
      </c>
      <c r="S4278" s="9">
        <f t="shared" si="533"/>
        <v>8426</v>
      </c>
      <c r="T4278" s="9">
        <f t="shared" si="534"/>
        <v>2826.8000000000011</v>
      </c>
      <c r="U4278" s="10">
        <f t="shared" si="535"/>
        <v>0.25120858808474344</v>
      </c>
      <c r="V4278" s="5" t="s">
        <v>42</v>
      </c>
    </row>
    <row r="4279" spans="1:22" x14ac:dyDescent="0.3">
      <c r="A4279" s="5" t="s">
        <v>4366</v>
      </c>
      <c r="B4279" s="6">
        <v>45985</v>
      </c>
      <c r="C4279" s="5">
        <f t="shared" si="528"/>
        <v>2025</v>
      </c>
      <c r="D4279" s="5">
        <f t="shared" si="529"/>
        <v>11</v>
      </c>
      <c r="E4279" s="5" t="str">
        <f t="shared" si="530"/>
        <v>Nov</v>
      </c>
      <c r="F4279" s="5" t="str">
        <f t="shared" si="531"/>
        <v>Q4</v>
      </c>
      <c r="G4279" s="5" t="s">
        <v>51</v>
      </c>
      <c r="H4279" s="5" t="s">
        <v>79</v>
      </c>
      <c r="I4279" s="5" t="s">
        <v>80</v>
      </c>
      <c r="J4279" s="5" t="s">
        <v>81</v>
      </c>
      <c r="K4279" s="5" t="s">
        <v>146</v>
      </c>
      <c r="L4279" s="5" t="s">
        <v>40</v>
      </c>
      <c r="M4279" s="5" t="s">
        <v>49</v>
      </c>
      <c r="N4279" s="5">
        <v>3</v>
      </c>
      <c r="O4279" s="7">
        <v>8993</v>
      </c>
      <c r="P4279" s="8">
        <v>0.35</v>
      </c>
      <c r="Q4279" s="7">
        <v>5412</v>
      </c>
      <c r="R4279" s="9">
        <f t="shared" si="532"/>
        <v>17536.350000000002</v>
      </c>
      <c r="S4279" s="9">
        <f t="shared" si="533"/>
        <v>16236</v>
      </c>
      <c r="T4279" s="9">
        <f t="shared" si="534"/>
        <v>1300.3500000000022</v>
      </c>
      <c r="U4279" s="10">
        <f t="shared" si="535"/>
        <v>7.4151690631174785E-2</v>
      </c>
      <c r="V4279" s="5" t="s">
        <v>42</v>
      </c>
    </row>
    <row r="4280" spans="1:22" x14ac:dyDescent="0.3">
      <c r="A4280" s="5" t="s">
        <v>4367</v>
      </c>
      <c r="B4280" s="6">
        <v>45985</v>
      </c>
      <c r="C4280" s="5">
        <f t="shared" si="528"/>
        <v>2025</v>
      </c>
      <c r="D4280" s="5">
        <f t="shared" si="529"/>
        <v>11</v>
      </c>
      <c r="E4280" s="5" t="str">
        <f t="shared" si="530"/>
        <v>Nov</v>
      </c>
      <c r="F4280" s="5" t="str">
        <f t="shared" si="531"/>
        <v>Q4</v>
      </c>
      <c r="G4280" s="5" t="s">
        <v>35</v>
      </c>
      <c r="H4280" s="5" t="s">
        <v>44</v>
      </c>
      <c r="I4280" s="5" t="s">
        <v>45</v>
      </c>
      <c r="J4280" s="5" t="s">
        <v>46</v>
      </c>
      <c r="K4280" s="5" t="s">
        <v>89</v>
      </c>
      <c r="L4280" s="5" t="s">
        <v>40</v>
      </c>
      <c r="M4280" s="5" t="s">
        <v>56</v>
      </c>
      <c r="N4280" s="5">
        <v>1</v>
      </c>
      <c r="O4280" s="7">
        <v>2026</v>
      </c>
      <c r="P4280" s="8">
        <v>0</v>
      </c>
      <c r="Q4280" s="7">
        <v>1183</v>
      </c>
      <c r="R4280" s="9">
        <f t="shared" si="532"/>
        <v>2026</v>
      </c>
      <c r="S4280" s="9">
        <f t="shared" si="533"/>
        <v>1183</v>
      </c>
      <c r="T4280" s="9">
        <f t="shared" si="534"/>
        <v>843</v>
      </c>
      <c r="U4280" s="10">
        <f t="shared" si="535"/>
        <v>0.41609081934846986</v>
      </c>
      <c r="V4280" s="5" t="s">
        <v>42</v>
      </c>
    </row>
    <row r="4281" spans="1:22" x14ac:dyDescent="0.3">
      <c r="A4281" s="5" t="s">
        <v>4368</v>
      </c>
      <c r="B4281" s="6">
        <v>45985</v>
      </c>
      <c r="C4281" s="5">
        <f t="shared" si="528"/>
        <v>2025</v>
      </c>
      <c r="D4281" s="5">
        <f t="shared" si="529"/>
        <v>11</v>
      </c>
      <c r="E4281" s="5" t="str">
        <f t="shared" si="530"/>
        <v>Nov</v>
      </c>
      <c r="F4281" s="5" t="str">
        <f t="shared" si="531"/>
        <v>Q4</v>
      </c>
      <c r="G4281" s="5" t="s">
        <v>35</v>
      </c>
      <c r="H4281" s="5" t="s">
        <v>91</v>
      </c>
      <c r="I4281" s="5" t="s">
        <v>92</v>
      </c>
      <c r="J4281" s="5" t="s">
        <v>38</v>
      </c>
      <c r="K4281" s="5" t="s">
        <v>118</v>
      </c>
      <c r="L4281" s="5" t="s">
        <v>76</v>
      </c>
      <c r="M4281" s="5" t="s">
        <v>56</v>
      </c>
      <c r="N4281" s="5">
        <v>3</v>
      </c>
      <c r="O4281" s="7">
        <v>18821</v>
      </c>
      <c r="P4281" s="8">
        <v>0</v>
      </c>
      <c r="Q4281" s="7">
        <v>14671</v>
      </c>
      <c r="R4281" s="9">
        <f t="shared" si="532"/>
        <v>56463</v>
      </c>
      <c r="S4281" s="9">
        <f t="shared" si="533"/>
        <v>44013</v>
      </c>
      <c r="T4281" s="9">
        <f t="shared" si="534"/>
        <v>12450</v>
      </c>
      <c r="U4281" s="10">
        <f t="shared" si="535"/>
        <v>0.22049837946974124</v>
      </c>
      <c r="V4281" s="5" t="s">
        <v>42</v>
      </c>
    </row>
    <row r="4282" spans="1:22" x14ac:dyDescent="0.3">
      <c r="A4282" s="5" t="s">
        <v>4369</v>
      </c>
      <c r="B4282" s="6">
        <v>45985</v>
      </c>
      <c r="C4282" s="5">
        <f t="shared" si="528"/>
        <v>2025</v>
      </c>
      <c r="D4282" s="5">
        <f t="shared" si="529"/>
        <v>11</v>
      </c>
      <c r="E4282" s="5" t="str">
        <f t="shared" si="530"/>
        <v>Nov</v>
      </c>
      <c r="F4282" s="5" t="str">
        <f t="shared" si="531"/>
        <v>Q4</v>
      </c>
      <c r="G4282" s="5" t="s">
        <v>63</v>
      </c>
      <c r="H4282" s="5" t="s">
        <v>64</v>
      </c>
      <c r="I4282" s="5" t="s">
        <v>65</v>
      </c>
      <c r="J4282" s="5" t="s">
        <v>38</v>
      </c>
      <c r="K4282" s="5" t="s">
        <v>75</v>
      </c>
      <c r="L4282" s="5" t="s">
        <v>40</v>
      </c>
      <c r="M4282" s="5" t="s">
        <v>49</v>
      </c>
      <c r="N4282" s="5">
        <v>4</v>
      </c>
      <c r="O4282" s="7">
        <v>10065</v>
      </c>
      <c r="P4282" s="8">
        <v>0.1</v>
      </c>
      <c r="Q4282" s="7">
        <v>7402</v>
      </c>
      <c r="R4282" s="9">
        <f t="shared" si="532"/>
        <v>36234</v>
      </c>
      <c r="S4282" s="9">
        <f t="shared" si="533"/>
        <v>29608</v>
      </c>
      <c r="T4282" s="9">
        <f t="shared" si="534"/>
        <v>6626</v>
      </c>
      <c r="U4282" s="10">
        <f t="shared" si="535"/>
        <v>0.18286692057183859</v>
      </c>
      <c r="V4282" s="5" t="s">
        <v>42</v>
      </c>
    </row>
    <row r="4283" spans="1:22" x14ac:dyDescent="0.3">
      <c r="A4283" s="5" t="s">
        <v>4370</v>
      </c>
      <c r="B4283" s="6">
        <v>45985</v>
      </c>
      <c r="C4283" s="5">
        <f t="shared" si="528"/>
        <v>2025</v>
      </c>
      <c r="D4283" s="5">
        <f t="shared" si="529"/>
        <v>11</v>
      </c>
      <c r="E4283" s="5" t="str">
        <f t="shared" si="530"/>
        <v>Nov</v>
      </c>
      <c r="F4283" s="5" t="str">
        <f t="shared" si="531"/>
        <v>Q4</v>
      </c>
      <c r="G4283" s="5" t="s">
        <v>51</v>
      </c>
      <c r="H4283" s="5" t="s">
        <v>52</v>
      </c>
      <c r="I4283" s="5" t="s">
        <v>53</v>
      </c>
      <c r="J4283" s="5" t="s">
        <v>81</v>
      </c>
      <c r="K4283" s="5" t="s">
        <v>82</v>
      </c>
      <c r="L4283" s="5" t="s">
        <v>48</v>
      </c>
      <c r="M4283" s="5" t="s">
        <v>49</v>
      </c>
      <c r="N4283" s="5">
        <v>1</v>
      </c>
      <c r="O4283" s="7">
        <v>6993</v>
      </c>
      <c r="P4283" s="8">
        <v>0.3</v>
      </c>
      <c r="Q4283" s="7">
        <v>3789</v>
      </c>
      <c r="R4283" s="9">
        <f t="shared" si="532"/>
        <v>4895.0999999999995</v>
      </c>
      <c r="S4283" s="9">
        <f t="shared" si="533"/>
        <v>3789</v>
      </c>
      <c r="T4283" s="9">
        <f t="shared" si="534"/>
        <v>1106.0999999999995</v>
      </c>
      <c r="U4283" s="10">
        <f t="shared" si="535"/>
        <v>0.22596065453208303</v>
      </c>
      <c r="V4283" s="5" t="s">
        <v>42</v>
      </c>
    </row>
    <row r="4284" spans="1:22" x14ac:dyDescent="0.3">
      <c r="A4284" s="5" t="s">
        <v>4371</v>
      </c>
      <c r="B4284" s="6">
        <v>45985</v>
      </c>
      <c r="C4284" s="5">
        <f t="shared" si="528"/>
        <v>2025</v>
      </c>
      <c r="D4284" s="5">
        <f t="shared" si="529"/>
        <v>11</v>
      </c>
      <c r="E4284" s="5" t="str">
        <f t="shared" si="530"/>
        <v>Nov</v>
      </c>
      <c r="F4284" s="5" t="str">
        <f t="shared" si="531"/>
        <v>Q4</v>
      </c>
      <c r="G4284" s="5" t="s">
        <v>63</v>
      </c>
      <c r="H4284" s="5" t="s">
        <v>64</v>
      </c>
      <c r="I4284" s="5" t="s">
        <v>65</v>
      </c>
      <c r="J4284" s="5" t="s">
        <v>46</v>
      </c>
      <c r="K4284" s="5" t="s">
        <v>89</v>
      </c>
      <c r="L4284" s="5" t="s">
        <v>40</v>
      </c>
      <c r="M4284" s="5" t="s">
        <v>56</v>
      </c>
      <c r="N4284" s="5">
        <v>3</v>
      </c>
      <c r="O4284" s="7">
        <v>2118</v>
      </c>
      <c r="P4284" s="8">
        <v>0.15</v>
      </c>
      <c r="Q4284" s="7">
        <v>1196</v>
      </c>
      <c r="R4284" s="9">
        <f t="shared" si="532"/>
        <v>5400.9</v>
      </c>
      <c r="S4284" s="9">
        <f t="shared" si="533"/>
        <v>3588</v>
      </c>
      <c r="T4284" s="9">
        <f t="shared" si="534"/>
        <v>1812.8999999999996</v>
      </c>
      <c r="U4284" s="10">
        <f t="shared" si="535"/>
        <v>0.33566627784258174</v>
      </c>
      <c r="V4284" s="5" t="s">
        <v>42</v>
      </c>
    </row>
    <row r="4285" spans="1:22" x14ac:dyDescent="0.3">
      <c r="A4285" s="5" t="s">
        <v>4372</v>
      </c>
      <c r="B4285" s="6">
        <v>45985</v>
      </c>
      <c r="C4285" s="5">
        <f t="shared" si="528"/>
        <v>2025</v>
      </c>
      <c r="D4285" s="5">
        <f t="shared" si="529"/>
        <v>11</v>
      </c>
      <c r="E4285" s="5" t="str">
        <f t="shared" si="530"/>
        <v>Nov</v>
      </c>
      <c r="F4285" s="5" t="str">
        <f t="shared" si="531"/>
        <v>Q4</v>
      </c>
      <c r="G4285" s="5" t="s">
        <v>58</v>
      </c>
      <c r="H4285" s="5" t="s">
        <v>59</v>
      </c>
      <c r="I4285" s="5" t="s">
        <v>60</v>
      </c>
      <c r="J4285" s="5" t="s">
        <v>38</v>
      </c>
      <c r="K4285" s="5" t="s">
        <v>104</v>
      </c>
      <c r="L4285" s="5" t="s">
        <v>40</v>
      </c>
      <c r="M4285" s="5" t="s">
        <v>49</v>
      </c>
      <c r="N4285" s="5">
        <v>2</v>
      </c>
      <c r="O4285" s="7">
        <v>1520</v>
      </c>
      <c r="P4285" s="8">
        <v>0.05</v>
      </c>
      <c r="Q4285" s="7">
        <v>771</v>
      </c>
      <c r="R4285" s="9">
        <f t="shared" si="532"/>
        <v>2888</v>
      </c>
      <c r="S4285" s="9">
        <f t="shared" si="533"/>
        <v>1542</v>
      </c>
      <c r="T4285" s="9">
        <f t="shared" si="534"/>
        <v>1346</v>
      </c>
      <c r="U4285" s="10">
        <f t="shared" si="535"/>
        <v>0.46606648199445982</v>
      </c>
      <c r="V4285" s="5" t="s">
        <v>42</v>
      </c>
    </row>
    <row r="4286" spans="1:22" x14ac:dyDescent="0.3">
      <c r="A4286" s="5" t="s">
        <v>4373</v>
      </c>
      <c r="B4286" s="6">
        <v>45985</v>
      </c>
      <c r="C4286" s="5">
        <f t="shared" si="528"/>
        <v>2025</v>
      </c>
      <c r="D4286" s="5">
        <f t="shared" si="529"/>
        <v>11</v>
      </c>
      <c r="E4286" s="5" t="str">
        <f t="shared" si="530"/>
        <v>Nov</v>
      </c>
      <c r="F4286" s="5" t="str">
        <f t="shared" si="531"/>
        <v>Q4</v>
      </c>
      <c r="G4286" s="5" t="s">
        <v>63</v>
      </c>
      <c r="H4286" s="5" t="s">
        <v>86</v>
      </c>
      <c r="I4286" s="5" t="s">
        <v>87</v>
      </c>
      <c r="J4286" s="5" t="s">
        <v>54</v>
      </c>
      <c r="K4286" s="5" t="s">
        <v>55</v>
      </c>
      <c r="L4286" s="5" t="s">
        <v>48</v>
      </c>
      <c r="M4286" s="5" t="s">
        <v>41</v>
      </c>
      <c r="N4286" s="5">
        <v>5</v>
      </c>
      <c r="O4286" s="7">
        <v>2814</v>
      </c>
      <c r="P4286" s="8">
        <v>0.05</v>
      </c>
      <c r="Q4286" s="7">
        <v>1702</v>
      </c>
      <c r="R4286" s="9">
        <f t="shared" si="532"/>
        <v>13366.5</v>
      </c>
      <c r="S4286" s="9">
        <f t="shared" si="533"/>
        <v>8510</v>
      </c>
      <c r="T4286" s="9">
        <f t="shared" si="534"/>
        <v>4856.5</v>
      </c>
      <c r="U4286" s="10">
        <f t="shared" si="535"/>
        <v>0.36333370740283544</v>
      </c>
      <c r="V4286" s="5" t="s">
        <v>42</v>
      </c>
    </row>
    <row r="4287" spans="1:22" x14ac:dyDescent="0.3">
      <c r="A4287" s="5" t="s">
        <v>4374</v>
      </c>
      <c r="B4287" s="6">
        <v>45985</v>
      </c>
      <c r="C4287" s="5">
        <f t="shared" si="528"/>
        <v>2025</v>
      </c>
      <c r="D4287" s="5">
        <f t="shared" si="529"/>
        <v>11</v>
      </c>
      <c r="E4287" s="5" t="str">
        <f t="shared" si="530"/>
        <v>Nov</v>
      </c>
      <c r="F4287" s="5" t="str">
        <f t="shared" si="531"/>
        <v>Q4</v>
      </c>
      <c r="G4287" s="5" t="s">
        <v>51</v>
      </c>
      <c r="H4287" s="5" t="s">
        <v>106</v>
      </c>
      <c r="I4287" s="5" t="s">
        <v>107</v>
      </c>
      <c r="J4287" s="5" t="s">
        <v>38</v>
      </c>
      <c r="K4287" s="5" t="s">
        <v>118</v>
      </c>
      <c r="L4287" s="5" t="s">
        <v>40</v>
      </c>
      <c r="M4287" s="5" t="s">
        <v>56</v>
      </c>
      <c r="N4287" s="5">
        <v>1</v>
      </c>
      <c r="O4287" s="7">
        <v>17360</v>
      </c>
      <c r="P4287" s="8">
        <v>0</v>
      </c>
      <c r="Q4287" s="7">
        <v>13701</v>
      </c>
      <c r="R4287" s="9">
        <f t="shared" si="532"/>
        <v>17360</v>
      </c>
      <c r="S4287" s="9">
        <f t="shared" si="533"/>
        <v>13701</v>
      </c>
      <c r="T4287" s="9">
        <f t="shared" si="534"/>
        <v>3659</v>
      </c>
      <c r="U4287" s="10">
        <f t="shared" si="535"/>
        <v>0.21077188940092165</v>
      </c>
      <c r="V4287" s="5" t="s">
        <v>42</v>
      </c>
    </row>
    <row r="4288" spans="1:22" x14ac:dyDescent="0.3">
      <c r="A4288" s="5" t="s">
        <v>4375</v>
      </c>
      <c r="B4288" s="6">
        <v>45985</v>
      </c>
      <c r="C4288" s="5">
        <f t="shared" si="528"/>
        <v>2025</v>
      </c>
      <c r="D4288" s="5">
        <f t="shared" si="529"/>
        <v>11</v>
      </c>
      <c r="E4288" s="5" t="str">
        <f t="shared" si="530"/>
        <v>Nov</v>
      </c>
      <c r="F4288" s="5" t="str">
        <f t="shared" si="531"/>
        <v>Q4</v>
      </c>
      <c r="G4288" s="5" t="s">
        <v>51</v>
      </c>
      <c r="H4288" s="5" t="s">
        <v>52</v>
      </c>
      <c r="I4288" s="5" t="s">
        <v>53</v>
      </c>
      <c r="J4288" s="5" t="s">
        <v>38</v>
      </c>
      <c r="K4288" s="5" t="s">
        <v>39</v>
      </c>
      <c r="L4288" s="5" t="s">
        <v>76</v>
      </c>
      <c r="M4288" s="5" t="s">
        <v>49</v>
      </c>
      <c r="N4288" s="5">
        <v>1</v>
      </c>
      <c r="O4288" s="7">
        <v>47356</v>
      </c>
      <c r="P4288" s="8">
        <v>0.15</v>
      </c>
      <c r="Q4288" s="7">
        <v>40575</v>
      </c>
      <c r="R4288" s="9">
        <f t="shared" si="532"/>
        <v>40252.6</v>
      </c>
      <c r="S4288" s="9">
        <f t="shared" si="533"/>
        <v>40575</v>
      </c>
      <c r="T4288" s="9">
        <f t="shared" si="534"/>
        <v>-322.40000000000146</v>
      </c>
      <c r="U4288" s="10">
        <f t="shared" si="535"/>
        <v>-8.0094205094826537E-3</v>
      </c>
      <c r="V4288" s="5" t="s">
        <v>42</v>
      </c>
    </row>
    <row r="4289" spans="1:22" x14ac:dyDescent="0.3">
      <c r="A4289" s="5" t="s">
        <v>4376</v>
      </c>
      <c r="B4289" s="6">
        <v>45985</v>
      </c>
      <c r="C4289" s="5">
        <f t="shared" si="528"/>
        <v>2025</v>
      </c>
      <c r="D4289" s="5">
        <f t="shared" si="529"/>
        <v>11</v>
      </c>
      <c r="E4289" s="5" t="str">
        <f t="shared" si="530"/>
        <v>Nov</v>
      </c>
      <c r="F4289" s="5" t="str">
        <f t="shared" si="531"/>
        <v>Q4</v>
      </c>
      <c r="G4289" s="5" t="s">
        <v>58</v>
      </c>
      <c r="H4289" s="5" t="s">
        <v>59</v>
      </c>
      <c r="I4289" s="5" t="s">
        <v>60</v>
      </c>
      <c r="J4289" s="5" t="s">
        <v>81</v>
      </c>
      <c r="K4289" s="5" t="s">
        <v>94</v>
      </c>
      <c r="L4289" s="5" t="s">
        <v>40</v>
      </c>
      <c r="M4289" s="5" t="s">
        <v>41</v>
      </c>
      <c r="N4289" s="5">
        <v>1</v>
      </c>
      <c r="O4289" s="7">
        <v>31866</v>
      </c>
      <c r="P4289" s="8">
        <v>0.05</v>
      </c>
      <c r="Q4289" s="7">
        <v>21647</v>
      </c>
      <c r="R4289" s="9">
        <f t="shared" si="532"/>
        <v>30272.699999999997</v>
      </c>
      <c r="S4289" s="9">
        <f t="shared" si="533"/>
        <v>21647</v>
      </c>
      <c r="T4289" s="9">
        <f t="shared" si="534"/>
        <v>8625.6999999999971</v>
      </c>
      <c r="U4289" s="10">
        <f t="shared" si="535"/>
        <v>0.2849332897296904</v>
      </c>
      <c r="V4289" s="5" t="s">
        <v>42</v>
      </c>
    </row>
    <row r="4290" spans="1:22" x14ac:dyDescent="0.3">
      <c r="A4290" s="5" t="s">
        <v>4377</v>
      </c>
      <c r="B4290" s="6">
        <v>45985</v>
      </c>
      <c r="C4290" s="5">
        <f t="shared" ref="C4290:C4353" si="536">YEAR(B4290)</f>
        <v>2025</v>
      </c>
      <c r="D4290" s="5">
        <f t="shared" ref="D4290:D4353" si="537">MONTH(B4290)</f>
        <v>11</v>
      </c>
      <c r="E4290" s="5" t="str">
        <f t="shared" ref="E4290:E4353" si="538">TEXT(B4290,"mmm")</f>
        <v>Nov</v>
      </c>
      <c r="F4290" s="5" t="str">
        <f t="shared" ref="F4290:F4353" si="539">"Q"&amp;ROUNDUP(D4290/3,0)</f>
        <v>Q4</v>
      </c>
      <c r="G4290" s="5" t="s">
        <v>63</v>
      </c>
      <c r="H4290" s="5" t="s">
        <v>109</v>
      </c>
      <c r="I4290" s="5" t="s">
        <v>110</v>
      </c>
      <c r="J4290" s="5" t="s">
        <v>46</v>
      </c>
      <c r="K4290" s="5" t="s">
        <v>61</v>
      </c>
      <c r="L4290" s="5" t="s">
        <v>48</v>
      </c>
      <c r="M4290" s="5" t="s">
        <v>49</v>
      </c>
      <c r="N4290" s="5">
        <v>2</v>
      </c>
      <c r="O4290" s="7">
        <v>242</v>
      </c>
      <c r="P4290" s="8">
        <v>0.1</v>
      </c>
      <c r="Q4290" s="7">
        <v>99</v>
      </c>
      <c r="R4290" s="9">
        <f t="shared" ref="R4290:R4353" si="540">N4290*O4290*(1-P4290)</f>
        <v>435.6</v>
      </c>
      <c r="S4290" s="9">
        <f t="shared" ref="S4290:S4353" si="541">N4290*Q4290</f>
        <v>198</v>
      </c>
      <c r="T4290" s="9">
        <f t="shared" ref="T4290:T4353" si="542">R4290-S4290</f>
        <v>237.60000000000002</v>
      </c>
      <c r="U4290" s="10">
        <f t="shared" ref="U4290:U4353" si="543">IF(R4290=0,0,T4290/R4290)</f>
        <v>0.54545454545454553</v>
      </c>
      <c r="V4290" s="5" t="s">
        <v>42</v>
      </c>
    </row>
    <row r="4291" spans="1:22" x14ac:dyDescent="0.3">
      <c r="A4291" s="5" t="s">
        <v>4378</v>
      </c>
      <c r="B4291" s="6">
        <v>45985</v>
      </c>
      <c r="C4291" s="5">
        <f t="shared" si="536"/>
        <v>2025</v>
      </c>
      <c r="D4291" s="5">
        <f t="shared" si="537"/>
        <v>11</v>
      </c>
      <c r="E4291" s="5" t="str">
        <f t="shared" si="538"/>
        <v>Nov</v>
      </c>
      <c r="F4291" s="5" t="str">
        <f t="shared" si="539"/>
        <v>Q4</v>
      </c>
      <c r="G4291" s="5" t="s">
        <v>63</v>
      </c>
      <c r="H4291" s="5" t="s">
        <v>109</v>
      </c>
      <c r="I4291" s="5" t="s">
        <v>110</v>
      </c>
      <c r="J4291" s="5" t="s">
        <v>54</v>
      </c>
      <c r="K4291" s="5" t="s">
        <v>99</v>
      </c>
      <c r="L4291" s="5" t="s">
        <v>40</v>
      </c>
      <c r="M4291" s="5" t="s">
        <v>49</v>
      </c>
      <c r="N4291" s="5">
        <v>2</v>
      </c>
      <c r="O4291" s="7">
        <v>1824</v>
      </c>
      <c r="P4291" s="8">
        <v>0.1</v>
      </c>
      <c r="Q4291" s="7">
        <v>923</v>
      </c>
      <c r="R4291" s="9">
        <f t="shared" si="540"/>
        <v>3283.2000000000003</v>
      </c>
      <c r="S4291" s="9">
        <f t="shared" si="541"/>
        <v>1846</v>
      </c>
      <c r="T4291" s="9">
        <f t="shared" si="542"/>
        <v>1437.2000000000003</v>
      </c>
      <c r="U4291" s="10">
        <f t="shared" si="543"/>
        <v>0.43774366471734899</v>
      </c>
      <c r="V4291" s="5" t="s">
        <v>42</v>
      </c>
    </row>
    <row r="4292" spans="1:22" x14ac:dyDescent="0.3">
      <c r="A4292" s="5" t="s">
        <v>4379</v>
      </c>
      <c r="B4292" s="6">
        <v>45985</v>
      </c>
      <c r="C4292" s="5">
        <f t="shared" si="536"/>
        <v>2025</v>
      </c>
      <c r="D4292" s="5">
        <f t="shared" si="537"/>
        <v>11</v>
      </c>
      <c r="E4292" s="5" t="str">
        <f t="shared" si="538"/>
        <v>Nov</v>
      </c>
      <c r="F4292" s="5" t="str">
        <f t="shared" si="539"/>
        <v>Q4</v>
      </c>
      <c r="G4292" s="5" t="s">
        <v>51</v>
      </c>
      <c r="H4292" s="5" t="s">
        <v>79</v>
      </c>
      <c r="I4292" s="5" t="s">
        <v>80</v>
      </c>
      <c r="J4292" s="5" t="s">
        <v>54</v>
      </c>
      <c r="K4292" s="5" t="s">
        <v>84</v>
      </c>
      <c r="L4292" s="5" t="s">
        <v>40</v>
      </c>
      <c r="M4292" s="5" t="s">
        <v>49</v>
      </c>
      <c r="N4292" s="5">
        <v>5</v>
      </c>
      <c r="O4292" s="7">
        <v>2500</v>
      </c>
      <c r="P4292" s="8">
        <v>0</v>
      </c>
      <c r="Q4292" s="7">
        <v>1266</v>
      </c>
      <c r="R4292" s="9">
        <f t="shared" si="540"/>
        <v>12500</v>
      </c>
      <c r="S4292" s="9">
        <f t="shared" si="541"/>
        <v>6330</v>
      </c>
      <c r="T4292" s="9">
        <f t="shared" si="542"/>
        <v>6170</v>
      </c>
      <c r="U4292" s="10">
        <f t="shared" si="543"/>
        <v>0.49359999999999998</v>
      </c>
      <c r="V4292" s="5" t="s">
        <v>42</v>
      </c>
    </row>
    <row r="4293" spans="1:22" x14ac:dyDescent="0.3">
      <c r="A4293" s="5" t="s">
        <v>4380</v>
      </c>
      <c r="B4293" s="6">
        <v>45985</v>
      </c>
      <c r="C4293" s="5">
        <f t="shared" si="536"/>
        <v>2025</v>
      </c>
      <c r="D4293" s="5">
        <f t="shared" si="537"/>
        <v>11</v>
      </c>
      <c r="E4293" s="5" t="str">
        <f t="shared" si="538"/>
        <v>Nov</v>
      </c>
      <c r="F4293" s="5" t="str">
        <f t="shared" si="539"/>
        <v>Q4</v>
      </c>
      <c r="G4293" s="5" t="s">
        <v>63</v>
      </c>
      <c r="H4293" s="5" t="s">
        <v>86</v>
      </c>
      <c r="I4293" s="5" t="s">
        <v>87</v>
      </c>
      <c r="J4293" s="5" t="s">
        <v>46</v>
      </c>
      <c r="K4293" s="5" t="s">
        <v>66</v>
      </c>
      <c r="L4293" s="5" t="s">
        <v>48</v>
      </c>
      <c r="M4293" s="5" t="s">
        <v>56</v>
      </c>
      <c r="N4293" s="5">
        <v>2</v>
      </c>
      <c r="O4293" s="7">
        <v>279</v>
      </c>
      <c r="P4293" s="8">
        <v>0.1</v>
      </c>
      <c r="Q4293" s="7">
        <v>113</v>
      </c>
      <c r="R4293" s="9">
        <f t="shared" si="540"/>
        <v>502.2</v>
      </c>
      <c r="S4293" s="9">
        <f t="shared" si="541"/>
        <v>226</v>
      </c>
      <c r="T4293" s="9">
        <f t="shared" si="542"/>
        <v>276.2</v>
      </c>
      <c r="U4293" s="10">
        <f t="shared" si="543"/>
        <v>0.54998008761449624</v>
      </c>
      <c r="V4293" s="5" t="s">
        <v>42</v>
      </c>
    </row>
    <row r="4294" spans="1:22" x14ac:dyDescent="0.3">
      <c r="A4294" s="5" t="s">
        <v>4381</v>
      </c>
      <c r="B4294" s="6">
        <v>45986</v>
      </c>
      <c r="C4294" s="5">
        <f t="shared" si="536"/>
        <v>2025</v>
      </c>
      <c r="D4294" s="5">
        <f t="shared" si="537"/>
        <v>11</v>
      </c>
      <c r="E4294" s="5" t="str">
        <f t="shared" si="538"/>
        <v>Nov</v>
      </c>
      <c r="F4294" s="5" t="str">
        <f t="shared" si="539"/>
        <v>Q4</v>
      </c>
      <c r="G4294" s="5" t="s">
        <v>58</v>
      </c>
      <c r="H4294" s="5" t="s">
        <v>72</v>
      </c>
      <c r="I4294" s="5" t="s">
        <v>73</v>
      </c>
      <c r="J4294" s="5" t="s">
        <v>38</v>
      </c>
      <c r="K4294" s="5" t="s">
        <v>39</v>
      </c>
      <c r="L4294" s="5" t="s">
        <v>40</v>
      </c>
      <c r="M4294" s="5" t="s">
        <v>49</v>
      </c>
      <c r="N4294" s="5">
        <v>1</v>
      </c>
      <c r="O4294" s="7">
        <v>51512</v>
      </c>
      <c r="P4294" s="8">
        <v>0</v>
      </c>
      <c r="Q4294" s="7">
        <v>43455</v>
      </c>
      <c r="R4294" s="9">
        <f t="shared" si="540"/>
        <v>51512</v>
      </c>
      <c r="S4294" s="9">
        <f t="shared" si="541"/>
        <v>43455</v>
      </c>
      <c r="T4294" s="9">
        <f t="shared" si="542"/>
        <v>8057</v>
      </c>
      <c r="U4294" s="10">
        <f t="shared" si="543"/>
        <v>0.15641015685665477</v>
      </c>
      <c r="V4294" s="5" t="s">
        <v>42</v>
      </c>
    </row>
    <row r="4295" spans="1:22" x14ac:dyDescent="0.3">
      <c r="A4295" s="5" t="s">
        <v>4382</v>
      </c>
      <c r="B4295" s="6">
        <v>45986</v>
      </c>
      <c r="C4295" s="5">
        <f t="shared" si="536"/>
        <v>2025</v>
      </c>
      <c r="D4295" s="5">
        <f t="shared" si="537"/>
        <v>11</v>
      </c>
      <c r="E4295" s="5" t="str">
        <f t="shared" si="538"/>
        <v>Nov</v>
      </c>
      <c r="F4295" s="5" t="str">
        <f t="shared" si="539"/>
        <v>Q4</v>
      </c>
      <c r="G4295" s="5" t="s">
        <v>58</v>
      </c>
      <c r="H4295" s="5" t="s">
        <v>59</v>
      </c>
      <c r="I4295" s="5" t="s">
        <v>60</v>
      </c>
      <c r="J4295" s="5" t="s">
        <v>46</v>
      </c>
      <c r="K4295" s="5" t="s">
        <v>89</v>
      </c>
      <c r="L4295" s="5" t="s">
        <v>48</v>
      </c>
      <c r="M4295" s="5" t="s">
        <v>49</v>
      </c>
      <c r="N4295" s="5">
        <v>1</v>
      </c>
      <c r="O4295" s="7">
        <v>2156</v>
      </c>
      <c r="P4295" s="8">
        <v>0.15</v>
      </c>
      <c r="Q4295" s="7">
        <v>1247</v>
      </c>
      <c r="R4295" s="9">
        <f t="shared" si="540"/>
        <v>1832.6</v>
      </c>
      <c r="S4295" s="9">
        <f t="shared" si="541"/>
        <v>1247</v>
      </c>
      <c r="T4295" s="9">
        <f t="shared" si="542"/>
        <v>585.59999999999991</v>
      </c>
      <c r="U4295" s="10">
        <f t="shared" si="543"/>
        <v>0.31954600021826907</v>
      </c>
      <c r="V4295" s="5" t="s">
        <v>42</v>
      </c>
    </row>
    <row r="4296" spans="1:22" x14ac:dyDescent="0.3">
      <c r="A4296" s="5" t="s">
        <v>4383</v>
      </c>
      <c r="B4296" s="6">
        <v>45986</v>
      </c>
      <c r="C4296" s="5">
        <f t="shared" si="536"/>
        <v>2025</v>
      </c>
      <c r="D4296" s="5">
        <f t="shared" si="537"/>
        <v>11</v>
      </c>
      <c r="E4296" s="5" t="str">
        <f t="shared" si="538"/>
        <v>Nov</v>
      </c>
      <c r="F4296" s="5" t="str">
        <f t="shared" si="539"/>
        <v>Q4</v>
      </c>
      <c r="G4296" s="5" t="s">
        <v>51</v>
      </c>
      <c r="H4296" s="5" t="s">
        <v>52</v>
      </c>
      <c r="I4296" s="5" t="s">
        <v>53</v>
      </c>
      <c r="J4296" s="5" t="s">
        <v>38</v>
      </c>
      <c r="K4296" s="5" t="s">
        <v>104</v>
      </c>
      <c r="L4296" s="5" t="s">
        <v>76</v>
      </c>
      <c r="M4296" s="5" t="s">
        <v>49</v>
      </c>
      <c r="N4296" s="5">
        <v>2</v>
      </c>
      <c r="O4296" s="7">
        <v>1612</v>
      </c>
      <c r="P4296" s="8">
        <v>0.15</v>
      </c>
      <c r="Q4296" s="7">
        <v>810</v>
      </c>
      <c r="R4296" s="9">
        <f t="shared" si="540"/>
        <v>2740.4</v>
      </c>
      <c r="S4296" s="9">
        <f t="shared" si="541"/>
        <v>1620</v>
      </c>
      <c r="T4296" s="9">
        <f t="shared" si="542"/>
        <v>1120.4000000000001</v>
      </c>
      <c r="U4296" s="10">
        <f t="shared" si="543"/>
        <v>0.40884542402568969</v>
      </c>
      <c r="V4296" s="5" t="s">
        <v>42</v>
      </c>
    </row>
    <row r="4297" spans="1:22" x14ac:dyDescent="0.3">
      <c r="A4297" s="5" t="s">
        <v>4384</v>
      </c>
      <c r="B4297" s="6">
        <v>45986</v>
      </c>
      <c r="C4297" s="5">
        <f t="shared" si="536"/>
        <v>2025</v>
      </c>
      <c r="D4297" s="5">
        <f t="shared" si="537"/>
        <v>11</v>
      </c>
      <c r="E4297" s="5" t="str">
        <f t="shared" si="538"/>
        <v>Nov</v>
      </c>
      <c r="F4297" s="5" t="str">
        <f t="shared" si="539"/>
        <v>Q4</v>
      </c>
      <c r="G4297" s="5" t="s">
        <v>51</v>
      </c>
      <c r="H4297" s="5" t="s">
        <v>52</v>
      </c>
      <c r="I4297" s="5" t="s">
        <v>53</v>
      </c>
      <c r="J4297" s="5" t="s">
        <v>54</v>
      </c>
      <c r="K4297" s="5" t="s">
        <v>99</v>
      </c>
      <c r="L4297" s="5" t="s">
        <v>76</v>
      </c>
      <c r="M4297" s="5" t="s">
        <v>41</v>
      </c>
      <c r="N4297" s="5">
        <v>3</v>
      </c>
      <c r="O4297" s="7">
        <v>1749</v>
      </c>
      <c r="P4297" s="8">
        <v>0.05</v>
      </c>
      <c r="Q4297" s="7">
        <v>887</v>
      </c>
      <c r="R4297" s="9">
        <f t="shared" si="540"/>
        <v>4984.6499999999996</v>
      </c>
      <c r="S4297" s="9">
        <f t="shared" si="541"/>
        <v>2661</v>
      </c>
      <c r="T4297" s="9">
        <f t="shared" si="542"/>
        <v>2323.6499999999996</v>
      </c>
      <c r="U4297" s="10">
        <f t="shared" si="543"/>
        <v>0.46616111462188914</v>
      </c>
      <c r="V4297" s="5" t="s">
        <v>42</v>
      </c>
    </row>
    <row r="4298" spans="1:22" x14ac:dyDescent="0.3">
      <c r="A4298" s="5" t="s">
        <v>4385</v>
      </c>
      <c r="B4298" s="6">
        <v>45987</v>
      </c>
      <c r="C4298" s="5">
        <f t="shared" si="536"/>
        <v>2025</v>
      </c>
      <c r="D4298" s="5">
        <f t="shared" si="537"/>
        <v>11</v>
      </c>
      <c r="E4298" s="5" t="str">
        <f t="shared" si="538"/>
        <v>Nov</v>
      </c>
      <c r="F4298" s="5" t="str">
        <f t="shared" si="539"/>
        <v>Q4</v>
      </c>
      <c r="G4298" s="5" t="s">
        <v>58</v>
      </c>
      <c r="H4298" s="5" t="s">
        <v>59</v>
      </c>
      <c r="I4298" s="5" t="s">
        <v>60</v>
      </c>
      <c r="J4298" s="5" t="s">
        <v>81</v>
      </c>
      <c r="K4298" s="5" t="s">
        <v>82</v>
      </c>
      <c r="L4298" s="5" t="s">
        <v>40</v>
      </c>
      <c r="M4298" s="5" t="s">
        <v>49</v>
      </c>
      <c r="N4298" s="5">
        <v>1</v>
      </c>
      <c r="O4298" s="7">
        <v>6378</v>
      </c>
      <c r="P4298" s="8">
        <v>0</v>
      </c>
      <c r="Q4298" s="7">
        <v>3519</v>
      </c>
      <c r="R4298" s="9">
        <f t="shared" si="540"/>
        <v>6378</v>
      </c>
      <c r="S4298" s="9">
        <f t="shared" si="541"/>
        <v>3519</v>
      </c>
      <c r="T4298" s="9">
        <f t="shared" si="542"/>
        <v>2859</v>
      </c>
      <c r="U4298" s="10">
        <f t="shared" si="543"/>
        <v>0.44825964252116651</v>
      </c>
      <c r="V4298" s="5" t="s">
        <v>42</v>
      </c>
    </row>
    <row r="4299" spans="1:22" x14ac:dyDescent="0.3">
      <c r="A4299" s="5" t="s">
        <v>4386</v>
      </c>
      <c r="B4299" s="6">
        <v>45987</v>
      </c>
      <c r="C4299" s="5">
        <f t="shared" si="536"/>
        <v>2025</v>
      </c>
      <c r="D4299" s="5">
        <f t="shared" si="537"/>
        <v>11</v>
      </c>
      <c r="E4299" s="5" t="str">
        <f t="shared" si="538"/>
        <v>Nov</v>
      </c>
      <c r="F4299" s="5" t="str">
        <f t="shared" si="539"/>
        <v>Q4</v>
      </c>
      <c r="G4299" s="5" t="s">
        <v>51</v>
      </c>
      <c r="H4299" s="5" t="s">
        <v>106</v>
      </c>
      <c r="I4299" s="5" t="s">
        <v>107</v>
      </c>
      <c r="J4299" s="5" t="s">
        <v>38</v>
      </c>
      <c r="K4299" s="5" t="s">
        <v>104</v>
      </c>
      <c r="L4299" s="5" t="s">
        <v>40</v>
      </c>
      <c r="M4299" s="5" t="s">
        <v>56</v>
      </c>
      <c r="N4299" s="5">
        <v>2</v>
      </c>
      <c r="O4299" s="7">
        <v>1474</v>
      </c>
      <c r="P4299" s="8">
        <v>0.15</v>
      </c>
      <c r="Q4299" s="7">
        <v>737</v>
      </c>
      <c r="R4299" s="9">
        <f t="shared" si="540"/>
        <v>2505.7999999999997</v>
      </c>
      <c r="S4299" s="9">
        <f t="shared" si="541"/>
        <v>1474</v>
      </c>
      <c r="T4299" s="9">
        <f t="shared" si="542"/>
        <v>1031.7999999999997</v>
      </c>
      <c r="U4299" s="10">
        <f t="shared" si="543"/>
        <v>0.41176470588235287</v>
      </c>
      <c r="V4299" s="5" t="s">
        <v>42</v>
      </c>
    </row>
    <row r="4300" spans="1:22" x14ac:dyDescent="0.3">
      <c r="A4300" s="5" t="s">
        <v>4387</v>
      </c>
      <c r="B4300" s="6">
        <v>45987</v>
      </c>
      <c r="C4300" s="5">
        <f t="shared" si="536"/>
        <v>2025</v>
      </c>
      <c r="D4300" s="5">
        <f t="shared" si="537"/>
        <v>11</v>
      </c>
      <c r="E4300" s="5" t="str">
        <f t="shared" si="538"/>
        <v>Nov</v>
      </c>
      <c r="F4300" s="5" t="str">
        <f t="shared" si="539"/>
        <v>Q4</v>
      </c>
      <c r="G4300" s="5" t="s">
        <v>51</v>
      </c>
      <c r="H4300" s="5" t="s">
        <v>52</v>
      </c>
      <c r="I4300" s="5" t="s">
        <v>53</v>
      </c>
      <c r="J4300" s="5" t="s">
        <v>38</v>
      </c>
      <c r="K4300" s="5" t="s">
        <v>118</v>
      </c>
      <c r="L4300" s="5" t="s">
        <v>40</v>
      </c>
      <c r="M4300" s="5" t="s">
        <v>56</v>
      </c>
      <c r="N4300" s="5">
        <v>1</v>
      </c>
      <c r="O4300" s="7">
        <v>16599</v>
      </c>
      <c r="P4300" s="8">
        <v>0.15</v>
      </c>
      <c r="Q4300" s="7">
        <v>12585</v>
      </c>
      <c r="R4300" s="9">
        <f t="shared" si="540"/>
        <v>14109.15</v>
      </c>
      <c r="S4300" s="9">
        <f t="shared" si="541"/>
        <v>12585</v>
      </c>
      <c r="T4300" s="9">
        <f t="shared" si="542"/>
        <v>1524.1499999999996</v>
      </c>
      <c r="U4300" s="10">
        <f t="shared" si="543"/>
        <v>0.10802564293384079</v>
      </c>
      <c r="V4300" s="5" t="s">
        <v>42</v>
      </c>
    </row>
    <row r="4301" spans="1:22" x14ac:dyDescent="0.3">
      <c r="A4301" s="5" t="s">
        <v>4388</v>
      </c>
      <c r="B4301" s="6">
        <v>45987</v>
      </c>
      <c r="C4301" s="5">
        <f t="shared" si="536"/>
        <v>2025</v>
      </c>
      <c r="D4301" s="5">
        <f t="shared" si="537"/>
        <v>11</v>
      </c>
      <c r="E4301" s="5" t="str">
        <f t="shared" si="538"/>
        <v>Nov</v>
      </c>
      <c r="F4301" s="5" t="str">
        <f t="shared" si="539"/>
        <v>Q4</v>
      </c>
      <c r="G4301" s="5" t="s">
        <v>63</v>
      </c>
      <c r="H4301" s="5" t="s">
        <v>109</v>
      </c>
      <c r="I4301" s="5" t="s">
        <v>110</v>
      </c>
      <c r="J4301" s="5" t="s">
        <v>46</v>
      </c>
      <c r="K4301" s="5" t="s">
        <v>66</v>
      </c>
      <c r="L4301" s="5" t="s">
        <v>76</v>
      </c>
      <c r="M4301" s="5" t="s">
        <v>56</v>
      </c>
      <c r="N4301" s="5">
        <v>2</v>
      </c>
      <c r="O4301" s="7">
        <v>321</v>
      </c>
      <c r="P4301" s="8">
        <v>0.15</v>
      </c>
      <c r="Q4301" s="7">
        <v>126</v>
      </c>
      <c r="R4301" s="9">
        <f t="shared" si="540"/>
        <v>545.69999999999993</v>
      </c>
      <c r="S4301" s="9">
        <f t="shared" si="541"/>
        <v>252</v>
      </c>
      <c r="T4301" s="9">
        <f t="shared" si="542"/>
        <v>293.69999999999993</v>
      </c>
      <c r="U4301" s="10">
        <f t="shared" si="543"/>
        <v>0.53820780648708078</v>
      </c>
      <c r="V4301" s="5" t="s">
        <v>42</v>
      </c>
    </row>
    <row r="4302" spans="1:22" x14ac:dyDescent="0.3">
      <c r="A4302" s="5" t="s">
        <v>4389</v>
      </c>
      <c r="B4302" s="6">
        <v>45987</v>
      </c>
      <c r="C4302" s="5">
        <f t="shared" si="536"/>
        <v>2025</v>
      </c>
      <c r="D4302" s="5">
        <f t="shared" si="537"/>
        <v>11</v>
      </c>
      <c r="E4302" s="5" t="str">
        <f t="shared" si="538"/>
        <v>Nov</v>
      </c>
      <c r="F4302" s="5" t="str">
        <f t="shared" si="539"/>
        <v>Q4</v>
      </c>
      <c r="G4302" s="5" t="s">
        <v>51</v>
      </c>
      <c r="H4302" s="5" t="s">
        <v>79</v>
      </c>
      <c r="I4302" s="5" t="s">
        <v>80</v>
      </c>
      <c r="J4302" s="5" t="s">
        <v>54</v>
      </c>
      <c r="K4302" s="5" t="s">
        <v>84</v>
      </c>
      <c r="L4302" s="5" t="s">
        <v>48</v>
      </c>
      <c r="M4302" s="5" t="s">
        <v>41</v>
      </c>
      <c r="N4302" s="5">
        <v>4</v>
      </c>
      <c r="O4302" s="7">
        <v>2374</v>
      </c>
      <c r="P4302" s="8">
        <v>0.2</v>
      </c>
      <c r="Q4302" s="7">
        <v>1156</v>
      </c>
      <c r="R4302" s="9">
        <f t="shared" si="540"/>
        <v>7596.8</v>
      </c>
      <c r="S4302" s="9">
        <f t="shared" si="541"/>
        <v>4624</v>
      </c>
      <c r="T4302" s="9">
        <f t="shared" si="542"/>
        <v>2972.8</v>
      </c>
      <c r="U4302" s="10">
        <f t="shared" si="543"/>
        <v>0.39132266217354678</v>
      </c>
      <c r="V4302" s="5" t="s">
        <v>42</v>
      </c>
    </row>
    <row r="4303" spans="1:22" x14ac:dyDescent="0.3">
      <c r="A4303" s="5" t="s">
        <v>4390</v>
      </c>
      <c r="B4303" s="6">
        <v>45987</v>
      </c>
      <c r="C4303" s="5">
        <f t="shared" si="536"/>
        <v>2025</v>
      </c>
      <c r="D4303" s="5">
        <f t="shared" si="537"/>
        <v>11</v>
      </c>
      <c r="E4303" s="5" t="str">
        <f t="shared" si="538"/>
        <v>Nov</v>
      </c>
      <c r="F4303" s="5" t="str">
        <f t="shared" si="539"/>
        <v>Q4</v>
      </c>
      <c r="G4303" s="5" t="s">
        <v>58</v>
      </c>
      <c r="H4303" s="5" t="s">
        <v>59</v>
      </c>
      <c r="I4303" s="5" t="s">
        <v>60</v>
      </c>
      <c r="J4303" s="5" t="s">
        <v>38</v>
      </c>
      <c r="K4303" s="5" t="s">
        <v>104</v>
      </c>
      <c r="L4303" s="5" t="s">
        <v>76</v>
      </c>
      <c r="M4303" s="5" t="s">
        <v>56</v>
      </c>
      <c r="N4303" s="5">
        <v>2</v>
      </c>
      <c r="O4303" s="7">
        <v>1574</v>
      </c>
      <c r="P4303" s="8">
        <v>0.05</v>
      </c>
      <c r="Q4303" s="7">
        <v>803</v>
      </c>
      <c r="R4303" s="9">
        <f t="shared" si="540"/>
        <v>2990.6</v>
      </c>
      <c r="S4303" s="9">
        <f t="shared" si="541"/>
        <v>1606</v>
      </c>
      <c r="T4303" s="9">
        <f t="shared" si="542"/>
        <v>1384.6</v>
      </c>
      <c r="U4303" s="10">
        <f t="shared" si="543"/>
        <v>0.46298401658530058</v>
      </c>
      <c r="V4303" s="5" t="s">
        <v>42</v>
      </c>
    </row>
    <row r="4304" spans="1:22" x14ac:dyDescent="0.3">
      <c r="A4304" s="5" t="s">
        <v>4391</v>
      </c>
      <c r="B4304" s="6">
        <v>45987</v>
      </c>
      <c r="C4304" s="5">
        <f t="shared" si="536"/>
        <v>2025</v>
      </c>
      <c r="D4304" s="5">
        <f t="shared" si="537"/>
        <v>11</v>
      </c>
      <c r="E4304" s="5" t="str">
        <f t="shared" si="538"/>
        <v>Nov</v>
      </c>
      <c r="F4304" s="5" t="str">
        <f t="shared" si="539"/>
        <v>Q4</v>
      </c>
      <c r="G4304" s="5" t="s">
        <v>58</v>
      </c>
      <c r="H4304" s="5" t="s">
        <v>72</v>
      </c>
      <c r="I4304" s="5" t="s">
        <v>73</v>
      </c>
      <c r="J4304" s="5" t="s">
        <v>38</v>
      </c>
      <c r="K4304" s="5" t="s">
        <v>39</v>
      </c>
      <c r="L4304" s="5" t="s">
        <v>40</v>
      </c>
      <c r="M4304" s="5" t="s">
        <v>56</v>
      </c>
      <c r="N4304" s="5">
        <v>2</v>
      </c>
      <c r="O4304" s="7">
        <v>56450</v>
      </c>
      <c r="P4304" s="8">
        <v>0.15</v>
      </c>
      <c r="Q4304" s="7">
        <v>47544</v>
      </c>
      <c r="R4304" s="9">
        <f t="shared" si="540"/>
        <v>95965</v>
      </c>
      <c r="S4304" s="9">
        <f t="shared" si="541"/>
        <v>95088</v>
      </c>
      <c r="T4304" s="9">
        <f t="shared" si="542"/>
        <v>877</v>
      </c>
      <c r="U4304" s="10">
        <f t="shared" si="543"/>
        <v>9.1387485020580413E-3</v>
      </c>
      <c r="V4304" s="5" t="s">
        <v>42</v>
      </c>
    </row>
    <row r="4305" spans="1:22" x14ac:dyDescent="0.3">
      <c r="A4305" s="5" t="s">
        <v>4392</v>
      </c>
      <c r="B4305" s="6">
        <v>45987</v>
      </c>
      <c r="C4305" s="5">
        <f t="shared" si="536"/>
        <v>2025</v>
      </c>
      <c r="D4305" s="5">
        <f t="shared" si="537"/>
        <v>11</v>
      </c>
      <c r="E4305" s="5" t="str">
        <f t="shared" si="538"/>
        <v>Nov</v>
      </c>
      <c r="F4305" s="5" t="str">
        <f t="shared" si="539"/>
        <v>Q4</v>
      </c>
      <c r="G4305" s="5" t="s">
        <v>63</v>
      </c>
      <c r="H4305" s="5" t="s">
        <v>86</v>
      </c>
      <c r="I4305" s="5" t="s">
        <v>87</v>
      </c>
      <c r="J4305" s="5" t="s">
        <v>54</v>
      </c>
      <c r="K4305" s="5" t="s">
        <v>84</v>
      </c>
      <c r="L4305" s="5" t="s">
        <v>40</v>
      </c>
      <c r="M4305" s="5" t="s">
        <v>49</v>
      </c>
      <c r="N4305" s="5">
        <v>1</v>
      </c>
      <c r="O4305" s="7">
        <v>2391</v>
      </c>
      <c r="P4305" s="8">
        <v>0.1</v>
      </c>
      <c r="Q4305" s="7">
        <v>1184</v>
      </c>
      <c r="R4305" s="9">
        <f t="shared" si="540"/>
        <v>2151.9</v>
      </c>
      <c r="S4305" s="9">
        <f t="shared" si="541"/>
        <v>1184</v>
      </c>
      <c r="T4305" s="9">
        <f t="shared" si="542"/>
        <v>967.90000000000009</v>
      </c>
      <c r="U4305" s="10">
        <f t="shared" si="543"/>
        <v>0.44978855894790654</v>
      </c>
      <c r="V4305" s="5" t="s">
        <v>42</v>
      </c>
    </row>
    <row r="4306" spans="1:22" x14ac:dyDescent="0.3">
      <c r="A4306" s="5" t="s">
        <v>4393</v>
      </c>
      <c r="B4306" s="6">
        <v>45987</v>
      </c>
      <c r="C4306" s="5">
        <f t="shared" si="536"/>
        <v>2025</v>
      </c>
      <c r="D4306" s="5">
        <f t="shared" si="537"/>
        <v>11</v>
      </c>
      <c r="E4306" s="5" t="str">
        <f t="shared" si="538"/>
        <v>Nov</v>
      </c>
      <c r="F4306" s="5" t="str">
        <f t="shared" si="539"/>
        <v>Q4</v>
      </c>
      <c r="G4306" s="5" t="s">
        <v>58</v>
      </c>
      <c r="H4306" s="5" t="s">
        <v>68</v>
      </c>
      <c r="I4306" s="5" t="s">
        <v>69</v>
      </c>
      <c r="J4306" s="5" t="s">
        <v>46</v>
      </c>
      <c r="K4306" s="5" t="s">
        <v>66</v>
      </c>
      <c r="L4306" s="5" t="s">
        <v>40</v>
      </c>
      <c r="M4306" s="5" t="s">
        <v>56</v>
      </c>
      <c r="N4306" s="5">
        <v>3</v>
      </c>
      <c r="O4306" s="7">
        <v>300</v>
      </c>
      <c r="P4306" s="8">
        <v>0</v>
      </c>
      <c r="Q4306" s="7">
        <v>122</v>
      </c>
      <c r="R4306" s="9">
        <f t="shared" si="540"/>
        <v>900</v>
      </c>
      <c r="S4306" s="9">
        <f t="shared" si="541"/>
        <v>366</v>
      </c>
      <c r="T4306" s="9">
        <f t="shared" si="542"/>
        <v>534</v>
      </c>
      <c r="U4306" s="10">
        <f t="shared" si="543"/>
        <v>0.59333333333333338</v>
      </c>
      <c r="V4306" s="5" t="s">
        <v>42</v>
      </c>
    </row>
    <row r="4307" spans="1:22" x14ac:dyDescent="0.3">
      <c r="A4307" s="5" t="s">
        <v>4394</v>
      </c>
      <c r="B4307" s="6">
        <v>45988</v>
      </c>
      <c r="C4307" s="5">
        <f t="shared" si="536"/>
        <v>2025</v>
      </c>
      <c r="D4307" s="5">
        <f t="shared" si="537"/>
        <v>11</v>
      </c>
      <c r="E4307" s="5" t="str">
        <f t="shared" si="538"/>
        <v>Nov</v>
      </c>
      <c r="F4307" s="5" t="str">
        <f t="shared" si="539"/>
        <v>Q4</v>
      </c>
      <c r="G4307" s="5" t="s">
        <v>58</v>
      </c>
      <c r="H4307" s="5" t="s">
        <v>59</v>
      </c>
      <c r="I4307" s="5" t="s">
        <v>60</v>
      </c>
      <c r="J4307" s="5" t="s">
        <v>54</v>
      </c>
      <c r="K4307" s="5" t="s">
        <v>55</v>
      </c>
      <c r="L4307" s="5" t="s">
        <v>40</v>
      </c>
      <c r="M4307" s="5" t="s">
        <v>56</v>
      </c>
      <c r="N4307" s="5">
        <v>3</v>
      </c>
      <c r="O4307" s="7">
        <v>2647</v>
      </c>
      <c r="P4307" s="8">
        <v>0</v>
      </c>
      <c r="Q4307" s="7">
        <v>1595</v>
      </c>
      <c r="R4307" s="9">
        <f t="shared" si="540"/>
        <v>7941</v>
      </c>
      <c r="S4307" s="9">
        <f t="shared" si="541"/>
        <v>4785</v>
      </c>
      <c r="T4307" s="9">
        <f t="shared" si="542"/>
        <v>3156</v>
      </c>
      <c r="U4307" s="10">
        <f t="shared" si="543"/>
        <v>0.39743105402342277</v>
      </c>
      <c r="V4307" s="5" t="s">
        <v>42</v>
      </c>
    </row>
    <row r="4308" spans="1:22" x14ac:dyDescent="0.3">
      <c r="A4308" s="5" t="s">
        <v>4395</v>
      </c>
      <c r="B4308" s="6">
        <v>45988</v>
      </c>
      <c r="C4308" s="5">
        <f t="shared" si="536"/>
        <v>2025</v>
      </c>
      <c r="D4308" s="5">
        <f t="shared" si="537"/>
        <v>11</v>
      </c>
      <c r="E4308" s="5" t="str">
        <f t="shared" si="538"/>
        <v>Nov</v>
      </c>
      <c r="F4308" s="5" t="str">
        <f t="shared" si="539"/>
        <v>Q4</v>
      </c>
      <c r="G4308" s="5" t="s">
        <v>58</v>
      </c>
      <c r="H4308" s="5" t="s">
        <v>68</v>
      </c>
      <c r="I4308" s="5" t="s">
        <v>69</v>
      </c>
      <c r="J4308" s="5" t="s">
        <v>81</v>
      </c>
      <c r="K4308" s="5" t="s">
        <v>94</v>
      </c>
      <c r="L4308" s="5" t="s">
        <v>40</v>
      </c>
      <c r="M4308" s="5" t="s">
        <v>41</v>
      </c>
      <c r="N4308" s="5">
        <v>1</v>
      </c>
      <c r="O4308" s="7">
        <v>32752</v>
      </c>
      <c r="P4308" s="8">
        <v>0.2</v>
      </c>
      <c r="Q4308" s="7">
        <v>22569</v>
      </c>
      <c r="R4308" s="9">
        <f t="shared" si="540"/>
        <v>26201.600000000002</v>
      </c>
      <c r="S4308" s="9">
        <f t="shared" si="541"/>
        <v>22569</v>
      </c>
      <c r="T4308" s="9">
        <f t="shared" si="542"/>
        <v>3632.6000000000022</v>
      </c>
      <c r="U4308" s="10">
        <f t="shared" si="543"/>
        <v>0.1386403883732292</v>
      </c>
      <c r="V4308" s="5" t="s">
        <v>42</v>
      </c>
    </row>
    <row r="4309" spans="1:22" x14ac:dyDescent="0.3">
      <c r="A4309" s="5" t="s">
        <v>4396</v>
      </c>
      <c r="B4309" s="6">
        <v>45988</v>
      </c>
      <c r="C4309" s="5">
        <f t="shared" si="536"/>
        <v>2025</v>
      </c>
      <c r="D4309" s="5">
        <f t="shared" si="537"/>
        <v>11</v>
      </c>
      <c r="E4309" s="5" t="str">
        <f t="shared" si="538"/>
        <v>Nov</v>
      </c>
      <c r="F4309" s="5" t="str">
        <f t="shared" si="539"/>
        <v>Q4</v>
      </c>
      <c r="G4309" s="5" t="s">
        <v>63</v>
      </c>
      <c r="H4309" s="5" t="s">
        <v>86</v>
      </c>
      <c r="I4309" s="5" t="s">
        <v>87</v>
      </c>
      <c r="J4309" s="5" t="s">
        <v>38</v>
      </c>
      <c r="K4309" s="5" t="s">
        <v>75</v>
      </c>
      <c r="L4309" s="5" t="s">
        <v>40</v>
      </c>
      <c r="M4309" s="5" t="s">
        <v>56</v>
      </c>
      <c r="N4309" s="5">
        <v>8</v>
      </c>
      <c r="O4309" s="7">
        <v>9992</v>
      </c>
      <c r="P4309" s="8">
        <v>0</v>
      </c>
      <c r="Q4309" s="7">
        <v>7295</v>
      </c>
      <c r="R4309" s="9">
        <f t="shared" si="540"/>
        <v>79936</v>
      </c>
      <c r="S4309" s="9">
        <f t="shared" si="541"/>
        <v>58360</v>
      </c>
      <c r="T4309" s="9">
        <f t="shared" si="542"/>
        <v>21576</v>
      </c>
      <c r="U4309" s="10">
        <f t="shared" si="543"/>
        <v>0.26991593274619696</v>
      </c>
      <c r="V4309" s="5" t="s">
        <v>42</v>
      </c>
    </row>
    <row r="4310" spans="1:22" x14ac:dyDescent="0.3">
      <c r="A4310" s="5" t="s">
        <v>4397</v>
      </c>
      <c r="B4310" s="6">
        <v>45988</v>
      </c>
      <c r="C4310" s="5">
        <f t="shared" si="536"/>
        <v>2025</v>
      </c>
      <c r="D4310" s="5">
        <f t="shared" si="537"/>
        <v>11</v>
      </c>
      <c r="E4310" s="5" t="str">
        <f t="shared" si="538"/>
        <v>Nov</v>
      </c>
      <c r="F4310" s="5" t="str">
        <f t="shared" si="539"/>
        <v>Q4</v>
      </c>
      <c r="G4310" s="5" t="s">
        <v>63</v>
      </c>
      <c r="H4310" s="5" t="s">
        <v>109</v>
      </c>
      <c r="I4310" s="5" t="s">
        <v>110</v>
      </c>
      <c r="J4310" s="5" t="s">
        <v>54</v>
      </c>
      <c r="K4310" s="5" t="s">
        <v>84</v>
      </c>
      <c r="L4310" s="5" t="s">
        <v>40</v>
      </c>
      <c r="M4310" s="5" t="s">
        <v>49</v>
      </c>
      <c r="N4310" s="5">
        <v>8</v>
      </c>
      <c r="O4310" s="7">
        <v>2405</v>
      </c>
      <c r="P4310" s="8">
        <v>0.15</v>
      </c>
      <c r="Q4310" s="7">
        <v>1209</v>
      </c>
      <c r="R4310" s="9">
        <f t="shared" si="540"/>
        <v>16354</v>
      </c>
      <c r="S4310" s="9">
        <f t="shared" si="541"/>
        <v>9672</v>
      </c>
      <c r="T4310" s="9">
        <f t="shared" si="542"/>
        <v>6682</v>
      </c>
      <c r="U4310" s="10">
        <f t="shared" si="543"/>
        <v>0.40858505564387915</v>
      </c>
      <c r="V4310" s="5" t="s">
        <v>42</v>
      </c>
    </row>
    <row r="4311" spans="1:22" x14ac:dyDescent="0.3">
      <c r="A4311" s="5" t="s">
        <v>4398</v>
      </c>
      <c r="B4311" s="6">
        <v>45988</v>
      </c>
      <c r="C4311" s="5">
        <f t="shared" si="536"/>
        <v>2025</v>
      </c>
      <c r="D4311" s="5">
        <f t="shared" si="537"/>
        <v>11</v>
      </c>
      <c r="E4311" s="5" t="str">
        <f t="shared" si="538"/>
        <v>Nov</v>
      </c>
      <c r="F4311" s="5" t="str">
        <f t="shared" si="539"/>
        <v>Q4</v>
      </c>
      <c r="G4311" s="5" t="s">
        <v>51</v>
      </c>
      <c r="H4311" s="5" t="s">
        <v>79</v>
      </c>
      <c r="I4311" s="5" t="s">
        <v>80</v>
      </c>
      <c r="J4311" s="5" t="s">
        <v>38</v>
      </c>
      <c r="K4311" s="5" t="s">
        <v>75</v>
      </c>
      <c r="L4311" s="5" t="s">
        <v>48</v>
      </c>
      <c r="M4311" s="5" t="s">
        <v>41</v>
      </c>
      <c r="N4311" s="5">
        <v>1</v>
      </c>
      <c r="O4311" s="7">
        <v>10679</v>
      </c>
      <c r="P4311" s="8">
        <v>0.05</v>
      </c>
      <c r="Q4311" s="7">
        <v>8056</v>
      </c>
      <c r="R4311" s="9">
        <f t="shared" si="540"/>
        <v>10145.049999999999</v>
      </c>
      <c r="S4311" s="9">
        <f t="shared" si="541"/>
        <v>8056</v>
      </c>
      <c r="T4311" s="9">
        <f t="shared" si="542"/>
        <v>2089.0499999999993</v>
      </c>
      <c r="U4311" s="10">
        <f t="shared" si="543"/>
        <v>0.20591815713081743</v>
      </c>
      <c r="V4311" s="5" t="s">
        <v>42</v>
      </c>
    </row>
    <row r="4312" spans="1:22" x14ac:dyDescent="0.3">
      <c r="A4312" s="5" t="s">
        <v>4399</v>
      </c>
      <c r="B4312" s="6">
        <v>45988</v>
      </c>
      <c r="C4312" s="5">
        <f t="shared" si="536"/>
        <v>2025</v>
      </c>
      <c r="D4312" s="5">
        <f t="shared" si="537"/>
        <v>11</v>
      </c>
      <c r="E4312" s="5" t="str">
        <f t="shared" si="538"/>
        <v>Nov</v>
      </c>
      <c r="F4312" s="5" t="str">
        <f t="shared" si="539"/>
        <v>Q4</v>
      </c>
      <c r="G4312" s="5" t="s">
        <v>35</v>
      </c>
      <c r="H4312" s="5" t="s">
        <v>44</v>
      </c>
      <c r="I4312" s="5" t="s">
        <v>45</v>
      </c>
      <c r="J4312" s="5" t="s">
        <v>46</v>
      </c>
      <c r="K4312" s="5" t="s">
        <v>89</v>
      </c>
      <c r="L4312" s="5" t="s">
        <v>76</v>
      </c>
      <c r="M4312" s="5" t="s">
        <v>49</v>
      </c>
      <c r="N4312" s="5">
        <v>1</v>
      </c>
      <c r="O4312" s="7">
        <v>2377</v>
      </c>
      <c r="P4312" s="8">
        <v>0.15</v>
      </c>
      <c r="Q4312" s="7">
        <v>1410</v>
      </c>
      <c r="R4312" s="9">
        <f t="shared" si="540"/>
        <v>2020.45</v>
      </c>
      <c r="S4312" s="9">
        <f t="shared" si="541"/>
        <v>1410</v>
      </c>
      <c r="T4312" s="9">
        <f t="shared" si="542"/>
        <v>610.45000000000005</v>
      </c>
      <c r="U4312" s="10">
        <f t="shared" si="543"/>
        <v>0.30213566284738552</v>
      </c>
      <c r="V4312" s="5" t="s">
        <v>42</v>
      </c>
    </row>
    <row r="4313" spans="1:22" x14ac:dyDescent="0.3">
      <c r="A4313" s="5" t="s">
        <v>4400</v>
      </c>
      <c r="B4313" s="6">
        <v>45988</v>
      </c>
      <c r="C4313" s="5">
        <f t="shared" si="536"/>
        <v>2025</v>
      </c>
      <c r="D4313" s="5">
        <f t="shared" si="537"/>
        <v>11</v>
      </c>
      <c r="E4313" s="5" t="str">
        <f t="shared" si="538"/>
        <v>Nov</v>
      </c>
      <c r="F4313" s="5" t="str">
        <f t="shared" si="539"/>
        <v>Q4</v>
      </c>
      <c r="G4313" s="5" t="s">
        <v>51</v>
      </c>
      <c r="H4313" s="5" t="s">
        <v>52</v>
      </c>
      <c r="I4313" s="5" t="s">
        <v>53</v>
      </c>
      <c r="J4313" s="5" t="s">
        <v>46</v>
      </c>
      <c r="K4313" s="5" t="s">
        <v>66</v>
      </c>
      <c r="L4313" s="5" t="s">
        <v>40</v>
      </c>
      <c r="M4313" s="5" t="s">
        <v>49</v>
      </c>
      <c r="N4313" s="5">
        <v>2</v>
      </c>
      <c r="O4313" s="7">
        <v>319</v>
      </c>
      <c r="P4313" s="8">
        <v>0.05</v>
      </c>
      <c r="Q4313" s="7">
        <v>125</v>
      </c>
      <c r="R4313" s="9">
        <f t="shared" si="540"/>
        <v>606.1</v>
      </c>
      <c r="S4313" s="9">
        <f t="shared" si="541"/>
        <v>250</v>
      </c>
      <c r="T4313" s="9">
        <f t="shared" si="542"/>
        <v>356.1</v>
      </c>
      <c r="U4313" s="10">
        <f t="shared" si="543"/>
        <v>0.58752681075730084</v>
      </c>
      <c r="V4313" s="5" t="s">
        <v>42</v>
      </c>
    </row>
    <row r="4314" spans="1:22" x14ac:dyDescent="0.3">
      <c r="A4314" s="5" t="s">
        <v>4401</v>
      </c>
      <c r="B4314" s="6">
        <v>45989</v>
      </c>
      <c r="C4314" s="5">
        <f t="shared" si="536"/>
        <v>2025</v>
      </c>
      <c r="D4314" s="5">
        <f t="shared" si="537"/>
        <v>11</v>
      </c>
      <c r="E4314" s="5" t="str">
        <f t="shared" si="538"/>
        <v>Nov</v>
      </c>
      <c r="F4314" s="5" t="str">
        <f t="shared" si="539"/>
        <v>Q4</v>
      </c>
      <c r="G4314" s="5" t="s">
        <v>51</v>
      </c>
      <c r="H4314" s="5" t="s">
        <v>106</v>
      </c>
      <c r="I4314" s="5" t="s">
        <v>107</v>
      </c>
      <c r="J4314" s="5" t="s">
        <v>81</v>
      </c>
      <c r="K4314" s="5" t="s">
        <v>94</v>
      </c>
      <c r="L4314" s="5" t="s">
        <v>40</v>
      </c>
      <c r="M4314" s="5" t="s">
        <v>49</v>
      </c>
      <c r="N4314" s="5">
        <v>1</v>
      </c>
      <c r="O4314" s="7">
        <v>29657</v>
      </c>
      <c r="P4314" s="8">
        <v>0.35</v>
      </c>
      <c r="Q4314" s="7">
        <v>20546</v>
      </c>
      <c r="R4314" s="9">
        <f t="shared" si="540"/>
        <v>19277.05</v>
      </c>
      <c r="S4314" s="9">
        <f t="shared" si="541"/>
        <v>20546</v>
      </c>
      <c r="T4314" s="9">
        <f t="shared" si="542"/>
        <v>-1268.9500000000007</v>
      </c>
      <c r="U4314" s="10">
        <f t="shared" si="543"/>
        <v>-6.5826980788035561E-2</v>
      </c>
      <c r="V4314" s="5" t="s">
        <v>42</v>
      </c>
    </row>
    <row r="4315" spans="1:22" x14ac:dyDescent="0.3">
      <c r="A4315" s="5" t="s">
        <v>4402</v>
      </c>
      <c r="B4315" s="6">
        <v>45989</v>
      </c>
      <c r="C4315" s="5">
        <f t="shared" si="536"/>
        <v>2025</v>
      </c>
      <c r="D4315" s="5">
        <f t="shared" si="537"/>
        <v>11</v>
      </c>
      <c r="E4315" s="5" t="str">
        <f t="shared" si="538"/>
        <v>Nov</v>
      </c>
      <c r="F4315" s="5" t="str">
        <f t="shared" si="539"/>
        <v>Q4</v>
      </c>
      <c r="G4315" s="5" t="s">
        <v>51</v>
      </c>
      <c r="H4315" s="5" t="s">
        <v>52</v>
      </c>
      <c r="I4315" s="5" t="s">
        <v>53</v>
      </c>
      <c r="J4315" s="5" t="s">
        <v>46</v>
      </c>
      <c r="K4315" s="5" t="s">
        <v>66</v>
      </c>
      <c r="L4315" s="5" t="s">
        <v>48</v>
      </c>
      <c r="M4315" s="5" t="s">
        <v>49</v>
      </c>
      <c r="N4315" s="5">
        <v>2</v>
      </c>
      <c r="O4315" s="7">
        <v>287</v>
      </c>
      <c r="P4315" s="8">
        <v>0.05</v>
      </c>
      <c r="Q4315" s="7">
        <v>112</v>
      </c>
      <c r="R4315" s="9">
        <f t="shared" si="540"/>
        <v>545.29999999999995</v>
      </c>
      <c r="S4315" s="9">
        <f t="shared" si="541"/>
        <v>224</v>
      </c>
      <c r="T4315" s="9">
        <f t="shared" si="542"/>
        <v>321.29999999999995</v>
      </c>
      <c r="U4315" s="10">
        <f t="shared" si="543"/>
        <v>0.58921694480102693</v>
      </c>
      <c r="V4315" s="5" t="s">
        <v>42</v>
      </c>
    </row>
    <row r="4316" spans="1:22" x14ac:dyDescent="0.3">
      <c r="A4316" s="5" t="s">
        <v>4403</v>
      </c>
      <c r="B4316" s="6">
        <v>45989</v>
      </c>
      <c r="C4316" s="5">
        <f t="shared" si="536"/>
        <v>2025</v>
      </c>
      <c r="D4316" s="5">
        <f t="shared" si="537"/>
        <v>11</v>
      </c>
      <c r="E4316" s="5" t="str">
        <f t="shared" si="538"/>
        <v>Nov</v>
      </c>
      <c r="F4316" s="5" t="str">
        <f t="shared" si="539"/>
        <v>Q4</v>
      </c>
      <c r="G4316" s="5" t="s">
        <v>51</v>
      </c>
      <c r="H4316" s="5" t="s">
        <v>106</v>
      </c>
      <c r="I4316" s="5" t="s">
        <v>107</v>
      </c>
      <c r="J4316" s="5" t="s">
        <v>54</v>
      </c>
      <c r="K4316" s="5" t="s">
        <v>55</v>
      </c>
      <c r="L4316" s="5" t="s">
        <v>76</v>
      </c>
      <c r="M4316" s="5" t="s">
        <v>41</v>
      </c>
      <c r="N4316" s="5">
        <v>1</v>
      </c>
      <c r="O4316" s="7">
        <v>2880</v>
      </c>
      <c r="P4316" s="8">
        <v>0.2</v>
      </c>
      <c r="Q4316" s="7">
        <v>1763</v>
      </c>
      <c r="R4316" s="9">
        <f t="shared" si="540"/>
        <v>2304</v>
      </c>
      <c r="S4316" s="9">
        <f t="shared" si="541"/>
        <v>1763</v>
      </c>
      <c r="T4316" s="9">
        <f t="shared" si="542"/>
        <v>541</v>
      </c>
      <c r="U4316" s="10">
        <f t="shared" si="543"/>
        <v>0.23480902777777779</v>
      </c>
      <c r="V4316" s="5" t="s">
        <v>42</v>
      </c>
    </row>
    <row r="4317" spans="1:22" x14ac:dyDescent="0.3">
      <c r="A4317" s="5" t="s">
        <v>4404</v>
      </c>
      <c r="B4317" s="6">
        <v>45989</v>
      </c>
      <c r="C4317" s="5">
        <f t="shared" si="536"/>
        <v>2025</v>
      </c>
      <c r="D4317" s="5">
        <f t="shared" si="537"/>
        <v>11</v>
      </c>
      <c r="E4317" s="5" t="str">
        <f t="shared" si="538"/>
        <v>Nov</v>
      </c>
      <c r="F4317" s="5" t="str">
        <f t="shared" si="539"/>
        <v>Q4</v>
      </c>
      <c r="G4317" s="5" t="s">
        <v>51</v>
      </c>
      <c r="H4317" s="5" t="s">
        <v>79</v>
      </c>
      <c r="I4317" s="5" t="s">
        <v>80</v>
      </c>
      <c r="J4317" s="5" t="s">
        <v>46</v>
      </c>
      <c r="K4317" s="5" t="s">
        <v>89</v>
      </c>
      <c r="L4317" s="5" t="s">
        <v>40</v>
      </c>
      <c r="M4317" s="5" t="s">
        <v>56</v>
      </c>
      <c r="N4317" s="5">
        <v>1</v>
      </c>
      <c r="O4317" s="7">
        <v>2411</v>
      </c>
      <c r="P4317" s="8">
        <v>0.05</v>
      </c>
      <c r="Q4317" s="7">
        <v>1377</v>
      </c>
      <c r="R4317" s="9">
        <f t="shared" si="540"/>
        <v>2290.4499999999998</v>
      </c>
      <c r="S4317" s="9">
        <f t="shared" si="541"/>
        <v>1377</v>
      </c>
      <c r="T4317" s="9">
        <f t="shared" si="542"/>
        <v>913.44999999999982</v>
      </c>
      <c r="U4317" s="10">
        <f t="shared" si="543"/>
        <v>0.39880809447925075</v>
      </c>
      <c r="V4317" s="5" t="s">
        <v>42</v>
      </c>
    </row>
    <row r="4318" spans="1:22" x14ac:dyDescent="0.3">
      <c r="A4318" s="5" t="s">
        <v>4405</v>
      </c>
      <c r="B4318" s="6">
        <v>45990</v>
      </c>
      <c r="C4318" s="5">
        <f t="shared" si="536"/>
        <v>2025</v>
      </c>
      <c r="D4318" s="5">
        <f t="shared" si="537"/>
        <v>11</v>
      </c>
      <c r="E4318" s="5" t="str">
        <f t="shared" si="538"/>
        <v>Nov</v>
      </c>
      <c r="F4318" s="5" t="str">
        <f t="shared" si="539"/>
        <v>Q4</v>
      </c>
      <c r="G4318" s="5" t="s">
        <v>63</v>
      </c>
      <c r="H4318" s="5" t="s">
        <v>64</v>
      </c>
      <c r="I4318" s="5" t="s">
        <v>65</v>
      </c>
      <c r="J4318" s="5" t="s">
        <v>54</v>
      </c>
      <c r="K4318" s="5" t="s">
        <v>55</v>
      </c>
      <c r="L4318" s="5" t="s">
        <v>76</v>
      </c>
      <c r="M4318" s="5" t="s">
        <v>49</v>
      </c>
      <c r="N4318" s="5">
        <v>2</v>
      </c>
      <c r="O4318" s="7">
        <v>2792</v>
      </c>
      <c r="P4318" s="8">
        <v>0.05</v>
      </c>
      <c r="Q4318" s="7">
        <v>1720</v>
      </c>
      <c r="R4318" s="9">
        <f t="shared" si="540"/>
        <v>5304.8</v>
      </c>
      <c r="S4318" s="9">
        <f t="shared" si="541"/>
        <v>3440</v>
      </c>
      <c r="T4318" s="9">
        <f t="shared" si="542"/>
        <v>1864.8000000000002</v>
      </c>
      <c r="U4318" s="10">
        <f t="shared" si="543"/>
        <v>0.3515306891871513</v>
      </c>
      <c r="V4318" s="5" t="s">
        <v>42</v>
      </c>
    </row>
    <row r="4319" spans="1:22" x14ac:dyDescent="0.3">
      <c r="A4319" s="5" t="s">
        <v>4406</v>
      </c>
      <c r="B4319" s="6">
        <v>45990</v>
      </c>
      <c r="C4319" s="5">
        <f t="shared" si="536"/>
        <v>2025</v>
      </c>
      <c r="D4319" s="5">
        <f t="shared" si="537"/>
        <v>11</v>
      </c>
      <c r="E4319" s="5" t="str">
        <f t="shared" si="538"/>
        <v>Nov</v>
      </c>
      <c r="F4319" s="5" t="str">
        <f t="shared" si="539"/>
        <v>Q4</v>
      </c>
      <c r="G4319" s="5" t="s">
        <v>35</v>
      </c>
      <c r="H4319" s="5" t="s">
        <v>44</v>
      </c>
      <c r="I4319" s="5" t="s">
        <v>45</v>
      </c>
      <c r="J4319" s="5" t="s">
        <v>54</v>
      </c>
      <c r="K4319" s="5" t="s">
        <v>99</v>
      </c>
      <c r="L4319" s="5" t="s">
        <v>48</v>
      </c>
      <c r="M4319" s="5" t="s">
        <v>49</v>
      </c>
      <c r="N4319" s="5">
        <v>3</v>
      </c>
      <c r="O4319" s="7">
        <v>1837</v>
      </c>
      <c r="P4319" s="8">
        <v>0</v>
      </c>
      <c r="Q4319" s="7">
        <v>952</v>
      </c>
      <c r="R4319" s="9">
        <f t="shared" si="540"/>
        <v>5511</v>
      </c>
      <c r="S4319" s="9">
        <f t="shared" si="541"/>
        <v>2856</v>
      </c>
      <c r="T4319" s="9">
        <f t="shared" si="542"/>
        <v>2655</v>
      </c>
      <c r="U4319" s="10">
        <f t="shared" si="543"/>
        <v>0.4817637452367991</v>
      </c>
      <c r="V4319" s="5" t="s">
        <v>42</v>
      </c>
    </row>
    <row r="4320" spans="1:22" x14ac:dyDescent="0.3">
      <c r="A4320" s="5" t="s">
        <v>4407</v>
      </c>
      <c r="B4320" s="6">
        <v>45990</v>
      </c>
      <c r="C4320" s="5">
        <f t="shared" si="536"/>
        <v>2025</v>
      </c>
      <c r="D4320" s="5">
        <f t="shared" si="537"/>
        <v>11</v>
      </c>
      <c r="E4320" s="5" t="str">
        <f t="shared" si="538"/>
        <v>Nov</v>
      </c>
      <c r="F4320" s="5" t="str">
        <f t="shared" si="539"/>
        <v>Q4</v>
      </c>
      <c r="G4320" s="5" t="s">
        <v>51</v>
      </c>
      <c r="H4320" s="5" t="s">
        <v>106</v>
      </c>
      <c r="I4320" s="5" t="s">
        <v>107</v>
      </c>
      <c r="J4320" s="5" t="s">
        <v>38</v>
      </c>
      <c r="K4320" s="5" t="s">
        <v>104</v>
      </c>
      <c r="L4320" s="5" t="s">
        <v>40</v>
      </c>
      <c r="M4320" s="5" t="s">
        <v>56</v>
      </c>
      <c r="N4320" s="5">
        <v>2</v>
      </c>
      <c r="O4320" s="7">
        <v>1554</v>
      </c>
      <c r="P4320" s="8">
        <v>0</v>
      </c>
      <c r="Q4320" s="7">
        <v>781</v>
      </c>
      <c r="R4320" s="9">
        <f t="shared" si="540"/>
        <v>3108</v>
      </c>
      <c r="S4320" s="9">
        <f t="shared" si="541"/>
        <v>1562</v>
      </c>
      <c r="T4320" s="9">
        <f t="shared" si="542"/>
        <v>1546</v>
      </c>
      <c r="U4320" s="10">
        <f t="shared" si="543"/>
        <v>0.49742599742599741</v>
      </c>
      <c r="V4320" s="5" t="s">
        <v>42</v>
      </c>
    </row>
    <row r="4321" spans="1:22" x14ac:dyDescent="0.3">
      <c r="A4321" s="5" t="s">
        <v>4408</v>
      </c>
      <c r="B4321" s="6">
        <v>45990</v>
      </c>
      <c r="C4321" s="5">
        <f t="shared" si="536"/>
        <v>2025</v>
      </c>
      <c r="D4321" s="5">
        <f t="shared" si="537"/>
        <v>11</v>
      </c>
      <c r="E4321" s="5" t="str">
        <f t="shared" si="538"/>
        <v>Nov</v>
      </c>
      <c r="F4321" s="5" t="str">
        <f t="shared" si="539"/>
        <v>Q4</v>
      </c>
      <c r="G4321" s="5" t="s">
        <v>63</v>
      </c>
      <c r="H4321" s="5" t="s">
        <v>64</v>
      </c>
      <c r="I4321" s="5" t="s">
        <v>65</v>
      </c>
      <c r="J4321" s="5" t="s">
        <v>81</v>
      </c>
      <c r="K4321" s="5" t="s">
        <v>94</v>
      </c>
      <c r="L4321" s="5" t="s">
        <v>40</v>
      </c>
      <c r="M4321" s="5" t="s">
        <v>41</v>
      </c>
      <c r="N4321" s="5">
        <v>1</v>
      </c>
      <c r="O4321" s="7">
        <v>29835</v>
      </c>
      <c r="P4321" s="8">
        <v>0.2</v>
      </c>
      <c r="Q4321" s="7">
        <v>20124</v>
      </c>
      <c r="R4321" s="9">
        <f t="shared" si="540"/>
        <v>23868</v>
      </c>
      <c r="S4321" s="9">
        <f t="shared" si="541"/>
        <v>20124</v>
      </c>
      <c r="T4321" s="9">
        <f t="shared" si="542"/>
        <v>3744</v>
      </c>
      <c r="U4321" s="10">
        <f t="shared" si="543"/>
        <v>0.15686274509803921</v>
      </c>
      <c r="V4321" s="5" t="s">
        <v>42</v>
      </c>
    </row>
    <row r="4322" spans="1:22" x14ac:dyDescent="0.3">
      <c r="A4322" s="5" t="s">
        <v>4409</v>
      </c>
      <c r="B4322" s="6">
        <v>45990</v>
      </c>
      <c r="C4322" s="5">
        <f t="shared" si="536"/>
        <v>2025</v>
      </c>
      <c r="D4322" s="5">
        <f t="shared" si="537"/>
        <v>11</v>
      </c>
      <c r="E4322" s="5" t="str">
        <f t="shared" si="538"/>
        <v>Nov</v>
      </c>
      <c r="F4322" s="5" t="str">
        <f t="shared" si="539"/>
        <v>Q4</v>
      </c>
      <c r="G4322" s="5" t="s">
        <v>63</v>
      </c>
      <c r="H4322" s="5" t="s">
        <v>109</v>
      </c>
      <c r="I4322" s="5" t="s">
        <v>110</v>
      </c>
      <c r="J4322" s="5" t="s">
        <v>46</v>
      </c>
      <c r="K4322" s="5" t="s">
        <v>89</v>
      </c>
      <c r="L4322" s="5" t="s">
        <v>76</v>
      </c>
      <c r="M4322" s="5" t="s">
        <v>41</v>
      </c>
      <c r="N4322" s="5">
        <v>2</v>
      </c>
      <c r="O4322" s="7">
        <v>2260</v>
      </c>
      <c r="P4322" s="8">
        <v>0.15</v>
      </c>
      <c r="Q4322" s="7">
        <v>1346</v>
      </c>
      <c r="R4322" s="9">
        <f t="shared" si="540"/>
        <v>3842</v>
      </c>
      <c r="S4322" s="9">
        <f t="shared" si="541"/>
        <v>2692</v>
      </c>
      <c r="T4322" s="9">
        <f t="shared" si="542"/>
        <v>1150</v>
      </c>
      <c r="U4322" s="10">
        <f t="shared" si="543"/>
        <v>0.2993232691306611</v>
      </c>
      <c r="V4322" s="5" t="s">
        <v>42</v>
      </c>
    </row>
    <row r="4323" spans="1:22" x14ac:dyDescent="0.3">
      <c r="A4323" s="5" t="s">
        <v>4410</v>
      </c>
      <c r="B4323" s="6">
        <v>45990</v>
      </c>
      <c r="C4323" s="5">
        <f t="shared" si="536"/>
        <v>2025</v>
      </c>
      <c r="D4323" s="5">
        <f t="shared" si="537"/>
        <v>11</v>
      </c>
      <c r="E4323" s="5" t="str">
        <f t="shared" si="538"/>
        <v>Nov</v>
      </c>
      <c r="F4323" s="5" t="str">
        <f t="shared" si="539"/>
        <v>Q4</v>
      </c>
      <c r="G4323" s="5" t="s">
        <v>35</v>
      </c>
      <c r="H4323" s="5" t="s">
        <v>36</v>
      </c>
      <c r="I4323" s="5" t="s">
        <v>37</v>
      </c>
      <c r="J4323" s="5" t="s">
        <v>38</v>
      </c>
      <c r="K4323" s="5" t="s">
        <v>118</v>
      </c>
      <c r="L4323" s="5" t="s">
        <v>40</v>
      </c>
      <c r="M4323" s="5" t="s">
        <v>49</v>
      </c>
      <c r="N4323" s="5">
        <v>3</v>
      </c>
      <c r="O4323" s="7">
        <v>18316</v>
      </c>
      <c r="P4323" s="8">
        <v>0.1</v>
      </c>
      <c r="Q4323" s="7">
        <v>14355</v>
      </c>
      <c r="R4323" s="9">
        <f t="shared" si="540"/>
        <v>49453.200000000004</v>
      </c>
      <c r="S4323" s="9">
        <f t="shared" si="541"/>
        <v>43065</v>
      </c>
      <c r="T4323" s="9">
        <f t="shared" si="542"/>
        <v>6388.2000000000044</v>
      </c>
      <c r="U4323" s="10">
        <f t="shared" si="543"/>
        <v>0.12917667613015951</v>
      </c>
      <c r="V4323" s="5" t="s">
        <v>120</v>
      </c>
    </row>
    <row r="4324" spans="1:22" x14ac:dyDescent="0.3">
      <c r="A4324" s="5" t="s">
        <v>4411</v>
      </c>
      <c r="B4324" s="6">
        <v>45990</v>
      </c>
      <c r="C4324" s="5">
        <f t="shared" si="536"/>
        <v>2025</v>
      </c>
      <c r="D4324" s="5">
        <f t="shared" si="537"/>
        <v>11</v>
      </c>
      <c r="E4324" s="5" t="str">
        <f t="shared" si="538"/>
        <v>Nov</v>
      </c>
      <c r="F4324" s="5" t="str">
        <f t="shared" si="539"/>
        <v>Q4</v>
      </c>
      <c r="G4324" s="5" t="s">
        <v>51</v>
      </c>
      <c r="H4324" s="5" t="s">
        <v>79</v>
      </c>
      <c r="I4324" s="5" t="s">
        <v>80</v>
      </c>
      <c r="J4324" s="5" t="s">
        <v>54</v>
      </c>
      <c r="K4324" s="5" t="s">
        <v>84</v>
      </c>
      <c r="L4324" s="5" t="s">
        <v>48</v>
      </c>
      <c r="M4324" s="5" t="s">
        <v>49</v>
      </c>
      <c r="N4324" s="5">
        <v>4</v>
      </c>
      <c r="O4324" s="7">
        <v>2192</v>
      </c>
      <c r="P4324" s="8">
        <v>0.1</v>
      </c>
      <c r="Q4324" s="7">
        <v>1078</v>
      </c>
      <c r="R4324" s="9">
        <f t="shared" si="540"/>
        <v>7891.2</v>
      </c>
      <c r="S4324" s="9">
        <f t="shared" si="541"/>
        <v>4312</v>
      </c>
      <c r="T4324" s="9">
        <f t="shared" si="542"/>
        <v>3579.2</v>
      </c>
      <c r="U4324" s="10">
        <f t="shared" si="543"/>
        <v>0.45356853203568531</v>
      </c>
      <c r="V4324" s="5" t="s">
        <v>42</v>
      </c>
    </row>
    <row r="4325" spans="1:22" x14ac:dyDescent="0.3">
      <c r="A4325" s="5" t="s">
        <v>4412</v>
      </c>
      <c r="B4325" s="6">
        <v>45990</v>
      </c>
      <c r="C4325" s="5">
        <f t="shared" si="536"/>
        <v>2025</v>
      </c>
      <c r="D4325" s="5">
        <f t="shared" si="537"/>
        <v>11</v>
      </c>
      <c r="E4325" s="5" t="str">
        <f t="shared" si="538"/>
        <v>Nov</v>
      </c>
      <c r="F4325" s="5" t="str">
        <f t="shared" si="539"/>
        <v>Q4</v>
      </c>
      <c r="G4325" s="5" t="s">
        <v>51</v>
      </c>
      <c r="H4325" s="5" t="s">
        <v>79</v>
      </c>
      <c r="I4325" s="5" t="s">
        <v>80</v>
      </c>
      <c r="J4325" s="5" t="s">
        <v>46</v>
      </c>
      <c r="K4325" s="5" t="s">
        <v>61</v>
      </c>
      <c r="L4325" s="5" t="s">
        <v>76</v>
      </c>
      <c r="M4325" s="5" t="s">
        <v>49</v>
      </c>
      <c r="N4325" s="5">
        <v>3</v>
      </c>
      <c r="O4325" s="7">
        <v>227</v>
      </c>
      <c r="P4325" s="8">
        <v>0.15</v>
      </c>
      <c r="Q4325" s="7">
        <v>98</v>
      </c>
      <c r="R4325" s="9">
        <f t="shared" si="540"/>
        <v>578.85</v>
      </c>
      <c r="S4325" s="9">
        <f t="shared" si="541"/>
        <v>294</v>
      </c>
      <c r="T4325" s="9">
        <f t="shared" si="542"/>
        <v>284.85000000000002</v>
      </c>
      <c r="U4325" s="10">
        <f t="shared" si="543"/>
        <v>0.49209639803057786</v>
      </c>
      <c r="V4325" s="5" t="s">
        <v>42</v>
      </c>
    </row>
    <row r="4326" spans="1:22" x14ac:dyDescent="0.3">
      <c r="A4326" s="5" t="s">
        <v>4413</v>
      </c>
      <c r="B4326" s="6">
        <v>45990</v>
      </c>
      <c r="C4326" s="5">
        <f t="shared" si="536"/>
        <v>2025</v>
      </c>
      <c r="D4326" s="5">
        <f t="shared" si="537"/>
        <v>11</v>
      </c>
      <c r="E4326" s="5" t="str">
        <f t="shared" si="538"/>
        <v>Nov</v>
      </c>
      <c r="F4326" s="5" t="str">
        <f t="shared" si="539"/>
        <v>Q4</v>
      </c>
      <c r="G4326" s="5" t="s">
        <v>58</v>
      </c>
      <c r="H4326" s="5" t="s">
        <v>72</v>
      </c>
      <c r="I4326" s="5" t="s">
        <v>73</v>
      </c>
      <c r="J4326" s="5" t="s">
        <v>38</v>
      </c>
      <c r="K4326" s="5" t="s">
        <v>75</v>
      </c>
      <c r="L4326" s="5" t="s">
        <v>40</v>
      </c>
      <c r="M4326" s="5" t="s">
        <v>49</v>
      </c>
      <c r="N4326" s="5">
        <v>2</v>
      </c>
      <c r="O4326" s="7">
        <v>11034</v>
      </c>
      <c r="P4326" s="8">
        <v>0.05</v>
      </c>
      <c r="Q4326" s="7">
        <v>8074</v>
      </c>
      <c r="R4326" s="9">
        <f t="shared" si="540"/>
        <v>20964.599999999999</v>
      </c>
      <c r="S4326" s="9">
        <f t="shared" si="541"/>
        <v>16148</v>
      </c>
      <c r="T4326" s="9">
        <f t="shared" si="542"/>
        <v>4816.5999999999985</v>
      </c>
      <c r="U4326" s="10">
        <f t="shared" si="543"/>
        <v>0.22974919626417861</v>
      </c>
      <c r="V4326" s="5" t="s">
        <v>42</v>
      </c>
    </row>
    <row r="4327" spans="1:22" x14ac:dyDescent="0.3">
      <c r="A4327" s="5" t="s">
        <v>4414</v>
      </c>
      <c r="B4327" s="6">
        <v>45990</v>
      </c>
      <c r="C4327" s="5">
        <f t="shared" si="536"/>
        <v>2025</v>
      </c>
      <c r="D4327" s="5">
        <f t="shared" si="537"/>
        <v>11</v>
      </c>
      <c r="E4327" s="5" t="str">
        <f t="shared" si="538"/>
        <v>Nov</v>
      </c>
      <c r="F4327" s="5" t="str">
        <f t="shared" si="539"/>
        <v>Q4</v>
      </c>
      <c r="G4327" s="5" t="s">
        <v>58</v>
      </c>
      <c r="H4327" s="5" t="s">
        <v>59</v>
      </c>
      <c r="I4327" s="5" t="s">
        <v>60</v>
      </c>
      <c r="J4327" s="5" t="s">
        <v>46</v>
      </c>
      <c r="K4327" s="5" t="s">
        <v>89</v>
      </c>
      <c r="L4327" s="5" t="s">
        <v>40</v>
      </c>
      <c r="M4327" s="5" t="s">
        <v>56</v>
      </c>
      <c r="N4327" s="5">
        <v>2</v>
      </c>
      <c r="O4327" s="7">
        <v>2408</v>
      </c>
      <c r="P4327" s="8">
        <v>0.05</v>
      </c>
      <c r="Q4327" s="7">
        <v>1399</v>
      </c>
      <c r="R4327" s="9">
        <f t="shared" si="540"/>
        <v>4575.2</v>
      </c>
      <c r="S4327" s="9">
        <f t="shared" si="541"/>
        <v>2798</v>
      </c>
      <c r="T4327" s="9">
        <f t="shared" si="542"/>
        <v>1777.1999999999998</v>
      </c>
      <c r="U4327" s="10">
        <f t="shared" si="543"/>
        <v>0.38844203532086025</v>
      </c>
      <c r="V4327" s="5" t="s">
        <v>42</v>
      </c>
    </row>
    <row r="4328" spans="1:22" x14ac:dyDescent="0.3">
      <c r="A4328" s="5" t="s">
        <v>4415</v>
      </c>
      <c r="B4328" s="6">
        <v>45990</v>
      </c>
      <c r="C4328" s="5">
        <f t="shared" si="536"/>
        <v>2025</v>
      </c>
      <c r="D4328" s="5">
        <f t="shared" si="537"/>
        <v>11</v>
      </c>
      <c r="E4328" s="5" t="str">
        <f t="shared" si="538"/>
        <v>Nov</v>
      </c>
      <c r="F4328" s="5" t="str">
        <f t="shared" si="539"/>
        <v>Q4</v>
      </c>
      <c r="G4328" s="5" t="s">
        <v>51</v>
      </c>
      <c r="H4328" s="5" t="s">
        <v>52</v>
      </c>
      <c r="I4328" s="5" t="s">
        <v>53</v>
      </c>
      <c r="J4328" s="5" t="s">
        <v>38</v>
      </c>
      <c r="K4328" s="5" t="s">
        <v>39</v>
      </c>
      <c r="L4328" s="5" t="s">
        <v>40</v>
      </c>
      <c r="M4328" s="5" t="s">
        <v>49</v>
      </c>
      <c r="N4328" s="5">
        <v>4</v>
      </c>
      <c r="O4328" s="7">
        <v>52320</v>
      </c>
      <c r="P4328" s="8">
        <v>0</v>
      </c>
      <c r="Q4328" s="7">
        <v>44434</v>
      </c>
      <c r="R4328" s="9">
        <f t="shared" si="540"/>
        <v>209280</v>
      </c>
      <c r="S4328" s="9">
        <f t="shared" si="541"/>
        <v>177736</v>
      </c>
      <c r="T4328" s="9">
        <f t="shared" si="542"/>
        <v>31544</v>
      </c>
      <c r="U4328" s="10">
        <f t="shared" si="543"/>
        <v>0.1507262996941896</v>
      </c>
      <c r="V4328" s="5" t="s">
        <v>120</v>
      </c>
    </row>
    <row r="4329" spans="1:22" x14ac:dyDescent="0.3">
      <c r="A4329" s="5" t="s">
        <v>4416</v>
      </c>
      <c r="B4329" s="6">
        <v>45991</v>
      </c>
      <c r="C4329" s="5">
        <f t="shared" si="536"/>
        <v>2025</v>
      </c>
      <c r="D4329" s="5">
        <f t="shared" si="537"/>
        <v>11</v>
      </c>
      <c r="E4329" s="5" t="str">
        <f t="shared" si="538"/>
        <v>Nov</v>
      </c>
      <c r="F4329" s="5" t="str">
        <f t="shared" si="539"/>
        <v>Q4</v>
      </c>
      <c r="G4329" s="5" t="s">
        <v>58</v>
      </c>
      <c r="H4329" s="5" t="s">
        <v>59</v>
      </c>
      <c r="I4329" s="5" t="s">
        <v>60</v>
      </c>
      <c r="J4329" s="5" t="s">
        <v>81</v>
      </c>
      <c r="K4329" s="5" t="s">
        <v>82</v>
      </c>
      <c r="L4329" s="5" t="s">
        <v>76</v>
      </c>
      <c r="M4329" s="5" t="s">
        <v>49</v>
      </c>
      <c r="N4329" s="5">
        <v>3</v>
      </c>
      <c r="O4329" s="7">
        <v>6223</v>
      </c>
      <c r="P4329" s="8">
        <v>0.15</v>
      </c>
      <c r="Q4329" s="7">
        <v>3353</v>
      </c>
      <c r="R4329" s="9">
        <f t="shared" si="540"/>
        <v>15868.65</v>
      </c>
      <c r="S4329" s="9">
        <f t="shared" si="541"/>
        <v>10059</v>
      </c>
      <c r="T4329" s="9">
        <f t="shared" si="542"/>
        <v>5809.65</v>
      </c>
      <c r="U4329" s="10">
        <f t="shared" si="543"/>
        <v>0.36610864818368288</v>
      </c>
      <c r="V4329" s="5" t="s">
        <v>42</v>
      </c>
    </row>
    <row r="4330" spans="1:22" x14ac:dyDescent="0.3">
      <c r="A4330" s="5" t="s">
        <v>4417</v>
      </c>
      <c r="B4330" s="6">
        <v>45991</v>
      </c>
      <c r="C4330" s="5">
        <f t="shared" si="536"/>
        <v>2025</v>
      </c>
      <c r="D4330" s="5">
        <f t="shared" si="537"/>
        <v>11</v>
      </c>
      <c r="E4330" s="5" t="str">
        <f t="shared" si="538"/>
        <v>Nov</v>
      </c>
      <c r="F4330" s="5" t="str">
        <f t="shared" si="539"/>
        <v>Q4</v>
      </c>
      <c r="G4330" s="5" t="s">
        <v>58</v>
      </c>
      <c r="H4330" s="5" t="s">
        <v>72</v>
      </c>
      <c r="I4330" s="5" t="s">
        <v>73</v>
      </c>
      <c r="J4330" s="5" t="s">
        <v>46</v>
      </c>
      <c r="K4330" s="5" t="s">
        <v>89</v>
      </c>
      <c r="L4330" s="5" t="s">
        <v>40</v>
      </c>
      <c r="M4330" s="5" t="s">
        <v>56</v>
      </c>
      <c r="N4330" s="5">
        <v>4</v>
      </c>
      <c r="O4330" s="7">
        <v>2388</v>
      </c>
      <c r="P4330" s="8">
        <v>0.15</v>
      </c>
      <c r="Q4330" s="7">
        <v>1378</v>
      </c>
      <c r="R4330" s="9">
        <f t="shared" si="540"/>
        <v>8119.2</v>
      </c>
      <c r="S4330" s="9">
        <f t="shared" si="541"/>
        <v>5512</v>
      </c>
      <c r="T4330" s="9">
        <f t="shared" si="542"/>
        <v>2607.1999999999998</v>
      </c>
      <c r="U4330" s="10">
        <f t="shared" si="543"/>
        <v>0.32111538082569707</v>
      </c>
      <c r="V4330" s="5" t="s">
        <v>42</v>
      </c>
    </row>
    <row r="4331" spans="1:22" x14ac:dyDescent="0.3">
      <c r="A4331" s="5" t="s">
        <v>4418</v>
      </c>
      <c r="B4331" s="6">
        <v>45991</v>
      </c>
      <c r="C4331" s="5">
        <f t="shared" si="536"/>
        <v>2025</v>
      </c>
      <c r="D4331" s="5">
        <f t="shared" si="537"/>
        <v>11</v>
      </c>
      <c r="E4331" s="5" t="str">
        <f t="shared" si="538"/>
        <v>Nov</v>
      </c>
      <c r="F4331" s="5" t="str">
        <f t="shared" si="539"/>
        <v>Q4</v>
      </c>
      <c r="G4331" s="5" t="s">
        <v>63</v>
      </c>
      <c r="H4331" s="5" t="s">
        <v>86</v>
      </c>
      <c r="I4331" s="5" t="s">
        <v>87</v>
      </c>
      <c r="J4331" s="5" t="s">
        <v>81</v>
      </c>
      <c r="K4331" s="5" t="s">
        <v>146</v>
      </c>
      <c r="L4331" s="5" t="s">
        <v>76</v>
      </c>
      <c r="M4331" s="5" t="s">
        <v>56</v>
      </c>
      <c r="N4331" s="5">
        <v>1</v>
      </c>
      <c r="O4331" s="7">
        <v>8418</v>
      </c>
      <c r="P4331" s="8">
        <v>0.1</v>
      </c>
      <c r="Q4331" s="7">
        <v>5269</v>
      </c>
      <c r="R4331" s="9">
        <f t="shared" si="540"/>
        <v>7576.2</v>
      </c>
      <c r="S4331" s="9">
        <f t="shared" si="541"/>
        <v>5269</v>
      </c>
      <c r="T4331" s="9">
        <f t="shared" si="542"/>
        <v>2307.1999999999998</v>
      </c>
      <c r="U4331" s="10">
        <f t="shared" si="543"/>
        <v>0.30453261529526676</v>
      </c>
      <c r="V4331" s="5" t="s">
        <v>42</v>
      </c>
    </row>
    <row r="4332" spans="1:22" x14ac:dyDescent="0.3">
      <c r="A4332" s="5" t="s">
        <v>4419</v>
      </c>
      <c r="B4332" s="6">
        <v>45991</v>
      </c>
      <c r="C4332" s="5">
        <f t="shared" si="536"/>
        <v>2025</v>
      </c>
      <c r="D4332" s="5">
        <f t="shared" si="537"/>
        <v>11</v>
      </c>
      <c r="E4332" s="5" t="str">
        <f t="shared" si="538"/>
        <v>Nov</v>
      </c>
      <c r="F4332" s="5" t="str">
        <f t="shared" si="539"/>
        <v>Q4</v>
      </c>
      <c r="G4332" s="5" t="s">
        <v>58</v>
      </c>
      <c r="H4332" s="5" t="s">
        <v>59</v>
      </c>
      <c r="I4332" s="5" t="s">
        <v>60</v>
      </c>
      <c r="J4332" s="5" t="s">
        <v>54</v>
      </c>
      <c r="K4332" s="5" t="s">
        <v>99</v>
      </c>
      <c r="L4332" s="5" t="s">
        <v>76</v>
      </c>
      <c r="M4332" s="5" t="s">
        <v>56</v>
      </c>
      <c r="N4332" s="5">
        <v>2</v>
      </c>
      <c r="O4332" s="7">
        <v>1899</v>
      </c>
      <c r="P4332" s="8">
        <v>0</v>
      </c>
      <c r="Q4332" s="7">
        <v>972</v>
      </c>
      <c r="R4332" s="9">
        <f t="shared" si="540"/>
        <v>3798</v>
      </c>
      <c r="S4332" s="9">
        <f t="shared" si="541"/>
        <v>1944</v>
      </c>
      <c r="T4332" s="9">
        <f t="shared" si="542"/>
        <v>1854</v>
      </c>
      <c r="U4332" s="10">
        <f t="shared" si="543"/>
        <v>0.4881516587677725</v>
      </c>
      <c r="V4332" s="5" t="s">
        <v>42</v>
      </c>
    </row>
    <row r="4333" spans="1:22" x14ac:dyDescent="0.3">
      <c r="A4333" s="5" t="s">
        <v>4420</v>
      </c>
      <c r="B4333" s="6">
        <v>45991</v>
      </c>
      <c r="C4333" s="5">
        <f t="shared" si="536"/>
        <v>2025</v>
      </c>
      <c r="D4333" s="5">
        <f t="shared" si="537"/>
        <v>11</v>
      </c>
      <c r="E4333" s="5" t="str">
        <f t="shared" si="538"/>
        <v>Nov</v>
      </c>
      <c r="F4333" s="5" t="str">
        <f t="shared" si="539"/>
        <v>Q4</v>
      </c>
      <c r="G4333" s="5" t="s">
        <v>51</v>
      </c>
      <c r="H4333" s="5" t="s">
        <v>52</v>
      </c>
      <c r="I4333" s="5" t="s">
        <v>53</v>
      </c>
      <c r="J4333" s="5" t="s">
        <v>81</v>
      </c>
      <c r="K4333" s="5" t="s">
        <v>130</v>
      </c>
      <c r="L4333" s="5" t="s">
        <v>76</v>
      </c>
      <c r="M4333" s="5" t="s">
        <v>56</v>
      </c>
      <c r="N4333" s="5">
        <v>4</v>
      </c>
      <c r="O4333" s="7">
        <v>13411</v>
      </c>
      <c r="P4333" s="8">
        <v>0.2</v>
      </c>
      <c r="Q4333" s="7">
        <v>7825</v>
      </c>
      <c r="R4333" s="9">
        <f t="shared" si="540"/>
        <v>42915.200000000004</v>
      </c>
      <c r="S4333" s="9">
        <f t="shared" si="541"/>
        <v>31300</v>
      </c>
      <c r="T4333" s="9">
        <f t="shared" si="542"/>
        <v>11615.200000000004</v>
      </c>
      <c r="U4333" s="10">
        <f t="shared" si="543"/>
        <v>0.27065468645142055</v>
      </c>
      <c r="V4333" s="5" t="s">
        <v>42</v>
      </c>
    </row>
    <row r="4334" spans="1:22" x14ac:dyDescent="0.3">
      <c r="A4334" s="5" t="s">
        <v>4421</v>
      </c>
      <c r="B4334" s="6">
        <v>45992</v>
      </c>
      <c r="C4334" s="5">
        <f t="shared" si="536"/>
        <v>2025</v>
      </c>
      <c r="D4334" s="5">
        <f t="shared" si="537"/>
        <v>12</v>
      </c>
      <c r="E4334" s="5" t="str">
        <f t="shared" si="538"/>
        <v>Dec</v>
      </c>
      <c r="F4334" s="5" t="str">
        <f t="shared" si="539"/>
        <v>Q4</v>
      </c>
      <c r="G4334" s="5" t="s">
        <v>35</v>
      </c>
      <c r="H4334" s="5" t="s">
        <v>44</v>
      </c>
      <c r="I4334" s="5" t="s">
        <v>45</v>
      </c>
      <c r="J4334" s="5" t="s">
        <v>81</v>
      </c>
      <c r="K4334" s="5" t="s">
        <v>146</v>
      </c>
      <c r="L4334" s="5" t="s">
        <v>40</v>
      </c>
      <c r="M4334" s="5" t="s">
        <v>41</v>
      </c>
      <c r="N4334" s="5">
        <v>2</v>
      </c>
      <c r="O4334" s="7">
        <v>8442</v>
      </c>
      <c r="P4334" s="8">
        <v>0.15</v>
      </c>
      <c r="Q4334" s="7">
        <v>5257</v>
      </c>
      <c r="R4334" s="9">
        <f t="shared" si="540"/>
        <v>14351.4</v>
      </c>
      <c r="S4334" s="9">
        <f t="shared" si="541"/>
        <v>10514</v>
      </c>
      <c r="T4334" s="9">
        <f t="shared" si="542"/>
        <v>3837.3999999999996</v>
      </c>
      <c r="U4334" s="10">
        <f t="shared" si="543"/>
        <v>0.26738854745878449</v>
      </c>
      <c r="V4334" s="5" t="s">
        <v>42</v>
      </c>
    </row>
    <row r="4335" spans="1:22" x14ac:dyDescent="0.3">
      <c r="A4335" s="5" t="s">
        <v>4422</v>
      </c>
      <c r="B4335" s="6">
        <v>45992</v>
      </c>
      <c r="C4335" s="5">
        <f t="shared" si="536"/>
        <v>2025</v>
      </c>
      <c r="D4335" s="5">
        <f t="shared" si="537"/>
        <v>12</v>
      </c>
      <c r="E4335" s="5" t="str">
        <f t="shared" si="538"/>
        <v>Dec</v>
      </c>
      <c r="F4335" s="5" t="str">
        <f t="shared" si="539"/>
        <v>Q4</v>
      </c>
      <c r="G4335" s="5" t="s">
        <v>51</v>
      </c>
      <c r="H4335" s="5" t="s">
        <v>106</v>
      </c>
      <c r="I4335" s="5" t="s">
        <v>107</v>
      </c>
      <c r="J4335" s="5" t="s">
        <v>46</v>
      </c>
      <c r="K4335" s="5" t="s">
        <v>61</v>
      </c>
      <c r="L4335" s="5" t="s">
        <v>40</v>
      </c>
      <c r="M4335" s="5" t="s">
        <v>41</v>
      </c>
      <c r="N4335" s="5">
        <v>2</v>
      </c>
      <c r="O4335" s="7">
        <v>235</v>
      </c>
      <c r="P4335" s="8">
        <v>0.05</v>
      </c>
      <c r="Q4335" s="7">
        <v>98</v>
      </c>
      <c r="R4335" s="9">
        <f t="shared" si="540"/>
        <v>446.5</v>
      </c>
      <c r="S4335" s="9">
        <f t="shared" si="541"/>
        <v>196</v>
      </c>
      <c r="T4335" s="9">
        <f t="shared" si="542"/>
        <v>250.5</v>
      </c>
      <c r="U4335" s="10">
        <f t="shared" si="543"/>
        <v>0.56103023516237405</v>
      </c>
      <c r="V4335" s="5" t="s">
        <v>42</v>
      </c>
    </row>
    <row r="4336" spans="1:22" x14ac:dyDescent="0.3">
      <c r="A4336" s="5" t="s">
        <v>4423</v>
      </c>
      <c r="B4336" s="6">
        <v>45993</v>
      </c>
      <c r="C4336" s="5">
        <f t="shared" si="536"/>
        <v>2025</v>
      </c>
      <c r="D4336" s="5">
        <f t="shared" si="537"/>
        <v>12</v>
      </c>
      <c r="E4336" s="5" t="str">
        <f t="shared" si="538"/>
        <v>Dec</v>
      </c>
      <c r="F4336" s="5" t="str">
        <f t="shared" si="539"/>
        <v>Q4</v>
      </c>
      <c r="G4336" s="5" t="s">
        <v>51</v>
      </c>
      <c r="H4336" s="5" t="s">
        <v>52</v>
      </c>
      <c r="I4336" s="5" t="s">
        <v>53</v>
      </c>
      <c r="J4336" s="5" t="s">
        <v>38</v>
      </c>
      <c r="K4336" s="5" t="s">
        <v>118</v>
      </c>
      <c r="L4336" s="5" t="s">
        <v>76</v>
      </c>
      <c r="M4336" s="5" t="s">
        <v>56</v>
      </c>
      <c r="N4336" s="5">
        <v>2</v>
      </c>
      <c r="O4336" s="7">
        <v>17856</v>
      </c>
      <c r="P4336" s="8">
        <v>0</v>
      </c>
      <c r="Q4336" s="7">
        <v>14165</v>
      </c>
      <c r="R4336" s="9">
        <f t="shared" si="540"/>
        <v>35712</v>
      </c>
      <c r="S4336" s="9">
        <f t="shared" si="541"/>
        <v>28330</v>
      </c>
      <c r="T4336" s="9">
        <f t="shared" si="542"/>
        <v>7382</v>
      </c>
      <c r="U4336" s="10">
        <f t="shared" si="543"/>
        <v>0.20670922939068101</v>
      </c>
      <c r="V4336" s="5" t="s">
        <v>42</v>
      </c>
    </row>
    <row r="4337" spans="1:22" x14ac:dyDescent="0.3">
      <c r="A4337" s="5" t="s">
        <v>4424</v>
      </c>
      <c r="B4337" s="6">
        <v>45993</v>
      </c>
      <c r="C4337" s="5">
        <f t="shared" si="536"/>
        <v>2025</v>
      </c>
      <c r="D4337" s="5">
        <f t="shared" si="537"/>
        <v>12</v>
      </c>
      <c r="E4337" s="5" t="str">
        <f t="shared" si="538"/>
        <v>Dec</v>
      </c>
      <c r="F4337" s="5" t="str">
        <f t="shared" si="539"/>
        <v>Q4</v>
      </c>
      <c r="G4337" s="5" t="s">
        <v>51</v>
      </c>
      <c r="H4337" s="5" t="s">
        <v>52</v>
      </c>
      <c r="I4337" s="5" t="s">
        <v>53</v>
      </c>
      <c r="J4337" s="5" t="s">
        <v>46</v>
      </c>
      <c r="K4337" s="5" t="s">
        <v>47</v>
      </c>
      <c r="L4337" s="5" t="s">
        <v>76</v>
      </c>
      <c r="M4337" s="5" t="s">
        <v>56</v>
      </c>
      <c r="N4337" s="5">
        <v>2</v>
      </c>
      <c r="O4337" s="7">
        <v>457</v>
      </c>
      <c r="P4337" s="8">
        <v>0.05</v>
      </c>
      <c r="Q4337" s="7">
        <v>205</v>
      </c>
      <c r="R4337" s="9">
        <f t="shared" si="540"/>
        <v>868.3</v>
      </c>
      <c r="S4337" s="9">
        <f t="shared" si="541"/>
        <v>410</v>
      </c>
      <c r="T4337" s="9">
        <f t="shared" si="542"/>
        <v>458.29999999999995</v>
      </c>
      <c r="U4337" s="10">
        <f t="shared" si="543"/>
        <v>0.52781296786824827</v>
      </c>
      <c r="V4337" s="5" t="s">
        <v>42</v>
      </c>
    </row>
    <row r="4338" spans="1:22" x14ac:dyDescent="0.3">
      <c r="A4338" s="5" t="s">
        <v>4425</v>
      </c>
      <c r="B4338" s="6">
        <v>45993</v>
      </c>
      <c r="C4338" s="5">
        <f t="shared" si="536"/>
        <v>2025</v>
      </c>
      <c r="D4338" s="5">
        <f t="shared" si="537"/>
        <v>12</v>
      </c>
      <c r="E4338" s="5" t="str">
        <f t="shared" si="538"/>
        <v>Dec</v>
      </c>
      <c r="F4338" s="5" t="str">
        <f t="shared" si="539"/>
        <v>Q4</v>
      </c>
      <c r="G4338" s="5" t="s">
        <v>35</v>
      </c>
      <c r="H4338" s="5" t="s">
        <v>91</v>
      </c>
      <c r="I4338" s="5" t="s">
        <v>92</v>
      </c>
      <c r="J4338" s="5" t="s">
        <v>38</v>
      </c>
      <c r="K4338" s="5" t="s">
        <v>104</v>
      </c>
      <c r="L4338" s="5" t="s">
        <v>48</v>
      </c>
      <c r="M4338" s="5" t="s">
        <v>49</v>
      </c>
      <c r="N4338" s="5">
        <v>1</v>
      </c>
      <c r="O4338" s="7">
        <v>1619</v>
      </c>
      <c r="P4338" s="8">
        <v>0</v>
      </c>
      <c r="Q4338" s="7">
        <v>791</v>
      </c>
      <c r="R4338" s="9">
        <f t="shared" si="540"/>
        <v>1619</v>
      </c>
      <c r="S4338" s="9">
        <f t="shared" si="541"/>
        <v>791</v>
      </c>
      <c r="T4338" s="9">
        <f t="shared" si="542"/>
        <v>828</v>
      </c>
      <c r="U4338" s="10">
        <f t="shared" si="543"/>
        <v>0.51142680667078444</v>
      </c>
      <c r="V4338" s="5" t="s">
        <v>42</v>
      </c>
    </row>
    <row r="4339" spans="1:22" x14ac:dyDescent="0.3">
      <c r="A4339" s="5" t="s">
        <v>4426</v>
      </c>
      <c r="B4339" s="6">
        <v>45993</v>
      </c>
      <c r="C4339" s="5">
        <f t="shared" si="536"/>
        <v>2025</v>
      </c>
      <c r="D4339" s="5">
        <f t="shared" si="537"/>
        <v>12</v>
      </c>
      <c r="E4339" s="5" t="str">
        <f t="shared" si="538"/>
        <v>Dec</v>
      </c>
      <c r="F4339" s="5" t="str">
        <f t="shared" si="539"/>
        <v>Q4</v>
      </c>
      <c r="G4339" s="5" t="s">
        <v>63</v>
      </c>
      <c r="H4339" s="5" t="s">
        <v>86</v>
      </c>
      <c r="I4339" s="5" t="s">
        <v>87</v>
      </c>
      <c r="J4339" s="5" t="s">
        <v>46</v>
      </c>
      <c r="K4339" s="5" t="s">
        <v>61</v>
      </c>
      <c r="L4339" s="5" t="s">
        <v>76</v>
      </c>
      <c r="M4339" s="5" t="s">
        <v>41</v>
      </c>
      <c r="N4339" s="5">
        <v>1</v>
      </c>
      <c r="O4339" s="7">
        <v>234</v>
      </c>
      <c r="P4339" s="8">
        <v>0.15</v>
      </c>
      <c r="Q4339" s="7">
        <v>97</v>
      </c>
      <c r="R4339" s="9">
        <f t="shared" si="540"/>
        <v>198.9</v>
      </c>
      <c r="S4339" s="9">
        <f t="shared" si="541"/>
        <v>97</v>
      </c>
      <c r="T4339" s="9">
        <f t="shared" si="542"/>
        <v>101.9</v>
      </c>
      <c r="U4339" s="10">
        <f t="shared" si="543"/>
        <v>0.51231774761186533</v>
      </c>
      <c r="V4339" s="5" t="s">
        <v>42</v>
      </c>
    </row>
    <row r="4340" spans="1:22" x14ac:dyDescent="0.3">
      <c r="A4340" s="5" t="s">
        <v>4427</v>
      </c>
      <c r="B4340" s="6">
        <v>45994</v>
      </c>
      <c r="C4340" s="5">
        <f t="shared" si="536"/>
        <v>2025</v>
      </c>
      <c r="D4340" s="5">
        <f t="shared" si="537"/>
        <v>12</v>
      </c>
      <c r="E4340" s="5" t="str">
        <f t="shared" si="538"/>
        <v>Dec</v>
      </c>
      <c r="F4340" s="5" t="str">
        <f t="shared" si="539"/>
        <v>Q4</v>
      </c>
      <c r="G4340" s="5" t="s">
        <v>35</v>
      </c>
      <c r="H4340" s="5" t="s">
        <v>91</v>
      </c>
      <c r="I4340" s="5" t="s">
        <v>92</v>
      </c>
      <c r="J4340" s="5" t="s">
        <v>38</v>
      </c>
      <c r="K4340" s="5" t="s">
        <v>75</v>
      </c>
      <c r="L4340" s="5" t="s">
        <v>40</v>
      </c>
      <c r="M4340" s="5" t="s">
        <v>56</v>
      </c>
      <c r="N4340" s="5">
        <v>3</v>
      </c>
      <c r="O4340" s="7">
        <v>10485</v>
      </c>
      <c r="P4340" s="8">
        <v>0.05</v>
      </c>
      <c r="Q4340" s="7">
        <v>7881</v>
      </c>
      <c r="R4340" s="9">
        <f t="shared" si="540"/>
        <v>29882.25</v>
      </c>
      <c r="S4340" s="9">
        <f t="shared" si="541"/>
        <v>23643</v>
      </c>
      <c r="T4340" s="9">
        <f t="shared" si="542"/>
        <v>6239.25</v>
      </c>
      <c r="U4340" s="10">
        <f t="shared" si="543"/>
        <v>0.20879451848505384</v>
      </c>
      <c r="V4340" s="5" t="s">
        <v>42</v>
      </c>
    </row>
    <row r="4341" spans="1:22" x14ac:dyDescent="0.3">
      <c r="A4341" s="5" t="s">
        <v>4428</v>
      </c>
      <c r="B4341" s="6">
        <v>45994</v>
      </c>
      <c r="C4341" s="5">
        <f t="shared" si="536"/>
        <v>2025</v>
      </c>
      <c r="D4341" s="5">
        <f t="shared" si="537"/>
        <v>12</v>
      </c>
      <c r="E4341" s="5" t="str">
        <f t="shared" si="538"/>
        <v>Dec</v>
      </c>
      <c r="F4341" s="5" t="str">
        <f t="shared" si="539"/>
        <v>Q4</v>
      </c>
      <c r="G4341" s="5" t="s">
        <v>51</v>
      </c>
      <c r="H4341" s="5" t="s">
        <v>106</v>
      </c>
      <c r="I4341" s="5" t="s">
        <v>107</v>
      </c>
      <c r="J4341" s="5" t="s">
        <v>46</v>
      </c>
      <c r="K4341" s="5" t="s">
        <v>47</v>
      </c>
      <c r="L4341" s="5" t="s">
        <v>76</v>
      </c>
      <c r="M4341" s="5" t="s">
        <v>49</v>
      </c>
      <c r="N4341" s="5">
        <v>3</v>
      </c>
      <c r="O4341" s="7">
        <v>450</v>
      </c>
      <c r="P4341" s="8">
        <v>0.1</v>
      </c>
      <c r="Q4341" s="7">
        <v>201</v>
      </c>
      <c r="R4341" s="9">
        <f t="shared" si="540"/>
        <v>1215</v>
      </c>
      <c r="S4341" s="9">
        <f t="shared" si="541"/>
        <v>603</v>
      </c>
      <c r="T4341" s="9">
        <f t="shared" si="542"/>
        <v>612</v>
      </c>
      <c r="U4341" s="10">
        <f t="shared" si="543"/>
        <v>0.50370370370370365</v>
      </c>
      <c r="V4341" s="5" t="s">
        <v>42</v>
      </c>
    </row>
    <row r="4342" spans="1:22" x14ac:dyDescent="0.3">
      <c r="A4342" s="5" t="s">
        <v>4429</v>
      </c>
      <c r="B4342" s="6">
        <v>45994</v>
      </c>
      <c r="C4342" s="5">
        <f t="shared" si="536"/>
        <v>2025</v>
      </c>
      <c r="D4342" s="5">
        <f t="shared" si="537"/>
        <v>12</v>
      </c>
      <c r="E4342" s="5" t="str">
        <f t="shared" si="538"/>
        <v>Dec</v>
      </c>
      <c r="F4342" s="5" t="str">
        <f t="shared" si="539"/>
        <v>Q4</v>
      </c>
      <c r="G4342" s="5" t="s">
        <v>63</v>
      </c>
      <c r="H4342" s="5" t="s">
        <v>86</v>
      </c>
      <c r="I4342" s="5" t="s">
        <v>87</v>
      </c>
      <c r="J4342" s="5" t="s">
        <v>38</v>
      </c>
      <c r="K4342" s="5" t="s">
        <v>118</v>
      </c>
      <c r="L4342" s="5" t="s">
        <v>48</v>
      </c>
      <c r="M4342" s="5" t="s">
        <v>41</v>
      </c>
      <c r="N4342" s="5">
        <v>2</v>
      </c>
      <c r="O4342" s="7">
        <v>17813</v>
      </c>
      <c r="P4342" s="8">
        <v>0.05</v>
      </c>
      <c r="Q4342" s="7">
        <v>14058</v>
      </c>
      <c r="R4342" s="9">
        <f t="shared" si="540"/>
        <v>33844.699999999997</v>
      </c>
      <c r="S4342" s="9">
        <f t="shared" si="541"/>
        <v>28116</v>
      </c>
      <c r="T4342" s="9">
        <f t="shared" si="542"/>
        <v>5728.6999999999971</v>
      </c>
      <c r="U4342" s="10">
        <f t="shared" si="543"/>
        <v>0.16926431612630627</v>
      </c>
      <c r="V4342" s="5" t="s">
        <v>42</v>
      </c>
    </row>
    <row r="4343" spans="1:22" x14ac:dyDescent="0.3">
      <c r="A4343" s="5" t="s">
        <v>4430</v>
      </c>
      <c r="B4343" s="6">
        <v>45994</v>
      </c>
      <c r="C4343" s="5">
        <f t="shared" si="536"/>
        <v>2025</v>
      </c>
      <c r="D4343" s="5">
        <f t="shared" si="537"/>
        <v>12</v>
      </c>
      <c r="E4343" s="5" t="str">
        <f t="shared" si="538"/>
        <v>Dec</v>
      </c>
      <c r="F4343" s="5" t="str">
        <f t="shared" si="539"/>
        <v>Q4</v>
      </c>
      <c r="G4343" s="5" t="s">
        <v>63</v>
      </c>
      <c r="H4343" s="5" t="s">
        <v>109</v>
      </c>
      <c r="I4343" s="5" t="s">
        <v>110</v>
      </c>
      <c r="J4343" s="5" t="s">
        <v>54</v>
      </c>
      <c r="K4343" s="5" t="s">
        <v>84</v>
      </c>
      <c r="L4343" s="5" t="s">
        <v>48</v>
      </c>
      <c r="M4343" s="5" t="s">
        <v>41</v>
      </c>
      <c r="N4343" s="5">
        <v>1</v>
      </c>
      <c r="O4343" s="7">
        <v>2392</v>
      </c>
      <c r="P4343" s="8">
        <v>0.05</v>
      </c>
      <c r="Q4343" s="7">
        <v>1182</v>
      </c>
      <c r="R4343" s="9">
        <f t="shared" si="540"/>
        <v>2272.4</v>
      </c>
      <c r="S4343" s="9">
        <f t="shared" si="541"/>
        <v>1182</v>
      </c>
      <c r="T4343" s="9">
        <f t="shared" si="542"/>
        <v>1090.4000000000001</v>
      </c>
      <c r="U4343" s="10">
        <f t="shared" si="543"/>
        <v>0.47984509769406797</v>
      </c>
      <c r="V4343" s="5" t="s">
        <v>42</v>
      </c>
    </row>
    <row r="4344" spans="1:22" x14ac:dyDescent="0.3">
      <c r="A4344" s="5" t="s">
        <v>4431</v>
      </c>
      <c r="B4344" s="6">
        <v>45995</v>
      </c>
      <c r="C4344" s="5">
        <f t="shared" si="536"/>
        <v>2025</v>
      </c>
      <c r="D4344" s="5">
        <f t="shared" si="537"/>
        <v>12</v>
      </c>
      <c r="E4344" s="5" t="str">
        <f t="shared" si="538"/>
        <v>Dec</v>
      </c>
      <c r="F4344" s="5" t="str">
        <f t="shared" si="539"/>
        <v>Q4</v>
      </c>
      <c r="G4344" s="5" t="s">
        <v>51</v>
      </c>
      <c r="H4344" s="5" t="s">
        <v>52</v>
      </c>
      <c r="I4344" s="5" t="s">
        <v>53</v>
      </c>
      <c r="J4344" s="5" t="s">
        <v>81</v>
      </c>
      <c r="K4344" s="5" t="s">
        <v>94</v>
      </c>
      <c r="L4344" s="5" t="s">
        <v>48</v>
      </c>
      <c r="M4344" s="5" t="s">
        <v>56</v>
      </c>
      <c r="N4344" s="5">
        <v>4</v>
      </c>
      <c r="O4344" s="7">
        <v>30498</v>
      </c>
      <c r="P4344" s="8">
        <v>0.2</v>
      </c>
      <c r="Q4344" s="7">
        <v>20902</v>
      </c>
      <c r="R4344" s="9">
        <f t="shared" si="540"/>
        <v>97593.600000000006</v>
      </c>
      <c r="S4344" s="9">
        <f t="shared" si="541"/>
        <v>83608</v>
      </c>
      <c r="T4344" s="9">
        <f t="shared" si="542"/>
        <v>13985.600000000006</v>
      </c>
      <c r="U4344" s="10">
        <f t="shared" si="543"/>
        <v>0.14330447898222839</v>
      </c>
      <c r="V4344" s="5" t="s">
        <v>42</v>
      </c>
    </row>
    <row r="4345" spans="1:22" x14ac:dyDescent="0.3">
      <c r="A4345" s="5" t="s">
        <v>4432</v>
      </c>
      <c r="B4345" s="6">
        <v>45995</v>
      </c>
      <c r="C4345" s="5">
        <f t="shared" si="536"/>
        <v>2025</v>
      </c>
      <c r="D4345" s="5">
        <f t="shared" si="537"/>
        <v>12</v>
      </c>
      <c r="E4345" s="5" t="str">
        <f t="shared" si="538"/>
        <v>Dec</v>
      </c>
      <c r="F4345" s="5" t="str">
        <f t="shared" si="539"/>
        <v>Q4</v>
      </c>
      <c r="G4345" s="5" t="s">
        <v>35</v>
      </c>
      <c r="H4345" s="5" t="s">
        <v>36</v>
      </c>
      <c r="I4345" s="5" t="s">
        <v>37</v>
      </c>
      <c r="J4345" s="5" t="s">
        <v>38</v>
      </c>
      <c r="K4345" s="5" t="s">
        <v>39</v>
      </c>
      <c r="L4345" s="5" t="s">
        <v>40</v>
      </c>
      <c r="M4345" s="5" t="s">
        <v>41</v>
      </c>
      <c r="N4345" s="5">
        <v>1</v>
      </c>
      <c r="O4345" s="7">
        <v>49000</v>
      </c>
      <c r="P4345" s="8">
        <v>0.15</v>
      </c>
      <c r="Q4345" s="7">
        <v>40927</v>
      </c>
      <c r="R4345" s="9">
        <f t="shared" si="540"/>
        <v>41650</v>
      </c>
      <c r="S4345" s="9">
        <f t="shared" si="541"/>
        <v>40927</v>
      </c>
      <c r="T4345" s="9">
        <f t="shared" si="542"/>
        <v>723</v>
      </c>
      <c r="U4345" s="10">
        <f t="shared" si="543"/>
        <v>1.7358943577430973E-2</v>
      </c>
      <c r="V4345" s="5" t="s">
        <v>42</v>
      </c>
    </row>
    <row r="4346" spans="1:22" x14ac:dyDescent="0.3">
      <c r="A4346" s="5" t="s">
        <v>4433</v>
      </c>
      <c r="B4346" s="6">
        <v>45995</v>
      </c>
      <c r="C4346" s="5">
        <f t="shared" si="536"/>
        <v>2025</v>
      </c>
      <c r="D4346" s="5">
        <f t="shared" si="537"/>
        <v>12</v>
      </c>
      <c r="E4346" s="5" t="str">
        <f t="shared" si="538"/>
        <v>Dec</v>
      </c>
      <c r="F4346" s="5" t="str">
        <f t="shared" si="539"/>
        <v>Q4</v>
      </c>
      <c r="G4346" s="5" t="s">
        <v>35</v>
      </c>
      <c r="H4346" s="5" t="s">
        <v>91</v>
      </c>
      <c r="I4346" s="5" t="s">
        <v>92</v>
      </c>
      <c r="J4346" s="5" t="s">
        <v>54</v>
      </c>
      <c r="K4346" s="5" t="s">
        <v>84</v>
      </c>
      <c r="L4346" s="5" t="s">
        <v>40</v>
      </c>
      <c r="M4346" s="5" t="s">
        <v>49</v>
      </c>
      <c r="N4346" s="5">
        <v>2</v>
      </c>
      <c r="O4346" s="7">
        <v>2258</v>
      </c>
      <c r="P4346" s="8">
        <v>0.1</v>
      </c>
      <c r="Q4346" s="7">
        <v>1136</v>
      </c>
      <c r="R4346" s="9">
        <f t="shared" si="540"/>
        <v>4064.4</v>
      </c>
      <c r="S4346" s="9">
        <f t="shared" si="541"/>
        <v>2272</v>
      </c>
      <c r="T4346" s="9">
        <f t="shared" si="542"/>
        <v>1792.4</v>
      </c>
      <c r="U4346" s="10">
        <f t="shared" si="543"/>
        <v>0.44099990158448971</v>
      </c>
      <c r="V4346" s="5" t="s">
        <v>42</v>
      </c>
    </row>
    <row r="4347" spans="1:22" x14ac:dyDescent="0.3">
      <c r="A4347" s="5" t="s">
        <v>4434</v>
      </c>
      <c r="B4347" s="6">
        <v>45995</v>
      </c>
      <c r="C4347" s="5">
        <f t="shared" si="536"/>
        <v>2025</v>
      </c>
      <c r="D4347" s="5">
        <f t="shared" si="537"/>
        <v>12</v>
      </c>
      <c r="E4347" s="5" t="str">
        <f t="shared" si="538"/>
        <v>Dec</v>
      </c>
      <c r="F4347" s="5" t="str">
        <f t="shared" si="539"/>
        <v>Q4</v>
      </c>
      <c r="G4347" s="5" t="s">
        <v>58</v>
      </c>
      <c r="H4347" s="5" t="s">
        <v>68</v>
      </c>
      <c r="I4347" s="5" t="s">
        <v>69</v>
      </c>
      <c r="J4347" s="5" t="s">
        <v>54</v>
      </c>
      <c r="K4347" s="5" t="s">
        <v>84</v>
      </c>
      <c r="L4347" s="5" t="s">
        <v>48</v>
      </c>
      <c r="M4347" s="5" t="s">
        <v>41</v>
      </c>
      <c r="N4347" s="5">
        <v>1</v>
      </c>
      <c r="O4347" s="7">
        <v>2193</v>
      </c>
      <c r="P4347" s="8">
        <v>0.2</v>
      </c>
      <c r="Q4347" s="7">
        <v>1070</v>
      </c>
      <c r="R4347" s="9">
        <f t="shared" si="540"/>
        <v>1754.4</v>
      </c>
      <c r="S4347" s="9">
        <f t="shared" si="541"/>
        <v>1070</v>
      </c>
      <c r="T4347" s="9">
        <f t="shared" si="542"/>
        <v>684.40000000000009</v>
      </c>
      <c r="U4347" s="10">
        <f t="shared" si="543"/>
        <v>0.39010487916096676</v>
      </c>
      <c r="V4347" s="5" t="s">
        <v>42</v>
      </c>
    </row>
    <row r="4348" spans="1:22" x14ac:dyDescent="0.3">
      <c r="A4348" s="5" t="s">
        <v>4435</v>
      </c>
      <c r="B4348" s="6">
        <v>45995</v>
      </c>
      <c r="C4348" s="5">
        <f t="shared" si="536"/>
        <v>2025</v>
      </c>
      <c r="D4348" s="5">
        <f t="shared" si="537"/>
        <v>12</v>
      </c>
      <c r="E4348" s="5" t="str">
        <f t="shared" si="538"/>
        <v>Dec</v>
      </c>
      <c r="F4348" s="5" t="str">
        <f t="shared" si="539"/>
        <v>Q4</v>
      </c>
      <c r="G4348" s="5" t="s">
        <v>51</v>
      </c>
      <c r="H4348" s="5" t="s">
        <v>52</v>
      </c>
      <c r="I4348" s="5" t="s">
        <v>53</v>
      </c>
      <c r="J4348" s="5" t="s">
        <v>54</v>
      </c>
      <c r="K4348" s="5" t="s">
        <v>99</v>
      </c>
      <c r="L4348" s="5" t="s">
        <v>76</v>
      </c>
      <c r="M4348" s="5" t="s">
        <v>49</v>
      </c>
      <c r="N4348" s="5">
        <v>1</v>
      </c>
      <c r="O4348" s="7">
        <v>1643</v>
      </c>
      <c r="P4348" s="8">
        <v>0</v>
      </c>
      <c r="Q4348" s="7">
        <v>871</v>
      </c>
      <c r="R4348" s="9">
        <f t="shared" si="540"/>
        <v>1643</v>
      </c>
      <c r="S4348" s="9">
        <f t="shared" si="541"/>
        <v>871</v>
      </c>
      <c r="T4348" s="9">
        <f t="shared" si="542"/>
        <v>772</v>
      </c>
      <c r="U4348" s="10">
        <f t="shared" si="543"/>
        <v>0.46987218502738892</v>
      </c>
      <c r="V4348" s="5" t="s">
        <v>42</v>
      </c>
    </row>
    <row r="4349" spans="1:22" x14ac:dyDescent="0.3">
      <c r="A4349" s="5" t="s">
        <v>4436</v>
      </c>
      <c r="B4349" s="6">
        <v>45995</v>
      </c>
      <c r="C4349" s="5">
        <f t="shared" si="536"/>
        <v>2025</v>
      </c>
      <c r="D4349" s="5">
        <f t="shared" si="537"/>
        <v>12</v>
      </c>
      <c r="E4349" s="5" t="str">
        <f t="shared" si="538"/>
        <v>Dec</v>
      </c>
      <c r="F4349" s="5" t="str">
        <f t="shared" si="539"/>
        <v>Q4</v>
      </c>
      <c r="G4349" s="5" t="s">
        <v>63</v>
      </c>
      <c r="H4349" s="5" t="s">
        <v>86</v>
      </c>
      <c r="I4349" s="5" t="s">
        <v>87</v>
      </c>
      <c r="J4349" s="5" t="s">
        <v>38</v>
      </c>
      <c r="K4349" s="5" t="s">
        <v>75</v>
      </c>
      <c r="L4349" s="5" t="s">
        <v>40</v>
      </c>
      <c r="M4349" s="5" t="s">
        <v>49</v>
      </c>
      <c r="N4349" s="5">
        <v>2</v>
      </c>
      <c r="O4349" s="7">
        <v>11377</v>
      </c>
      <c r="P4349" s="8">
        <v>0</v>
      </c>
      <c r="Q4349" s="7">
        <v>8208</v>
      </c>
      <c r="R4349" s="9">
        <f t="shared" si="540"/>
        <v>22754</v>
      </c>
      <c r="S4349" s="9">
        <f t="shared" si="541"/>
        <v>16416</v>
      </c>
      <c r="T4349" s="9">
        <f t="shared" si="542"/>
        <v>6338</v>
      </c>
      <c r="U4349" s="10">
        <f t="shared" si="543"/>
        <v>0.27854443174826404</v>
      </c>
      <c r="V4349" s="5" t="s">
        <v>42</v>
      </c>
    </row>
    <row r="4350" spans="1:22" x14ac:dyDescent="0.3">
      <c r="A4350" s="5" t="s">
        <v>4437</v>
      </c>
      <c r="B4350" s="6">
        <v>45996</v>
      </c>
      <c r="C4350" s="5">
        <f t="shared" si="536"/>
        <v>2025</v>
      </c>
      <c r="D4350" s="5">
        <f t="shared" si="537"/>
        <v>12</v>
      </c>
      <c r="E4350" s="5" t="str">
        <f t="shared" si="538"/>
        <v>Dec</v>
      </c>
      <c r="F4350" s="5" t="str">
        <f t="shared" si="539"/>
        <v>Q4</v>
      </c>
      <c r="G4350" s="5" t="s">
        <v>51</v>
      </c>
      <c r="H4350" s="5" t="s">
        <v>106</v>
      </c>
      <c r="I4350" s="5" t="s">
        <v>107</v>
      </c>
      <c r="J4350" s="5" t="s">
        <v>81</v>
      </c>
      <c r="K4350" s="5" t="s">
        <v>82</v>
      </c>
      <c r="L4350" s="5" t="s">
        <v>48</v>
      </c>
      <c r="M4350" s="5" t="s">
        <v>56</v>
      </c>
      <c r="N4350" s="5">
        <v>3</v>
      </c>
      <c r="O4350" s="7">
        <v>6435</v>
      </c>
      <c r="P4350" s="8">
        <v>0.35</v>
      </c>
      <c r="Q4350" s="7">
        <v>3569</v>
      </c>
      <c r="R4350" s="9">
        <f t="shared" si="540"/>
        <v>12548.25</v>
      </c>
      <c r="S4350" s="9">
        <f t="shared" si="541"/>
        <v>10707</v>
      </c>
      <c r="T4350" s="9">
        <f t="shared" si="542"/>
        <v>1841.25</v>
      </c>
      <c r="U4350" s="10">
        <f t="shared" si="543"/>
        <v>0.1467336082720698</v>
      </c>
      <c r="V4350" s="5" t="s">
        <v>42</v>
      </c>
    </row>
    <row r="4351" spans="1:22" x14ac:dyDescent="0.3">
      <c r="A4351" s="5" t="s">
        <v>4438</v>
      </c>
      <c r="B4351" s="6">
        <v>45996</v>
      </c>
      <c r="C4351" s="5">
        <f t="shared" si="536"/>
        <v>2025</v>
      </c>
      <c r="D4351" s="5">
        <f t="shared" si="537"/>
        <v>12</v>
      </c>
      <c r="E4351" s="5" t="str">
        <f t="shared" si="538"/>
        <v>Dec</v>
      </c>
      <c r="F4351" s="5" t="str">
        <f t="shared" si="539"/>
        <v>Q4</v>
      </c>
      <c r="G4351" s="5" t="s">
        <v>58</v>
      </c>
      <c r="H4351" s="5" t="s">
        <v>72</v>
      </c>
      <c r="I4351" s="5" t="s">
        <v>73</v>
      </c>
      <c r="J4351" s="5" t="s">
        <v>54</v>
      </c>
      <c r="K4351" s="5" t="s">
        <v>84</v>
      </c>
      <c r="L4351" s="5" t="s">
        <v>40</v>
      </c>
      <c r="M4351" s="5" t="s">
        <v>41</v>
      </c>
      <c r="N4351" s="5">
        <v>2</v>
      </c>
      <c r="O4351" s="7">
        <v>2541</v>
      </c>
      <c r="P4351" s="8">
        <v>0.05</v>
      </c>
      <c r="Q4351" s="7">
        <v>1238</v>
      </c>
      <c r="R4351" s="9">
        <f t="shared" si="540"/>
        <v>4827.8999999999996</v>
      </c>
      <c r="S4351" s="9">
        <f t="shared" si="541"/>
        <v>2476</v>
      </c>
      <c r="T4351" s="9">
        <f t="shared" si="542"/>
        <v>2351.8999999999996</v>
      </c>
      <c r="U4351" s="10">
        <f t="shared" si="543"/>
        <v>0.48714762111891297</v>
      </c>
      <c r="V4351" s="5" t="s">
        <v>42</v>
      </c>
    </row>
    <row r="4352" spans="1:22" x14ac:dyDescent="0.3">
      <c r="A4352" s="5" t="s">
        <v>4439</v>
      </c>
      <c r="B4352" s="6">
        <v>45996</v>
      </c>
      <c r="C4352" s="5">
        <f t="shared" si="536"/>
        <v>2025</v>
      </c>
      <c r="D4352" s="5">
        <f t="shared" si="537"/>
        <v>12</v>
      </c>
      <c r="E4352" s="5" t="str">
        <f t="shared" si="538"/>
        <v>Dec</v>
      </c>
      <c r="F4352" s="5" t="str">
        <f t="shared" si="539"/>
        <v>Q4</v>
      </c>
      <c r="G4352" s="5" t="s">
        <v>51</v>
      </c>
      <c r="H4352" s="5" t="s">
        <v>106</v>
      </c>
      <c r="I4352" s="5" t="s">
        <v>107</v>
      </c>
      <c r="J4352" s="5" t="s">
        <v>38</v>
      </c>
      <c r="K4352" s="5" t="s">
        <v>39</v>
      </c>
      <c r="L4352" s="5" t="s">
        <v>40</v>
      </c>
      <c r="M4352" s="5" t="s">
        <v>56</v>
      </c>
      <c r="N4352" s="5">
        <v>1</v>
      </c>
      <c r="O4352" s="7">
        <v>50235</v>
      </c>
      <c r="P4352" s="8">
        <v>0.05</v>
      </c>
      <c r="Q4352" s="7">
        <v>42908</v>
      </c>
      <c r="R4352" s="9">
        <f t="shared" si="540"/>
        <v>47723.25</v>
      </c>
      <c r="S4352" s="9">
        <f t="shared" si="541"/>
        <v>42908</v>
      </c>
      <c r="T4352" s="9">
        <f t="shared" si="542"/>
        <v>4815.25</v>
      </c>
      <c r="U4352" s="10">
        <f t="shared" si="543"/>
        <v>0.10089945676373675</v>
      </c>
      <c r="V4352" s="5" t="s">
        <v>42</v>
      </c>
    </row>
    <row r="4353" spans="1:22" x14ac:dyDescent="0.3">
      <c r="A4353" s="5" t="s">
        <v>4440</v>
      </c>
      <c r="B4353" s="6">
        <v>45996</v>
      </c>
      <c r="C4353" s="5">
        <f t="shared" si="536"/>
        <v>2025</v>
      </c>
      <c r="D4353" s="5">
        <f t="shared" si="537"/>
        <v>12</v>
      </c>
      <c r="E4353" s="5" t="str">
        <f t="shared" si="538"/>
        <v>Dec</v>
      </c>
      <c r="F4353" s="5" t="str">
        <f t="shared" si="539"/>
        <v>Q4</v>
      </c>
      <c r="G4353" s="5" t="s">
        <v>63</v>
      </c>
      <c r="H4353" s="5" t="s">
        <v>86</v>
      </c>
      <c r="I4353" s="5" t="s">
        <v>87</v>
      </c>
      <c r="J4353" s="5" t="s">
        <v>38</v>
      </c>
      <c r="K4353" s="5" t="s">
        <v>75</v>
      </c>
      <c r="L4353" s="5" t="s">
        <v>48</v>
      </c>
      <c r="M4353" s="5" t="s">
        <v>41</v>
      </c>
      <c r="N4353" s="5">
        <v>3</v>
      </c>
      <c r="O4353" s="7">
        <v>11827</v>
      </c>
      <c r="P4353" s="8">
        <v>0.15</v>
      </c>
      <c r="Q4353" s="7">
        <v>8909</v>
      </c>
      <c r="R4353" s="9">
        <f t="shared" si="540"/>
        <v>30158.85</v>
      </c>
      <c r="S4353" s="9">
        <f t="shared" si="541"/>
        <v>26727</v>
      </c>
      <c r="T4353" s="9">
        <f t="shared" si="542"/>
        <v>3431.8499999999985</v>
      </c>
      <c r="U4353" s="10">
        <f t="shared" si="543"/>
        <v>0.11379246887729468</v>
      </c>
      <c r="V4353" s="5" t="s">
        <v>120</v>
      </c>
    </row>
    <row r="4354" spans="1:22" x14ac:dyDescent="0.3">
      <c r="A4354" s="5" t="s">
        <v>4441</v>
      </c>
      <c r="B4354" s="6">
        <v>45996</v>
      </c>
      <c r="C4354" s="5">
        <f t="shared" ref="C4354:C4417" si="544">YEAR(B4354)</f>
        <v>2025</v>
      </c>
      <c r="D4354" s="5">
        <f t="shared" ref="D4354:D4417" si="545">MONTH(B4354)</f>
        <v>12</v>
      </c>
      <c r="E4354" s="5" t="str">
        <f t="shared" ref="E4354:E4417" si="546">TEXT(B4354,"mmm")</f>
        <v>Dec</v>
      </c>
      <c r="F4354" s="5" t="str">
        <f t="shared" ref="F4354:F4417" si="547">"Q"&amp;ROUNDUP(D4354/3,0)</f>
        <v>Q4</v>
      </c>
      <c r="G4354" s="5" t="s">
        <v>63</v>
      </c>
      <c r="H4354" s="5" t="s">
        <v>109</v>
      </c>
      <c r="I4354" s="5" t="s">
        <v>110</v>
      </c>
      <c r="J4354" s="5" t="s">
        <v>38</v>
      </c>
      <c r="K4354" s="5" t="s">
        <v>75</v>
      </c>
      <c r="L4354" s="5" t="s">
        <v>76</v>
      </c>
      <c r="M4354" s="5" t="s">
        <v>56</v>
      </c>
      <c r="N4354" s="5">
        <v>1</v>
      </c>
      <c r="O4354" s="7">
        <v>10213</v>
      </c>
      <c r="P4354" s="8">
        <v>0.1</v>
      </c>
      <c r="Q4354" s="7">
        <v>7729</v>
      </c>
      <c r="R4354" s="9">
        <f t="shared" ref="R4354:R4417" si="548">N4354*O4354*(1-P4354)</f>
        <v>9191.7000000000007</v>
      </c>
      <c r="S4354" s="9">
        <f t="shared" ref="S4354:S4417" si="549">N4354*Q4354</f>
        <v>7729</v>
      </c>
      <c r="T4354" s="9">
        <f t="shared" ref="T4354:T4417" si="550">R4354-S4354</f>
        <v>1462.7000000000007</v>
      </c>
      <c r="U4354" s="10">
        <f t="shared" ref="U4354:U4417" si="551">IF(R4354=0,0,T4354/R4354)</f>
        <v>0.15913269580164721</v>
      </c>
      <c r="V4354" s="5" t="s">
        <v>42</v>
      </c>
    </row>
    <row r="4355" spans="1:22" x14ac:dyDescent="0.3">
      <c r="A4355" s="5" t="s">
        <v>4442</v>
      </c>
      <c r="B4355" s="6">
        <v>45996</v>
      </c>
      <c r="C4355" s="5">
        <f t="shared" si="544"/>
        <v>2025</v>
      </c>
      <c r="D4355" s="5">
        <f t="shared" si="545"/>
        <v>12</v>
      </c>
      <c r="E4355" s="5" t="str">
        <f t="shared" si="546"/>
        <v>Dec</v>
      </c>
      <c r="F4355" s="5" t="str">
        <f t="shared" si="547"/>
        <v>Q4</v>
      </c>
      <c r="G4355" s="5" t="s">
        <v>51</v>
      </c>
      <c r="H4355" s="5" t="s">
        <v>79</v>
      </c>
      <c r="I4355" s="5" t="s">
        <v>80</v>
      </c>
      <c r="J4355" s="5" t="s">
        <v>54</v>
      </c>
      <c r="K4355" s="5" t="s">
        <v>99</v>
      </c>
      <c r="L4355" s="5" t="s">
        <v>76</v>
      </c>
      <c r="M4355" s="5" t="s">
        <v>56</v>
      </c>
      <c r="N4355" s="5">
        <v>1</v>
      </c>
      <c r="O4355" s="7">
        <v>1866</v>
      </c>
      <c r="P4355" s="8">
        <v>0</v>
      </c>
      <c r="Q4355" s="7">
        <v>972</v>
      </c>
      <c r="R4355" s="9">
        <f t="shared" si="548"/>
        <v>1866</v>
      </c>
      <c r="S4355" s="9">
        <f t="shared" si="549"/>
        <v>972</v>
      </c>
      <c r="T4355" s="9">
        <f t="shared" si="550"/>
        <v>894</v>
      </c>
      <c r="U4355" s="10">
        <f t="shared" si="551"/>
        <v>0.47909967845659163</v>
      </c>
      <c r="V4355" s="5" t="s">
        <v>42</v>
      </c>
    </row>
    <row r="4356" spans="1:22" x14ac:dyDescent="0.3">
      <c r="A4356" s="5" t="s">
        <v>4443</v>
      </c>
      <c r="B4356" s="6">
        <v>45996</v>
      </c>
      <c r="C4356" s="5">
        <f t="shared" si="544"/>
        <v>2025</v>
      </c>
      <c r="D4356" s="5">
        <f t="shared" si="545"/>
        <v>12</v>
      </c>
      <c r="E4356" s="5" t="str">
        <f t="shared" si="546"/>
        <v>Dec</v>
      </c>
      <c r="F4356" s="5" t="str">
        <f t="shared" si="547"/>
        <v>Q4</v>
      </c>
      <c r="G4356" s="5" t="s">
        <v>51</v>
      </c>
      <c r="H4356" s="5" t="s">
        <v>106</v>
      </c>
      <c r="I4356" s="5" t="s">
        <v>107</v>
      </c>
      <c r="J4356" s="5" t="s">
        <v>46</v>
      </c>
      <c r="K4356" s="5" t="s">
        <v>89</v>
      </c>
      <c r="L4356" s="5" t="s">
        <v>40</v>
      </c>
      <c r="M4356" s="5" t="s">
        <v>49</v>
      </c>
      <c r="N4356" s="5">
        <v>3</v>
      </c>
      <c r="O4356" s="7">
        <v>2051</v>
      </c>
      <c r="P4356" s="8">
        <v>0.05</v>
      </c>
      <c r="Q4356" s="7">
        <v>1188</v>
      </c>
      <c r="R4356" s="9">
        <f t="shared" si="548"/>
        <v>5845.3499999999995</v>
      </c>
      <c r="S4356" s="9">
        <f t="shared" si="549"/>
        <v>3564</v>
      </c>
      <c r="T4356" s="9">
        <f t="shared" si="550"/>
        <v>2281.3499999999995</v>
      </c>
      <c r="U4356" s="10">
        <f t="shared" si="551"/>
        <v>0.39028458518309422</v>
      </c>
      <c r="V4356" s="5" t="s">
        <v>42</v>
      </c>
    </row>
    <row r="4357" spans="1:22" x14ac:dyDescent="0.3">
      <c r="A4357" s="5" t="s">
        <v>4444</v>
      </c>
      <c r="B4357" s="6">
        <v>45997</v>
      </c>
      <c r="C4357" s="5">
        <f t="shared" si="544"/>
        <v>2025</v>
      </c>
      <c r="D4357" s="5">
        <f t="shared" si="545"/>
        <v>12</v>
      </c>
      <c r="E4357" s="5" t="str">
        <f t="shared" si="546"/>
        <v>Dec</v>
      </c>
      <c r="F4357" s="5" t="str">
        <f t="shared" si="547"/>
        <v>Q4</v>
      </c>
      <c r="G4357" s="5" t="s">
        <v>35</v>
      </c>
      <c r="H4357" s="5" t="s">
        <v>36</v>
      </c>
      <c r="I4357" s="5" t="s">
        <v>37</v>
      </c>
      <c r="J4357" s="5" t="s">
        <v>46</v>
      </c>
      <c r="K4357" s="5" t="s">
        <v>66</v>
      </c>
      <c r="L4357" s="5" t="s">
        <v>76</v>
      </c>
      <c r="M4357" s="5" t="s">
        <v>49</v>
      </c>
      <c r="N4357" s="5">
        <v>2</v>
      </c>
      <c r="O4357" s="7">
        <v>285</v>
      </c>
      <c r="P4357" s="8">
        <v>0.15</v>
      </c>
      <c r="Q4357" s="7">
        <v>116</v>
      </c>
      <c r="R4357" s="9">
        <f t="shared" si="548"/>
        <v>484.5</v>
      </c>
      <c r="S4357" s="9">
        <f t="shared" si="549"/>
        <v>232</v>
      </c>
      <c r="T4357" s="9">
        <f t="shared" si="550"/>
        <v>252.5</v>
      </c>
      <c r="U4357" s="10">
        <f t="shared" si="551"/>
        <v>0.52115583075335392</v>
      </c>
      <c r="V4357" s="5" t="s">
        <v>120</v>
      </c>
    </row>
    <row r="4358" spans="1:22" x14ac:dyDescent="0.3">
      <c r="A4358" s="5" t="s">
        <v>4445</v>
      </c>
      <c r="B4358" s="6">
        <v>45997</v>
      </c>
      <c r="C4358" s="5">
        <f t="shared" si="544"/>
        <v>2025</v>
      </c>
      <c r="D4358" s="5">
        <f t="shared" si="545"/>
        <v>12</v>
      </c>
      <c r="E4358" s="5" t="str">
        <f t="shared" si="546"/>
        <v>Dec</v>
      </c>
      <c r="F4358" s="5" t="str">
        <f t="shared" si="547"/>
        <v>Q4</v>
      </c>
      <c r="G4358" s="5" t="s">
        <v>58</v>
      </c>
      <c r="H4358" s="5" t="s">
        <v>72</v>
      </c>
      <c r="I4358" s="5" t="s">
        <v>73</v>
      </c>
      <c r="J4358" s="5" t="s">
        <v>46</v>
      </c>
      <c r="K4358" s="5" t="s">
        <v>47</v>
      </c>
      <c r="L4358" s="5" t="s">
        <v>76</v>
      </c>
      <c r="M4358" s="5" t="s">
        <v>49</v>
      </c>
      <c r="N4358" s="5">
        <v>1</v>
      </c>
      <c r="O4358" s="7">
        <v>410</v>
      </c>
      <c r="P4358" s="8">
        <v>0</v>
      </c>
      <c r="Q4358" s="7">
        <v>187</v>
      </c>
      <c r="R4358" s="9">
        <f t="shared" si="548"/>
        <v>410</v>
      </c>
      <c r="S4358" s="9">
        <f t="shared" si="549"/>
        <v>187</v>
      </c>
      <c r="T4358" s="9">
        <f t="shared" si="550"/>
        <v>223</v>
      </c>
      <c r="U4358" s="10">
        <f t="shared" si="551"/>
        <v>0.54390243902439028</v>
      </c>
      <c r="V4358" s="5" t="s">
        <v>42</v>
      </c>
    </row>
    <row r="4359" spans="1:22" x14ac:dyDescent="0.3">
      <c r="A4359" s="5" t="s">
        <v>4446</v>
      </c>
      <c r="B4359" s="6">
        <v>45997</v>
      </c>
      <c r="C4359" s="5">
        <f t="shared" si="544"/>
        <v>2025</v>
      </c>
      <c r="D4359" s="5">
        <f t="shared" si="545"/>
        <v>12</v>
      </c>
      <c r="E4359" s="5" t="str">
        <f t="shared" si="546"/>
        <v>Dec</v>
      </c>
      <c r="F4359" s="5" t="str">
        <f t="shared" si="547"/>
        <v>Q4</v>
      </c>
      <c r="G4359" s="5" t="s">
        <v>58</v>
      </c>
      <c r="H4359" s="5" t="s">
        <v>68</v>
      </c>
      <c r="I4359" s="5" t="s">
        <v>69</v>
      </c>
      <c r="J4359" s="5" t="s">
        <v>38</v>
      </c>
      <c r="K4359" s="5" t="s">
        <v>118</v>
      </c>
      <c r="L4359" s="5" t="s">
        <v>40</v>
      </c>
      <c r="M4359" s="5" t="s">
        <v>56</v>
      </c>
      <c r="N4359" s="5">
        <v>3</v>
      </c>
      <c r="O4359" s="7">
        <v>18730</v>
      </c>
      <c r="P4359" s="8">
        <v>0.1</v>
      </c>
      <c r="Q4359" s="7">
        <v>14209</v>
      </c>
      <c r="R4359" s="9">
        <f t="shared" si="548"/>
        <v>50571</v>
      </c>
      <c r="S4359" s="9">
        <f t="shared" si="549"/>
        <v>42627</v>
      </c>
      <c r="T4359" s="9">
        <f t="shared" si="550"/>
        <v>7944</v>
      </c>
      <c r="U4359" s="10">
        <f t="shared" si="551"/>
        <v>0.15708607700065255</v>
      </c>
      <c r="V4359" s="5" t="s">
        <v>42</v>
      </c>
    </row>
    <row r="4360" spans="1:22" x14ac:dyDescent="0.3">
      <c r="A4360" s="5" t="s">
        <v>4447</v>
      </c>
      <c r="B4360" s="6">
        <v>45997</v>
      </c>
      <c r="C4360" s="5">
        <f t="shared" si="544"/>
        <v>2025</v>
      </c>
      <c r="D4360" s="5">
        <f t="shared" si="545"/>
        <v>12</v>
      </c>
      <c r="E4360" s="5" t="str">
        <f t="shared" si="546"/>
        <v>Dec</v>
      </c>
      <c r="F4360" s="5" t="str">
        <f t="shared" si="547"/>
        <v>Q4</v>
      </c>
      <c r="G4360" s="5" t="s">
        <v>35</v>
      </c>
      <c r="H4360" s="5" t="s">
        <v>91</v>
      </c>
      <c r="I4360" s="5" t="s">
        <v>92</v>
      </c>
      <c r="J4360" s="5" t="s">
        <v>38</v>
      </c>
      <c r="K4360" s="5" t="s">
        <v>118</v>
      </c>
      <c r="L4360" s="5" t="s">
        <v>48</v>
      </c>
      <c r="M4360" s="5" t="s">
        <v>41</v>
      </c>
      <c r="N4360" s="5">
        <v>5</v>
      </c>
      <c r="O4360" s="7">
        <v>17595</v>
      </c>
      <c r="P4360" s="8">
        <v>0.1</v>
      </c>
      <c r="Q4360" s="7">
        <v>13677</v>
      </c>
      <c r="R4360" s="9">
        <f t="shared" si="548"/>
        <v>79177.5</v>
      </c>
      <c r="S4360" s="9">
        <f t="shared" si="549"/>
        <v>68385</v>
      </c>
      <c r="T4360" s="9">
        <f t="shared" si="550"/>
        <v>10792.5</v>
      </c>
      <c r="U4360" s="10">
        <f t="shared" si="551"/>
        <v>0.13630766316188311</v>
      </c>
      <c r="V4360" s="5" t="s">
        <v>42</v>
      </c>
    </row>
    <row r="4361" spans="1:22" x14ac:dyDescent="0.3">
      <c r="A4361" s="5" t="s">
        <v>4448</v>
      </c>
      <c r="B4361" s="6">
        <v>45997</v>
      </c>
      <c r="C4361" s="5">
        <f t="shared" si="544"/>
        <v>2025</v>
      </c>
      <c r="D4361" s="5">
        <f t="shared" si="545"/>
        <v>12</v>
      </c>
      <c r="E4361" s="5" t="str">
        <f t="shared" si="546"/>
        <v>Dec</v>
      </c>
      <c r="F4361" s="5" t="str">
        <f t="shared" si="547"/>
        <v>Q4</v>
      </c>
      <c r="G4361" s="5" t="s">
        <v>63</v>
      </c>
      <c r="H4361" s="5" t="s">
        <v>109</v>
      </c>
      <c r="I4361" s="5" t="s">
        <v>110</v>
      </c>
      <c r="J4361" s="5" t="s">
        <v>38</v>
      </c>
      <c r="K4361" s="5" t="s">
        <v>39</v>
      </c>
      <c r="L4361" s="5" t="s">
        <v>48</v>
      </c>
      <c r="M4361" s="5" t="s">
        <v>49</v>
      </c>
      <c r="N4361" s="5">
        <v>4</v>
      </c>
      <c r="O4361" s="7">
        <v>56350</v>
      </c>
      <c r="P4361" s="8">
        <v>0.05</v>
      </c>
      <c r="Q4361" s="7">
        <v>47613</v>
      </c>
      <c r="R4361" s="9">
        <f t="shared" si="548"/>
        <v>214130</v>
      </c>
      <c r="S4361" s="9">
        <f t="shared" si="549"/>
        <v>190452</v>
      </c>
      <c r="T4361" s="9">
        <f t="shared" si="550"/>
        <v>23678</v>
      </c>
      <c r="U4361" s="10">
        <f t="shared" si="551"/>
        <v>0.11057768645215524</v>
      </c>
      <c r="V4361" s="5" t="s">
        <v>120</v>
      </c>
    </row>
    <row r="4362" spans="1:22" x14ac:dyDescent="0.3">
      <c r="A4362" s="5" t="s">
        <v>4449</v>
      </c>
      <c r="B4362" s="6">
        <v>45998</v>
      </c>
      <c r="C4362" s="5">
        <f t="shared" si="544"/>
        <v>2025</v>
      </c>
      <c r="D4362" s="5">
        <f t="shared" si="545"/>
        <v>12</v>
      </c>
      <c r="E4362" s="5" t="str">
        <f t="shared" si="546"/>
        <v>Dec</v>
      </c>
      <c r="F4362" s="5" t="str">
        <f t="shared" si="547"/>
        <v>Q4</v>
      </c>
      <c r="G4362" s="5" t="s">
        <v>63</v>
      </c>
      <c r="H4362" s="5" t="s">
        <v>64</v>
      </c>
      <c r="I4362" s="5" t="s">
        <v>65</v>
      </c>
      <c r="J4362" s="5" t="s">
        <v>54</v>
      </c>
      <c r="K4362" s="5" t="s">
        <v>99</v>
      </c>
      <c r="L4362" s="5" t="s">
        <v>48</v>
      </c>
      <c r="M4362" s="5" t="s">
        <v>49</v>
      </c>
      <c r="N4362" s="5">
        <v>1</v>
      </c>
      <c r="O4362" s="7">
        <v>1942</v>
      </c>
      <c r="P4362" s="8">
        <v>0.1</v>
      </c>
      <c r="Q4362" s="7">
        <v>1030</v>
      </c>
      <c r="R4362" s="9">
        <f t="shared" si="548"/>
        <v>1747.8</v>
      </c>
      <c r="S4362" s="9">
        <f t="shared" si="549"/>
        <v>1030</v>
      </c>
      <c r="T4362" s="9">
        <f t="shared" si="550"/>
        <v>717.8</v>
      </c>
      <c r="U4362" s="10">
        <f t="shared" si="551"/>
        <v>0.41068772170728912</v>
      </c>
      <c r="V4362" s="5" t="s">
        <v>42</v>
      </c>
    </row>
    <row r="4363" spans="1:22" x14ac:dyDescent="0.3">
      <c r="A4363" s="5" t="s">
        <v>4450</v>
      </c>
      <c r="B4363" s="6">
        <v>45998</v>
      </c>
      <c r="C4363" s="5">
        <f t="shared" si="544"/>
        <v>2025</v>
      </c>
      <c r="D4363" s="5">
        <f t="shared" si="545"/>
        <v>12</v>
      </c>
      <c r="E4363" s="5" t="str">
        <f t="shared" si="546"/>
        <v>Dec</v>
      </c>
      <c r="F4363" s="5" t="str">
        <f t="shared" si="547"/>
        <v>Q4</v>
      </c>
      <c r="G4363" s="5" t="s">
        <v>51</v>
      </c>
      <c r="H4363" s="5" t="s">
        <v>79</v>
      </c>
      <c r="I4363" s="5" t="s">
        <v>80</v>
      </c>
      <c r="J4363" s="5" t="s">
        <v>81</v>
      </c>
      <c r="K4363" s="5" t="s">
        <v>130</v>
      </c>
      <c r="L4363" s="5" t="s">
        <v>76</v>
      </c>
      <c r="M4363" s="5" t="s">
        <v>49</v>
      </c>
      <c r="N4363" s="5">
        <v>2</v>
      </c>
      <c r="O4363" s="7">
        <v>14184</v>
      </c>
      <c r="P4363" s="8">
        <v>0.3</v>
      </c>
      <c r="Q4363" s="7">
        <v>8440</v>
      </c>
      <c r="R4363" s="9">
        <f t="shared" si="548"/>
        <v>19857.599999999999</v>
      </c>
      <c r="S4363" s="9">
        <f t="shared" si="549"/>
        <v>16880</v>
      </c>
      <c r="T4363" s="9">
        <f t="shared" si="550"/>
        <v>2977.5999999999985</v>
      </c>
      <c r="U4363" s="10">
        <f t="shared" si="551"/>
        <v>0.14994762710498744</v>
      </c>
      <c r="V4363" s="5" t="s">
        <v>42</v>
      </c>
    </row>
    <row r="4364" spans="1:22" x14ac:dyDescent="0.3">
      <c r="A4364" s="5" t="s">
        <v>4451</v>
      </c>
      <c r="B4364" s="6">
        <v>45998</v>
      </c>
      <c r="C4364" s="5">
        <f t="shared" si="544"/>
        <v>2025</v>
      </c>
      <c r="D4364" s="5">
        <f t="shared" si="545"/>
        <v>12</v>
      </c>
      <c r="E4364" s="5" t="str">
        <f t="shared" si="546"/>
        <v>Dec</v>
      </c>
      <c r="F4364" s="5" t="str">
        <f t="shared" si="547"/>
        <v>Q4</v>
      </c>
      <c r="G4364" s="5" t="s">
        <v>63</v>
      </c>
      <c r="H4364" s="5" t="s">
        <v>86</v>
      </c>
      <c r="I4364" s="5" t="s">
        <v>87</v>
      </c>
      <c r="J4364" s="5" t="s">
        <v>46</v>
      </c>
      <c r="K4364" s="5" t="s">
        <v>47</v>
      </c>
      <c r="L4364" s="5" t="s">
        <v>40</v>
      </c>
      <c r="M4364" s="5" t="s">
        <v>41</v>
      </c>
      <c r="N4364" s="5">
        <v>2</v>
      </c>
      <c r="O4364" s="7">
        <v>467</v>
      </c>
      <c r="P4364" s="8">
        <v>0.2</v>
      </c>
      <c r="Q4364" s="7">
        <v>209</v>
      </c>
      <c r="R4364" s="9">
        <f t="shared" si="548"/>
        <v>747.2</v>
      </c>
      <c r="S4364" s="9">
        <f t="shared" si="549"/>
        <v>418</v>
      </c>
      <c r="T4364" s="9">
        <f t="shared" si="550"/>
        <v>329.20000000000005</v>
      </c>
      <c r="U4364" s="10">
        <f t="shared" si="551"/>
        <v>0.44057815845824416</v>
      </c>
      <c r="V4364" s="5" t="s">
        <v>42</v>
      </c>
    </row>
    <row r="4365" spans="1:22" x14ac:dyDescent="0.3">
      <c r="A4365" s="5" t="s">
        <v>4452</v>
      </c>
      <c r="B4365" s="6">
        <v>45998</v>
      </c>
      <c r="C4365" s="5">
        <f t="shared" si="544"/>
        <v>2025</v>
      </c>
      <c r="D4365" s="5">
        <f t="shared" si="545"/>
        <v>12</v>
      </c>
      <c r="E4365" s="5" t="str">
        <f t="shared" si="546"/>
        <v>Dec</v>
      </c>
      <c r="F4365" s="5" t="str">
        <f t="shared" si="547"/>
        <v>Q4</v>
      </c>
      <c r="G4365" s="5" t="s">
        <v>63</v>
      </c>
      <c r="H4365" s="5" t="s">
        <v>86</v>
      </c>
      <c r="I4365" s="5" t="s">
        <v>87</v>
      </c>
      <c r="J4365" s="5" t="s">
        <v>46</v>
      </c>
      <c r="K4365" s="5" t="s">
        <v>47</v>
      </c>
      <c r="L4365" s="5" t="s">
        <v>76</v>
      </c>
      <c r="M4365" s="5" t="s">
        <v>56</v>
      </c>
      <c r="N4365" s="5">
        <v>1</v>
      </c>
      <c r="O4365" s="7">
        <v>480</v>
      </c>
      <c r="P4365" s="8">
        <v>0.05</v>
      </c>
      <c r="Q4365" s="7">
        <v>217</v>
      </c>
      <c r="R4365" s="9">
        <f t="shared" si="548"/>
        <v>456</v>
      </c>
      <c r="S4365" s="9">
        <f t="shared" si="549"/>
        <v>217</v>
      </c>
      <c r="T4365" s="9">
        <f t="shared" si="550"/>
        <v>239</v>
      </c>
      <c r="U4365" s="10">
        <f t="shared" si="551"/>
        <v>0.52412280701754388</v>
      </c>
      <c r="V4365" s="5" t="s">
        <v>42</v>
      </c>
    </row>
    <row r="4366" spans="1:22" x14ac:dyDescent="0.3">
      <c r="A4366" s="5" t="s">
        <v>4453</v>
      </c>
      <c r="B4366" s="6">
        <v>45998</v>
      </c>
      <c r="C4366" s="5">
        <f t="shared" si="544"/>
        <v>2025</v>
      </c>
      <c r="D4366" s="5">
        <f t="shared" si="545"/>
        <v>12</v>
      </c>
      <c r="E4366" s="5" t="str">
        <f t="shared" si="546"/>
        <v>Dec</v>
      </c>
      <c r="F4366" s="5" t="str">
        <f t="shared" si="547"/>
        <v>Q4</v>
      </c>
      <c r="G4366" s="5" t="s">
        <v>58</v>
      </c>
      <c r="H4366" s="5" t="s">
        <v>68</v>
      </c>
      <c r="I4366" s="5" t="s">
        <v>69</v>
      </c>
      <c r="J4366" s="5" t="s">
        <v>46</v>
      </c>
      <c r="K4366" s="5" t="s">
        <v>61</v>
      </c>
      <c r="L4366" s="5" t="s">
        <v>40</v>
      </c>
      <c r="M4366" s="5" t="s">
        <v>41</v>
      </c>
      <c r="N4366" s="5">
        <v>3</v>
      </c>
      <c r="O4366" s="7">
        <v>247</v>
      </c>
      <c r="P4366" s="8">
        <v>0.15</v>
      </c>
      <c r="Q4366" s="7">
        <v>105</v>
      </c>
      <c r="R4366" s="9">
        <f t="shared" si="548"/>
        <v>629.85</v>
      </c>
      <c r="S4366" s="9">
        <f t="shared" si="549"/>
        <v>315</v>
      </c>
      <c r="T4366" s="9">
        <f t="shared" si="550"/>
        <v>314.85000000000002</v>
      </c>
      <c r="U4366" s="10">
        <f t="shared" si="551"/>
        <v>0.49988092402953088</v>
      </c>
      <c r="V4366" s="5" t="s">
        <v>42</v>
      </c>
    </row>
    <row r="4367" spans="1:22" x14ac:dyDescent="0.3">
      <c r="A4367" s="5" t="s">
        <v>4454</v>
      </c>
      <c r="B4367" s="6">
        <v>45999</v>
      </c>
      <c r="C4367" s="5">
        <f t="shared" si="544"/>
        <v>2025</v>
      </c>
      <c r="D4367" s="5">
        <f t="shared" si="545"/>
        <v>12</v>
      </c>
      <c r="E4367" s="5" t="str">
        <f t="shared" si="546"/>
        <v>Dec</v>
      </c>
      <c r="F4367" s="5" t="str">
        <f t="shared" si="547"/>
        <v>Q4</v>
      </c>
      <c r="G4367" s="5" t="s">
        <v>51</v>
      </c>
      <c r="H4367" s="5" t="s">
        <v>106</v>
      </c>
      <c r="I4367" s="5" t="s">
        <v>107</v>
      </c>
      <c r="J4367" s="5" t="s">
        <v>54</v>
      </c>
      <c r="K4367" s="5" t="s">
        <v>99</v>
      </c>
      <c r="L4367" s="5" t="s">
        <v>76</v>
      </c>
      <c r="M4367" s="5" t="s">
        <v>56</v>
      </c>
      <c r="N4367" s="5">
        <v>1</v>
      </c>
      <c r="O4367" s="7">
        <v>1653</v>
      </c>
      <c r="P4367" s="8">
        <v>0</v>
      </c>
      <c r="Q4367" s="7">
        <v>880</v>
      </c>
      <c r="R4367" s="9">
        <f t="shared" si="548"/>
        <v>1653</v>
      </c>
      <c r="S4367" s="9">
        <f t="shared" si="549"/>
        <v>880</v>
      </c>
      <c r="T4367" s="9">
        <f t="shared" si="550"/>
        <v>773</v>
      </c>
      <c r="U4367" s="10">
        <f t="shared" si="551"/>
        <v>0.46763460375075622</v>
      </c>
      <c r="V4367" s="5" t="s">
        <v>42</v>
      </c>
    </row>
    <row r="4368" spans="1:22" x14ac:dyDescent="0.3">
      <c r="A4368" s="5" t="s">
        <v>4455</v>
      </c>
      <c r="B4368" s="6">
        <v>45999</v>
      </c>
      <c r="C4368" s="5">
        <f t="shared" si="544"/>
        <v>2025</v>
      </c>
      <c r="D4368" s="5">
        <f t="shared" si="545"/>
        <v>12</v>
      </c>
      <c r="E4368" s="5" t="str">
        <f t="shared" si="546"/>
        <v>Dec</v>
      </c>
      <c r="F4368" s="5" t="str">
        <f t="shared" si="547"/>
        <v>Q4</v>
      </c>
      <c r="G4368" s="5" t="s">
        <v>58</v>
      </c>
      <c r="H4368" s="5" t="s">
        <v>59</v>
      </c>
      <c r="I4368" s="5" t="s">
        <v>60</v>
      </c>
      <c r="J4368" s="5" t="s">
        <v>46</v>
      </c>
      <c r="K4368" s="5" t="s">
        <v>89</v>
      </c>
      <c r="L4368" s="5" t="s">
        <v>40</v>
      </c>
      <c r="M4368" s="5" t="s">
        <v>41</v>
      </c>
      <c r="N4368" s="5">
        <v>1</v>
      </c>
      <c r="O4368" s="7">
        <v>1994</v>
      </c>
      <c r="P4368" s="8">
        <v>0.05</v>
      </c>
      <c r="Q4368" s="7">
        <v>1173</v>
      </c>
      <c r="R4368" s="9">
        <f t="shared" si="548"/>
        <v>1894.3</v>
      </c>
      <c r="S4368" s="9">
        <f t="shared" si="549"/>
        <v>1173</v>
      </c>
      <c r="T4368" s="9">
        <f t="shared" si="550"/>
        <v>721.3</v>
      </c>
      <c r="U4368" s="10">
        <f t="shared" si="551"/>
        <v>0.38077390064931638</v>
      </c>
      <c r="V4368" s="5" t="s">
        <v>42</v>
      </c>
    </row>
    <row r="4369" spans="1:22" x14ac:dyDescent="0.3">
      <c r="A4369" s="5" t="s">
        <v>4456</v>
      </c>
      <c r="B4369" s="6">
        <v>46000</v>
      </c>
      <c r="C4369" s="5">
        <f t="shared" si="544"/>
        <v>2025</v>
      </c>
      <c r="D4369" s="5">
        <f t="shared" si="545"/>
        <v>12</v>
      </c>
      <c r="E4369" s="5" t="str">
        <f t="shared" si="546"/>
        <v>Dec</v>
      </c>
      <c r="F4369" s="5" t="str">
        <f t="shared" si="547"/>
        <v>Q4</v>
      </c>
      <c r="G4369" s="5" t="s">
        <v>58</v>
      </c>
      <c r="H4369" s="5" t="s">
        <v>59</v>
      </c>
      <c r="I4369" s="5" t="s">
        <v>60</v>
      </c>
      <c r="J4369" s="5" t="s">
        <v>54</v>
      </c>
      <c r="K4369" s="5" t="s">
        <v>55</v>
      </c>
      <c r="L4369" s="5" t="s">
        <v>40</v>
      </c>
      <c r="M4369" s="5" t="s">
        <v>49</v>
      </c>
      <c r="N4369" s="5">
        <v>3</v>
      </c>
      <c r="O4369" s="7">
        <v>2966</v>
      </c>
      <c r="P4369" s="8">
        <v>0.1</v>
      </c>
      <c r="Q4369" s="7">
        <v>1733</v>
      </c>
      <c r="R4369" s="9">
        <f t="shared" si="548"/>
        <v>8008.2</v>
      </c>
      <c r="S4369" s="9">
        <f t="shared" si="549"/>
        <v>5199</v>
      </c>
      <c r="T4369" s="9">
        <f t="shared" si="550"/>
        <v>2809.2</v>
      </c>
      <c r="U4369" s="10">
        <f t="shared" si="551"/>
        <v>0.35079043979920582</v>
      </c>
      <c r="V4369" s="5" t="s">
        <v>42</v>
      </c>
    </row>
    <row r="4370" spans="1:22" x14ac:dyDescent="0.3">
      <c r="A4370" s="5" t="s">
        <v>4457</v>
      </c>
      <c r="B4370" s="6">
        <v>46000</v>
      </c>
      <c r="C4370" s="5">
        <f t="shared" si="544"/>
        <v>2025</v>
      </c>
      <c r="D4370" s="5">
        <f t="shared" si="545"/>
        <v>12</v>
      </c>
      <c r="E4370" s="5" t="str">
        <f t="shared" si="546"/>
        <v>Dec</v>
      </c>
      <c r="F4370" s="5" t="str">
        <f t="shared" si="547"/>
        <v>Q4</v>
      </c>
      <c r="G4370" s="5" t="s">
        <v>51</v>
      </c>
      <c r="H4370" s="5" t="s">
        <v>79</v>
      </c>
      <c r="I4370" s="5" t="s">
        <v>80</v>
      </c>
      <c r="J4370" s="5" t="s">
        <v>81</v>
      </c>
      <c r="K4370" s="5" t="s">
        <v>82</v>
      </c>
      <c r="L4370" s="5" t="s">
        <v>40</v>
      </c>
      <c r="M4370" s="5" t="s">
        <v>41</v>
      </c>
      <c r="N4370" s="5">
        <v>1</v>
      </c>
      <c r="O4370" s="7">
        <v>6369</v>
      </c>
      <c r="P4370" s="8">
        <v>0.3</v>
      </c>
      <c r="Q4370" s="7">
        <v>3449</v>
      </c>
      <c r="R4370" s="9">
        <f t="shared" si="548"/>
        <v>4458.2999999999993</v>
      </c>
      <c r="S4370" s="9">
        <f t="shared" si="549"/>
        <v>3449</v>
      </c>
      <c r="T4370" s="9">
        <f t="shared" si="550"/>
        <v>1009.2999999999993</v>
      </c>
      <c r="U4370" s="10">
        <f t="shared" si="551"/>
        <v>0.22638673934010708</v>
      </c>
      <c r="V4370" s="5" t="s">
        <v>42</v>
      </c>
    </row>
    <row r="4371" spans="1:22" x14ac:dyDescent="0.3">
      <c r="A4371" s="5" t="s">
        <v>4458</v>
      </c>
      <c r="B4371" s="6">
        <v>46000</v>
      </c>
      <c r="C4371" s="5">
        <f t="shared" si="544"/>
        <v>2025</v>
      </c>
      <c r="D4371" s="5">
        <f t="shared" si="545"/>
        <v>12</v>
      </c>
      <c r="E4371" s="5" t="str">
        <f t="shared" si="546"/>
        <v>Dec</v>
      </c>
      <c r="F4371" s="5" t="str">
        <f t="shared" si="547"/>
        <v>Q4</v>
      </c>
      <c r="G4371" s="5" t="s">
        <v>51</v>
      </c>
      <c r="H4371" s="5" t="s">
        <v>79</v>
      </c>
      <c r="I4371" s="5" t="s">
        <v>80</v>
      </c>
      <c r="J4371" s="5" t="s">
        <v>38</v>
      </c>
      <c r="K4371" s="5" t="s">
        <v>39</v>
      </c>
      <c r="L4371" s="5" t="s">
        <v>76</v>
      </c>
      <c r="M4371" s="5" t="s">
        <v>49</v>
      </c>
      <c r="N4371" s="5">
        <v>2</v>
      </c>
      <c r="O4371" s="7">
        <v>47380</v>
      </c>
      <c r="P4371" s="8">
        <v>0</v>
      </c>
      <c r="Q4371" s="7">
        <v>39109</v>
      </c>
      <c r="R4371" s="9">
        <f t="shared" si="548"/>
        <v>94760</v>
      </c>
      <c r="S4371" s="9">
        <f t="shared" si="549"/>
        <v>78218</v>
      </c>
      <c r="T4371" s="9">
        <f t="shared" si="550"/>
        <v>16542</v>
      </c>
      <c r="U4371" s="10">
        <f t="shared" si="551"/>
        <v>0.17456732798649219</v>
      </c>
      <c r="V4371" s="5" t="s">
        <v>42</v>
      </c>
    </row>
    <row r="4372" spans="1:22" x14ac:dyDescent="0.3">
      <c r="A4372" s="5" t="s">
        <v>4459</v>
      </c>
      <c r="B4372" s="6">
        <v>46001</v>
      </c>
      <c r="C4372" s="5">
        <f t="shared" si="544"/>
        <v>2025</v>
      </c>
      <c r="D4372" s="5">
        <f t="shared" si="545"/>
        <v>12</v>
      </c>
      <c r="E4372" s="5" t="str">
        <f t="shared" si="546"/>
        <v>Dec</v>
      </c>
      <c r="F4372" s="5" t="str">
        <f t="shared" si="547"/>
        <v>Q4</v>
      </c>
      <c r="G4372" s="5" t="s">
        <v>58</v>
      </c>
      <c r="H4372" s="5" t="s">
        <v>59</v>
      </c>
      <c r="I4372" s="5" t="s">
        <v>60</v>
      </c>
      <c r="J4372" s="5" t="s">
        <v>81</v>
      </c>
      <c r="K4372" s="5" t="s">
        <v>82</v>
      </c>
      <c r="L4372" s="5" t="s">
        <v>40</v>
      </c>
      <c r="M4372" s="5" t="s">
        <v>41</v>
      </c>
      <c r="N4372" s="5">
        <v>3</v>
      </c>
      <c r="O4372" s="7">
        <v>6856</v>
      </c>
      <c r="P4372" s="8">
        <v>0.1</v>
      </c>
      <c r="Q4372" s="7">
        <v>3828</v>
      </c>
      <c r="R4372" s="9">
        <f t="shared" si="548"/>
        <v>18511.2</v>
      </c>
      <c r="S4372" s="9">
        <f t="shared" si="549"/>
        <v>11484</v>
      </c>
      <c r="T4372" s="9">
        <f t="shared" si="550"/>
        <v>7027.2000000000007</v>
      </c>
      <c r="U4372" s="10">
        <f t="shared" si="551"/>
        <v>0.3796188253597822</v>
      </c>
      <c r="V4372" s="5" t="s">
        <v>42</v>
      </c>
    </row>
    <row r="4373" spans="1:22" x14ac:dyDescent="0.3">
      <c r="A4373" s="5" t="s">
        <v>4460</v>
      </c>
      <c r="B4373" s="6">
        <v>46001</v>
      </c>
      <c r="C4373" s="5">
        <f t="shared" si="544"/>
        <v>2025</v>
      </c>
      <c r="D4373" s="5">
        <f t="shared" si="545"/>
        <v>12</v>
      </c>
      <c r="E4373" s="5" t="str">
        <f t="shared" si="546"/>
        <v>Dec</v>
      </c>
      <c r="F4373" s="5" t="str">
        <f t="shared" si="547"/>
        <v>Q4</v>
      </c>
      <c r="G4373" s="5" t="s">
        <v>51</v>
      </c>
      <c r="H4373" s="5" t="s">
        <v>106</v>
      </c>
      <c r="I4373" s="5" t="s">
        <v>107</v>
      </c>
      <c r="J4373" s="5" t="s">
        <v>54</v>
      </c>
      <c r="K4373" s="5" t="s">
        <v>84</v>
      </c>
      <c r="L4373" s="5" t="s">
        <v>76</v>
      </c>
      <c r="M4373" s="5" t="s">
        <v>41</v>
      </c>
      <c r="N4373" s="5">
        <v>2</v>
      </c>
      <c r="O4373" s="7">
        <v>2547</v>
      </c>
      <c r="P4373" s="8">
        <v>0.05</v>
      </c>
      <c r="Q4373" s="7">
        <v>1252</v>
      </c>
      <c r="R4373" s="9">
        <f t="shared" si="548"/>
        <v>4839.3</v>
      </c>
      <c r="S4373" s="9">
        <f t="shared" si="549"/>
        <v>2504</v>
      </c>
      <c r="T4373" s="9">
        <f t="shared" si="550"/>
        <v>2335.3000000000002</v>
      </c>
      <c r="U4373" s="10">
        <f t="shared" si="551"/>
        <v>0.48256979315190213</v>
      </c>
      <c r="V4373" s="5" t="s">
        <v>120</v>
      </c>
    </row>
    <row r="4374" spans="1:22" x14ac:dyDescent="0.3">
      <c r="A4374" s="5" t="s">
        <v>4461</v>
      </c>
      <c r="B4374" s="6">
        <v>46001</v>
      </c>
      <c r="C4374" s="5">
        <f t="shared" si="544"/>
        <v>2025</v>
      </c>
      <c r="D4374" s="5">
        <f t="shared" si="545"/>
        <v>12</v>
      </c>
      <c r="E4374" s="5" t="str">
        <f t="shared" si="546"/>
        <v>Dec</v>
      </c>
      <c r="F4374" s="5" t="str">
        <f t="shared" si="547"/>
        <v>Q4</v>
      </c>
      <c r="G4374" s="5" t="s">
        <v>63</v>
      </c>
      <c r="H4374" s="5" t="s">
        <v>86</v>
      </c>
      <c r="I4374" s="5" t="s">
        <v>87</v>
      </c>
      <c r="J4374" s="5" t="s">
        <v>54</v>
      </c>
      <c r="K4374" s="5" t="s">
        <v>84</v>
      </c>
      <c r="L4374" s="5" t="s">
        <v>76</v>
      </c>
      <c r="M4374" s="5" t="s">
        <v>49</v>
      </c>
      <c r="N4374" s="5">
        <v>2</v>
      </c>
      <c r="O4374" s="7">
        <v>2180</v>
      </c>
      <c r="P4374" s="8">
        <v>0.05</v>
      </c>
      <c r="Q4374" s="7">
        <v>1073</v>
      </c>
      <c r="R4374" s="9">
        <f t="shared" si="548"/>
        <v>4142</v>
      </c>
      <c r="S4374" s="9">
        <f t="shared" si="549"/>
        <v>2146</v>
      </c>
      <c r="T4374" s="9">
        <f t="shared" si="550"/>
        <v>1996</v>
      </c>
      <c r="U4374" s="10">
        <f t="shared" si="551"/>
        <v>0.48189280540801543</v>
      </c>
      <c r="V4374" s="5" t="s">
        <v>42</v>
      </c>
    </row>
    <row r="4375" spans="1:22" x14ac:dyDescent="0.3">
      <c r="A4375" s="5" t="s">
        <v>4462</v>
      </c>
      <c r="B4375" s="6">
        <v>46001</v>
      </c>
      <c r="C4375" s="5">
        <f t="shared" si="544"/>
        <v>2025</v>
      </c>
      <c r="D4375" s="5">
        <f t="shared" si="545"/>
        <v>12</v>
      </c>
      <c r="E4375" s="5" t="str">
        <f t="shared" si="546"/>
        <v>Dec</v>
      </c>
      <c r="F4375" s="5" t="str">
        <f t="shared" si="547"/>
        <v>Q4</v>
      </c>
      <c r="G4375" s="5" t="s">
        <v>63</v>
      </c>
      <c r="H4375" s="5" t="s">
        <v>64</v>
      </c>
      <c r="I4375" s="5" t="s">
        <v>65</v>
      </c>
      <c r="J4375" s="5" t="s">
        <v>46</v>
      </c>
      <c r="K4375" s="5" t="s">
        <v>47</v>
      </c>
      <c r="L4375" s="5" t="s">
        <v>40</v>
      </c>
      <c r="M4375" s="5" t="s">
        <v>49</v>
      </c>
      <c r="N4375" s="5">
        <v>3</v>
      </c>
      <c r="O4375" s="7">
        <v>434</v>
      </c>
      <c r="P4375" s="8">
        <v>0.1</v>
      </c>
      <c r="Q4375" s="7">
        <v>196</v>
      </c>
      <c r="R4375" s="9">
        <f t="shared" si="548"/>
        <v>1171.8</v>
      </c>
      <c r="S4375" s="9">
        <f t="shared" si="549"/>
        <v>588</v>
      </c>
      <c r="T4375" s="9">
        <f t="shared" si="550"/>
        <v>583.79999999999995</v>
      </c>
      <c r="U4375" s="10">
        <f t="shared" si="551"/>
        <v>0.49820788530465948</v>
      </c>
      <c r="V4375" s="5" t="s">
        <v>42</v>
      </c>
    </row>
    <row r="4376" spans="1:22" x14ac:dyDescent="0.3">
      <c r="A4376" s="5" t="s">
        <v>4463</v>
      </c>
      <c r="B4376" s="6">
        <v>46001</v>
      </c>
      <c r="C4376" s="5">
        <f t="shared" si="544"/>
        <v>2025</v>
      </c>
      <c r="D4376" s="5">
        <f t="shared" si="545"/>
        <v>12</v>
      </c>
      <c r="E4376" s="5" t="str">
        <f t="shared" si="546"/>
        <v>Dec</v>
      </c>
      <c r="F4376" s="5" t="str">
        <f t="shared" si="547"/>
        <v>Q4</v>
      </c>
      <c r="G4376" s="5" t="s">
        <v>51</v>
      </c>
      <c r="H4376" s="5" t="s">
        <v>52</v>
      </c>
      <c r="I4376" s="5" t="s">
        <v>53</v>
      </c>
      <c r="J4376" s="5" t="s">
        <v>46</v>
      </c>
      <c r="K4376" s="5" t="s">
        <v>61</v>
      </c>
      <c r="L4376" s="5" t="s">
        <v>40</v>
      </c>
      <c r="M4376" s="5" t="s">
        <v>41</v>
      </c>
      <c r="N4376" s="5">
        <v>2</v>
      </c>
      <c r="O4376" s="7">
        <v>257</v>
      </c>
      <c r="P4376" s="8">
        <v>0.05</v>
      </c>
      <c r="Q4376" s="7">
        <v>110</v>
      </c>
      <c r="R4376" s="9">
        <f t="shared" si="548"/>
        <v>488.29999999999995</v>
      </c>
      <c r="S4376" s="9">
        <f t="shared" si="549"/>
        <v>220</v>
      </c>
      <c r="T4376" s="9">
        <f t="shared" si="550"/>
        <v>268.29999999999995</v>
      </c>
      <c r="U4376" s="10">
        <f t="shared" si="551"/>
        <v>0.54945730083964772</v>
      </c>
      <c r="V4376" s="5" t="s">
        <v>42</v>
      </c>
    </row>
    <row r="4377" spans="1:22" x14ac:dyDescent="0.3">
      <c r="A4377" s="5" t="s">
        <v>4464</v>
      </c>
      <c r="B4377" s="6">
        <v>46001</v>
      </c>
      <c r="C4377" s="5">
        <f t="shared" si="544"/>
        <v>2025</v>
      </c>
      <c r="D4377" s="5">
        <f t="shared" si="545"/>
        <v>12</v>
      </c>
      <c r="E4377" s="5" t="str">
        <f t="shared" si="546"/>
        <v>Dec</v>
      </c>
      <c r="F4377" s="5" t="str">
        <f t="shared" si="547"/>
        <v>Q4</v>
      </c>
      <c r="G4377" s="5" t="s">
        <v>51</v>
      </c>
      <c r="H4377" s="5" t="s">
        <v>79</v>
      </c>
      <c r="I4377" s="5" t="s">
        <v>80</v>
      </c>
      <c r="J4377" s="5" t="s">
        <v>54</v>
      </c>
      <c r="K4377" s="5" t="s">
        <v>99</v>
      </c>
      <c r="L4377" s="5" t="s">
        <v>76</v>
      </c>
      <c r="M4377" s="5" t="s">
        <v>49</v>
      </c>
      <c r="N4377" s="5">
        <v>2</v>
      </c>
      <c r="O4377" s="7">
        <v>1697</v>
      </c>
      <c r="P4377" s="8">
        <v>0.05</v>
      </c>
      <c r="Q4377" s="7">
        <v>863</v>
      </c>
      <c r="R4377" s="9">
        <f t="shared" si="548"/>
        <v>3224.2999999999997</v>
      </c>
      <c r="S4377" s="9">
        <f t="shared" si="549"/>
        <v>1726</v>
      </c>
      <c r="T4377" s="9">
        <f t="shared" si="550"/>
        <v>1498.2999999999997</v>
      </c>
      <c r="U4377" s="10">
        <f t="shared" si="551"/>
        <v>0.46469001023477957</v>
      </c>
      <c r="V4377" s="5" t="s">
        <v>42</v>
      </c>
    </row>
    <row r="4378" spans="1:22" x14ac:dyDescent="0.3">
      <c r="A4378" s="5" t="s">
        <v>4465</v>
      </c>
      <c r="B4378" s="6">
        <v>46002</v>
      </c>
      <c r="C4378" s="5">
        <f t="shared" si="544"/>
        <v>2025</v>
      </c>
      <c r="D4378" s="5">
        <f t="shared" si="545"/>
        <v>12</v>
      </c>
      <c r="E4378" s="5" t="str">
        <f t="shared" si="546"/>
        <v>Dec</v>
      </c>
      <c r="F4378" s="5" t="str">
        <f t="shared" si="547"/>
        <v>Q4</v>
      </c>
      <c r="G4378" s="5" t="s">
        <v>51</v>
      </c>
      <c r="H4378" s="5" t="s">
        <v>79</v>
      </c>
      <c r="I4378" s="5" t="s">
        <v>80</v>
      </c>
      <c r="J4378" s="5" t="s">
        <v>38</v>
      </c>
      <c r="K4378" s="5" t="s">
        <v>118</v>
      </c>
      <c r="L4378" s="5" t="s">
        <v>76</v>
      </c>
      <c r="M4378" s="5" t="s">
        <v>56</v>
      </c>
      <c r="N4378" s="5">
        <v>2</v>
      </c>
      <c r="O4378" s="7">
        <v>16394</v>
      </c>
      <c r="P4378" s="8">
        <v>0.1</v>
      </c>
      <c r="Q4378" s="7">
        <v>12505</v>
      </c>
      <c r="R4378" s="9">
        <f t="shared" si="548"/>
        <v>29509.200000000001</v>
      </c>
      <c r="S4378" s="9">
        <f t="shared" si="549"/>
        <v>25010</v>
      </c>
      <c r="T4378" s="9">
        <f t="shared" si="550"/>
        <v>4499.2000000000007</v>
      </c>
      <c r="U4378" s="10">
        <f t="shared" si="551"/>
        <v>0.15246770498691936</v>
      </c>
      <c r="V4378" s="5" t="s">
        <v>42</v>
      </c>
    </row>
    <row r="4379" spans="1:22" x14ac:dyDescent="0.3">
      <c r="A4379" s="5" t="s">
        <v>4466</v>
      </c>
      <c r="B4379" s="6">
        <v>46002</v>
      </c>
      <c r="C4379" s="5">
        <f t="shared" si="544"/>
        <v>2025</v>
      </c>
      <c r="D4379" s="5">
        <f t="shared" si="545"/>
        <v>12</v>
      </c>
      <c r="E4379" s="5" t="str">
        <f t="shared" si="546"/>
        <v>Dec</v>
      </c>
      <c r="F4379" s="5" t="str">
        <f t="shared" si="547"/>
        <v>Q4</v>
      </c>
      <c r="G4379" s="5" t="s">
        <v>51</v>
      </c>
      <c r="H4379" s="5" t="s">
        <v>52</v>
      </c>
      <c r="I4379" s="5" t="s">
        <v>53</v>
      </c>
      <c r="J4379" s="5" t="s">
        <v>81</v>
      </c>
      <c r="K4379" s="5" t="s">
        <v>94</v>
      </c>
      <c r="L4379" s="5" t="s">
        <v>48</v>
      </c>
      <c r="M4379" s="5" t="s">
        <v>49</v>
      </c>
      <c r="N4379" s="5">
        <v>2</v>
      </c>
      <c r="O4379" s="7">
        <v>28956</v>
      </c>
      <c r="P4379" s="8">
        <v>0.3</v>
      </c>
      <c r="Q4379" s="7">
        <v>19671</v>
      </c>
      <c r="R4379" s="9">
        <f t="shared" si="548"/>
        <v>40538.399999999994</v>
      </c>
      <c r="S4379" s="9">
        <f t="shared" si="549"/>
        <v>39342</v>
      </c>
      <c r="T4379" s="9">
        <f t="shared" si="550"/>
        <v>1196.3999999999942</v>
      </c>
      <c r="U4379" s="10">
        <f t="shared" si="551"/>
        <v>2.9512758273636707E-2</v>
      </c>
      <c r="V4379" s="5" t="s">
        <v>42</v>
      </c>
    </row>
    <row r="4380" spans="1:22" x14ac:dyDescent="0.3">
      <c r="A4380" s="5" t="s">
        <v>4467</v>
      </c>
      <c r="B4380" s="6">
        <v>46002</v>
      </c>
      <c r="C4380" s="5">
        <f t="shared" si="544"/>
        <v>2025</v>
      </c>
      <c r="D4380" s="5">
        <f t="shared" si="545"/>
        <v>12</v>
      </c>
      <c r="E4380" s="5" t="str">
        <f t="shared" si="546"/>
        <v>Dec</v>
      </c>
      <c r="F4380" s="5" t="str">
        <f t="shared" si="547"/>
        <v>Q4</v>
      </c>
      <c r="G4380" s="5" t="s">
        <v>51</v>
      </c>
      <c r="H4380" s="5" t="s">
        <v>79</v>
      </c>
      <c r="I4380" s="5" t="s">
        <v>80</v>
      </c>
      <c r="J4380" s="5" t="s">
        <v>38</v>
      </c>
      <c r="K4380" s="5" t="s">
        <v>75</v>
      </c>
      <c r="L4380" s="5" t="s">
        <v>40</v>
      </c>
      <c r="M4380" s="5" t="s">
        <v>49</v>
      </c>
      <c r="N4380" s="5">
        <v>1</v>
      </c>
      <c r="O4380" s="7">
        <v>10075</v>
      </c>
      <c r="P4380" s="8">
        <v>0.1</v>
      </c>
      <c r="Q4380" s="7">
        <v>7243</v>
      </c>
      <c r="R4380" s="9">
        <f t="shared" si="548"/>
        <v>9067.5</v>
      </c>
      <c r="S4380" s="9">
        <f t="shared" si="549"/>
        <v>7243</v>
      </c>
      <c r="T4380" s="9">
        <f t="shared" si="550"/>
        <v>1824.5</v>
      </c>
      <c r="U4380" s="10">
        <f t="shared" si="551"/>
        <v>0.20121312379376896</v>
      </c>
      <c r="V4380" s="5" t="s">
        <v>42</v>
      </c>
    </row>
    <row r="4381" spans="1:22" x14ac:dyDescent="0.3">
      <c r="A4381" s="5" t="s">
        <v>4468</v>
      </c>
      <c r="B4381" s="6">
        <v>46002</v>
      </c>
      <c r="C4381" s="5">
        <f t="shared" si="544"/>
        <v>2025</v>
      </c>
      <c r="D4381" s="5">
        <f t="shared" si="545"/>
        <v>12</v>
      </c>
      <c r="E4381" s="5" t="str">
        <f t="shared" si="546"/>
        <v>Dec</v>
      </c>
      <c r="F4381" s="5" t="str">
        <f t="shared" si="547"/>
        <v>Q4</v>
      </c>
      <c r="G4381" s="5" t="s">
        <v>51</v>
      </c>
      <c r="H4381" s="5" t="s">
        <v>79</v>
      </c>
      <c r="I4381" s="5" t="s">
        <v>80</v>
      </c>
      <c r="J4381" s="5" t="s">
        <v>46</v>
      </c>
      <c r="K4381" s="5" t="s">
        <v>66</v>
      </c>
      <c r="L4381" s="5" t="s">
        <v>40</v>
      </c>
      <c r="M4381" s="5" t="s">
        <v>41</v>
      </c>
      <c r="N4381" s="5">
        <v>2</v>
      </c>
      <c r="O4381" s="7">
        <v>310</v>
      </c>
      <c r="P4381" s="8">
        <v>0.05</v>
      </c>
      <c r="Q4381" s="7">
        <v>123</v>
      </c>
      <c r="R4381" s="9">
        <f t="shared" si="548"/>
        <v>589</v>
      </c>
      <c r="S4381" s="9">
        <f t="shared" si="549"/>
        <v>246</v>
      </c>
      <c r="T4381" s="9">
        <f t="shared" si="550"/>
        <v>343</v>
      </c>
      <c r="U4381" s="10">
        <f t="shared" si="551"/>
        <v>0.58234295415959259</v>
      </c>
      <c r="V4381" s="5" t="s">
        <v>120</v>
      </c>
    </row>
    <row r="4382" spans="1:22" x14ac:dyDescent="0.3">
      <c r="A4382" s="5" t="s">
        <v>4469</v>
      </c>
      <c r="B4382" s="6">
        <v>46002</v>
      </c>
      <c r="C4382" s="5">
        <f t="shared" si="544"/>
        <v>2025</v>
      </c>
      <c r="D4382" s="5">
        <f t="shared" si="545"/>
        <v>12</v>
      </c>
      <c r="E4382" s="5" t="str">
        <f t="shared" si="546"/>
        <v>Dec</v>
      </c>
      <c r="F4382" s="5" t="str">
        <f t="shared" si="547"/>
        <v>Q4</v>
      </c>
      <c r="G4382" s="5" t="s">
        <v>51</v>
      </c>
      <c r="H4382" s="5" t="s">
        <v>79</v>
      </c>
      <c r="I4382" s="5" t="s">
        <v>80</v>
      </c>
      <c r="J4382" s="5" t="s">
        <v>38</v>
      </c>
      <c r="K4382" s="5" t="s">
        <v>104</v>
      </c>
      <c r="L4382" s="5" t="s">
        <v>76</v>
      </c>
      <c r="M4382" s="5" t="s">
        <v>49</v>
      </c>
      <c r="N4382" s="5">
        <v>1</v>
      </c>
      <c r="O4382" s="7">
        <v>1601</v>
      </c>
      <c r="P4382" s="8">
        <v>0</v>
      </c>
      <c r="Q4382" s="7">
        <v>797</v>
      </c>
      <c r="R4382" s="9">
        <f t="shared" si="548"/>
        <v>1601</v>
      </c>
      <c r="S4382" s="9">
        <f t="shared" si="549"/>
        <v>797</v>
      </c>
      <c r="T4382" s="9">
        <f t="shared" si="550"/>
        <v>804</v>
      </c>
      <c r="U4382" s="10">
        <f t="shared" si="551"/>
        <v>0.50218613366645848</v>
      </c>
      <c r="V4382" s="5" t="s">
        <v>42</v>
      </c>
    </row>
    <row r="4383" spans="1:22" x14ac:dyDescent="0.3">
      <c r="A4383" s="5" t="s">
        <v>4470</v>
      </c>
      <c r="B4383" s="6">
        <v>46002</v>
      </c>
      <c r="C4383" s="5">
        <f t="shared" si="544"/>
        <v>2025</v>
      </c>
      <c r="D4383" s="5">
        <f t="shared" si="545"/>
        <v>12</v>
      </c>
      <c r="E4383" s="5" t="str">
        <f t="shared" si="546"/>
        <v>Dec</v>
      </c>
      <c r="F4383" s="5" t="str">
        <f t="shared" si="547"/>
        <v>Q4</v>
      </c>
      <c r="G4383" s="5" t="s">
        <v>58</v>
      </c>
      <c r="H4383" s="5" t="s">
        <v>72</v>
      </c>
      <c r="I4383" s="5" t="s">
        <v>73</v>
      </c>
      <c r="J4383" s="5" t="s">
        <v>81</v>
      </c>
      <c r="K4383" s="5" t="s">
        <v>94</v>
      </c>
      <c r="L4383" s="5" t="s">
        <v>76</v>
      </c>
      <c r="M4383" s="5" t="s">
        <v>41</v>
      </c>
      <c r="N4383" s="5">
        <v>2</v>
      </c>
      <c r="O4383" s="7">
        <v>30478</v>
      </c>
      <c r="P4383" s="8">
        <v>0.05</v>
      </c>
      <c r="Q4383" s="7">
        <v>21150</v>
      </c>
      <c r="R4383" s="9">
        <f t="shared" si="548"/>
        <v>57908.2</v>
      </c>
      <c r="S4383" s="9">
        <f t="shared" si="549"/>
        <v>42300</v>
      </c>
      <c r="T4383" s="9">
        <f t="shared" si="550"/>
        <v>15608.199999999997</v>
      </c>
      <c r="U4383" s="10">
        <f t="shared" si="551"/>
        <v>0.26953350302720508</v>
      </c>
      <c r="V4383" s="5" t="s">
        <v>42</v>
      </c>
    </row>
    <row r="4384" spans="1:22" x14ac:dyDescent="0.3">
      <c r="A4384" s="5" t="s">
        <v>4471</v>
      </c>
      <c r="B4384" s="6">
        <v>46002</v>
      </c>
      <c r="C4384" s="5">
        <f t="shared" si="544"/>
        <v>2025</v>
      </c>
      <c r="D4384" s="5">
        <f t="shared" si="545"/>
        <v>12</v>
      </c>
      <c r="E4384" s="5" t="str">
        <f t="shared" si="546"/>
        <v>Dec</v>
      </c>
      <c r="F4384" s="5" t="str">
        <f t="shared" si="547"/>
        <v>Q4</v>
      </c>
      <c r="G4384" s="5" t="s">
        <v>63</v>
      </c>
      <c r="H4384" s="5" t="s">
        <v>109</v>
      </c>
      <c r="I4384" s="5" t="s">
        <v>110</v>
      </c>
      <c r="J4384" s="5" t="s">
        <v>46</v>
      </c>
      <c r="K4384" s="5" t="s">
        <v>66</v>
      </c>
      <c r="L4384" s="5" t="s">
        <v>40</v>
      </c>
      <c r="M4384" s="5" t="s">
        <v>49</v>
      </c>
      <c r="N4384" s="5">
        <v>2</v>
      </c>
      <c r="O4384" s="7">
        <v>272</v>
      </c>
      <c r="P4384" s="8">
        <v>0.1</v>
      </c>
      <c r="Q4384" s="7">
        <v>106</v>
      </c>
      <c r="R4384" s="9">
        <f t="shared" si="548"/>
        <v>489.6</v>
      </c>
      <c r="S4384" s="9">
        <f t="shared" si="549"/>
        <v>212</v>
      </c>
      <c r="T4384" s="9">
        <f t="shared" si="550"/>
        <v>277.60000000000002</v>
      </c>
      <c r="U4384" s="10">
        <f t="shared" si="551"/>
        <v>0.56699346405228757</v>
      </c>
      <c r="V4384" s="5" t="s">
        <v>42</v>
      </c>
    </row>
    <row r="4385" spans="1:22" x14ac:dyDescent="0.3">
      <c r="A4385" s="5" t="s">
        <v>4472</v>
      </c>
      <c r="B4385" s="6">
        <v>46003</v>
      </c>
      <c r="C4385" s="5">
        <f t="shared" si="544"/>
        <v>2025</v>
      </c>
      <c r="D4385" s="5">
        <f t="shared" si="545"/>
        <v>12</v>
      </c>
      <c r="E4385" s="5" t="str">
        <f t="shared" si="546"/>
        <v>Dec</v>
      </c>
      <c r="F4385" s="5" t="str">
        <f t="shared" si="547"/>
        <v>Q4</v>
      </c>
      <c r="G4385" s="5" t="s">
        <v>51</v>
      </c>
      <c r="H4385" s="5" t="s">
        <v>106</v>
      </c>
      <c r="I4385" s="5" t="s">
        <v>107</v>
      </c>
      <c r="J4385" s="5" t="s">
        <v>38</v>
      </c>
      <c r="K4385" s="5" t="s">
        <v>75</v>
      </c>
      <c r="L4385" s="5" t="s">
        <v>40</v>
      </c>
      <c r="M4385" s="5" t="s">
        <v>49</v>
      </c>
      <c r="N4385" s="5">
        <v>4</v>
      </c>
      <c r="O4385" s="7">
        <v>10453</v>
      </c>
      <c r="P4385" s="8">
        <v>0.05</v>
      </c>
      <c r="Q4385" s="7">
        <v>7691</v>
      </c>
      <c r="R4385" s="9">
        <f t="shared" si="548"/>
        <v>39721.4</v>
      </c>
      <c r="S4385" s="9">
        <f t="shared" si="549"/>
        <v>30764</v>
      </c>
      <c r="T4385" s="9">
        <f t="shared" si="550"/>
        <v>8957.4000000000015</v>
      </c>
      <c r="U4385" s="10">
        <f t="shared" si="551"/>
        <v>0.22550564683017219</v>
      </c>
      <c r="V4385" s="5" t="s">
        <v>42</v>
      </c>
    </row>
    <row r="4386" spans="1:22" x14ac:dyDescent="0.3">
      <c r="A4386" s="5" t="s">
        <v>4473</v>
      </c>
      <c r="B4386" s="6">
        <v>46003</v>
      </c>
      <c r="C4386" s="5">
        <f t="shared" si="544"/>
        <v>2025</v>
      </c>
      <c r="D4386" s="5">
        <f t="shared" si="545"/>
        <v>12</v>
      </c>
      <c r="E4386" s="5" t="str">
        <f t="shared" si="546"/>
        <v>Dec</v>
      </c>
      <c r="F4386" s="5" t="str">
        <f t="shared" si="547"/>
        <v>Q4</v>
      </c>
      <c r="G4386" s="5" t="s">
        <v>51</v>
      </c>
      <c r="H4386" s="5" t="s">
        <v>52</v>
      </c>
      <c r="I4386" s="5" t="s">
        <v>53</v>
      </c>
      <c r="J4386" s="5" t="s">
        <v>46</v>
      </c>
      <c r="K4386" s="5" t="s">
        <v>89</v>
      </c>
      <c r="L4386" s="5" t="s">
        <v>48</v>
      </c>
      <c r="M4386" s="5" t="s">
        <v>56</v>
      </c>
      <c r="N4386" s="5">
        <v>4</v>
      </c>
      <c r="O4386" s="7">
        <v>2156</v>
      </c>
      <c r="P4386" s="8">
        <v>0.15</v>
      </c>
      <c r="Q4386" s="7">
        <v>1281</v>
      </c>
      <c r="R4386" s="9">
        <f t="shared" si="548"/>
        <v>7330.4</v>
      </c>
      <c r="S4386" s="9">
        <f t="shared" si="549"/>
        <v>5124</v>
      </c>
      <c r="T4386" s="9">
        <f t="shared" si="550"/>
        <v>2206.3999999999996</v>
      </c>
      <c r="U4386" s="10">
        <f t="shared" si="551"/>
        <v>0.30099312452253624</v>
      </c>
      <c r="V4386" s="5" t="s">
        <v>42</v>
      </c>
    </row>
    <row r="4387" spans="1:22" x14ac:dyDescent="0.3">
      <c r="A4387" s="5" t="s">
        <v>4474</v>
      </c>
      <c r="B4387" s="6">
        <v>46003</v>
      </c>
      <c r="C4387" s="5">
        <f t="shared" si="544"/>
        <v>2025</v>
      </c>
      <c r="D4387" s="5">
        <f t="shared" si="545"/>
        <v>12</v>
      </c>
      <c r="E4387" s="5" t="str">
        <f t="shared" si="546"/>
        <v>Dec</v>
      </c>
      <c r="F4387" s="5" t="str">
        <f t="shared" si="547"/>
        <v>Q4</v>
      </c>
      <c r="G4387" s="5" t="s">
        <v>58</v>
      </c>
      <c r="H4387" s="5" t="s">
        <v>68</v>
      </c>
      <c r="I4387" s="5" t="s">
        <v>69</v>
      </c>
      <c r="J4387" s="5" t="s">
        <v>54</v>
      </c>
      <c r="K4387" s="5" t="s">
        <v>84</v>
      </c>
      <c r="L4387" s="5" t="s">
        <v>76</v>
      </c>
      <c r="M4387" s="5" t="s">
        <v>41</v>
      </c>
      <c r="N4387" s="5">
        <v>2</v>
      </c>
      <c r="O4387" s="7">
        <v>2224</v>
      </c>
      <c r="P4387" s="8">
        <v>0.15</v>
      </c>
      <c r="Q4387" s="7">
        <v>1131</v>
      </c>
      <c r="R4387" s="9">
        <f t="shared" si="548"/>
        <v>3780.7999999999997</v>
      </c>
      <c r="S4387" s="9">
        <f t="shared" si="549"/>
        <v>2262</v>
      </c>
      <c r="T4387" s="9">
        <f t="shared" si="550"/>
        <v>1518.7999999999997</v>
      </c>
      <c r="U4387" s="10">
        <f t="shared" si="551"/>
        <v>0.40171392297926362</v>
      </c>
      <c r="V4387" s="5" t="s">
        <v>42</v>
      </c>
    </row>
    <row r="4388" spans="1:22" x14ac:dyDescent="0.3">
      <c r="A4388" s="5" t="s">
        <v>4475</v>
      </c>
      <c r="B4388" s="6">
        <v>46003</v>
      </c>
      <c r="C4388" s="5">
        <f t="shared" si="544"/>
        <v>2025</v>
      </c>
      <c r="D4388" s="5">
        <f t="shared" si="545"/>
        <v>12</v>
      </c>
      <c r="E4388" s="5" t="str">
        <f t="shared" si="546"/>
        <v>Dec</v>
      </c>
      <c r="F4388" s="5" t="str">
        <f t="shared" si="547"/>
        <v>Q4</v>
      </c>
      <c r="G4388" s="5" t="s">
        <v>51</v>
      </c>
      <c r="H4388" s="5" t="s">
        <v>79</v>
      </c>
      <c r="I4388" s="5" t="s">
        <v>80</v>
      </c>
      <c r="J4388" s="5" t="s">
        <v>54</v>
      </c>
      <c r="K4388" s="5" t="s">
        <v>55</v>
      </c>
      <c r="L4388" s="5" t="s">
        <v>48</v>
      </c>
      <c r="M4388" s="5" t="s">
        <v>49</v>
      </c>
      <c r="N4388" s="5">
        <v>1</v>
      </c>
      <c r="O4388" s="7">
        <v>3036</v>
      </c>
      <c r="P4388" s="8">
        <v>0.15</v>
      </c>
      <c r="Q4388" s="7">
        <v>1803</v>
      </c>
      <c r="R4388" s="9">
        <f t="shared" si="548"/>
        <v>2580.6</v>
      </c>
      <c r="S4388" s="9">
        <f t="shared" si="549"/>
        <v>1803</v>
      </c>
      <c r="T4388" s="9">
        <f t="shared" si="550"/>
        <v>777.59999999999991</v>
      </c>
      <c r="U4388" s="10">
        <f t="shared" si="551"/>
        <v>0.30132527319228086</v>
      </c>
      <c r="V4388" s="5" t="s">
        <v>42</v>
      </c>
    </row>
    <row r="4389" spans="1:22" x14ac:dyDescent="0.3">
      <c r="A4389" s="5" t="s">
        <v>4476</v>
      </c>
      <c r="B4389" s="6">
        <v>46003</v>
      </c>
      <c r="C4389" s="5">
        <f t="shared" si="544"/>
        <v>2025</v>
      </c>
      <c r="D4389" s="5">
        <f t="shared" si="545"/>
        <v>12</v>
      </c>
      <c r="E4389" s="5" t="str">
        <f t="shared" si="546"/>
        <v>Dec</v>
      </c>
      <c r="F4389" s="5" t="str">
        <f t="shared" si="547"/>
        <v>Q4</v>
      </c>
      <c r="G4389" s="5" t="s">
        <v>51</v>
      </c>
      <c r="H4389" s="5" t="s">
        <v>106</v>
      </c>
      <c r="I4389" s="5" t="s">
        <v>107</v>
      </c>
      <c r="J4389" s="5" t="s">
        <v>46</v>
      </c>
      <c r="K4389" s="5" t="s">
        <v>61</v>
      </c>
      <c r="L4389" s="5" t="s">
        <v>40</v>
      </c>
      <c r="M4389" s="5" t="s">
        <v>56</v>
      </c>
      <c r="N4389" s="5">
        <v>3</v>
      </c>
      <c r="O4389" s="7">
        <v>243</v>
      </c>
      <c r="P4389" s="8">
        <v>0</v>
      </c>
      <c r="Q4389" s="7">
        <v>99</v>
      </c>
      <c r="R4389" s="9">
        <f t="shared" si="548"/>
        <v>729</v>
      </c>
      <c r="S4389" s="9">
        <f t="shared" si="549"/>
        <v>297</v>
      </c>
      <c r="T4389" s="9">
        <f t="shared" si="550"/>
        <v>432</v>
      </c>
      <c r="U4389" s="10">
        <f t="shared" si="551"/>
        <v>0.59259259259259256</v>
      </c>
      <c r="V4389" s="5" t="s">
        <v>42</v>
      </c>
    </row>
    <row r="4390" spans="1:22" x14ac:dyDescent="0.3">
      <c r="A4390" s="5" t="s">
        <v>4477</v>
      </c>
      <c r="B4390" s="6">
        <v>46003</v>
      </c>
      <c r="C4390" s="5">
        <f t="shared" si="544"/>
        <v>2025</v>
      </c>
      <c r="D4390" s="5">
        <f t="shared" si="545"/>
        <v>12</v>
      </c>
      <c r="E4390" s="5" t="str">
        <f t="shared" si="546"/>
        <v>Dec</v>
      </c>
      <c r="F4390" s="5" t="str">
        <f t="shared" si="547"/>
        <v>Q4</v>
      </c>
      <c r="G4390" s="5" t="s">
        <v>63</v>
      </c>
      <c r="H4390" s="5" t="s">
        <v>109</v>
      </c>
      <c r="I4390" s="5" t="s">
        <v>110</v>
      </c>
      <c r="J4390" s="5" t="s">
        <v>38</v>
      </c>
      <c r="K4390" s="5" t="s">
        <v>39</v>
      </c>
      <c r="L4390" s="5" t="s">
        <v>48</v>
      </c>
      <c r="M4390" s="5" t="s">
        <v>49</v>
      </c>
      <c r="N4390" s="5">
        <v>2</v>
      </c>
      <c r="O4390" s="7">
        <v>56275</v>
      </c>
      <c r="P4390" s="8">
        <v>0.05</v>
      </c>
      <c r="Q4390" s="7">
        <v>49258</v>
      </c>
      <c r="R4390" s="9">
        <f t="shared" si="548"/>
        <v>106922.5</v>
      </c>
      <c r="S4390" s="9">
        <f t="shared" si="549"/>
        <v>98516</v>
      </c>
      <c r="T4390" s="9">
        <f t="shared" si="550"/>
        <v>8406.5</v>
      </c>
      <c r="U4390" s="10">
        <f t="shared" si="551"/>
        <v>7.8622366667446042E-2</v>
      </c>
      <c r="V4390" s="5" t="s">
        <v>42</v>
      </c>
    </row>
    <row r="4391" spans="1:22" x14ac:dyDescent="0.3">
      <c r="A4391" s="5" t="s">
        <v>4478</v>
      </c>
      <c r="B4391" s="6">
        <v>46003</v>
      </c>
      <c r="C4391" s="5">
        <f t="shared" si="544"/>
        <v>2025</v>
      </c>
      <c r="D4391" s="5">
        <f t="shared" si="545"/>
        <v>12</v>
      </c>
      <c r="E4391" s="5" t="str">
        <f t="shared" si="546"/>
        <v>Dec</v>
      </c>
      <c r="F4391" s="5" t="str">
        <f t="shared" si="547"/>
        <v>Q4</v>
      </c>
      <c r="G4391" s="5" t="s">
        <v>51</v>
      </c>
      <c r="H4391" s="5" t="s">
        <v>79</v>
      </c>
      <c r="I4391" s="5" t="s">
        <v>80</v>
      </c>
      <c r="J4391" s="5" t="s">
        <v>46</v>
      </c>
      <c r="K4391" s="5" t="s">
        <v>61</v>
      </c>
      <c r="L4391" s="5" t="s">
        <v>76</v>
      </c>
      <c r="M4391" s="5" t="s">
        <v>56</v>
      </c>
      <c r="N4391" s="5">
        <v>3</v>
      </c>
      <c r="O4391" s="7">
        <v>256</v>
      </c>
      <c r="P4391" s="8">
        <v>0.05</v>
      </c>
      <c r="Q4391" s="7">
        <v>106</v>
      </c>
      <c r="R4391" s="9">
        <f t="shared" si="548"/>
        <v>729.59999999999991</v>
      </c>
      <c r="S4391" s="9">
        <f t="shared" si="549"/>
        <v>318</v>
      </c>
      <c r="T4391" s="9">
        <f t="shared" si="550"/>
        <v>411.59999999999991</v>
      </c>
      <c r="U4391" s="10">
        <f t="shared" si="551"/>
        <v>0.5641447368421052</v>
      </c>
      <c r="V4391" s="5" t="s">
        <v>120</v>
      </c>
    </row>
    <row r="4392" spans="1:22" x14ac:dyDescent="0.3">
      <c r="A4392" s="5" t="s">
        <v>4479</v>
      </c>
      <c r="B4392" s="6">
        <v>46004</v>
      </c>
      <c r="C4392" s="5">
        <f t="shared" si="544"/>
        <v>2025</v>
      </c>
      <c r="D4392" s="5">
        <f t="shared" si="545"/>
        <v>12</v>
      </c>
      <c r="E4392" s="5" t="str">
        <f t="shared" si="546"/>
        <v>Dec</v>
      </c>
      <c r="F4392" s="5" t="str">
        <f t="shared" si="547"/>
        <v>Q4</v>
      </c>
      <c r="G4392" s="5" t="s">
        <v>58</v>
      </c>
      <c r="H4392" s="5" t="s">
        <v>68</v>
      </c>
      <c r="I4392" s="5" t="s">
        <v>69</v>
      </c>
      <c r="J4392" s="5" t="s">
        <v>38</v>
      </c>
      <c r="K4392" s="5" t="s">
        <v>118</v>
      </c>
      <c r="L4392" s="5" t="s">
        <v>48</v>
      </c>
      <c r="M4392" s="5" t="s">
        <v>56</v>
      </c>
      <c r="N4392" s="5">
        <v>1</v>
      </c>
      <c r="O4392" s="7">
        <v>18975</v>
      </c>
      <c r="P4392" s="8">
        <v>0.05</v>
      </c>
      <c r="Q4392" s="7">
        <v>14456</v>
      </c>
      <c r="R4392" s="9">
        <f t="shared" si="548"/>
        <v>18026.25</v>
      </c>
      <c r="S4392" s="9">
        <f t="shared" si="549"/>
        <v>14456</v>
      </c>
      <c r="T4392" s="9">
        <f t="shared" si="550"/>
        <v>3570.25</v>
      </c>
      <c r="U4392" s="10">
        <f t="shared" si="551"/>
        <v>0.19805838707440537</v>
      </c>
      <c r="V4392" s="5" t="s">
        <v>42</v>
      </c>
    </row>
    <row r="4393" spans="1:22" x14ac:dyDescent="0.3">
      <c r="A4393" s="5" t="s">
        <v>4480</v>
      </c>
      <c r="B4393" s="6">
        <v>46005</v>
      </c>
      <c r="C4393" s="5">
        <f t="shared" si="544"/>
        <v>2025</v>
      </c>
      <c r="D4393" s="5">
        <f t="shared" si="545"/>
        <v>12</v>
      </c>
      <c r="E4393" s="5" t="str">
        <f t="shared" si="546"/>
        <v>Dec</v>
      </c>
      <c r="F4393" s="5" t="str">
        <f t="shared" si="547"/>
        <v>Q4</v>
      </c>
      <c r="G4393" s="5" t="s">
        <v>58</v>
      </c>
      <c r="H4393" s="5" t="s">
        <v>59</v>
      </c>
      <c r="I4393" s="5" t="s">
        <v>60</v>
      </c>
      <c r="J4393" s="5" t="s">
        <v>54</v>
      </c>
      <c r="K4393" s="5" t="s">
        <v>99</v>
      </c>
      <c r="L4393" s="5" t="s">
        <v>40</v>
      </c>
      <c r="M4393" s="5" t="s">
        <v>41</v>
      </c>
      <c r="N4393" s="5">
        <v>3</v>
      </c>
      <c r="O4393" s="7">
        <v>1720</v>
      </c>
      <c r="P4393" s="8">
        <v>0.2</v>
      </c>
      <c r="Q4393" s="7">
        <v>906</v>
      </c>
      <c r="R4393" s="9">
        <f t="shared" si="548"/>
        <v>4128</v>
      </c>
      <c r="S4393" s="9">
        <f t="shared" si="549"/>
        <v>2718</v>
      </c>
      <c r="T4393" s="9">
        <f t="shared" si="550"/>
        <v>1410</v>
      </c>
      <c r="U4393" s="10">
        <f t="shared" si="551"/>
        <v>0.34156976744186046</v>
      </c>
      <c r="V4393" s="5" t="s">
        <v>42</v>
      </c>
    </row>
    <row r="4394" spans="1:22" x14ac:dyDescent="0.3">
      <c r="A4394" s="5" t="s">
        <v>4481</v>
      </c>
      <c r="B4394" s="6">
        <v>46005</v>
      </c>
      <c r="C4394" s="5">
        <f t="shared" si="544"/>
        <v>2025</v>
      </c>
      <c r="D4394" s="5">
        <f t="shared" si="545"/>
        <v>12</v>
      </c>
      <c r="E4394" s="5" t="str">
        <f t="shared" si="546"/>
        <v>Dec</v>
      </c>
      <c r="F4394" s="5" t="str">
        <f t="shared" si="547"/>
        <v>Q4</v>
      </c>
      <c r="G4394" s="5" t="s">
        <v>58</v>
      </c>
      <c r="H4394" s="5" t="s">
        <v>59</v>
      </c>
      <c r="I4394" s="5" t="s">
        <v>60</v>
      </c>
      <c r="J4394" s="5" t="s">
        <v>46</v>
      </c>
      <c r="K4394" s="5" t="s">
        <v>61</v>
      </c>
      <c r="L4394" s="5" t="s">
        <v>76</v>
      </c>
      <c r="M4394" s="5" t="s">
        <v>41</v>
      </c>
      <c r="N4394" s="5">
        <v>1</v>
      </c>
      <c r="O4394" s="7">
        <v>240</v>
      </c>
      <c r="P4394" s="8">
        <v>0.15</v>
      </c>
      <c r="Q4394" s="7">
        <v>103</v>
      </c>
      <c r="R4394" s="9">
        <f t="shared" si="548"/>
        <v>204</v>
      </c>
      <c r="S4394" s="9">
        <f t="shared" si="549"/>
        <v>103</v>
      </c>
      <c r="T4394" s="9">
        <f t="shared" si="550"/>
        <v>101</v>
      </c>
      <c r="U4394" s="10">
        <f t="shared" si="551"/>
        <v>0.49509803921568629</v>
      </c>
      <c r="V4394" s="5" t="s">
        <v>42</v>
      </c>
    </row>
    <row r="4395" spans="1:22" x14ac:dyDescent="0.3">
      <c r="A4395" s="5" t="s">
        <v>4482</v>
      </c>
      <c r="B4395" s="6">
        <v>46005</v>
      </c>
      <c r="C4395" s="5">
        <f t="shared" si="544"/>
        <v>2025</v>
      </c>
      <c r="D4395" s="5">
        <f t="shared" si="545"/>
        <v>12</v>
      </c>
      <c r="E4395" s="5" t="str">
        <f t="shared" si="546"/>
        <v>Dec</v>
      </c>
      <c r="F4395" s="5" t="str">
        <f t="shared" si="547"/>
        <v>Q4</v>
      </c>
      <c r="G4395" s="5" t="s">
        <v>51</v>
      </c>
      <c r="H4395" s="5" t="s">
        <v>79</v>
      </c>
      <c r="I4395" s="5" t="s">
        <v>80</v>
      </c>
      <c r="J4395" s="5" t="s">
        <v>38</v>
      </c>
      <c r="K4395" s="5" t="s">
        <v>118</v>
      </c>
      <c r="L4395" s="5" t="s">
        <v>40</v>
      </c>
      <c r="M4395" s="5" t="s">
        <v>56</v>
      </c>
      <c r="N4395" s="5">
        <v>1</v>
      </c>
      <c r="O4395" s="7">
        <v>19075</v>
      </c>
      <c r="P4395" s="8">
        <v>0.05</v>
      </c>
      <c r="Q4395" s="7">
        <v>14879</v>
      </c>
      <c r="R4395" s="9">
        <f t="shared" si="548"/>
        <v>18121.25</v>
      </c>
      <c r="S4395" s="9">
        <f t="shared" si="549"/>
        <v>14879</v>
      </c>
      <c r="T4395" s="9">
        <f t="shared" si="550"/>
        <v>3242.25</v>
      </c>
      <c r="U4395" s="10">
        <f t="shared" si="551"/>
        <v>0.17891977650548388</v>
      </c>
      <c r="V4395" s="5" t="s">
        <v>42</v>
      </c>
    </row>
    <row r="4396" spans="1:22" x14ac:dyDescent="0.3">
      <c r="A4396" s="5" t="s">
        <v>4483</v>
      </c>
      <c r="B4396" s="6">
        <v>46005</v>
      </c>
      <c r="C4396" s="5">
        <f t="shared" si="544"/>
        <v>2025</v>
      </c>
      <c r="D4396" s="5">
        <f t="shared" si="545"/>
        <v>12</v>
      </c>
      <c r="E4396" s="5" t="str">
        <f t="shared" si="546"/>
        <v>Dec</v>
      </c>
      <c r="F4396" s="5" t="str">
        <f t="shared" si="547"/>
        <v>Q4</v>
      </c>
      <c r="G4396" s="5" t="s">
        <v>63</v>
      </c>
      <c r="H4396" s="5" t="s">
        <v>109</v>
      </c>
      <c r="I4396" s="5" t="s">
        <v>110</v>
      </c>
      <c r="J4396" s="5" t="s">
        <v>46</v>
      </c>
      <c r="K4396" s="5" t="s">
        <v>89</v>
      </c>
      <c r="L4396" s="5" t="s">
        <v>76</v>
      </c>
      <c r="M4396" s="5" t="s">
        <v>41</v>
      </c>
      <c r="N4396" s="5">
        <v>2</v>
      </c>
      <c r="O4396" s="7">
        <v>2284</v>
      </c>
      <c r="P4396" s="8">
        <v>0.1</v>
      </c>
      <c r="Q4396" s="7">
        <v>1347</v>
      </c>
      <c r="R4396" s="9">
        <f t="shared" si="548"/>
        <v>4111.2</v>
      </c>
      <c r="S4396" s="9">
        <f t="shared" si="549"/>
        <v>2694</v>
      </c>
      <c r="T4396" s="9">
        <f t="shared" si="550"/>
        <v>1417.1999999999998</v>
      </c>
      <c r="U4396" s="10">
        <f t="shared" si="551"/>
        <v>0.34471687098657322</v>
      </c>
      <c r="V4396" s="5" t="s">
        <v>42</v>
      </c>
    </row>
    <row r="4397" spans="1:22" x14ac:dyDescent="0.3">
      <c r="A4397" s="5" t="s">
        <v>4484</v>
      </c>
      <c r="B4397" s="6">
        <v>46005</v>
      </c>
      <c r="C4397" s="5">
        <f t="shared" si="544"/>
        <v>2025</v>
      </c>
      <c r="D4397" s="5">
        <f t="shared" si="545"/>
        <v>12</v>
      </c>
      <c r="E4397" s="5" t="str">
        <f t="shared" si="546"/>
        <v>Dec</v>
      </c>
      <c r="F4397" s="5" t="str">
        <f t="shared" si="547"/>
        <v>Q4</v>
      </c>
      <c r="G4397" s="5" t="s">
        <v>58</v>
      </c>
      <c r="H4397" s="5" t="s">
        <v>72</v>
      </c>
      <c r="I4397" s="5" t="s">
        <v>73</v>
      </c>
      <c r="J4397" s="5" t="s">
        <v>46</v>
      </c>
      <c r="K4397" s="5" t="s">
        <v>66</v>
      </c>
      <c r="L4397" s="5" t="s">
        <v>76</v>
      </c>
      <c r="M4397" s="5" t="s">
        <v>49</v>
      </c>
      <c r="N4397" s="5">
        <v>2</v>
      </c>
      <c r="O4397" s="7">
        <v>312</v>
      </c>
      <c r="P4397" s="8">
        <v>0.1</v>
      </c>
      <c r="Q4397" s="7">
        <v>122</v>
      </c>
      <c r="R4397" s="9">
        <f t="shared" si="548"/>
        <v>561.6</v>
      </c>
      <c r="S4397" s="9">
        <f t="shared" si="549"/>
        <v>244</v>
      </c>
      <c r="T4397" s="9">
        <f t="shared" si="550"/>
        <v>317.60000000000002</v>
      </c>
      <c r="U4397" s="10">
        <f t="shared" si="551"/>
        <v>0.56552706552706555</v>
      </c>
      <c r="V4397" s="5" t="s">
        <v>42</v>
      </c>
    </row>
    <row r="4398" spans="1:22" x14ac:dyDescent="0.3">
      <c r="A4398" s="5" t="s">
        <v>4485</v>
      </c>
      <c r="B4398" s="6">
        <v>46005</v>
      </c>
      <c r="C4398" s="5">
        <f t="shared" si="544"/>
        <v>2025</v>
      </c>
      <c r="D4398" s="5">
        <f t="shared" si="545"/>
        <v>12</v>
      </c>
      <c r="E4398" s="5" t="str">
        <f t="shared" si="546"/>
        <v>Dec</v>
      </c>
      <c r="F4398" s="5" t="str">
        <f t="shared" si="547"/>
        <v>Q4</v>
      </c>
      <c r="G4398" s="5" t="s">
        <v>63</v>
      </c>
      <c r="H4398" s="5" t="s">
        <v>64</v>
      </c>
      <c r="I4398" s="5" t="s">
        <v>65</v>
      </c>
      <c r="J4398" s="5" t="s">
        <v>54</v>
      </c>
      <c r="K4398" s="5" t="s">
        <v>55</v>
      </c>
      <c r="L4398" s="5" t="s">
        <v>76</v>
      </c>
      <c r="M4398" s="5" t="s">
        <v>41</v>
      </c>
      <c r="N4398" s="5">
        <v>1</v>
      </c>
      <c r="O4398" s="7">
        <v>2762</v>
      </c>
      <c r="P4398" s="8">
        <v>0.05</v>
      </c>
      <c r="Q4398" s="7">
        <v>1668</v>
      </c>
      <c r="R4398" s="9">
        <f t="shared" si="548"/>
        <v>2623.9</v>
      </c>
      <c r="S4398" s="9">
        <f t="shared" si="549"/>
        <v>1668</v>
      </c>
      <c r="T4398" s="9">
        <f t="shared" si="550"/>
        <v>955.90000000000009</v>
      </c>
      <c r="U4398" s="10">
        <f t="shared" si="551"/>
        <v>0.36430504211288545</v>
      </c>
      <c r="V4398" s="5" t="s">
        <v>42</v>
      </c>
    </row>
    <row r="4399" spans="1:22" x14ac:dyDescent="0.3">
      <c r="A4399" s="5" t="s">
        <v>4486</v>
      </c>
      <c r="B4399" s="6">
        <v>46005</v>
      </c>
      <c r="C4399" s="5">
        <f t="shared" si="544"/>
        <v>2025</v>
      </c>
      <c r="D4399" s="5">
        <f t="shared" si="545"/>
        <v>12</v>
      </c>
      <c r="E4399" s="5" t="str">
        <f t="shared" si="546"/>
        <v>Dec</v>
      </c>
      <c r="F4399" s="5" t="str">
        <f t="shared" si="547"/>
        <v>Q4</v>
      </c>
      <c r="G4399" s="5" t="s">
        <v>51</v>
      </c>
      <c r="H4399" s="5" t="s">
        <v>52</v>
      </c>
      <c r="I4399" s="5" t="s">
        <v>53</v>
      </c>
      <c r="J4399" s="5" t="s">
        <v>81</v>
      </c>
      <c r="K4399" s="5" t="s">
        <v>146</v>
      </c>
      <c r="L4399" s="5" t="s">
        <v>40</v>
      </c>
      <c r="M4399" s="5" t="s">
        <v>56</v>
      </c>
      <c r="N4399" s="5">
        <v>4</v>
      </c>
      <c r="O4399" s="7">
        <v>8483</v>
      </c>
      <c r="P4399" s="8">
        <v>0.2</v>
      </c>
      <c r="Q4399" s="7">
        <v>5193</v>
      </c>
      <c r="R4399" s="9">
        <f t="shared" si="548"/>
        <v>27145.600000000002</v>
      </c>
      <c r="S4399" s="9">
        <f t="shared" si="549"/>
        <v>20772</v>
      </c>
      <c r="T4399" s="9">
        <f t="shared" si="550"/>
        <v>6373.6000000000022</v>
      </c>
      <c r="U4399" s="10">
        <f t="shared" si="551"/>
        <v>0.23479311564305086</v>
      </c>
      <c r="V4399" s="5" t="s">
        <v>42</v>
      </c>
    </row>
    <row r="4400" spans="1:22" x14ac:dyDescent="0.3">
      <c r="A4400" s="5" t="s">
        <v>4487</v>
      </c>
      <c r="B4400" s="6">
        <v>46005</v>
      </c>
      <c r="C4400" s="5">
        <f t="shared" si="544"/>
        <v>2025</v>
      </c>
      <c r="D4400" s="5">
        <f t="shared" si="545"/>
        <v>12</v>
      </c>
      <c r="E4400" s="5" t="str">
        <f t="shared" si="546"/>
        <v>Dec</v>
      </c>
      <c r="F4400" s="5" t="str">
        <f t="shared" si="547"/>
        <v>Q4</v>
      </c>
      <c r="G4400" s="5" t="s">
        <v>51</v>
      </c>
      <c r="H4400" s="5" t="s">
        <v>52</v>
      </c>
      <c r="I4400" s="5" t="s">
        <v>53</v>
      </c>
      <c r="J4400" s="5" t="s">
        <v>46</v>
      </c>
      <c r="K4400" s="5" t="s">
        <v>47</v>
      </c>
      <c r="L4400" s="5" t="s">
        <v>40</v>
      </c>
      <c r="M4400" s="5" t="s">
        <v>56</v>
      </c>
      <c r="N4400" s="5">
        <v>2</v>
      </c>
      <c r="O4400" s="7">
        <v>426</v>
      </c>
      <c r="P4400" s="8">
        <v>0.15</v>
      </c>
      <c r="Q4400" s="7">
        <v>192</v>
      </c>
      <c r="R4400" s="9">
        <f t="shared" si="548"/>
        <v>724.19999999999993</v>
      </c>
      <c r="S4400" s="9">
        <f t="shared" si="549"/>
        <v>384</v>
      </c>
      <c r="T4400" s="9">
        <f t="shared" si="550"/>
        <v>340.19999999999993</v>
      </c>
      <c r="U4400" s="10">
        <f t="shared" si="551"/>
        <v>0.46975973487986739</v>
      </c>
      <c r="V4400" s="5" t="s">
        <v>42</v>
      </c>
    </row>
    <row r="4401" spans="1:22" x14ac:dyDescent="0.3">
      <c r="A4401" s="5" t="s">
        <v>4488</v>
      </c>
      <c r="B4401" s="6">
        <v>46006</v>
      </c>
      <c r="C4401" s="5">
        <f t="shared" si="544"/>
        <v>2025</v>
      </c>
      <c r="D4401" s="5">
        <f t="shared" si="545"/>
        <v>12</v>
      </c>
      <c r="E4401" s="5" t="str">
        <f t="shared" si="546"/>
        <v>Dec</v>
      </c>
      <c r="F4401" s="5" t="str">
        <f t="shared" si="547"/>
        <v>Q4</v>
      </c>
      <c r="G4401" s="5" t="s">
        <v>51</v>
      </c>
      <c r="H4401" s="5" t="s">
        <v>79</v>
      </c>
      <c r="I4401" s="5" t="s">
        <v>80</v>
      </c>
      <c r="J4401" s="5" t="s">
        <v>38</v>
      </c>
      <c r="K4401" s="5" t="s">
        <v>118</v>
      </c>
      <c r="L4401" s="5" t="s">
        <v>48</v>
      </c>
      <c r="M4401" s="5" t="s">
        <v>56</v>
      </c>
      <c r="N4401" s="5">
        <v>5</v>
      </c>
      <c r="O4401" s="7">
        <v>17009</v>
      </c>
      <c r="P4401" s="8">
        <v>0</v>
      </c>
      <c r="Q4401" s="7">
        <v>13638</v>
      </c>
      <c r="R4401" s="9">
        <f t="shared" si="548"/>
        <v>85045</v>
      </c>
      <c r="S4401" s="9">
        <f t="shared" si="549"/>
        <v>68190</v>
      </c>
      <c r="T4401" s="9">
        <f t="shared" si="550"/>
        <v>16855</v>
      </c>
      <c r="U4401" s="10">
        <f t="shared" si="551"/>
        <v>0.19818919395614087</v>
      </c>
      <c r="V4401" s="5" t="s">
        <v>42</v>
      </c>
    </row>
    <row r="4402" spans="1:22" x14ac:dyDescent="0.3">
      <c r="A4402" s="5" t="s">
        <v>4489</v>
      </c>
      <c r="B4402" s="6">
        <v>46006</v>
      </c>
      <c r="C4402" s="5">
        <f t="shared" si="544"/>
        <v>2025</v>
      </c>
      <c r="D4402" s="5">
        <f t="shared" si="545"/>
        <v>12</v>
      </c>
      <c r="E4402" s="5" t="str">
        <f t="shared" si="546"/>
        <v>Dec</v>
      </c>
      <c r="F4402" s="5" t="str">
        <f t="shared" si="547"/>
        <v>Q4</v>
      </c>
      <c r="G4402" s="5" t="s">
        <v>58</v>
      </c>
      <c r="H4402" s="5" t="s">
        <v>59</v>
      </c>
      <c r="I4402" s="5" t="s">
        <v>60</v>
      </c>
      <c r="J4402" s="5" t="s">
        <v>38</v>
      </c>
      <c r="K4402" s="5" t="s">
        <v>104</v>
      </c>
      <c r="L4402" s="5" t="s">
        <v>40</v>
      </c>
      <c r="M4402" s="5" t="s">
        <v>49</v>
      </c>
      <c r="N4402" s="5">
        <v>1</v>
      </c>
      <c r="O4402" s="7">
        <v>1447</v>
      </c>
      <c r="P4402" s="8">
        <v>0</v>
      </c>
      <c r="Q4402" s="7">
        <v>718</v>
      </c>
      <c r="R4402" s="9">
        <f t="shared" si="548"/>
        <v>1447</v>
      </c>
      <c r="S4402" s="9">
        <f t="shared" si="549"/>
        <v>718</v>
      </c>
      <c r="T4402" s="9">
        <f t="shared" si="550"/>
        <v>729</v>
      </c>
      <c r="U4402" s="10">
        <f t="shared" si="551"/>
        <v>0.50380096751900483</v>
      </c>
      <c r="V4402" s="5" t="s">
        <v>42</v>
      </c>
    </row>
    <row r="4403" spans="1:22" x14ac:dyDescent="0.3">
      <c r="A4403" s="5" t="s">
        <v>4490</v>
      </c>
      <c r="B4403" s="6">
        <v>46006</v>
      </c>
      <c r="C4403" s="5">
        <f t="shared" si="544"/>
        <v>2025</v>
      </c>
      <c r="D4403" s="5">
        <f t="shared" si="545"/>
        <v>12</v>
      </c>
      <c r="E4403" s="5" t="str">
        <f t="shared" si="546"/>
        <v>Dec</v>
      </c>
      <c r="F4403" s="5" t="str">
        <f t="shared" si="547"/>
        <v>Q4</v>
      </c>
      <c r="G4403" s="5" t="s">
        <v>51</v>
      </c>
      <c r="H4403" s="5" t="s">
        <v>106</v>
      </c>
      <c r="I4403" s="5" t="s">
        <v>107</v>
      </c>
      <c r="J4403" s="5" t="s">
        <v>38</v>
      </c>
      <c r="K4403" s="5" t="s">
        <v>104</v>
      </c>
      <c r="L4403" s="5" t="s">
        <v>76</v>
      </c>
      <c r="M4403" s="5" t="s">
        <v>56</v>
      </c>
      <c r="N4403" s="5">
        <v>4</v>
      </c>
      <c r="O4403" s="7">
        <v>1495</v>
      </c>
      <c r="P4403" s="8">
        <v>0.05</v>
      </c>
      <c r="Q4403" s="7">
        <v>763</v>
      </c>
      <c r="R4403" s="9">
        <f t="shared" si="548"/>
        <v>5681</v>
      </c>
      <c r="S4403" s="9">
        <f t="shared" si="549"/>
        <v>3052</v>
      </c>
      <c r="T4403" s="9">
        <f t="shared" si="550"/>
        <v>2629</v>
      </c>
      <c r="U4403" s="10">
        <f t="shared" si="551"/>
        <v>0.46277063897201198</v>
      </c>
      <c r="V4403" s="5" t="s">
        <v>42</v>
      </c>
    </row>
    <row r="4404" spans="1:22" x14ac:dyDescent="0.3">
      <c r="A4404" s="5" t="s">
        <v>4491</v>
      </c>
      <c r="B4404" s="6">
        <v>46007</v>
      </c>
      <c r="C4404" s="5">
        <f t="shared" si="544"/>
        <v>2025</v>
      </c>
      <c r="D4404" s="5">
        <f t="shared" si="545"/>
        <v>12</v>
      </c>
      <c r="E4404" s="5" t="str">
        <f t="shared" si="546"/>
        <v>Dec</v>
      </c>
      <c r="F4404" s="5" t="str">
        <f t="shared" si="547"/>
        <v>Q4</v>
      </c>
      <c r="G4404" s="5" t="s">
        <v>51</v>
      </c>
      <c r="H4404" s="5" t="s">
        <v>106</v>
      </c>
      <c r="I4404" s="5" t="s">
        <v>107</v>
      </c>
      <c r="J4404" s="5" t="s">
        <v>46</v>
      </c>
      <c r="K4404" s="5" t="s">
        <v>47</v>
      </c>
      <c r="L4404" s="5" t="s">
        <v>76</v>
      </c>
      <c r="M4404" s="5" t="s">
        <v>56</v>
      </c>
      <c r="N4404" s="5">
        <v>3</v>
      </c>
      <c r="O4404" s="7">
        <v>422</v>
      </c>
      <c r="P4404" s="8">
        <v>0.1</v>
      </c>
      <c r="Q4404" s="7">
        <v>187</v>
      </c>
      <c r="R4404" s="9">
        <f t="shared" si="548"/>
        <v>1139.4000000000001</v>
      </c>
      <c r="S4404" s="9">
        <f t="shared" si="549"/>
        <v>561</v>
      </c>
      <c r="T4404" s="9">
        <f t="shared" si="550"/>
        <v>578.40000000000009</v>
      </c>
      <c r="U4404" s="10">
        <f t="shared" si="551"/>
        <v>0.50763559768299105</v>
      </c>
      <c r="V4404" s="5" t="s">
        <v>42</v>
      </c>
    </row>
    <row r="4405" spans="1:22" x14ac:dyDescent="0.3">
      <c r="A4405" s="5" t="s">
        <v>4492</v>
      </c>
      <c r="B4405" s="6">
        <v>46007</v>
      </c>
      <c r="C4405" s="5">
        <f t="shared" si="544"/>
        <v>2025</v>
      </c>
      <c r="D4405" s="5">
        <f t="shared" si="545"/>
        <v>12</v>
      </c>
      <c r="E4405" s="5" t="str">
        <f t="shared" si="546"/>
        <v>Dec</v>
      </c>
      <c r="F4405" s="5" t="str">
        <f t="shared" si="547"/>
        <v>Q4</v>
      </c>
      <c r="G4405" s="5" t="s">
        <v>35</v>
      </c>
      <c r="H4405" s="5" t="s">
        <v>44</v>
      </c>
      <c r="I4405" s="5" t="s">
        <v>45</v>
      </c>
      <c r="J4405" s="5" t="s">
        <v>54</v>
      </c>
      <c r="K4405" s="5" t="s">
        <v>99</v>
      </c>
      <c r="L4405" s="5" t="s">
        <v>48</v>
      </c>
      <c r="M4405" s="5" t="s">
        <v>56</v>
      </c>
      <c r="N4405" s="5">
        <v>3</v>
      </c>
      <c r="O4405" s="7">
        <v>1781</v>
      </c>
      <c r="P4405" s="8">
        <v>0.05</v>
      </c>
      <c r="Q4405" s="7">
        <v>905</v>
      </c>
      <c r="R4405" s="9">
        <f t="shared" si="548"/>
        <v>5075.8499999999995</v>
      </c>
      <c r="S4405" s="9">
        <f t="shared" si="549"/>
        <v>2715</v>
      </c>
      <c r="T4405" s="9">
        <f t="shared" si="550"/>
        <v>2360.8499999999995</v>
      </c>
      <c r="U4405" s="10">
        <f t="shared" si="551"/>
        <v>0.4651142173232069</v>
      </c>
      <c r="V4405" s="5" t="s">
        <v>42</v>
      </c>
    </row>
    <row r="4406" spans="1:22" x14ac:dyDescent="0.3">
      <c r="A4406" s="5" t="s">
        <v>4493</v>
      </c>
      <c r="B4406" s="6">
        <v>46007</v>
      </c>
      <c r="C4406" s="5">
        <f t="shared" si="544"/>
        <v>2025</v>
      </c>
      <c r="D4406" s="5">
        <f t="shared" si="545"/>
        <v>12</v>
      </c>
      <c r="E4406" s="5" t="str">
        <f t="shared" si="546"/>
        <v>Dec</v>
      </c>
      <c r="F4406" s="5" t="str">
        <f t="shared" si="547"/>
        <v>Q4</v>
      </c>
      <c r="G4406" s="5" t="s">
        <v>58</v>
      </c>
      <c r="H4406" s="5" t="s">
        <v>72</v>
      </c>
      <c r="I4406" s="5" t="s">
        <v>73</v>
      </c>
      <c r="J4406" s="5" t="s">
        <v>81</v>
      </c>
      <c r="K4406" s="5" t="s">
        <v>82</v>
      </c>
      <c r="L4406" s="5" t="s">
        <v>40</v>
      </c>
      <c r="M4406" s="5" t="s">
        <v>56</v>
      </c>
      <c r="N4406" s="5">
        <v>4</v>
      </c>
      <c r="O4406" s="7">
        <v>6723</v>
      </c>
      <c r="P4406" s="8">
        <v>0.15</v>
      </c>
      <c r="Q4406" s="7">
        <v>3670</v>
      </c>
      <c r="R4406" s="9">
        <f t="shared" si="548"/>
        <v>22858.2</v>
      </c>
      <c r="S4406" s="9">
        <f t="shared" si="549"/>
        <v>14680</v>
      </c>
      <c r="T4406" s="9">
        <f t="shared" si="550"/>
        <v>8178.2000000000007</v>
      </c>
      <c r="U4406" s="10">
        <f t="shared" si="551"/>
        <v>0.35777970268875064</v>
      </c>
      <c r="V4406" s="5" t="s">
        <v>42</v>
      </c>
    </row>
    <row r="4407" spans="1:22" x14ac:dyDescent="0.3">
      <c r="A4407" s="5" t="s">
        <v>4494</v>
      </c>
      <c r="B4407" s="6">
        <v>46007</v>
      </c>
      <c r="C4407" s="5">
        <f t="shared" si="544"/>
        <v>2025</v>
      </c>
      <c r="D4407" s="5">
        <f t="shared" si="545"/>
        <v>12</v>
      </c>
      <c r="E4407" s="5" t="str">
        <f t="shared" si="546"/>
        <v>Dec</v>
      </c>
      <c r="F4407" s="5" t="str">
        <f t="shared" si="547"/>
        <v>Q4</v>
      </c>
      <c r="G4407" s="5" t="s">
        <v>51</v>
      </c>
      <c r="H4407" s="5" t="s">
        <v>79</v>
      </c>
      <c r="I4407" s="5" t="s">
        <v>80</v>
      </c>
      <c r="J4407" s="5" t="s">
        <v>38</v>
      </c>
      <c r="K4407" s="5" t="s">
        <v>104</v>
      </c>
      <c r="L4407" s="5" t="s">
        <v>48</v>
      </c>
      <c r="M4407" s="5" t="s">
        <v>49</v>
      </c>
      <c r="N4407" s="5">
        <v>5</v>
      </c>
      <c r="O4407" s="7">
        <v>1573</v>
      </c>
      <c r="P4407" s="8">
        <v>0.1</v>
      </c>
      <c r="Q4407" s="7">
        <v>775</v>
      </c>
      <c r="R4407" s="9">
        <f t="shared" si="548"/>
        <v>7078.5</v>
      </c>
      <c r="S4407" s="9">
        <f t="shared" si="549"/>
        <v>3875</v>
      </c>
      <c r="T4407" s="9">
        <f t="shared" si="550"/>
        <v>3203.5</v>
      </c>
      <c r="U4407" s="10">
        <f t="shared" si="551"/>
        <v>0.45256763438581621</v>
      </c>
      <c r="V4407" s="5" t="s">
        <v>42</v>
      </c>
    </row>
    <row r="4408" spans="1:22" x14ac:dyDescent="0.3">
      <c r="A4408" s="5" t="s">
        <v>4495</v>
      </c>
      <c r="B4408" s="6">
        <v>46008</v>
      </c>
      <c r="C4408" s="5">
        <f t="shared" si="544"/>
        <v>2025</v>
      </c>
      <c r="D4408" s="5">
        <f t="shared" si="545"/>
        <v>12</v>
      </c>
      <c r="E4408" s="5" t="str">
        <f t="shared" si="546"/>
        <v>Dec</v>
      </c>
      <c r="F4408" s="5" t="str">
        <f t="shared" si="547"/>
        <v>Q4</v>
      </c>
      <c r="G4408" s="5" t="s">
        <v>58</v>
      </c>
      <c r="H4408" s="5" t="s">
        <v>59</v>
      </c>
      <c r="I4408" s="5" t="s">
        <v>60</v>
      </c>
      <c r="J4408" s="5" t="s">
        <v>81</v>
      </c>
      <c r="K4408" s="5" t="s">
        <v>82</v>
      </c>
      <c r="L4408" s="5" t="s">
        <v>76</v>
      </c>
      <c r="M4408" s="5" t="s">
        <v>41</v>
      </c>
      <c r="N4408" s="5">
        <v>1</v>
      </c>
      <c r="O4408" s="7">
        <v>6366</v>
      </c>
      <c r="P4408" s="8">
        <v>0.05</v>
      </c>
      <c r="Q4408" s="7">
        <v>3411</v>
      </c>
      <c r="R4408" s="9">
        <f t="shared" si="548"/>
        <v>6047.7</v>
      </c>
      <c r="S4408" s="9">
        <f t="shared" si="549"/>
        <v>3411</v>
      </c>
      <c r="T4408" s="9">
        <f t="shared" si="550"/>
        <v>2636.7</v>
      </c>
      <c r="U4408" s="10">
        <f t="shared" si="551"/>
        <v>0.43598392777419515</v>
      </c>
      <c r="V4408" s="5" t="s">
        <v>42</v>
      </c>
    </row>
    <row r="4409" spans="1:22" x14ac:dyDescent="0.3">
      <c r="A4409" s="5" t="s">
        <v>4496</v>
      </c>
      <c r="B4409" s="6">
        <v>46008</v>
      </c>
      <c r="C4409" s="5">
        <f t="shared" si="544"/>
        <v>2025</v>
      </c>
      <c r="D4409" s="5">
        <f t="shared" si="545"/>
        <v>12</v>
      </c>
      <c r="E4409" s="5" t="str">
        <f t="shared" si="546"/>
        <v>Dec</v>
      </c>
      <c r="F4409" s="5" t="str">
        <f t="shared" si="547"/>
        <v>Q4</v>
      </c>
      <c r="G4409" s="5" t="s">
        <v>63</v>
      </c>
      <c r="H4409" s="5" t="s">
        <v>86</v>
      </c>
      <c r="I4409" s="5" t="s">
        <v>87</v>
      </c>
      <c r="J4409" s="5" t="s">
        <v>54</v>
      </c>
      <c r="K4409" s="5" t="s">
        <v>84</v>
      </c>
      <c r="L4409" s="5" t="s">
        <v>76</v>
      </c>
      <c r="M4409" s="5" t="s">
        <v>56</v>
      </c>
      <c r="N4409" s="5">
        <v>5</v>
      </c>
      <c r="O4409" s="7">
        <v>2569</v>
      </c>
      <c r="P4409" s="8">
        <v>0</v>
      </c>
      <c r="Q4409" s="7">
        <v>1256</v>
      </c>
      <c r="R4409" s="9">
        <f t="shared" si="548"/>
        <v>12845</v>
      </c>
      <c r="S4409" s="9">
        <f t="shared" si="549"/>
        <v>6280</v>
      </c>
      <c r="T4409" s="9">
        <f t="shared" si="550"/>
        <v>6565</v>
      </c>
      <c r="U4409" s="10">
        <f t="shared" si="551"/>
        <v>0.51109381082133121</v>
      </c>
      <c r="V4409" s="5" t="s">
        <v>42</v>
      </c>
    </row>
    <row r="4410" spans="1:22" x14ac:dyDescent="0.3">
      <c r="A4410" s="5" t="s">
        <v>4497</v>
      </c>
      <c r="B4410" s="6">
        <v>46008</v>
      </c>
      <c r="C4410" s="5">
        <f t="shared" si="544"/>
        <v>2025</v>
      </c>
      <c r="D4410" s="5">
        <f t="shared" si="545"/>
        <v>12</v>
      </c>
      <c r="E4410" s="5" t="str">
        <f t="shared" si="546"/>
        <v>Dec</v>
      </c>
      <c r="F4410" s="5" t="str">
        <f t="shared" si="547"/>
        <v>Q4</v>
      </c>
      <c r="G4410" s="5" t="s">
        <v>63</v>
      </c>
      <c r="H4410" s="5" t="s">
        <v>64</v>
      </c>
      <c r="I4410" s="5" t="s">
        <v>65</v>
      </c>
      <c r="J4410" s="5" t="s">
        <v>46</v>
      </c>
      <c r="K4410" s="5" t="s">
        <v>61</v>
      </c>
      <c r="L4410" s="5" t="s">
        <v>48</v>
      </c>
      <c r="M4410" s="5" t="s">
        <v>56</v>
      </c>
      <c r="N4410" s="5">
        <v>5</v>
      </c>
      <c r="O4410" s="7">
        <v>244</v>
      </c>
      <c r="P4410" s="8">
        <v>0</v>
      </c>
      <c r="Q4410" s="7">
        <v>104</v>
      </c>
      <c r="R4410" s="9">
        <f t="shared" si="548"/>
        <v>1220</v>
      </c>
      <c r="S4410" s="9">
        <f t="shared" si="549"/>
        <v>520</v>
      </c>
      <c r="T4410" s="9">
        <f t="shared" si="550"/>
        <v>700</v>
      </c>
      <c r="U4410" s="10">
        <f t="shared" si="551"/>
        <v>0.57377049180327866</v>
      </c>
      <c r="V4410" s="5" t="s">
        <v>42</v>
      </c>
    </row>
    <row r="4411" spans="1:22" x14ac:dyDescent="0.3">
      <c r="A4411" s="5" t="s">
        <v>4498</v>
      </c>
      <c r="B4411" s="6">
        <v>46008</v>
      </c>
      <c r="C4411" s="5">
        <f t="shared" si="544"/>
        <v>2025</v>
      </c>
      <c r="D4411" s="5">
        <f t="shared" si="545"/>
        <v>12</v>
      </c>
      <c r="E4411" s="5" t="str">
        <f t="shared" si="546"/>
        <v>Dec</v>
      </c>
      <c r="F4411" s="5" t="str">
        <f t="shared" si="547"/>
        <v>Q4</v>
      </c>
      <c r="G4411" s="5" t="s">
        <v>63</v>
      </c>
      <c r="H4411" s="5" t="s">
        <v>109</v>
      </c>
      <c r="I4411" s="5" t="s">
        <v>110</v>
      </c>
      <c r="J4411" s="5" t="s">
        <v>46</v>
      </c>
      <c r="K4411" s="5" t="s">
        <v>61</v>
      </c>
      <c r="L4411" s="5" t="s">
        <v>76</v>
      </c>
      <c r="M4411" s="5" t="s">
        <v>49</v>
      </c>
      <c r="N4411" s="5">
        <v>1</v>
      </c>
      <c r="O4411" s="7">
        <v>239</v>
      </c>
      <c r="P4411" s="8">
        <v>0.05</v>
      </c>
      <c r="Q4411" s="7">
        <v>98</v>
      </c>
      <c r="R4411" s="9">
        <f t="shared" si="548"/>
        <v>227.04999999999998</v>
      </c>
      <c r="S4411" s="9">
        <f t="shared" si="549"/>
        <v>98</v>
      </c>
      <c r="T4411" s="9">
        <f t="shared" si="550"/>
        <v>129.04999999999998</v>
      </c>
      <c r="U4411" s="10">
        <f t="shared" si="551"/>
        <v>0.56837700946927983</v>
      </c>
      <c r="V4411" s="5" t="s">
        <v>42</v>
      </c>
    </row>
    <row r="4412" spans="1:22" x14ac:dyDescent="0.3">
      <c r="A4412" s="5" t="s">
        <v>4499</v>
      </c>
      <c r="B4412" s="6">
        <v>46008</v>
      </c>
      <c r="C4412" s="5">
        <f t="shared" si="544"/>
        <v>2025</v>
      </c>
      <c r="D4412" s="5">
        <f t="shared" si="545"/>
        <v>12</v>
      </c>
      <c r="E4412" s="5" t="str">
        <f t="shared" si="546"/>
        <v>Dec</v>
      </c>
      <c r="F4412" s="5" t="str">
        <f t="shared" si="547"/>
        <v>Q4</v>
      </c>
      <c r="G4412" s="5" t="s">
        <v>35</v>
      </c>
      <c r="H4412" s="5" t="s">
        <v>91</v>
      </c>
      <c r="I4412" s="5" t="s">
        <v>92</v>
      </c>
      <c r="J4412" s="5" t="s">
        <v>46</v>
      </c>
      <c r="K4412" s="5" t="s">
        <v>89</v>
      </c>
      <c r="L4412" s="5" t="s">
        <v>76</v>
      </c>
      <c r="M4412" s="5" t="s">
        <v>41</v>
      </c>
      <c r="N4412" s="5">
        <v>3</v>
      </c>
      <c r="O4412" s="7">
        <v>2207</v>
      </c>
      <c r="P4412" s="8">
        <v>0.2</v>
      </c>
      <c r="Q4412" s="7">
        <v>1263</v>
      </c>
      <c r="R4412" s="9">
        <f t="shared" si="548"/>
        <v>5296.8</v>
      </c>
      <c r="S4412" s="9">
        <f t="shared" si="549"/>
        <v>3789</v>
      </c>
      <c r="T4412" s="9">
        <f t="shared" si="550"/>
        <v>1507.8000000000002</v>
      </c>
      <c r="U4412" s="10">
        <f t="shared" si="551"/>
        <v>0.28466243769823291</v>
      </c>
      <c r="V4412" s="5" t="s">
        <v>42</v>
      </c>
    </row>
    <row r="4413" spans="1:22" x14ac:dyDescent="0.3">
      <c r="A4413" s="5" t="s">
        <v>4500</v>
      </c>
      <c r="B4413" s="6">
        <v>46008</v>
      </c>
      <c r="C4413" s="5">
        <f t="shared" si="544"/>
        <v>2025</v>
      </c>
      <c r="D4413" s="5">
        <f t="shared" si="545"/>
        <v>12</v>
      </c>
      <c r="E4413" s="5" t="str">
        <f t="shared" si="546"/>
        <v>Dec</v>
      </c>
      <c r="F4413" s="5" t="str">
        <f t="shared" si="547"/>
        <v>Q4</v>
      </c>
      <c r="G4413" s="5" t="s">
        <v>63</v>
      </c>
      <c r="H4413" s="5" t="s">
        <v>109</v>
      </c>
      <c r="I4413" s="5" t="s">
        <v>110</v>
      </c>
      <c r="J4413" s="5" t="s">
        <v>38</v>
      </c>
      <c r="K4413" s="5" t="s">
        <v>39</v>
      </c>
      <c r="L4413" s="5" t="s">
        <v>76</v>
      </c>
      <c r="M4413" s="5" t="s">
        <v>41</v>
      </c>
      <c r="N4413" s="5">
        <v>2</v>
      </c>
      <c r="O4413" s="7">
        <v>50628</v>
      </c>
      <c r="P4413" s="8">
        <v>0.2</v>
      </c>
      <c r="Q4413" s="7">
        <v>42490</v>
      </c>
      <c r="R4413" s="9">
        <f t="shared" si="548"/>
        <v>81004.800000000003</v>
      </c>
      <c r="S4413" s="9">
        <f t="shared" si="549"/>
        <v>84980</v>
      </c>
      <c r="T4413" s="9">
        <f t="shared" si="550"/>
        <v>-3975.1999999999971</v>
      </c>
      <c r="U4413" s="10">
        <f t="shared" si="551"/>
        <v>-4.9073635142608797E-2</v>
      </c>
      <c r="V4413" s="5" t="s">
        <v>42</v>
      </c>
    </row>
    <row r="4414" spans="1:22" x14ac:dyDescent="0.3">
      <c r="A4414" s="5" t="s">
        <v>4501</v>
      </c>
      <c r="B4414" s="6">
        <v>46009</v>
      </c>
      <c r="C4414" s="5">
        <f t="shared" si="544"/>
        <v>2025</v>
      </c>
      <c r="D4414" s="5">
        <f t="shared" si="545"/>
        <v>12</v>
      </c>
      <c r="E4414" s="5" t="str">
        <f t="shared" si="546"/>
        <v>Dec</v>
      </c>
      <c r="F4414" s="5" t="str">
        <f t="shared" si="547"/>
        <v>Q4</v>
      </c>
      <c r="G4414" s="5" t="s">
        <v>51</v>
      </c>
      <c r="H4414" s="5" t="s">
        <v>52</v>
      </c>
      <c r="I4414" s="5" t="s">
        <v>53</v>
      </c>
      <c r="J4414" s="5" t="s">
        <v>38</v>
      </c>
      <c r="K4414" s="5" t="s">
        <v>75</v>
      </c>
      <c r="L4414" s="5" t="s">
        <v>48</v>
      </c>
      <c r="M4414" s="5" t="s">
        <v>41</v>
      </c>
      <c r="N4414" s="5">
        <v>2</v>
      </c>
      <c r="O4414" s="7">
        <v>10369</v>
      </c>
      <c r="P4414" s="8">
        <v>0.15</v>
      </c>
      <c r="Q4414" s="7">
        <v>7592</v>
      </c>
      <c r="R4414" s="9">
        <f t="shared" si="548"/>
        <v>17627.3</v>
      </c>
      <c r="S4414" s="9">
        <f t="shared" si="549"/>
        <v>15184</v>
      </c>
      <c r="T4414" s="9">
        <f t="shared" si="550"/>
        <v>2443.2999999999993</v>
      </c>
      <c r="U4414" s="10">
        <f t="shared" si="551"/>
        <v>0.13860886238958883</v>
      </c>
      <c r="V4414" s="5" t="s">
        <v>42</v>
      </c>
    </row>
    <row r="4415" spans="1:22" x14ac:dyDescent="0.3">
      <c r="A4415" s="5" t="s">
        <v>4502</v>
      </c>
      <c r="B4415" s="6">
        <v>46009</v>
      </c>
      <c r="C4415" s="5">
        <f t="shared" si="544"/>
        <v>2025</v>
      </c>
      <c r="D4415" s="5">
        <f t="shared" si="545"/>
        <v>12</v>
      </c>
      <c r="E4415" s="5" t="str">
        <f t="shared" si="546"/>
        <v>Dec</v>
      </c>
      <c r="F4415" s="5" t="str">
        <f t="shared" si="547"/>
        <v>Q4</v>
      </c>
      <c r="G4415" s="5" t="s">
        <v>63</v>
      </c>
      <c r="H4415" s="5" t="s">
        <v>64</v>
      </c>
      <c r="I4415" s="5" t="s">
        <v>65</v>
      </c>
      <c r="J4415" s="5" t="s">
        <v>54</v>
      </c>
      <c r="K4415" s="5" t="s">
        <v>84</v>
      </c>
      <c r="L4415" s="5" t="s">
        <v>40</v>
      </c>
      <c r="M4415" s="5" t="s">
        <v>56</v>
      </c>
      <c r="N4415" s="5">
        <v>3</v>
      </c>
      <c r="O4415" s="7">
        <v>2348</v>
      </c>
      <c r="P4415" s="8">
        <v>0.15</v>
      </c>
      <c r="Q4415" s="7">
        <v>1185</v>
      </c>
      <c r="R4415" s="9">
        <f t="shared" si="548"/>
        <v>5987.4</v>
      </c>
      <c r="S4415" s="9">
        <f t="shared" si="549"/>
        <v>3555</v>
      </c>
      <c r="T4415" s="9">
        <f t="shared" si="550"/>
        <v>2432.3999999999996</v>
      </c>
      <c r="U4415" s="10">
        <f t="shared" si="551"/>
        <v>0.40625313157631021</v>
      </c>
      <c r="V4415" s="5" t="s">
        <v>42</v>
      </c>
    </row>
    <row r="4416" spans="1:22" x14ac:dyDescent="0.3">
      <c r="A4416" s="5" t="s">
        <v>4503</v>
      </c>
      <c r="B4416" s="6">
        <v>46009</v>
      </c>
      <c r="C4416" s="5">
        <f t="shared" si="544"/>
        <v>2025</v>
      </c>
      <c r="D4416" s="5">
        <f t="shared" si="545"/>
        <v>12</v>
      </c>
      <c r="E4416" s="5" t="str">
        <f t="shared" si="546"/>
        <v>Dec</v>
      </c>
      <c r="F4416" s="5" t="str">
        <f t="shared" si="547"/>
        <v>Q4</v>
      </c>
      <c r="G4416" s="5" t="s">
        <v>58</v>
      </c>
      <c r="H4416" s="5" t="s">
        <v>68</v>
      </c>
      <c r="I4416" s="5" t="s">
        <v>69</v>
      </c>
      <c r="J4416" s="5" t="s">
        <v>46</v>
      </c>
      <c r="K4416" s="5" t="s">
        <v>47</v>
      </c>
      <c r="L4416" s="5" t="s">
        <v>40</v>
      </c>
      <c r="M4416" s="5" t="s">
        <v>49</v>
      </c>
      <c r="N4416" s="5">
        <v>3</v>
      </c>
      <c r="O4416" s="7">
        <v>452</v>
      </c>
      <c r="P4416" s="8">
        <v>0</v>
      </c>
      <c r="Q4416" s="7">
        <v>202</v>
      </c>
      <c r="R4416" s="9">
        <f t="shared" si="548"/>
        <v>1356</v>
      </c>
      <c r="S4416" s="9">
        <f t="shared" si="549"/>
        <v>606</v>
      </c>
      <c r="T4416" s="9">
        <f t="shared" si="550"/>
        <v>750</v>
      </c>
      <c r="U4416" s="10">
        <f t="shared" si="551"/>
        <v>0.55309734513274333</v>
      </c>
      <c r="V4416" s="5" t="s">
        <v>42</v>
      </c>
    </row>
    <row r="4417" spans="1:22" x14ac:dyDescent="0.3">
      <c r="A4417" s="5" t="s">
        <v>4504</v>
      </c>
      <c r="B4417" s="6">
        <v>46009</v>
      </c>
      <c r="C4417" s="5">
        <f t="shared" si="544"/>
        <v>2025</v>
      </c>
      <c r="D4417" s="5">
        <f t="shared" si="545"/>
        <v>12</v>
      </c>
      <c r="E4417" s="5" t="str">
        <f t="shared" si="546"/>
        <v>Dec</v>
      </c>
      <c r="F4417" s="5" t="str">
        <f t="shared" si="547"/>
        <v>Q4</v>
      </c>
      <c r="G4417" s="5" t="s">
        <v>51</v>
      </c>
      <c r="H4417" s="5" t="s">
        <v>52</v>
      </c>
      <c r="I4417" s="5" t="s">
        <v>53</v>
      </c>
      <c r="J4417" s="5" t="s">
        <v>46</v>
      </c>
      <c r="K4417" s="5" t="s">
        <v>89</v>
      </c>
      <c r="L4417" s="5" t="s">
        <v>40</v>
      </c>
      <c r="M4417" s="5" t="s">
        <v>56</v>
      </c>
      <c r="N4417" s="5">
        <v>4</v>
      </c>
      <c r="O4417" s="7">
        <v>2303</v>
      </c>
      <c r="P4417" s="8">
        <v>0.1</v>
      </c>
      <c r="Q4417" s="7">
        <v>1341</v>
      </c>
      <c r="R4417" s="9">
        <f t="shared" si="548"/>
        <v>8290.8000000000011</v>
      </c>
      <c r="S4417" s="9">
        <f t="shared" si="549"/>
        <v>5364</v>
      </c>
      <c r="T4417" s="9">
        <f t="shared" si="550"/>
        <v>2926.8000000000011</v>
      </c>
      <c r="U4417" s="10">
        <f t="shared" si="551"/>
        <v>0.35301780286582729</v>
      </c>
      <c r="V4417" s="5" t="s">
        <v>42</v>
      </c>
    </row>
    <row r="4418" spans="1:22" x14ac:dyDescent="0.3">
      <c r="A4418" s="5" t="s">
        <v>4505</v>
      </c>
      <c r="B4418" s="6">
        <v>46009</v>
      </c>
      <c r="C4418" s="5">
        <f t="shared" ref="C4418:C4481" si="552">YEAR(B4418)</f>
        <v>2025</v>
      </c>
      <c r="D4418" s="5">
        <f t="shared" ref="D4418:D4481" si="553">MONTH(B4418)</f>
        <v>12</v>
      </c>
      <c r="E4418" s="5" t="str">
        <f t="shared" ref="E4418:E4481" si="554">TEXT(B4418,"mmm")</f>
        <v>Dec</v>
      </c>
      <c r="F4418" s="5" t="str">
        <f t="shared" ref="F4418:F4481" si="555">"Q"&amp;ROUNDUP(D4418/3,0)</f>
        <v>Q4</v>
      </c>
      <c r="G4418" s="5" t="s">
        <v>58</v>
      </c>
      <c r="H4418" s="5" t="s">
        <v>68</v>
      </c>
      <c r="I4418" s="5" t="s">
        <v>69</v>
      </c>
      <c r="J4418" s="5" t="s">
        <v>46</v>
      </c>
      <c r="K4418" s="5" t="s">
        <v>89</v>
      </c>
      <c r="L4418" s="5" t="s">
        <v>76</v>
      </c>
      <c r="M4418" s="5" t="s">
        <v>56</v>
      </c>
      <c r="N4418" s="5">
        <v>1</v>
      </c>
      <c r="O4418" s="7">
        <v>2131</v>
      </c>
      <c r="P4418" s="8">
        <v>0.15</v>
      </c>
      <c r="Q4418" s="7">
        <v>1258</v>
      </c>
      <c r="R4418" s="9">
        <f t="shared" ref="R4418:R4481" si="556">N4418*O4418*(1-P4418)</f>
        <v>1811.35</v>
      </c>
      <c r="S4418" s="9">
        <f t="shared" ref="S4418:S4481" si="557">N4418*Q4418</f>
        <v>1258</v>
      </c>
      <c r="T4418" s="9">
        <f t="shared" ref="T4418:T4481" si="558">R4418-S4418</f>
        <v>553.34999999999991</v>
      </c>
      <c r="U4418" s="10">
        <f t="shared" ref="U4418:U4481" si="559">IF(R4418=0,0,T4418/R4418)</f>
        <v>0.30549038010323787</v>
      </c>
      <c r="V4418" s="5" t="s">
        <v>42</v>
      </c>
    </row>
    <row r="4419" spans="1:22" x14ac:dyDescent="0.3">
      <c r="A4419" s="5" t="s">
        <v>4506</v>
      </c>
      <c r="B4419" s="6">
        <v>46009</v>
      </c>
      <c r="C4419" s="5">
        <f t="shared" si="552"/>
        <v>2025</v>
      </c>
      <c r="D4419" s="5">
        <f t="shared" si="553"/>
        <v>12</v>
      </c>
      <c r="E4419" s="5" t="str">
        <f t="shared" si="554"/>
        <v>Dec</v>
      </c>
      <c r="F4419" s="5" t="str">
        <f t="shared" si="555"/>
        <v>Q4</v>
      </c>
      <c r="G4419" s="5" t="s">
        <v>35</v>
      </c>
      <c r="H4419" s="5" t="s">
        <v>91</v>
      </c>
      <c r="I4419" s="5" t="s">
        <v>92</v>
      </c>
      <c r="J4419" s="5" t="s">
        <v>38</v>
      </c>
      <c r="K4419" s="5" t="s">
        <v>118</v>
      </c>
      <c r="L4419" s="5" t="s">
        <v>48</v>
      </c>
      <c r="M4419" s="5" t="s">
        <v>49</v>
      </c>
      <c r="N4419" s="5">
        <v>2</v>
      </c>
      <c r="O4419" s="7">
        <v>16924</v>
      </c>
      <c r="P4419" s="8">
        <v>0</v>
      </c>
      <c r="Q4419" s="7">
        <v>13453</v>
      </c>
      <c r="R4419" s="9">
        <f t="shared" si="556"/>
        <v>33848</v>
      </c>
      <c r="S4419" s="9">
        <f t="shared" si="557"/>
        <v>26906</v>
      </c>
      <c r="T4419" s="9">
        <f t="shared" si="558"/>
        <v>6942</v>
      </c>
      <c r="U4419" s="10">
        <f t="shared" si="559"/>
        <v>0.20509335854407942</v>
      </c>
      <c r="V4419" s="5" t="s">
        <v>42</v>
      </c>
    </row>
    <row r="4420" spans="1:22" x14ac:dyDescent="0.3">
      <c r="A4420" s="5" t="s">
        <v>4507</v>
      </c>
      <c r="B4420" s="6">
        <v>46009</v>
      </c>
      <c r="C4420" s="5">
        <f t="shared" si="552"/>
        <v>2025</v>
      </c>
      <c r="D4420" s="5">
        <f t="shared" si="553"/>
        <v>12</v>
      </c>
      <c r="E4420" s="5" t="str">
        <f t="shared" si="554"/>
        <v>Dec</v>
      </c>
      <c r="F4420" s="5" t="str">
        <f t="shared" si="555"/>
        <v>Q4</v>
      </c>
      <c r="G4420" s="5" t="s">
        <v>51</v>
      </c>
      <c r="H4420" s="5" t="s">
        <v>79</v>
      </c>
      <c r="I4420" s="5" t="s">
        <v>80</v>
      </c>
      <c r="J4420" s="5" t="s">
        <v>46</v>
      </c>
      <c r="K4420" s="5" t="s">
        <v>66</v>
      </c>
      <c r="L4420" s="5" t="s">
        <v>48</v>
      </c>
      <c r="M4420" s="5" t="s">
        <v>41</v>
      </c>
      <c r="N4420" s="5">
        <v>1</v>
      </c>
      <c r="O4420" s="7">
        <v>279</v>
      </c>
      <c r="P4420" s="8">
        <v>0.1</v>
      </c>
      <c r="Q4420" s="7">
        <v>111</v>
      </c>
      <c r="R4420" s="9">
        <f t="shared" si="556"/>
        <v>251.1</v>
      </c>
      <c r="S4420" s="9">
        <f t="shared" si="557"/>
        <v>111</v>
      </c>
      <c r="T4420" s="9">
        <f t="shared" si="558"/>
        <v>140.1</v>
      </c>
      <c r="U4420" s="10">
        <f t="shared" si="559"/>
        <v>0.55794504181600957</v>
      </c>
      <c r="V4420" s="5" t="s">
        <v>42</v>
      </c>
    </row>
    <row r="4421" spans="1:22" x14ac:dyDescent="0.3">
      <c r="A4421" s="5" t="s">
        <v>4508</v>
      </c>
      <c r="B4421" s="6">
        <v>46009</v>
      </c>
      <c r="C4421" s="5">
        <f t="shared" si="552"/>
        <v>2025</v>
      </c>
      <c r="D4421" s="5">
        <f t="shared" si="553"/>
        <v>12</v>
      </c>
      <c r="E4421" s="5" t="str">
        <f t="shared" si="554"/>
        <v>Dec</v>
      </c>
      <c r="F4421" s="5" t="str">
        <f t="shared" si="555"/>
        <v>Q4</v>
      </c>
      <c r="G4421" s="5" t="s">
        <v>51</v>
      </c>
      <c r="H4421" s="5" t="s">
        <v>79</v>
      </c>
      <c r="I4421" s="5" t="s">
        <v>80</v>
      </c>
      <c r="J4421" s="5" t="s">
        <v>46</v>
      </c>
      <c r="K4421" s="5" t="s">
        <v>47</v>
      </c>
      <c r="L4421" s="5" t="s">
        <v>76</v>
      </c>
      <c r="M4421" s="5" t="s">
        <v>49</v>
      </c>
      <c r="N4421" s="5">
        <v>2</v>
      </c>
      <c r="O4421" s="7">
        <v>414</v>
      </c>
      <c r="P4421" s="8">
        <v>0.15</v>
      </c>
      <c r="Q4421" s="7">
        <v>186</v>
      </c>
      <c r="R4421" s="9">
        <f t="shared" si="556"/>
        <v>703.8</v>
      </c>
      <c r="S4421" s="9">
        <f t="shared" si="557"/>
        <v>372</v>
      </c>
      <c r="T4421" s="9">
        <f t="shared" si="558"/>
        <v>331.79999999999995</v>
      </c>
      <c r="U4421" s="10">
        <f t="shared" si="559"/>
        <v>0.4714407502131287</v>
      </c>
      <c r="V4421" s="5" t="s">
        <v>42</v>
      </c>
    </row>
    <row r="4422" spans="1:22" x14ac:dyDescent="0.3">
      <c r="A4422" s="5" t="s">
        <v>4509</v>
      </c>
      <c r="B4422" s="6">
        <v>46009</v>
      </c>
      <c r="C4422" s="5">
        <f t="shared" si="552"/>
        <v>2025</v>
      </c>
      <c r="D4422" s="5">
        <f t="shared" si="553"/>
        <v>12</v>
      </c>
      <c r="E4422" s="5" t="str">
        <f t="shared" si="554"/>
        <v>Dec</v>
      </c>
      <c r="F4422" s="5" t="str">
        <f t="shared" si="555"/>
        <v>Q4</v>
      </c>
      <c r="G4422" s="5" t="s">
        <v>35</v>
      </c>
      <c r="H4422" s="5" t="s">
        <v>91</v>
      </c>
      <c r="I4422" s="5" t="s">
        <v>92</v>
      </c>
      <c r="J4422" s="5" t="s">
        <v>81</v>
      </c>
      <c r="K4422" s="5" t="s">
        <v>94</v>
      </c>
      <c r="L4422" s="5" t="s">
        <v>48</v>
      </c>
      <c r="M4422" s="5" t="s">
        <v>56</v>
      </c>
      <c r="N4422" s="5">
        <v>2</v>
      </c>
      <c r="O4422" s="7">
        <v>31549</v>
      </c>
      <c r="P4422" s="8">
        <v>0</v>
      </c>
      <c r="Q4422" s="7">
        <v>20853</v>
      </c>
      <c r="R4422" s="9">
        <f t="shared" si="556"/>
        <v>63098</v>
      </c>
      <c r="S4422" s="9">
        <f t="shared" si="557"/>
        <v>41706</v>
      </c>
      <c r="T4422" s="9">
        <f t="shared" si="558"/>
        <v>21392</v>
      </c>
      <c r="U4422" s="10">
        <f t="shared" si="559"/>
        <v>0.33902817838917237</v>
      </c>
      <c r="V4422" s="5" t="s">
        <v>42</v>
      </c>
    </row>
    <row r="4423" spans="1:22" x14ac:dyDescent="0.3">
      <c r="A4423" s="5" t="s">
        <v>4510</v>
      </c>
      <c r="B4423" s="6">
        <v>46010</v>
      </c>
      <c r="C4423" s="5">
        <f t="shared" si="552"/>
        <v>2025</v>
      </c>
      <c r="D4423" s="5">
        <f t="shared" si="553"/>
        <v>12</v>
      </c>
      <c r="E4423" s="5" t="str">
        <f t="shared" si="554"/>
        <v>Dec</v>
      </c>
      <c r="F4423" s="5" t="str">
        <f t="shared" si="555"/>
        <v>Q4</v>
      </c>
      <c r="G4423" s="5" t="s">
        <v>35</v>
      </c>
      <c r="H4423" s="5" t="s">
        <v>36</v>
      </c>
      <c r="I4423" s="5" t="s">
        <v>37</v>
      </c>
      <c r="J4423" s="5" t="s">
        <v>38</v>
      </c>
      <c r="K4423" s="5" t="s">
        <v>104</v>
      </c>
      <c r="L4423" s="5" t="s">
        <v>76</v>
      </c>
      <c r="M4423" s="5" t="s">
        <v>56</v>
      </c>
      <c r="N4423" s="5">
        <v>1</v>
      </c>
      <c r="O4423" s="7">
        <v>1366</v>
      </c>
      <c r="P4423" s="8">
        <v>0.1</v>
      </c>
      <c r="Q4423" s="7">
        <v>675</v>
      </c>
      <c r="R4423" s="9">
        <f t="shared" si="556"/>
        <v>1229.4000000000001</v>
      </c>
      <c r="S4423" s="9">
        <f t="shared" si="557"/>
        <v>675</v>
      </c>
      <c r="T4423" s="9">
        <f t="shared" si="558"/>
        <v>554.40000000000009</v>
      </c>
      <c r="U4423" s="10">
        <f t="shared" si="559"/>
        <v>0.45095168374816991</v>
      </c>
      <c r="V4423" s="5" t="s">
        <v>42</v>
      </c>
    </row>
    <row r="4424" spans="1:22" x14ac:dyDescent="0.3">
      <c r="A4424" s="5" t="s">
        <v>4511</v>
      </c>
      <c r="B4424" s="6">
        <v>46011</v>
      </c>
      <c r="C4424" s="5">
        <f t="shared" si="552"/>
        <v>2025</v>
      </c>
      <c r="D4424" s="5">
        <f t="shared" si="553"/>
        <v>12</v>
      </c>
      <c r="E4424" s="5" t="str">
        <f t="shared" si="554"/>
        <v>Dec</v>
      </c>
      <c r="F4424" s="5" t="str">
        <f t="shared" si="555"/>
        <v>Q4</v>
      </c>
      <c r="G4424" s="5" t="s">
        <v>51</v>
      </c>
      <c r="H4424" s="5" t="s">
        <v>79</v>
      </c>
      <c r="I4424" s="5" t="s">
        <v>80</v>
      </c>
      <c r="J4424" s="5" t="s">
        <v>46</v>
      </c>
      <c r="K4424" s="5" t="s">
        <v>47</v>
      </c>
      <c r="L4424" s="5" t="s">
        <v>40</v>
      </c>
      <c r="M4424" s="5" t="s">
        <v>41</v>
      </c>
      <c r="N4424" s="5">
        <v>2</v>
      </c>
      <c r="O4424" s="7">
        <v>414</v>
      </c>
      <c r="P4424" s="8">
        <v>0.15</v>
      </c>
      <c r="Q4424" s="7">
        <v>185</v>
      </c>
      <c r="R4424" s="9">
        <f t="shared" si="556"/>
        <v>703.8</v>
      </c>
      <c r="S4424" s="9">
        <f t="shared" si="557"/>
        <v>370</v>
      </c>
      <c r="T4424" s="9">
        <f t="shared" si="558"/>
        <v>333.79999999999995</v>
      </c>
      <c r="U4424" s="10">
        <f t="shared" si="559"/>
        <v>0.47428246660983231</v>
      </c>
      <c r="V4424" s="5" t="s">
        <v>42</v>
      </c>
    </row>
    <row r="4425" spans="1:22" x14ac:dyDescent="0.3">
      <c r="A4425" s="5" t="s">
        <v>4512</v>
      </c>
      <c r="B4425" s="6">
        <v>46011</v>
      </c>
      <c r="C4425" s="5">
        <f t="shared" si="552"/>
        <v>2025</v>
      </c>
      <c r="D4425" s="5">
        <f t="shared" si="553"/>
        <v>12</v>
      </c>
      <c r="E4425" s="5" t="str">
        <f t="shared" si="554"/>
        <v>Dec</v>
      </c>
      <c r="F4425" s="5" t="str">
        <f t="shared" si="555"/>
        <v>Q4</v>
      </c>
      <c r="G4425" s="5" t="s">
        <v>58</v>
      </c>
      <c r="H4425" s="5" t="s">
        <v>72</v>
      </c>
      <c r="I4425" s="5" t="s">
        <v>73</v>
      </c>
      <c r="J4425" s="5" t="s">
        <v>54</v>
      </c>
      <c r="K4425" s="5" t="s">
        <v>99</v>
      </c>
      <c r="L4425" s="5" t="s">
        <v>76</v>
      </c>
      <c r="M4425" s="5" t="s">
        <v>56</v>
      </c>
      <c r="N4425" s="5">
        <v>1</v>
      </c>
      <c r="O4425" s="7">
        <v>1693</v>
      </c>
      <c r="P4425" s="8">
        <v>0.05</v>
      </c>
      <c r="Q4425" s="7">
        <v>866</v>
      </c>
      <c r="R4425" s="9">
        <f t="shared" si="556"/>
        <v>1608.35</v>
      </c>
      <c r="S4425" s="9">
        <f t="shared" si="557"/>
        <v>866</v>
      </c>
      <c r="T4425" s="9">
        <f t="shared" si="558"/>
        <v>742.34999999999991</v>
      </c>
      <c r="U4425" s="10">
        <f t="shared" si="559"/>
        <v>0.46155998383436436</v>
      </c>
      <c r="V4425" s="5" t="s">
        <v>42</v>
      </c>
    </row>
    <row r="4426" spans="1:22" x14ac:dyDescent="0.3">
      <c r="A4426" s="5" t="s">
        <v>4513</v>
      </c>
      <c r="B4426" s="6">
        <v>46011</v>
      </c>
      <c r="C4426" s="5">
        <f t="shared" si="552"/>
        <v>2025</v>
      </c>
      <c r="D4426" s="5">
        <f t="shared" si="553"/>
        <v>12</v>
      </c>
      <c r="E4426" s="5" t="str">
        <f t="shared" si="554"/>
        <v>Dec</v>
      </c>
      <c r="F4426" s="5" t="str">
        <f t="shared" si="555"/>
        <v>Q4</v>
      </c>
      <c r="G4426" s="5" t="s">
        <v>51</v>
      </c>
      <c r="H4426" s="5" t="s">
        <v>106</v>
      </c>
      <c r="I4426" s="5" t="s">
        <v>107</v>
      </c>
      <c r="J4426" s="5" t="s">
        <v>46</v>
      </c>
      <c r="K4426" s="5" t="s">
        <v>47</v>
      </c>
      <c r="L4426" s="5" t="s">
        <v>48</v>
      </c>
      <c r="M4426" s="5" t="s">
        <v>56</v>
      </c>
      <c r="N4426" s="5">
        <v>3</v>
      </c>
      <c r="O4426" s="7">
        <v>486</v>
      </c>
      <c r="P4426" s="8">
        <v>0.1</v>
      </c>
      <c r="Q4426" s="7">
        <v>223</v>
      </c>
      <c r="R4426" s="9">
        <f t="shared" si="556"/>
        <v>1312.2</v>
      </c>
      <c r="S4426" s="9">
        <f t="shared" si="557"/>
        <v>669</v>
      </c>
      <c r="T4426" s="9">
        <f t="shared" si="558"/>
        <v>643.20000000000005</v>
      </c>
      <c r="U4426" s="10">
        <f t="shared" si="559"/>
        <v>0.49016918152720623</v>
      </c>
      <c r="V4426" s="5" t="s">
        <v>42</v>
      </c>
    </row>
    <row r="4427" spans="1:22" x14ac:dyDescent="0.3">
      <c r="A4427" s="5" t="s">
        <v>4514</v>
      </c>
      <c r="B4427" s="6">
        <v>46011</v>
      </c>
      <c r="C4427" s="5">
        <f t="shared" si="552"/>
        <v>2025</v>
      </c>
      <c r="D4427" s="5">
        <f t="shared" si="553"/>
        <v>12</v>
      </c>
      <c r="E4427" s="5" t="str">
        <f t="shared" si="554"/>
        <v>Dec</v>
      </c>
      <c r="F4427" s="5" t="str">
        <f t="shared" si="555"/>
        <v>Q4</v>
      </c>
      <c r="G4427" s="5" t="s">
        <v>63</v>
      </c>
      <c r="H4427" s="5" t="s">
        <v>109</v>
      </c>
      <c r="I4427" s="5" t="s">
        <v>110</v>
      </c>
      <c r="J4427" s="5" t="s">
        <v>38</v>
      </c>
      <c r="K4427" s="5" t="s">
        <v>75</v>
      </c>
      <c r="L4427" s="5" t="s">
        <v>40</v>
      </c>
      <c r="M4427" s="5" t="s">
        <v>41</v>
      </c>
      <c r="N4427" s="5">
        <v>2</v>
      </c>
      <c r="O4427" s="7">
        <v>10319</v>
      </c>
      <c r="P4427" s="8">
        <v>0.05</v>
      </c>
      <c r="Q4427" s="7">
        <v>7441</v>
      </c>
      <c r="R4427" s="9">
        <f t="shared" si="556"/>
        <v>19606.099999999999</v>
      </c>
      <c r="S4427" s="9">
        <f t="shared" si="557"/>
        <v>14882</v>
      </c>
      <c r="T4427" s="9">
        <f t="shared" si="558"/>
        <v>4724.0999999999985</v>
      </c>
      <c r="U4427" s="10">
        <f t="shared" si="559"/>
        <v>0.2409505205012725</v>
      </c>
      <c r="V4427" s="5" t="s">
        <v>42</v>
      </c>
    </row>
    <row r="4428" spans="1:22" x14ac:dyDescent="0.3">
      <c r="A4428" s="5" t="s">
        <v>4515</v>
      </c>
      <c r="B4428" s="6">
        <v>46011</v>
      </c>
      <c r="C4428" s="5">
        <f t="shared" si="552"/>
        <v>2025</v>
      </c>
      <c r="D4428" s="5">
        <f t="shared" si="553"/>
        <v>12</v>
      </c>
      <c r="E4428" s="5" t="str">
        <f t="shared" si="554"/>
        <v>Dec</v>
      </c>
      <c r="F4428" s="5" t="str">
        <f t="shared" si="555"/>
        <v>Q4</v>
      </c>
      <c r="G4428" s="5" t="s">
        <v>35</v>
      </c>
      <c r="H4428" s="5" t="s">
        <v>36</v>
      </c>
      <c r="I4428" s="5" t="s">
        <v>37</v>
      </c>
      <c r="J4428" s="5" t="s">
        <v>46</v>
      </c>
      <c r="K4428" s="5" t="s">
        <v>61</v>
      </c>
      <c r="L4428" s="5" t="s">
        <v>48</v>
      </c>
      <c r="M4428" s="5" t="s">
        <v>49</v>
      </c>
      <c r="N4428" s="5">
        <v>2</v>
      </c>
      <c r="O4428" s="7">
        <v>270</v>
      </c>
      <c r="P4428" s="8">
        <v>0.15</v>
      </c>
      <c r="Q4428" s="7">
        <v>113</v>
      </c>
      <c r="R4428" s="9">
        <f t="shared" si="556"/>
        <v>459</v>
      </c>
      <c r="S4428" s="9">
        <f t="shared" si="557"/>
        <v>226</v>
      </c>
      <c r="T4428" s="9">
        <f t="shared" si="558"/>
        <v>233</v>
      </c>
      <c r="U4428" s="10">
        <f t="shared" si="559"/>
        <v>0.50762527233115473</v>
      </c>
      <c r="V4428" s="5" t="s">
        <v>42</v>
      </c>
    </row>
    <row r="4429" spans="1:22" x14ac:dyDescent="0.3">
      <c r="A4429" s="5" t="s">
        <v>4516</v>
      </c>
      <c r="B4429" s="6">
        <v>46012</v>
      </c>
      <c r="C4429" s="5">
        <f t="shared" si="552"/>
        <v>2025</v>
      </c>
      <c r="D4429" s="5">
        <f t="shared" si="553"/>
        <v>12</v>
      </c>
      <c r="E4429" s="5" t="str">
        <f t="shared" si="554"/>
        <v>Dec</v>
      </c>
      <c r="F4429" s="5" t="str">
        <f t="shared" si="555"/>
        <v>Q4</v>
      </c>
      <c r="G4429" s="5" t="s">
        <v>63</v>
      </c>
      <c r="H4429" s="5" t="s">
        <v>64</v>
      </c>
      <c r="I4429" s="5" t="s">
        <v>65</v>
      </c>
      <c r="J4429" s="5" t="s">
        <v>54</v>
      </c>
      <c r="K4429" s="5" t="s">
        <v>55</v>
      </c>
      <c r="L4429" s="5" t="s">
        <v>40</v>
      </c>
      <c r="M4429" s="5" t="s">
        <v>49</v>
      </c>
      <c r="N4429" s="5">
        <v>3</v>
      </c>
      <c r="O4429" s="7">
        <v>2987</v>
      </c>
      <c r="P4429" s="8">
        <v>0.1</v>
      </c>
      <c r="Q4429" s="7">
        <v>1777</v>
      </c>
      <c r="R4429" s="9">
        <f t="shared" si="556"/>
        <v>8064.9000000000005</v>
      </c>
      <c r="S4429" s="9">
        <f t="shared" si="557"/>
        <v>5331</v>
      </c>
      <c r="T4429" s="9">
        <f t="shared" si="558"/>
        <v>2733.9000000000005</v>
      </c>
      <c r="U4429" s="10">
        <f t="shared" si="559"/>
        <v>0.33898746419670428</v>
      </c>
      <c r="V4429" s="5" t="s">
        <v>42</v>
      </c>
    </row>
    <row r="4430" spans="1:22" x14ac:dyDescent="0.3">
      <c r="A4430" s="5" t="s">
        <v>4517</v>
      </c>
      <c r="B4430" s="6">
        <v>46012</v>
      </c>
      <c r="C4430" s="5">
        <f t="shared" si="552"/>
        <v>2025</v>
      </c>
      <c r="D4430" s="5">
        <f t="shared" si="553"/>
        <v>12</v>
      </c>
      <c r="E4430" s="5" t="str">
        <f t="shared" si="554"/>
        <v>Dec</v>
      </c>
      <c r="F4430" s="5" t="str">
        <f t="shared" si="555"/>
        <v>Q4</v>
      </c>
      <c r="G4430" s="5" t="s">
        <v>51</v>
      </c>
      <c r="H4430" s="5" t="s">
        <v>106</v>
      </c>
      <c r="I4430" s="5" t="s">
        <v>107</v>
      </c>
      <c r="J4430" s="5" t="s">
        <v>38</v>
      </c>
      <c r="K4430" s="5" t="s">
        <v>104</v>
      </c>
      <c r="L4430" s="5" t="s">
        <v>40</v>
      </c>
      <c r="M4430" s="5" t="s">
        <v>56</v>
      </c>
      <c r="N4430" s="5">
        <v>1</v>
      </c>
      <c r="O4430" s="7">
        <v>1644</v>
      </c>
      <c r="P4430" s="8">
        <v>0</v>
      </c>
      <c r="Q4430" s="7">
        <v>810</v>
      </c>
      <c r="R4430" s="9">
        <f t="shared" si="556"/>
        <v>1644</v>
      </c>
      <c r="S4430" s="9">
        <f t="shared" si="557"/>
        <v>810</v>
      </c>
      <c r="T4430" s="9">
        <f t="shared" si="558"/>
        <v>834</v>
      </c>
      <c r="U4430" s="10">
        <f t="shared" si="559"/>
        <v>0.50729927007299269</v>
      </c>
      <c r="V4430" s="5" t="s">
        <v>120</v>
      </c>
    </row>
    <row r="4431" spans="1:22" x14ac:dyDescent="0.3">
      <c r="A4431" s="5" t="s">
        <v>4518</v>
      </c>
      <c r="B4431" s="6">
        <v>46012</v>
      </c>
      <c r="C4431" s="5">
        <f t="shared" si="552"/>
        <v>2025</v>
      </c>
      <c r="D4431" s="5">
        <f t="shared" si="553"/>
        <v>12</v>
      </c>
      <c r="E4431" s="5" t="str">
        <f t="shared" si="554"/>
        <v>Dec</v>
      </c>
      <c r="F4431" s="5" t="str">
        <f t="shared" si="555"/>
        <v>Q4</v>
      </c>
      <c r="G4431" s="5" t="s">
        <v>51</v>
      </c>
      <c r="H4431" s="5" t="s">
        <v>106</v>
      </c>
      <c r="I4431" s="5" t="s">
        <v>107</v>
      </c>
      <c r="J4431" s="5" t="s">
        <v>54</v>
      </c>
      <c r="K4431" s="5" t="s">
        <v>99</v>
      </c>
      <c r="L4431" s="5" t="s">
        <v>40</v>
      </c>
      <c r="M4431" s="5" t="s">
        <v>41</v>
      </c>
      <c r="N4431" s="5">
        <v>3</v>
      </c>
      <c r="O4431" s="7">
        <v>1832</v>
      </c>
      <c r="P4431" s="8">
        <v>0.2</v>
      </c>
      <c r="Q4431" s="7">
        <v>932</v>
      </c>
      <c r="R4431" s="9">
        <f t="shared" si="556"/>
        <v>4396.8</v>
      </c>
      <c r="S4431" s="9">
        <f t="shared" si="557"/>
        <v>2796</v>
      </c>
      <c r="T4431" s="9">
        <f t="shared" si="558"/>
        <v>1600.8000000000002</v>
      </c>
      <c r="U4431" s="10">
        <f t="shared" si="559"/>
        <v>0.36408296943231444</v>
      </c>
      <c r="V4431" s="5" t="s">
        <v>42</v>
      </c>
    </row>
    <row r="4432" spans="1:22" x14ac:dyDescent="0.3">
      <c r="A4432" s="5" t="s">
        <v>4519</v>
      </c>
      <c r="B4432" s="6">
        <v>46012</v>
      </c>
      <c r="C4432" s="5">
        <f t="shared" si="552"/>
        <v>2025</v>
      </c>
      <c r="D4432" s="5">
        <f t="shared" si="553"/>
        <v>12</v>
      </c>
      <c r="E4432" s="5" t="str">
        <f t="shared" si="554"/>
        <v>Dec</v>
      </c>
      <c r="F4432" s="5" t="str">
        <f t="shared" si="555"/>
        <v>Q4</v>
      </c>
      <c r="G4432" s="5" t="s">
        <v>51</v>
      </c>
      <c r="H4432" s="5" t="s">
        <v>79</v>
      </c>
      <c r="I4432" s="5" t="s">
        <v>80</v>
      </c>
      <c r="J4432" s="5" t="s">
        <v>81</v>
      </c>
      <c r="K4432" s="5" t="s">
        <v>82</v>
      </c>
      <c r="L4432" s="5" t="s">
        <v>40</v>
      </c>
      <c r="M4432" s="5" t="s">
        <v>41</v>
      </c>
      <c r="N4432" s="5">
        <v>1</v>
      </c>
      <c r="O4432" s="7">
        <v>6476</v>
      </c>
      <c r="P4432" s="8">
        <v>0.25</v>
      </c>
      <c r="Q4432" s="7">
        <v>3487</v>
      </c>
      <c r="R4432" s="9">
        <f t="shared" si="556"/>
        <v>4857</v>
      </c>
      <c r="S4432" s="9">
        <f t="shared" si="557"/>
        <v>3487</v>
      </c>
      <c r="T4432" s="9">
        <f t="shared" si="558"/>
        <v>1370</v>
      </c>
      <c r="U4432" s="10">
        <f t="shared" si="559"/>
        <v>0.28206711962116532</v>
      </c>
      <c r="V4432" s="5" t="s">
        <v>42</v>
      </c>
    </row>
    <row r="4433" spans="1:22" x14ac:dyDescent="0.3">
      <c r="A4433" s="5" t="s">
        <v>4520</v>
      </c>
      <c r="B4433" s="6">
        <v>46012</v>
      </c>
      <c r="C4433" s="5">
        <f t="shared" si="552"/>
        <v>2025</v>
      </c>
      <c r="D4433" s="5">
        <f t="shared" si="553"/>
        <v>12</v>
      </c>
      <c r="E4433" s="5" t="str">
        <f t="shared" si="554"/>
        <v>Dec</v>
      </c>
      <c r="F4433" s="5" t="str">
        <f t="shared" si="555"/>
        <v>Q4</v>
      </c>
      <c r="G4433" s="5" t="s">
        <v>58</v>
      </c>
      <c r="H4433" s="5" t="s">
        <v>68</v>
      </c>
      <c r="I4433" s="5" t="s">
        <v>69</v>
      </c>
      <c r="J4433" s="5" t="s">
        <v>81</v>
      </c>
      <c r="K4433" s="5" t="s">
        <v>130</v>
      </c>
      <c r="L4433" s="5" t="s">
        <v>48</v>
      </c>
      <c r="M4433" s="5" t="s">
        <v>49</v>
      </c>
      <c r="N4433" s="5">
        <v>3</v>
      </c>
      <c r="O4433" s="7">
        <v>12728</v>
      </c>
      <c r="P4433" s="8">
        <v>0.2</v>
      </c>
      <c r="Q4433" s="7">
        <v>7589</v>
      </c>
      <c r="R4433" s="9">
        <f t="shared" si="556"/>
        <v>30547.200000000001</v>
      </c>
      <c r="S4433" s="9">
        <f t="shared" si="557"/>
        <v>22767</v>
      </c>
      <c r="T4433" s="9">
        <f t="shared" si="558"/>
        <v>7780.2000000000007</v>
      </c>
      <c r="U4433" s="10">
        <f t="shared" si="559"/>
        <v>0.25469437460716532</v>
      </c>
      <c r="V4433" s="5" t="s">
        <v>42</v>
      </c>
    </row>
    <row r="4434" spans="1:22" x14ac:dyDescent="0.3">
      <c r="A4434" s="5" t="s">
        <v>4521</v>
      </c>
      <c r="B4434" s="6">
        <v>46012</v>
      </c>
      <c r="C4434" s="5">
        <f t="shared" si="552"/>
        <v>2025</v>
      </c>
      <c r="D4434" s="5">
        <f t="shared" si="553"/>
        <v>12</v>
      </c>
      <c r="E4434" s="5" t="str">
        <f t="shared" si="554"/>
        <v>Dec</v>
      </c>
      <c r="F4434" s="5" t="str">
        <f t="shared" si="555"/>
        <v>Q4</v>
      </c>
      <c r="G4434" s="5" t="s">
        <v>63</v>
      </c>
      <c r="H4434" s="5" t="s">
        <v>109</v>
      </c>
      <c r="I4434" s="5" t="s">
        <v>110</v>
      </c>
      <c r="J4434" s="5" t="s">
        <v>46</v>
      </c>
      <c r="K4434" s="5" t="s">
        <v>89</v>
      </c>
      <c r="L4434" s="5" t="s">
        <v>76</v>
      </c>
      <c r="M4434" s="5" t="s">
        <v>41</v>
      </c>
      <c r="N4434" s="5">
        <v>5</v>
      </c>
      <c r="O4434" s="7">
        <v>2172</v>
      </c>
      <c r="P4434" s="8">
        <v>0.1</v>
      </c>
      <c r="Q4434" s="7">
        <v>1289</v>
      </c>
      <c r="R4434" s="9">
        <f t="shared" si="556"/>
        <v>9774</v>
      </c>
      <c r="S4434" s="9">
        <f t="shared" si="557"/>
        <v>6445</v>
      </c>
      <c r="T4434" s="9">
        <f t="shared" si="558"/>
        <v>3329</v>
      </c>
      <c r="U4434" s="10">
        <f t="shared" si="559"/>
        <v>0.340597503580929</v>
      </c>
      <c r="V4434" s="5" t="s">
        <v>42</v>
      </c>
    </row>
    <row r="4435" spans="1:22" x14ac:dyDescent="0.3">
      <c r="A4435" s="5" t="s">
        <v>4522</v>
      </c>
      <c r="B4435" s="6">
        <v>46013</v>
      </c>
      <c r="C4435" s="5">
        <f t="shared" si="552"/>
        <v>2025</v>
      </c>
      <c r="D4435" s="5">
        <f t="shared" si="553"/>
        <v>12</v>
      </c>
      <c r="E4435" s="5" t="str">
        <f t="shared" si="554"/>
        <v>Dec</v>
      </c>
      <c r="F4435" s="5" t="str">
        <f t="shared" si="555"/>
        <v>Q4</v>
      </c>
      <c r="G4435" s="5" t="s">
        <v>63</v>
      </c>
      <c r="H4435" s="5" t="s">
        <v>64</v>
      </c>
      <c r="I4435" s="5" t="s">
        <v>65</v>
      </c>
      <c r="J4435" s="5" t="s">
        <v>38</v>
      </c>
      <c r="K4435" s="5" t="s">
        <v>75</v>
      </c>
      <c r="L4435" s="5" t="s">
        <v>40</v>
      </c>
      <c r="M4435" s="5" t="s">
        <v>56</v>
      </c>
      <c r="N4435" s="5">
        <v>2</v>
      </c>
      <c r="O4435" s="7">
        <v>11421</v>
      </c>
      <c r="P4435" s="8">
        <v>0.15</v>
      </c>
      <c r="Q4435" s="7">
        <v>8409</v>
      </c>
      <c r="R4435" s="9">
        <f t="shared" si="556"/>
        <v>19415.7</v>
      </c>
      <c r="S4435" s="9">
        <f t="shared" si="557"/>
        <v>16818</v>
      </c>
      <c r="T4435" s="9">
        <f t="shared" si="558"/>
        <v>2597.7000000000007</v>
      </c>
      <c r="U4435" s="10">
        <f t="shared" si="559"/>
        <v>0.13379378544167866</v>
      </c>
      <c r="V4435" s="5" t="s">
        <v>42</v>
      </c>
    </row>
    <row r="4436" spans="1:22" x14ac:dyDescent="0.3">
      <c r="A4436" s="5" t="s">
        <v>4523</v>
      </c>
      <c r="B4436" s="6">
        <v>46013</v>
      </c>
      <c r="C4436" s="5">
        <f t="shared" si="552"/>
        <v>2025</v>
      </c>
      <c r="D4436" s="5">
        <f t="shared" si="553"/>
        <v>12</v>
      </c>
      <c r="E4436" s="5" t="str">
        <f t="shared" si="554"/>
        <v>Dec</v>
      </c>
      <c r="F4436" s="5" t="str">
        <f t="shared" si="555"/>
        <v>Q4</v>
      </c>
      <c r="G4436" s="5" t="s">
        <v>63</v>
      </c>
      <c r="H4436" s="5" t="s">
        <v>64</v>
      </c>
      <c r="I4436" s="5" t="s">
        <v>65</v>
      </c>
      <c r="J4436" s="5" t="s">
        <v>46</v>
      </c>
      <c r="K4436" s="5" t="s">
        <v>66</v>
      </c>
      <c r="L4436" s="5" t="s">
        <v>48</v>
      </c>
      <c r="M4436" s="5" t="s">
        <v>49</v>
      </c>
      <c r="N4436" s="5">
        <v>3</v>
      </c>
      <c r="O4436" s="7">
        <v>284</v>
      </c>
      <c r="P4436" s="8">
        <v>0.1</v>
      </c>
      <c r="Q4436" s="7">
        <v>112</v>
      </c>
      <c r="R4436" s="9">
        <f t="shared" si="556"/>
        <v>766.80000000000007</v>
      </c>
      <c r="S4436" s="9">
        <f t="shared" si="557"/>
        <v>336</v>
      </c>
      <c r="T4436" s="9">
        <f t="shared" si="558"/>
        <v>430.80000000000007</v>
      </c>
      <c r="U4436" s="10">
        <f t="shared" si="559"/>
        <v>0.56181533646322379</v>
      </c>
      <c r="V4436" s="5" t="s">
        <v>42</v>
      </c>
    </row>
    <row r="4437" spans="1:22" x14ac:dyDescent="0.3">
      <c r="A4437" s="5" t="s">
        <v>4524</v>
      </c>
      <c r="B4437" s="6">
        <v>46013</v>
      </c>
      <c r="C4437" s="5">
        <f t="shared" si="552"/>
        <v>2025</v>
      </c>
      <c r="D4437" s="5">
        <f t="shared" si="553"/>
        <v>12</v>
      </c>
      <c r="E4437" s="5" t="str">
        <f t="shared" si="554"/>
        <v>Dec</v>
      </c>
      <c r="F4437" s="5" t="str">
        <f t="shared" si="555"/>
        <v>Q4</v>
      </c>
      <c r="G4437" s="5" t="s">
        <v>51</v>
      </c>
      <c r="H4437" s="5" t="s">
        <v>79</v>
      </c>
      <c r="I4437" s="5" t="s">
        <v>80</v>
      </c>
      <c r="J4437" s="5" t="s">
        <v>54</v>
      </c>
      <c r="K4437" s="5" t="s">
        <v>99</v>
      </c>
      <c r="L4437" s="5" t="s">
        <v>40</v>
      </c>
      <c r="M4437" s="5" t="s">
        <v>41</v>
      </c>
      <c r="N4437" s="5">
        <v>2</v>
      </c>
      <c r="O4437" s="7">
        <v>1980</v>
      </c>
      <c r="P4437" s="8">
        <v>0.1</v>
      </c>
      <c r="Q4437" s="7">
        <v>1057</v>
      </c>
      <c r="R4437" s="9">
        <f t="shared" si="556"/>
        <v>3564</v>
      </c>
      <c r="S4437" s="9">
        <f t="shared" si="557"/>
        <v>2114</v>
      </c>
      <c r="T4437" s="9">
        <f t="shared" si="558"/>
        <v>1450</v>
      </c>
      <c r="U4437" s="10">
        <f t="shared" si="559"/>
        <v>0.40684624017957349</v>
      </c>
      <c r="V4437" s="5" t="s">
        <v>42</v>
      </c>
    </row>
    <row r="4438" spans="1:22" x14ac:dyDescent="0.3">
      <c r="A4438" s="5" t="s">
        <v>4525</v>
      </c>
      <c r="B4438" s="6">
        <v>46013</v>
      </c>
      <c r="C4438" s="5">
        <f t="shared" si="552"/>
        <v>2025</v>
      </c>
      <c r="D4438" s="5">
        <f t="shared" si="553"/>
        <v>12</v>
      </c>
      <c r="E4438" s="5" t="str">
        <f t="shared" si="554"/>
        <v>Dec</v>
      </c>
      <c r="F4438" s="5" t="str">
        <f t="shared" si="555"/>
        <v>Q4</v>
      </c>
      <c r="G4438" s="5" t="s">
        <v>51</v>
      </c>
      <c r="H4438" s="5" t="s">
        <v>52</v>
      </c>
      <c r="I4438" s="5" t="s">
        <v>53</v>
      </c>
      <c r="J4438" s="5" t="s">
        <v>81</v>
      </c>
      <c r="K4438" s="5" t="s">
        <v>82</v>
      </c>
      <c r="L4438" s="5" t="s">
        <v>40</v>
      </c>
      <c r="M4438" s="5" t="s">
        <v>49</v>
      </c>
      <c r="N4438" s="5">
        <v>1</v>
      </c>
      <c r="O4438" s="7">
        <v>6498</v>
      </c>
      <c r="P4438" s="8">
        <v>0.25</v>
      </c>
      <c r="Q4438" s="7">
        <v>3644</v>
      </c>
      <c r="R4438" s="9">
        <f t="shared" si="556"/>
        <v>4873.5</v>
      </c>
      <c r="S4438" s="9">
        <f t="shared" si="557"/>
        <v>3644</v>
      </c>
      <c r="T4438" s="9">
        <f t="shared" si="558"/>
        <v>1229.5</v>
      </c>
      <c r="U4438" s="10">
        <f t="shared" si="559"/>
        <v>0.25228275366779523</v>
      </c>
      <c r="V4438" s="5" t="s">
        <v>42</v>
      </c>
    </row>
    <row r="4439" spans="1:22" x14ac:dyDescent="0.3">
      <c r="A4439" s="5" t="s">
        <v>4526</v>
      </c>
      <c r="B4439" s="6">
        <v>46013</v>
      </c>
      <c r="C4439" s="5">
        <f t="shared" si="552"/>
        <v>2025</v>
      </c>
      <c r="D4439" s="5">
        <f t="shared" si="553"/>
        <v>12</v>
      </c>
      <c r="E4439" s="5" t="str">
        <f t="shared" si="554"/>
        <v>Dec</v>
      </c>
      <c r="F4439" s="5" t="str">
        <f t="shared" si="555"/>
        <v>Q4</v>
      </c>
      <c r="G4439" s="5" t="s">
        <v>51</v>
      </c>
      <c r="H4439" s="5" t="s">
        <v>52</v>
      </c>
      <c r="I4439" s="5" t="s">
        <v>53</v>
      </c>
      <c r="J4439" s="5" t="s">
        <v>46</v>
      </c>
      <c r="K4439" s="5" t="s">
        <v>47</v>
      </c>
      <c r="L4439" s="5" t="s">
        <v>76</v>
      </c>
      <c r="M4439" s="5" t="s">
        <v>56</v>
      </c>
      <c r="N4439" s="5">
        <v>1</v>
      </c>
      <c r="O4439" s="7">
        <v>446</v>
      </c>
      <c r="P4439" s="8">
        <v>0</v>
      </c>
      <c r="Q4439" s="7">
        <v>201</v>
      </c>
      <c r="R4439" s="9">
        <f t="shared" si="556"/>
        <v>446</v>
      </c>
      <c r="S4439" s="9">
        <f t="shared" si="557"/>
        <v>201</v>
      </c>
      <c r="T4439" s="9">
        <f t="shared" si="558"/>
        <v>245</v>
      </c>
      <c r="U4439" s="10">
        <f t="shared" si="559"/>
        <v>0.54932735426008972</v>
      </c>
      <c r="V4439" s="5" t="s">
        <v>42</v>
      </c>
    </row>
    <row r="4440" spans="1:22" x14ac:dyDescent="0.3">
      <c r="A4440" s="5" t="s">
        <v>4527</v>
      </c>
      <c r="B4440" s="6">
        <v>46013</v>
      </c>
      <c r="C4440" s="5">
        <f t="shared" si="552"/>
        <v>2025</v>
      </c>
      <c r="D4440" s="5">
        <f t="shared" si="553"/>
        <v>12</v>
      </c>
      <c r="E4440" s="5" t="str">
        <f t="shared" si="554"/>
        <v>Dec</v>
      </c>
      <c r="F4440" s="5" t="str">
        <f t="shared" si="555"/>
        <v>Q4</v>
      </c>
      <c r="G4440" s="5" t="s">
        <v>35</v>
      </c>
      <c r="H4440" s="5" t="s">
        <v>36</v>
      </c>
      <c r="I4440" s="5" t="s">
        <v>37</v>
      </c>
      <c r="J4440" s="5" t="s">
        <v>54</v>
      </c>
      <c r="K4440" s="5" t="s">
        <v>84</v>
      </c>
      <c r="L4440" s="5" t="s">
        <v>76</v>
      </c>
      <c r="M4440" s="5" t="s">
        <v>56</v>
      </c>
      <c r="N4440" s="5">
        <v>1</v>
      </c>
      <c r="O4440" s="7">
        <v>2606</v>
      </c>
      <c r="P4440" s="8">
        <v>0.15</v>
      </c>
      <c r="Q4440" s="7">
        <v>1298</v>
      </c>
      <c r="R4440" s="9">
        <f t="shared" si="556"/>
        <v>2215.1</v>
      </c>
      <c r="S4440" s="9">
        <f t="shared" si="557"/>
        <v>1298</v>
      </c>
      <c r="T4440" s="9">
        <f t="shared" si="558"/>
        <v>917.09999999999991</v>
      </c>
      <c r="U4440" s="10">
        <f t="shared" si="559"/>
        <v>0.41402194031872147</v>
      </c>
      <c r="V4440" s="5" t="s">
        <v>42</v>
      </c>
    </row>
    <row r="4441" spans="1:22" x14ac:dyDescent="0.3">
      <c r="A4441" s="5" t="s">
        <v>4528</v>
      </c>
      <c r="B4441" s="6">
        <v>46014</v>
      </c>
      <c r="C4441" s="5">
        <f t="shared" si="552"/>
        <v>2025</v>
      </c>
      <c r="D4441" s="5">
        <f t="shared" si="553"/>
        <v>12</v>
      </c>
      <c r="E4441" s="5" t="str">
        <f t="shared" si="554"/>
        <v>Dec</v>
      </c>
      <c r="F4441" s="5" t="str">
        <f t="shared" si="555"/>
        <v>Q4</v>
      </c>
      <c r="G4441" s="5" t="s">
        <v>58</v>
      </c>
      <c r="H4441" s="5" t="s">
        <v>68</v>
      </c>
      <c r="I4441" s="5" t="s">
        <v>69</v>
      </c>
      <c r="J4441" s="5" t="s">
        <v>46</v>
      </c>
      <c r="K4441" s="5" t="s">
        <v>47</v>
      </c>
      <c r="L4441" s="5" t="s">
        <v>48</v>
      </c>
      <c r="M4441" s="5" t="s">
        <v>41</v>
      </c>
      <c r="N4441" s="5">
        <v>1</v>
      </c>
      <c r="O4441" s="7">
        <v>469</v>
      </c>
      <c r="P4441" s="8">
        <v>0.05</v>
      </c>
      <c r="Q4441" s="7">
        <v>208</v>
      </c>
      <c r="R4441" s="9">
        <f t="shared" si="556"/>
        <v>445.54999999999995</v>
      </c>
      <c r="S4441" s="9">
        <f t="shared" si="557"/>
        <v>208</v>
      </c>
      <c r="T4441" s="9">
        <f t="shared" si="558"/>
        <v>237.54999999999995</v>
      </c>
      <c r="U4441" s="10">
        <f t="shared" si="559"/>
        <v>0.53316126136236108</v>
      </c>
      <c r="V4441" s="5" t="s">
        <v>42</v>
      </c>
    </row>
    <row r="4442" spans="1:22" x14ac:dyDescent="0.3">
      <c r="A4442" s="5" t="s">
        <v>4529</v>
      </c>
      <c r="B4442" s="6">
        <v>46014</v>
      </c>
      <c r="C4442" s="5">
        <f t="shared" si="552"/>
        <v>2025</v>
      </c>
      <c r="D4442" s="5">
        <f t="shared" si="553"/>
        <v>12</v>
      </c>
      <c r="E4442" s="5" t="str">
        <f t="shared" si="554"/>
        <v>Dec</v>
      </c>
      <c r="F4442" s="5" t="str">
        <f t="shared" si="555"/>
        <v>Q4</v>
      </c>
      <c r="G4442" s="5" t="s">
        <v>58</v>
      </c>
      <c r="H4442" s="5" t="s">
        <v>72</v>
      </c>
      <c r="I4442" s="5" t="s">
        <v>73</v>
      </c>
      <c r="J4442" s="5" t="s">
        <v>38</v>
      </c>
      <c r="K4442" s="5" t="s">
        <v>39</v>
      </c>
      <c r="L4442" s="5" t="s">
        <v>76</v>
      </c>
      <c r="M4442" s="5" t="s">
        <v>56</v>
      </c>
      <c r="N4442" s="5">
        <v>2</v>
      </c>
      <c r="O4442" s="7">
        <v>56501</v>
      </c>
      <c r="P4442" s="8">
        <v>0</v>
      </c>
      <c r="Q4442" s="7">
        <v>46666</v>
      </c>
      <c r="R4442" s="9">
        <f t="shared" si="556"/>
        <v>113002</v>
      </c>
      <c r="S4442" s="9">
        <f t="shared" si="557"/>
        <v>93332</v>
      </c>
      <c r="T4442" s="9">
        <f t="shared" si="558"/>
        <v>19670</v>
      </c>
      <c r="U4442" s="10">
        <f t="shared" si="559"/>
        <v>0.17406771561565282</v>
      </c>
      <c r="V4442" s="5" t="s">
        <v>42</v>
      </c>
    </row>
    <row r="4443" spans="1:22" x14ac:dyDescent="0.3">
      <c r="A4443" s="5" t="s">
        <v>4530</v>
      </c>
      <c r="B4443" s="6">
        <v>46014</v>
      </c>
      <c r="C4443" s="5">
        <f t="shared" si="552"/>
        <v>2025</v>
      </c>
      <c r="D4443" s="5">
        <f t="shared" si="553"/>
        <v>12</v>
      </c>
      <c r="E4443" s="5" t="str">
        <f t="shared" si="554"/>
        <v>Dec</v>
      </c>
      <c r="F4443" s="5" t="str">
        <f t="shared" si="555"/>
        <v>Q4</v>
      </c>
      <c r="G4443" s="5" t="s">
        <v>63</v>
      </c>
      <c r="H4443" s="5" t="s">
        <v>109</v>
      </c>
      <c r="I4443" s="5" t="s">
        <v>110</v>
      </c>
      <c r="J4443" s="5" t="s">
        <v>38</v>
      </c>
      <c r="K4443" s="5" t="s">
        <v>118</v>
      </c>
      <c r="L4443" s="5" t="s">
        <v>40</v>
      </c>
      <c r="M4443" s="5" t="s">
        <v>41</v>
      </c>
      <c r="N4443" s="5">
        <v>4</v>
      </c>
      <c r="O4443" s="7">
        <v>19532</v>
      </c>
      <c r="P4443" s="8">
        <v>0.05</v>
      </c>
      <c r="Q4443" s="7">
        <v>15364</v>
      </c>
      <c r="R4443" s="9">
        <f t="shared" si="556"/>
        <v>74221.599999999991</v>
      </c>
      <c r="S4443" s="9">
        <f t="shared" si="557"/>
        <v>61456</v>
      </c>
      <c r="T4443" s="9">
        <f t="shared" si="558"/>
        <v>12765.599999999991</v>
      </c>
      <c r="U4443" s="10">
        <f t="shared" si="559"/>
        <v>0.17199305862444347</v>
      </c>
      <c r="V4443" s="5" t="s">
        <v>42</v>
      </c>
    </row>
    <row r="4444" spans="1:22" x14ac:dyDescent="0.3">
      <c r="A4444" s="5" t="s">
        <v>4531</v>
      </c>
      <c r="B4444" s="6">
        <v>46014</v>
      </c>
      <c r="C4444" s="5">
        <f t="shared" si="552"/>
        <v>2025</v>
      </c>
      <c r="D4444" s="5">
        <f t="shared" si="553"/>
        <v>12</v>
      </c>
      <c r="E4444" s="5" t="str">
        <f t="shared" si="554"/>
        <v>Dec</v>
      </c>
      <c r="F4444" s="5" t="str">
        <f t="shared" si="555"/>
        <v>Q4</v>
      </c>
      <c r="G4444" s="5" t="s">
        <v>35</v>
      </c>
      <c r="H4444" s="5" t="s">
        <v>44</v>
      </c>
      <c r="I4444" s="5" t="s">
        <v>45</v>
      </c>
      <c r="J4444" s="5" t="s">
        <v>54</v>
      </c>
      <c r="K4444" s="5" t="s">
        <v>55</v>
      </c>
      <c r="L4444" s="5" t="s">
        <v>40</v>
      </c>
      <c r="M4444" s="5" t="s">
        <v>56</v>
      </c>
      <c r="N4444" s="5">
        <v>1</v>
      </c>
      <c r="O4444" s="7">
        <v>2682</v>
      </c>
      <c r="P4444" s="8">
        <v>0.05</v>
      </c>
      <c r="Q4444" s="7">
        <v>1608</v>
      </c>
      <c r="R4444" s="9">
        <f t="shared" si="556"/>
        <v>2547.9</v>
      </c>
      <c r="S4444" s="9">
        <f t="shared" si="557"/>
        <v>1608</v>
      </c>
      <c r="T4444" s="9">
        <f t="shared" si="558"/>
        <v>939.90000000000009</v>
      </c>
      <c r="U4444" s="10">
        <f t="shared" si="559"/>
        <v>0.36889202872954202</v>
      </c>
      <c r="V4444" s="5" t="s">
        <v>42</v>
      </c>
    </row>
    <row r="4445" spans="1:22" x14ac:dyDescent="0.3">
      <c r="A4445" s="5" t="s">
        <v>4532</v>
      </c>
      <c r="B4445" s="6">
        <v>46014</v>
      </c>
      <c r="C4445" s="5">
        <f t="shared" si="552"/>
        <v>2025</v>
      </c>
      <c r="D4445" s="5">
        <f t="shared" si="553"/>
        <v>12</v>
      </c>
      <c r="E4445" s="5" t="str">
        <f t="shared" si="554"/>
        <v>Dec</v>
      </c>
      <c r="F4445" s="5" t="str">
        <f t="shared" si="555"/>
        <v>Q4</v>
      </c>
      <c r="G4445" s="5" t="s">
        <v>63</v>
      </c>
      <c r="H4445" s="5" t="s">
        <v>86</v>
      </c>
      <c r="I4445" s="5" t="s">
        <v>87</v>
      </c>
      <c r="J4445" s="5" t="s">
        <v>81</v>
      </c>
      <c r="K4445" s="5" t="s">
        <v>146</v>
      </c>
      <c r="L4445" s="5" t="s">
        <v>40</v>
      </c>
      <c r="M4445" s="5" t="s">
        <v>56</v>
      </c>
      <c r="N4445" s="5">
        <v>1</v>
      </c>
      <c r="O4445" s="7">
        <v>9278</v>
      </c>
      <c r="P4445" s="8">
        <v>0</v>
      </c>
      <c r="Q4445" s="7">
        <v>5917</v>
      </c>
      <c r="R4445" s="9">
        <f t="shared" si="556"/>
        <v>9278</v>
      </c>
      <c r="S4445" s="9">
        <f t="shared" si="557"/>
        <v>5917</v>
      </c>
      <c r="T4445" s="9">
        <f t="shared" si="558"/>
        <v>3361</v>
      </c>
      <c r="U4445" s="10">
        <f t="shared" si="559"/>
        <v>0.36225479629230439</v>
      </c>
      <c r="V4445" s="5" t="s">
        <v>42</v>
      </c>
    </row>
    <row r="4446" spans="1:22" x14ac:dyDescent="0.3">
      <c r="A4446" s="5" t="s">
        <v>4533</v>
      </c>
      <c r="B4446" s="6">
        <v>46015</v>
      </c>
      <c r="C4446" s="5">
        <f t="shared" si="552"/>
        <v>2025</v>
      </c>
      <c r="D4446" s="5">
        <f t="shared" si="553"/>
        <v>12</v>
      </c>
      <c r="E4446" s="5" t="str">
        <f t="shared" si="554"/>
        <v>Dec</v>
      </c>
      <c r="F4446" s="5" t="str">
        <f t="shared" si="555"/>
        <v>Q4</v>
      </c>
      <c r="G4446" s="5" t="s">
        <v>51</v>
      </c>
      <c r="H4446" s="5" t="s">
        <v>52</v>
      </c>
      <c r="I4446" s="5" t="s">
        <v>53</v>
      </c>
      <c r="J4446" s="5" t="s">
        <v>46</v>
      </c>
      <c r="K4446" s="5" t="s">
        <v>66</v>
      </c>
      <c r="L4446" s="5" t="s">
        <v>48</v>
      </c>
      <c r="M4446" s="5" t="s">
        <v>41</v>
      </c>
      <c r="N4446" s="5">
        <v>2</v>
      </c>
      <c r="O4446" s="7">
        <v>296</v>
      </c>
      <c r="P4446" s="8">
        <v>0.2</v>
      </c>
      <c r="Q4446" s="7">
        <v>117</v>
      </c>
      <c r="R4446" s="9">
        <f t="shared" si="556"/>
        <v>473.6</v>
      </c>
      <c r="S4446" s="9">
        <f t="shared" si="557"/>
        <v>234</v>
      </c>
      <c r="T4446" s="9">
        <f t="shared" si="558"/>
        <v>239.60000000000002</v>
      </c>
      <c r="U4446" s="10">
        <f t="shared" si="559"/>
        <v>0.50591216216216217</v>
      </c>
      <c r="V4446" s="5" t="s">
        <v>42</v>
      </c>
    </row>
    <row r="4447" spans="1:22" x14ac:dyDescent="0.3">
      <c r="A4447" s="5" t="s">
        <v>4534</v>
      </c>
      <c r="B4447" s="6">
        <v>46015</v>
      </c>
      <c r="C4447" s="5">
        <f t="shared" si="552"/>
        <v>2025</v>
      </c>
      <c r="D4447" s="5">
        <f t="shared" si="553"/>
        <v>12</v>
      </c>
      <c r="E4447" s="5" t="str">
        <f t="shared" si="554"/>
        <v>Dec</v>
      </c>
      <c r="F4447" s="5" t="str">
        <f t="shared" si="555"/>
        <v>Q4</v>
      </c>
      <c r="G4447" s="5" t="s">
        <v>58</v>
      </c>
      <c r="H4447" s="5" t="s">
        <v>59</v>
      </c>
      <c r="I4447" s="5" t="s">
        <v>60</v>
      </c>
      <c r="J4447" s="5" t="s">
        <v>81</v>
      </c>
      <c r="K4447" s="5" t="s">
        <v>94</v>
      </c>
      <c r="L4447" s="5" t="s">
        <v>48</v>
      </c>
      <c r="M4447" s="5" t="s">
        <v>41</v>
      </c>
      <c r="N4447" s="5">
        <v>1</v>
      </c>
      <c r="O4447" s="7">
        <v>29853</v>
      </c>
      <c r="P4447" s="8">
        <v>0.05</v>
      </c>
      <c r="Q4447" s="7">
        <v>19959</v>
      </c>
      <c r="R4447" s="9">
        <f t="shared" si="556"/>
        <v>28360.35</v>
      </c>
      <c r="S4447" s="9">
        <f t="shared" si="557"/>
        <v>19959</v>
      </c>
      <c r="T4447" s="9">
        <f t="shared" si="558"/>
        <v>8401.3499999999985</v>
      </c>
      <c r="U4447" s="10">
        <f t="shared" si="559"/>
        <v>0.29623576577863103</v>
      </c>
      <c r="V4447" s="5" t="s">
        <v>42</v>
      </c>
    </row>
    <row r="4448" spans="1:22" x14ac:dyDescent="0.3">
      <c r="A4448" s="5" t="s">
        <v>4535</v>
      </c>
      <c r="B4448" s="6">
        <v>46015</v>
      </c>
      <c r="C4448" s="5">
        <f t="shared" si="552"/>
        <v>2025</v>
      </c>
      <c r="D4448" s="5">
        <f t="shared" si="553"/>
        <v>12</v>
      </c>
      <c r="E4448" s="5" t="str">
        <f t="shared" si="554"/>
        <v>Dec</v>
      </c>
      <c r="F4448" s="5" t="str">
        <f t="shared" si="555"/>
        <v>Q4</v>
      </c>
      <c r="G4448" s="5" t="s">
        <v>51</v>
      </c>
      <c r="H4448" s="5" t="s">
        <v>79</v>
      </c>
      <c r="I4448" s="5" t="s">
        <v>80</v>
      </c>
      <c r="J4448" s="5" t="s">
        <v>54</v>
      </c>
      <c r="K4448" s="5" t="s">
        <v>84</v>
      </c>
      <c r="L4448" s="5" t="s">
        <v>40</v>
      </c>
      <c r="M4448" s="5" t="s">
        <v>41</v>
      </c>
      <c r="N4448" s="5">
        <v>1</v>
      </c>
      <c r="O4448" s="7">
        <v>2276</v>
      </c>
      <c r="P4448" s="8">
        <v>0.2</v>
      </c>
      <c r="Q4448" s="7">
        <v>1168</v>
      </c>
      <c r="R4448" s="9">
        <f t="shared" si="556"/>
        <v>1820.8000000000002</v>
      </c>
      <c r="S4448" s="9">
        <f t="shared" si="557"/>
        <v>1168</v>
      </c>
      <c r="T4448" s="9">
        <f t="shared" si="558"/>
        <v>652.80000000000018</v>
      </c>
      <c r="U4448" s="10">
        <f t="shared" si="559"/>
        <v>0.35852372583479797</v>
      </c>
      <c r="V4448" s="5" t="s">
        <v>42</v>
      </c>
    </row>
    <row r="4449" spans="1:22" x14ac:dyDescent="0.3">
      <c r="A4449" s="5" t="s">
        <v>4536</v>
      </c>
      <c r="B4449" s="6">
        <v>46015</v>
      </c>
      <c r="C4449" s="5">
        <f t="shared" si="552"/>
        <v>2025</v>
      </c>
      <c r="D4449" s="5">
        <f t="shared" si="553"/>
        <v>12</v>
      </c>
      <c r="E4449" s="5" t="str">
        <f t="shared" si="554"/>
        <v>Dec</v>
      </c>
      <c r="F4449" s="5" t="str">
        <f t="shared" si="555"/>
        <v>Q4</v>
      </c>
      <c r="G4449" s="5" t="s">
        <v>58</v>
      </c>
      <c r="H4449" s="5" t="s">
        <v>72</v>
      </c>
      <c r="I4449" s="5" t="s">
        <v>73</v>
      </c>
      <c r="J4449" s="5" t="s">
        <v>46</v>
      </c>
      <c r="K4449" s="5" t="s">
        <v>47</v>
      </c>
      <c r="L4449" s="5" t="s">
        <v>48</v>
      </c>
      <c r="M4449" s="5" t="s">
        <v>49</v>
      </c>
      <c r="N4449" s="5">
        <v>2</v>
      </c>
      <c r="O4449" s="7">
        <v>432</v>
      </c>
      <c r="P4449" s="8">
        <v>0.1</v>
      </c>
      <c r="Q4449" s="7">
        <v>195</v>
      </c>
      <c r="R4449" s="9">
        <f t="shared" si="556"/>
        <v>777.6</v>
      </c>
      <c r="S4449" s="9">
        <f t="shared" si="557"/>
        <v>390</v>
      </c>
      <c r="T4449" s="9">
        <f t="shared" si="558"/>
        <v>387.6</v>
      </c>
      <c r="U4449" s="10">
        <f t="shared" si="559"/>
        <v>0.49845679012345678</v>
      </c>
      <c r="V4449" s="5" t="s">
        <v>42</v>
      </c>
    </row>
    <row r="4450" spans="1:22" x14ac:dyDescent="0.3">
      <c r="A4450" s="5" t="s">
        <v>4537</v>
      </c>
      <c r="B4450" s="6">
        <v>46015</v>
      </c>
      <c r="C4450" s="5">
        <f t="shared" si="552"/>
        <v>2025</v>
      </c>
      <c r="D4450" s="5">
        <f t="shared" si="553"/>
        <v>12</v>
      </c>
      <c r="E4450" s="5" t="str">
        <f t="shared" si="554"/>
        <v>Dec</v>
      </c>
      <c r="F4450" s="5" t="str">
        <f t="shared" si="555"/>
        <v>Q4</v>
      </c>
      <c r="G4450" s="5" t="s">
        <v>51</v>
      </c>
      <c r="H4450" s="5" t="s">
        <v>52</v>
      </c>
      <c r="I4450" s="5" t="s">
        <v>53</v>
      </c>
      <c r="J4450" s="5" t="s">
        <v>46</v>
      </c>
      <c r="K4450" s="5" t="s">
        <v>66</v>
      </c>
      <c r="L4450" s="5" t="s">
        <v>40</v>
      </c>
      <c r="M4450" s="5" t="s">
        <v>49</v>
      </c>
      <c r="N4450" s="5">
        <v>1</v>
      </c>
      <c r="O4450" s="7">
        <v>291</v>
      </c>
      <c r="P4450" s="8">
        <v>0</v>
      </c>
      <c r="Q4450" s="7">
        <v>113</v>
      </c>
      <c r="R4450" s="9">
        <f t="shared" si="556"/>
        <v>291</v>
      </c>
      <c r="S4450" s="9">
        <f t="shared" si="557"/>
        <v>113</v>
      </c>
      <c r="T4450" s="9">
        <f t="shared" si="558"/>
        <v>178</v>
      </c>
      <c r="U4450" s="10">
        <f t="shared" si="559"/>
        <v>0.61168384879725091</v>
      </c>
      <c r="V4450" s="5" t="s">
        <v>42</v>
      </c>
    </row>
    <row r="4451" spans="1:22" x14ac:dyDescent="0.3">
      <c r="A4451" s="5" t="s">
        <v>4538</v>
      </c>
      <c r="B4451" s="6">
        <v>46015</v>
      </c>
      <c r="C4451" s="5">
        <f t="shared" si="552"/>
        <v>2025</v>
      </c>
      <c r="D4451" s="5">
        <f t="shared" si="553"/>
        <v>12</v>
      </c>
      <c r="E4451" s="5" t="str">
        <f t="shared" si="554"/>
        <v>Dec</v>
      </c>
      <c r="F4451" s="5" t="str">
        <f t="shared" si="555"/>
        <v>Q4</v>
      </c>
      <c r="G4451" s="5" t="s">
        <v>58</v>
      </c>
      <c r="H4451" s="5" t="s">
        <v>59</v>
      </c>
      <c r="I4451" s="5" t="s">
        <v>60</v>
      </c>
      <c r="J4451" s="5" t="s">
        <v>81</v>
      </c>
      <c r="K4451" s="5" t="s">
        <v>82</v>
      </c>
      <c r="L4451" s="5" t="s">
        <v>40</v>
      </c>
      <c r="M4451" s="5" t="s">
        <v>56</v>
      </c>
      <c r="N4451" s="5">
        <v>1</v>
      </c>
      <c r="O4451" s="7">
        <v>5878</v>
      </c>
      <c r="P4451" s="8">
        <v>0.05</v>
      </c>
      <c r="Q4451" s="7">
        <v>3162</v>
      </c>
      <c r="R4451" s="9">
        <f t="shared" si="556"/>
        <v>5584.0999999999995</v>
      </c>
      <c r="S4451" s="9">
        <f t="shared" si="557"/>
        <v>3162</v>
      </c>
      <c r="T4451" s="9">
        <f t="shared" si="558"/>
        <v>2422.0999999999995</v>
      </c>
      <c r="U4451" s="10">
        <f t="shared" si="559"/>
        <v>0.43374939560537951</v>
      </c>
      <c r="V4451" s="5" t="s">
        <v>42</v>
      </c>
    </row>
    <row r="4452" spans="1:22" x14ac:dyDescent="0.3">
      <c r="A4452" s="5" t="s">
        <v>4539</v>
      </c>
      <c r="B4452" s="6">
        <v>46015</v>
      </c>
      <c r="C4452" s="5">
        <f t="shared" si="552"/>
        <v>2025</v>
      </c>
      <c r="D4452" s="5">
        <f t="shared" si="553"/>
        <v>12</v>
      </c>
      <c r="E4452" s="5" t="str">
        <f t="shared" si="554"/>
        <v>Dec</v>
      </c>
      <c r="F4452" s="5" t="str">
        <f t="shared" si="555"/>
        <v>Q4</v>
      </c>
      <c r="G4452" s="5" t="s">
        <v>58</v>
      </c>
      <c r="H4452" s="5" t="s">
        <v>59</v>
      </c>
      <c r="I4452" s="5" t="s">
        <v>60</v>
      </c>
      <c r="J4452" s="5" t="s">
        <v>46</v>
      </c>
      <c r="K4452" s="5" t="s">
        <v>66</v>
      </c>
      <c r="L4452" s="5" t="s">
        <v>76</v>
      </c>
      <c r="M4452" s="5" t="s">
        <v>41</v>
      </c>
      <c r="N4452" s="5">
        <v>4</v>
      </c>
      <c r="O4452" s="7">
        <v>301</v>
      </c>
      <c r="P4452" s="8">
        <v>0.15</v>
      </c>
      <c r="Q4452" s="7">
        <v>119</v>
      </c>
      <c r="R4452" s="9">
        <f t="shared" si="556"/>
        <v>1023.4</v>
      </c>
      <c r="S4452" s="9">
        <f t="shared" si="557"/>
        <v>476</v>
      </c>
      <c r="T4452" s="9">
        <f t="shared" si="558"/>
        <v>547.4</v>
      </c>
      <c r="U4452" s="10">
        <f t="shared" si="559"/>
        <v>0.53488372093023251</v>
      </c>
      <c r="V4452" s="5" t="s">
        <v>42</v>
      </c>
    </row>
    <row r="4453" spans="1:22" x14ac:dyDescent="0.3">
      <c r="A4453" s="5" t="s">
        <v>4540</v>
      </c>
      <c r="B4453" s="6">
        <v>46015</v>
      </c>
      <c r="C4453" s="5">
        <f t="shared" si="552"/>
        <v>2025</v>
      </c>
      <c r="D4453" s="5">
        <f t="shared" si="553"/>
        <v>12</v>
      </c>
      <c r="E4453" s="5" t="str">
        <f t="shared" si="554"/>
        <v>Dec</v>
      </c>
      <c r="F4453" s="5" t="str">
        <f t="shared" si="555"/>
        <v>Q4</v>
      </c>
      <c r="G4453" s="5" t="s">
        <v>35</v>
      </c>
      <c r="H4453" s="5" t="s">
        <v>44</v>
      </c>
      <c r="I4453" s="5" t="s">
        <v>45</v>
      </c>
      <c r="J4453" s="5" t="s">
        <v>54</v>
      </c>
      <c r="K4453" s="5" t="s">
        <v>99</v>
      </c>
      <c r="L4453" s="5" t="s">
        <v>40</v>
      </c>
      <c r="M4453" s="5" t="s">
        <v>56</v>
      </c>
      <c r="N4453" s="5">
        <v>1</v>
      </c>
      <c r="O4453" s="7">
        <v>1941</v>
      </c>
      <c r="P4453" s="8">
        <v>0.05</v>
      </c>
      <c r="Q4453" s="7">
        <v>1026</v>
      </c>
      <c r="R4453" s="9">
        <f t="shared" si="556"/>
        <v>1843.9499999999998</v>
      </c>
      <c r="S4453" s="9">
        <f t="shared" si="557"/>
        <v>1026</v>
      </c>
      <c r="T4453" s="9">
        <f t="shared" si="558"/>
        <v>817.94999999999982</v>
      </c>
      <c r="U4453" s="10">
        <f t="shared" si="559"/>
        <v>0.44358578052550224</v>
      </c>
      <c r="V4453" s="5" t="s">
        <v>42</v>
      </c>
    </row>
    <row r="4454" spans="1:22" x14ac:dyDescent="0.3">
      <c r="A4454" s="5" t="s">
        <v>4541</v>
      </c>
      <c r="B4454" s="6">
        <v>46015</v>
      </c>
      <c r="C4454" s="5">
        <f t="shared" si="552"/>
        <v>2025</v>
      </c>
      <c r="D4454" s="5">
        <f t="shared" si="553"/>
        <v>12</v>
      </c>
      <c r="E4454" s="5" t="str">
        <f t="shared" si="554"/>
        <v>Dec</v>
      </c>
      <c r="F4454" s="5" t="str">
        <f t="shared" si="555"/>
        <v>Q4</v>
      </c>
      <c r="G4454" s="5" t="s">
        <v>51</v>
      </c>
      <c r="H4454" s="5" t="s">
        <v>79</v>
      </c>
      <c r="I4454" s="5" t="s">
        <v>80</v>
      </c>
      <c r="J4454" s="5" t="s">
        <v>46</v>
      </c>
      <c r="K4454" s="5" t="s">
        <v>66</v>
      </c>
      <c r="L4454" s="5" t="s">
        <v>40</v>
      </c>
      <c r="M4454" s="5" t="s">
        <v>56</v>
      </c>
      <c r="N4454" s="5">
        <v>4</v>
      </c>
      <c r="O4454" s="7">
        <v>324</v>
      </c>
      <c r="P4454" s="8">
        <v>0</v>
      </c>
      <c r="Q4454" s="7">
        <v>131</v>
      </c>
      <c r="R4454" s="9">
        <f t="shared" si="556"/>
        <v>1296</v>
      </c>
      <c r="S4454" s="9">
        <f t="shared" si="557"/>
        <v>524</v>
      </c>
      <c r="T4454" s="9">
        <f t="shared" si="558"/>
        <v>772</v>
      </c>
      <c r="U4454" s="10">
        <f t="shared" si="559"/>
        <v>0.59567901234567899</v>
      </c>
      <c r="V4454" s="5" t="s">
        <v>42</v>
      </c>
    </row>
    <row r="4455" spans="1:22" x14ac:dyDescent="0.3">
      <c r="A4455" s="5" t="s">
        <v>4542</v>
      </c>
      <c r="B4455" s="6">
        <v>46015</v>
      </c>
      <c r="C4455" s="5">
        <f t="shared" si="552"/>
        <v>2025</v>
      </c>
      <c r="D4455" s="5">
        <f t="shared" si="553"/>
        <v>12</v>
      </c>
      <c r="E4455" s="5" t="str">
        <f t="shared" si="554"/>
        <v>Dec</v>
      </c>
      <c r="F4455" s="5" t="str">
        <f t="shared" si="555"/>
        <v>Q4</v>
      </c>
      <c r="G4455" s="5" t="s">
        <v>63</v>
      </c>
      <c r="H4455" s="5" t="s">
        <v>64</v>
      </c>
      <c r="I4455" s="5" t="s">
        <v>65</v>
      </c>
      <c r="J4455" s="5" t="s">
        <v>38</v>
      </c>
      <c r="K4455" s="5" t="s">
        <v>39</v>
      </c>
      <c r="L4455" s="5" t="s">
        <v>76</v>
      </c>
      <c r="M4455" s="5" t="s">
        <v>56</v>
      </c>
      <c r="N4455" s="5">
        <v>1</v>
      </c>
      <c r="O4455" s="7">
        <v>54395</v>
      </c>
      <c r="P4455" s="8">
        <v>0.05</v>
      </c>
      <c r="Q4455" s="7">
        <v>45070</v>
      </c>
      <c r="R4455" s="9">
        <f t="shared" si="556"/>
        <v>51675.25</v>
      </c>
      <c r="S4455" s="9">
        <f t="shared" si="557"/>
        <v>45070</v>
      </c>
      <c r="T4455" s="9">
        <f t="shared" si="558"/>
        <v>6605.25</v>
      </c>
      <c r="U4455" s="10">
        <f t="shared" si="559"/>
        <v>0.12782231338987232</v>
      </c>
      <c r="V4455" s="5" t="s">
        <v>42</v>
      </c>
    </row>
    <row r="4456" spans="1:22" x14ac:dyDescent="0.3">
      <c r="A4456" s="5" t="s">
        <v>4543</v>
      </c>
      <c r="B4456" s="6">
        <v>46016</v>
      </c>
      <c r="C4456" s="5">
        <f t="shared" si="552"/>
        <v>2025</v>
      </c>
      <c r="D4456" s="5">
        <f t="shared" si="553"/>
        <v>12</v>
      </c>
      <c r="E4456" s="5" t="str">
        <f t="shared" si="554"/>
        <v>Dec</v>
      </c>
      <c r="F4456" s="5" t="str">
        <f t="shared" si="555"/>
        <v>Q4</v>
      </c>
      <c r="G4456" s="5" t="s">
        <v>63</v>
      </c>
      <c r="H4456" s="5" t="s">
        <v>86</v>
      </c>
      <c r="I4456" s="5" t="s">
        <v>87</v>
      </c>
      <c r="J4456" s="5" t="s">
        <v>46</v>
      </c>
      <c r="K4456" s="5" t="s">
        <v>89</v>
      </c>
      <c r="L4456" s="5" t="s">
        <v>40</v>
      </c>
      <c r="M4456" s="5" t="s">
        <v>41</v>
      </c>
      <c r="N4456" s="5">
        <v>2</v>
      </c>
      <c r="O4456" s="7">
        <v>2208</v>
      </c>
      <c r="P4456" s="8">
        <v>0.2</v>
      </c>
      <c r="Q4456" s="7">
        <v>1284</v>
      </c>
      <c r="R4456" s="9">
        <f t="shared" si="556"/>
        <v>3532.8</v>
      </c>
      <c r="S4456" s="9">
        <f t="shared" si="557"/>
        <v>2568</v>
      </c>
      <c r="T4456" s="9">
        <f t="shared" si="558"/>
        <v>964.80000000000018</v>
      </c>
      <c r="U4456" s="10">
        <f t="shared" si="559"/>
        <v>0.27309782608695654</v>
      </c>
      <c r="V4456" s="5" t="s">
        <v>42</v>
      </c>
    </row>
    <row r="4457" spans="1:22" x14ac:dyDescent="0.3">
      <c r="A4457" s="5" t="s">
        <v>4544</v>
      </c>
      <c r="B4457" s="6">
        <v>46016</v>
      </c>
      <c r="C4457" s="5">
        <f t="shared" si="552"/>
        <v>2025</v>
      </c>
      <c r="D4457" s="5">
        <f t="shared" si="553"/>
        <v>12</v>
      </c>
      <c r="E4457" s="5" t="str">
        <f t="shared" si="554"/>
        <v>Dec</v>
      </c>
      <c r="F4457" s="5" t="str">
        <f t="shared" si="555"/>
        <v>Q4</v>
      </c>
      <c r="G4457" s="5" t="s">
        <v>63</v>
      </c>
      <c r="H4457" s="5" t="s">
        <v>86</v>
      </c>
      <c r="I4457" s="5" t="s">
        <v>87</v>
      </c>
      <c r="J4457" s="5" t="s">
        <v>54</v>
      </c>
      <c r="K4457" s="5" t="s">
        <v>84</v>
      </c>
      <c r="L4457" s="5" t="s">
        <v>40</v>
      </c>
      <c r="M4457" s="5" t="s">
        <v>41</v>
      </c>
      <c r="N4457" s="5">
        <v>2</v>
      </c>
      <c r="O4457" s="7">
        <v>2237</v>
      </c>
      <c r="P4457" s="8">
        <v>0.05</v>
      </c>
      <c r="Q4457" s="7">
        <v>1096</v>
      </c>
      <c r="R4457" s="9">
        <f t="shared" si="556"/>
        <v>4250.3</v>
      </c>
      <c r="S4457" s="9">
        <f t="shared" si="557"/>
        <v>2192</v>
      </c>
      <c r="T4457" s="9">
        <f t="shared" si="558"/>
        <v>2058.3000000000002</v>
      </c>
      <c r="U4457" s="10">
        <f t="shared" si="559"/>
        <v>0.48427169846834345</v>
      </c>
      <c r="V4457" s="5" t="s">
        <v>42</v>
      </c>
    </row>
    <row r="4458" spans="1:22" x14ac:dyDescent="0.3">
      <c r="A4458" s="5" t="s">
        <v>4545</v>
      </c>
      <c r="B4458" s="6">
        <v>46016</v>
      </c>
      <c r="C4458" s="5">
        <f t="shared" si="552"/>
        <v>2025</v>
      </c>
      <c r="D4458" s="5">
        <f t="shared" si="553"/>
        <v>12</v>
      </c>
      <c r="E4458" s="5" t="str">
        <f t="shared" si="554"/>
        <v>Dec</v>
      </c>
      <c r="F4458" s="5" t="str">
        <f t="shared" si="555"/>
        <v>Q4</v>
      </c>
      <c r="G4458" s="5" t="s">
        <v>63</v>
      </c>
      <c r="H4458" s="5" t="s">
        <v>86</v>
      </c>
      <c r="I4458" s="5" t="s">
        <v>87</v>
      </c>
      <c r="J4458" s="5" t="s">
        <v>46</v>
      </c>
      <c r="K4458" s="5" t="s">
        <v>66</v>
      </c>
      <c r="L4458" s="5" t="s">
        <v>40</v>
      </c>
      <c r="M4458" s="5" t="s">
        <v>56</v>
      </c>
      <c r="N4458" s="5">
        <v>2</v>
      </c>
      <c r="O4458" s="7">
        <v>317</v>
      </c>
      <c r="P4458" s="8">
        <v>0.05</v>
      </c>
      <c r="Q4458" s="7">
        <v>126</v>
      </c>
      <c r="R4458" s="9">
        <f t="shared" si="556"/>
        <v>602.29999999999995</v>
      </c>
      <c r="S4458" s="9">
        <f t="shared" si="557"/>
        <v>252</v>
      </c>
      <c r="T4458" s="9">
        <f t="shared" si="558"/>
        <v>350.29999999999995</v>
      </c>
      <c r="U4458" s="10">
        <f t="shared" si="559"/>
        <v>0.58160385190104591</v>
      </c>
      <c r="V4458" s="5" t="s">
        <v>42</v>
      </c>
    </row>
    <row r="4459" spans="1:22" x14ac:dyDescent="0.3">
      <c r="A4459" s="5" t="s">
        <v>4546</v>
      </c>
      <c r="B4459" s="6">
        <v>46016</v>
      </c>
      <c r="C4459" s="5">
        <f t="shared" si="552"/>
        <v>2025</v>
      </c>
      <c r="D4459" s="5">
        <f t="shared" si="553"/>
        <v>12</v>
      </c>
      <c r="E4459" s="5" t="str">
        <f t="shared" si="554"/>
        <v>Dec</v>
      </c>
      <c r="F4459" s="5" t="str">
        <f t="shared" si="555"/>
        <v>Q4</v>
      </c>
      <c r="G4459" s="5" t="s">
        <v>51</v>
      </c>
      <c r="H4459" s="5" t="s">
        <v>79</v>
      </c>
      <c r="I4459" s="5" t="s">
        <v>80</v>
      </c>
      <c r="J4459" s="5" t="s">
        <v>38</v>
      </c>
      <c r="K4459" s="5" t="s">
        <v>39</v>
      </c>
      <c r="L4459" s="5" t="s">
        <v>76</v>
      </c>
      <c r="M4459" s="5" t="s">
        <v>49</v>
      </c>
      <c r="N4459" s="5">
        <v>1</v>
      </c>
      <c r="O4459" s="7">
        <v>54230</v>
      </c>
      <c r="P4459" s="8">
        <v>0</v>
      </c>
      <c r="Q4459" s="7">
        <v>47300</v>
      </c>
      <c r="R4459" s="9">
        <f t="shared" si="556"/>
        <v>54230</v>
      </c>
      <c r="S4459" s="9">
        <f t="shared" si="557"/>
        <v>47300</v>
      </c>
      <c r="T4459" s="9">
        <f t="shared" si="558"/>
        <v>6930</v>
      </c>
      <c r="U4459" s="10">
        <f t="shared" si="559"/>
        <v>0.12778904665314403</v>
      </c>
      <c r="V4459" s="5" t="s">
        <v>42</v>
      </c>
    </row>
    <row r="4460" spans="1:22" x14ac:dyDescent="0.3">
      <c r="A4460" s="5" t="s">
        <v>4547</v>
      </c>
      <c r="B4460" s="6">
        <v>46016</v>
      </c>
      <c r="C4460" s="5">
        <f t="shared" si="552"/>
        <v>2025</v>
      </c>
      <c r="D4460" s="5">
        <f t="shared" si="553"/>
        <v>12</v>
      </c>
      <c r="E4460" s="5" t="str">
        <f t="shared" si="554"/>
        <v>Dec</v>
      </c>
      <c r="F4460" s="5" t="str">
        <f t="shared" si="555"/>
        <v>Q4</v>
      </c>
      <c r="G4460" s="5" t="s">
        <v>51</v>
      </c>
      <c r="H4460" s="5" t="s">
        <v>106</v>
      </c>
      <c r="I4460" s="5" t="s">
        <v>107</v>
      </c>
      <c r="J4460" s="5" t="s">
        <v>81</v>
      </c>
      <c r="K4460" s="5" t="s">
        <v>82</v>
      </c>
      <c r="L4460" s="5" t="s">
        <v>40</v>
      </c>
      <c r="M4460" s="5" t="s">
        <v>56</v>
      </c>
      <c r="N4460" s="5">
        <v>8</v>
      </c>
      <c r="O4460" s="7">
        <v>6743</v>
      </c>
      <c r="P4460" s="8">
        <v>0.3</v>
      </c>
      <c r="Q4460" s="7">
        <v>3805</v>
      </c>
      <c r="R4460" s="9">
        <f t="shared" si="556"/>
        <v>37760.799999999996</v>
      </c>
      <c r="S4460" s="9">
        <f t="shared" si="557"/>
        <v>30440</v>
      </c>
      <c r="T4460" s="9">
        <f t="shared" si="558"/>
        <v>7320.7999999999956</v>
      </c>
      <c r="U4460" s="10">
        <f t="shared" si="559"/>
        <v>0.19387301116501759</v>
      </c>
      <c r="V4460" s="5" t="s">
        <v>42</v>
      </c>
    </row>
    <row r="4461" spans="1:22" x14ac:dyDescent="0.3">
      <c r="A4461" s="5" t="s">
        <v>4548</v>
      </c>
      <c r="B4461" s="6">
        <v>46017</v>
      </c>
      <c r="C4461" s="5">
        <f t="shared" si="552"/>
        <v>2025</v>
      </c>
      <c r="D4461" s="5">
        <f t="shared" si="553"/>
        <v>12</v>
      </c>
      <c r="E4461" s="5" t="str">
        <f t="shared" si="554"/>
        <v>Dec</v>
      </c>
      <c r="F4461" s="5" t="str">
        <f t="shared" si="555"/>
        <v>Q4</v>
      </c>
      <c r="G4461" s="5" t="s">
        <v>58</v>
      </c>
      <c r="H4461" s="5" t="s">
        <v>68</v>
      </c>
      <c r="I4461" s="5" t="s">
        <v>69</v>
      </c>
      <c r="J4461" s="5" t="s">
        <v>46</v>
      </c>
      <c r="K4461" s="5" t="s">
        <v>61</v>
      </c>
      <c r="L4461" s="5" t="s">
        <v>48</v>
      </c>
      <c r="M4461" s="5" t="s">
        <v>49</v>
      </c>
      <c r="N4461" s="5">
        <v>2</v>
      </c>
      <c r="O4461" s="7">
        <v>252</v>
      </c>
      <c r="P4461" s="8">
        <v>0</v>
      </c>
      <c r="Q4461" s="7">
        <v>107</v>
      </c>
      <c r="R4461" s="9">
        <f t="shared" si="556"/>
        <v>504</v>
      </c>
      <c r="S4461" s="9">
        <f t="shared" si="557"/>
        <v>214</v>
      </c>
      <c r="T4461" s="9">
        <f t="shared" si="558"/>
        <v>290</v>
      </c>
      <c r="U4461" s="10">
        <f t="shared" si="559"/>
        <v>0.57539682539682535</v>
      </c>
      <c r="V4461" s="5" t="s">
        <v>42</v>
      </c>
    </row>
    <row r="4462" spans="1:22" x14ac:dyDescent="0.3">
      <c r="A4462" s="5" t="s">
        <v>4549</v>
      </c>
      <c r="B4462" s="6">
        <v>46017</v>
      </c>
      <c r="C4462" s="5">
        <f t="shared" si="552"/>
        <v>2025</v>
      </c>
      <c r="D4462" s="5">
        <f t="shared" si="553"/>
        <v>12</v>
      </c>
      <c r="E4462" s="5" t="str">
        <f t="shared" si="554"/>
        <v>Dec</v>
      </c>
      <c r="F4462" s="5" t="str">
        <f t="shared" si="555"/>
        <v>Q4</v>
      </c>
      <c r="G4462" s="5" t="s">
        <v>51</v>
      </c>
      <c r="H4462" s="5" t="s">
        <v>79</v>
      </c>
      <c r="I4462" s="5" t="s">
        <v>80</v>
      </c>
      <c r="J4462" s="5" t="s">
        <v>81</v>
      </c>
      <c r="K4462" s="5" t="s">
        <v>94</v>
      </c>
      <c r="L4462" s="5" t="s">
        <v>40</v>
      </c>
      <c r="M4462" s="5" t="s">
        <v>49</v>
      </c>
      <c r="N4462" s="5">
        <v>5</v>
      </c>
      <c r="O4462" s="7">
        <v>32861</v>
      </c>
      <c r="P4462" s="8">
        <v>0.2</v>
      </c>
      <c r="Q4462" s="7">
        <v>21711</v>
      </c>
      <c r="R4462" s="9">
        <f t="shared" si="556"/>
        <v>131444</v>
      </c>
      <c r="S4462" s="9">
        <f t="shared" si="557"/>
        <v>108555</v>
      </c>
      <c r="T4462" s="9">
        <f t="shared" si="558"/>
        <v>22889</v>
      </c>
      <c r="U4462" s="10">
        <f t="shared" si="559"/>
        <v>0.1741349928486656</v>
      </c>
      <c r="V4462" s="5" t="s">
        <v>120</v>
      </c>
    </row>
    <row r="4463" spans="1:22" x14ac:dyDescent="0.3">
      <c r="A4463" s="5" t="s">
        <v>4550</v>
      </c>
      <c r="B4463" s="6">
        <v>46017</v>
      </c>
      <c r="C4463" s="5">
        <f t="shared" si="552"/>
        <v>2025</v>
      </c>
      <c r="D4463" s="5">
        <f t="shared" si="553"/>
        <v>12</v>
      </c>
      <c r="E4463" s="5" t="str">
        <f t="shared" si="554"/>
        <v>Dec</v>
      </c>
      <c r="F4463" s="5" t="str">
        <f t="shared" si="555"/>
        <v>Q4</v>
      </c>
      <c r="G4463" s="5" t="s">
        <v>51</v>
      </c>
      <c r="H4463" s="5" t="s">
        <v>79</v>
      </c>
      <c r="I4463" s="5" t="s">
        <v>80</v>
      </c>
      <c r="J4463" s="5" t="s">
        <v>38</v>
      </c>
      <c r="K4463" s="5" t="s">
        <v>118</v>
      </c>
      <c r="L4463" s="5" t="s">
        <v>40</v>
      </c>
      <c r="M4463" s="5" t="s">
        <v>41</v>
      </c>
      <c r="N4463" s="5">
        <v>3</v>
      </c>
      <c r="O4463" s="7">
        <v>18612</v>
      </c>
      <c r="P4463" s="8">
        <v>0.15</v>
      </c>
      <c r="Q4463" s="7">
        <v>14195</v>
      </c>
      <c r="R4463" s="9">
        <f t="shared" si="556"/>
        <v>47460.6</v>
      </c>
      <c r="S4463" s="9">
        <f t="shared" si="557"/>
        <v>42585</v>
      </c>
      <c r="T4463" s="9">
        <f t="shared" si="558"/>
        <v>4875.5999999999985</v>
      </c>
      <c r="U4463" s="10">
        <f t="shared" si="559"/>
        <v>0.10272942187835803</v>
      </c>
      <c r="V4463" s="5" t="s">
        <v>42</v>
      </c>
    </row>
    <row r="4464" spans="1:22" x14ac:dyDescent="0.3">
      <c r="A4464" s="5" t="s">
        <v>4551</v>
      </c>
      <c r="B4464" s="6">
        <v>46018</v>
      </c>
      <c r="C4464" s="5">
        <f t="shared" si="552"/>
        <v>2025</v>
      </c>
      <c r="D4464" s="5">
        <f t="shared" si="553"/>
        <v>12</v>
      </c>
      <c r="E4464" s="5" t="str">
        <f t="shared" si="554"/>
        <v>Dec</v>
      </c>
      <c r="F4464" s="5" t="str">
        <f t="shared" si="555"/>
        <v>Q4</v>
      </c>
      <c r="G4464" s="5" t="s">
        <v>58</v>
      </c>
      <c r="H4464" s="5" t="s">
        <v>72</v>
      </c>
      <c r="I4464" s="5" t="s">
        <v>73</v>
      </c>
      <c r="J4464" s="5" t="s">
        <v>38</v>
      </c>
      <c r="K4464" s="5" t="s">
        <v>39</v>
      </c>
      <c r="L4464" s="5" t="s">
        <v>40</v>
      </c>
      <c r="M4464" s="5" t="s">
        <v>56</v>
      </c>
      <c r="N4464" s="5">
        <v>1</v>
      </c>
      <c r="O4464" s="7">
        <v>53592</v>
      </c>
      <c r="P4464" s="8">
        <v>0.15</v>
      </c>
      <c r="Q4464" s="7">
        <v>45626</v>
      </c>
      <c r="R4464" s="9">
        <f t="shared" si="556"/>
        <v>45553.2</v>
      </c>
      <c r="S4464" s="9">
        <f t="shared" si="557"/>
        <v>45626</v>
      </c>
      <c r="T4464" s="9">
        <f t="shared" si="558"/>
        <v>-72.80000000000291</v>
      </c>
      <c r="U4464" s="10">
        <f t="shared" si="559"/>
        <v>-1.5981314155756987E-3</v>
      </c>
      <c r="V4464" s="5" t="s">
        <v>42</v>
      </c>
    </row>
    <row r="4465" spans="1:22" x14ac:dyDescent="0.3">
      <c r="A4465" s="5" t="s">
        <v>4552</v>
      </c>
      <c r="B4465" s="6">
        <v>46018</v>
      </c>
      <c r="C4465" s="5">
        <f t="shared" si="552"/>
        <v>2025</v>
      </c>
      <c r="D4465" s="5">
        <f t="shared" si="553"/>
        <v>12</v>
      </c>
      <c r="E4465" s="5" t="str">
        <f t="shared" si="554"/>
        <v>Dec</v>
      </c>
      <c r="F4465" s="5" t="str">
        <f t="shared" si="555"/>
        <v>Q4</v>
      </c>
      <c r="G4465" s="5" t="s">
        <v>63</v>
      </c>
      <c r="H4465" s="5" t="s">
        <v>86</v>
      </c>
      <c r="I4465" s="5" t="s">
        <v>87</v>
      </c>
      <c r="J4465" s="5" t="s">
        <v>81</v>
      </c>
      <c r="K4465" s="5" t="s">
        <v>82</v>
      </c>
      <c r="L4465" s="5" t="s">
        <v>40</v>
      </c>
      <c r="M4465" s="5" t="s">
        <v>56</v>
      </c>
      <c r="N4465" s="5">
        <v>3</v>
      </c>
      <c r="O4465" s="7">
        <v>6495</v>
      </c>
      <c r="P4465" s="8">
        <v>0</v>
      </c>
      <c r="Q4465" s="7">
        <v>3507</v>
      </c>
      <c r="R4465" s="9">
        <f t="shared" si="556"/>
        <v>19485</v>
      </c>
      <c r="S4465" s="9">
        <f t="shared" si="557"/>
        <v>10521</v>
      </c>
      <c r="T4465" s="9">
        <f t="shared" si="558"/>
        <v>8964</v>
      </c>
      <c r="U4465" s="10">
        <f t="shared" si="559"/>
        <v>0.46004618937644343</v>
      </c>
      <c r="V4465" s="5" t="s">
        <v>42</v>
      </c>
    </row>
    <row r="4466" spans="1:22" x14ac:dyDescent="0.3">
      <c r="A4466" s="5" t="s">
        <v>4553</v>
      </c>
      <c r="B4466" s="6">
        <v>46018</v>
      </c>
      <c r="C4466" s="5">
        <f t="shared" si="552"/>
        <v>2025</v>
      </c>
      <c r="D4466" s="5">
        <f t="shared" si="553"/>
        <v>12</v>
      </c>
      <c r="E4466" s="5" t="str">
        <f t="shared" si="554"/>
        <v>Dec</v>
      </c>
      <c r="F4466" s="5" t="str">
        <f t="shared" si="555"/>
        <v>Q4</v>
      </c>
      <c r="G4466" s="5" t="s">
        <v>51</v>
      </c>
      <c r="H4466" s="5" t="s">
        <v>79</v>
      </c>
      <c r="I4466" s="5" t="s">
        <v>80</v>
      </c>
      <c r="J4466" s="5" t="s">
        <v>46</v>
      </c>
      <c r="K4466" s="5" t="s">
        <v>47</v>
      </c>
      <c r="L4466" s="5" t="s">
        <v>76</v>
      </c>
      <c r="M4466" s="5" t="s">
        <v>56</v>
      </c>
      <c r="N4466" s="5">
        <v>2</v>
      </c>
      <c r="O4466" s="7">
        <v>428</v>
      </c>
      <c r="P4466" s="8">
        <v>0.1</v>
      </c>
      <c r="Q4466" s="7">
        <v>191</v>
      </c>
      <c r="R4466" s="9">
        <f t="shared" si="556"/>
        <v>770.4</v>
      </c>
      <c r="S4466" s="9">
        <f t="shared" si="557"/>
        <v>382</v>
      </c>
      <c r="T4466" s="9">
        <f t="shared" si="558"/>
        <v>388.4</v>
      </c>
      <c r="U4466" s="10">
        <f t="shared" si="559"/>
        <v>0.50415368639667701</v>
      </c>
      <c r="V4466" s="5" t="s">
        <v>120</v>
      </c>
    </row>
    <row r="4467" spans="1:22" x14ac:dyDescent="0.3">
      <c r="A4467" s="5" t="s">
        <v>4554</v>
      </c>
      <c r="B4467" s="6">
        <v>46018</v>
      </c>
      <c r="C4467" s="5">
        <f t="shared" si="552"/>
        <v>2025</v>
      </c>
      <c r="D4467" s="5">
        <f t="shared" si="553"/>
        <v>12</v>
      </c>
      <c r="E4467" s="5" t="str">
        <f t="shared" si="554"/>
        <v>Dec</v>
      </c>
      <c r="F4467" s="5" t="str">
        <f t="shared" si="555"/>
        <v>Q4</v>
      </c>
      <c r="G4467" s="5" t="s">
        <v>58</v>
      </c>
      <c r="H4467" s="5" t="s">
        <v>59</v>
      </c>
      <c r="I4467" s="5" t="s">
        <v>60</v>
      </c>
      <c r="J4467" s="5" t="s">
        <v>38</v>
      </c>
      <c r="K4467" s="5" t="s">
        <v>104</v>
      </c>
      <c r="L4467" s="5" t="s">
        <v>40</v>
      </c>
      <c r="M4467" s="5" t="s">
        <v>49</v>
      </c>
      <c r="N4467" s="5">
        <v>5</v>
      </c>
      <c r="O4467" s="7">
        <v>1452</v>
      </c>
      <c r="P4467" s="8">
        <v>0.05</v>
      </c>
      <c r="Q4467" s="7">
        <v>727</v>
      </c>
      <c r="R4467" s="9">
        <f t="shared" si="556"/>
        <v>6897</v>
      </c>
      <c r="S4467" s="9">
        <f t="shared" si="557"/>
        <v>3635</v>
      </c>
      <c r="T4467" s="9">
        <f t="shared" si="558"/>
        <v>3262</v>
      </c>
      <c r="U4467" s="10">
        <f t="shared" si="559"/>
        <v>0.47295925764825286</v>
      </c>
      <c r="V4467" s="5" t="s">
        <v>42</v>
      </c>
    </row>
    <row r="4468" spans="1:22" x14ac:dyDescent="0.3">
      <c r="A4468" s="5" t="s">
        <v>4555</v>
      </c>
      <c r="B4468" s="6">
        <v>46018</v>
      </c>
      <c r="C4468" s="5">
        <f t="shared" si="552"/>
        <v>2025</v>
      </c>
      <c r="D4468" s="5">
        <f t="shared" si="553"/>
        <v>12</v>
      </c>
      <c r="E4468" s="5" t="str">
        <f t="shared" si="554"/>
        <v>Dec</v>
      </c>
      <c r="F4468" s="5" t="str">
        <f t="shared" si="555"/>
        <v>Q4</v>
      </c>
      <c r="G4468" s="5" t="s">
        <v>51</v>
      </c>
      <c r="H4468" s="5" t="s">
        <v>52</v>
      </c>
      <c r="I4468" s="5" t="s">
        <v>53</v>
      </c>
      <c r="J4468" s="5" t="s">
        <v>38</v>
      </c>
      <c r="K4468" s="5" t="s">
        <v>75</v>
      </c>
      <c r="L4468" s="5" t="s">
        <v>40</v>
      </c>
      <c r="M4468" s="5" t="s">
        <v>56</v>
      </c>
      <c r="N4468" s="5">
        <v>2</v>
      </c>
      <c r="O4468" s="7">
        <v>10341</v>
      </c>
      <c r="P4468" s="8">
        <v>0</v>
      </c>
      <c r="Q4468" s="7">
        <v>7647</v>
      </c>
      <c r="R4468" s="9">
        <f t="shared" si="556"/>
        <v>20682</v>
      </c>
      <c r="S4468" s="9">
        <f t="shared" si="557"/>
        <v>15294</v>
      </c>
      <c r="T4468" s="9">
        <f t="shared" si="558"/>
        <v>5388</v>
      </c>
      <c r="U4468" s="10">
        <f t="shared" si="559"/>
        <v>0.26051639106469393</v>
      </c>
      <c r="V4468" s="5" t="s">
        <v>42</v>
      </c>
    </row>
    <row r="4469" spans="1:22" x14ac:dyDescent="0.3">
      <c r="A4469" s="5" t="s">
        <v>4556</v>
      </c>
      <c r="B4469" s="6">
        <v>46018</v>
      </c>
      <c r="C4469" s="5">
        <f t="shared" si="552"/>
        <v>2025</v>
      </c>
      <c r="D4469" s="5">
        <f t="shared" si="553"/>
        <v>12</v>
      </c>
      <c r="E4469" s="5" t="str">
        <f t="shared" si="554"/>
        <v>Dec</v>
      </c>
      <c r="F4469" s="5" t="str">
        <f t="shared" si="555"/>
        <v>Q4</v>
      </c>
      <c r="G4469" s="5" t="s">
        <v>58</v>
      </c>
      <c r="H4469" s="5" t="s">
        <v>72</v>
      </c>
      <c r="I4469" s="5" t="s">
        <v>73</v>
      </c>
      <c r="J4469" s="5" t="s">
        <v>46</v>
      </c>
      <c r="K4469" s="5" t="s">
        <v>66</v>
      </c>
      <c r="L4469" s="5" t="s">
        <v>40</v>
      </c>
      <c r="M4469" s="5" t="s">
        <v>41</v>
      </c>
      <c r="N4469" s="5">
        <v>2</v>
      </c>
      <c r="O4469" s="7">
        <v>327</v>
      </c>
      <c r="P4469" s="8">
        <v>0.15</v>
      </c>
      <c r="Q4469" s="7">
        <v>128</v>
      </c>
      <c r="R4469" s="9">
        <f t="shared" si="556"/>
        <v>555.9</v>
      </c>
      <c r="S4469" s="9">
        <f t="shared" si="557"/>
        <v>256</v>
      </c>
      <c r="T4469" s="9">
        <f t="shared" si="558"/>
        <v>299.89999999999998</v>
      </c>
      <c r="U4469" s="10">
        <f t="shared" si="559"/>
        <v>0.53948551897823349</v>
      </c>
      <c r="V4469" s="5" t="s">
        <v>42</v>
      </c>
    </row>
    <row r="4470" spans="1:22" x14ac:dyDescent="0.3">
      <c r="A4470" s="5" t="s">
        <v>4557</v>
      </c>
      <c r="B4470" s="6">
        <v>46018</v>
      </c>
      <c r="C4470" s="5">
        <f t="shared" si="552"/>
        <v>2025</v>
      </c>
      <c r="D4470" s="5">
        <f t="shared" si="553"/>
        <v>12</v>
      </c>
      <c r="E4470" s="5" t="str">
        <f t="shared" si="554"/>
        <v>Dec</v>
      </c>
      <c r="F4470" s="5" t="str">
        <f t="shared" si="555"/>
        <v>Q4</v>
      </c>
      <c r="G4470" s="5" t="s">
        <v>63</v>
      </c>
      <c r="H4470" s="5" t="s">
        <v>109</v>
      </c>
      <c r="I4470" s="5" t="s">
        <v>110</v>
      </c>
      <c r="J4470" s="5" t="s">
        <v>54</v>
      </c>
      <c r="K4470" s="5" t="s">
        <v>84</v>
      </c>
      <c r="L4470" s="5" t="s">
        <v>40</v>
      </c>
      <c r="M4470" s="5" t="s">
        <v>41</v>
      </c>
      <c r="N4470" s="5">
        <v>4</v>
      </c>
      <c r="O4470" s="7">
        <v>2547</v>
      </c>
      <c r="P4470" s="8">
        <v>0.15</v>
      </c>
      <c r="Q4470" s="7">
        <v>1290</v>
      </c>
      <c r="R4470" s="9">
        <f t="shared" si="556"/>
        <v>8659.7999999999993</v>
      </c>
      <c r="S4470" s="9">
        <f t="shared" si="557"/>
        <v>5160</v>
      </c>
      <c r="T4470" s="9">
        <f t="shared" si="558"/>
        <v>3499.7999999999993</v>
      </c>
      <c r="U4470" s="10">
        <f t="shared" si="559"/>
        <v>0.40414328275479799</v>
      </c>
      <c r="V4470" s="5" t="s">
        <v>42</v>
      </c>
    </row>
    <row r="4471" spans="1:22" x14ac:dyDescent="0.3">
      <c r="A4471" s="5" t="s">
        <v>4558</v>
      </c>
      <c r="B4471" s="6">
        <v>46018</v>
      </c>
      <c r="C4471" s="5">
        <f t="shared" si="552"/>
        <v>2025</v>
      </c>
      <c r="D4471" s="5">
        <f t="shared" si="553"/>
        <v>12</v>
      </c>
      <c r="E4471" s="5" t="str">
        <f t="shared" si="554"/>
        <v>Dec</v>
      </c>
      <c r="F4471" s="5" t="str">
        <f t="shared" si="555"/>
        <v>Q4</v>
      </c>
      <c r="G4471" s="5" t="s">
        <v>63</v>
      </c>
      <c r="H4471" s="5" t="s">
        <v>86</v>
      </c>
      <c r="I4471" s="5" t="s">
        <v>87</v>
      </c>
      <c r="J4471" s="5" t="s">
        <v>46</v>
      </c>
      <c r="K4471" s="5" t="s">
        <v>61</v>
      </c>
      <c r="L4471" s="5" t="s">
        <v>48</v>
      </c>
      <c r="M4471" s="5" t="s">
        <v>41</v>
      </c>
      <c r="N4471" s="5">
        <v>1</v>
      </c>
      <c r="O4471" s="7">
        <v>228</v>
      </c>
      <c r="P4471" s="8">
        <v>0.1</v>
      </c>
      <c r="Q4471" s="7">
        <v>96</v>
      </c>
      <c r="R4471" s="9">
        <f t="shared" si="556"/>
        <v>205.20000000000002</v>
      </c>
      <c r="S4471" s="9">
        <f t="shared" si="557"/>
        <v>96</v>
      </c>
      <c r="T4471" s="9">
        <f t="shared" si="558"/>
        <v>109.20000000000002</v>
      </c>
      <c r="U4471" s="10">
        <f t="shared" si="559"/>
        <v>0.53216374269005851</v>
      </c>
      <c r="V4471" s="5" t="s">
        <v>42</v>
      </c>
    </row>
    <row r="4472" spans="1:22" x14ac:dyDescent="0.3">
      <c r="A4472" s="5" t="s">
        <v>4559</v>
      </c>
      <c r="B4472" s="6">
        <v>46018</v>
      </c>
      <c r="C4472" s="5">
        <f t="shared" si="552"/>
        <v>2025</v>
      </c>
      <c r="D4472" s="5">
        <f t="shared" si="553"/>
        <v>12</v>
      </c>
      <c r="E4472" s="5" t="str">
        <f t="shared" si="554"/>
        <v>Dec</v>
      </c>
      <c r="F4472" s="5" t="str">
        <f t="shared" si="555"/>
        <v>Q4</v>
      </c>
      <c r="G4472" s="5" t="s">
        <v>51</v>
      </c>
      <c r="H4472" s="5" t="s">
        <v>52</v>
      </c>
      <c r="I4472" s="5" t="s">
        <v>53</v>
      </c>
      <c r="J4472" s="5" t="s">
        <v>81</v>
      </c>
      <c r="K4472" s="5" t="s">
        <v>94</v>
      </c>
      <c r="L4472" s="5" t="s">
        <v>76</v>
      </c>
      <c r="M4472" s="5" t="s">
        <v>41</v>
      </c>
      <c r="N4472" s="5">
        <v>1</v>
      </c>
      <c r="O4472" s="7">
        <v>30031</v>
      </c>
      <c r="P4472" s="8">
        <v>0.35</v>
      </c>
      <c r="Q4472" s="7">
        <v>19822</v>
      </c>
      <c r="R4472" s="9">
        <f t="shared" si="556"/>
        <v>19520.150000000001</v>
      </c>
      <c r="S4472" s="9">
        <f t="shared" si="557"/>
        <v>19822</v>
      </c>
      <c r="T4472" s="9">
        <f t="shared" si="558"/>
        <v>-301.84999999999854</v>
      </c>
      <c r="U4472" s="10">
        <f t="shared" si="559"/>
        <v>-1.5463508220992078E-2</v>
      </c>
      <c r="V4472" s="5" t="s">
        <v>42</v>
      </c>
    </row>
    <row r="4473" spans="1:22" x14ac:dyDescent="0.3">
      <c r="A4473" s="5" t="s">
        <v>4560</v>
      </c>
      <c r="B4473" s="6">
        <v>46018</v>
      </c>
      <c r="C4473" s="5">
        <f t="shared" si="552"/>
        <v>2025</v>
      </c>
      <c r="D4473" s="5">
        <f t="shared" si="553"/>
        <v>12</v>
      </c>
      <c r="E4473" s="5" t="str">
        <f t="shared" si="554"/>
        <v>Dec</v>
      </c>
      <c r="F4473" s="5" t="str">
        <f t="shared" si="555"/>
        <v>Q4</v>
      </c>
      <c r="G4473" s="5" t="s">
        <v>35</v>
      </c>
      <c r="H4473" s="5" t="s">
        <v>91</v>
      </c>
      <c r="I4473" s="5" t="s">
        <v>92</v>
      </c>
      <c r="J4473" s="5" t="s">
        <v>54</v>
      </c>
      <c r="K4473" s="5" t="s">
        <v>84</v>
      </c>
      <c r="L4473" s="5" t="s">
        <v>40</v>
      </c>
      <c r="M4473" s="5" t="s">
        <v>49</v>
      </c>
      <c r="N4473" s="5">
        <v>1</v>
      </c>
      <c r="O4473" s="7">
        <v>2418</v>
      </c>
      <c r="P4473" s="8">
        <v>0</v>
      </c>
      <c r="Q4473" s="7">
        <v>1230</v>
      </c>
      <c r="R4473" s="9">
        <f t="shared" si="556"/>
        <v>2418</v>
      </c>
      <c r="S4473" s="9">
        <f t="shared" si="557"/>
        <v>1230</v>
      </c>
      <c r="T4473" s="9">
        <f t="shared" si="558"/>
        <v>1188</v>
      </c>
      <c r="U4473" s="10">
        <f t="shared" si="559"/>
        <v>0.49131513647642677</v>
      </c>
      <c r="V4473" s="5" t="s">
        <v>42</v>
      </c>
    </row>
    <row r="4474" spans="1:22" x14ac:dyDescent="0.3">
      <c r="A4474" s="5" t="s">
        <v>4561</v>
      </c>
      <c r="B4474" s="6">
        <v>46018</v>
      </c>
      <c r="C4474" s="5">
        <f t="shared" si="552"/>
        <v>2025</v>
      </c>
      <c r="D4474" s="5">
        <f t="shared" si="553"/>
        <v>12</v>
      </c>
      <c r="E4474" s="5" t="str">
        <f t="shared" si="554"/>
        <v>Dec</v>
      </c>
      <c r="F4474" s="5" t="str">
        <f t="shared" si="555"/>
        <v>Q4</v>
      </c>
      <c r="G4474" s="5" t="s">
        <v>63</v>
      </c>
      <c r="H4474" s="5" t="s">
        <v>64</v>
      </c>
      <c r="I4474" s="5" t="s">
        <v>65</v>
      </c>
      <c r="J4474" s="5" t="s">
        <v>54</v>
      </c>
      <c r="K4474" s="5" t="s">
        <v>55</v>
      </c>
      <c r="L4474" s="5" t="s">
        <v>40</v>
      </c>
      <c r="M4474" s="5" t="s">
        <v>49</v>
      </c>
      <c r="N4474" s="5">
        <v>4</v>
      </c>
      <c r="O4474" s="7">
        <v>2912</v>
      </c>
      <c r="P4474" s="8">
        <v>0</v>
      </c>
      <c r="Q4474" s="7">
        <v>1756</v>
      </c>
      <c r="R4474" s="9">
        <f t="shared" si="556"/>
        <v>11648</v>
      </c>
      <c r="S4474" s="9">
        <f t="shared" si="557"/>
        <v>7024</v>
      </c>
      <c r="T4474" s="9">
        <f t="shared" si="558"/>
        <v>4624</v>
      </c>
      <c r="U4474" s="10">
        <f t="shared" si="559"/>
        <v>0.39697802197802196</v>
      </c>
      <c r="V4474" s="5" t="s">
        <v>42</v>
      </c>
    </row>
    <row r="4475" spans="1:22" x14ac:dyDescent="0.3">
      <c r="A4475" s="5" t="s">
        <v>4562</v>
      </c>
      <c r="B4475" s="6">
        <v>46018</v>
      </c>
      <c r="C4475" s="5">
        <f t="shared" si="552"/>
        <v>2025</v>
      </c>
      <c r="D4475" s="5">
        <f t="shared" si="553"/>
        <v>12</v>
      </c>
      <c r="E4475" s="5" t="str">
        <f t="shared" si="554"/>
        <v>Dec</v>
      </c>
      <c r="F4475" s="5" t="str">
        <f t="shared" si="555"/>
        <v>Q4</v>
      </c>
      <c r="G4475" s="5" t="s">
        <v>51</v>
      </c>
      <c r="H4475" s="5" t="s">
        <v>106</v>
      </c>
      <c r="I4475" s="5" t="s">
        <v>107</v>
      </c>
      <c r="J4475" s="5" t="s">
        <v>38</v>
      </c>
      <c r="K4475" s="5" t="s">
        <v>75</v>
      </c>
      <c r="L4475" s="5" t="s">
        <v>76</v>
      </c>
      <c r="M4475" s="5" t="s">
        <v>49</v>
      </c>
      <c r="N4475" s="5">
        <v>1</v>
      </c>
      <c r="O4475" s="7">
        <v>10424</v>
      </c>
      <c r="P4475" s="8">
        <v>0.15</v>
      </c>
      <c r="Q4475" s="7">
        <v>7686</v>
      </c>
      <c r="R4475" s="9">
        <f t="shared" si="556"/>
        <v>8860.4</v>
      </c>
      <c r="S4475" s="9">
        <f t="shared" si="557"/>
        <v>7686</v>
      </c>
      <c r="T4475" s="9">
        <f t="shared" si="558"/>
        <v>1174.3999999999996</v>
      </c>
      <c r="U4475" s="10">
        <f t="shared" si="559"/>
        <v>0.13254480610356187</v>
      </c>
      <c r="V4475" s="5" t="s">
        <v>42</v>
      </c>
    </row>
    <row r="4476" spans="1:22" x14ac:dyDescent="0.3">
      <c r="A4476" s="5" t="s">
        <v>4563</v>
      </c>
      <c r="B4476" s="6">
        <v>46019</v>
      </c>
      <c r="C4476" s="5">
        <f t="shared" si="552"/>
        <v>2025</v>
      </c>
      <c r="D4476" s="5">
        <f t="shared" si="553"/>
        <v>12</v>
      </c>
      <c r="E4476" s="5" t="str">
        <f t="shared" si="554"/>
        <v>Dec</v>
      </c>
      <c r="F4476" s="5" t="str">
        <f t="shared" si="555"/>
        <v>Q4</v>
      </c>
      <c r="G4476" s="5" t="s">
        <v>58</v>
      </c>
      <c r="H4476" s="5" t="s">
        <v>59</v>
      </c>
      <c r="I4476" s="5" t="s">
        <v>60</v>
      </c>
      <c r="J4476" s="5" t="s">
        <v>46</v>
      </c>
      <c r="K4476" s="5" t="s">
        <v>61</v>
      </c>
      <c r="L4476" s="5" t="s">
        <v>76</v>
      </c>
      <c r="M4476" s="5" t="s">
        <v>56</v>
      </c>
      <c r="N4476" s="5">
        <v>1</v>
      </c>
      <c r="O4476" s="7">
        <v>259</v>
      </c>
      <c r="P4476" s="8">
        <v>0.1</v>
      </c>
      <c r="Q4476" s="7">
        <v>111</v>
      </c>
      <c r="R4476" s="9">
        <f t="shared" si="556"/>
        <v>233.1</v>
      </c>
      <c r="S4476" s="9">
        <f t="shared" si="557"/>
        <v>111</v>
      </c>
      <c r="T4476" s="9">
        <f t="shared" si="558"/>
        <v>122.1</v>
      </c>
      <c r="U4476" s="10">
        <f t="shared" si="559"/>
        <v>0.52380952380952384</v>
      </c>
      <c r="V4476" s="5" t="s">
        <v>42</v>
      </c>
    </row>
    <row r="4477" spans="1:22" x14ac:dyDescent="0.3">
      <c r="A4477" s="5" t="s">
        <v>4564</v>
      </c>
      <c r="B4477" s="6">
        <v>46019</v>
      </c>
      <c r="C4477" s="5">
        <f t="shared" si="552"/>
        <v>2025</v>
      </c>
      <c r="D4477" s="5">
        <f t="shared" si="553"/>
        <v>12</v>
      </c>
      <c r="E4477" s="5" t="str">
        <f t="shared" si="554"/>
        <v>Dec</v>
      </c>
      <c r="F4477" s="5" t="str">
        <f t="shared" si="555"/>
        <v>Q4</v>
      </c>
      <c r="G4477" s="5" t="s">
        <v>51</v>
      </c>
      <c r="H4477" s="5" t="s">
        <v>52</v>
      </c>
      <c r="I4477" s="5" t="s">
        <v>53</v>
      </c>
      <c r="J4477" s="5" t="s">
        <v>46</v>
      </c>
      <c r="K4477" s="5" t="s">
        <v>61</v>
      </c>
      <c r="L4477" s="5" t="s">
        <v>40</v>
      </c>
      <c r="M4477" s="5" t="s">
        <v>41</v>
      </c>
      <c r="N4477" s="5">
        <v>3</v>
      </c>
      <c r="O4477" s="7">
        <v>234</v>
      </c>
      <c r="P4477" s="8">
        <v>0.05</v>
      </c>
      <c r="Q4477" s="7">
        <v>101</v>
      </c>
      <c r="R4477" s="9">
        <f t="shared" si="556"/>
        <v>666.9</v>
      </c>
      <c r="S4477" s="9">
        <f t="shared" si="557"/>
        <v>303</v>
      </c>
      <c r="T4477" s="9">
        <f t="shared" si="558"/>
        <v>363.9</v>
      </c>
      <c r="U4477" s="10">
        <f t="shared" si="559"/>
        <v>0.5456590193432298</v>
      </c>
      <c r="V4477" s="5" t="s">
        <v>42</v>
      </c>
    </row>
    <row r="4478" spans="1:22" x14ac:dyDescent="0.3">
      <c r="A4478" s="5" t="s">
        <v>4565</v>
      </c>
      <c r="B4478" s="6">
        <v>46019</v>
      </c>
      <c r="C4478" s="5">
        <f t="shared" si="552"/>
        <v>2025</v>
      </c>
      <c r="D4478" s="5">
        <f t="shared" si="553"/>
        <v>12</v>
      </c>
      <c r="E4478" s="5" t="str">
        <f t="shared" si="554"/>
        <v>Dec</v>
      </c>
      <c r="F4478" s="5" t="str">
        <f t="shared" si="555"/>
        <v>Q4</v>
      </c>
      <c r="G4478" s="5" t="s">
        <v>51</v>
      </c>
      <c r="H4478" s="5" t="s">
        <v>52</v>
      </c>
      <c r="I4478" s="5" t="s">
        <v>53</v>
      </c>
      <c r="J4478" s="5" t="s">
        <v>38</v>
      </c>
      <c r="K4478" s="5" t="s">
        <v>39</v>
      </c>
      <c r="L4478" s="5" t="s">
        <v>40</v>
      </c>
      <c r="M4478" s="5" t="s">
        <v>56</v>
      </c>
      <c r="N4478" s="5">
        <v>1</v>
      </c>
      <c r="O4478" s="7">
        <v>46922</v>
      </c>
      <c r="P4478" s="8">
        <v>0</v>
      </c>
      <c r="Q4478" s="7">
        <v>40595</v>
      </c>
      <c r="R4478" s="9">
        <f t="shared" si="556"/>
        <v>46922</v>
      </c>
      <c r="S4478" s="9">
        <f t="shared" si="557"/>
        <v>40595</v>
      </c>
      <c r="T4478" s="9">
        <f t="shared" si="558"/>
        <v>6327</v>
      </c>
      <c r="U4478" s="10">
        <f t="shared" si="559"/>
        <v>0.13484079962490941</v>
      </c>
      <c r="V4478" s="5" t="s">
        <v>42</v>
      </c>
    </row>
    <row r="4479" spans="1:22" x14ac:dyDescent="0.3">
      <c r="A4479" s="5" t="s">
        <v>4566</v>
      </c>
      <c r="B4479" s="6">
        <v>46020</v>
      </c>
      <c r="C4479" s="5">
        <f t="shared" si="552"/>
        <v>2025</v>
      </c>
      <c r="D4479" s="5">
        <f t="shared" si="553"/>
        <v>12</v>
      </c>
      <c r="E4479" s="5" t="str">
        <f t="shared" si="554"/>
        <v>Dec</v>
      </c>
      <c r="F4479" s="5" t="str">
        <f t="shared" si="555"/>
        <v>Q4</v>
      </c>
      <c r="G4479" s="5" t="s">
        <v>63</v>
      </c>
      <c r="H4479" s="5" t="s">
        <v>86</v>
      </c>
      <c r="I4479" s="5" t="s">
        <v>87</v>
      </c>
      <c r="J4479" s="5" t="s">
        <v>54</v>
      </c>
      <c r="K4479" s="5" t="s">
        <v>99</v>
      </c>
      <c r="L4479" s="5" t="s">
        <v>40</v>
      </c>
      <c r="M4479" s="5" t="s">
        <v>49</v>
      </c>
      <c r="N4479" s="5">
        <v>4</v>
      </c>
      <c r="O4479" s="7">
        <v>1709</v>
      </c>
      <c r="P4479" s="8">
        <v>0</v>
      </c>
      <c r="Q4479" s="7">
        <v>896</v>
      </c>
      <c r="R4479" s="9">
        <f t="shared" si="556"/>
        <v>6836</v>
      </c>
      <c r="S4479" s="9">
        <f t="shared" si="557"/>
        <v>3584</v>
      </c>
      <c r="T4479" s="9">
        <f t="shared" si="558"/>
        <v>3252</v>
      </c>
      <c r="U4479" s="10">
        <f t="shared" si="559"/>
        <v>0.4757167934464599</v>
      </c>
      <c r="V4479" s="5" t="s">
        <v>42</v>
      </c>
    </row>
    <row r="4480" spans="1:22" x14ac:dyDescent="0.3">
      <c r="A4480" s="5" t="s">
        <v>4567</v>
      </c>
      <c r="B4480" s="6">
        <v>46020</v>
      </c>
      <c r="C4480" s="5">
        <f t="shared" si="552"/>
        <v>2025</v>
      </c>
      <c r="D4480" s="5">
        <f t="shared" si="553"/>
        <v>12</v>
      </c>
      <c r="E4480" s="5" t="str">
        <f t="shared" si="554"/>
        <v>Dec</v>
      </c>
      <c r="F4480" s="5" t="str">
        <f t="shared" si="555"/>
        <v>Q4</v>
      </c>
      <c r="G4480" s="5" t="s">
        <v>35</v>
      </c>
      <c r="H4480" s="5" t="s">
        <v>91</v>
      </c>
      <c r="I4480" s="5" t="s">
        <v>92</v>
      </c>
      <c r="J4480" s="5" t="s">
        <v>38</v>
      </c>
      <c r="K4480" s="5" t="s">
        <v>75</v>
      </c>
      <c r="L4480" s="5" t="s">
        <v>48</v>
      </c>
      <c r="M4480" s="5" t="s">
        <v>49</v>
      </c>
      <c r="N4480" s="5">
        <v>4</v>
      </c>
      <c r="O4480" s="7">
        <v>10019</v>
      </c>
      <c r="P4480" s="8">
        <v>0.15</v>
      </c>
      <c r="Q4480" s="7">
        <v>7422</v>
      </c>
      <c r="R4480" s="9">
        <f t="shared" si="556"/>
        <v>34064.6</v>
      </c>
      <c r="S4480" s="9">
        <f t="shared" si="557"/>
        <v>29688</v>
      </c>
      <c r="T4480" s="9">
        <f t="shared" si="558"/>
        <v>4376.5999999999985</v>
      </c>
      <c r="U4480" s="10">
        <f t="shared" si="559"/>
        <v>0.12847941851658315</v>
      </c>
      <c r="V4480" s="5" t="s">
        <v>42</v>
      </c>
    </row>
    <row r="4481" spans="1:22" x14ac:dyDescent="0.3">
      <c r="A4481" s="5" t="s">
        <v>4568</v>
      </c>
      <c r="B4481" s="6">
        <v>46020</v>
      </c>
      <c r="C4481" s="5">
        <f t="shared" si="552"/>
        <v>2025</v>
      </c>
      <c r="D4481" s="5">
        <f t="shared" si="553"/>
        <v>12</v>
      </c>
      <c r="E4481" s="5" t="str">
        <f t="shared" si="554"/>
        <v>Dec</v>
      </c>
      <c r="F4481" s="5" t="str">
        <f t="shared" si="555"/>
        <v>Q4</v>
      </c>
      <c r="G4481" s="5" t="s">
        <v>35</v>
      </c>
      <c r="H4481" s="5" t="s">
        <v>91</v>
      </c>
      <c r="I4481" s="5" t="s">
        <v>92</v>
      </c>
      <c r="J4481" s="5" t="s">
        <v>46</v>
      </c>
      <c r="K4481" s="5" t="s">
        <v>47</v>
      </c>
      <c r="L4481" s="5" t="s">
        <v>40</v>
      </c>
      <c r="M4481" s="5" t="s">
        <v>41</v>
      </c>
      <c r="N4481" s="5">
        <v>4</v>
      </c>
      <c r="O4481" s="7">
        <v>411</v>
      </c>
      <c r="P4481" s="8">
        <v>0.05</v>
      </c>
      <c r="Q4481" s="7">
        <v>180</v>
      </c>
      <c r="R4481" s="9">
        <f t="shared" si="556"/>
        <v>1561.8</v>
      </c>
      <c r="S4481" s="9">
        <f t="shared" si="557"/>
        <v>720</v>
      </c>
      <c r="T4481" s="9">
        <f t="shared" si="558"/>
        <v>841.8</v>
      </c>
      <c r="U4481" s="10">
        <f t="shared" si="559"/>
        <v>0.53899346907414525</v>
      </c>
      <c r="V4481" s="5" t="s">
        <v>42</v>
      </c>
    </row>
    <row r="4482" spans="1:22" x14ac:dyDescent="0.3">
      <c r="A4482" s="5" t="s">
        <v>4569</v>
      </c>
      <c r="B4482" s="6">
        <v>46020</v>
      </c>
      <c r="C4482" s="5">
        <f t="shared" ref="C4482:C4501" si="560">YEAR(B4482)</f>
        <v>2025</v>
      </c>
      <c r="D4482" s="5">
        <f t="shared" ref="D4482:D4501" si="561">MONTH(B4482)</f>
        <v>12</v>
      </c>
      <c r="E4482" s="5" t="str">
        <f t="shared" ref="E4482:E4501" si="562">TEXT(B4482,"mmm")</f>
        <v>Dec</v>
      </c>
      <c r="F4482" s="5" t="str">
        <f t="shared" ref="F4482:F4501" si="563">"Q"&amp;ROUNDUP(D4482/3,0)</f>
        <v>Q4</v>
      </c>
      <c r="G4482" s="5" t="s">
        <v>58</v>
      </c>
      <c r="H4482" s="5" t="s">
        <v>72</v>
      </c>
      <c r="I4482" s="5" t="s">
        <v>73</v>
      </c>
      <c r="J4482" s="5" t="s">
        <v>46</v>
      </c>
      <c r="K4482" s="5" t="s">
        <v>66</v>
      </c>
      <c r="L4482" s="5" t="s">
        <v>40</v>
      </c>
      <c r="M4482" s="5" t="s">
        <v>41</v>
      </c>
      <c r="N4482" s="5">
        <v>3</v>
      </c>
      <c r="O4482" s="7">
        <v>321</v>
      </c>
      <c r="P4482" s="8">
        <v>0.2</v>
      </c>
      <c r="Q4482" s="7">
        <v>131</v>
      </c>
      <c r="R4482" s="9">
        <f t="shared" ref="R4482:R4501" si="564">N4482*O4482*(1-P4482)</f>
        <v>770.40000000000009</v>
      </c>
      <c r="S4482" s="9">
        <f t="shared" ref="S4482:S4501" si="565">N4482*Q4482</f>
        <v>393</v>
      </c>
      <c r="T4482" s="9">
        <f t="shared" ref="T4482:T4501" si="566">R4482-S4482</f>
        <v>377.40000000000009</v>
      </c>
      <c r="U4482" s="10">
        <f t="shared" ref="U4482:U4501" si="567">IF(R4482=0,0,T4482/R4482)</f>
        <v>0.48987538940809977</v>
      </c>
      <c r="V4482" s="5" t="s">
        <v>42</v>
      </c>
    </row>
    <row r="4483" spans="1:22" x14ac:dyDescent="0.3">
      <c r="A4483" s="5" t="s">
        <v>4570</v>
      </c>
      <c r="B4483" s="6">
        <v>46020</v>
      </c>
      <c r="C4483" s="5">
        <f t="shared" si="560"/>
        <v>2025</v>
      </c>
      <c r="D4483" s="5">
        <f t="shared" si="561"/>
        <v>12</v>
      </c>
      <c r="E4483" s="5" t="str">
        <f t="shared" si="562"/>
        <v>Dec</v>
      </c>
      <c r="F4483" s="5" t="str">
        <f t="shared" si="563"/>
        <v>Q4</v>
      </c>
      <c r="G4483" s="5" t="s">
        <v>51</v>
      </c>
      <c r="H4483" s="5" t="s">
        <v>106</v>
      </c>
      <c r="I4483" s="5" t="s">
        <v>107</v>
      </c>
      <c r="J4483" s="5" t="s">
        <v>38</v>
      </c>
      <c r="K4483" s="5" t="s">
        <v>118</v>
      </c>
      <c r="L4483" s="5" t="s">
        <v>76</v>
      </c>
      <c r="M4483" s="5" t="s">
        <v>41</v>
      </c>
      <c r="N4483" s="5">
        <v>1</v>
      </c>
      <c r="O4483" s="7">
        <v>16824</v>
      </c>
      <c r="P4483" s="8">
        <v>0.2</v>
      </c>
      <c r="Q4483" s="7">
        <v>13113</v>
      </c>
      <c r="R4483" s="9">
        <f t="shared" si="564"/>
        <v>13459.2</v>
      </c>
      <c r="S4483" s="9">
        <f t="shared" si="565"/>
        <v>13113</v>
      </c>
      <c r="T4483" s="9">
        <f t="shared" si="566"/>
        <v>346.20000000000073</v>
      </c>
      <c r="U4483" s="10">
        <f t="shared" si="567"/>
        <v>2.5722182596291065E-2</v>
      </c>
      <c r="V4483" s="5" t="s">
        <v>42</v>
      </c>
    </row>
    <row r="4484" spans="1:22" x14ac:dyDescent="0.3">
      <c r="A4484" s="5" t="s">
        <v>4571</v>
      </c>
      <c r="B4484" s="6">
        <v>46020</v>
      </c>
      <c r="C4484" s="5">
        <f t="shared" si="560"/>
        <v>2025</v>
      </c>
      <c r="D4484" s="5">
        <f t="shared" si="561"/>
        <v>12</v>
      </c>
      <c r="E4484" s="5" t="str">
        <f t="shared" si="562"/>
        <v>Dec</v>
      </c>
      <c r="F4484" s="5" t="str">
        <f t="shared" si="563"/>
        <v>Q4</v>
      </c>
      <c r="G4484" s="5" t="s">
        <v>58</v>
      </c>
      <c r="H4484" s="5" t="s">
        <v>68</v>
      </c>
      <c r="I4484" s="5" t="s">
        <v>69</v>
      </c>
      <c r="J4484" s="5" t="s">
        <v>46</v>
      </c>
      <c r="K4484" s="5" t="s">
        <v>66</v>
      </c>
      <c r="L4484" s="5" t="s">
        <v>40</v>
      </c>
      <c r="M4484" s="5" t="s">
        <v>41</v>
      </c>
      <c r="N4484" s="5">
        <v>1</v>
      </c>
      <c r="O4484" s="7">
        <v>285</v>
      </c>
      <c r="P4484" s="8">
        <v>0.15</v>
      </c>
      <c r="Q4484" s="7">
        <v>115</v>
      </c>
      <c r="R4484" s="9">
        <f t="shared" si="564"/>
        <v>242.25</v>
      </c>
      <c r="S4484" s="9">
        <f t="shared" si="565"/>
        <v>115</v>
      </c>
      <c r="T4484" s="9">
        <f t="shared" si="566"/>
        <v>127.25</v>
      </c>
      <c r="U4484" s="10">
        <f t="shared" si="567"/>
        <v>0.5252837977296182</v>
      </c>
      <c r="V4484" s="5" t="s">
        <v>42</v>
      </c>
    </row>
    <row r="4485" spans="1:22" x14ac:dyDescent="0.3">
      <c r="A4485" s="5" t="s">
        <v>4572</v>
      </c>
      <c r="B4485" s="6">
        <v>46020</v>
      </c>
      <c r="C4485" s="5">
        <f t="shared" si="560"/>
        <v>2025</v>
      </c>
      <c r="D4485" s="5">
        <f t="shared" si="561"/>
        <v>12</v>
      </c>
      <c r="E4485" s="5" t="str">
        <f t="shared" si="562"/>
        <v>Dec</v>
      </c>
      <c r="F4485" s="5" t="str">
        <f t="shared" si="563"/>
        <v>Q4</v>
      </c>
      <c r="G4485" s="5" t="s">
        <v>63</v>
      </c>
      <c r="H4485" s="5" t="s">
        <v>109</v>
      </c>
      <c r="I4485" s="5" t="s">
        <v>110</v>
      </c>
      <c r="J4485" s="5" t="s">
        <v>54</v>
      </c>
      <c r="K4485" s="5" t="s">
        <v>84</v>
      </c>
      <c r="L4485" s="5" t="s">
        <v>76</v>
      </c>
      <c r="M4485" s="5" t="s">
        <v>49</v>
      </c>
      <c r="N4485" s="5">
        <v>2</v>
      </c>
      <c r="O4485" s="7">
        <v>2224</v>
      </c>
      <c r="P4485" s="8">
        <v>0</v>
      </c>
      <c r="Q4485" s="7">
        <v>1138</v>
      </c>
      <c r="R4485" s="9">
        <f t="shared" si="564"/>
        <v>4448</v>
      </c>
      <c r="S4485" s="9">
        <f t="shared" si="565"/>
        <v>2276</v>
      </c>
      <c r="T4485" s="9">
        <f t="shared" si="566"/>
        <v>2172</v>
      </c>
      <c r="U4485" s="10">
        <f t="shared" si="567"/>
        <v>0.48830935251798563</v>
      </c>
      <c r="V4485" s="5" t="s">
        <v>42</v>
      </c>
    </row>
    <row r="4486" spans="1:22" x14ac:dyDescent="0.3">
      <c r="A4486" s="5" t="s">
        <v>4573</v>
      </c>
      <c r="B4486" s="6">
        <v>46020</v>
      </c>
      <c r="C4486" s="5">
        <f t="shared" si="560"/>
        <v>2025</v>
      </c>
      <c r="D4486" s="5">
        <f t="shared" si="561"/>
        <v>12</v>
      </c>
      <c r="E4486" s="5" t="str">
        <f t="shared" si="562"/>
        <v>Dec</v>
      </c>
      <c r="F4486" s="5" t="str">
        <f t="shared" si="563"/>
        <v>Q4</v>
      </c>
      <c r="G4486" s="5" t="s">
        <v>51</v>
      </c>
      <c r="H4486" s="5" t="s">
        <v>79</v>
      </c>
      <c r="I4486" s="5" t="s">
        <v>80</v>
      </c>
      <c r="J4486" s="5" t="s">
        <v>46</v>
      </c>
      <c r="K4486" s="5" t="s">
        <v>47</v>
      </c>
      <c r="L4486" s="5" t="s">
        <v>76</v>
      </c>
      <c r="M4486" s="5" t="s">
        <v>49</v>
      </c>
      <c r="N4486" s="5">
        <v>1</v>
      </c>
      <c r="O4486" s="7">
        <v>421</v>
      </c>
      <c r="P4486" s="8">
        <v>0.1</v>
      </c>
      <c r="Q4486" s="7">
        <v>184</v>
      </c>
      <c r="R4486" s="9">
        <f t="shared" si="564"/>
        <v>378.90000000000003</v>
      </c>
      <c r="S4486" s="9">
        <f t="shared" si="565"/>
        <v>184</v>
      </c>
      <c r="T4486" s="9">
        <f t="shared" si="566"/>
        <v>194.90000000000003</v>
      </c>
      <c r="U4486" s="10">
        <f t="shared" si="567"/>
        <v>0.51438374241224605</v>
      </c>
      <c r="V4486" s="5" t="s">
        <v>42</v>
      </c>
    </row>
    <row r="4487" spans="1:22" x14ac:dyDescent="0.3">
      <c r="A4487" s="5" t="s">
        <v>4574</v>
      </c>
      <c r="B4487" s="6">
        <v>46021</v>
      </c>
      <c r="C4487" s="5">
        <f t="shared" si="560"/>
        <v>2025</v>
      </c>
      <c r="D4487" s="5">
        <f t="shared" si="561"/>
        <v>12</v>
      </c>
      <c r="E4487" s="5" t="str">
        <f t="shared" si="562"/>
        <v>Dec</v>
      </c>
      <c r="F4487" s="5" t="str">
        <f t="shared" si="563"/>
        <v>Q4</v>
      </c>
      <c r="G4487" s="5" t="s">
        <v>58</v>
      </c>
      <c r="H4487" s="5" t="s">
        <v>59</v>
      </c>
      <c r="I4487" s="5" t="s">
        <v>60</v>
      </c>
      <c r="J4487" s="5" t="s">
        <v>46</v>
      </c>
      <c r="K4487" s="5" t="s">
        <v>47</v>
      </c>
      <c r="L4487" s="5" t="s">
        <v>40</v>
      </c>
      <c r="M4487" s="5" t="s">
        <v>41</v>
      </c>
      <c r="N4487" s="5">
        <v>4</v>
      </c>
      <c r="O4487" s="7">
        <v>435</v>
      </c>
      <c r="P4487" s="8">
        <v>0.1</v>
      </c>
      <c r="Q4487" s="7">
        <v>196</v>
      </c>
      <c r="R4487" s="9">
        <f t="shared" si="564"/>
        <v>1566</v>
      </c>
      <c r="S4487" s="9">
        <f t="shared" si="565"/>
        <v>784</v>
      </c>
      <c r="T4487" s="9">
        <f t="shared" si="566"/>
        <v>782</v>
      </c>
      <c r="U4487" s="10">
        <f t="shared" si="567"/>
        <v>0.49936143039591313</v>
      </c>
      <c r="V4487" s="5" t="s">
        <v>42</v>
      </c>
    </row>
    <row r="4488" spans="1:22" x14ac:dyDescent="0.3">
      <c r="A4488" s="5" t="s">
        <v>4575</v>
      </c>
      <c r="B4488" s="6">
        <v>46021</v>
      </c>
      <c r="C4488" s="5">
        <f t="shared" si="560"/>
        <v>2025</v>
      </c>
      <c r="D4488" s="5">
        <f t="shared" si="561"/>
        <v>12</v>
      </c>
      <c r="E4488" s="5" t="str">
        <f t="shared" si="562"/>
        <v>Dec</v>
      </c>
      <c r="F4488" s="5" t="str">
        <f t="shared" si="563"/>
        <v>Q4</v>
      </c>
      <c r="G4488" s="5" t="s">
        <v>51</v>
      </c>
      <c r="H4488" s="5" t="s">
        <v>106</v>
      </c>
      <c r="I4488" s="5" t="s">
        <v>107</v>
      </c>
      <c r="J4488" s="5" t="s">
        <v>54</v>
      </c>
      <c r="K4488" s="5" t="s">
        <v>55</v>
      </c>
      <c r="L4488" s="5" t="s">
        <v>40</v>
      </c>
      <c r="M4488" s="5" t="s">
        <v>56</v>
      </c>
      <c r="N4488" s="5">
        <v>4</v>
      </c>
      <c r="O4488" s="7">
        <v>2672</v>
      </c>
      <c r="P4488" s="8">
        <v>0.15</v>
      </c>
      <c r="Q4488" s="7">
        <v>1602</v>
      </c>
      <c r="R4488" s="9">
        <f t="shared" si="564"/>
        <v>9084.7999999999993</v>
      </c>
      <c r="S4488" s="9">
        <f t="shared" si="565"/>
        <v>6408</v>
      </c>
      <c r="T4488" s="9">
        <f t="shared" si="566"/>
        <v>2676.7999999999993</v>
      </c>
      <c r="U4488" s="10">
        <f t="shared" si="567"/>
        <v>0.29464600211342018</v>
      </c>
      <c r="V4488" s="5" t="s">
        <v>120</v>
      </c>
    </row>
    <row r="4489" spans="1:22" x14ac:dyDescent="0.3">
      <c r="A4489" s="5" t="s">
        <v>4576</v>
      </c>
      <c r="B4489" s="6">
        <v>46021</v>
      </c>
      <c r="C4489" s="5">
        <f t="shared" si="560"/>
        <v>2025</v>
      </c>
      <c r="D4489" s="5">
        <f t="shared" si="561"/>
        <v>12</v>
      </c>
      <c r="E4489" s="5" t="str">
        <f t="shared" si="562"/>
        <v>Dec</v>
      </c>
      <c r="F4489" s="5" t="str">
        <f t="shared" si="563"/>
        <v>Q4</v>
      </c>
      <c r="G4489" s="5" t="s">
        <v>58</v>
      </c>
      <c r="H4489" s="5" t="s">
        <v>68</v>
      </c>
      <c r="I4489" s="5" t="s">
        <v>69</v>
      </c>
      <c r="J4489" s="5" t="s">
        <v>81</v>
      </c>
      <c r="K4489" s="5" t="s">
        <v>82</v>
      </c>
      <c r="L4489" s="5" t="s">
        <v>40</v>
      </c>
      <c r="M4489" s="5" t="s">
        <v>49</v>
      </c>
      <c r="N4489" s="5">
        <v>2</v>
      </c>
      <c r="O4489" s="7">
        <v>7030</v>
      </c>
      <c r="P4489" s="8">
        <v>0</v>
      </c>
      <c r="Q4489" s="7">
        <v>3969</v>
      </c>
      <c r="R4489" s="9">
        <f t="shared" si="564"/>
        <v>14060</v>
      </c>
      <c r="S4489" s="9">
        <f t="shared" si="565"/>
        <v>7938</v>
      </c>
      <c r="T4489" s="9">
        <f t="shared" si="566"/>
        <v>6122</v>
      </c>
      <c r="U4489" s="10">
        <f t="shared" si="567"/>
        <v>0.43541963015647228</v>
      </c>
      <c r="V4489" s="5" t="s">
        <v>42</v>
      </c>
    </row>
    <row r="4490" spans="1:22" x14ac:dyDescent="0.3">
      <c r="A4490" s="5" t="s">
        <v>4577</v>
      </c>
      <c r="B4490" s="6">
        <v>46021</v>
      </c>
      <c r="C4490" s="5">
        <f t="shared" si="560"/>
        <v>2025</v>
      </c>
      <c r="D4490" s="5">
        <f t="shared" si="561"/>
        <v>12</v>
      </c>
      <c r="E4490" s="5" t="str">
        <f t="shared" si="562"/>
        <v>Dec</v>
      </c>
      <c r="F4490" s="5" t="str">
        <f t="shared" si="563"/>
        <v>Q4</v>
      </c>
      <c r="G4490" s="5" t="s">
        <v>63</v>
      </c>
      <c r="H4490" s="5" t="s">
        <v>86</v>
      </c>
      <c r="I4490" s="5" t="s">
        <v>87</v>
      </c>
      <c r="J4490" s="5" t="s">
        <v>38</v>
      </c>
      <c r="K4490" s="5" t="s">
        <v>104</v>
      </c>
      <c r="L4490" s="5" t="s">
        <v>40</v>
      </c>
      <c r="M4490" s="5" t="s">
        <v>56</v>
      </c>
      <c r="N4490" s="5">
        <v>1</v>
      </c>
      <c r="O4490" s="7">
        <v>1567</v>
      </c>
      <c r="P4490" s="8">
        <v>0</v>
      </c>
      <c r="Q4490" s="7">
        <v>785</v>
      </c>
      <c r="R4490" s="9">
        <f t="shared" si="564"/>
        <v>1567</v>
      </c>
      <c r="S4490" s="9">
        <f t="shared" si="565"/>
        <v>785</v>
      </c>
      <c r="T4490" s="9">
        <f t="shared" si="566"/>
        <v>782</v>
      </c>
      <c r="U4490" s="10">
        <f t="shared" si="567"/>
        <v>0.49904275686024252</v>
      </c>
      <c r="V4490" s="5" t="s">
        <v>42</v>
      </c>
    </row>
    <row r="4491" spans="1:22" x14ac:dyDescent="0.3">
      <c r="A4491" s="5" t="s">
        <v>4578</v>
      </c>
      <c r="B4491" s="6">
        <v>46021</v>
      </c>
      <c r="C4491" s="5">
        <f t="shared" si="560"/>
        <v>2025</v>
      </c>
      <c r="D4491" s="5">
        <f t="shared" si="561"/>
        <v>12</v>
      </c>
      <c r="E4491" s="5" t="str">
        <f t="shared" si="562"/>
        <v>Dec</v>
      </c>
      <c r="F4491" s="5" t="str">
        <f t="shared" si="563"/>
        <v>Q4</v>
      </c>
      <c r="G4491" s="5" t="s">
        <v>35</v>
      </c>
      <c r="H4491" s="5" t="s">
        <v>44</v>
      </c>
      <c r="I4491" s="5" t="s">
        <v>45</v>
      </c>
      <c r="J4491" s="5" t="s">
        <v>46</v>
      </c>
      <c r="K4491" s="5" t="s">
        <v>66</v>
      </c>
      <c r="L4491" s="5" t="s">
        <v>76</v>
      </c>
      <c r="M4491" s="5" t="s">
        <v>56</v>
      </c>
      <c r="N4491" s="5">
        <v>1</v>
      </c>
      <c r="O4491" s="7">
        <v>325</v>
      </c>
      <c r="P4491" s="8">
        <v>0.1</v>
      </c>
      <c r="Q4491" s="7">
        <v>129</v>
      </c>
      <c r="R4491" s="9">
        <f t="shared" si="564"/>
        <v>292.5</v>
      </c>
      <c r="S4491" s="9">
        <f t="shared" si="565"/>
        <v>129</v>
      </c>
      <c r="T4491" s="9">
        <f t="shared" si="566"/>
        <v>163.5</v>
      </c>
      <c r="U4491" s="10">
        <f t="shared" si="567"/>
        <v>0.55897435897435899</v>
      </c>
      <c r="V4491" s="5" t="s">
        <v>42</v>
      </c>
    </row>
    <row r="4492" spans="1:22" x14ac:dyDescent="0.3">
      <c r="A4492" s="5" t="s">
        <v>4579</v>
      </c>
      <c r="B4492" s="6">
        <v>46021</v>
      </c>
      <c r="C4492" s="5">
        <f t="shared" si="560"/>
        <v>2025</v>
      </c>
      <c r="D4492" s="5">
        <f t="shared" si="561"/>
        <v>12</v>
      </c>
      <c r="E4492" s="5" t="str">
        <f t="shared" si="562"/>
        <v>Dec</v>
      </c>
      <c r="F4492" s="5" t="str">
        <f t="shared" si="563"/>
        <v>Q4</v>
      </c>
      <c r="G4492" s="5" t="s">
        <v>58</v>
      </c>
      <c r="H4492" s="5" t="s">
        <v>72</v>
      </c>
      <c r="I4492" s="5" t="s">
        <v>73</v>
      </c>
      <c r="J4492" s="5" t="s">
        <v>46</v>
      </c>
      <c r="K4492" s="5" t="s">
        <v>89</v>
      </c>
      <c r="L4492" s="5" t="s">
        <v>40</v>
      </c>
      <c r="M4492" s="5" t="s">
        <v>56</v>
      </c>
      <c r="N4492" s="5">
        <v>1</v>
      </c>
      <c r="O4492" s="7">
        <v>2260</v>
      </c>
      <c r="P4492" s="8">
        <v>0.1</v>
      </c>
      <c r="Q4492" s="7">
        <v>1301</v>
      </c>
      <c r="R4492" s="9">
        <f t="shared" si="564"/>
        <v>2034</v>
      </c>
      <c r="S4492" s="9">
        <f t="shared" si="565"/>
        <v>1301</v>
      </c>
      <c r="T4492" s="9">
        <f t="shared" si="566"/>
        <v>733</v>
      </c>
      <c r="U4492" s="10">
        <f t="shared" si="567"/>
        <v>0.36037364798426746</v>
      </c>
      <c r="V4492" s="5" t="s">
        <v>42</v>
      </c>
    </row>
    <row r="4493" spans="1:22" x14ac:dyDescent="0.3">
      <c r="A4493" s="5" t="s">
        <v>4580</v>
      </c>
      <c r="B4493" s="6">
        <v>46021</v>
      </c>
      <c r="C4493" s="5">
        <f t="shared" si="560"/>
        <v>2025</v>
      </c>
      <c r="D4493" s="5">
        <f t="shared" si="561"/>
        <v>12</v>
      </c>
      <c r="E4493" s="5" t="str">
        <f t="shared" si="562"/>
        <v>Dec</v>
      </c>
      <c r="F4493" s="5" t="str">
        <f t="shared" si="563"/>
        <v>Q4</v>
      </c>
      <c r="G4493" s="5" t="s">
        <v>58</v>
      </c>
      <c r="H4493" s="5" t="s">
        <v>72</v>
      </c>
      <c r="I4493" s="5" t="s">
        <v>73</v>
      </c>
      <c r="J4493" s="5" t="s">
        <v>46</v>
      </c>
      <c r="K4493" s="5" t="s">
        <v>47</v>
      </c>
      <c r="L4493" s="5" t="s">
        <v>40</v>
      </c>
      <c r="M4493" s="5" t="s">
        <v>41</v>
      </c>
      <c r="N4493" s="5">
        <v>2</v>
      </c>
      <c r="O4493" s="7">
        <v>440</v>
      </c>
      <c r="P4493" s="8">
        <v>0.1</v>
      </c>
      <c r="Q4493" s="7">
        <v>196</v>
      </c>
      <c r="R4493" s="9">
        <f t="shared" si="564"/>
        <v>792</v>
      </c>
      <c r="S4493" s="9">
        <f t="shared" si="565"/>
        <v>392</v>
      </c>
      <c r="T4493" s="9">
        <f t="shared" si="566"/>
        <v>400</v>
      </c>
      <c r="U4493" s="10">
        <f t="shared" si="567"/>
        <v>0.50505050505050508</v>
      </c>
      <c r="V4493" s="5" t="s">
        <v>42</v>
      </c>
    </row>
    <row r="4494" spans="1:22" x14ac:dyDescent="0.3">
      <c r="A4494" s="5" t="s">
        <v>4581</v>
      </c>
      <c r="B4494" s="6">
        <v>46021</v>
      </c>
      <c r="C4494" s="5">
        <f t="shared" si="560"/>
        <v>2025</v>
      </c>
      <c r="D4494" s="5">
        <f t="shared" si="561"/>
        <v>12</v>
      </c>
      <c r="E4494" s="5" t="str">
        <f t="shared" si="562"/>
        <v>Dec</v>
      </c>
      <c r="F4494" s="5" t="str">
        <f t="shared" si="563"/>
        <v>Q4</v>
      </c>
      <c r="G4494" s="5" t="s">
        <v>51</v>
      </c>
      <c r="H4494" s="5" t="s">
        <v>52</v>
      </c>
      <c r="I4494" s="5" t="s">
        <v>53</v>
      </c>
      <c r="J4494" s="5" t="s">
        <v>46</v>
      </c>
      <c r="K4494" s="5" t="s">
        <v>66</v>
      </c>
      <c r="L4494" s="5" t="s">
        <v>76</v>
      </c>
      <c r="M4494" s="5" t="s">
        <v>49</v>
      </c>
      <c r="N4494" s="5">
        <v>4</v>
      </c>
      <c r="O4494" s="7">
        <v>329</v>
      </c>
      <c r="P4494" s="8">
        <v>0.05</v>
      </c>
      <c r="Q4494" s="7">
        <v>128</v>
      </c>
      <c r="R4494" s="9">
        <f t="shared" si="564"/>
        <v>1250.2</v>
      </c>
      <c r="S4494" s="9">
        <f t="shared" si="565"/>
        <v>512</v>
      </c>
      <c r="T4494" s="9">
        <f t="shared" si="566"/>
        <v>738.2</v>
      </c>
      <c r="U4494" s="10">
        <f t="shared" si="567"/>
        <v>0.59046552551591747</v>
      </c>
      <c r="V4494" s="5" t="s">
        <v>120</v>
      </c>
    </row>
    <row r="4495" spans="1:22" x14ac:dyDescent="0.3">
      <c r="A4495" s="5" t="s">
        <v>4582</v>
      </c>
      <c r="B4495" s="6">
        <v>46021</v>
      </c>
      <c r="C4495" s="5">
        <f t="shared" si="560"/>
        <v>2025</v>
      </c>
      <c r="D4495" s="5">
        <f t="shared" si="561"/>
        <v>12</v>
      </c>
      <c r="E4495" s="5" t="str">
        <f t="shared" si="562"/>
        <v>Dec</v>
      </c>
      <c r="F4495" s="5" t="str">
        <f t="shared" si="563"/>
        <v>Q4</v>
      </c>
      <c r="G4495" s="5" t="s">
        <v>63</v>
      </c>
      <c r="H4495" s="5" t="s">
        <v>109</v>
      </c>
      <c r="I4495" s="5" t="s">
        <v>110</v>
      </c>
      <c r="J4495" s="5" t="s">
        <v>81</v>
      </c>
      <c r="K4495" s="5" t="s">
        <v>146</v>
      </c>
      <c r="L4495" s="5" t="s">
        <v>40</v>
      </c>
      <c r="M4495" s="5" t="s">
        <v>41</v>
      </c>
      <c r="N4495" s="5">
        <v>1</v>
      </c>
      <c r="O4495" s="7">
        <v>9045</v>
      </c>
      <c r="P4495" s="8">
        <v>0.1</v>
      </c>
      <c r="Q4495" s="7">
        <v>5458</v>
      </c>
      <c r="R4495" s="9">
        <f t="shared" si="564"/>
        <v>8140.5</v>
      </c>
      <c r="S4495" s="9">
        <f t="shared" si="565"/>
        <v>5458</v>
      </c>
      <c r="T4495" s="9">
        <f t="shared" si="566"/>
        <v>2682.5</v>
      </c>
      <c r="U4495" s="10">
        <f t="shared" si="567"/>
        <v>0.32952521343897795</v>
      </c>
      <c r="V4495" s="5" t="s">
        <v>42</v>
      </c>
    </row>
    <row r="4496" spans="1:22" x14ac:dyDescent="0.3">
      <c r="A4496" s="5" t="s">
        <v>4583</v>
      </c>
      <c r="B4496" s="6">
        <v>46021</v>
      </c>
      <c r="C4496" s="5">
        <f t="shared" si="560"/>
        <v>2025</v>
      </c>
      <c r="D4496" s="5">
        <f t="shared" si="561"/>
        <v>12</v>
      </c>
      <c r="E4496" s="5" t="str">
        <f t="shared" si="562"/>
        <v>Dec</v>
      </c>
      <c r="F4496" s="5" t="str">
        <f t="shared" si="563"/>
        <v>Q4</v>
      </c>
      <c r="G4496" s="5" t="s">
        <v>63</v>
      </c>
      <c r="H4496" s="5" t="s">
        <v>64</v>
      </c>
      <c r="I4496" s="5" t="s">
        <v>65</v>
      </c>
      <c r="J4496" s="5" t="s">
        <v>46</v>
      </c>
      <c r="K4496" s="5" t="s">
        <v>66</v>
      </c>
      <c r="L4496" s="5" t="s">
        <v>48</v>
      </c>
      <c r="M4496" s="5" t="s">
        <v>41</v>
      </c>
      <c r="N4496" s="5">
        <v>1</v>
      </c>
      <c r="O4496" s="7">
        <v>316</v>
      </c>
      <c r="P4496" s="8">
        <v>0.15</v>
      </c>
      <c r="Q4496" s="7">
        <v>126</v>
      </c>
      <c r="R4496" s="9">
        <f t="shared" si="564"/>
        <v>268.59999999999997</v>
      </c>
      <c r="S4496" s="9">
        <f t="shared" si="565"/>
        <v>126</v>
      </c>
      <c r="T4496" s="9">
        <f t="shared" si="566"/>
        <v>142.59999999999997</v>
      </c>
      <c r="U4496" s="10">
        <f t="shared" si="567"/>
        <v>0.53090096798212949</v>
      </c>
      <c r="V4496" s="5" t="s">
        <v>42</v>
      </c>
    </row>
    <row r="4497" spans="1:22" x14ac:dyDescent="0.3">
      <c r="A4497" s="5" t="s">
        <v>4584</v>
      </c>
      <c r="B4497" s="6">
        <v>46021</v>
      </c>
      <c r="C4497" s="5">
        <f t="shared" si="560"/>
        <v>2025</v>
      </c>
      <c r="D4497" s="5">
        <f t="shared" si="561"/>
        <v>12</v>
      </c>
      <c r="E4497" s="5" t="str">
        <f t="shared" si="562"/>
        <v>Dec</v>
      </c>
      <c r="F4497" s="5" t="str">
        <f t="shared" si="563"/>
        <v>Q4</v>
      </c>
      <c r="G4497" s="5" t="s">
        <v>51</v>
      </c>
      <c r="H4497" s="5" t="s">
        <v>79</v>
      </c>
      <c r="I4497" s="5" t="s">
        <v>80</v>
      </c>
      <c r="J4497" s="5" t="s">
        <v>46</v>
      </c>
      <c r="K4497" s="5" t="s">
        <v>66</v>
      </c>
      <c r="L4497" s="5" t="s">
        <v>76</v>
      </c>
      <c r="M4497" s="5" t="s">
        <v>49</v>
      </c>
      <c r="N4497" s="5">
        <v>2</v>
      </c>
      <c r="O4497" s="7">
        <v>283</v>
      </c>
      <c r="P4497" s="8">
        <v>0.15</v>
      </c>
      <c r="Q4497" s="7">
        <v>111</v>
      </c>
      <c r="R4497" s="9">
        <f t="shared" si="564"/>
        <v>481.09999999999997</v>
      </c>
      <c r="S4497" s="9">
        <f t="shared" si="565"/>
        <v>222</v>
      </c>
      <c r="T4497" s="9">
        <f t="shared" si="566"/>
        <v>259.09999999999997</v>
      </c>
      <c r="U4497" s="10">
        <f t="shared" si="567"/>
        <v>0.53855747245894825</v>
      </c>
      <c r="V4497" s="5" t="s">
        <v>42</v>
      </c>
    </row>
    <row r="4498" spans="1:22" x14ac:dyDescent="0.3">
      <c r="A4498" s="5" t="s">
        <v>4585</v>
      </c>
      <c r="B4498" s="6">
        <v>46022</v>
      </c>
      <c r="C4498" s="5">
        <f t="shared" si="560"/>
        <v>2025</v>
      </c>
      <c r="D4498" s="5">
        <f t="shared" si="561"/>
        <v>12</v>
      </c>
      <c r="E4498" s="5" t="str">
        <f t="shared" si="562"/>
        <v>Dec</v>
      </c>
      <c r="F4498" s="5" t="str">
        <f t="shared" si="563"/>
        <v>Q4</v>
      </c>
      <c r="G4498" s="5" t="s">
        <v>51</v>
      </c>
      <c r="H4498" s="5" t="s">
        <v>52</v>
      </c>
      <c r="I4498" s="5" t="s">
        <v>53</v>
      </c>
      <c r="J4498" s="5" t="s">
        <v>81</v>
      </c>
      <c r="K4498" s="5" t="s">
        <v>82</v>
      </c>
      <c r="L4498" s="5" t="s">
        <v>76</v>
      </c>
      <c r="M4498" s="5" t="s">
        <v>56</v>
      </c>
      <c r="N4498" s="5">
        <v>3</v>
      </c>
      <c r="O4498" s="7">
        <v>6485</v>
      </c>
      <c r="P4498" s="8">
        <v>0.2</v>
      </c>
      <c r="Q4498" s="7">
        <v>3493</v>
      </c>
      <c r="R4498" s="9">
        <f t="shared" si="564"/>
        <v>15564</v>
      </c>
      <c r="S4498" s="9">
        <f t="shared" si="565"/>
        <v>10479</v>
      </c>
      <c r="T4498" s="9">
        <f t="shared" si="566"/>
        <v>5085</v>
      </c>
      <c r="U4498" s="10">
        <f t="shared" si="567"/>
        <v>0.32671549730146493</v>
      </c>
      <c r="V4498" s="5" t="s">
        <v>42</v>
      </c>
    </row>
    <row r="4499" spans="1:22" x14ac:dyDescent="0.3">
      <c r="A4499" s="5" t="s">
        <v>4586</v>
      </c>
      <c r="B4499" s="6">
        <v>46022</v>
      </c>
      <c r="C4499" s="5">
        <f t="shared" si="560"/>
        <v>2025</v>
      </c>
      <c r="D4499" s="5">
        <f t="shared" si="561"/>
        <v>12</v>
      </c>
      <c r="E4499" s="5" t="str">
        <f t="shared" si="562"/>
        <v>Dec</v>
      </c>
      <c r="F4499" s="5" t="str">
        <f t="shared" si="563"/>
        <v>Q4</v>
      </c>
      <c r="G4499" s="5" t="s">
        <v>35</v>
      </c>
      <c r="H4499" s="5" t="s">
        <v>36</v>
      </c>
      <c r="I4499" s="5" t="s">
        <v>37</v>
      </c>
      <c r="J4499" s="5" t="s">
        <v>38</v>
      </c>
      <c r="K4499" s="5" t="s">
        <v>104</v>
      </c>
      <c r="L4499" s="5" t="s">
        <v>48</v>
      </c>
      <c r="M4499" s="5" t="s">
        <v>56</v>
      </c>
      <c r="N4499" s="5">
        <v>2</v>
      </c>
      <c r="O4499" s="7">
        <v>1434</v>
      </c>
      <c r="P4499" s="8">
        <v>0</v>
      </c>
      <c r="Q4499" s="7">
        <v>710</v>
      </c>
      <c r="R4499" s="9">
        <f t="shared" si="564"/>
        <v>2868</v>
      </c>
      <c r="S4499" s="9">
        <f t="shared" si="565"/>
        <v>1420</v>
      </c>
      <c r="T4499" s="9">
        <f t="shared" si="566"/>
        <v>1448</v>
      </c>
      <c r="U4499" s="10">
        <f t="shared" si="567"/>
        <v>0.50488145048814503</v>
      </c>
      <c r="V4499" s="5" t="s">
        <v>42</v>
      </c>
    </row>
    <row r="4500" spans="1:22" x14ac:dyDescent="0.3">
      <c r="A4500" s="5" t="s">
        <v>4587</v>
      </c>
      <c r="B4500" s="6">
        <v>46022</v>
      </c>
      <c r="C4500" s="5">
        <f t="shared" si="560"/>
        <v>2025</v>
      </c>
      <c r="D4500" s="5">
        <f t="shared" si="561"/>
        <v>12</v>
      </c>
      <c r="E4500" s="5" t="str">
        <f t="shared" si="562"/>
        <v>Dec</v>
      </c>
      <c r="F4500" s="5" t="str">
        <f t="shared" si="563"/>
        <v>Q4</v>
      </c>
      <c r="G4500" s="5" t="s">
        <v>63</v>
      </c>
      <c r="H4500" s="5" t="s">
        <v>86</v>
      </c>
      <c r="I4500" s="5" t="s">
        <v>87</v>
      </c>
      <c r="J4500" s="5" t="s">
        <v>81</v>
      </c>
      <c r="K4500" s="5" t="s">
        <v>82</v>
      </c>
      <c r="L4500" s="5" t="s">
        <v>48</v>
      </c>
      <c r="M4500" s="5" t="s">
        <v>49</v>
      </c>
      <c r="N4500" s="5">
        <v>1</v>
      </c>
      <c r="O4500" s="7">
        <v>5939</v>
      </c>
      <c r="P4500" s="8">
        <v>0</v>
      </c>
      <c r="Q4500" s="7">
        <v>3196</v>
      </c>
      <c r="R4500" s="9">
        <f t="shared" si="564"/>
        <v>5939</v>
      </c>
      <c r="S4500" s="9">
        <f t="shared" si="565"/>
        <v>3196</v>
      </c>
      <c r="T4500" s="9">
        <f t="shared" si="566"/>
        <v>2743</v>
      </c>
      <c r="U4500" s="10">
        <f t="shared" si="567"/>
        <v>0.46186226637481059</v>
      </c>
      <c r="V4500" s="5" t="s">
        <v>42</v>
      </c>
    </row>
    <row r="4501" spans="1:22" x14ac:dyDescent="0.3">
      <c r="A4501" s="5" t="s">
        <v>4588</v>
      </c>
      <c r="B4501" s="6">
        <v>46022</v>
      </c>
      <c r="C4501" s="5">
        <f t="shared" si="560"/>
        <v>2025</v>
      </c>
      <c r="D4501" s="5">
        <f t="shared" si="561"/>
        <v>12</v>
      </c>
      <c r="E4501" s="5" t="str">
        <f t="shared" si="562"/>
        <v>Dec</v>
      </c>
      <c r="F4501" s="5" t="str">
        <f t="shared" si="563"/>
        <v>Q4</v>
      </c>
      <c r="G4501" s="5" t="s">
        <v>51</v>
      </c>
      <c r="H4501" s="5" t="s">
        <v>52</v>
      </c>
      <c r="I4501" s="5" t="s">
        <v>53</v>
      </c>
      <c r="J4501" s="5" t="s">
        <v>81</v>
      </c>
      <c r="K4501" s="5" t="s">
        <v>94</v>
      </c>
      <c r="L4501" s="5" t="s">
        <v>40</v>
      </c>
      <c r="M4501" s="5" t="s">
        <v>56</v>
      </c>
      <c r="N4501" s="5">
        <v>2</v>
      </c>
      <c r="O4501" s="7">
        <v>29502</v>
      </c>
      <c r="P4501" s="8">
        <v>0.35</v>
      </c>
      <c r="Q4501" s="7">
        <v>20475</v>
      </c>
      <c r="R4501" s="9">
        <f t="shared" si="564"/>
        <v>38352.6</v>
      </c>
      <c r="S4501" s="9">
        <f t="shared" si="565"/>
        <v>40950</v>
      </c>
      <c r="T4501" s="9">
        <f t="shared" si="566"/>
        <v>-2597.4000000000015</v>
      </c>
      <c r="U4501" s="10">
        <f t="shared" si="567"/>
        <v>-6.7724222086638239E-2</v>
      </c>
      <c r="V4501" s="5" t="s">
        <v>42</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6EDBC-652D-483A-A63D-CDAD02B6CF35}">
  <dimension ref="A1:V1507"/>
  <sheetViews>
    <sheetView workbookViewId="0">
      <selection activeCell="A3" sqref="A3:V1507"/>
    </sheetView>
  </sheetViews>
  <sheetFormatPr defaultRowHeight="14.4" x14ac:dyDescent="0.3"/>
  <cols>
    <col min="1" max="1" width="11.33203125" bestFit="1" customWidth="1"/>
    <col min="2" max="2" width="12.33203125" bestFit="1" customWidth="1"/>
    <col min="3" max="3" width="9" bestFit="1" customWidth="1"/>
    <col min="4" max="4" width="11.88671875" bestFit="1" customWidth="1"/>
    <col min="5" max="5" width="9" bestFit="1" customWidth="1"/>
    <col min="6" max="6" width="9.6640625" bestFit="1" customWidth="1"/>
    <col min="7" max="7" width="9" bestFit="1" customWidth="1"/>
    <col min="8" max="8" width="11.44140625" bestFit="1" customWidth="1"/>
    <col min="9" max="9" width="21.5546875" bestFit="1" customWidth="1"/>
    <col min="10" max="10" width="13.109375" bestFit="1" customWidth="1"/>
    <col min="11" max="11" width="14.6640625" bestFit="1" customWidth="1"/>
    <col min="12" max="12" width="12.6640625" bestFit="1" customWidth="1"/>
    <col min="13" max="13" width="11.21875" bestFit="1" customWidth="1"/>
    <col min="14" max="14" width="9" bestFit="1" customWidth="1"/>
    <col min="15" max="15" width="10.5546875" bestFit="1" customWidth="1"/>
    <col min="16" max="16" width="12.44140625" bestFit="1" customWidth="1"/>
    <col min="17" max="17" width="10.88671875" bestFit="1" customWidth="1"/>
    <col min="18" max="18" width="10.5546875" bestFit="1" customWidth="1"/>
    <col min="19" max="20" width="9" bestFit="1" customWidth="1"/>
    <col min="21" max="21" width="16.33203125" bestFit="1" customWidth="1"/>
    <col min="22" max="22" width="11" bestFit="1" customWidth="1"/>
  </cols>
  <sheetData>
    <row r="1" spans="1:22" x14ac:dyDescent="0.3">
      <c r="A1" s="21" t="s">
        <v>4631</v>
      </c>
    </row>
    <row r="3" spans="1:22" x14ac:dyDescent="0.3">
      <c r="A3" t="s">
        <v>12</v>
      </c>
      <c r="B3" t="s">
        <v>13</v>
      </c>
      <c r="C3" t="s">
        <v>14</v>
      </c>
      <c r="D3" t="s">
        <v>15</v>
      </c>
      <c r="E3" t="s">
        <v>16</v>
      </c>
      <c r="F3" t="s">
        <v>17</v>
      </c>
      <c r="G3" t="s">
        <v>18</v>
      </c>
      <c r="H3" t="s">
        <v>19</v>
      </c>
      <c r="I3" t="s">
        <v>20</v>
      </c>
      <c r="J3" t="s">
        <v>21</v>
      </c>
      <c r="K3" t="s">
        <v>22</v>
      </c>
      <c r="L3" t="s">
        <v>23</v>
      </c>
      <c r="M3" t="s">
        <v>24</v>
      </c>
      <c r="N3" t="s">
        <v>25</v>
      </c>
      <c r="O3" t="s">
        <v>26</v>
      </c>
      <c r="P3" t="s">
        <v>27</v>
      </c>
      <c r="Q3" t="s">
        <v>28</v>
      </c>
      <c r="R3" t="s">
        <v>29</v>
      </c>
      <c r="S3" t="s">
        <v>30</v>
      </c>
      <c r="T3" t="s">
        <v>31</v>
      </c>
      <c r="U3" t="s">
        <v>32</v>
      </c>
      <c r="V3" t="s">
        <v>33</v>
      </c>
    </row>
    <row r="4" spans="1:22" x14ac:dyDescent="0.3">
      <c r="A4" t="s">
        <v>4588</v>
      </c>
      <c r="B4" s="33">
        <v>46022</v>
      </c>
      <c r="C4">
        <v>2025</v>
      </c>
      <c r="D4">
        <v>12</v>
      </c>
      <c r="E4" t="s">
        <v>4615</v>
      </c>
      <c r="F4" t="s">
        <v>4616</v>
      </c>
      <c r="G4" t="s">
        <v>51</v>
      </c>
      <c r="H4" t="s">
        <v>52</v>
      </c>
      <c r="I4" t="s">
        <v>53</v>
      </c>
      <c r="J4" t="s">
        <v>81</v>
      </c>
      <c r="K4" t="s">
        <v>94</v>
      </c>
      <c r="L4" t="s">
        <v>40</v>
      </c>
      <c r="M4" t="s">
        <v>56</v>
      </c>
      <c r="N4">
        <v>2</v>
      </c>
      <c r="O4">
        <v>29502</v>
      </c>
      <c r="P4">
        <v>0.35</v>
      </c>
      <c r="Q4">
        <v>20475</v>
      </c>
      <c r="R4">
        <v>38352.6</v>
      </c>
      <c r="S4">
        <v>40950</v>
      </c>
      <c r="T4">
        <v>-2597.4000000000015</v>
      </c>
      <c r="U4">
        <v>-6.7724222086638239E-2</v>
      </c>
      <c r="V4" t="s">
        <v>42</v>
      </c>
    </row>
    <row r="5" spans="1:22" x14ac:dyDescent="0.3">
      <c r="A5" t="s">
        <v>4585</v>
      </c>
      <c r="B5" s="33">
        <v>46022</v>
      </c>
      <c r="C5">
        <v>2025</v>
      </c>
      <c r="D5">
        <v>12</v>
      </c>
      <c r="E5" t="s">
        <v>4615</v>
      </c>
      <c r="F5" t="s">
        <v>4616</v>
      </c>
      <c r="G5" t="s">
        <v>51</v>
      </c>
      <c r="H5" t="s">
        <v>52</v>
      </c>
      <c r="I5" t="s">
        <v>53</v>
      </c>
      <c r="J5" t="s">
        <v>81</v>
      </c>
      <c r="K5" t="s">
        <v>82</v>
      </c>
      <c r="L5" t="s">
        <v>76</v>
      </c>
      <c r="M5" t="s">
        <v>56</v>
      </c>
      <c r="N5">
        <v>3</v>
      </c>
      <c r="O5">
        <v>6485</v>
      </c>
      <c r="P5">
        <v>0.2</v>
      </c>
      <c r="Q5">
        <v>3493</v>
      </c>
      <c r="R5">
        <v>15564</v>
      </c>
      <c r="S5">
        <v>10479</v>
      </c>
      <c r="T5">
        <v>5085</v>
      </c>
      <c r="U5">
        <v>0.32671549730146493</v>
      </c>
      <c r="V5" t="s">
        <v>42</v>
      </c>
    </row>
    <row r="6" spans="1:22" x14ac:dyDescent="0.3">
      <c r="A6" t="s">
        <v>50</v>
      </c>
      <c r="B6" s="33">
        <v>44928</v>
      </c>
      <c r="C6">
        <v>2023</v>
      </c>
      <c r="D6">
        <v>1</v>
      </c>
      <c r="E6" t="s">
        <v>4617</v>
      </c>
      <c r="F6" t="s">
        <v>4618</v>
      </c>
      <c r="G6" t="s">
        <v>51</v>
      </c>
      <c r="H6" t="s">
        <v>52</v>
      </c>
      <c r="I6" t="s">
        <v>53</v>
      </c>
      <c r="J6" t="s">
        <v>54</v>
      </c>
      <c r="K6" t="s">
        <v>55</v>
      </c>
      <c r="L6" t="s">
        <v>48</v>
      </c>
      <c r="M6" t="s">
        <v>56</v>
      </c>
      <c r="N6">
        <v>1</v>
      </c>
      <c r="O6">
        <v>3000</v>
      </c>
      <c r="P6">
        <v>0.15</v>
      </c>
      <c r="Q6">
        <v>1746</v>
      </c>
      <c r="R6">
        <v>2550</v>
      </c>
      <c r="S6">
        <v>1746</v>
      </c>
      <c r="T6">
        <v>804</v>
      </c>
      <c r="U6">
        <v>0.31529411764705884</v>
      </c>
      <c r="V6" t="s">
        <v>42</v>
      </c>
    </row>
    <row r="7" spans="1:22" x14ac:dyDescent="0.3">
      <c r="A7" t="s">
        <v>4584</v>
      </c>
      <c r="B7" s="33">
        <v>46021</v>
      </c>
      <c r="C7">
        <v>2025</v>
      </c>
      <c r="D7">
        <v>12</v>
      </c>
      <c r="E7" t="s">
        <v>4615</v>
      </c>
      <c r="F7" t="s">
        <v>4616</v>
      </c>
      <c r="G7" t="s">
        <v>51</v>
      </c>
      <c r="H7" t="s">
        <v>79</v>
      </c>
      <c r="I7" t="s">
        <v>80</v>
      </c>
      <c r="J7" t="s">
        <v>46</v>
      </c>
      <c r="K7" t="s">
        <v>66</v>
      </c>
      <c r="L7" t="s">
        <v>76</v>
      </c>
      <c r="M7" t="s">
        <v>49</v>
      </c>
      <c r="N7">
        <v>2</v>
      </c>
      <c r="O7">
        <v>283</v>
      </c>
      <c r="P7">
        <v>0.15</v>
      </c>
      <c r="Q7">
        <v>111</v>
      </c>
      <c r="R7">
        <v>481.09999999999997</v>
      </c>
      <c r="S7">
        <v>222</v>
      </c>
      <c r="T7">
        <v>259.09999999999997</v>
      </c>
      <c r="U7">
        <v>0.53855747245894825</v>
      </c>
      <c r="V7" t="s">
        <v>42</v>
      </c>
    </row>
    <row r="8" spans="1:22" x14ac:dyDescent="0.3">
      <c r="A8" t="s">
        <v>4581</v>
      </c>
      <c r="B8" s="33">
        <v>46021</v>
      </c>
      <c r="C8">
        <v>2025</v>
      </c>
      <c r="D8">
        <v>12</v>
      </c>
      <c r="E8" t="s">
        <v>4615</v>
      </c>
      <c r="F8" t="s">
        <v>4616</v>
      </c>
      <c r="G8" t="s">
        <v>51</v>
      </c>
      <c r="H8" t="s">
        <v>52</v>
      </c>
      <c r="I8" t="s">
        <v>53</v>
      </c>
      <c r="J8" t="s">
        <v>46</v>
      </c>
      <c r="K8" t="s">
        <v>66</v>
      </c>
      <c r="L8" t="s">
        <v>76</v>
      </c>
      <c r="M8" t="s">
        <v>49</v>
      </c>
      <c r="N8">
        <v>4</v>
      </c>
      <c r="O8">
        <v>329</v>
      </c>
      <c r="P8">
        <v>0.05</v>
      </c>
      <c r="Q8">
        <v>128</v>
      </c>
      <c r="R8">
        <v>1250.2</v>
      </c>
      <c r="S8">
        <v>512</v>
      </c>
      <c r="T8">
        <v>738.2</v>
      </c>
      <c r="U8">
        <v>0.59046552551591747</v>
      </c>
      <c r="V8" t="s">
        <v>120</v>
      </c>
    </row>
    <row r="9" spans="1:22" x14ac:dyDescent="0.3">
      <c r="A9" t="s">
        <v>4575</v>
      </c>
      <c r="B9" s="33">
        <v>46021</v>
      </c>
      <c r="C9">
        <v>2025</v>
      </c>
      <c r="D9">
        <v>12</v>
      </c>
      <c r="E9" t="s">
        <v>4615</v>
      </c>
      <c r="F9" t="s">
        <v>4616</v>
      </c>
      <c r="G9" t="s">
        <v>51</v>
      </c>
      <c r="H9" t="s">
        <v>106</v>
      </c>
      <c r="I9" t="s">
        <v>107</v>
      </c>
      <c r="J9" t="s">
        <v>54</v>
      </c>
      <c r="K9" t="s">
        <v>55</v>
      </c>
      <c r="L9" t="s">
        <v>40</v>
      </c>
      <c r="M9" t="s">
        <v>56</v>
      </c>
      <c r="N9">
        <v>4</v>
      </c>
      <c r="O9">
        <v>2672</v>
      </c>
      <c r="P9">
        <v>0.15</v>
      </c>
      <c r="Q9">
        <v>1602</v>
      </c>
      <c r="R9">
        <v>9084.7999999999993</v>
      </c>
      <c r="S9">
        <v>6408</v>
      </c>
      <c r="T9">
        <v>2676.7999999999993</v>
      </c>
      <c r="U9">
        <v>0.29464600211342018</v>
      </c>
      <c r="V9" t="s">
        <v>120</v>
      </c>
    </row>
    <row r="10" spans="1:22" x14ac:dyDescent="0.3">
      <c r="A10" t="s">
        <v>4573</v>
      </c>
      <c r="B10" s="33">
        <v>46020</v>
      </c>
      <c r="C10">
        <v>2025</v>
      </c>
      <c r="D10">
        <v>12</v>
      </c>
      <c r="E10" t="s">
        <v>4615</v>
      </c>
      <c r="F10" t="s">
        <v>4616</v>
      </c>
      <c r="G10" t="s">
        <v>51</v>
      </c>
      <c r="H10" t="s">
        <v>79</v>
      </c>
      <c r="I10" t="s">
        <v>80</v>
      </c>
      <c r="J10" t="s">
        <v>46</v>
      </c>
      <c r="K10" t="s">
        <v>47</v>
      </c>
      <c r="L10" t="s">
        <v>76</v>
      </c>
      <c r="M10" t="s">
        <v>49</v>
      </c>
      <c r="N10">
        <v>1</v>
      </c>
      <c r="O10">
        <v>421</v>
      </c>
      <c r="P10">
        <v>0.1</v>
      </c>
      <c r="Q10">
        <v>184</v>
      </c>
      <c r="R10">
        <v>378.90000000000003</v>
      </c>
      <c r="S10">
        <v>184</v>
      </c>
      <c r="T10">
        <v>194.90000000000003</v>
      </c>
      <c r="U10">
        <v>0.51438374241224605</v>
      </c>
      <c r="V10" t="s">
        <v>42</v>
      </c>
    </row>
    <row r="11" spans="1:22" x14ac:dyDescent="0.3">
      <c r="A11" t="s">
        <v>4570</v>
      </c>
      <c r="B11" s="33">
        <v>46020</v>
      </c>
      <c r="C11">
        <v>2025</v>
      </c>
      <c r="D11">
        <v>12</v>
      </c>
      <c r="E11" t="s">
        <v>4615</v>
      </c>
      <c r="F11" t="s">
        <v>4616</v>
      </c>
      <c r="G11" t="s">
        <v>51</v>
      </c>
      <c r="H11" t="s">
        <v>106</v>
      </c>
      <c r="I11" t="s">
        <v>107</v>
      </c>
      <c r="J11" t="s">
        <v>38</v>
      </c>
      <c r="K11" t="s">
        <v>118</v>
      </c>
      <c r="L11" t="s">
        <v>76</v>
      </c>
      <c r="M11" t="s">
        <v>41</v>
      </c>
      <c r="N11">
        <v>1</v>
      </c>
      <c r="O11">
        <v>16824</v>
      </c>
      <c r="P11">
        <v>0.2</v>
      </c>
      <c r="Q11">
        <v>13113</v>
      </c>
      <c r="R11">
        <v>13459.2</v>
      </c>
      <c r="S11">
        <v>13113</v>
      </c>
      <c r="T11">
        <v>346.20000000000073</v>
      </c>
      <c r="U11">
        <v>2.5722182596291065E-2</v>
      </c>
      <c r="V11" t="s">
        <v>42</v>
      </c>
    </row>
    <row r="12" spans="1:22" x14ac:dyDescent="0.3">
      <c r="A12" t="s">
        <v>4565</v>
      </c>
      <c r="B12" s="33">
        <v>46019</v>
      </c>
      <c r="C12">
        <v>2025</v>
      </c>
      <c r="D12">
        <v>12</v>
      </c>
      <c r="E12" t="s">
        <v>4615</v>
      </c>
      <c r="F12" t="s">
        <v>4616</v>
      </c>
      <c r="G12" t="s">
        <v>51</v>
      </c>
      <c r="H12" t="s">
        <v>52</v>
      </c>
      <c r="I12" t="s">
        <v>53</v>
      </c>
      <c r="J12" t="s">
        <v>38</v>
      </c>
      <c r="K12" t="s">
        <v>39</v>
      </c>
      <c r="L12" t="s">
        <v>40</v>
      </c>
      <c r="M12" t="s">
        <v>56</v>
      </c>
      <c r="N12">
        <v>1</v>
      </c>
      <c r="O12">
        <v>46922</v>
      </c>
      <c r="P12">
        <v>0</v>
      </c>
      <c r="Q12">
        <v>40595</v>
      </c>
      <c r="R12">
        <v>46922</v>
      </c>
      <c r="S12">
        <v>40595</v>
      </c>
      <c r="T12">
        <v>6327</v>
      </c>
      <c r="U12">
        <v>0.13484079962490941</v>
      </c>
      <c r="V12" t="s">
        <v>42</v>
      </c>
    </row>
    <row r="13" spans="1:22" x14ac:dyDescent="0.3">
      <c r="A13" t="s">
        <v>4564</v>
      </c>
      <c r="B13" s="33">
        <v>46019</v>
      </c>
      <c r="C13">
        <v>2025</v>
      </c>
      <c r="D13">
        <v>12</v>
      </c>
      <c r="E13" t="s">
        <v>4615</v>
      </c>
      <c r="F13" t="s">
        <v>4616</v>
      </c>
      <c r="G13" t="s">
        <v>51</v>
      </c>
      <c r="H13" t="s">
        <v>52</v>
      </c>
      <c r="I13" t="s">
        <v>53</v>
      </c>
      <c r="J13" t="s">
        <v>46</v>
      </c>
      <c r="K13" t="s">
        <v>61</v>
      </c>
      <c r="L13" t="s">
        <v>40</v>
      </c>
      <c r="M13" t="s">
        <v>41</v>
      </c>
      <c r="N13">
        <v>3</v>
      </c>
      <c r="O13">
        <v>234</v>
      </c>
      <c r="P13">
        <v>0.05</v>
      </c>
      <c r="Q13">
        <v>101</v>
      </c>
      <c r="R13">
        <v>666.9</v>
      </c>
      <c r="S13">
        <v>303</v>
      </c>
      <c r="T13">
        <v>363.9</v>
      </c>
      <c r="U13">
        <v>0.5456590193432298</v>
      </c>
      <c r="V13" t="s">
        <v>42</v>
      </c>
    </row>
    <row r="14" spans="1:22" x14ac:dyDescent="0.3">
      <c r="A14" t="s">
        <v>78</v>
      </c>
      <c r="B14" s="33">
        <v>44929</v>
      </c>
      <c r="C14">
        <v>2023</v>
      </c>
      <c r="D14">
        <v>1</v>
      </c>
      <c r="E14" t="s">
        <v>4617</v>
      </c>
      <c r="F14" t="s">
        <v>4618</v>
      </c>
      <c r="G14" t="s">
        <v>51</v>
      </c>
      <c r="H14" t="s">
        <v>79</v>
      </c>
      <c r="I14" t="s">
        <v>80</v>
      </c>
      <c r="J14" t="s">
        <v>81</v>
      </c>
      <c r="K14" t="s">
        <v>82</v>
      </c>
      <c r="L14" t="s">
        <v>40</v>
      </c>
      <c r="M14" t="s">
        <v>41</v>
      </c>
      <c r="N14">
        <v>3</v>
      </c>
      <c r="O14">
        <v>6854</v>
      </c>
      <c r="P14">
        <v>0.35</v>
      </c>
      <c r="Q14">
        <v>3711</v>
      </c>
      <c r="R14">
        <v>13365.300000000001</v>
      </c>
      <c r="S14">
        <v>11133</v>
      </c>
      <c r="T14">
        <v>2232.3000000000011</v>
      </c>
      <c r="U14">
        <v>0.16702206460012128</v>
      </c>
      <c r="V14" t="s">
        <v>42</v>
      </c>
    </row>
    <row r="15" spans="1:22" x14ac:dyDescent="0.3">
      <c r="A15" t="s">
        <v>83</v>
      </c>
      <c r="B15" s="33">
        <v>44930</v>
      </c>
      <c r="C15">
        <v>2023</v>
      </c>
      <c r="D15">
        <v>1</v>
      </c>
      <c r="E15" t="s">
        <v>4617</v>
      </c>
      <c r="F15" t="s">
        <v>4618</v>
      </c>
      <c r="G15" t="s">
        <v>51</v>
      </c>
      <c r="H15" t="s">
        <v>52</v>
      </c>
      <c r="I15" t="s">
        <v>53</v>
      </c>
      <c r="J15" t="s">
        <v>54</v>
      </c>
      <c r="K15" t="s">
        <v>84</v>
      </c>
      <c r="L15" t="s">
        <v>76</v>
      </c>
      <c r="M15" t="s">
        <v>56</v>
      </c>
      <c r="N15">
        <v>5</v>
      </c>
      <c r="O15">
        <v>2590</v>
      </c>
      <c r="P15">
        <v>0.05</v>
      </c>
      <c r="Q15">
        <v>1302</v>
      </c>
      <c r="R15">
        <v>12302.5</v>
      </c>
      <c r="S15">
        <v>6510</v>
      </c>
      <c r="T15">
        <v>5792.5</v>
      </c>
      <c r="U15">
        <v>0.47083926031294454</v>
      </c>
      <c r="V15" t="s">
        <v>42</v>
      </c>
    </row>
    <row r="16" spans="1:22" x14ac:dyDescent="0.3">
      <c r="A16" t="s">
        <v>4562</v>
      </c>
      <c r="B16" s="33">
        <v>46018</v>
      </c>
      <c r="C16">
        <v>2025</v>
      </c>
      <c r="D16">
        <v>12</v>
      </c>
      <c r="E16" t="s">
        <v>4615</v>
      </c>
      <c r="F16" t="s">
        <v>4616</v>
      </c>
      <c r="G16" t="s">
        <v>51</v>
      </c>
      <c r="H16" t="s">
        <v>106</v>
      </c>
      <c r="I16" t="s">
        <v>107</v>
      </c>
      <c r="J16" t="s">
        <v>38</v>
      </c>
      <c r="K16" t="s">
        <v>75</v>
      </c>
      <c r="L16" t="s">
        <v>76</v>
      </c>
      <c r="M16" t="s">
        <v>49</v>
      </c>
      <c r="N16">
        <v>1</v>
      </c>
      <c r="O16">
        <v>10424</v>
      </c>
      <c r="P16">
        <v>0.15</v>
      </c>
      <c r="Q16">
        <v>7686</v>
      </c>
      <c r="R16">
        <v>8860.4</v>
      </c>
      <c r="S16">
        <v>7686</v>
      </c>
      <c r="T16">
        <v>1174.3999999999996</v>
      </c>
      <c r="U16">
        <v>0.13254480610356187</v>
      </c>
      <c r="V16" t="s">
        <v>42</v>
      </c>
    </row>
    <row r="17" spans="1:22" x14ac:dyDescent="0.3">
      <c r="A17" t="s">
        <v>4559</v>
      </c>
      <c r="B17" s="33">
        <v>46018</v>
      </c>
      <c r="C17">
        <v>2025</v>
      </c>
      <c r="D17">
        <v>12</v>
      </c>
      <c r="E17" t="s">
        <v>4615</v>
      </c>
      <c r="F17" t="s">
        <v>4616</v>
      </c>
      <c r="G17" t="s">
        <v>51</v>
      </c>
      <c r="H17" t="s">
        <v>52</v>
      </c>
      <c r="I17" t="s">
        <v>53</v>
      </c>
      <c r="J17" t="s">
        <v>81</v>
      </c>
      <c r="K17" t="s">
        <v>94</v>
      </c>
      <c r="L17" t="s">
        <v>76</v>
      </c>
      <c r="M17" t="s">
        <v>41</v>
      </c>
      <c r="N17">
        <v>1</v>
      </c>
      <c r="O17">
        <v>30031</v>
      </c>
      <c r="P17">
        <v>0.35</v>
      </c>
      <c r="Q17">
        <v>19822</v>
      </c>
      <c r="R17">
        <v>19520.150000000001</v>
      </c>
      <c r="S17">
        <v>19822</v>
      </c>
      <c r="T17">
        <v>-301.84999999999854</v>
      </c>
      <c r="U17">
        <v>-1.5463508220992078E-2</v>
      </c>
      <c r="V17" t="s">
        <v>42</v>
      </c>
    </row>
    <row r="18" spans="1:22" x14ac:dyDescent="0.3">
      <c r="A18" t="s">
        <v>4555</v>
      </c>
      <c r="B18" s="33">
        <v>46018</v>
      </c>
      <c r="C18">
        <v>2025</v>
      </c>
      <c r="D18">
        <v>12</v>
      </c>
      <c r="E18" t="s">
        <v>4615</v>
      </c>
      <c r="F18" t="s">
        <v>4616</v>
      </c>
      <c r="G18" t="s">
        <v>51</v>
      </c>
      <c r="H18" t="s">
        <v>52</v>
      </c>
      <c r="I18" t="s">
        <v>53</v>
      </c>
      <c r="J18" t="s">
        <v>38</v>
      </c>
      <c r="K18" t="s">
        <v>75</v>
      </c>
      <c r="L18" t="s">
        <v>40</v>
      </c>
      <c r="M18" t="s">
        <v>56</v>
      </c>
      <c r="N18">
        <v>2</v>
      </c>
      <c r="O18">
        <v>10341</v>
      </c>
      <c r="P18">
        <v>0</v>
      </c>
      <c r="Q18">
        <v>7647</v>
      </c>
      <c r="R18">
        <v>20682</v>
      </c>
      <c r="S18">
        <v>15294</v>
      </c>
      <c r="T18">
        <v>5388</v>
      </c>
      <c r="U18">
        <v>0.26051639106469393</v>
      </c>
      <c r="V18" t="s">
        <v>42</v>
      </c>
    </row>
    <row r="19" spans="1:22" x14ac:dyDescent="0.3">
      <c r="A19" t="s">
        <v>4553</v>
      </c>
      <c r="B19" s="33">
        <v>46018</v>
      </c>
      <c r="C19">
        <v>2025</v>
      </c>
      <c r="D19">
        <v>12</v>
      </c>
      <c r="E19" t="s">
        <v>4615</v>
      </c>
      <c r="F19" t="s">
        <v>4616</v>
      </c>
      <c r="G19" t="s">
        <v>51</v>
      </c>
      <c r="H19" t="s">
        <v>79</v>
      </c>
      <c r="I19" t="s">
        <v>80</v>
      </c>
      <c r="J19" t="s">
        <v>46</v>
      </c>
      <c r="K19" t="s">
        <v>47</v>
      </c>
      <c r="L19" t="s">
        <v>76</v>
      </c>
      <c r="M19" t="s">
        <v>56</v>
      </c>
      <c r="N19">
        <v>2</v>
      </c>
      <c r="O19">
        <v>428</v>
      </c>
      <c r="P19">
        <v>0.1</v>
      </c>
      <c r="Q19">
        <v>191</v>
      </c>
      <c r="R19">
        <v>770.4</v>
      </c>
      <c r="S19">
        <v>382</v>
      </c>
      <c r="T19">
        <v>388.4</v>
      </c>
      <c r="U19">
        <v>0.50415368639667701</v>
      </c>
      <c r="V19" t="s">
        <v>120</v>
      </c>
    </row>
    <row r="20" spans="1:22" x14ac:dyDescent="0.3">
      <c r="A20" t="s">
        <v>4550</v>
      </c>
      <c r="B20" s="33">
        <v>46017</v>
      </c>
      <c r="C20">
        <v>2025</v>
      </c>
      <c r="D20">
        <v>12</v>
      </c>
      <c r="E20" t="s">
        <v>4615</v>
      </c>
      <c r="F20" t="s">
        <v>4616</v>
      </c>
      <c r="G20" t="s">
        <v>51</v>
      </c>
      <c r="H20" t="s">
        <v>79</v>
      </c>
      <c r="I20" t="s">
        <v>80</v>
      </c>
      <c r="J20" t="s">
        <v>38</v>
      </c>
      <c r="K20" t="s">
        <v>118</v>
      </c>
      <c r="L20" t="s">
        <v>40</v>
      </c>
      <c r="M20" t="s">
        <v>41</v>
      </c>
      <c r="N20">
        <v>3</v>
      </c>
      <c r="O20">
        <v>18612</v>
      </c>
      <c r="P20">
        <v>0.15</v>
      </c>
      <c r="Q20">
        <v>14195</v>
      </c>
      <c r="R20">
        <v>47460.6</v>
      </c>
      <c r="S20">
        <v>42585</v>
      </c>
      <c r="T20">
        <v>4875.5999999999985</v>
      </c>
      <c r="U20">
        <v>0.10272942187835803</v>
      </c>
      <c r="V20" t="s">
        <v>42</v>
      </c>
    </row>
    <row r="21" spans="1:22" x14ac:dyDescent="0.3">
      <c r="A21" t="s">
        <v>96</v>
      </c>
      <c r="B21" s="33">
        <v>44932</v>
      </c>
      <c r="C21">
        <v>2023</v>
      </c>
      <c r="D21">
        <v>1</v>
      </c>
      <c r="E21" t="s">
        <v>4617</v>
      </c>
      <c r="F21" t="s">
        <v>4618</v>
      </c>
      <c r="G21" t="s">
        <v>51</v>
      </c>
      <c r="H21" t="s">
        <v>52</v>
      </c>
      <c r="I21" t="s">
        <v>53</v>
      </c>
      <c r="J21" t="s">
        <v>46</v>
      </c>
      <c r="K21" t="s">
        <v>61</v>
      </c>
      <c r="L21" t="s">
        <v>48</v>
      </c>
      <c r="M21" t="s">
        <v>56</v>
      </c>
      <c r="N21">
        <v>1</v>
      </c>
      <c r="O21">
        <v>245</v>
      </c>
      <c r="P21">
        <v>0</v>
      </c>
      <c r="Q21">
        <v>105</v>
      </c>
      <c r="R21">
        <v>245</v>
      </c>
      <c r="S21">
        <v>105</v>
      </c>
      <c r="T21">
        <v>140</v>
      </c>
      <c r="U21">
        <v>0.5714285714285714</v>
      </c>
      <c r="V21" t="s">
        <v>42</v>
      </c>
    </row>
    <row r="22" spans="1:22" x14ac:dyDescent="0.3">
      <c r="A22" t="s">
        <v>97</v>
      </c>
      <c r="B22" s="33">
        <v>44932</v>
      </c>
      <c r="C22">
        <v>2023</v>
      </c>
      <c r="D22">
        <v>1</v>
      </c>
      <c r="E22" t="s">
        <v>4617</v>
      </c>
      <c r="F22" t="s">
        <v>4618</v>
      </c>
      <c r="G22" t="s">
        <v>51</v>
      </c>
      <c r="H22" t="s">
        <v>79</v>
      </c>
      <c r="I22" t="s">
        <v>80</v>
      </c>
      <c r="J22" t="s">
        <v>46</v>
      </c>
      <c r="K22" t="s">
        <v>61</v>
      </c>
      <c r="L22" t="s">
        <v>76</v>
      </c>
      <c r="M22" t="s">
        <v>56</v>
      </c>
      <c r="N22">
        <v>1</v>
      </c>
      <c r="O22">
        <v>247</v>
      </c>
      <c r="P22">
        <v>0</v>
      </c>
      <c r="Q22">
        <v>104</v>
      </c>
      <c r="R22">
        <v>247</v>
      </c>
      <c r="S22">
        <v>104</v>
      </c>
      <c r="T22">
        <v>143</v>
      </c>
      <c r="U22">
        <v>0.57894736842105265</v>
      </c>
      <c r="V22" t="s">
        <v>42</v>
      </c>
    </row>
    <row r="23" spans="1:22" x14ac:dyDescent="0.3">
      <c r="A23" t="s">
        <v>4549</v>
      </c>
      <c r="B23" s="33">
        <v>46017</v>
      </c>
      <c r="C23">
        <v>2025</v>
      </c>
      <c r="D23">
        <v>12</v>
      </c>
      <c r="E23" t="s">
        <v>4615</v>
      </c>
      <c r="F23" t="s">
        <v>4616</v>
      </c>
      <c r="G23" t="s">
        <v>51</v>
      </c>
      <c r="H23" t="s">
        <v>79</v>
      </c>
      <c r="I23" t="s">
        <v>80</v>
      </c>
      <c r="J23" t="s">
        <v>81</v>
      </c>
      <c r="K23" t="s">
        <v>94</v>
      </c>
      <c r="L23" t="s">
        <v>40</v>
      </c>
      <c r="M23" t="s">
        <v>49</v>
      </c>
      <c r="N23">
        <v>5</v>
      </c>
      <c r="O23">
        <v>32861</v>
      </c>
      <c r="P23">
        <v>0.2</v>
      </c>
      <c r="Q23">
        <v>21711</v>
      </c>
      <c r="R23">
        <v>131444</v>
      </c>
      <c r="S23">
        <v>108555</v>
      </c>
      <c r="T23">
        <v>22889</v>
      </c>
      <c r="U23">
        <v>0.1741349928486656</v>
      </c>
      <c r="V23" t="s">
        <v>120</v>
      </c>
    </row>
    <row r="24" spans="1:22" x14ac:dyDescent="0.3">
      <c r="A24" t="s">
        <v>100</v>
      </c>
      <c r="B24" s="33">
        <v>44933</v>
      </c>
      <c r="C24">
        <v>2023</v>
      </c>
      <c r="D24">
        <v>1</v>
      </c>
      <c r="E24" t="s">
        <v>4617</v>
      </c>
      <c r="F24" t="s">
        <v>4618</v>
      </c>
      <c r="G24" t="s">
        <v>51</v>
      </c>
      <c r="H24" t="s">
        <v>79</v>
      </c>
      <c r="I24" t="s">
        <v>80</v>
      </c>
      <c r="J24" t="s">
        <v>54</v>
      </c>
      <c r="K24" t="s">
        <v>99</v>
      </c>
      <c r="L24" t="s">
        <v>76</v>
      </c>
      <c r="M24" t="s">
        <v>41</v>
      </c>
      <c r="N24">
        <v>2</v>
      </c>
      <c r="O24">
        <v>1799</v>
      </c>
      <c r="P24">
        <v>0.05</v>
      </c>
      <c r="Q24">
        <v>915</v>
      </c>
      <c r="R24">
        <v>3418.1</v>
      </c>
      <c r="S24">
        <v>1830</v>
      </c>
      <c r="T24">
        <v>1588.1</v>
      </c>
      <c r="U24">
        <v>0.46461484450425672</v>
      </c>
      <c r="V24" t="s">
        <v>42</v>
      </c>
    </row>
    <row r="25" spans="1:22" x14ac:dyDescent="0.3">
      <c r="A25" t="s">
        <v>4547</v>
      </c>
      <c r="B25" s="33">
        <v>46016</v>
      </c>
      <c r="C25">
        <v>2025</v>
      </c>
      <c r="D25">
        <v>12</v>
      </c>
      <c r="E25" t="s">
        <v>4615</v>
      </c>
      <c r="F25" t="s">
        <v>4616</v>
      </c>
      <c r="G25" t="s">
        <v>51</v>
      </c>
      <c r="H25" t="s">
        <v>106</v>
      </c>
      <c r="I25" t="s">
        <v>107</v>
      </c>
      <c r="J25" t="s">
        <v>81</v>
      </c>
      <c r="K25" t="s">
        <v>82</v>
      </c>
      <c r="L25" t="s">
        <v>40</v>
      </c>
      <c r="M25" t="s">
        <v>56</v>
      </c>
      <c r="N25">
        <v>8</v>
      </c>
      <c r="O25">
        <v>6743</v>
      </c>
      <c r="P25">
        <v>0.3</v>
      </c>
      <c r="Q25">
        <v>3805</v>
      </c>
      <c r="R25">
        <v>37760.799999999996</v>
      </c>
      <c r="S25">
        <v>30440</v>
      </c>
      <c r="T25">
        <v>7320.7999999999956</v>
      </c>
      <c r="U25">
        <v>0.19387301116501759</v>
      </c>
      <c r="V25" t="s">
        <v>42</v>
      </c>
    </row>
    <row r="26" spans="1:22" x14ac:dyDescent="0.3">
      <c r="A26" t="s">
        <v>4546</v>
      </c>
      <c r="B26" s="33">
        <v>46016</v>
      </c>
      <c r="C26">
        <v>2025</v>
      </c>
      <c r="D26">
        <v>12</v>
      </c>
      <c r="E26" t="s">
        <v>4615</v>
      </c>
      <c r="F26" t="s">
        <v>4616</v>
      </c>
      <c r="G26" t="s">
        <v>51</v>
      </c>
      <c r="H26" t="s">
        <v>79</v>
      </c>
      <c r="I26" t="s">
        <v>80</v>
      </c>
      <c r="J26" t="s">
        <v>38</v>
      </c>
      <c r="K26" t="s">
        <v>39</v>
      </c>
      <c r="L26" t="s">
        <v>76</v>
      </c>
      <c r="M26" t="s">
        <v>49</v>
      </c>
      <c r="N26">
        <v>1</v>
      </c>
      <c r="O26">
        <v>54230</v>
      </c>
      <c r="P26">
        <v>0</v>
      </c>
      <c r="Q26">
        <v>47300</v>
      </c>
      <c r="R26">
        <v>54230</v>
      </c>
      <c r="S26">
        <v>47300</v>
      </c>
      <c r="T26">
        <v>6930</v>
      </c>
      <c r="U26">
        <v>0.12778904665314403</v>
      </c>
      <c r="V26" t="s">
        <v>42</v>
      </c>
    </row>
    <row r="27" spans="1:22" x14ac:dyDescent="0.3">
      <c r="A27" t="s">
        <v>103</v>
      </c>
      <c r="B27" s="33">
        <v>44933</v>
      </c>
      <c r="C27">
        <v>2023</v>
      </c>
      <c r="D27">
        <v>1</v>
      </c>
      <c r="E27" t="s">
        <v>4617</v>
      </c>
      <c r="F27" t="s">
        <v>4618</v>
      </c>
      <c r="G27" t="s">
        <v>51</v>
      </c>
      <c r="H27" t="s">
        <v>79</v>
      </c>
      <c r="I27" t="s">
        <v>80</v>
      </c>
      <c r="J27" t="s">
        <v>38</v>
      </c>
      <c r="K27" t="s">
        <v>104</v>
      </c>
      <c r="L27" t="s">
        <v>40</v>
      </c>
      <c r="M27" t="s">
        <v>49</v>
      </c>
      <c r="N27">
        <v>3</v>
      </c>
      <c r="O27">
        <v>1426</v>
      </c>
      <c r="P27">
        <v>0</v>
      </c>
      <c r="Q27">
        <v>715</v>
      </c>
      <c r="R27">
        <v>4278</v>
      </c>
      <c r="S27">
        <v>2145</v>
      </c>
      <c r="T27">
        <v>2133</v>
      </c>
      <c r="U27">
        <v>0.49859747545582045</v>
      </c>
      <c r="V27" t="s">
        <v>42</v>
      </c>
    </row>
    <row r="28" spans="1:22" x14ac:dyDescent="0.3">
      <c r="A28" t="s">
        <v>105</v>
      </c>
      <c r="B28" s="33">
        <v>44933</v>
      </c>
      <c r="C28">
        <v>2023</v>
      </c>
      <c r="D28">
        <v>1</v>
      </c>
      <c r="E28" t="s">
        <v>4617</v>
      </c>
      <c r="F28" t="s">
        <v>4618</v>
      </c>
      <c r="G28" t="s">
        <v>51</v>
      </c>
      <c r="H28" t="s">
        <v>106</v>
      </c>
      <c r="I28" t="s">
        <v>107</v>
      </c>
      <c r="J28" t="s">
        <v>38</v>
      </c>
      <c r="K28" t="s">
        <v>75</v>
      </c>
      <c r="L28" t="s">
        <v>76</v>
      </c>
      <c r="M28" t="s">
        <v>49</v>
      </c>
      <c r="N28">
        <v>4</v>
      </c>
      <c r="O28">
        <v>10503</v>
      </c>
      <c r="P28">
        <v>0</v>
      </c>
      <c r="Q28">
        <v>7642</v>
      </c>
      <c r="R28">
        <v>42012</v>
      </c>
      <c r="S28">
        <v>30568</v>
      </c>
      <c r="T28">
        <v>11444</v>
      </c>
      <c r="U28">
        <v>0.27239836237265541</v>
      </c>
      <c r="V28" t="s">
        <v>42</v>
      </c>
    </row>
    <row r="29" spans="1:22" x14ac:dyDescent="0.3">
      <c r="A29" t="s">
        <v>4541</v>
      </c>
      <c r="B29" s="33">
        <v>46015</v>
      </c>
      <c r="C29">
        <v>2025</v>
      </c>
      <c r="D29">
        <v>12</v>
      </c>
      <c r="E29" t="s">
        <v>4615</v>
      </c>
      <c r="F29" t="s">
        <v>4616</v>
      </c>
      <c r="G29" t="s">
        <v>51</v>
      </c>
      <c r="H29" t="s">
        <v>79</v>
      </c>
      <c r="I29" t="s">
        <v>80</v>
      </c>
      <c r="J29" t="s">
        <v>46</v>
      </c>
      <c r="K29" t="s">
        <v>66</v>
      </c>
      <c r="L29" t="s">
        <v>40</v>
      </c>
      <c r="M29" t="s">
        <v>56</v>
      </c>
      <c r="N29">
        <v>4</v>
      </c>
      <c r="O29">
        <v>324</v>
      </c>
      <c r="P29">
        <v>0</v>
      </c>
      <c r="Q29">
        <v>131</v>
      </c>
      <c r="R29">
        <v>1296</v>
      </c>
      <c r="S29">
        <v>524</v>
      </c>
      <c r="T29">
        <v>772</v>
      </c>
      <c r="U29">
        <v>0.59567901234567899</v>
      </c>
      <c r="V29" t="s">
        <v>42</v>
      </c>
    </row>
    <row r="30" spans="1:22" x14ac:dyDescent="0.3">
      <c r="A30" t="s">
        <v>4537</v>
      </c>
      <c r="B30" s="33">
        <v>46015</v>
      </c>
      <c r="C30">
        <v>2025</v>
      </c>
      <c r="D30">
        <v>12</v>
      </c>
      <c r="E30" t="s">
        <v>4615</v>
      </c>
      <c r="F30" t="s">
        <v>4616</v>
      </c>
      <c r="G30" t="s">
        <v>51</v>
      </c>
      <c r="H30" t="s">
        <v>52</v>
      </c>
      <c r="I30" t="s">
        <v>53</v>
      </c>
      <c r="J30" t="s">
        <v>46</v>
      </c>
      <c r="K30" t="s">
        <v>66</v>
      </c>
      <c r="L30" t="s">
        <v>40</v>
      </c>
      <c r="M30" t="s">
        <v>49</v>
      </c>
      <c r="N30">
        <v>1</v>
      </c>
      <c r="O30">
        <v>291</v>
      </c>
      <c r="P30">
        <v>0</v>
      </c>
      <c r="Q30">
        <v>113</v>
      </c>
      <c r="R30">
        <v>291</v>
      </c>
      <c r="S30">
        <v>113</v>
      </c>
      <c r="T30">
        <v>178</v>
      </c>
      <c r="U30">
        <v>0.61168384879725091</v>
      </c>
      <c r="V30" t="s">
        <v>42</v>
      </c>
    </row>
    <row r="31" spans="1:22" x14ac:dyDescent="0.3">
      <c r="A31" t="s">
        <v>4535</v>
      </c>
      <c r="B31" s="33">
        <v>46015</v>
      </c>
      <c r="C31">
        <v>2025</v>
      </c>
      <c r="D31">
        <v>12</v>
      </c>
      <c r="E31" t="s">
        <v>4615</v>
      </c>
      <c r="F31" t="s">
        <v>4616</v>
      </c>
      <c r="G31" t="s">
        <v>51</v>
      </c>
      <c r="H31" t="s">
        <v>79</v>
      </c>
      <c r="I31" t="s">
        <v>80</v>
      </c>
      <c r="J31" t="s">
        <v>54</v>
      </c>
      <c r="K31" t="s">
        <v>84</v>
      </c>
      <c r="L31" t="s">
        <v>40</v>
      </c>
      <c r="M31" t="s">
        <v>41</v>
      </c>
      <c r="N31">
        <v>1</v>
      </c>
      <c r="O31">
        <v>2276</v>
      </c>
      <c r="P31">
        <v>0.2</v>
      </c>
      <c r="Q31">
        <v>1168</v>
      </c>
      <c r="R31">
        <v>1820.8000000000002</v>
      </c>
      <c r="S31">
        <v>1168</v>
      </c>
      <c r="T31">
        <v>652.80000000000018</v>
      </c>
      <c r="U31">
        <v>0.35852372583479797</v>
      </c>
      <c r="V31" t="s">
        <v>42</v>
      </c>
    </row>
    <row r="32" spans="1:22" x14ac:dyDescent="0.3">
      <c r="A32" t="s">
        <v>4533</v>
      </c>
      <c r="B32" s="33">
        <v>46015</v>
      </c>
      <c r="C32">
        <v>2025</v>
      </c>
      <c r="D32">
        <v>12</v>
      </c>
      <c r="E32" t="s">
        <v>4615</v>
      </c>
      <c r="F32" t="s">
        <v>4616</v>
      </c>
      <c r="G32" t="s">
        <v>51</v>
      </c>
      <c r="H32" t="s">
        <v>52</v>
      </c>
      <c r="I32" t="s">
        <v>53</v>
      </c>
      <c r="J32" t="s">
        <v>46</v>
      </c>
      <c r="K32" t="s">
        <v>66</v>
      </c>
      <c r="L32" t="s">
        <v>48</v>
      </c>
      <c r="M32" t="s">
        <v>41</v>
      </c>
      <c r="N32">
        <v>2</v>
      </c>
      <c r="O32">
        <v>296</v>
      </c>
      <c r="P32">
        <v>0.2</v>
      </c>
      <c r="Q32">
        <v>117</v>
      </c>
      <c r="R32">
        <v>473.6</v>
      </c>
      <c r="S32">
        <v>234</v>
      </c>
      <c r="T32">
        <v>239.60000000000002</v>
      </c>
      <c r="U32">
        <v>0.50591216216216217</v>
      </c>
      <c r="V32" t="s">
        <v>42</v>
      </c>
    </row>
    <row r="33" spans="1:22" x14ac:dyDescent="0.3">
      <c r="A33" t="s">
        <v>4526</v>
      </c>
      <c r="B33" s="33">
        <v>46013</v>
      </c>
      <c r="C33">
        <v>2025</v>
      </c>
      <c r="D33">
        <v>12</v>
      </c>
      <c r="E33" t="s">
        <v>4615</v>
      </c>
      <c r="F33" t="s">
        <v>4616</v>
      </c>
      <c r="G33" t="s">
        <v>51</v>
      </c>
      <c r="H33" t="s">
        <v>52</v>
      </c>
      <c r="I33" t="s">
        <v>53</v>
      </c>
      <c r="J33" t="s">
        <v>46</v>
      </c>
      <c r="K33" t="s">
        <v>47</v>
      </c>
      <c r="L33" t="s">
        <v>76</v>
      </c>
      <c r="M33" t="s">
        <v>56</v>
      </c>
      <c r="N33">
        <v>1</v>
      </c>
      <c r="O33">
        <v>446</v>
      </c>
      <c r="P33">
        <v>0</v>
      </c>
      <c r="Q33">
        <v>201</v>
      </c>
      <c r="R33">
        <v>446</v>
      </c>
      <c r="S33">
        <v>201</v>
      </c>
      <c r="T33">
        <v>245</v>
      </c>
      <c r="U33">
        <v>0.54932735426008972</v>
      </c>
      <c r="V33" t="s">
        <v>42</v>
      </c>
    </row>
    <row r="34" spans="1:22" x14ac:dyDescent="0.3">
      <c r="A34" t="s">
        <v>4525</v>
      </c>
      <c r="B34" s="33">
        <v>46013</v>
      </c>
      <c r="C34">
        <v>2025</v>
      </c>
      <c r="D34">
        <v>12</v>
      </c>
      <c r="E34" t="s">
        <v>4615</v>
      </c>
      <c r="F34" t="s">
        <v>4616</v>
      </c>
      <c r="G34" t="s">
        <v>51</v>
      </c>
      <c r="H34" t="s">
        <v>52</v>
      </c>
      <c r="I34" t="s">
        <v>53</v>
      </c>
      <c r="J34" t="s">
        <v>81</v>
      </c>
      <c r="K34" t="s">
        <v>82</v>
      </c>
      <c r="L34" t="s">
        <v>40</v>
      </c>
      <c r="M34" t="s">
        <v>49</v>
      </c>
      <c r="N34">
        <v>1</v>
      </c>
      <c r="O34">
        <v>6498</v>
      </c>
      <c r="P34">
        <v>0.25</v>
      </c>
      <c r="Q34">
        <v>3644</v>
      </c>
      <c r="R34">
        <v>4873.5</v>
      </c>
      <c r="S34">
        <v>3644</v>
      </c>
      <c r="T34">
        <v>1229.5</v>
      </c>
      <c r="U34">
        <v>0.25228275366779523</v>
      </c>
      <c r="V34" t="s">
        <v>42</v>
      </c>
    </row>
    <row r="35" spans="1:22" x14ac:dyDescent="0.3">
      <c r="A35" t="s">
        <v>116</v>
      </c>
      <c r="B35" s="33">
        <v>44935</v>
      </c>
      <c r="C35">
        <v>2023</v>
      </c>
      <c r="D35">
        <v>1</v>
      </c>
      <c r="E35" t="s">
        <v>4617</v>
      </c>
      <c r="F35" t="s">
        <v>4618</v>
      </c>
      <c r="G35" t="s">
        <v>51</v>
      </c>
      <c r="H35" t="s">
        <v>79</v>
      </c>
      <c r="I35" t="s">
        <v>80</v>
      </c>
      <c r="J35" t="s">
        <v>46</v>
      </c>
      <c r="K35" t="s">
        <v>61</v>
      </c>
      <c r="L35" t="s">
        <v>48</v>
      </c>
      <c r="M35" t="s">
        <v>49</v>
      </c>
      <c r="N35">
        <v>4</v>
      </c>
      <c r="O35">
        <v>256</v>
      </c>
      <c r="P35">
        <v>0.05</v>
      </c>
      <c r="Q35">
        <v>106</v>
      </c>
      <c r="R35">
        <v>972.8</v>
      </c>
      <c r="S35">
        <v>424</v>
      </c>
      <c r="T35">
        <v>548.79999999999995</v>
      </c>
      <c r="U35">
        <v>0.5641447368421052</v>
      </c>
      <c r="V35" t="s">
        <v>42</v>
      </c>
    </row>
    <row r="36" spans="1:22" x14ac:dyDescent="0.3">
      <c r="A36" t="s">
        <v>4524</v>
      </c>
      <c r="B36" s="33">
        <v>46013</v>
      </c>
      <c r="C36">
        <v>2025</v>
      </c>
      <c r="D36">
        <v>12</v>
      </c>
      <c r="E36" t="s">
        <v>4615</v>
      </c>
      <c r="F36" t="s">
        <v>4616</v>
      </c>
      <c r="G36" t="s">
        <v>51</v>
      </c>
      <c r="H36" t="s">
        <v>79</v>
      </c>
      <c r="I36" t="s">
        <v>80</v>
      </c>
      <c r="J36" t="s">
        <v>54</v>
      </c>
      <c r="K36" t="s">
        <v>99</v>
      </c>
      <c r="L36" t="s">
        <v>40</v>
      </c>
      <c r="M36" t="s">
        <v>41</v>
      </c>
      <c r="N36">
        <v>2</v>
      </c>
      <c r="O36">
        <v>1980</v>
      </c>
      <c r="P36">
        <v>0.1</v>
      </c>
      <c r="Q36">
        <v>1057</v>
      </c>
      <c r="R36">
        <v>3564</v>
      </c>
      <c r="S36">
        <v>2114</v>
      </c>
      <c r="T36">
        <v>1450</v>
      </c>
      <c r="U36">
        <v>0.40684624017957349</v>
      </c>
      <c r="V36" t="s">
        <v>42</v>
      </c>
    </row>
    <row r="37" spans="1:22" x14ac:dyDescent="0.3">
      <c r="A37" t="s">
        <v>4519</v>
      </c>
      <c r="B37" s="33">
        <v>46012</v>
      </c>
      <c r="C37">
        <v>2025</v>
      </c>
      <c r="D37">
        <v>12</v>
      </c>
      <c r="E37" t="s">
        <v>4615</v>
      </c>
      <c r="F37" t="s">
        <v>4616</v>
      </c>
      <c r="G37" t="s">
        <v>51</v>
      </c>
      <c r="H37" t="s">
        <v>79</v>
      </c>
      <c r="I37" t="s">
        <v>80</v>
      </c>
      <c r="J37" t="s">
        <v>81</v>
      </c>
      <c r="K37" t="s">
        <v>82</v>
      </c>
      <c r="L37" t="s">
        <v>40</v>
      </c>
      <c r="M37" t="s">
        <v>41</v>
      </c>
      <c r="N37">
        <v>1</v>
      </c>
      <c r="O37">
        <v>6476</v>
      </c>
      <c r="P37">
        <v>0.25</v>
      </c>
      <c r="Q37">
        <v>3487</v>
      </c>
      <c r="R37">
        <v>4857</v>
      </c>
      <c r="S37">
        <v>3487</v>
      </c>
      <c r="T37">
        <v>1370</v>
      </c>
      <c r="U37">
        <v>0.28206711962116532</v>
      </c>
      <c r="V37" t="s">
        <v>42</v>
      </c>
    </row>
    <row r="38" spans="1:22" x14ac:dyDescent="0.3">
      <c r="A38" t="s">
        <v>4518</v>
      </c>
      <c r="B38" s="33">
        <v>46012</v>
      </c>
      <c r="C38">
        <v>2025</v>
      </c>
      <c r="D38">
        <v>12</v>
      </c>
      <c r="E38" t="s">
        <v>4615</v>
      </c>
      <c r="F38" t="s">
        <v>4616</v>
      </c>
      <c r="G38" t="s">
        <v>51</v>
      </c>
      <c r="H38" t="s">
        <v>106</v>
      </c>
      <c r="I38" t="s">
        <v>107</v>
      </c>
      <c r="J38" t="s">
        <v>54</v>
      </c>
      <c r="K38" t="s">
        <v>99</v>
      </c>
      <c r="L38" t="s">
        <v>40</v>
      </c>
      <c r="M38" t="s">
        <v>41</v>
      </c>
      <c r="N38">
        <v>3</v>
      </c>
      <c r="O38">
        <v>1832</v>
      </c>
      <c r="P38">
        <v>0.2</v>
      </c>
      <c r="Q38">
        <v>932</v>
      </c>
      <c r="R38">
        <v>4396.8</v>
      </c>
      <c r="S38">
        <v>2796</v>
      </c>
      <c r="T38">
        <v>1600.8000000000002</v>
      </c>
      <c r="U38">
        <v>0.36408296943231444</v>
      </c>
      <c r="V38" t="s">
        <v>42</v>
      </c>
    </row>
    <row r="39" spans="1:22" x14ac:dyDescent="0.3">
      <c r="A39" t="s">
        <v>4517</v>
      </c>
      <c r="B39" s="33">
        <v>46012</v>
      </c>
      <c r="C39">
        <v>2025</v>
      </c>
      <c r="D39">
        <v>12</v>
      </c>
      <c r="E39" t="s">
        <v>4615</v>
      </c>
      <c r="F39" t="s">
        <v>4616</v>
      </c>
      <c r="G39" t="s">
        <v>51</v>
      </c>
      <c r="H39" t="s">
        <v>106</v>
      </c>
      <c r="I39" t="s">
        <v>107</v>
      </c>
      <c r="J39" t="s">
        <v>38</v>
      </c>
      <c r="K39" t="s">
        <v>104</v>
      </c>
      <c r="L39" t="s">
        <v>40</v>
      </c>
      <c r="M39" t="s">
        <v>56</v>
      </c>
      <c r="N39">
        <v>1</v>
      </c>
      <c r="O39">
        <v>1644</v>
      </c>
      <c r="P39">
        <v>0</v>
      </c>
      <c r="Q39">
        <v>810</v>
      </c>
      <c r="R39">
        <v>1644</v>
      </c>
      <c r="S39">
        <v>810</v>
      </c>
      <c r="T39">
        <v>834</v>
      </c>
      <c r="U39">
        <v>0.50729927007299269</v>
      </c>
      <c r="V39" t="s">
        <v>120</v>
      </c>
    </row>
    <row r="40" spans="1:22" x14ac:dyDescent="0.3">
      <c r="A40" t="s">
        <v>4513</v>
      </c>
      <c r="B40" s="33">
        <v>46011</v>
      </c>
      <c r="C40">
        <v>2025</v>
      </c>
      <c r="D40">
        <v>12</v>
      </c>
      <c r="E40" t="s">
        <v>4615</v>
      </c>
      <c r="F40" t="s">
        <v>4616</v>
      </c>
      <c r="G40" t="s">
        <v>51</v>
      </c>
      <c r="H40" t="s">
        <v>106</v>
      </c>
      <c r="I40" t="s">
        <v>107</v>
      </c>
      <c r="J40" t="s">
        <v>46</v>
      </c>
      <c r="K40" t="s">
        <v>47</v>
      </c>
      <c r="L40" t="s">
        <v>48</v>
      </c>
      <c r="M40" t="s">
        <v>56</v>
      </c>
      <c r="N40">
        <v>3</v>
      </c>
      <c r="O40">
        <v>486</v>
      </c>
      <c r="P40">
        <v>0.1</v>
      </c>
      <c r="Q40">
        <v>223</v>
      </c>
      <c r="R40">
        <v>1312.2</v>
      </c>
      <c r="S40">
        <v>669</v>
      </c>
      <c r="T40">
        <v>643.20000000000005</v>
      </c>
      <c r="U40">
        <v>0.49016918152720623</v>
      </c>
      <c r="V40" t="s">
        <v>42</v>
      </c>
    </row>
    <row r="41" spans="1:22" x14ac:dyDescent="0.3">
      <c r="A41" t="s">
        <v>4511</v>
      </c>
      <c r="B41" s="33">
        <v>46011</v>
      </c>
      <c r="C41">
        <v>2025</v>
      </c>
      <c r="D41">
        <v>12</v>
      </c>
      <c r="E41" t="s">
        <v>4615</v>
      </c>
      <c r="F41" t="s">
        <v>4616</v>
      </c>
      <c r="G41" t="s">
        <v>51</v>
      </c>
      <c r="H41" t="s">
        <v>79</v>
      </c>
      <c r="I41" t="s">
        <v>80</v>
      </c>
      <c r="J41" t="s">
        <v>46</v>
      </c>
      <c r="K41" t="s">
        <v>47</v>
      </c>
      <c r="L41" t="s">
        <v>40</v>
      </c>
      <c r="M41" t="s">
        <v>41</v>
      </c>
      <c r="N41">
        <v>2</v>
      </c>
      <c r="O41">
        <v>414</v>
      </c>
      <c r="P41">
        <v>0.15</v>
      </c>
      <c r="Q41">
        <v>185</v>
      </c>
      <c r="R41">
        <v>703.8</v>
      </c>
      <c r="S41">
        <v>370</v>
      </c>
      <c r="T41">
        <v>333.79999999999995</v>
      </c>
      <c r="U41">
        <v>0.47428246660983231</v>
      </c>
      <c r="V41" t="s">
        <v>42</v>
      </c>
    </row>
    <row r="42" spans="1:22" x14ac:dyDescent="0.3">
      <c r="A42" t="s">
        <v>4508</v>
      </c>
      <c r="B42" s="33">
        <v>46009</v>
      </c>
      <c r="C42">
        <v>2025</v>
      </c>
      <c r="D42">
        <v>12</v>
      </c>
      <c r="E42" t="s">
        <v>4615</v>
      </c>
      <c r="F42" t="s">
        <v>4616</v>
      </c>
      <c r="G42" t="s">
        <v>51</v>
      </c>
      <c r="H42" t="s">
        <v>79</v>
      </c>
      <c r="I42" t="s">
        <v>80</v>
      </c>
      <c r="J42" t="s">
        <v>46</v>
      </c>
      <c r="K42" t="s">
        <v>47</v>
      </c>
      <c r="L42" t="s">
        <v>76</v>
      </c>
      <c r="M42" t="s">
        <v>49</v>
      </c>
      <c r="N42">
        <v>2</v>
      </c>
      <c r="O42">
        <v>414</v>
      </c>
      <c r="P42">
        <v>0.15</v>
      </c>
      <c r="Q42">
        <v>186</v>
      </c>
      <c r="R42">
        <v>703.8</v>
      </c>
      <c r="S42">
        <v>372</v>
      </c>
      <c r="T42">
        <v>331.79999999999995</v>
      </c>
      <c r="U42">
        <v>0.4714407502131287</v>
      </c>
      <c r="V42" t="s">
        <v>42</v>
      </c>
    </row>
    <row r="43" spans="1:22" x14ac:dyDescent="0.3">
      <c r="A43" t="s">
        <v>126</v>
      </c>
      <c r="B43" s="33">
        <v>44937</v>
      </c>
      <c r="C43">
        <v>2023</v>
      </c>
      <c r="D43">
        <v>1</v>
      </c>
      <c r="E43" t="s">
        <v>4617</v>
      </c>
      <c r="F43" t="s">
        <v>4618</v>
      </c>
      <c r="G43" t="s">
        <v>51</v>
      </c>
      <c r="H43" t="s">
        <v>106</v>
      </c>
      <c r="I43" t="s">
        <v>107</v>
      </c>
      <c r="J43" t="s">
        <v>54</v>
      </c>
      <c r="K43" t="s">
        <v>84</v>
      </c>
      <c r="L43" t="s">
        <v>40</v>
      </c>
      <c r="M43" t="s">
        <v>49</v>
      </c>
      <c r="N43">
        <v>3</v>
      </c>
      <c r="O43">
        <v>2194</v>
      </c>
      <c r="P43">
        <v>0.05</v>
      </c>
      <c r="Q43">
        <v>1073</v>
      </c>
      <c r="R43">
        <v>6252.9</v>
      </c>
      <c r="S43">
        <v>3219</v>
      </c>
      <c r="T43">
        <v>3033.8999999999996</v>
      </c>
      <c r="U43">
        <v>0.4851988677253754</v>
      </c>
      <c r="V43" t="s">
        <v>42</v>
      </c>
    </row>
    <row r="44" spans="1:22" x14ac:dyDescent="0.3">
      <c r="A44" t="s">
        <v>4507</v>
      </c>
      <c r="B44" s="33">
        <v>46009</v>
      </c>
      <c r="C44">
        <v>2025</v>
      </c>
      <c r="D44">
        <v>12</v>
      </c>
      <c r="E44" t="s">
        <v>4615</v>
      </c>
      <c r="F44" t="s">
        <v>4616</v>
      </c>
      <c r="G44" t="s">
        <v>51</v>
      </c>
      <c r="H44" t="s">
        <v>79</v>
      </c>
      <c r="I44" t="s">
        <v>80</v>
      </c>
      <c r="J44" t="s">
        <v>46</v>
      </c>
      <c r="K44" t="s">
        <v>66</v>
      </c>
      <c r="L44" t="s">
        <v>48</v>
      </c>
      <c r="M44" t="s">
        <v>41</v>
      </c>
      <c r="N44">
        <v>1</v>
      </c>
      <c r="O44">
        <v>279</v>
      </c>
      <c r="P44">
        <v>0.1</v>
      </c>
      <c r="Q44">
        <v>111</v>
      </c>
      <c r="R44">
        <v>251.1</v>
      </c>
      <c r="S44">
        <v>111</v>
      </c>
      <c r="T44">
        <v>140.1</v>
      </c>
      <c r="U44">
        <v>0.55794504181600957</v>
      </c>
      <c r="V44" t="s">
        <v>42</v>
      </c>
    </row>
    <row r="45" spans="1:22" x14ac:dyDescent="0.3">
      <c r="A45" t="s">
        <v>4504</v>
      </c>
      <c r="B45" s="33">
        <v>46009</v>
      </c>
      <c r="C45">
        <v>2025</v>
      </c>
      <c r="D45">
        <v>12</v>
      </c>
      <c r="E45" t="s">
        <v>4615</v>
      </c>
      <c r="F45" t="s">
        <v>4616</v>
      </c>
      <c r="G45" t="s">
        <v>51</v>
      </c>
      <c r="H45" t="s">
        <v>52</v>
      </c>
      <c r="I45" t="s">
        <v>53</v>
      </c>
      <c r="J45" t="s">
        <v>46</v>
      </c>
      <c r="K45" t="s">
        <v>89</v>
      </c>
      <c r="L45" t="s">
        <v>40</v>
      </c>
      <c r="M45" t="s">
        <v>56</v>
      </c>
      <c r="N45">
        <v>4</v>
      </c>
      <c r="O45">
        <v>2303</v>
      </c>
      <c r="P45">
        <v>0.1</v>
      </c>
      <c r="Q45">
        <v>1341</v>
      </c>
      <c r="R45">
        <v>8290.8000000000011</v>
      </c>
      <c r="S45">
        <v>5364</v>
      </c>
      <c r="T45">
        <v>2926.8000000000011</v>
      </c>
      <c r="U45">
        <v>0.35301780286582729</v>
      </c>
      <c r="V45" t="s">
        <v>42</v>
      </c>
    </row>
    <row r="46" spans="1:22" x14ac:dyDescent="0.3">
      <c r="A46" t="s">
        <v>129</v>
      </c>
      <c r="B46" s="33">
        <v>44938</v>
      </c>
      <c r="C46">
        <v>2023</v>
      </c>
      <c r="D46">
        <v>1</v>
      </c>
      <c r="E46" t="s">
        <v>4617</v>
      </c>
      <c r="F46" t="s">
        <v>4618</v>
      </c>
      <c r="G46" t="s">
        <v>51</v>
      </c>
      <c r="H46" t="s">
        <v>52</v>
      </c>
      <c r="I46" t="s">
        <v>53</v>
      </c>
      <c r="J46" t="s">
        <v>81</v>
      </c>
      <c r="K46" t="s">
        <v>130</v>
      </c>
      <c r="L46" t="s">
        <v>40</v>
      </c>
      <c r="M46" t="s">
        <v>49</v>
      </c>
      <c r="N46">
        <v>2</v>
      </c>
      <c r="O46">
        <v>14969</v>
      </c>
      <c r="P46">
        <v>0.35</v>
      </c>
      <c r="Q46">
        <v>9071</v>
      </c>
      <c r="R46">
        <v>19459.7</v>
      </c>
      <c r="S46">
        <v>18142</v>
      </c>
      <c r="T46">
        <v>1317.7000000000007</v>
      </c>
      <c r="U46">
        <v>6.7714301864879756E-2</v>
      </c>
      <c r="V46" t="s">
        <v>42</v>
      </c>
    </row>
    <row r="47" spans="1:22" x14ac:dyDescent="0.3">
      <c r="A47" t="s">
        <v>4501</v>
      </c>
      <c r="B47" s="33">
        <v>46009</v>
      </c>
      <c r="C47">
        <v>2025</v>
      </c>
      <c r="D47">
        <v>12</v>
      </c>
      <c r="E47" t="s">
        <v>4615</v>
      </c>
      <c r="F47" t="s">
        <v>4616</v>
      </c>
      <c r="G47" t="s">
        <v>51</v>
      </c>
      <c r="H47" t="s">
        <v>52</v>
      </c>
      <c r="I47" t="s">
        <v>53</v>
      </c>
      <c r="J47" t="s">
        <v>38</v>
      </c>
      <c r="K47" t="s">
        <v>75</v>
      </c>
      <c r="L47" t="s">
        <v>48</v>
      </c>
      <c r="M47" t="s">
        <v>41</v>
      </c>
      <c r="N47">
        <v>2</v>
      </c>
      <c r="O47">
        <v>10369</v>
      </c>
      <c r="P47">
        <v>0.15</v>
      </c>
      <c r="Q47">
        <v>7592</v>
      </c>
      <c r="R47">
        <v>17627.3</v>
      </c>
      <c r="S47">
        <v>15184</v>
      </c>
      <c r="T47">
        <v>2443.2999999999993</v>
      </c>
      <c r="U47">
        <v>0.13860886238958883</v>
      </c>
      <c r="V47" t="s">
        <v>42</v>
      </c>
    </row>
    <row r="48" spans="1:22" x14ac:dyDescent="0.3">
      <c r="A48" t="s">
        <v>4494</v>
      </c>
      <c r="B48" s="33">
        <v>46007</v>
      </c>
      <c r="C48">
        <v>2025</v>
      </c>
      <c r="D48">
        <v>12</v>
      </c>
      <c r="E48" t="s">
        <v>4615</v>
      </c>
      <c r="F48" t="s">
        <v>4616</v>
      </c>
      <c r="G48" t="s">
        <v>51</v>
      </c>
      <c r="H48" t="s">
        <v>79</v>
      </c>
      <c r="I48" t="s">
        <v>80</v>
      </c>
      <c r="J48" t="s">
        <v>38</v>
      </c>
      <c r="K48" t="s">
        <v>104</v>
      </c>
      <c r="L48" t="s">
        <v>48</v>
      </c>
      <c r="M48" t="s">
        <v>49</v>
      </c>
      <c r="N48">
        <v>5</v>
      </c>
      <c r="O48">
        <v>1573</v>
      </c>
      <c r="P48">
        <v>0.1</v>
      </c>
      <c r="Q48">
        <v>775</v>
      </c>
      <c r="R48">
        <v>7078.5</v>
      </c>
      <c r="S48">
        <v>3875</v>
      </c>
      <c r="T48">
        <v>3203.5</v>
      </c>
      <c r="U48">
        <v>0.45256763438581621</v>
      </c>
      <c r="V48" t="s">
        <v>42</v>
      </c>
    </row>
    <row r="49" spans="1:22" x14ac:dyDescent="0.3">
      <c r="A49" t="s">
        <v>133</v>
      </c>
      <c r="B49" s="33">
        <v>44939</v>
      </c>
      <c r="C49">
        <v>2023</v>
      </c>
      <c r="D49">
        <v>1</v>
      </c>
      <c r="E49" t="s">
        <v>4617</v>
      </c>
      <c r="F49" t="s">
        <v>4618</v>
      </c>
      <c r="G49" t="s">
        <v>51</v>
      </c>
      <c r="H49" t="s">
        <v>106</v>
      </c>
      <c r="I49" t="s">
        <v>107</v>
      </c>
      <c r="J49" t="s">
        <v>81</v>
      </c>
      <c r="K49" t="s">
        <v>94</v>
      </c>
      <c r="L49" t="s">
        <v>76</v>
      </c>
      <c r="M49" t="s">
        <v>49</v>
      </c>
      <c r="N49">
        <v>1</v>
      </c>
      <c r="O49">
        <v>33779</v>
      </c>
      <c r="P49">
        <v>0.25</v>
      </c>
      <c r="Q49">
        <v>22962</v>
      </c>
      <c r="R49">
        <v>25334.25</v>
      </c>
      <c r="S49">
        <v>22962</v>
      </c>
      <c r="T49">
        <v>2372.25</v>
      </c>
      <c r="U49">
        <v>9.3638059149175529E-2</v>
      </c>
      <c r="V49" t="s">
        <v>42</v>
      </c>
    </row>
    <row r="50" spans="1:22" x14ac:dyDescent="0.3">
      <c r="A50" t="s">
        <v>4491</v>
      </c>
      <c r="B50" s="33">
        <v>46007</v>
      </c>
      <c r="C50">
        <v>2025</v>
      </c>
      <c r="D50">
        <v>12</v>
      </c>
      <c r="E50" t="s">
        <v>4615</v>
      </c>
      <c r="F50" t="s">
        <v>4616</v>
      </c>
      <c r="G50" t="s">
        <v>51</v>
      </c>
      <c r="H50" t="s">
        <v>106</v>
      </c>
      <c r="I50" t="s">
        <v>107</v>
      </c>
      <c r="J50" t="s">
        <v>46</v>
      </c>
      <c r="K50" t="s">
        <v>47</v>
      </c>
      <c r="L50" t="s">
        <v>76</v>
      </c>
      <c r="M50" t="s">
        <v>56</v>
      </c>
      <c r="N50">
        <v>3</v>
      </c>
      <c r="O50">
        <v>422</v>
      </c>
      <c r="P50">
        <v>0.1</v>
      </c>
      <c r="Q50">
        <v>187</v>
      </c>
      <c r="R50">
        <v>1139.4000000000001</v>
      </c>
      <c r="S50">
        <v>561</v>
      </c>
      <c r="T50">
        <v>578.40000000000009</v>
      </c>
      <c r="U50">
        <v>0.50763559768299105</v>
      </c>
      <c r="V50" t="s">
        <v>42</v>
      </c>
    </row>
    <row r="51" spans="1:22" x14ac:dyDescent="0.3">
      <c r="A51" t="s">
        <v>4490</v>
      </c>
      <c r="B51" s="33">
        <v>46006</v>
      </c>
      <c r="C51">
        <v>2025</v>
      </c>
      <c r="D51">
        <v>12</v>
      </c>
      <c r="E51" t="s">
        <v>4615</v>
      </c>
      <c r="F51" t="s">
        <v>4616</v>
      </c>
      <c r="G51" t="s">
        <v>51</v>
      </c>
      <c r="H51" t="s">
        <v>106</v>
      </c>
      <c r="I51" t="s">
        <v>107</v>
      </c>
      <c r="J51" t="s">
        <v>38</v>
      </c>
      <c r="K51" t="s">
        <v>104</v>
      </c>
      <c r="L51" t="s">
        <v>76</v>
      </c>
      <c r="M51" t="s">
        <v>56</v>
      </c>
      <c r="N51">
        <v>4</v>
      </c>
      <c r="O51">
        <v>1495</v>
      </c>
      <c r="P51">
        <v>0.05</v>
      </c>
      <c r="Q51">
        <v>763</v>
      </c>
      <c r="R51">
        <v>5681</v>
      </c>
      <c r="S51">
        <v>3052</v>
      </c>
      <c r="T51">
        <v>2629</v>
      </c>
      <c r="U51">
        <v>0.46277063897201198</v>
      </c>
      <c r="V51" t="s">
        <v>42</v>
      </c>
    </row>
    <row r="52" spans="1:22" x14ac:dyDescent="0.3">
      <c r="A52" t="s">
        <v>4488</v>
      </c>
      <c r="B52" s="33">
        <v>46006</v>
      </c>
      <c r="C52">
        <v>2025</v>
      </c>
      <c r="D52">
        <v>12</v>
      </c>
      <c r="E52" t="s">
        <v>4615</v>
      </c>
      <c r="F52" t="s">
        <v>4616</v>
      </c>
      <c r="G52" t="s">
        <v>51</v>
      </c>
      <c r="H52" t="s">
        <v>79</v>
      </c>
      <c r="I52" t="s">
        <v>80</v>
      </c>
      <c r="J52" t="s">
        <v>38</v>
      </c>
      <c r="K52" t="s">
        <v>118</v>
      </c>
      <c r="L52" t="s">
        <v>48</v>
      </c>
      <c r="M52" t="s">
        <v>56</v>
      </c>
      <c r="N52">
        <v>5</v>
      </c>
      <c r="O52">
        <v>17009</v>
      </c>
      <c r="P52">
        <v>0</v>
      </c>
      <c r="Q52">
        <v>13638</v>
      </c>
      <c r="R52">
        <v>85045</v>
      </c>
      <c r="S52">
        <v>68190</v>
      </c>
      <c r="T52">
        <v>16855</v>
      </c>
      <c r="U52">
        <v>0.19818919395614087</v>
      </c>
      <c r="V52" t="s">
        <v>42</v>
      </c>
    </row>
    <row r="53" spans="1:22" x14ac:dyDescent="0.3">
      <c r="A53" t="s">
        <v>4487</v>
      </c>
      <c r="B53" s="33">
        <v>46005</v>
      </c>
      <c r="C53">
        <v>2025</v>
      </c>
      <c r="D53">
        <v>12</v>
      </c>
      <c r="E53" t="s">
        <v>4615</v>
      </c>
      <c r="F53" t="s">
        <v>4616</v>
      </c>
      <c r="G53" t="s">
        <v>51</v>
      </c>
      <c r="H53" t="s">
        <v>52</v>
      </c>
      <c r="I53" t="s">
        <v>53</v>
      </c>
      <c r="J53" t="s">
        <v>46</v>
      </c>
      <c r="K53" t="s">
        <v>47</v>
      </c>
      <c r="L53" t="s">
        <v>40</v>
      </c>
      <c r="M53" t="s">
        <v>56</v>
      </c>
      <c r="N53">
        <v>2</v>
      </c>
      <c r="O53">
        <v>426</v>
      </c>
      <c r="P53">
        <v>0.15</v>
      </c>
      <c r="Q53">
        <v>192</v>
      </c>
      <c r="R53">
        <v>724.19999999999993</v>
      </c>
      <c r="S53">
        <v>384</v>
      </c>
      <c r="T53">
        <v>340.19999999999993</v>
      </c>
      <c r="U53">
        <v>0.46975973487986739</v>
      </c>
      <c r="V53" t="s">
        <v>42</v>
      </c>
    </row>
    <row r="54" spans="1:22" x14ac:dyDescent="0.3">
      <c r="A54" t="s">
        <v>4486</v>
      </c>
      <c r="B54" s="33">
        <v>46005</v>
      </c>
      <c r="C54">
        <v>2025</v>
      </c>
      <c r="D54">
        <v>12</v>
      </c>
      <c r="E54" t="s">
        <v>4615</v>
      </c>
      <c r="F54" t="s">
        <v>4616</v>
      </c>
      <c r="G54" t="s">
        <v>51</v>
      </c>
      <c r="H54" t="s">
        <v>52</v>
      </c>
      <c r="I54" t="s">
        <v>53</v>
      </c>
      <c r="J54" t="s">
        <v>81</v>
      </c>
      <c r="K54" t="s">
        <v>146</v>
      </c>
      <c r="L54" t="s">
        <v>40</v>
      </c>
      <c r="M54" t="s">
        <v>56</v>
      </c>
      <c r="N54">
        <v>4</v>
      </c>
      <c r="O54">
        <v>8483</v>
      </c>
      <c r="P54">
        <v>0.2</v>
      </c>
      <c r="Q54">
        <v>5193</v>
      </c>
      <c r="R54">
        <v>27145.600000000002</v>
      </c>
      <c r="S54">
        <v>20772</v>
      </c>
      <c r="T54">
        <v>6373.6000000000022</v>
      </c>
      <c r="U54">
        <v>0.23479311564305086</v>
      </c>
      <c r="V54" t="s">
        <v>42</v>
      </c>
    </row>
    <row r="55" spans="1:22" x14ac:dyDescent="0.3">
      <c r="A55" t="s">
        <v>139</v>
      </c>
      <c r="B55" s="33">
        <v>44941</v>
      </c>
      <c r="C55">
        <v>2023</v>
      </c>
      <c r="D55">
        <v>1</v>
      </c>
      <c r="E55" t="s">
        <v>4617</v>
      </c>
      <c r="F55" t="s">
        <v>4618</v>
      </c>
      <c r="G55" t="s">
        <v>51</v>
      </c>
      <c r="H55" t="s">
        <v>52</v>
      </c>
      <c r="I55" t="s">
        <v>53</v>
      </c>
      <c r="J55" t="s">
        <v>38</v>
      </c>
      <c r="K55" t="s">
        <v>104</v>
      </c>
      <c r="L55" t="s">
        <v>40</v>
      </c>
      <c r="M55" t="s">
        <v>41</v>
      </c>
      <c r="N55">
        <v>1</v>
      </c>
      <c r="O55">
        <v>1493</v>
      </c>
      <c r="P55">
        <v>0.05</v>
      </c>
      <c r="Q55">
        <v>728</v>
      </c>
      <c r="R55">
        <v>1418.35</v>
      </c>
      <c r="S55">
        <v>728</v>
      </c>
      <c r="T55">
        <v>690.34999999999991</v>
      </c>
      <c r="U55">
        <v>0.4867275355166214</v>
      </c>
      <c r="V55" t="s">
        <v>42</v>
      </c>
    </row>
    <row r="56" spans="1:22" x14ac:dyDescent="0.3">
      <c r="A56" t="s">
        <v>4482</v>
      </c>
      <c r="B56" s="33">
        <v>46005</v>
      </c>
      <c r="C56">
        <v>2025</v>
      </c>
      <c r="D56">
        <v>12</v>
      </c>
      <c r="E56" t="s">
        <v>4615</v>
      </c>
      <c r="F56" t="s">
        <v>4616</v>
      </c>
      <c r="G56" t="s">
        <v>51</v>
      </c>
      <c r="H56" t="s">
        <v>79</v>
      </c>
      <c r="I56" t="s">
        <v>80</v>
      </c>
      <c r="J56" t="s">
        <v>38</v>
      </c>
      <c r="K56" t="s">
        <v>118</v>
      </c>
      <c r="L56" t="s">
        <v>40</v>
      </c>
      <c r="M56" t="s">
        <v>56</v>
      </c>
      <c r="N56">
        <v>1</v>
      </c>
      <c r="O56">
        <v>19075</v>
      </c>
      <c r="P56">
        <v>0.05</v>
      </c>
      <c r="Q56">
        <v>14879</v>
      </c>
      <c r="R56">
        <v>18121.25</v>
      </c>
      <c r="S56">
        <v>14879</v>
      </c>
      <c r="T56">
        <v>3242.25</v>
      </c>
      <c r="U56">
        <v>0.17891977650548388</v>
      </c>
      <c r="V56" t="s">
        <v>42</v>
      </c>
    </row>
    <row r="57" spans="1:22" x14ac:dyDescent="0.3">
      <c r="A57" t="s">
        <v>4478</v>
      </c>
      <c r="B57" s="33">
        <v>46003</v>
      </c>
      <c r="C57">
        <v>2025</v>
      </c>
      <c r="D57">
        <v>12</v>
      </c>
      <c r="E57" t="s">
        <v>4615</v>
      </c>
      <c r="F57" t="s">
        <v>4616</v>
      </c>
      <c r="G57" t="s">
        <v>51</v>
      </c>
      <c r="H57" t="s">
        <v>79</v>
      </c>
      <c r="I57" t="s">
        <v>80</v>
      </c>
      <c r="J57" t="s">
        <v>46</v>
      </c>
      <c r="K57" t="s">
        <v>61</v>
      </c>
      <c r="L57" t="s">
        <v>76</v>
      </c>
      <c r="M57" t="s">
        <v>56</v>
      </c>
      <c r="N57">
        <v>3</v>
      </c>
      <c r="O57">
        <v>256</v>
      </c>
      <c r="P57">
        <v>0.05</v>
      </c>
      <c r="Q57">
        <v>106</v>
      </c>
      <c r="R57">
        <v>729.59999999999991</v>
      </c>
      <c r="S57">
        <v>318</v>
      </c>
      <c r="T57">
        <v>411.59999999999991</v>
      </c>
      <c r="U57">
        <v>0.5641447368421052</v>
      </c>
      <c r="V57" t="s">
        <v>120</v>
      </c>
    </row>
    <row r="58" spans="1:22" x14ac:dyDescent="0.3">
      <c r="A58" t="s">
        <v>4476</v>
      </c>
      <c r="B58" s="33">
        <v>46003</v>
      </c>
      <c r="C58">
        <v>2025</v>
      </c>
      <c r="D58">
        <v>12</v>
      </c>
      <c r="E58" t="s">
        <v>4615</v>
      </c>
      <c r="F58" t="s">
        <v>4616</v>
      </c>
      <c r="G58" t="s">
        <v>51</v>
      </c>
      <c r="H58" t="s">
        <v>106</v>
      </c>
      <c r="I58" t="s">
        <v>107</v>
      </c>
      <c r="J58" t="s">
        <v>46</v>
      </c>
      <c r="K58" t="s">
        <v>61</v>
      </c>
      <c r="L58" t="s">
        <v>40</v>
      </c>
      <c r="M58" t="s">
        <v>56</v>
      </c>
      <c r="N58">
        <v>3</v>
      </c>
      <c r="O58">
        <v>243</v>
      </c>
      <c r="P58">
        <v>0</v>
      </c>
      <c r="Q58">
        <v>99</v>
      </c>
      <c r="R58">
        <v>729</v>
      </c>
      <c r="S58">
        <v>297</v>
      </c>
      <c r="T58">
        <v>432</v>
      </c>
      <c r="U58">
        <v>0.59259259259259256</v>
      </c>
      <c r="V58" t="s">
        <v>42</v>
      </c>
    </row>
    <row r="59" spans="1:22" x14ac:dyDescent="0.3">
      <c r="A59" t="s">
        <v>4475</v>
      </c>
      <c r="B59" s="33">
        <v>46003</v>
      </c>
      <c r="C59">
        <v>2025</v>
      </c>
      <c r="D59">
        <v>12</v>
      </c>
      <c r="E59" t="s">
        <v>4615</v>
      </c>
      <c r="F59" t="s">
        <v>4616</v>
      </c>
      <c r="G59" t="s">
        <v>51</v>
      </c>
      <c r="H59" t="s">
        <v>79</v>
      </c>
      <c r="I59" t="s">
        <v>80</v>
      </c>
      <c r="J59" t="s">
        <v>54</v>
      </c>
      <c r="K59" t="s">
        <v>55</v>
      </c>
      <c r="L59" t="s">
        <v>48</v>
      </c>
      <c r="M59" t="s">
        <v>49</v>
      </c>
      <c r="N59">
        <v>1</v>
      </c>
      <c r="O59">
        <v>3036</v>
      </c>
      <c r="P59">
        <v>0.15</v>
      </c>
      <c r="Q59">
        <v>1803</v>
      </c>
      <c r="R59">
        <v>2580.6</v>
      </c>
      <c r="S59">
        <v>1803</v>
      </c>
      <c r="T59">
        <v>777.59999999999991</v>
      </c>
      <c r="U59">
        <v>0.30132527319228086</v>
      </c>
      <c r="V59" t="s">
        <v>42</v>
      </c>
    </row>
    <row r="60" spans="1:22" x14ac:dyDescent="0.3">
      <c r="A60" t="s">
        <v>144</v>
      </c>
      <c r="B60" s="33">
        <v>44941</v>
      </c>
      <c r="C60">
        <v>2023</v>
      </c>
      <c r="D60">
        <v>1</v>
      </c>
      <c r="E60" t="s">
        <v>4617</v>
      </c>
      <c r="F60" t="s">
        <v>4618</v>
      </c>
      <c r="G60" t="s">
        <v>51</v>
      </c>
      <c r="H60" t="s">
        <v>79</v>
      </c>
      <c r="I60" t="s">
        <v>80</v>
      </c>
      <c r="J60" t="s">
        <v>38</v>
      </c>
      <c r="K60" t="s">
        <v>104</v>
      </c>
      <c r="L60" t="s">
        <v>48</v>
      </c>
      <c r="M60" t="s">
        <v>56</v>
      </c>
      <c r="N60">
        <v>1</v>
      </c>
      <c r="O60">
        <v>1457</v>
      </c>
      <c r="P60">
        <v>0.1</v>
      </c>
      <c r="Q60">
        <v>731</v>
      </c>
      <c r="R60">
        <v>1311.3</v>
      </c>
      <c r="S60">
        <v>731</v>
      </c>
      <c r="T60">
        <v>580.29999999999995</v>
      </c>
      <c r="U60">
        <v>0.44253793944940134</v>
      </c>
      <c r="V60" t="s">
        <v>42</v>
      </c>
    </row>
    <row r="61" spans="1:22" x14ac:dyDescent="0.3">
      <c r="A61" t="s">
        <v>145</v>
      </c>
      <c r="B61" s="33">
        <v>44941</v>
      </c>
      <c r="C61">
        <v>2023</v>
      </c>
      <c r="D61">
        <v>1</v>
      </c>
      <c r="E61" t="s">
        <v>4617</v>
      </c>
      <c r="F61" t="s">
        <v>4618</v>
      </c>
      <c r="G61" t="s">
        <v>51</v>
      </c>
      <c r="H61" t="s">
        <v>52</v>
      </c>
      <c r="I61" t="s">
        <v>53</v>
      </c>
      <c r="J61" t="s">
        <v>81</v>
      </c>
      <c r="K61" t="s">
        <v>146</v>
      </c>
      <c r="L61" t="s">
        <v>48</v>
      </c>
      <c r="M61" t="s">
        <v>49</v>
      </c>
      <c r="N61">
        <v>2</v>
      </c>
      <c r="O61">
        <v>8757</v>
      </c>
      <c r="P61">
        <v>0.35</v>
      </c>
      <c r="Q61">
        <v>5464</v>
      </c>
      <c r="R61">
        <v>11384.1</v>
      </c>
      <c r="S61">
        <v>10928</v>
      </c>
      <c r="T61">
        <v>456.10000000000036</v>
      </c>
      <c r="U61">
        <v>4.0064651575442971E-2</v>
      </c>
      <c r="V61" t="s">
        <v>42</v>
      </c>
    </row>
    <row r="62" spans="1:22" x14ac:dyDescent="0.3">
      <c r="A62" t="s">
        <v>4473</v>
      </c>
      <c r="B62" s="33">
        <v>46003</v>
      </c>
      <c r="C62">
        <v>2025</v>
      </c>
      <c r="D62">
        <v>12</v>
      </c>
      <c r="E62" t="s">
        <v>4615</v>
      </c>
      <c r="F62" t="s">
        <v>4616</v>
      </c>
      <c r="G62" t="s">
        <v>51</v>
      </c>
      <c r="H62" t="s">
        <v>52</v>
      </c>
      <c r="I62" t="s">
        <v>53</v>
      </c>
      <c r="J62" t="s">
        <v>46</v>
      </c>
      <c r="K62" t="s">
        <v>89</v>
      </c>
      <c r="L62" t="s">
        <v>48</v>
      </c>
      <c r="M62" t="s">
        <v>56</v>
      </c>
      <c r="N62">
        <v>4</v>
      </c>
      <c r="O62">
        <v>2156</v>
      </c>
      <c r="P62">
        <v>0.15</v>
      </c>
      <c r="Q62">
        <v>1281</v>
      </c>
      <c r="R62">
        <v>7330.4</v>
      </c>
      <c r="S62">
        <v>5124</v>
      </c>
      <c r="T62">
        <v>2206.3999999999996</v>
      </c>
      <c r="U62">
        <v>0.30099312452253624</v>
      </c>
      <c r="V62" t="s">
        <v>42</v>
      </c>
    </row>
    <row r="63" spans="1:22" x14ac:dyDescent="0.3">
      <c r="A63" t="s">
        <v>148</v>
      </c>
      <c r="B63" s="33">
        <v>44942</v>
      </c>
      <c r="C63">
        <v>2023</v>
      </c>
      <c r="D63">
        <v>1</v>
      </c>
      <c r="E63" t="s">
        <v>4617</v>
      </c>
      <c r="F63" t="s">
        <v>4618</v>
      </c>
      <c r="G63" t="s">
        <v>51</v>
      </c>
      <c r="H63" t="s">
        <v>79</v>
      </c>
      <c r="I63" t="s">
        <v>80</v>
      </c>
      <c r="J63" t="s">
        <v>54</v>
      </c>
      <c r="K63" t="s">
        <v>99</v>
      </c>
      <c r="L63" t="s">
        <v>40</v>
      </c>
      <c r="M63" t="s">
        <v>49</v>
      </c>
      <c r="N63">
        <v>1</v>
      </c>
      <c r="O63">
        <v>1841</v>
      </c>
      <c r="P63">
        <v>0.1</v>
      </c>
      <c r="Q63">
        <v>956</v>
      </c>
      <c r="R63">
        <v>1656.9</v>
      </c>
      <c r="S63">
        <v>956</v>
      </c>
      <c r="T63">
        <v>700.90000000000009</v>
      </c>
      <c r="U63">
        <v>0.42301889069949911</v>
      </c>
      <c r="V63" t="s">
        <v>42</v>
      </c>
    </row>
    <row r="64" spans="1:22" x14ac:dyDescent="0.3">
      <c r="A64" t="s">
        <v>4472</v>
      </c>
      <c r="B64" s="33">
        <v>46003</v>
      </c>
      <c r="C64">
        <v>2025</v>
      </c>
      <c r="D64">
        <v>12</v>
      </c>
      <c r="E64" t="s">
        <v>4615</v>
      </c>
      <c r="F64" t="s">
        <v>4616</v>
      </c>
      <c r="G64" t="s">
        <v>51</v>
      </c>
      <c r="H64" t="s">
        <v>106</v>
      </c>
      <c r="I64" t="s">
        <v>107</v>
      </c>
      <c r="J64" t="s">
        <v>38</v>
      </c>
      <c r="K64" t="s">
        <v>75</v>
      </c>
      <c r="L64" t="s">
        <v>40</v>
      </c>
      <c r="M64" t="s">
        <v>49</v>
      </c>
      <c r="N64">
        <v>4</v>
      </c>
      <c r="O64">
        <v>10453</v>
      </c>
      <c r="P64">
        <v>0.05</v>
      </c>
      <c r="Q64">
        <v>7691</v>
      </c>
      <c r="R64">
        <v>39721.4</v>
      </c>
      <c r="S64">
        <v>30764</v>
      </c>
      <c r="T64">
        <v>8957.4000000000015</v>
      </c>
      <c r="U64">
        <v>0.22550564683017219</v>
      </c>
      <c r="V64" t="s">
        <v>42</v>
      </c>
    </row>
    <row r="65" spans="1:22" x14ac:dyDescent="0.3">
      <c r="A65" t="s">
        <v>150</v>
      </c>
      <c r="B65" s="33">
        <v>44942</v>
      </c>
      <c r="C65">
        <v>2023</v>
      </c>
      <c r="D65">
        <v>1</v>
      </c>
      <c r="E65" t="s">
        <v>4617</v>
      </c>
      <c r="F65" t="s">
        <v>4618</v>
      </c>
      <c r="G65" t="s">
        <v>51</v>
      </c>
      <c r="H65" t="s">
        <v>106</v>
      </c>
      <c r="I65" t="s">
        <v>107</v>
      </c>
      <c r="J65" t="s">
        <v>46</v>
      </c>
      <c r="K65" t="s">
        <v>89</v>
      </c>
      <c r="L65" t="s">
        <v>48</v>
      </c>
      <c r="M65" t="s">
        <v>41</v>
      </c>
      <c r="N65">
        <v>2</v>
      </c>
      <c r="O65">
        <v>2007</v>
      </c>
      <c r="P65">
        <v>0.2</v>
      </c>
      <c r="Q65">
        <v>1136</v>
      </c>
      <c r="R65">
        <v>3211.2000000000003</v>
      </c>
      <c r="S65">
        <v>2272</v>
      </c>
      <c r="T65">
        <v>939.20000000000027</v>
      </c>
      <c r="U65">
        <v>0.29247633283507729</v>
      </c>
      <c r="V65" t="s">
        <v>42</v>
      </c>
    </row>
    <row r="66" spans="1:22" x14ac:dyDescent="0.3">
      <c r="A66" t="s">
        <v>4469</v>
      </c>
      <c r="B66" s="33">
        <v>46002</v>
      </c>
      <c r="C66">
        <v>2025</v>
      </c>
      <c r="D66">
        <v>12</v>
      </c>
      <c r="E66" t="s">
        <v>4615</v>
      </c>
      <c r="F66" t="s">
        <v>4616</v>
      </c>
      <c r="G66" t="s">
        <v>51</v>
      </c>
      <c r="H66" t="s">
        <v>79</v>
      </c>
      <c r="I66" t="s">
        <v>80</v>
      </c>
      <c r="J66" t="s">
        <v>38</v>
      </c>
      <c r="K66" t="s">
        <v>104</v>
      </c>
      <c r="L66" t="s">
        <v>76</v>
      </c>
      <c r="M66" t="s">
        <v>49</v>
      </c>
      <c r="N66">
        <v>1</v>
      </c>
      <c r="O66">
        <v>1601</v>
      </c>
      <c r="P66">
        <v>0</v>
      </c>
      <c r="Q66">
        <v>797</v>
      </c>
      <c r="R66">
        <v>1601</v>
      </c>
      <c r="S66">
        <v>797</v>
      </c>
      <c r="T66">
        <v>804</v>
      </c>
      <c r="U66">
        <v>0.50218613366645848</v>
      </c>
      <c r="V66" t="s">
        <v>42</v>
      </c>
    </row>
    <row r="67" spans="1:22" x14ac:dyDescent="0.3">
      <c r="A67" t="s">
        <v>152</v>
      </c>
      <c r="B67" s="33">
        <v>44942</v>
      </c>
      <c r="C67">
        <v>2023</v>
      </c>
      <c r="D67">
        <v>1</v>
      </c>
      <c r="E67" t="s">
        <v>4617</v>
      </c>
      <c r="F67" t="s">
        <v>4618</v>
      </c>
      <c r="G67" t="s">
        <v>51</v>
      </c>
      <c r="H67" t="s">
        <v>106</v>
      </c>
      <c r="I67" t="s">
        <v>107</v>
      </c>
      <c r="J67" t="s">
        <v>54</v>
      </c>
      <c r="K67" t="s">
        <v>84</v>
      </c>
      <c r="L67" t="s">
        <v>40</v>
      </c>
      <c r="M67" t="s">
        <v>49</v>
      </c>
      <c r="N67">
        <v>1</v>
      </c>
      <c r="O67">
        <v>2350</v>
      </c>
      <c r="P67">
        <v>0</v>
      </c>
      <c r="Q67">
        <v>1166</v>
      </c>
      <c r="R67">
        <v>2350</v>
      </c>
      <c r="S67">
        <v>1166</v>
      </c>
      <c r="T67">
        <v>1184</v>
      </c>
      <c r="U67">
        <v>0.50382978723404259</v>
      </c>
      <c r="V67" t="s">
        <v>42</v>
      </c>
    </row>
    <row r="68" spans="1:22" x14ac:dyDescent="0.3">
      <c r="A68" t="s">
        <v>153</v>
      </c>
      <c r="B68" s="33">
        <v>44943</v>
      </c>
      <c r="C68">
        <v>2023</v>
      </c>
      <c r="D68">
        <v>1</v>
      </c>
      <c r="E68" t="s">
        <v>4617</v>
      </c>
      <c r="F68" t="s">
        <v>4618</v>
      </c>
      <c r="G68" t="s">
        <v>51</v>
      </c>
      <c r="H68" t="s">
        <v>52</v>
      </c>
      <c r="I68" t="s">
        <v>53</v>
      </c>
      <c r="J68" t="s">
        <v>81</v>
      </c>
      <c r="K68" t="s">
        <v>146</v>
      </c>
      <c r="L68" t="s">
        <v>48</v>
      </c>
      <c r="M68" t="s">
        <v>49</v>
      </c>
      <c r="N68">
        <v>1</v>
      </c>
      <c r="O68">
        <v>8805</v>
      </c>
      <c r="P68">
        <v>0.35</v>
      </c>
      <c r="Q68">
        <v>5395</v>
      </c>
      <c r="R68">
        <v>5723.25</v>
      </c>
      <c r="S68">
        <v>5395</v>
      </c>
      <c r="T68">
        <v>328.25</v>
      </c>
      <c r="U68">
        <v>5.7353776263486658E-2</v>
      </c>
      <c r="V68" t="s">
        <v>120</v>
      </c>
    </row>
    <row r="69" spans="1:22" x14ac:dyDescent="0.3">
      <c r="A69" t="s">
        <v>4468</v>
      </c>
      <c r="B69" s="33">
        <v>46002</v>
      </c>
      <c r="C69">
        <v>2025</v>
      </c>
      <c r="D69">
        <v>12</v>
      </c>
      <c r="E69" t="s">
        <v>4615</v>
      </c>
      <c r="F69" t="s">
        <v>4616</v>
      </c>
      <c r="G69" t="s">
        <v>51</v>
      </c>
      <c r="H69" t="s">
        <v>79</v>
      </c>
      <c r="I69" t="s">
        <v>80</v>
      </c>
      <c r="J69" t="s">
        <v>46</v>
      </c>
      <c r="K69" t="s">
        <v>66</v>
      </c>
      <c r="L69" t="s">
        <v>40</v>
      </c>
      <c r="M69" t="s">
        <v>41</v>
      </c>
      <c r="N69">
        <v>2</v>
      </c>
      <c r="O69">
        <v>310</v>
      </c>
      <c r="P69">
        <v>0.05</v>
      </c>
      <c r="Q69">
        <v>123</v>
      </c>
      <c r="R69">
        <v>589</v>
      </c>
      <c r="S69">
        <v>246</v>
      </c>
      <c r="T69">
        <v>343</v>
      </c>
      <c r="U69">
        <v>0.58234295415959259</v>
      </c>
      <c r="V69" t="s">
        <v>120</v>
      </c>
    </row>
    <row r="70" spans="1:22" x14ac:dyDescent="0.3">
      <c r="A70" t="s">
        <v>155</v>
      </c>
      <c r="B70" s="33">
        <v>44943</v>
      </c>
      <c r="C70">
        <v>2023</v>
      </c>
      <c r="D70">
        <v>1</v>
      </c>
      <c r="E70" t="s">
        <v>4617</v>
      </c>
      <c r="F70" t="s">
        <v>4618</v>
      </c>
      <c r="G70" t="s">
        <v>51</v>
      </c>
      <c r="H70" t="s">
        <v>79</v>
      </c>
      <c r="I70" t="s">
        <v>80</v>
      </c>
      <c r="J70" t="s">
        <v>46</v>
      </c>
      <c r="K70" t="s">
        <v>66</v>
      </c>
      <c r="L70" t="s">
        <v>40</v>
      </c>
      <c r="M70" t="s">
        <v>56</v>
      </c>
      <c r="N70">
        <v>1</v>
      </c>
      <c r="O70">
        <v>275</v>
      </c>
      <c r="P70">
        <v>0.15</v>
      </c>
      <c r="Q70">
        <v>109</v>
      </c>
      <c r="R70">
        <v>233.75</v>
      </c>
      <c r="S70">
        <v>109</v>
      </c>
      <c r="T70">
        <v>124.75</v>
      </c>
      <c r="U70">
        <v>0.53368983957219251</v>
      </c>
      <c r="V70" t="s">
        <v>42</v>
      </c>
    </row>
    <row r="71" spans="1:22" x14ac:dyDescent="0.3">
      <c r="A71" t="s">
        <v>156</v>
      </c>
      <c r="B71" s="33">
        <v>44943</v>
      </c>
      <c r="C71">
        <v>2023</v>
      </c>
      <c r="D71">
        <v>1</v>
      </c>
      <c r="E71" t="s">
        <v>4617</v>
      </c>
      <c r="F71" t="s">
        <v>4618</v>
      </c>
      <c r="G71" t="s">
        <v>51</v>
      </c>
      <c r="H71" t="s">
        <v>52</v>
      </c>
      <c r="I71" t="s">
        <v>53</v>
      </c>
      <c r="J71" t="s">
        <v>38</v>
      </c>
      <c r="K71" t="s">
        <v>104</v>
      </c>
      <c r="L71" t="s">
        <v>76</v>
      </c>
      <c r="M71" t="s">
        <v>49</v>
      </c>
      <c r="N71">
        <v>4</v>
      </c>
      <c r="O71">
        <v>1604</v>
      </c>
      <c r="P71">
        <v>0.15</v>
      </c>
      <c r="Q71">
        <v>824</v>
      </c>
      <c r="R71">
        <v>5453.5999999999995</v>
      </c>
      <c r="S71">
        <v>3296</v>
      </c>
      <c r="T71">
        <v>2157.5999999999995</v>
      </c>
      <c r="U71">
        <v>0.39562857561977405</v>
      </c>
      <c r="V71" t="s">
        <v>42</v>
      </c>
    </row>
    <row r="72" spans="1:22" x14ac:dyDescent="0.3">
      <c r="A72" t="s">
        <v>4467</v>
      </c>
      <c r="B72" s="33">
        <v>46002</v>
      </c>
      <c r="C72">
        <v>2025</v>
      </c>
      <c r="D72">
        <v>12</v>
      </c>
      <c r="E72" t="s">
        <v>4615</v>
      </c>
      <c r="F72" t="s">
        <v>4616</v>
      </c>
      <c r="G72" t="s">
        <v>51</v>
      </c>
      <c r="H72" t="s">
        <v>79</v>
      </c>
      <c r="I72" t="s">
        <v>80</v>
      </c>
      <c r="J72" t="s">
        <v>38</v>
      </c>
      <c r="K72" t="s">
        <v>75</v>
      </c>
      <c r="L72" t="s">
        <v>40</v>
      </c>
      <c r="M72" t="s">
        <v>49</v>
      </c>
      <c r="N72">
        <v>1</v>
      </c>
      <c r="O72">
        <v>10075</v>
      </c>
      <c r="P72">
        <v>0.1</v>
      </c>
      <c r="Q72">
        <v>7243</v>
      </c>
      <c r="R72">
        <v>9067.5</v>
      </c>
      <c r="S72">
        <v>7243</v>
      </c>
      <c r="T72">
        <v>1824.5</v>
      </c>
      <c r="U72">
        <v>0.20121312379376896</v>
      </c>
      <c r="V72" t="s">
        <v>42</v>
      </c>
    </row>
    <row r="73" spans="1:22" x14ac:dyDescent="0.3">
      <c r="A73" t="s">
        <v>158</v>
      </c>
      <c r="B73" s="33">
        <v>44943</v>
      </c>
      <c r="C73">
        <v>2023</v>
      </c>
      <c r="D73">
        <v>1</v>
      </c>
      <c r="E73" t="s">
        <v>4617</v>
      </c>
      <c r="F73" t="s">
        <v>4618</v>
      </c>
      <c r="G73" t="s">
        <v>51</v>
      </c>
      <c r="H73" t="s">
        <v>52</v>
      </c>
      <c r="I73" t="s">
        <v>53</v>
      </c>
      <c r="J73" t="s">
        <v>38</v>
      </c>
      <c r="K73" t="s">
        <v>104</v>
      </c>
      <c r="L73" t="s">
        <v>76</v>
      </c>
      <c r="M73" t="s">
        <v>49</v>
      </c>
      <c r="N73">
        <v>2</v>
      </c>
      <c r="O73">
        <v>1469</v>
      </c>
      <c r="P73">
        <v>0</v>
      </c>
      <c r="Q73">
        <v>725</v>
      </c>
      <c r="R73">
        <v>2938</v>
      </c>
      <c r="S73">
        <v>1450</v>
      </c>
      <c r="T73">
        <v>1488</v>
      </c>
      <c r="U73">
        <v>0.50646698434309056</v>
      </c>
      <c r="V73" t="s">
        <v>42</v>
      </c>
    </row>
    <row r="74" spans="1:22" x14ac:dyDescent="0.3">
      <c r="A74" t="s">
        <v>4466</v>
      </c>
      <c r="B74" s="33">
        <v>46002</v>
      </c>
      <c r="C74">
        <v>2025</v>
      </c>
      <c r="D74">
        <v>12</v>
      </c>
      <c r="E74" t="s">
        <v>4615</v>
      </c>
      <c r="F74" t="s">
        <v>4616</v>
      </c>
      <c r="G74" t="s">
        <v>51</v>
      </c>
      <c r="H74" t="s">
        <v>52</v>
      </c>
      <c r="I74" t="s">
        <v>53</v>
      </c>
      <c r="J74" t="s">
        <v>81</v>
      </c>
      <c r="K74" t="s">
        <v>94</v>
      </c>
      <c r="L74" t="s">
        <v>48</v>
      </c>
      <c r="M74" t="s">
        <v>49</v>
      </c>
      <c r="N74">
        <v>2</v>
      </c>
      <c r="O74">
        <v>28956</v>
      </c>
      <c r="P74">
        <v>0.3</v>
      </c>
      <c r="Q74">
        <v>19671</v>
      </c>
      <c r="R74">
        <v>40538.399999999994</v>
      </c>
      <c r="S74">
        <v>39342</v>
      </c>
      <c r="T74">
        <v>1196.3999999999942</v>
      </c>
      <c r="U74">
        <v>2.9512758273636707E-2</v>
      </c>
      <c r="V74" t="s">
        <v>42</v>
      </c>
    </row>
    <row r="75" spans="1:22" x14ac:dyDescent="0.3">
      <c r="A75" t="s">
        <v>160</v>
      </c>
      <c r="B75" s="33">
        <v>44944</v>
      </c>
      <c r="C75">
        <v>2023</v>
      </c>
      <c r="D75">
        <v>1</v>
      </c>
      <c r="E75" t="s">
        <v>4617</v>
      </c>
      <c r="F75" t="s">
        <v>4618</v>
      </c>
      <c r="G75" t="s">
        <v>51</v>
      </c>
      <c r="H75" t="s">
        <v>79</v>
      </c>
      <c r="I75" t="s">
        <v>80</v>
      </c>
      <c r="J75" t="s">
        <v>54</v>
      </c>
      <c r="K75" t="s">
        <v>84</v>
      </c>
      <c r="L75" t="s">
        <v>40</v>
      </c>
      <c r="M75" t="s">
        <v>49</v>
      </c>
      <c r="N75">
        <v>3</v>
      </c>
      <c r="O75">
        <v>2186</v>
      </c>
      <c r="P75">
        <v>0.1</v>
      </c>
      <c r="Q75">
        <v>1089</v>
      </c>
      <c r="R75">
        <v>5902.2</v>
      </c>
      <c r="S75">
        <v>3267</v>
      </c>
      <c r="T75">
        <v>2635.2</v>
      </c>
      <c r="U75">
        <v>0.44647758462946019</v>
      </c>
      <c r="V75" t="s">
        <v>42</v>
      </c>
    </row>
    <row r="76" spans="1:22" x14ac:dyDescent="0.3">
      <c r="A76" t="s">
        <v>4465</v>
      </c>
      <c r="B76" s="33">
        <v>46002</v>
      </c>
      <c r="C76">
        <v>2025</v>
      </c>
      <c r="D76">
        <v>12</v>
      </c>
      <c r="E76" t="s">
        <v>4615</v>
      </c>
      <c r="F76" t="s">
        <v>4616</v>
      </c>
      <c r="G76" t="s">
        <v>51</v>
      </c>
      <c r="H76" t="s">
        <v>79</v>
      </c>
      <c r="I76" t="s">
        <v>80</v>
      </c>
      <c r="J76" t="s">
        <v>38</v>
      </c>
      <c r="K76" t="s">
        <v>118</v>
      </c>
      <c r="L76" t="s">
        <v>76</v>
      </c>
      <c r="M76" t="s">
        <v>56</v>
      </c>
      <c r="N76">
        <v>2</v>
      </c>
      <c r="O76">
        <v>16394</v>
      </c>
      <c r="P76">
        <v>0.1</v>
      </c>
      <c r="Q76">
        <v>12505</v>
      </c>
      <c r="R76">
        <v>29509.200000000001</v>
      </c>
      <c r="S76">
        <v>25010</v>
      </c>
      <c r="T76">
        <v>4499.2000000000007</v>
      </c>
      <c r="U76">
        <v>0.15246770498691936</v>
      </c>
      <c r="V76" t="s">
        <v>42</v>
      </c>
    </row>
    <row r="77" spans="1:22" x14ac:dyDescent="0.3">
      <c r="A77" t="s">
        <v>162</v>
      </c>
      <c r="B77" s="33">
        <v>44944</v>
      </c>
      <c r="C77">
        <v>2023</v>
      </c>
      <c r="D77">
        <v>1</v>
      </c>
      <c r="E77" t="s">
        <v>4617</v>
      </c>
      <c r="F77" t="s">
        <v>4618</v>
      </c>
      <c r="G77" t="s">
        <v>51</v>
      </c>
      <c r="H77" t="s">
        <v>52</v>
      </c>
      <c r="I77" t="s">
        <v>53</v>
      </c>
      <c r="J77" t="s">
        <v>54</v>
      </c>
      <c r="K77" t="s">
        <v>55</v>
      </c>
      <c r="L77" t="s">
        <v>48</v>
      </c>
      <c r="M77" t="s">
        <v>56</v>
      </c>
      <c r="N77">
        <v>1</v>
      </c>
      <c r="O77">
        <v>2752</v>
      </c>
      <c r="P77">
        <v>0.15</v>
      </c>
      <c r="Q77">
        <v>1689</v>
      </c>
      <c r="R77">
        <v>2339.1999999999998</v>
      </c>
      <c r="S77">
        <v>1689</v>
      </c>
      <c r="T77">
        <v>650.19999999999982</v>
      </c>
      <c r="U77">
        <v>0.27795827633378928</v>
      </c>
      <c r="V77" t="s">
        <v>42</v>
      </c>
    </row>
    <row r="78" spans="1:22" x14ac:dyDescent="0.3">
      <c r="A78" t="s">
        <v>4464</v>
      </c>
      <c r="B78" s="33">
        <v>46001</v>
      </c>
      <c r="C78">
        <v>2025</v>
      </c>
      <c r="D78">
        <v>12</v>
      </c>
      <c r="E78" t="s">
        <v>4615</v>
      </c>
      <c r="F78" t="s">
        <v>4616</v>
      </c>
      <c r="G78" t="s">
        <v>51</v>
      </c>
      <c r="H78" t="s">
        <v>79</v>
      </c>
      <c r="I78" t="s">
        <v>80</v>
      </c>
      <c r="J78" t="s">
        <v>54</v>
      </c>
      <c r="K78" t="s">
        <v>99</v>
      </c>
      <c r="L78" t="s">
        <v>76</v>
      </c>
      <c r="M78" t="s">
        <v>49</v>
      </c>
      <c r="N78">
        <v>2</v>
      </c>
      <c r="O78">
        <v>1697</v>
      </c>
      <c r="P78">
        <v>0.05</v>
      </c>
      <c r="Q78">
        <v>863</v>
      </c>
      <c r="R78">
        <v>3224.2999999999997</v>
      </c>
      <c r="S78">
        <v>1726</v>
      </c>
      <c r="T78">
        <v>1498.2999999999997</v>
      </c>
      <c r="U78">
        <v>0.46469001023477957</v>
      </c>
      <c r="V78" t="s">
        <v>42</v>
      </c>
    </row>
    <row r="79" spans="1:22" x14ac:dyDescent="0.3">
      <c r="A79" t="s">
        <v>4463</v>
      </c>
      <c r="B79" s="33">
        <v>46001</v>
      </c>
      <c r="C79">
        <v>2025</v>
      </c>
      <c r="D79">
        <v>12</v>
      </c>
      <c r="E79" t="s">
        <v>4615</v>
      </c>
      <c r="F79" t="s">
        <v>4616</v>
      </c>
      <c r="G79" t="s">
        <v>51</v>
      </c>
      <c r="H79" t="s">
        <v>52</v>
      </c>
      <c r="I79" t="s">
        <v>53</v>
      </c>
      <c r="J79" t="s">
        <v>46</v>
      </c>
      <c r="K79" t="s">
        <v>61</v>
      </c>
      <c r="L79" t="s">
        <v>40</v>
      </c>
      <c r="M79" t="s">
        <v>41</v>
      </c>
      <c r="N79">
        <v>2</v>
      </c>
      <c r="O79">
        <v>257</v>
      </c>
      <c r="P79">
        <v>0.05</v>
      </c>
      <c r="Q79">
        <v>110</v>
      </c>
      <c r="R79">
        <v>488.29999999999995</v>
      </c>
      <c r="S79">
        <v>220</v>
      </c>
      <c r="T79">
        <v>268.29999999999995</v>
      </c>
      <c r="U79">
        <v>0.54945730083964772</v>
      </c>
      <c r="V79" t="s">
        <v>42</v>
      </c>
    </row>
    <row r="80" spans="1:22" x14ac:dyDescent="0.3">
      <c r="A80" t="s">
        <v>4460</v>
      </c>
      <c r="B80" s="33">
        <v>46001</v>
      </c>
      <c r="C80">
        <v>2025</v>
      </c>
      <c r="D80">
        <v>12</v>
      </c>
      <c r="E80" t="s">
        <v>4615</v>
      </c>
      <c r="F80" t="s">
        <v>4616</v>
      </c>
      <c r="G80" t="s">
        <v>51</v>
      </c>
      <c r="H80" t="s">
        <v>106</v>
      </c>
      <c r="I80" t="s">
        <v>107</v>
      </c>
      <c r="J80" t="s">
        <v>54</v>
      </c>
      <c r="K80" t="s">
        <v>84</v>
      </c>
      <c r="L80" t="s">
        <v>76</v>
      </c>
      <c r="M80" t="s">
        <v>41</v>
      </c>
      <c r="N80">
        <v>2</v>
      </c>
      <c r="O80">
        <v>2547</v>
      </c>
      <c r="P80">
        <v>0.05</v>
      </c>
      <c r="Q80">
        <v>1252</v>
      </c>
      <c r="R80">
        <v>4839.3</v>
      </c>
      <c r="S80">
        <v>2504</v>
      </c>
      <c r="T80">
        <v>2335.3000000000002</v>
      </c>
      <c r="U80">
        <v>0.48256979315190213</v>
      </c>
      <c r="V80" t="s">
        <v>120</v>
      </c>
    </row>
    <row r="81" spans="1:22" x14ac:dyDescent="0.3">
      <c r="A81" t="s">
        <v>4458</v>
      </c>
      <c r="B81" s="33">
        <v>46000</v>
      </c>
      <c r="C81">
        <v>2025</v>
      </c>
      <c r="D81">
        <v>12</v>
      </c>
      <c r="E81" t="s">
        <v>4615</v>
      </c>
      <c r="F81" t="s">
        <v>4616</v>
      </c>
      <c r="G81" t="s">
        <v>51</v>
      </c>
      <c r="H81" t="s">
        <v>79</v>
      </c>
      <c r="I81" t="s">
        <v>80</v>
      </c>
      <c r="J81" t="s">
        <v>38</v>
      </c>
      <c r="K81" t="s">
        <v>39</v>
      </c>
      <c r="L81" t="s">
        <v>76</v>
      </c>
      <c r="M81" t="s">
        <v>49</v>
      </c>
      <c r="N81">
        <v>2</v>
      </c>
      <c r="O81">
        <v>47380</v>
      </c>
      <c r="P81">
        <v>0</v>
      </c>
      <c r="Q81">
        <v>39109</v>
      </c>
      <c r="R81">
        <v>94760</v>
      </c>
      <c r="S81">
        <v>78218</v>
      </c>
      <c r="T81">
        <v>16542</v>
      </c>
      <c r="U81">
        <v>0.17456732798649219</v>
      </c>
      <c r="V81" t="s">
        <v>42</v>
      </c>
    </row>
    <row r="82" spans="1:22" x14ac:dyDescent="0.3">
      <c r="A82" t="s">
        <v>4457</v>
      </c>
      <c r="B82" s="33">
        <v>46000</v>
      </c>
      <c r="C82">
        <v>2025</v>
      </c>
      <c r="D82">
        <v>12</v>
      </c>
      <c r="E82" t="s">
        <v>4615</v>
      </c>
      <c r="F82" t="s">
        <v>4616</v>
      </c>
      <c r="G82" t="s">
        <v>51</v>
      </c>
      <c r="H82" t="s">
        <v>79</v>
      </c>
      <c r="I82" t="s">
        <v>80</v>
      </c>
      <c r="J82" t="s">
        <v>81</v>
      </c>
      <c r="K82" t="s">
        <v>82</v>
      </c>
      <c r="L82" t="s">
        <v>40</v>
      </c>
      <c r="M82" t="s">
        <v>41</v>
      </c>
      <c r="N82">
        <v>1</v>
      </c>
      <c r="O82">
        <v>6369</v>
      </c>
      <c r="P82">
        <v>0.3</v>
      </c>
      <c r="Q82">
        <v>3449</v>
      </c>
      <c r="R82">
        <v>4458.2999999999993</v>
      </c>
      <c r="S82">
        <v>3449</v>
      </c>
      <c r="T82">
        <v>1009.2999999999993</v>
      </c>
      <c r="U82">
        <v>0.22638673934010708</v>
      </c>
      <c r="V82" t="s">
        <v>42</v>
      </c>
    </row>
    <row r="83" spans="1:22" x14ac:dyDescent="0.3">
      <c r="A83" t="s">
        <v>4454</v>
      </c>
      <c r="B83" s="33">
        <v>45999</v>
      </c>
      <c r="C83">
        <v>2025</v>
      </c>
      <c r="D83">
        <v>12</v>
      </c>
      <c r="E83" t="s">
        <v>4615</v>
      </c>
      <c r="F83" t="s">
        <v>4616</v>
      </c>
      <c r="G83" t="s">
        <v>51</v>
      </c>
      <c r="H83" t="s">
        <v>106</v>
      </c>
      <c r="I83" t="s">
        <v>107</v>
      </c>
      <c r="J83" t="s">
        <v>54</v>
      </c>
      <c r="K83" t="s">
        <v>99</v>
      </c>
      <c r="L83" t="s">
        <v>76</v>
      </c>
      <c r="M83" t="s">
        <v>56</v>
      </c>
      <c r="N83">
        <v>1</v>
      </c>
      <c r="O83">
        <v>1653</v>
      </c>
      <c r="P83">
        <v>0</v>
      </c>
      <c r="Q83">
        <v>880</v>
      </c>
      <c r="R83">
        <v>1653</v>
      </c>
      <c r="S83">
        <v>880</v>
      </c>
      <c r="T83">
        <v>773</v>
      </c>
      <c r="U83">
        <v>0.46763460375075622</v>
      </c>
      <c r="V83" t="s">
        <v>42</v>
      </c>
    </row>
    <row r="84" spans="1:22" x14ac:dyDescent="0.3">
      <c r="A84" t="s">
        <v>169</v>
      </c>
      <c r="B84" s="33">
        <v>44948</v>
      </c>
      <c r="C84">
        <v>2023</v>
      </c>
      <c r="D84">
        <v>1</v>
      </c>
      <c r="E84" t="s">
        <v>4617</v>
      </c>
      <c r="F84" t="s">
        <v>4618</v>
      </c>
      <c r="G84" t="s">
        <v>51</v>
      </c>
      <c r="H84" t="s">
        <v>52</v>
      </c>
      <c r="I84" t="s">
        <v>53</v>
      </c>
      <c r="J84" t="s">
        <v>81</v>
      </c>
      <c r="K84" t="s">
        <v>94</v>
      </c>
      <c r="L84" t="s">
        <v>40</v>
      </c>
      <c r="M84" t="s">
        <v>41</v>
      </c>
      <c r="N84">
        <v>1</v>
      </c>
      <c r="O84">
        <v>32382</v>
      </c>
      <c r="P84">
        <v>0.4</v>
      </c>
      <c r="Q84">
        <v>21957</v>
      </c>
      <c r="R84">
        <v>19429.2</v>
      </c>
      <c r="S84">
        <v>21957</v>
      </c>
      <c r="T84">
        <v>-2527.7999999999993</v>
      </c>
      <c r="U84">
        <v>-0.13010314372182072</v>
      </c>
      <c r="V84" t="s">
        <v>42</v>
      </c>
    </row>
    <row r="85" spans="1:22" x14ac:dyDescent="0.3">
      <c r="A85" t="s">
        <v>4450</v>
      </c>
      <c r="B85" s="33">
        <v>45998</v>
      </c>
      <c r="C85">
        <v>2025</v>
      </c>
      <c r="D85">
        <v>12</v>
      </c>
      <c r="E85" t="s">
        <v>4615</v>
      </c>
      <c r="F85" t="s">
        <v>4616</v>
      </c>
      <c r="G85" t="s">
        <v>51</v>
      </c>
      <c r="H85" t="s">
        <v>79</v>
      </c>
      <c r="I85" t="s">
        <v>80</v>
      </c>
      <c r="J85" t="s">
        <v>81</v>
      </c>
      <c r="K85" t="s">
        <v>130</v>
      </c>
      <c r="L85" t="s">
        <v>76</v>
      </c>
      <c r="M85" t="s">
        <v>49</v>
      </c>
      <c r="N85">
        <v>2</v>
      </c>
      <c r="O85">
        <v>14184</v>
      </c>
      <c r="P85">
        <v>0.3</v>
      </c>
      <c r="Q85">
        <v>8440</v>
      </c>
      <c r="R85">
        <v>19857.599999999999</v>
      </c>
      <c r="S85">
        <v>16880</v>
      </c>
      <c r="T85">
        <v>2977.5999999999985</v>
      </c>
      <c r="U85">
        <v>0.14994762710498744</v>
      </c>
      <c r="V85" t="s">
        <v>42</v>
      </c>
    </row>
    <row r="86" spans="1:22" x14ac:dyDescent="0.3">
      <c r="A86" t="s">
        <v>4443</v>
      </c>
      <c r="B86" s="33">
        <v>45996</v>
      </c>
      <c r="C86">
        <v>2025</v>
      </c>
      <c r="D86">
        <v>12</v>
      </c>
      <c r="E86" t="s">
        <v>4615</v>
      </c>
      <c r="F86" t="s">
        <v>4616</v>
      </c>
      <c r="G86" t="s">
        <v>51</v>
      </c>
      <c r="H86" t="s">
        <v>106</v>
      </c>
      <c r="I86" t="s">
        <v>107</v>
      </c>
      <c r="J86" t="s">
        <v>46</v>
      </c>
      <c r="K86" t="s">
        <v>89</v>
      </c>
      <c r="L86" t="s">
        <v>40</v>
      </c>
      <c r="M86" t="s">
        <v>49</v>
      </c>
      <c r="N86">
        <v>3</v>
      </c>
      <c r="O86">
        <v>2051</v>
      </c>
      <c r="P86">
        <v>0.05</v>
      </c>
      <c r="Q86">
        <v>1188</v>
      </c>
      <c r="R86">
        <v>5845.3499999999995</v>
      </c>
      <c r="S86">
        <v>3564</v>
      </c>
      <c r="T86">
        <v>2281.3499999999995</v>
      </c>
      <c r="U86">
        <v>0.39028458518309422</v>
      </c>
      <c r="V86" t="s">
        <v>42</v>
      </c>
    </row>
    <row r="87" spans="1:22" x14ac:dyDescent="0.3">
      <c r="A87" t="s">
        <v>172</v>
      </c>
      <c r="B87" s="33">
        <v>44948</v>
      </c>
      <c r="C87">
        <v>2023</v>
      </c>
      <c r="D87">
        <v>1</v>
      </c>
      <c r="E87" t="s">
        <v>4617</v>
      </c>
      <c r="F87" t="s">
        <v>4618</v>
      </c>
      <c r="G87" t="s">
        <v>51</v>
      </c>
      <c r="H87" t="s">
        <v>106</v>
      </c>
      <c r="I87" t="s">
        <v>107</v>
      </c>
      <c r="J87" t="s">
        <v>81</v>
      </c>
      <c r="K87" t="s">
        <v>130</v>
      </c>
      <c r="L87" t="s">
        <v>40</v>
      </c>
      <c r="M87" t="s">
        <v>56</v>
      </c>
      <c r="N87">
        <v>1</v>
      </c>
      <c r="O87">
        <v>12693</v>
      </c>
      <c r="P87">
        <v>0.35</v>
      </c>
      <c r="Q87">
        <v>7412</v>
      </c>
      <c r="R87">
        <v>8250.4500000000007</v>
      </c>
      <c r="S87">
        <v>7412</v>
      </c>
      <c r="T87">
        <v>838.45000000000073</v>
      </c>
      <c r="U87">
        <v>0.10162475986158338</v>
      </c>
      <c r="V87" t="s">
        <v>42</v>
      </c>
    </row>
    <row r="88" spans="1:22" x14ac:dyDescent="0.3">
      <c r="A88" t="s">
        <v>4442</v>
      </c>
      <c r="B88" s="33">
        <v>45996</v>
      </c>
      <c r="C88">
        <v>2025</v>
      </c>
      <c r="D88">
        <v>12</v>
      </c>
      <c r="E88" t="s">
        <v>4615</v>
      </c>
      <c r="F88" t="s">
        <v>4616</v>
      </c>
      <c r="G88" t="s">
        <v>51</v>
      </c>
      <c r="H88" t="s">
        <v>79</v>
      </c>
      <c r="I88" t="s">
        <v>80</v>
      </c>
      <c r="J88" t="s">
        <v>54</v>
      </c>
      <c r="K88" t="s">
        <v>99</v>
      </c>
      <c r="L88" t="s">
        <v>76</v>
      </c>
      <c r="M88" t="s">
        <v>56</v>
      </c>
      <c r="N88">
        <v>1</v>
      </c>
      <c r="O88">
        <v>1866</v>
      </c>
      <c r="P88">
        <v>0</v>
      </c>
      <c r="Q88">
        <v>972</v>
      </c>
      <c r="R88">
        <v>1866</v>
      </c>
      <c r="S88">
        <v>972</v>
      </c>
      <c r="T88">
        <v>894</v>
      </c>
      <c r="U88">
        <v>0.47909967845659163</v>
      </c>
      <c r="V88" t="s">
        <v>42</v>
      </c>
    </row>
    <row r="89" spans="1:22" x14ac:dyDescent="0.3">
      <c r="A89" t="s">
        <v>4439</v>
      </c>
      <c r="B89" s="33">
        <v>45996</v>
      </c>
      <c r="C89">
        <v>2025</v>
      </c>
      <c r="D89">
        <v>12</v>
      </c>
      <c r="E89" t="s">
        <v>4615</v>
      </c>
      <c r="F89" t="s">
        <v>4616</v>
      </c>
      <c r="G89" t="s">
        <v>51</v>
      </c>
      <c r="H89" t="s">
        <v>106</v>
      </c>
      <c r="I89" t="s">
        <v>107</v>
      </c>
      <c r="J89" t="s">
        <v>38</v>
      </c>
      <c r="K89" t="s">
        <v>39</v>
      </c>
      <c r="L89" t="s">
        <v>40</v>
      </c>
      <c r="M89" t="s">
        <v>56</v>
      </c>
      <c r="N89">
        <v>1</v>
      </c>
      <c r="O89">
        <v>50235</v>
      </c>
      <c r="P89">
        <v>0.05</v>
      </c>
      <c r="Q89">
        <v>42908</v>
      </c>
      <c r="R89">
        <v>47723.25</v>
      </c>
      <c r="S89">
        <v>42908</v>
      </c>
      <c r="T89">
        <v>4815.25</v>
      </c>
      <c r="U89">
        <v>0.10089945676373675</v>
      </c>
      <c r="V89" t="s">
        <v>42</v>
      </c>
    </row>
    <row r="90" spans="1:22" x14ac:dyDescent="0.3">
      <c r="A90" t="s">
        <v>4437</v>
      </c>
      <c r="B90" s="33">
        <v>45996</v>
      </c>
      <c r="C90">
        <v>2025</v>
      </c>
      <c r="D90">
        <v>12</v>
      </c>
      <c r="E90" t="s">
        <v>4615</v>
      </c>
      <c r="F90" t="s">
        <v>4616</v>
      </c>
      <c r="G90" t="s">
        <v>51</v>
      </c>
      <c r="H90" t="s">
        <v>106</v>
      </c>
      <c r="I90" t="s">
        <v>107</v>
      </c>
      <c r="J90" t="s">
        <v>81</v>
      </c>
      <c r="K90" t="s">
        <v>82</v>
      </c>
      <c r="L90" t="s">
        <v>48</v>
      </c>
      <c r="M90" t="s">
        <v>56</v>
      </c>
      <c r="N90">
        <v>3</v>
      </c>
      <c r="O90">
        <v>6435</v>
      </c>
      <c r="P90">
        <v>0.35</v>
      </c>
      <c r="Q90">
        <v>3569</v>
      </c>
      <c r="R90">
        <v>12548.25</v>
      </c>
      <c r="S90">
        <v>10707</v>
      </c>
      <c r="T90">
        <v>1841.25</v>
      </c>
      <c r="U90">
        <v>0.1467336082720698</v>
      </c>
      <c r="V90" t="s">
        <v>42</v>
      </c>
    </row>
    <row r="91" spans="1:22" x14ac:dyDescent="0.3">
      <c r="A91" t="s">
        <v>4435</v>
      </c>
      <c r="B91" s="33">
        <v>45995</v>
      </c>
      <c r="C91">
        <v>2025</v>
      </c>
      <c r="D91">
        <v>12</v>
      </c>
      <c r="E91" t="s">
        <v>4615</v>
      </c>
      <c r="F91" t="s">
        <v>4616</v>
      </c>
      <c r="G91" t="s">
        <v>51</v>
      </c>
      <c r="H91" t="s">
        <v>52</v>
      </c>
      <c r="I91" t="s">
        <v>53</v>
      </c>
      <c r="J91" t="s">
        <v>54</v>
      </c>
      <c r="K91" t="s">
        <v>99</v>
      </c>
      <c r="L91" t="s">
        <v>76</v>
      </c>
      <c r="M91" t="s">
        <v>49</v>
      </c>
      <c r="N91">
        <v>1</v>
      </c>
      <c r="O91">
        <v>1643</v>
      </c>
      <c r="P91">
        <v>0</v>
      </c>
      <c r="Q91">
        <v>871</v>
      </c>
      <c r="R91">
        <v>1643</v>
      </c>
      <c r="S91">
        <v>871</v>
      </c>
      <c r="T91">
        <v>772</v>
      </c>
      <c r="U91">
        <v>0.46987218502738892</v>
      </c>
      <c r="V91" t="s">
        <v>42</v>
      </c>
    </row>
    <row r="92" spans="1:22" x14ac:dyDescent="0.3">
      <c r="A92" t="s">
        <v>4431</v>
      </c>
      <c r="B92" s="33">
        <v>45995</v>
      </c>
      <c r="C92">
        <v>2025</v>
      </c>
      <c r="D92">
        <v>12</v>
      </c>
      <c r="E92" t="s">
        <v>4615</v>
      </c>
      <c r="F92" t="s">
        <v>4616</v>
      </c>
      <c r="G92" t="s">
        <v>51</v>
      </c>
      <c r="H92" t="s">
        <v>52</v>
      </c>
      <c r="I92" t="s">
        <v>53</v>
      </c>
      <c r="J92" t="s">
        <v>81</v>
      </c>
      <c r="K92" t="s">
        <v>94</v>
      </c>
      <c r="L92" t="s">
        <v>48</v>
      </c>
      <c r="M92" t="s">
        <v>56</v>
      </c>
      <c r="N92">
        <v>4</v>
      </c>
      <c r="O92">
        <v>30498</v>
      </c>
      <c r="P92">
        <v>0.2</v>
      </c>
      <c r="Q92">
        <v>20902</v>
      </c>
      <c r="R92">
        <v>97593.600000000006</v>
      </c>
      <c r="S92">
        <v>83608</v>
      </c>
      <c r="T92">
        <v>13985.600000000006</v>
      </c>
      <c r="U92">
        <v>0.14330447898222839</v>
      </c>
      <c r="V92" t="s">
        <v>42</v>
      </c>
    </row>
    <row r="93" spans="1:22" x14ac:dyDescent="0.3">
      <c r="A93" t="s">
        <v>4428</v>
      </c>
      <c r="B93" s="33">
        <v>45994</v>
      </c>
      <c r="C93">
        <v>2025</v>
      </c>
      <c r="D93">
        <v>12</v>
      </c>
      <c r="E93" t="s">
        <v>4615</v>
      </c>
      <c r="F93" t="s">
        <v>4616</v>
      </c>
      <c r="G93" t="s">
        <v>51</v>
      </c>
      <c r="H93" t="s">
        <v>106</v>
      </c>
      <c r="I93" t="s">
        <v>107</v>
      </c>
      <c r="J93" t="s">
        <v>46</v>
      </c>
      <c r="K93" t="s">
        <v>47</v>
      </c>
      <c r="L93" t="s">
        <v>76</v>
      </c>
      <c r="M93" t="s">
        <v>49</v>
      </c>
      <c r="N93">
        <v>3</v>
      </c>
      <c r="O93">
        <v>450</v>
      </c>
      <c r="P93">
        <v>0.1</v>
      </c>
      <c r="Q93">
        <v>201</v>
      </c>
      <c r="R93">
        <v>1215</v>
      </c>
      <c r="S93">
        <v>603</v>
      </c>
      <c r="T93">
        <v>612</v>
      </c>
      <c r="U93">
        <v>0.50370370370370365</v>
      </c>
      <c r="V93" t="s">
        <v>42</v>
      </c>
    </row>
    <row r="94" spans="1:22" x14ac:dyDescent="0.3">
      <c r="A94" t="s">
        <v>179</v>
      </c>
      <c r="B94" s="33">
        <v>44950</v>
      </c>
      <c r="C94">
        <v>2023</v>
      </c>
      <c r="D94">
        <v>1</v>
      </c>
      <c r="E94" t="s">
        <v>4617</v>
      </c>
      <c r="F94" t="s">
        <v>4618</v>
      </c>
      <c r="G94" t="s">
        <v>51</v>
      </c>
      <c r="H94" t="s">
        <v>79</v>
      </c>
      <c r="I94" t="s">
        <v>80</v>
      </c>
      <c r="J94" t="s">
        <v>54</v>
      </c>
      <c r="K94" t="s">
        <v>99</v>
      </c>
      <c r="L94" t="s">
        <v>40</v>
      </c>
      <c r="M94" t="s">
        <v>56</v>
      </c>
      <c r="N94">
        <v>2</v>
      </c>
      <c r="O94">
        <v>1760</v>
      </c>
      <c r="P94">
        <v>0.1</v>
      </c>
      <c r="Q94">
        <v>905</v>
      </c>
      <c r="R94">
        <v>3168</v>
      </c>
      <c r="S94">
        <v>1810</v>
      </c>
      <c r="T94">
        <v>1358</v>
      </c>
      <c r="U94">
        <v>0.42866161616161619</v>
      </c>
      <c r="V94" t="s">
        <v>42</v>
      </c>
    </row>
    <row r="95" spans="1:22" x14ac:dyDescent="0.3">
      <c r="A95" t="s">
        <v>180</v>
      </c>
      <c r="B95" s="33">
        <v>44950</v>
      </c>
      <c r="C95">
        <v>2023</v>
      </c>
      <c r="D95">
        <v>1</v>
      </c>
      <c r="E95" t="s">
        <v>4617</v>
      </c>
      <c r="F95" t="s">
        <v>4618</v>
      </c>
      <c r="G95" t="s">
        <v>51</v>
      </c>
      <c r="H95" t="s">
        <v>52</v>
      </c>
      <c r="I95" t="s">
        <v>53</v>
      </c>
      <c r="J95" t="s">
        <v>38</v>
      </c>
      <c r="K95" t="s">
        <v>104</v>
      </c>
      <c r="L95" t="s">
        <v>40</v>
      </c>
      <c r="M95" t="s">
        <v>49</v>
      </c>
      <c r="N95">
        <v>5</v>
      </c>
      <c r="O95">
        <v>1355</v>
      </c>
      <c r="P95">
        <v>0.05</v>
      </c>
      <c r="Q95">
        <v>662</v>
      </c>
      <c r="R95">
        <v>6436.25</v>
      </c>
      <c r="S95">
        <v>3310</v>
      </c>
      <c r="T95">
        <v>3126.25</v>
      </c>
      <c r="U95">
        <v>0.48572538356962519</v>
      </c>
      <c r="V95" t="s">
        <v>42</v>
      </c>
    </row>
    <row r="96" spans="1:22" x14ac:dyDescent="0.3">
      <c r="A96" t="s">
        <v>4424</v>
      </c>
      <c r="B96" s="33">
        <v>45993</v>
      </c>
      <c r="C96">
        <v>2025</v>
      </c>
      <c r="D96">
        <v>12</v>
      </c>
      <c r="E96" t="s">
        <v>4615</v>
      </c>
      <c r="F96" t="s">
        <v>4616</v>
      </c>
      <c r="G96" t="s">
        <v>51</v>
      </c>
      <c r="H96" t="s">
        <v>52</v>
      </c>
      <c r="I96" t="s">
        <v>53</v>
      </c>
      <c r="J96" t="s">
        <v>46</v>
      </c>
      <c r="K96" t="s">
        <v>47</v>
      </c>
      <c r="L96" t="s">
        <v>76</v>
      </c>
      <c r="M96" t="s">
        <v>56</v>
      </c>
      <c r="N96">
        <v>2</v>
      </c>
      <c r="O96">
        <v>457</v>
      </c>
      <c r="P96">
        <v>0.05</v>
      </c>
      <c r="Q96">
        <v>205</v>
      </c>
      <c r="R96">
        <v>868.3</v>
      </c>
      <c r="S96">
        <v>410</v>
      </c>
      <c r="T96">
        <v>458.29999999999995</v>
      </c>
      <c r="U96">
        <v>0.52781296786824827</v>
      </c>
      <c r="V96" t="s">
        <v>42</v>
      </c>
    </row>
    <row r="97" spans="1:22" x14ac:dyDescent="0.3">
      <c r="A97" t="s">
        <v>4423</v>
      </c>
      <c r="B97" s="33">
        <v>45993</v>
      </c>
      <c r="C97">
        <v>2025</v>
      </c>
      <c r="D97">
        <v>12</v>
      </c>
      <c r="E97" t="s">
        <v>4615</v>
      </c>
      <c r="F97" t="s">
        <v>4616</v>
      </c>
      <c r="G97" t="s">
        <v>51</v>
      </c>
      <c r="H97" t="s">
        <v>52</v>
      </c>
      <c r="I97" t="s">
        <v>53</v>
      </c>
      <c r="J97" t="s">
        <v>38</v>
      </c>
      <c r="K97" t="s">
        <v>118</v>
      </c>
      <c r="L97" t="s">
        <v>76</v>
      </c>
      <c r="M97" t="s">
        <v>56</v>
      </c>
      <c r="N97">
        <v>2</v>
      </c>
      <c r="O97">
        <v>17856</v>
      </c>
      <c r="P97">
        <v>0</v>
      </c>
      <c r="Q97">
        <v>14165</v>
      </c>
      <c r="R97">
        <v>35712</v>
      </c>
      <c r="S97">
        <v>28330</v>
      </c>
      <c r="T97">
        <v>7382</v>
      </c>
      <c r="U97">
        <v>0.20670922939068101</v>
      </c>
      <c r="V97" t="s">
        <v>42</v>
      </c>
    </row>
    <row r="98" spans="1:22" x14ac:dyDescent="0.3">
      <c r="A98" t="s">
        <v>4422</v>
      </c>
      <c r="B98" s="33">
        <v>45992</v>
      </c>
      <c r="C98">
        <v>2025</v>
      </c>
      <c r="D98">
        <v>12</v>
      </c>
      <c r="E98" t="s">
        <v>4615</v>
      </c>
      <c r="F98" t="s">
        <v>4616</v>
      </c>
      <c r="G98" t="s">
        <v>51</v>
      </c>
      <c r="H98" t="s">
        <v>106</v>
      </c>
      <c r="I98" t="s">
        <v>107</v>
      </c>
      <c r="J98" t="s">
        <v>46</v>
      </c>
      <c r="K98" t="s">
        <v>61</v>
      </c>
      <c r="L98" t="s">
        <v>40</v>
      </c>
      <c r="M98" t="s">
        <v>41</v>
      </c>
      <c r="N98">
        <v>2</v>
      </c>
      <c r="O98">
        <v>235</v>
      </c>
      <c r="P98">
        <v>0.05</v>
      </c>
      <c r="Q98">
        <v>98</v>
      </c>
      <c r="R98">
        <v>446.5</v>
      </c>
      <c r="S98">
        <v>196</v>
      </c>
      <c r="T98">
        <v>250.5</v>
      </c>
      <c r="U98">
        <v>0.56103023516237405</v>
      </c>
      <c r="V98" t="s">
        <v>42</v>
      </c>
    </row>
    <row r="99" spans="1:22" x14ac:dyDescent="0.3">
      <c r="A99" t="s">
        <v>4420</v>
      </c>
      <c r="B99" s="33">
        <v>45991</v>
      </c>
      <c r="C99">
        <v>2025</v>
      </c>
      <c r="D99">
        <v>11</v>
      </c>
      <c r="E99" t="s">
        <v>4619</v>
      </c>
      <c r="F99" t="s">
        <v>4616</v>
      </c>
      <c r="G99" t="s">
        <v>51</v>
      </c>
      <c r="H99" t="s">
        <v>52</v>
      </c>
      <c r="I99" t="s">
        <v>53</v>
      </c>
      <c r="J99" t="s">
        <v>81</v>
      </c>
      <c r="K99" t="s">
        <v>130</v>
      </c>
      <c r="L99" t="s">
        <v>76</v>
      </c>
      <c r="M99" t="s">
        <v>56</v>
      </c>
      <c r="N99">
        <v>4</v>
      </c>
      <c r="O99">
        <v>13411</v>
      </c>
      <c r="P99">
        <v>0.2</v>
      </c>
      <c r="Q99">
        <v>7825</v>
      </c>
      <c r="R99">
        <v>42915.200000000004</v>
      </c>
      <c r="S99">
        <v>31300</v>
      </c>
      <c r="T99">
        <v>11615.200000000004</v>
      </c>
      <c r="U99">
        <v>0.27065468645142055</v>
      </c>
      <c r="V99" t="s">
        <v>42</v>
      </c>
    </row>
    <row r="100" spans="1:22" x14ac:dyDescent="0.3">
      <c r="A100" t="s">
        <v>4415</v>
      </c>
      <c r="B100" s="33">
        <v>45990</v>
      </c>
      <c r="C100">
        <v>2025</v>
      </c>
      <c r="D100">
        <v>11</v>
      </c>
      <c r="E100" t="s">
        <v>4619</v>
      </c>
      <c r="F100" t="s">
        <v>4616</v>
      </c>
      <c r="G100" t="s">
        <v>51</v>
      </c>
      <c r="H100" t="s">
        <v>52</v>
      </c>
      <c r="I100" t="s">
        <v>53</v>
      </c>
      <c r="J100" t="s">
        <v>38</v>
      </c>
      <c r="K100" t="s">
        <v>39</v>
      </c>
      <c r="L100" t="s">
        <v>40</v>
      </c>
      <c r="M100" t="s">
        <v>49</v>
      </c>
      <c r="N100">
        <v>4</v>
      </c>
      <c r="O100">
        <v>52320</v>
      </c>
      <c r="P100">
        <v>0</v>
      </c>
      <c r="Q100">
        <v>44434</v>
      </c>
      <c r="R100">
        <v>209280</v>
      </c>
      <c r="S100">
        <v>177736</v>
      </c>
      <c r="T100">
        <v>31544</v>
      </c>
      <c r="U100">
        <v>0.1507262996941896</v>
      </c>
      <c r="V100" t="s">
        <v>120</v>
      </c>
    </row>
    <row r="101" spans="1:22" x14ac:dyDescent="0.3">
      <c r="A101" t="s">
        <v>4412</v>
      </c>
      <c r="B101" s="33">
        <v>45990</v>
      </c>
      <c r="C101">
        <v>2025</v>
      </c>
      <c r="D101">
        <v>11</v>
      </c>
      <c r="E101" t="s">
        <v>4619</v>
      </c>
      <c r="F101" t="s">
        <v>4616</v>
      </c>
      <c r="G101" t="s">
        <v>51</v>
      </c>
      <c r="H101" t="s">
        <v>79</v>
      </c>
      <c r="I101" t="s">
        <v>80</v>
      </c>
      <c r="J101" t="s">
        <v>46</v>
      </c>
      <c r="K101" t="s">
        <v>61</v>
      </c>
      <c r="L101" t="s">
        <v>76</v>
      </c>
      <c r="M101" t="s">
        <v>49</v>
      </c>
      <c r="N101">
        <v>3</v>
      </c>
      <c r="O101">
        <v>227</v>
      </c>
      <c r="P101">
        <v>0.15</v>
      </c>
      <c r="Q101">
        <v>98</v>
      </c>
      <c r="R101">
        <v>578.85</v>
      </c>
      <c r="S101">
        <v>294</v>
      </c>
      <c r="T101">
        <v>284.85000000000002</v>
      </c>
      <c r="U101">
        <v>0.49209639803057786</v>
      </c>
      <c r="V101" t="s">
        <v>42</v>
      </c>
    </row>
    <row r="102" spans="1:22" x14ac:dyDescent="0.3">
      <c r="A102" t="s">
        <v>4411</v>
      </c>
      <c r="B102" s="33">
        <v>45990</v>
      </c>
      <c r="C102">
        <v>2025</v>
      </c>
      <c r="D102">
        <v>11</v>
      </c>
      <c r="E102" t="s">
        <v>4619</v>
      </c>
      <c r="F102" t="s">
        <v>4616</v>
      </c>
      <c r="G102" t="s">
        <v>51</v>
      </c>
      <c r="H102" t="s">
        <v>79</v>
      </c>
      <c r="I102" t="s">
        <v>80</v>
      </c>
      <c r="J102" t="s">
        <v>54</v>
      </c>
      <c r="K102" t="s">
        <v>84</v>
      </c>
      <c r="L102" t="s">
        <v>48</v>
      </c>
      <c r="M102" t="s">
        <v>49</v>
      </c>
      <c r="N102">
        <v>4</v>
      </c>
      <c r="O102">
        <v>2192</v>
      </c>
      <c r="P102">
        <v>0.1</v>
      </c>
      <c r="Q102">
        <v>1078</v>
      </c>
      <c r="R102">
        <v>7891.2</v>
      </c>
      <c r="S102">
        <v>4312</v>
      </c>
      <c r="T102">
        <v>3579.2</v>
      </c>
      <c r="U102">
        <v>0.45356853203568531</v>
      </c>
      <c r="V102" t="s">
        <v>42</v>
      </c>
    </row>
    <row r="103" spans="1:22" x14ac:dyDescent="0.3">
      <c r="A103" t="s">
        <v>4407</v>
      </c>
      <c r="B103" s="33">
        <v>45990</v>
      </c>
      <c r="C103">
        <v>2025</v>
      </c>
      <c r="D103">
        <v>11</v>
      </c>
      <c r="E103" t="s">
        <v>4619</v>
      </c>
      <c r="F103" t="s">
        <v>4616</v>
      </c>
      <c r="G103" t="s">
        <v>51</v>
      </c>
      <c r="H103" t="s">
        <v>106</v>
      </c>
      <c r="I103" t="s">
        <v>107</v>
      </c>
      <c r="J103" t="s">
        <v>38</v>
      </c>
      <c r="K103" t="s">
        <v>104</v>
      </c>
      <c r="L103" t="s">
        <v>40</v>
      </c>
      <c r="M103" t="s">
        <v>56</v>
      </c>
      <c r="N103">
        <v>2</v>
      </c>
      <c r="O103">
        <v>1554</v>
      </c>
      <c r="P103">
        <v>0</v>
      </c>
      <c r="Q103">
        <v>781</v>
      </c>
      <c r="R103">
        <v>3108</v>
      </c>
      <c r="S103">
        <v>1562</v>
      </c>
      <c r="T103">
        <v>1546</v>
      </c>
      <c r="U103">
        <v>0.49742599742599741</v>
      </c>
      <c r="V103" t="s">
        <v>42</v>
      </c>
    </row>
    <row r="104" spans="1:22" x14ac:dyDescent="0.3">
      <c r="A104" t="s">
        <v>4404</v>
      </c>
      <c r="B104" s="33">
        <v>45989</v>
      </c>
      <c r="C104">
        <v>2025</v>
      </c>
      <c r="D104">
        <v>11</v>
      </c>
      <c r="E104" t="s">
        <v>4619</v>
      </c>
      <c r="F104" t="s">
        <v>4616</v>
      </c>
      <c r="G104" t="s">
        <v>51</v>
      </c>
      <c r="H104" t="s">
        <v>79</v>
      </c>
      <c r="I104" t="s">
        <v>80</v>
      </c>
      <c r="J104" t="s">
        <v>46</v>
      </c>
      <c r="K104" t="s">
        <v>89</v>
      </c>
      <c r="L104" t="s">
        <v>40</v>
      </c>
      <c r="M104" t="s">
        <v>56</v>
      </c>
      <c r="N104">
        <v>1</v>
      </c>
      <c r="O104">
        <v>2411</v>
      </c>
      <c r="P104">
        <v>0.05</v>
      </c>
      <c r="Q104">
        <v>1377</v>
      </c>
      <c r="R104">
        <v>2290.4499999999998</v>
      </c>
      <c r="S104">
        <v>1377</v>
      </c>
      <c r="T104">
        <v>913.44999999999982</v>
      </c>
      <c r="U104">
        <v>0.39880809447925075</v>
      </c>
      <c r="V104" t="s">
        <v>42</v>
      </c>
    </row>
    <row r="105" spans="1:22" x14ac:dyDescent="0.3">
      <c r="A105" t="s">
        <v>4403</v>
      </c>
      <c r="B105" s="33">
        <v>45989</v>
      </c>
      <c r="C105">
        <v>2025</v>
      </c>
      <c r="D105">
        <v>11</v>
      </c>
      <c r="E105" t="s">
        <v>4619</v>
      </c>
      <c r="F105" t="s">
        <v>4616</v>
      </c>
      <c r="G105" t="s">
        <v>51</v>
      </c>
      <c r="H105" t="s">
        <v>106</v>
      </c>
      <c r="I105" t="s">
        <v>107</v>
      </c>
      <c r="J105" t="s">
        <v>54</v>
      </c>
      <c r="K105" t="s">
        <v>55</v>
      </c>
      <c r="L105" t="s">
        <v>76</v>
      </c>
      <c r="M105" t="s">
        <v>41</v>
      </c>
      <c r="N105">
        <v>1</v>
      </c>
      <c r="O105">
        <v>2880</v>
      </c>
      <c r="P105">
        <v>0.2</v>
      </c>
      <c r="Q105">
        <v>1763</v>
      </c>
      <c r="R105">
        <v>2304</v>
      </c>
      <c r="S105">
        <v>1763</v>
      </c>
      <c r="T105">
        <v>541</v>
      </c>
      <c r="U105">
        <v>0.23480902777777779</v>
      </c>
      <c r="V105" t="s">
        <v>42</v>
      </c>
    </row>
    <row r="106" spans="1:22" x14ac:dyDescent="0.3">
      <c r="A106" t="s">
        <v>4402</v>
      </c>
      <c r="B106" s="33">
        <v>45989</v>
      </c>
      <c r="C106">
        <v>2025</v>
      </c>
      <c r="D106">
        <v>11</v>
      </c>
      <c r="E106" t="s">
        <v>4619</v>
      </c>
      <c r="F106" t="s">
        <v>4616</v>
      </c>
      <c r="G106" t="s">
        <v>51</v>
      </c>
      <c r="H106" t="s">
        <v>52</v>
      </c>
      <c r="I106" t="s">
        <v>53</v>
      </c>
      <c r="J106" t="s">
        <v>46</v>
      </c>
      <c r="K106" t="s">
        <v>66</v>
      </c>
      <c r="L106" t="s">
        <v>48</v>
      </c>
      <c r="M106" t="s">
        <v>49</v>
      </c>
      <c r="N106">
        <v>2</v>
      </c>
      <c r="O106">
        <v>287</v>
      </c>
      <c r="P106">
        <v>0.05</v>
      </c>
      <c r="Q106">
        <v>112</v>
      </c>
      <c r="R106">
        <v>545.29999999999995</v>
      </c>
      <c r="S106">
        <v>224</v>
      </c>
      <c r="T106">
        <v>321.29999999999995</v>
      </c>
      <c r="U106">
        <v>0.58921694480102693</v>
      </c>
      <c r="V106" t="s">
        <v>42</v>
      </c>
    </row>
    <row r="107" spans="1:22" x14ac:dyDescent="0.3">
      <c r="A107" t="s">
        <v>4401</v>
      </c>
      <c r="B107" s="33">
        <v>45989</v>
      </c>
      <c r="C107">
        <v>2025</v>
      </c>
      <c r="D107">
        <v>11</v>
      </c>
      <c r="E107" t="s">
        <v>4619</v>
      </c>
      <c r="F107" t="s">
        <v>4616</v>
      </c>
      <c r="G107" t="s">
        <v>51</v>
      </c>
      <c r="H107" t="s">
        <v>106</v>
      </c>
      <c r="I107" t="s">
        <v>107</v>
      </c>
      <c r="J107" t="s">
        <v>81</v>
      </c>
      <c r="K107" t="s">
        <v>94</v>
      </c>
      <c r="L107" t="s">
        <v>40</v>
      </c>
      <c r="M107" t="s">
        <v>49</v>
      </c>
      <c r="N107">
        <v>1</v>
      </c>
      <c r="O107">
        <v>29657</v>
      </c>
      <c r="P107">
        <v>0.35</v>
      </c>
      <c r="Q107">
        <v>20546</v>
      </c>
      <c r="R107">
        <v>19277.05</v>
      </c>
      <c r="S107">
        <v>20546</v>
      </c>
      <c r="T107">
        <v>-1268.9500000000007</v>
      </c>
      <c r="U107">
        <v>-6.5826980788035561E-2</v>
      </c>
      <c r="V107" t="s">
        <v>42</v>
      </c>
    </row>
    <row r="108" spans="1:22" x14ac:dyDescent="0.3">
      <c r="A108" t="s">
        <v>193</v>
      </c>
      <c r="B108" s="33">
        <v>44953</v>
      </c>
      <c r="C108">
        <v>2023</v>
      </c>
      <c r="D108">
        <v>1</v>
      </c>
      <c r="E108" t="s">
        <v>4617</v>
      </c>
      <c r="F108" t="s">
        <v>4618</v>
      </c>
      <c r="G108" t="s">
        <v>51</v>
      </c>
      <c r="H108" t="s">
        <v>106</v>
      </c>
      <c r="I108" t="s">
        <v>107</v>
      </c>
      <c r="J108" t="s">
        <v>81</v>
      </c>
      <c r="K108" t="s">
        <v>130</v>
      </c>
      <c r="L108" t="s">
        <v>76</v>
      </c>
      <c r="M108" t="s">
        <v>41</v>
      </c>
      <c r="N108">
        <v>2</v>
      </c>
      <c r="O108">
        <v>13354</v>
      </c>
      <c r="P108">
        <v>0.35</v>
      </c>
      <c r="Q108">
        <v>7962</v>
      </c>
      <c r="R108">
        <v>17360.2</v>
      </c>
      <c r="S108">
        <v>15924</v>
      </c>
      <c r="T108">
        <v>1436.2000000000007</v>
      </c>
      <c r="U108">
        <v>8.272946164214702E-2</v>
      </c>
      <c r="V108" t="s">
        <v>42</v>
      </c>
    </row>
    <row r="109" spans="1:22" x14ac:dyDescent="0.3">
      <c r="A109" t="s">
        <v>4400</v>
      </c>
      <c r="B109" s="33">
        <v>45988</v>
      </c>
      <c r="C109">
        <v>2025</v>
      </c>
      <c r="D109">
        <v>11</v>
      </c>
      <c r="E109" t="s">
        <v>4619</v>
      </c>
      <c r="F109" t="s">
        <v>4616</v>
      </c>
      <c r="G109" t="s">
        <v>51</v>
      </c>
      <c r="H109" t="s">
        <v>52</v>
      </c>
      <c r="I109" t="s">
        <v>53</v>
      </c>
      <c r="J109" t="s">
        <v>46</v>
      </c>
      <c r="K109" t="s">
        <v>66</v>
      </c>
      <c r="L109" t="s">
        <v>40</v>
      </c>
      <c r="M109" t="s">
        <v>49</v>
      </c>
      <c r="N109">
        <v>2</v>
      </c>
      <c r="O109">
        <v>319</v>
      </c>
      <c r="P109">
        <v>0.05</v>
      </c>
      <c r="Q109">
        <v>125</v>
      </c>
      <c r="R109">
        <v>606.1</v>
      </c>
      <c r="S109">
        <v>250</v>
      </c>
      <c r="T109">
        <v>356.1</v>
      </c>
      <c r="U109">
        <v>0.58752681075730084</v>
      </c>
      <c r="V109" t="s">
        <v>42</v>
      </c>
    </row>
    <row r="110" spans="1:22" x14ac:dyDescent="0.3">
      <c r="A110" t="s">
        <v>4398</v>
      </c>
      <c r="B110" s="33">
        <v>45988</v>
      </c>
      <c r="C110">
        <v>2025</v>
      </c>
      <c r="D110">
        <v>11</v>
      </c>
      <c r="E110" t="s">
        <v>4619</v>
      </c>
      <c r="F110" t="s">
        <v>4616</v>
      </c>
      <c r="G110" t="s">
        <v>51</v>
      </c>
      <c r="H110" t="s">
        <v>79</v>
      </c>
      <c r="I110" t="s">
        <v>80</v>
      </c>
      <c r="J110" t="s">
        <v>38</v>
      </c>
      <c r="K110" t="s">
        <v>75</v>
      </c>
      <c r="L110" t="s">
        <v>48</v>
      </c>
      <c r="M110" t="s">
        <v>41</v>
      </c>
      <c r="N110">
        <v>1</v>
      </c>
      <c r="O110">
        <v>10679</v>
      </c>
      <c r="P110">
        <v>0.05</v>
      </c>
      <c r="Q110">
        <v>8056</v>
      </c>
      <c r="R110">
        <v>10145.049999999999</v>
      </c>
      <c r="S110">
        <v>8056</v>
      </c>
      <c r="T110">
        <v>2089.0499999999993</v>
      </c>
      <c r="U110">
        <v>0.20591815713081743</v>
      </c>
      <c r="V110" t="s">
        <v>42</v>
      </c>
    </row>
    <row r="111" spans="1:22" x14ac:dyDescent="0.3">
      <c r="A111" t="s">
        <v>4389</v>
      </c>
      <c r="B111" s="33">
        <v>45987</v>
      </c>
      <c r="C111">
        <v>2025</v>
      </c>
      <c r="D111">
        <v>11</v>
      </c>
      <c r="E111" t="s">
        <v>4619</v>
      </c>
      <c r="F111" t="s">
        <v>4616</v>
      </c>
      <c r="G111" t="s">
        <v>51</v>
      </c>
      <c r="H111" t="s">
        <v>79</v>
      </c>
      <c r="I111" t="s">
        <v>80</v>
      </c>
      <c r="J111" t="s">
        <v>54</v>
      </c>
      <c r="K111" t="s">
        <v>84</v>
      </c>
      <c r="L111" t="s">
        <v>48</v>
      </c>
      <c r="M111" t="s">
        <v>41</v>
      </c>
      <c r="N111">
        <v>4</v>
      </c>
      <c r="O111">
        <v>2374</v>
      </c>
      <c r="P111">
        <v>0.2</v>
      </c>
      <c r="Q111">
        <v>1156</v>
      </c>
      <c r="R111">
        <v>7596.8</v>
      </c>
      <c r="S111">
        <v>4624</v>
      </c>
      <c r="T111">
        <v>2972.8</v>
      </c>
      <c r="U111">
        <v>0.39132266217354678</v>
      </c>
      <c r="V111" t="s">
        <v>42</v>
      </c>
    </row>
    <row r="112" spans="1:22" x14ac:dyDescent="0.3">
      <c r="A112" t="s">
        <v>4387</v>
      </c>
      <c r="B112" s="33">
        <v>45987</v>
      </c>
      <c r="C112">
        <v>2025</v>
      </c>
      <c r="D112">
        <v>11</v>
      </c>
      <c r="E112" t="s">
        <v>4619</v>
      </c>
      <c r="F112" t="s">
        <v>4616</v>
      </c>
      <c r="G112" t="s">
        <v>51</v>
      </c>
      <c r="H112" t="s">
        <v>52</v>
      </c>
      <c r="I112" t="s">
        <v>53</v>
      </c>
      <c r="J112" t="s">
        <v>38</v>
      </c>
      <c r="K112" t="s">
        <v>118</v>
      </c>
      <c r="L112" t="s">
        <v>40</v>
      </c>
      <c r="M112" t="s">
        <v>56</v>
      </c>
      <c r="N112">
        <v>1</v>
      </c>
      <c r="O112">
        <v>16599</v>
      </c>
      <c r="P112">
        <v>0.15</v>
      </c>
      <c r="Q112">
        <v>12585</v>
      </c>
      <c r="R112">
        <v>14109.15</v>
      </c>
      <c r="S112">
        <v>12585</v>
      </c>
      <c r="T112">
        <v>1524.1499999999996</v>
      </c>
      <c r="U112">
        <v>0.10802564293384079</v>
      </c>
      <c r="V112" t="s">
        <v>42</v>
      </c>
    </row>
    <row r="113" spans="1:22" x14ac:dyDescent="0.3">
      <c r="A113" t="s">
        <v>198</v>
      </c>
      <c r="B113" s="33">
        <v>44954</v>
      </c>
      <c r="C113">
        <v>2023</v>
      </c>
      <c r="D113">
        <v>1</v>
      </c>
      <c r="E113" t="s">
        <v>4617</v>
      </c>
      <c r="F113" t="s">
        <v>4618</v>
      </c>
      <c r="G113" t="s">
        <v>51</v>
      </c>
      <c r="H113" t="s">
        <v>52</v>
      </c>
      <c r="I113" t="s">
        <v>53</v>
      </c>
      <c r="J113" t="s">
        <v>54</v>
      </c>
      <c r="K113" t="s">
        <v>99</v>
      </c>
      <c r="L113" t="s">
        <v>48</v>
      </c>
      <c r="M113" t="s">
        <v>56</v>
      </c>
      <c r="N113">
        <v>1</v>
      </c>
      <c r="O113">
        <v>1868</v>
      </c>
      <c r="P113">
        <v>0.05</v>
      </c>
      <c r="Q113">
        <v>947</v>
      </c>
      <c r="R113">
        <v>1774.6</v>
      </c>
      <c r="S113">
        <v>947</v>
      </c>
      <c r="T113">
        <v>827.59999999999991</v>
      </c>
      <c r="U113">
        <v>0.4663586160261467</v>
      </c>
      <c r="V113" t="s">
        <v>42</v>
      </c>
    </row>
    <row r="114" spans="1:22" x14ac:dyDescent="0.3">
      <c r="A114" t="s">
        <v>4386</v>
      </c>
      <c r="B114" s="33">
        <v>45987</v>
      </c>
      <c r="C114">
        <v>2025</v>
      </c>
      <c r="D114">
        <v>11</v>
      </c>
      <c r="E114" t="s">
        <v>4619</v>
      </c>
      <c r="F114" t="s">
        <v>4616</v>
      </c>
      <c r="G114" t="s">
        <v>51</v>
      </c>
      <c r="H114" t="s">
        <v>106</v>
      </c>
      <c r="I114" t="s">
        <v>107</v>
      </c>
      <c r="J114" t="s">
        <v>38</v>
      </c>
      <c r="K114" t="s">
        <v>104</v>
      </c>
      <c r="L114" t="s">
        <v>40</v>
      </c>
      <c r="M114" t="s">
        <v>56</v>
      </c>
      <c r="N114">
        <v>2</v>
      </c>
      <c r="O114">
        <v>1474</v>
      </c>
      <c r="P114">
        <v>0.15</v>
      </c>
      <c r="Q114">
        <v>737</v>
      </c>
      <c r="R114">
        <v>2505.7999999999997</v>
      </c>
      <c r="S114">
        <v>1474</v>
      </c>
      <c r="T114">
        <v>1031.7999999999997</v>
      </c>
      <c r="U114">
        <v>0.41176470588235287</v>
      </c>
      <c r="V114" t="s">
        <v>42</v>
      </c>
    </row>
    <row r="115" spans="1:22" x14ac:dyDescent="0.3">
      <c r="A115" t="s">
        <v>200</v>
      </c>
      <c r="B115" s="33">
        <v>44955</v>
      </c>
      <c r="C115">
        <v>2023</v>
      </c>
      <c r="D115">
        <v>1</v>
      </c>
      <c r="E115" t="s">
        <v>4617</v>
      </c>
      <c r="F115" t="s">
        <v>4618</v>
      </c>
      <c r="G115" t="s">
        <v>51</v>
      </c>
      <c r="H115" t="s">
        <v>106</v>
      </c>
      <c r="I115" t="s">
        <v>107</v>
      </c>
      <c r="J115" t="s">
        <v>46</v>
      </c>
      <c r="K115" t="s">
        <v>47</v>
      </c>
      <c r="L115" t="s">
        <v>40</v>
      </c>
      <c r="M115" t="s">
        <v>49</v>
      </c>
      <c r="N115">
        <v>1</v>
      </c>
      <c r="O115">
        <v>477</v>
      </c>
      <c r="P115">
        <v>0.15</v>
      </c>
      <c r="Q115">
        <v>214</v>
      </c>
      <c r="R115">
        <v>405.45</v>
      </c>
      <c r="S115">
        <v>214</v>
      </c>
      <c r="T115">
        <v>191.45</v>
      </c>
      <c r="U115">
        <v>0.47219139228018248</v>
      </c>
      <c r="V115" t="s">
        <v>42</v>
      </c>
    </row>
    <row r="116" spans="1:22" x14ac:dyDescent="0.3">
      <c r="A116" t="s">
        <v>4384</v>
      </c>
      <c r="B116" s="33">
        <v>45986</v>
      </c>
      <c r="C116">
        <v>2025</v>
      </c>
      <c r="D116">
        <v>11</v>
      </c>
      <c r="E116" t="s">
        <v>4619</v>
      </c>
      <c r="F116" t="s">
        <v>4616</v>
      </c>
      <c r="G116" t="s">
        <v>51</v>
      </c>
      <c r="H116" t="s">
        <v>52</v>
      </c>
      <c r="I116" t="s">
        <v>53</v>
      </c>
      <c r="J116" t="s">
        <v>54</v>
      </c>
      <c r="K116" t="s">
        <v>99</v>
      </c>
      <c r="L116" t="s">
        <v>76</v>
      </c>
      <c r="M116" t="s">
        <v>41</v>
      </c>
      <c r="N116">
        <v>3</v>
      </c>
      <c r="O116">
        <v>1749</v>
      </c>
      <c r="P116">
        <v>0.05</v>
      </c>
      <c r="Q116">
        <v>887</v>
      </c>
      <c r="R116">
        <v>4984.6499999999996</v>
      </c>
      <c r="S116">
        <v>2661</v>
      </c>
      <c r="T116">
        <v>2323.6499999999996</v>
      </c>
      <c r="U116">
        <v>0.46616111462188914</v>
      </c>
      <c r="V116" t="s">
        <v>42</v>
      </c>
    </row>
    <row r="117" spans="1:22" x14ac:dyDescent="0.3">
      <c r="A117" t="s">
        <v>202</v>
      </c>
      <c r="B117" s="33">
        <v>44955</v>
      </c>
      <c r="C117">
        <v>2023</v>
      </c>
      <c r="D117">
        <v>1</v>
      </c>
      <c r="E117" t="s">
        <v>4617</v>
      </c>
      <c r="F117" t="s">
        <v>4618</v>
      </c>
      <c r="G117" t="s">
        <v>51</v>
      </c>
      <c r="H117" t="s">
        <v>52</v>
      </c>
      <c r="I117" t="s">
        <v>53</v>
      </c>
      <c r="J117" t="s">
        <v>46</v>
      </c>
      <c r="K117" t="s">
        <v>66</v>
      </c>
      <c r="L117" t="s">
        <v>48</v>
      </c>
      <c r="M117" t="s">
        <v>49</v>
      </c>
      <c r="N117">
        <v>2</v>
      </c>
      <c r="O117">
        <v>276</v>
      </c>
      <c r="P117">
        <v>0</v>
      </c>
      <c r="Q117">
        <v>109</v>
      </c>
      <c r="R117">
        <v>552</v>
      </c>
      <c r="S117">
        <v>218</v>
      </c>
      <c r="T117">
        <v>334</v>
      </c>
      <c r="U117">
        <v>0.60507246376811596</v>
      </c>
      <c r="V117" t="s">
        <v>42</v>
      </c>
    </row>
    <row r="118" spans="1:22" x14ac:dyDescent="0.3">
      <c r="A118" t="s">
        <v>203</v>
      </c>
      <c r="B118" s="33">
        <v>44957</v>
      </c>
      <c r="C118">
        <v>2023</v>
      </c>
      <c r="D118">
        <v>1</v>
      </c>
      <c r="E118" t="s">
        <v>4617</v>
      </c>
      <c r="F118" t="s">
        <v>4618</v>
      </c>
      <c r="G118" t="s">
        <v>51</v>
      </c>
      <c r="H118" t="s">
        <v>106</v>
      </c>
      <c r="I118" t="s">
        <v>107</v>
      </c>
      <c r="J118" t="s">
        <v>81</v>
      </c>
      <c r="K118" t="s">
        <v>130</v>
      </c>
      <c r="L118" t="s">
        <v>40</v>
      </c>
      <c r="M118" t="s">
        <v>49</v>
      </c>
      <c r="N118">
        <v>8</v>
      </c>
      <c r="O118">
        <v>15377</v>
      </c>
      <c r="P118">
        <v>0.25</v>
      </c>
      <c r="Q118">
        <v>9212</v>
      </c>
      <c r="R118">
        <v>92262</v>
      </c>
      <c r="S118">
        <v>73696</v>
      </c>
      <c r="T118">
        <v>18566</v>
      </c>
      <c r="U118">
        <v>0.20123127614836012</v>
      </c>
      <c r="V118" t="s">
        <v>42</v>
      </c>
    </row>
    <row r="119" spans="1:22" x14ac:dyDescent="0.3">
      <c r="A119" t="s">
        <v>204</v>
      </c>
      <c r="B119" s="33">
        <v>44957</v>
      </c>
      <c r="C119">
        <v>2023</v>
      </c>
      <c r="D119">
        <v>1</v>
      </c>
      <c r="E119" t="s">
        <v>4617</v>
      </c>
      <c r="F119" t="s">
        <v>4618</v>
      </c>
      <c r="G119" t="s">
        <v>51</v>
      </c>
      <c r="H119" t="s">
        <v>106</v>
      </c>
      <c r="I119" t="s">
        <v>107</v>
      </c>
      <c r="J119" t="s">
        <v>38</v>
      </c>
      <c r="K119" t="s">
        <v>104</v>
      </c>
      <c r="L119" t="s">
        <v>40</v>
      </c>
      <c r="M119" t="s">
        <v>56</v>
      </c>
      <c r="N119">
        <v>5</v>
      </c>
      <c r="O119">
        <v>1504</v>
      </c>
      <c r="P119">
        <v>0.15</v>
      </c>
      <c r="Q119">
        <v>755</v>
      </c>
      <c r="R119">
        <v>6392</v>
      </c>
      <c r="S119">
        <v>3775</v>
      </c>
      <c r="T119">
        <v>2617</v>
      </c>
      <c r="U119">
        <v>0.40941802252816017</v>
      </c>
      <c r="V119" t="s">
        <v>42</v>
      </c>
    </row>
    <row r="120" spans="1:22" x14ac:dyDescent="0.3">
      <c r="A120" t="s">
        <v>205</v>
      </c>
      <c r="B120" s="33">
        <v>44957</v>
      </c>
      <c r="C120">
        <v>2023</v>
      </c>
      <c r="D120">
        <v>1</v>
      </c>
      <c r="E120" t="s">
        <v>4617</v>
      </c>
      <c r="F120" t="s">
        <v>4618</v>
      </c>
      <c r="G120" t="s">
        <v>51</v>
      </c>
      <c r="H120" t="s">
        <v>52</v>
      </c>
      <c r="I120" t="s">
        <v>53</v>
      </c>
      <c r="J120" t="s">
        <v>81</v>
      </c>
      <c r="K120" t="s">
        <v>94</v>
      </c>
      <c r="L120" t="s">
        <v>40</v>
      </c>
      <c r="M120" t="s">
        <v>41</v>
      </c>
      <c r="N120">
        <v>1</v>
      </c>
      <c r="O120">
        <v>31014</v>
      </c>
      <c r="P120">
        <v>0.35</v>
      </c>
      <c r="Q120">
        <v>21690</v>
      </c>
      <c r="R120">
        <v>20159.100000000002</v>
      </c>
      <c r="S120">
        <v>21690</v>
      </c>
      <c r="T120">
        <v>-1530.8999999999978</v>
      </c>
      <c r="U120">
        <v>-7.5940890218313198E-2</v>
      </c>
      <c r="V120" t="s">
        <v>42</v>
      </c>
    </row>
    <row r="121" spans="1:22" x14ac:dyDescent="0.3">
      <c r="A121" t="s">
        <v>4383</v>
      </c>
      <c r="B121" s="33">
        <v>45986</v>
      </c>
      <c r="C121">
        <v>2025</v>
      </c>
      <c r="D121">
        <v>11</v>
      </c>
      <c r="E121" t="s">
        <v>4619</v>
      </c>
      <c r="F121" t="s">
        <v>4616</v>
      </c>
      <c r="G121" t="s">
        <v>51</v>
      </c>
      <c r="H121" t="s">
        <v>52</v>
      </c>
      <c r="I121" t="s">
        <v>53</v>
      </c>
      <c r="J121" t="s">
        <v>38</v>
      </c>
      <c r="K121" t="s">
        <v>104</v>
      </c>
      <c r="L121" t="s">
        <v>76</v>
      </c>
      <c r="M121" t="s">
        <v>49</v>
      </c>
      <c r="N121">
        <v>2</v>
      </c>
      <c r="O121">
        <v>1612</v>
      </c>
      <c r="P121">
        <v>0.15</v>
      </c>
      <c r="Q121">
        <v>810</v>
      </c>
      <c r="R121">
        <v>2740.4</v>
      </c>
      <c r="S121">
        <v>1620</v>
      </c>
      <c r="T121">
        <v>1120.4000000000001</v>
      </c>
      <c r="U121">
        <v>0.40884542402568969</v>
      </c>
      <c r="V121" t="s">
        <v>42</v>
      </c>
    </row>
    <row r="122" spans="1:22" x14ac:dyDescent="0.3">
      <c r="A122" t="s">
        <v>4379</v>
      </c>
      <c r="B122" s="33">
        <v>45985</v>
      </c>
      <c r="C122">
        <v>2025</v>
      </c>
      <c r="D122">
        <v>11</v>
      </c>
      <c r="E122" t="s">
        <v>4619</v>
      </c>
      <c r="F122" t="s">
        <v>4616</v>
      </c>
      <c r="G122" t="s">
        <v>51</v>
      </c>
      <c r="H122" t="s">
        <v>79</v>
      </c>
      <c r="I122" t="s">
        <v>80</v>
      </c>
      <c r="J122" t="s">
        <v>54</v>
      </c>
      <c r="K122" t="s">
        <v>84</v>
      </c>
      <c r="L122" t="s">
        <v>40</v>
      </c>
      <c r="M122" t="s">
        <v>49</v>
      </c>
      <c r="N122">
        <v>5</v>
      </c>
      <c r="O122">
        <v>2500</v>
      </c>
      <c r="P122">
        <v>0</v>
      </c>
      <c r="Q122">
        <v>1266</v>
      </c>
      <c r="R122">
        <v>12500</v>
      </c>
      <c r="S122">
        <v>6330</v>
      </c>
      <c r="T122">
        <v>6170</v>
      </c>
      <c r="U122">
        <v>0.49359999999999998</v>
      </c>
      <c r="V122" t="s">
        <v>42</v>
      </c>
    </row>
    <row r="123" spans="1:22" x14ac:dyDescent="0.3">
      <c r="A123" t="s">
        <v>208</v>
      </c>
      <c r="B123" s="33">
        <v>44958</v>
      </c>
      <c r="C123">
        <v>2023</v>
      </c>
      <c r="D123">
        <v>2</v>
      </c>
      <c r="E123" t="s">
        <v>4620</v>
      </c>
      <c r="F123" t="s">
        <v>4618</v>
      </c>
      <c r="G123" t="s">
        <v>51</v>
      </c>
      <c r="H123" t="s">
        <v>52</v>
      </c>
      <c r="I123" t="s">
        <v>53</v>
      </c>
      <c r="J123" t="s">
        <v>38</v>
      </c>
      <c r="K123" t="s">
        <v>104</v>
      </c>
      <c r="L123" t="s">
        <v>40</v>
      </c>
      <c r="M123" t="s">
        <v>56</v>
      </c>
      <c r="N123">
        <v>3</v>
      </c>
      <c r="O123">
        <v>1470</v>
      </c>
      <c r="P123">
        <v>0.05</v>
      </c>
      <c r="Q123">
        <v>718</v>
      </c>
      <c r="R123">
        <v>4189.5</v>
      </c>
      <c r="S123">
        <v>2154</v>
      </c>
      <c r="T123">
        <v>2035.5</v>
      </c>
      <c r="U123">
        <v>0.48585750089509488</v>
      </c>
      <c r="V123" t="s">
        <v>42</v>
      </c>
    </row>
    <row r="124" spans="1:22" x14ac:dyDescent="0.3">
      <c r="A124" t="s">
        <v>4375</v>
      </c>
      <c r="B124" s="33">
        <v>45985</v>
      </c>
      <c r="C124">
        <v>2025</v>
      </c>
      <c r="D124">
        <v>11</v>
      </c>
      <c r="E124" t="s">
        <v>4619</v>
      </c>
      <c r="F124" t="s">
        <v>4616</v>
      </c>
      <c r="G124" t="s">
        <v>51</v>
      </c>
      <c r="H124" t="s">
        <v>52</v>
      </c>
      <c r="I124" t="s">
        <v>53</v>
      </c>
      <c r="J124" t="s">
        <v>38</v>
      </c>
      <c r="K124" t="s">
        <v>39</v>
      </c>
      <c r="L124" t="s">
        <v>76</v>
      </c>
      <c r="M124" t="s">
        <v>49</v>
      </c>
      <c r="N124">
        <v>1</v>
      </c>
      <c r="O124">
        <v>47356</v>
      </c>
      <c r="P124">
        <v>0.15</v>
      </c>
      <c r="Q124">
        <v>40575</v>
      </c>
      <c r="R124">
        <v>40252.6</v>
      </c>
      <c r="S124">
        <v>40575</v>
      </c>
      <c r="T124">
        <v>-322.40000000000146</v>
      </c>
      <c r="U124">
        <v>-8.0094205094826537E-3</v>
      </c>
      <c r="V124" t="s">
        <v>42</v>
      </c>
    </row>
    <row r="125" spans="1:22" x14ac:dyDescent="0.3">
      <c r="A125" t="s">
        <v>4374</v>
      </c>
      <c r="B125" s="33">
        <v>45985</v>
      </c>
      <c r="C125">
        <v>2025</v>
      </c>
      <c r="D125">
        <v>11</v>
      </c>
      <c r="E125" t="s">
        <v>4619</v>
      </c>
      <c r="F125" t="s">
        <v>4616</v>
      </c>
      <c r="G125" t="s">
        <v>51</v>
      </c>
      <c r="H125" t="s">
        <v>106</v>
      </c>
      <c r="I125" t="s">
        <v>107</v>
      </c>
      <c r="J125" t="s">
        <v>38</v>
      </c>
      <c r="K125" t="s">
        <v>118</v>
      </c>
      <c r="L125" t="s">
        <v>40</v>
      </c>
      <c r="M125" t="s">
        <v>56</v>
      </c>
      <c r="N125">
        <v>1</v>
      </c>
      <c r="O125">
        <v>17360</v>
      </c>
      <c r="P125">
        <v>0</v>
      </c>
      <c r="Q125">
        <v>13701</v>
      </c>
      <c r="R125">
        <v>17360</v>
      </c>
      <c r="S125">
        <v>13701</v>
      </c>
      <c r="T125">
        <v>3659</v>
      </c>
      <c r="U125">
        <v>0.21077188940092165</v>
      </c>
      <c r="V125" t="s">
        <v>42</v>
      </c>
    </row>
    <row r="126" spans="1:22" x14ac:dyDescent="0.3">
      <c r="A126" t="s">
        <v>4370</v>
      </c>
      <c r="B126" s="33">
        <v>45985</v>
      </c>
      <c r="C126">
        <v>2025</v>
      </c>
      <c r="D126">
        <v>11</v>
      </c>
      <c r="E126" t="s">
        <v>4619</v>
      </c>
      <c r="F126" t="s">
        <v>4616</v>
      </c>
      <c r="G126" t="s">
        <v>51</v>
      </c>
      <c r="H126" t="s">
        <v>52</v>
      </c>
      <c r="I126" t="s">
        <v>53</v>
      </c>
      <c r="J126" t="s">
        <v>81</v>
      </c>
      <c r="K126" t="s">
        <v>82</v>
      </c>
      <c r="L126" t="s">
        <v>48</v>
      </c>
      <c r="M126" t="s">
        <v>49</v>
      </c>
      <c r="N126">
        <v>1</v>
      </c>
      <c r="O126">
        <v>6993</v>
      </c>
      <c r="P126">
        <v>0.3</v>
      </c>
      <c r="Q126">
        <v>3789</v>
      </c>
      <c r="R126">
        <v>4895.0999999999995</v>
      </c>
      <c r="S126">
        <v>3789</v>
      </c>
      <c r="T126">
        <v>1106.0999999999995</v>
      </c>
      <c r="U126">
        <v>0.22596065453208303</v>
      </c>
      <c r="V126" t="s">
        <v>42</v>
      </c>
    </row>
    <row r="127" spans="1:22" x14ac:dyDescent="0.3">
      <c r="A127" t="s">
        <v>212</v>
      </c>
      <c r="B127" s="33">
        <v>44959</v>
      </c>
      <c r="C127">
        <v>2023</v>
      </c>
      <c r="D127">
        <v>2</v>
      </c>
      <c r="E127" t="s">
        <v>4620</v>
      </c>
      <c r="F127" t="s">
        <v>4618</v>
      </c>
      <c r="G127" t="s">
        <v>51</v>
      </c>
      <c r="H127" t="s">
        <v>106</v>
      </c>
      <c r="I127" t="s">
        <v>107</v>
      </c>
      <c r="J127" t="s">
        <v>46</v>
      </c>
      <c r="K127" t="s">
        <v>89</v>
      </c>
      <c r="L127" t="s">
        <v>76</v>
      </c>
      <c r="M127" t="s">
        <v>56</v>
      </c>
      <c r="N127">
        <v>8</v>
      </c>
      <c r="O127">
        <v>1983</v>
      </c>
      <c r="P127">
        <v>0</v>
      </c>
      <c r="Q127">
        <v>1126</v>
      </c>
      <c r="R127">
        <v>15864</v>
      </c>
      <c r="S127">
        <v>9008</v>
      </c>
      <c r="T127">
        <v>6856</v>
      </c>
      <c r="U127">
        <v>0.43217347453353505</v>
      </c>
      <c r="V127" t="s">
        <v>42</v>
      </c>
    </row>
    <row r="128" spans="1:22" x14ac:dyDescent="0.3">
      <c r="A128" t="s">
        <v>4366</v>
      </c>
      <c r="B128" s="33">
        <v>45985</v>
      </c>
      <c r="C128">
        <v>2025</v>
      </c>
      <c r="D128">
        <v>11</v>
      </c>
      <c r="E128" t="s">
        <v>4619</v>
      </c>
      <c r="F128" t="s">
        <v>4616</v>
      </c>
      <c r="G128" t="s">
        <v>51</v>
      </c>
      <c r="H128" t="s">
        <v>79</v>
      </c>
      <c r="I128" t="s">
        <v>80</v>
      </c>
      <c r="J128" t="s">
        <v>81</v>
      </c>
      <c r="K128" t="s">
        <v>146</v>
      </c>
      <c r="L128" t="s">
        <v>40</v>
      </c>
      <c r="M128" t="s">
        <v>49</v>
      </c>
      <c r="N128">
        <v>3</v>
      </c>
      <c r="O128">
        <v>8993</v>
      </c>
      <c r="P128">
        <v>0.35</v>
      </c>
      <c r="Q128">
        <v>5412</v>
      </c>
      <c r="R128">
        <v>17536.350000000002</v>
      </c>
      <c r="S128">
        <v>16236</v>
      </c>
      <c r="T128">
        <v>1300.3500000000022</v>
      </c>
      <c r="U128">
        <v>7.4151690631174785E-2</v>
      </c>
      <c r="V128" t="s">
        <v>42</v>
      </c>
    </row>
    <row r="129" spans="1:22" x14ac:dyDescent="0.3">
      <c r="A129" t="s">
        <v>4365</v>
      </c>
      <c r="B129" s="33">
        <v>45985</v>
      </c>
      <c r="C129">
        <v>2025</v>
      </c>
      <c r="D129">
        <v>11</v>
      </c>
      <c r="E129" t="s">
        <v>4619</v>
      </c>
      <c r="F129" t="s">
        <v>4616</v>
      </c>
      <c r="G129" t="s">
        <v>51</v>
      </c>
      <c r="H129" t="s">
        <v>79</v>
      </c>
      <c r="I129" t="s">
        <v>80</v>
      </c>
      <c r="J129" t="s">
        <v>81</v>
      </c>
      <c r="K129" t="s">
        <v>130</v>
      </c>
      <c r="L129" t="s">
        <v>40</v>
      </c>
      <c r="M129" t="s">
        <v>56</v>
      </c>
      <c r="N129">
        <v>1</v>
      </c>
      <c r="O129">
        <v>14066</v>
      </c>
      <c r="P129">
        <v>0.2</v>
      </c>
      <c r="Q129">
        <v>8426</v>
      </c>
      <c r="R129">
        <v>11252.800000000001</v>
      </c>
      <c r="S129">
        <v>8426</v>
      </c>
      <c r="T129">
        <v>2826.8000000000011</v>
      </c>
      <c r="U129">
        <v>0.25120858808474344</v>
      </c>
      <c r="V129" t="s">
        <v>42</v>
      </c>
    </row>
    <row r="130" spans="1:22" x14ac:dyDescent="0.3">
      <c r="A130" t="s">
        <v>4363</v>
      </c>
      <c r="B130" s="33">
        <v>45984</v>
      </c>
      <c r="C130">
        <v>2025</v>
      </c>
      <c r="D130">
        <v>11</v>
      </c>
      <c r="E130" t="s">
        <v>4619</v>
      </c>
      <c r="F130" t="s">
        <v>4616</v>
      </c>
      <c r="G130" t="s">
        <v>51</v>
      </c>
      <c r="H130" t="s">
        <v>106</v>
      </c>
      <c r="I130" t="s">
        <v>107</v>
      </c>
      <c r="J130" t="s">
        <v>46</v>
      </c>
      <c r="K130" t="s">
        <v>66</v>
      </c>
      <c r="L130" t="s">
        <v>40</v>
      </c>
      <c r="M130" t="s">
        <v>49</v>
      </c>
      <c r="N130">
        <v>4</v>
      </c>
      <c r="O130">
        <v>278</v>
      </c>
      <c r="P130">
        <v>0</v>
      </c>
      <c r="Q130">
        <v>113</v>
      </c>
      <c r="R130">
        <v>1112</v>
      </c>
      <c r="S130">
        <v>452</v>
      </c>
      <c r="T130">
        <v>660</v>
      </c>
      <c r="U130">
        <v>0.59352517985611508</v>
      </c>
      <c r="V130" t="s">
        <v>42</v>
      </c>
    </row>
    <row r="131" spans="1:22" x14ac:dyDescent="0.3">
      <c r="A131" t="s">
        <v>4361</v>
      </c>
      <c r="B131" s="33">
        <v>45984</v>
      </c>
      <c r="C131">
        <v>2025</v>
      </c>
      <c r="D131">
        <v>11</v>
      </c>
      <c r="E131" t="s">
        <v>4619</v>
      </c>
      <c r="F131" t="s">
        <v>4616</v>
      </c>
      <c r="G131" t="s">
        <v>51</v>
      </c>
      <c r="H131" t="s">
        <v>106</v>
      </c>
      <c r="I131" t="s">
        <v>107</v>
      </c>
      <c r="J131" t="s">
        <v>38</v>
      </c>
      <c r="K131" t="s">
        <v>75</v>
      </c>
      <c r="L131" t="s">
        <v>40</v>
      </c>
      <c r="M131" t="s">
        <v>56</v>
      </c>
      <c r="N131">
        <v>1</v>
      </c>
      <c r="O131">
        <v>12035</v>
      </c>
      <c r="P131">
        <v>0.15</v>
      </c>
      <c r="Q131">
        <v>8755</v>
      </c>
      <c r="R131">
        <v>10229.75</v>
      </c>
      <c r="S131">
        <v>8755</v>
      </c>
      <c r="T131">
        <v>1474.75</v>
      </c>
      <c r="U131">
        <v>0.14416285832987122</v>
      </c>
      <c r="V131" t="s">
        <v>42</v>
      </c>
    </row>
    <row r="132" spans="1:22" x14ac:dyDescent="0.3">
      <c r="A132" t="s">
        <v>4357</v>
      </c>
      <c r="B132" s="33">
        <v>45983</v>
      </c>
      <c r="C132">
        <v>2025</v>
      </c>
      <c r="D132">
        <v>11</v>
      </c>
      <c r="E132" t="s">
        <v>4619</v>
      </c>
      <c r="F132" t="s">
        <v>4616</v>
      </c>
      <c r="G132" t="s">
        <v>51</v>
      </c>
      <c r="H132" t="s">
        <v>52</v>
      </c>
      <c r="I132" t="s">
        <v>53</v>
      </c>
      <c r="J132" t="s">
        <v>81</v>
      </c>
      <c r="K132" t="s">
        <v>82</v>
      </c>
      <c r="L132" t="s">
        <v>76</v>
      </c>
      <c r="M132" t="s">
        <v>49</v>
      </c>
      <c r="N132">
        <v>8</v>
      </c>
      <c r="O132">
        <v>6235</v>
      </c>
      <c r="P132">
        <v>0.2</v>
      </c>
      <c r="Q132">
        <v>3435</v>
      </c>
      <c r="R132">
        <v>39904</v>
      </c>
      <c r="S132">
        <v>27480</v>
      </c>
      <c r="T132">
        <v>12424</v>
      </c>
      <c r="U132">
        <v>0.31134723336006415</v>
      </c>
      <c r="V132" t="s">
        <v>42</v>
      </c>
    </row>
    <row r="133" spans="1:22" x14ac:dyDescent="0.3">
      <c r="A133" t="s">
        <v>4354</v>
      </c>
      <c r="B133" s="33">
        <v>45983</v>
      </c>
      <c r="C133">
        <v>2025</v>
      </c>
      <c r="D133">
        <v>11</v>
      </c>
      <c r="E133" t="s">
        <v>4619</v>
      </c>
      <c r="F133" t="s">
        <v>4616</v>
      </c>
      <c r="G133" t="s">
        <v>51</v>
      </c>
      <c r="H133" t="s">
        <v>106</v>
      </c>
      <c r="I133" t="s">
        <v>107</v>
      </c>
      <c r="J133" t="s">
        <v>38</v>
      </c>
      <c r="K133" t="s">
        <v>104</v>
      </c>
      <c r="L133" t="s">
        <v>76</v>
      </c>
      <c r="M133" t="s">
        <v>56</v>
      </c>
      <c r="N133">
        <v>8</v>
      </c>
      <c r="O133">
        <v>1603</v>
      </c>
      <c r="P133">
        <v>0.15</v>
      </c>
      <c r="Q133">
        <v>789</v>
      </c>
      <c r="R133">
        <v>10900.4</v>
      </c>
      <c r="S133">
        <v>6312</v>
      </c>
      <c r="T133">
        <v>4588.3999999999996</v>
      </c>
      <c r="U133">
        <v>0.4209386811493156</v>
      </c>
      <c r="V133" t="s">
        <v>42</v>
      </c>
    </row>
    <row r="134" spans="1:22" x14ac:dyDescent="0.3">
      <c r="A134" t="s">
        <v>4353</v>
      </c>
      <c r="B134" s="33">
        <v>45983</v>
      </c>
      <c r="C134">
        <v>2025</v>
      </c>
      <c r="D134">
        <v>11</v>
      </c>
      <c r="E134" t="s">
        <v>4619</v>
      </c>
      <c r="F134" t="s">
        <v>4616</v>
      </c>
      <c r="G134" t="s">
        <v>51</v>
      </c>
      <c r="H134" t="s">
        <v>52</v>
      </c>
      <c r="I134" t="s">
        <v>53</v>
      </c>
      <c r="J134" t="s">
        <v>81</v>
      </c>
      <c r="K134" t="s">
        <v>94</v>
      </c>
      <c r="L134" t="s">
        <v>40</v>
      </c>
      <c r="M134" t="s">
        <v>56</v>
      </c>
      <c r="N134">
        <v>3</v>
      </c>
      <c r="O134">
        <v>31449</v>
      </c>
      <c r="P134">
        <v>0.3</v>
      </c>
      <c r="Q134">
        <v>21020</v>
      </c>
      <c r="R134">
        <v>66042.899999999994</v>
      </c>
      <c r="S134">
        <v>63060</v>
      </c>
      <c r="T134">
        <v>2982.8999999999942</v>
      </c>
      <c r="U134">
        <v>4.5166096582675723E-2</v>
      </c>
      <c r="V134" t="s">
        <v>42</v>
      </c>
    </row>
    <row r="135" spans="1:22" x14ac:dyDescent="0.3">
      <c r="A135" t="s">
        <v>4350</v>
      </c>
      <c r="B135" s="33">
        <v>45981</v>
      </c>
      <c r="C135">
        <v>2025</v>
      </c>
      <c r="D135">
        <v>11</v>
      </c>
      <c r="E135" t="s">
        <v>4619</v>
      </c>
      <c r="F135" t="s">
        <v>4616</v>
      </c>
      <c r="G135" t="s">
        <v>51</v>
      </c>
      <c r="H135" t="s">
        <v>52</v>
      </c>
      <c r="I135" t="s">
        <v>53</v>
      </c>
      <c r="J135" t="s">
        <v>46</v>
      </c>
      <c r="K135" t="s">
        <v>61</v>
      </c>
      <c r="L135" t="s">
        <v>40</v>
      </c>
      <c r="M135" t="s">
        <v>49</v>
      </c>
      <c r="N135">
        <v>3</v>
      </c>
      <c r="O135">
        <v>233</v>
      </c>
      <c r="P135">
        <v>0.15</v>
      </c>
      <c r="Q135">
        <v>100</v>
      </c>
      <c r="R135">
        <v>594.15</v>
      </c>
      <c r="S135">
        <v>300</v>
      </c>
      <c r="T135">
        <v>294.14999999999998</v>
      </c>
      <c r="U135">
        <v>0.49507700075738448</v>
      </c>
      <c r="V135" t="s">
        <v>42</v>
      </c>
    </row>
    <row r="136" spans="1:22" x14ac:dyDescent="0.3">
      <c r="A136" t="s">
        <v>4349</v>
      </c>
      <c r="B136" s="33">
        <v>45981</v>
      </c>
      <c r="C136">
        <v>2025</v>
      </c>
      <c r="D136">
        <v>11</v>
      </c>
      <c r="E136" t="s">
        <v>4619</v>
      </c>
      <c r="F136" t="s">
        <v>4616</v>
      </c>
      <c r="G136" t="s">
        <v>51</v>
      </c>
      <c r="H136" t="s">
        <v>52</v>
      </c>
      <c r="I136" t="s">
        <v>53</v>
      </c>
      <c r="J136" t="s">
        <v>38</v>
      </c>
      <c r="K136" t="s">
        <v>75</v>
      </c>
      <c r="L136" t="s">
        <v>76</v>
      </c>
      <c r="M136" t="s">
        <v>56</v>
      </c>
      <c r="N136">
        <v>2</v>
      </c>
      <c r="O136">
        <v>10144</v>
      </c>
      <c r="P136">
        <v>0.05</v>
      </c>
      <c r="Q136">
        <v>7588</v>
      </c>
      <c r="R136">
        <v>19273.599999999999</v>
      </c>
      <c r="S136">
        <v>15176</v>
      </c>
      <c r="T136">
        <v>4097.5999999999985</v>
      </c>
      <c r="U136">
        <v>0.21260169350821845</v>
      </c>
      <c r="V136" t="s">
        <v>42</v>
      </c>
    </row>
    <row r="137" spans="1:22" x14ac:dyDescent="0.3">
      <c r="A137" t="s">
        <v>4342</v>
      </c>
      <c r="B137" s="33">
        <v>45980</v>
      </c>
      <c r="C137">
        <v>2025</v>
      </c>
      <c r="D137">
        <v>11</v>
      </c>
      <c r="E137" t="s">
        <v>4619</v>
      </c>
      <c r="F137" t="s">
        <v>4616</v>
      </c>
      <c r="G137" t="s">
        <v>51</v>
      </c>
      <c r="H137" t="s">
        <v>79</v>
      </c>
      <c r="I137" t="s">
        <v>80</v>
      </c>
      <c r="J137" t="s">
        <v>54</v>
      </c>
      <c r="K137" t="s">
        <v>84</v>
      </c>
      <c r="L137" t="s">
        <v>40</v>
      </c>
      <c r="M137" t="s">
        <v>56</v>
      </c>
      <c r="N137">
        <v>2</v>
      </c>
      <c r="O137">
        <v>2280</v>
      </c>
      <c r="P137">
        <v>0.1</v>
      </c>
      <c r="Q137">
        <v>1135</v>
      </c>
      <c r="R137">
        <v>4104</v>
      </c>
      <c r="S137">
        <v>2270</v>
      </c>
      <c r="T137">
        <v>1834</v>
      </c>
      <c r="U137">
        <v>0.44688109161793371</v>
      </c>
      <c r="V137" t="s">
        <v>42</v>
      </c>
    </row>
    <row r="138" spans="1:22" x14ac:dyDescent="0.3">
      <c r="A138" t="s">
        <v>4333</v>
      </c>
      <c r="B138" s="33">
        <v>45979</v>
      </c>
      <c r="C138">
        <v>2025</v>
      </c>
      <c r="D138">
        <v>11</v>
      </c>
      <c r="E138" t="s">
        <v>4619</v>
      </c>
      <c r="F138" t="s">
        <v>4616</v>
      </c>
      <c r="G138" t="s">
        <v>51</v>
      </c>
      <c r="H138" t="s">
        <v>106</v>
      </c>
      <c r="I138" t="s">
        <v>107</v>
      </c>
      <c r="J138" t="s">
        <v>38</v>
      </c>
      <c r="K138" t="s">
        <v>104</v>
      </c>
      <c r="L138" t="s">
        <v>76</v>
      </c>
      <c r="M138" t="s">
        <v>41</v>
      </c>
      <c r="N138">
        <v>4</v>
      </c>
      <c r="O138">
        <v>1500</v>
      </c>
      <c r="P138">
        <v>0.15</v>
      </c>
      <c r="Q138">
        <v>730</v>
      </c>
      <c r="R138">
        <v>5100</v>
      </c>
      <c r="S138">
        <v>2920</v>
      </c>
      <c r="T138">
        <v>2180</v>
      </c>
      <c r="U138">
        <v>0.42745098039215684</v>
      </c>
      <c r="V138" t="s">
        <v>42</v>
      </c>
    </row>
    <row r="139" spans="1:22" x14ac:dyDescent="0.3">
      <c r="A139" t="s">
        <v>224</v>
      </c>
      <c r="B139" s="33">
        <v>44961</v>
      </c>
      <c r="C139">
        <v>2023</v>
      </c>
      <c r="D139">
        <v>2</v>
      </c>
      <c r="E139" t="s">
        <v>4620</v>
      </c>
      <c r="F139" t="s">
        <v>4618</v>
      </c>
      <c r="G139" t="s">
        <v>51</v>
      </c>
      <c r="H139" t="s">
        <v>79</v>
      </c>
      <c r="I139" t="s">
        <v>80</v>
      </c>
      <c r="J139" t="s">
        <v>46</v>
      </c>
      <c r="K139" t="s">
        <v>66</v>
      </c>
      <c r="L139" t="s">
        <v>76</v>
      </c>
      <c r="M139" t="s">
        <v>56</v>
      </c>
      <c r="N139">
        <v>2</v>
      </c>
      <c r="O139">
        <v>327</v>
      </c>
      <c r="P139">
        <v>0</v>
      </c>
      <c r="Q139">
        <v>135</v>
      </c>
      <c r="R139">
        <v>654</v>
      </c>
      <c r="S139">
        <v>270</v>
      </c>
      <c r="T139">
        <v>384</v>
      </c>
      <c r="U139">
        <v>0.58715596330275233</v>
      </c>
      <c r="V139" t="s">
        <v>42</v>
      </c>
    </row>
    <row r="140" spans="1:22" x14ac:dyDescent="0.3">
      <c r="A140" t="s">
        <v>4329</v>
      </c>
      <c r="B140" s="33">
        <v>45978</v>
      </c>
      <c r="C140">
        <v>2025</v>
      </c>
      <c r="D140">
        <v>11</v>
      </c>
      <c r="E140" t="s">
        <v>4619</v>
      </c>
      <c r="F140" t="s">
        <v>4616</v>
      </c>
      <c r="G140" t="s">
        <v>51</v>
      </c>
      <c r="H140" t="s">
        <v>106</v>
      </c>
      <c r="I140" t="s">
        <v>107</v>
      </c>
      <c r="J140" t="s">
        <v>81</v>
      </c>
      <c r="K140" t="s">
        <v>146</v>
      </c>
      <c r="L140" t="s">
        <v>40</v>
      </c>
      <c r="M140" t="s">
        <v>41</v>
      </c>
      <c r="N140">
        <v>2</v>
      </c>
      <c r="O140">
        <v>9423</v>
      </c>
      <c r="P140">
        <v>0.25</v>
      </c>
      <c r="Q140">
        <v>5721</v>
      </c>
      <c r="R140">
        <v>14134.5</v>
      </c>
      <c r="S140">
        <v>11442</v>
      </c>
      <c r="T140">
        <v>2692.5</v>
      </c>
      <c r="U140">
        <v>0.19049135094980368</v>
      </c>
      <c r="V140" t="s">
        <v>42</v>
      </c>
    </row>
    <row r="141" spans="1:22" x14ac:dyDescent="0.3">
      <c r="A141" t="s">
        <v>4328</v>
      </c>
      <c r="B141" s="33">
        <v>45978</v>
      </c>
      <c r="C141">
        <v>2025</v>
      </c>
      <c r="D141">
        <v>11</v>
      </c>
      <c r="E141" t="s">
        <v>4619</v>
      </c>
      <c r="F141" t="s">
        <v>4616</v>
      </c>
      <c r="G141" t="s">
        <v>51</v>
      </c>
      <c r="H141" t="s">
        <v>106</v>
      </c>
      <c r="I141" t="s">
        <v>107</v>
      </c>
      <c r="J141" t="s">
        <v>38</v>
      </c>
      <c r="K141" t="s">
        <v>39</v>
      </c>
      <c r="L141" t="s">
        <v>48</v>
      </c>
      <c r="M141" t="s">
        <v>56</v>
      </c>
      <c r="N141">
        <v>1</v>
      </c>
      <c r="O141">
        <v>54987</v>
      </c>
      <c r="P141">
        <v>0.05</v>
      </c>
      <c r="Q141">
        <v>48094</v>
      </c>
      <c r="R141">
        <v>52237.649999999994</v>
      </c>
      <c r="S141">
        <v>48094</v>
      </c>
      <c r="T141">
        <v>4143.6499999999942</v>
      </c>
      <c r="U141">
        <v>7.932305530589516E-2</v>
      </c>
      <c r="V141" t="s">
        <v>42</v>
      </c>
    </row>
    <row r="142" spans="1:22" x14ac:dyDescent="0.3">
      <c r="A142" t="s">
        <v>4325</v>
      </c>
      <c r="B142" s="33">
        <v>45978</v>
      </c>
      <c r="C142">
        <v>2025</v>
      </c>
      <c r="D142">
        <v>11</v>
      </c>
      <c r="E142" t="s">
        <v>4619</v>
      </c>
      <c r="F142" t="s">
        <v>4616</v>
      </c>
      <c r="G142" t="s">
        <v>51</v>
      </c>
      <c r="H142" t="s">
        <v>79</v>
      </c>
      <c r="I142" t="s">
        <v>80</v>
      </c>
      <c r="J142" t="s">
        <v>46</v>
      </c>
      <c r="K142" t="s">
        <v>66</v>
      </c>
      <c r="L142" t="s">
        <v>40</v>
      </c>
      <c r="M142" t="s">
        <v>41</v>
      </c>
      <c r="N142">
        <v>3</v>
      </c>
      <c r="O142">
        <v>306</v>
      </c>
      <c r="P142">
        <v>0.15</v>
      </c>
      <c r="Q142">
        <v>122</v>
      </c>
      <c r="R142">
        <v>780.3</v>
      </c>
      <c r="S142">
        <v>366</v>
      </c>
      <c r="T142">
        <v>414.29999999999995</v>
      </c>
      <c r="U142">
        <v>0.5309496347558631</v>
      </c>
      <c r="V142" t="s">
        <v>42</v>
      </c>
    </row>
    <row r="143" spans="1:22" x14ac:dyDescent="0.3">
      <c r="A143" t="s">
        <v>228</v>
      </c>
      <c r="B143" s="33">
        <v>44962</v>
      </c>
      <c r="C143">
        <v>2023</v>
      </c>
      <c r="D143">
        <v>2</v>
      </c>
      <c r="E143" t="s">
        <v>4620</v>
      </c>
      <c r="F143" t="s">
        <v>4618</v>
      </c>
      <c r="G143" t="s">
        <v>51</v>
      </c>
      <c r="H143" t="s">
        <v>52</v>
      </c>
      <c r="I143" t="s">
        <v>53</v>
      </c>
      <c r="J143" t="s">
        <v>38</v>
      </c>
      <c r="K143" t="s">
        <v>39</v>
      </c>
      <c r="L143" t="s">
        <v>76</v>
      </c>
      <c r="M143" t="s">
        <v>49</v>
      </c>
      <c r="N143">
        <v>3</v>
      </c>
      <c r="O143">
        <v>48048</v>
      </c>
      <c r="P143">
        <v>0.15</v>
      </c>
      <c r="Q143">
        <v>40350</v>
      </c>
      <c r="R143">
        <v>122522.4</v>
      </c>
      <c r="S143">
        <v>121050</v>
      </c>
      <c r="T143">
        <v>1472.3999999999942</v>
      </c>
      <c r="U143">
        <v>1.2017394370335499E-2</v>
      </c>
      <c r="V143" t="s">
        <v>42</v>
      </c>
    </row>
    <row r="144" spans="1:22" x14ac:dyDescent="0.3">
      <c r="A144" t="s">
        <v>229</v>
      </c>
      <c r="B144" s="33">
        <v>44962</v>
      </c>
      <c r="C144">
        <v>2023</v>
      </c>
      <c r="D144">
        <v>2</v>
      </c>
      <c r="E144" t="s">
        <v>4620</v>
      </c>
      <c r="F144" t="s">
        <v>4618</v>
      </c>
      <c r="G144" t="s">
        <v>51</v>
      </c>
      <c r="H144" t="s">
        <v>106</v>
      </c>
      <c r="I144" t="s">
        <v>107</v>
      </c>
      <c r="J144" t="s">
        <v>38</v>
      </c>
      <c r="K144" t="s">
        <v>118</v>
      </c>
      <c r="L144" t="s">
        <v>40</v>
      </c>
      <c r="M144" t="s">
        <v>41</v>
      </c>
      <c r="N144">
        <v>1</v>
      </c>
      <c r="O144">
        <v>16529</v>
      </c>
      <c r="P144">
        <v>0.05</v>
      </c>
      <c r="Q144">
        <v>12931</v>
      </c>
      <c r="R144">
        <v>15702.55</v>
      </c>
      <c r="S144">
        <v>12931</v>
      </c>
      <c r="T144">
        <v>2771.5499999999993</v>
      </c>
      <c r="U144">
        <v>0.17650317941990309</v>
      </c>
      <c r="V144" t="s">
        <v>42</v>
      </c>
    </row>
    <row r="145" spans="1:22" x14ac:dyDescent="0.3">
      <c r="A145" t="s">
        <v>230</v>
      </c>
      <c r="B145" s="33">
        <v>44963</v>
      </c>
      <c r="C145">
        <v>2023</v>
      </c>
      <c r="D145">
        <v>2</v>
      </c>
      <c r="E145" t="s">
        <v>4620</v>
      </c>
      <c r="F145" t="s">
        <v>4618</v>
      </c>
      <c r="G145" t="s">
        <v>51</v>
      </c>
      <c r="H145" t="s">
        <v>106</v>
      </c>
      <c r="I145" t="s">
        <v>107</v>
      </c>
      <c r="J145" t="s">
        <v>54</v>
      </c>
      <c r="K145" t="s">
        <v>99</v>
      </c>
      <c r="L145" t="s">
        <v>48</v>
      </c>
      <c r="M145" t="s">
        <v>56</v>
      </c>
      <c r="N145">
        <v>4</v>
      </c>
      <c r="O145">
        <v>1809</v>
      </c>
      <c r="P145">
        <v>0.1</v>
      </c>
      <c r="Q145">
        <v>957</v>
      </c>
      <c r="R145">
        <v>6512.4000000000005</v>
      </c>
      <c r="S145">
        <v>3828</v>
      </c>
      <c r="T145">
        <v>2684.4000000000005</v>
      </c>
      <c r="U145">
        <v>0.41219826791966102</v>
      </c>
      <c r="V145" t="s">
        <v>42</v>
      </c>
    </row>
    <row r="146" spans="1:22" x14ac:dyDescent="0.3">
      <c r="A146" t="s">
        <v>4324</v>
      </c>
      <c r="B146" s="33">
        <v>45978</v>
      </c>
      <c r="C146">
        <v>2025</v>
      </c>
      <c r="D146">
        <v>11</v>
      </c>
      <c r="E146" t="s">
        <v>4619</v>
      </c>
      <c r="F146" t="s">
        <v>4616</v>
      </c>
      <c r="G146" t="s">
        <v>51</v>
      </c>
      <c r="H146" t="s">
        <v>79</v>
      </c>
      <c r="I146" t="s">
        <v>80</v>
      </c>
      <c r="J146" t="s">
        <v>54</v>
      </c>
      <c r="K146" t="s">
        <v>55</v>
      </c>
      <c r="L146" t="s">
        <v>40</v>
      </c>
      <c r="M146" t="s">
        <v>49</v>
      </c>
      <c r="N146">
        <v>8</v>
      </c>
      <c r="O146">
        <v>2787</v>
      </c>
      <c r="P146">
        <v>0</v>
      </c>
      <c r="Q146">
        <v>1665</v>
      </c>
      <c r="R146">
        <v>22296</v>
      </c>
      <c r="S146">
        <v>13320</v>
      </c>
      <c r="T146">
        <v>8976</v>
      </c>
      <c r="U146">
        <v>0.40258342303552208</v>
      </c>
      <c r="V146" t="s">
        <v>42</v>
      </c>
    </row>
    <row r="147" spans="1:22" x14ac:dyDescent="0.3">
      <c r="A147" t="s">
        <v>4322</v>
      </c>
      <c r="B147" s="33">
        <v>45977</v>
      </c>
      <c r="C147">
        <v>2025</v>
      </c>
      <c r="D147">
        <v>11</v>
      </c>
      <c r="E147" t="s">
        <v>4619</v>
      </c>
      <c r="F147" t="s">
        <v>4616</v>
      </c>
      <c r="G147" t="s">
        <v>51</v>
      </c>
      <c r="H147" t="s">
        <v>106</v>
      </c>
      <c r="I147" t="s">
        <v>107</v>
      </c>
      <c r="J147" t="s">
        <v>46</v>
      </c>
      <c r="K147" t="s">
        <v>89</v>
      </c>
      <c r="L147" t="s">
        <v>40</v>
      </c>
      <c r="M147" t="s">
        <v>56</v>
      </c>
      <c r="N147">
        <v>4</v>
      </c>
      <c r="O147">
        <v>2002</v>
      </c>
      <c r="P147">
        <v>0.05</v>
      </c>
      <c r="Q147">
        <v>1165</v>
      </c>
      <c r="R147">
        <v>7607.5999999999995</v>
      </c>
      <c r="S147">
        <v>4660</v>
      </c>
      <c r="T147">
        <v>2947.5999999999995</v>
      </c>
      <c r="U147">
        <v>0.3874546506125453</v>
      </c>
      <c r="V147" t="s">
        <v>42</v>
      </c>
    </row>
    <row r="148" spans="1:22" x14ac:dyDescent="0.3">
      <c r="A148" t="s">
        <v>233</v>
      </c>
      <c r="B148" s="33">
        <v>44963</v>
      </c>
      <c r="C148">
        <v>2023</v>
      </c>
      <c r="D148">
        <v>2</v>
      </c>
      <c r="E148" t="s">
        <v>4620</v>
      </c>
      <c r="F148" t="s">
        <v>4618</v>
      </c>
      <c r="G148" t="s">
        <v>51</v>
      </c>
      <c r="H148" t="s">
        <v>106</v>
      </c>
      <c r="I148" t="s">
        <v>107</v>
      </c>
      <c r="J148" t="s">
        <v>46</v>
      </c>
      <c r="K148" t="s">
        <v>66</v>
      </c>
      <c r="L148" t="s">
        <v>40</v>
      </c>
      <c r="M148" t="s">
        <v>49</v>
      </c>
      <c r="N148">
        <v>1</v>
      </c>
      <c r="O148">
        <v>274</v>
      </c>
      <c r="P148">
        <v>0</v>
      </c>
      <c r="Q148">
        <v>109</v>
      </c>
      <c r="R148">
        <v>274</v>
      </c>
      <c r="S148">
        <v>109</v>
      </c>
      <c r="T148">
        <v>165</v>
      </c>
      <c r="U148">
        <v>0.6021897810218978</v>
      </c>
      <c r="V148" t="s">
        <v>42</v>
      </c>
    </row>
    <row r="149" spans="1:22" x14ac:dyDescent="0.3">
      <c r="A149" t="s">
        <v>4321</v>
      </c>
      <c r="B149" s="33">
        <v>45977</v>
      </c>
      <c r="C149">
        <v>2025</v>
      </c>
      <c r="D149">
        <v>11</v>
      </c>
      <c r="E149" t="s">
        <v>4619</v>
      </c>
      <c r="F149" t="s">
        <v>4616</v>
      </c>
      <c r="G149" t="s">
        <v>51</v>
      </c>
      <c r="H149" t="s">
        <v>106</v>
      </c>
      <c r="I149" t="s">
        <v>107</v>
      </c>
      <c r="J149" t="s">
        <v>46</v>
      </c>
      <c r="K149" t="s">
        <v>66</v>
      </c>
      <c r="L149" t="s">
        <v>76</v>
      </c>
      <c r="M149" t="s">
        <v>49</v>
      </c>
      <c r="N149">
        <v>3</v>
      </c>
      <c r="O149">
        <v>308</v>
      </c>
      <c r="P149">
        <v>0.05</v>
      </c>
      <c r="Q149">
        <v>120</v>
      </c>
      <c r="R149">
        <v>877.8</v>
      </c>
      <c r="S149">
        <v>360</v>
      </c>
      <c r="T149">
        <v>517.79999999999995</v>
      </c>
      <c r="U149">
        <v>0.58988380041011623</v>
      </c>
      <c r="V149" t="s">
        <v>42</v>
      </c>
    </row>
    <row r="150" spans="1:22" x14ac:dyDescent="0.3">
      <c r="A150" t="s">
        <v>235</v>
      </c>
      <c r="B150" s="33">
        <v>44964</v>
      </c>
      <c r="C150">
        <v>2023</v>
      </c>
      <c r="D150">
        <v>2</v>
      </c>
      <c r="E150" t="s">
        <v>4620</v>
      </c>
      <c r="F150" t="s">
        <v>4618</v>
      </c>
      <c r="G150" t="s">
        <v>51</v>
      </c>
      <c r="H150" t="s">
        <v>106</v>
      </c>
      <c r="I150" t="s">
        <v>107</v>
      </c>
      <c r="J150" t="s">
        <v>38</v>
      </c>
      <c r="K150" t="s">
        <v>75</v>
      </c>
      <c r="L150" t="s">
        <v>48</v>
      </c>
      <c r="M150" t="s">
        <v>49</v>
      </c>
      <c r="N150">
        <v>2</v>
      </c>
      <c r="O150">
        <v>10608</v>
      </c>
      <c r="P150">
        <v>0</v>
      </c>
      <c r="Q150">
        <v>7978</v>
      </c>
      <c r="R150">
        <v>21216</v>
      </c>
      <c r="S150">
        <v>15956</v>
      </c>
      <c r="T150">
        <v>5260</v>
      </c>
      <c r="U150">
        <v>0.24792609351432882</v>
      </c>
      <c r="V150" t="s">
        <v>42</v>
      </c>
    </row>
    <row r="151" spans="1:22" x14ac:dyDescent="0.3">
      <c r="A151" t="s">
        <v>4319</v>
      </c>
      <c r="B151" s="33">
        <v>45977</v>
      </c>
      <c r="C151">
        <v>2025</v>
      </c>
      <c r="D151">
        <v>11</v>
      </c>
      <c r="E151" t="s">
        <v>4619</v>
      </c>
      <c r="F151" t="s">
        <v>4616</v>
      </c>
      <c r="G151" t="s">
        <v>51</v>
      </c>
      <c r="H151" t="s">
        <v>52</v>
      </c>
      <c r="I151" t="s">
        <v>53</v>
      </c>
      <c r="J151" t="s">
        <v>81</v>
      </c>
      <c r="K151" t="s">
        <v>82</v>
      </c>
      <c r="L151" t="s">
        <v>76</v>
      </c>
      <c r="M151" t="s">
        <v>41</v>
      </c>
      <c r="N151">
        <v>5</v>
      </c>
      <c r="O151">
        <v>6802</v>
      </c>
      <c r="P151">
        <v>0.35</v>
      </c>
      <c r="Q151">
        <v>3747</v>
      </c>
      <c r="R151">
        <v>22106.5</v>
      </c>
      <c r="S151">
        <v>18735</v>
      </c>
      <c r="T151">
        <v>3371.5</v>
      </c>
      <c r="U151">
        <v>0.15251170470223691</v>
      </c>
      <c r="V151" t="s">
        <v>42</v>
      </c>
    </row>
    <row r="152" spans="1:22" x14ac:dyDescent="0.3">
      <c r="A152" t="s">
        <v>4315</v>
      </c>
      <c r="B152" s="33">
        <v>45976</v>
      </c>
      <c r="C152">
        <v>2025</v>
      </c>
      <c r="D152">
        <v>11</v>
      </c>
      <c r="E152" t="s">
        <v>4619</v>
      </c>
      <c r="F152" t="s">
        <v>4616</v>
      </c>
      <c r="G152" t="s">
        <v>51</v>
      </c>
      <c r="H152" t="s">
        <v>106</v>
      </c>
      <c r="I152" t="s">
        <v>107</v>
      </c>
      <c r="J152" t="s">
        <v>54</v>
      </c>
      <c r="K152" t="s">
        <v>99</v>
      </c>
      <c r="L152" t="s">
        <v>48</v>
      </c>
      <c r="M152" t="s">
        <v>56</v>
      </c>
      <c r="N152">
        <v>4</v>
      </c>
      <c r="O152">
        <v>1946</v>
      </c>
      <c r="P152">
        <v>0.1</v>
      </c>
      <c r="Q152">
        <v>1024</v>
      </c>
      <c r="R152">
        <v>7005.6</v>
      </c>
      <c r="S152">
        <v>4096</v>
      </c>
      <c r="T152">
        <v>2909.6000000000004</v>
      </c>
      <c r="U152">
        <v>0.41532488295078224</v>
      </c>
      <c r="V152" t="s">
        <v>42</v>
      </c>
    </row>
    <row r="153" spans="1:22" x14ac:dyDescent="0.3">
      <c r="A153" t="s">
        <v>4314</v>
      </c>
      <c r="B153" s="33">
        <v>45976</v>
      </c>
      <c r="C153">
        <v>2025</v>
      </c>
      <c r="D153">
        <v>11</v>
      </c>
      <c r="E153" t="s">
        <v>4619</v>
      </c>
      <c r="F153" t="s">
        <v>4616</v>
      </c>
      <c r="G153" t="s">
        <v>51</v>
      </c>
      <c r="H153" t="s">
        <v>52</v>
      </c>
      <c r="I153" t="s">
        <v>53</v>
      </c>
      <c r="J153" t="s">
        <v>81</v>
      </c>
      <c r="K153" t="s">
        <v>82</v>
      </c>
      <c r="L153" t="s">
        <v>76</v>
      </c>
      <c r="M153" t="s">
        <v>49</v>
      </c>
      <c r="N153">
        <v>2</v>
      </c>
      <c r="O153">
        <v>6260</v>
      </c>
      <c r="P153">
        <v>0.2</v>
      </c>
      <c r="Q153">
        <v>3496</v>
      </c>
      <c r="R153">
        <v>10016</v>
      </c>
      <c r="S153">
        <v>6992</v>
      </c>
      <c r="T153">
        <v>3024</v>
      </c>
      <c r="U153">
        <v>0.30191693290734822</v>
      </c>
      <c r="V153" t="s">
        <v>42</v>
      </c>
    </row>
    <row r="154" spans="1:22" x14ac:dyDescent="0.3">
      <c r="A154" t="s">
        <v>239</v>
      </c>
      <c r="B154" s="33">
        <v>44966</v>
      </c>
      <c r="C154">
        <v>2023</v>
      </c>
      <c r="D154">
        <v>2</v>
      </c>
      <c r="E154" t="s">
        <v>4620</v>
      </c>
      <c r="F154" t="s">
        <v>4618</v>
      </c>
      <c r="G154" t="s">
        <v>51</v>
      </c>
      <c r="H154" t="s">
        <v>52</v>
      </c>
      <c r="I154" t="s">
        <v>53</v>
      </c>
      <c r="J154" t="s">
        <v>46</v>
      </c>
      <c r="K154" t="s">
        <v>61</v>
      </c>
      <c r="L154" t="s">
        <v>40</v>
      </c>
      <c r="M154" t="s">
        <v>49</v>
      </c>
      <c r="N154">
        <v>3</v>
      </c>
      <c r="O154">
        <v>242</v>
      </c>
      <c r="P154">
        <v>0</v>
      </c>
      <c r="Q154">
        <v>100</v>
      </c>
      <c r="R154">
        <v>726</v>
      </c>
      <c r="S154">
        <v>300</v>
      </c>
      <c r="T154">
        <v>426</v>
      </c>
      <c r="U154">
        <v>0.58677685950413228</v>
      </c>
      <c r="V154" t="s">
        <v>42</v>
      </c>
    </row>
    <row r="155" spans="1:22" x14ac:dyDescent="0.3">
      <c r="A155" t="s">
        <v>4307</v>
      </c>
      <c r="B155" s="33">
        <v>45975</v>
      </c>
      <c r="C155">
        <v>2025</v>
      </c>
      <c r="D155">
        <v>11</v>
      </c>
      <c r="E155" t="s">
        <v>4619</v>
      </c>
      <c r="F155" t="s">
        <v>4616</v>
      </c>
      <c r="G155" t="s">
        <v>51</v>
      </c>
      <c r="H155" t="s">
        <v>79</v>
      </c>
      <c r="I155" t="s">
        <v>80</v>
      </c>
      <c r="J155" t="s">
        <v>38</v>
      </c>
      <c r="K155" t="s">
        <v>104</v>
      </c>
      <c r="L155" t="s">
        <v>40</v>
      </c>
      <c r="M155" t="s">
        <v>49</v>
      </c>
      <c r="N155">
        <v>3</v>
      </c>
      <c r="O155">
        <v>1583</v>
      </c>
      <c r="P155">
        <v>0.15</v>
      </c>
      <c r="Q155">
        <v>810</v>
      </c>
      <c r="R155">
        <v>4036.65</v>
      </c>
      <c r="S155">
        <v>2430</v>
      </c>
      <c r="T155">
        <v>1606.65</v>
      </c>
      <c r="U155">
        <v>0.39801568131990639</v>
      </c>
      <c r="V155" t="s">
        <v>42</v>
      </c>
    </row>
    <row r="156" spans="1:22" x14ac:dyDescent="0.3">
      <c r="A156" t="s">
        <v>4306</v>
      </c>
      <c r="B156" s="33">
        <v>45975</v>
      </c>
      <c r="C156">
        <v>2025</v>
      </c>
      <c r="D156">
        <v>11</v>
      </c>
      <c r="E156" t="s">
        <v>4619</v>
      </c>
      <c r="F156" t="s">
        <v>4616</v>
      </c>
      <c r="G156" t="s">
        <v>51</v>
      </c>
      <c r="H156" t="s">
        <v>79</v>
      </c>
      <c r="I156" t="s">
        <v>80</v>
      </c>
      <c r="J156" t="s">
        <v>38</v>
      </c>
      <c r="K156" t="s">
        <v>118</v>
      </c>
      <c r="L156" t="s">
        <v>76</v>
      </c>
      <c r="M156" t="s">
        <v>49</v>
      </c>
      <c r="N156">
        <v>1</v>
      </c>
      <c r="O156">
        <v>16942</v>
      </c>
      <c r="P156">
        <v>0.1</v>
      </c>
      <c r="Q156">
        <v>12839</v>
      </c>
      <c r="R156">
        <v>15247.800000000001</v>
      </c>
      <c r="S156">
        <v>12839</v>
      </c>
      <c r="T156">
        <v>2408.8000000000011</v>
      </c>
      <c r="U156">
        <v>0.15797688846915628</v>
      </c>
      <c r="V156" t="s">
        <v>42</v>
      </c>
    </row>
    <row r="157" spans="1:22" x14ac:dyDescent="0.3">
      <c r="A157" t="s">
        <v>242</v>
      </c>
      <c r="B157" s="33">
        <v>44967</v>
      </c>
      <c r="C157">
        <v>2023</v>
      </c>
      <c r="D157">
        <v>2</v>
      </c>
      <c r="E157" t="s">
        <v>4620</v>
      </c>
      <c r="F157" t="s">
        <v>4618</v>
      </c>
      <c r="G157" t="s">
        <v>51</v>
      </c>
      <c r="H157" t="s">
        <v>106</v>
      </c>
      <c r="I157" t="s">
        <v>107</v>
      </c>
      <c r="J157" t="s">
        <v>46</v>
      </c>
      <c r="K157" t="s">
        <v>89</v>
      </c>
      <c r="L157" t="s">
        <v>76</v>
      </c>
      <c r="M157" t="s">
        <v>49</v>
      </c>
      <c r="N157">
        <v>1</v>
      </c>
      <c r="O157">
        <v>2341</v>
      </c>
      <c r="P157">
        <v>0</v>
      </c>
      <c r="Q157">
        <v>1325</v>
      </c>
      <c r="R157">
        <v>2341</v>
      </c>
      <c r="S157">
        <v>1325</v>
      </c>
      <c r="T157">
        <v>1016</v>
      </c>
      <c r="U157">
        <v>0.43400256300726187</v>
      </c>
      <c r="V157" t="s">
        <v>42</v>
      </c>
    </row>
    <row r="158" spans="1:22" x14ac:dyDescent="0.3">
      <c r="A158" t="s">
        <v>4305</v>
      </c>
      <c r="B158" s="33">
        <v>45975</v>
      </c>
      <c r="C158">
        <v>2025</v>
      </c>
      <c r="D158">
        <v>11</v>
      </c>
      <c r="E158" t="s">
        <v>4619</v>
      </c>
      <c r="F158" t="s">
        <v>4616</v>
      </c>
      <c r="G158" t="s">
        <v>51</v>
      </c>
      <c r="H158" t="s">
        <v>52</v>
      </c>
      <c r="I158" t="s">
        <v>53</v>
      </c>
      <c r="J158" t="s">
        <v>81</v>
      </c>
      <c r="K158" t="s">
        <v>130</v>
      </c>
      <c r="L158" t="s">
        <v>48</v>
      </c>
      <c r="M158" t="s">
        <v>56</v>
      </c>
      <c r="N158">
        <v>1</v>
      </c>
      <c r="O158">
        <v>14512</v>
      </c>
      <c r="P158">
        <v>0.35</v>
      </c>
      <c r="Q158">
        <v>8893</v>
      </c>
      <c r="R158">
        <v>9432.8000000000011</v>
      </c>
      <c r="S158">
        <v>8893</v>
      </c>
      <c r="T158">
        <v>539.80000000000109</v>
      </c>
      <c r="U158">
        <v>5.7225850224747798E-2</v>
      </c>
      <c r="V158" t="s">
        <v>42</v>
      </c>
    </row>
    <row r="159" spans="1:22" x14ac:dyDescent="0.3">
      <c r="A159" t="s">
        <v>4304</v>
      </c>
      <c r="B159" s="33">
        <v>45975</v>
      </c>
      <c r="C159">
        <v>2025</v>
      </c>
      <c r="D159">
        <v>11</v>
      </c>
      <c r="E159" t="s">
        <v>4619</v>
      </c>
      <c r="F159" t="s">
        <v>4616</v>
      </c>
      <c r="G159" t="s">
        <v>51</v>
      </c>
      <c r="H159" t="s">
        <v>52</v>
      </c>
      <c r="I159" t="s">
        <v>53</v>
      </c>
      <c r="J159" t="s">
        <v>46</v>
      </c>
      <c r="K159" t="s">
        <v>89</v>
      </c>
      <c r="L159" t="s">
        <v>76</v>
      </c>
      <c r="M159" t="s">
        <v>41</v>
      </c>
      <c r="N159">
        <v>2</v>
      </c>
      <c r="O159">
        <v>2289</v>
      </c>
      <c r="P159">
        <v>0.2</v>
      </c>
      <c r="Q159">
        <v>1300</v>
      </c>
      <c r="R159">
        <v>3662.4</v>
      </c>
      <c r="S159">
        <v>2600</v>
      </c>
      <c r="T159">
        <v>1062.4000000000001</v>
      </c>
      <c r="U159">
        <v>0.29008300567933598</v>
      </c>
      <c r="V159" t="s">
        <v>42</v>
      </c>
    </row>
    <row r="160" spans="1:22" x14ac:dyDescent="0.3">
      <c r="A160" t="s">
        <v>245</v>
      </c>
      <c r="B160" s="33">
        <v>44968</v>
      </c>
      <c r="C160">
        <v>2023</v>
      </c>
      <c r="D160">
        <v>2</v>
      </c>
      <c r="E160" t="s">
        <v>4620</v>
      </c>
      <c r="F160" t="s">
        <v>4618</v>
      </c>
      <c r="G160" t="s">
        <v>51</v>
      </c>
      <c r="H160" t="s">
        <v>106</v>
      </c>
      <c r="I160" t="s">
        <v>107</v>
      </c>
      <c r="J160" t="s">
        <v>46</v>
      </c>
      <c r="K160" t="s">
        <v>47</v>
      </c>
      <c r="L160" t="s">
        <v>40</v>
      </c>
      <c r="M160" t="s">
        <v>41</v>
      </c>
      <c r="N160">
        <v>8</v>
      </c>
      <c r="O160">
        <v>449</v>
      </c>
      <c r="P160">
        <v>0.05</v>
      </c>
      <c r="Q160">
        <v>202</v>
      </c>
      <c r="R160">
        <v>3412.3999999999996</v>
      </c>
      <c r="S160">
        <v>1616</v>
      </c>
      <c r="T160">
        <v>1796.3999999999996</v>
      </c>
      <c r="U160">
        <v>0.52643300902590551</v>
      </c>
      <c r="V160" t="s">
        <v>42</v>
      </c>
    </row>
    <row r="161" spans="1:22" x14ac:dyDescent="0.3">
      <c r="A161" t="s">
        <v>4302</v>
      </c>
      <c r="B161" s="33">
        <v>45975</v>
      </c>
      <c r="C161">
        <v>2025</v>
      </c>
      <c r="D161">
        <v>11</v>
      </c>
      <c r="E161" t="s">
        <v>4619</v>
      </c>
      <c r="F161" t="s">
        <v>4616</v>
      </c>
      <c r="G161" t="s">
        <v>51</v>
      </c>
      <c r="H161" t="s">
        <v>79</v>
      </c>
      <c r="I161" t="s">
        <v>80</v>
      </c>
      <c r="J161" t="s">
        <v>38</v>
      </c>
      <c r="K161" t="s">
        <v>104</v>
      </c>
      <c r="L161" t="s">
        <v>76</v>
      </c>
      <c r="M161" t="s">
        <v>56</v>
      </c>
      <c r="N161">
        <v>1</v>
      </c>
      <c r="O161">
        <v>1374</v>
      </c>
      <c r="P161">
        <v>0</v>
      </c>
      <c r="Q161">
        <v>671</v>
      </c>
      <c r="R161">
        <v>1374</v>
      </c>
      <c r="S161">
        <v>671</v>
      </c>
      <c r="T161">
        <v>703</v>
      </c>
      <c r="U161">
        <v>0.51164483260553129</v>
      </c>
      <c r="V161" t="s">
        <v>42</v>
      </c>
    </row>
    <row r="162" spans="1:22" x14ac:dyDescent="0.3">
      <c r="A162" t="s">
        <v>4299</v>
      </c>
      <c r="B162" s="33">
        <v>45974</v>
      </c>
      <c r="C162">
        <v>2025</v>
      </c>
      <c r="D162">
        <v>11</v>
      </c>
      <c r="E162" t="s">
        <v>4619</v>
      </c>
      <c r="F162" t="s">
        <v>4616</v>
      </c>
      <c r="G162" t="s">
        <v>51</v>
      </c>
      <c r="H162" t="s">
        <v>52</v>
      </c>
      <c r="I162" t="s">
        <v>53</v>
      </c>
      <c r="J162" t="s">
        <v>81</v>
      </c>
      <c r="K162" t="s">
        <v>146</v>
      </c>
      <c r="L162" t="s">
        <v>40</v>
      </c>
      <c r="M162" t="s">
        <v>56</v>
      </c>
      <c r="N162">
        <v>1</v>
      </c>
      <c r="O162">
        <v>9383</v>
      </c>
      <c r="P162">
        <v>0.2</v>
      </c>
      <c r="Q162">
        <v>5757</v>
      </c>
      <c r="R162">
        <v>7506.4000000000005</v>
      </c>
      <c r="S162">
        <v>5757</v>
      </c>
      <c r="T162">
        <v>1749.4000000000005</v>
      </c>
      <c r="U162">
        <v>0.23305446019396786</v>
      </c>
      <c r="V162" t="s">
        <v>42</v>
      </c>
    </row>
    <row r="163" spans="1:22" x14ac:dyDescent="0.3">
      <c r="A163" t="s">
        <v>248</v>
      </c>
      <c r="B163" s="33">
        <v>44969</v>
      </c>
      <c r="C163">
        <v>2023</v>
      </c>
      <c r="D163">
        <v>2</v>
      </c>
      <c r="E163" t="s">
        <v>4620</v>
      </c>
      <c r="F163" t="s">
        <v>4618</v>
      </c>
      <c r="G163" t="s">
        <v>51</v>
      </c>
      <c r="H163" t="s">
        <v>106</v>
      </c>
      <c r="I163" t="s">
        <v>107</v>
      </c>
      <c r="J163" t="s">
        <v>46</v>
      </c>
      <c r="K163" t="s">
        <v>89</v>
      </c>
      <c r="L163" t="s">
        <v>76</v>
      </c>
      <c r="M163" t="s">
        <v>49</v>
      </c>
      <c r="N163">
        <v>5</v>
      </c>
      <c r="O163">
        <v>2164</v>
      </c>
      <c r="P163">
        <v>0</v>
      </c>
      <c r="Q163">
        <v>1276</v>
      </c>
      <c r="R163">
        <v>10820</v>
      </c>
      <c r="S163">
        <v>6380</v>
      </c>
      <c r="T163">
        <v>4440</v>
      </c>
      <c r="U163">
        <v>0.41035120147874304</v>
      </c>
      <c r="V163" t="s">
        <v>42</v>
      </c>
    </row>
    <row r="164" spans="1:22" x14ac:dyDescent="0.3">
      <c r="A164" t="s">
        <v>4297</v>
      </c>
      <c r="B164" s="33">
        <v>45974</v>
      </c>
      <c r="C164">
        <v>2025</v>
      </c>
      <c r="D164">
        <v>11</v>
      </c>
      <c r="E164" t="s">
        <v>4619</v>
      </c>
      <c r="F164" t="s">
        <v>4616</v>
      </c>
      <c r="G164" t="s">
        <v>51</v>
      </c>
      <c r="H164" t="s">
        <v>79</v>
      </c>
      <c r="I164" t="s">
        <v>80</v>
      </c>
      <c r="J164" t="s">
        <v>46</v>
      </c>
      <c r="K164" t="s">
        <v>66</v>
      </c>
      <c r="L164" t="s">
        <v>40</v>
      </c>
      <c r="M164" t="s">
        <v>49</v>
      </c>
      <c r="N164">
        <v>2</v>
      </c>
      <c r="O164">
        <v>296</v>
      </c>
      <c r="P164">
        <v>0</v>
      </c>
      <c r="Q164">
        <v>120</v>
      </c>
      <c r="R164">
        <v>592</v>
      </c>
      <c r="S164">
        <v>240</v>
      </c>
      <c r="T164">
        <v>352</v>
      </c>
      <c r="U164">
        <v>0.59459459459459463</v>
      </c>
      <c r="V164" t="s">
        <v>42</v>
      </c>
    </row>
    <row r="165" spans="1:22" x14ac:dyDescent="0.3">
      <c r="A165" t="s">
        <v>4296</v>
      </c>
      <c r="B165" s="33">
        <v>45974</v>
      </c>
      <c r="C165">
        <v>2025</v>
      </c>
      <c r="D165">
        <v>11</v>
      </c>
      <c r="E165" t="s">
        <v>4619</v>
      </c>
      <c r="F165" t="s">
        <v>4616</v>
      </c>
      <c r="G165" t="s">
        <v>51</v>
      </c>
      <c r="H165" t="s">
        <v>106</v>
      </c>
      <c r="I165" t="s">
        <v>107</v>
      </c>
      <c r="J165" t="s">
        <v>54</v>
      </c>
      <c r="K165" t="s">
        <v>99</v>
      </c>
      <c r="L165" t="s">
        <v>40</v>
      </c>
      <c r="M165" t="s">
        <v>41</v>
      </c>
      <c r="N165">
        <v>5</v>
      </c>
      <c r="O165">
        <v>1745</v>
      </c>
      <c r="P165">
        <v>0.05</v>
      </c>
      <c r="Q165">
        <v>918</v>
      </c>
      <c r="R165">
        <v>8288.75</v>
      </c>
      <c r="S165">
        <v>4590</v>
      </c>
      <c r="T165">
        <v>3698.75</v>
      </c>
      <c r="U165">
        <v>0.44623736992912078</v>
      </c>
      <c r="V165" t="s">
        <v>42</v>
      </c>
    </row>
    <row r="166" spans="1:22" x14ac:dyDescent="0.3">
      <c r="A166" t="s">
        <v>251</v>
      </c>
      <c r="B166" s="33">
        <v>44970</v>
      </c>
      <c r="C166">
        <v>2023</v>
      </c>
      <c r="D166">
        <v>2</v>
      </c>
      <c r="E166" t="s">
        <v>4620</v>
      </c>
      <c r="F166" t="s">
        <v>4618</v>
      </c>
      <c r="G166" t="s">
        <v>51</v>
      </c>
      <c r="H166" t="s">
        <v>52</v>
      </c>
      <c r="I166" t="s">
        <v>53</v>
      </c>
      <c r="J166" t="s">
        <v>81</v>
      </c>
      <c r="K166" t="s">
        <v>130</v>
      </c>
      <c r="L166" t="s">
        <v>48</v>
      </c>
      <c r="M166" t="s">
        <v>41</v>
      </c>
      <c r="N166">
        <v>2</v>
      </c>
      <c r="O166">
        <v>13904</v>
      </c>
      <c r="P166">
        <v>0.4</v>
      </c>
      <c r="Q166">
        <v>8577</v>
      </c>
      <c r="R166">
        <v>16684.8</v>
      </c>
      <c r="S166">
        <v>17154</v>
      </c>
      <c r="T166">
        <v>-469.20000000000073</v>
      </c>
      <c r="U166">
        <v>-2.8121403912543197E-2</v>
      </c>
      <c r="V166" t="s">
        <v>42</v>
      </c>
    </row>
    <row r="167" spans="1:22" x14ac:dyDescent="0.3">
      <c r="A167" t="s">
        <v>4295</v>
      </c>
      <c r="B167" s="33">
        <v>45974</v>
      </c>
      <c r="C167">
        <v>2025</v>
      </c>
      <c r="D167">
        <v>11</v>
      </c>
      <c r="E167" t="s">
        <v>4619</v>
      </c>
      <c r="F167" t="s">
        <v>4616</v>
      </c>
      <c r="G167" t="s">
        <v>51</v>
      </c>
      <c r="H167" t="s">
        <v>106</v>
      </c>
      <c r="I167" t="s">
        <v>107</v>
      </c>
      <c r="J167" t="s">
        <v>46</v>
      </c>
      <c r="K167" t="s">
        <v>66</v>
      </c>
      <c r="L167" t="s">
        <v>48</v>
      </c>
      <c r="M167" t="s">
        <v>41</v>
      </c>
      <c r="N167">
        <v>1</v>
      </c>
      <c r="O167">
        <v>316</v>
      </c>
      <c r="P167">
        <v>0.2</v>
      </c>
      <c r="Q167">
        <v>128</v>
      </c>
      <c r="R167">
        <v>252.8</v>
      </c>
      <c r="S167">
        <v>128</v>
      </c>
      <c r="T167">
        <v>124.80000000000001</v>
      </c>
      <c r="U167">
        <v>0.49367088607594939</v>
      </c>
      <c r="V167" t="s">
        <v>42</v>
      </c>
    </row>
    <row r="168" spans="1:22" x14ac:dyDescent="0.3">
      <c r="A168" t="s">
        <v>4290</v>
      </c>
      <c r="B168" s="33">
        <v>45973</v>
      </c>
      <c r="C168">
        <v>2025</v>
      </c>
      <c r="D168">
        <v>11</v>
      </c>
      <c r="E168" t="s">
        <v>4619</v>
      </c>
      <c r="F168" t="s">
        <v>4616</v>
      </c>
      <c r="G168" t="s">
        <v>51</v>
      </c>
      <c r="H168" t="s">
        <v>106</v>
      </c>
      <c r="I168" t="s">
        <v>107</v>
      </c>
      <c r="J168" t="s">
        <v>38</v>
      </c>
      <c r="K168" t="s">
        <v>118</v>
      </c>
      <c r="L168" t="s">
        <v>40</v>
      </c>
      <c r="M168" t="s">
        <v>56</v>
      </c>
      <c r="N168">
        <v>3</v>
      </c>
      <c r="O168">
        <v>18757</v>
      </c>
      <c r="P168">
        <v>0.05</v>
      </c>
      <c r="Q168">
        <v>14773</v>
      </c>
      <c r="R168">
        <v>53457.45</v>
      </c>
      <c r="S168">
        <v>44319</v>
      </c>
      <c r="T168">
        <v>9138.4499999999971</v>
      </c>
      <c r="U168">
        <v>0.17094810919712777</v>
      </c>
      <c r="V168" t="s">
        <v>42</v>
      </c>
    </row>
    <row r="169" spans="1:22" x14ac:dyDescent="0.3">
      <c r="A169" t="s">
        <v>254</v>
      </c>
      <c r="B169" s="33">
        <v>44970</v>
      </c>
      <c r="C169">
        <v>2023</v>
      </c>
      <c r="D169">
        <v>2</v>
      </c>
      <c r="E169" t="s">
        <v>4620</v>
      </c>
      <c r="F169" t="s">
        <v>4618</v>
      </c>
      <c r="G169" t="s">
        <v>51</v>
      </c>
      <c r="H169" t="s">
        <v>79</v>
      </c>
      <c r="I169" t="s">
        <v>80</v>
      </c>
      <c r="J169" t="s">
        <v>81</v>
      </c>
      <c r="K169" t="s">
        <v>82</v>
      </c>
      <c r="L169" t="s">
        <v>76</v>
      </c>
      <c r="M169" t="s">
        <v>56</v>
      </c>
      <c r="N169">
        <v>1</v>
      </c>
      <c r="O169">
        <v>6470</v>
      </c>
      <c r="P169">
        <v>0.3</v>
      </c>
      <c r="Q169">
        <v>3656</v>
      </c>
      <c r="R169">
        <v>4529</v>
      </c>
      <c r="S169">
        <v>3656</v>
      </c>
      <c r="T169">
        <v>873</v>
      </c>
      <c r="U169">
        <v>0.19275778317509384</v>
      </c>
      <c r="V169" t="s">
        <v>42</v>
      </c>
    </row>
    <row r="170" spans="1:22" x14ac:dyDescent="0.3">
      <c r="A170" t="s">
        <v>4288</v>
      </c>
      <c r="B170" s="33">
        <v>45973</v>
      </c>
      <c r="C170">
        <v>2025</v>
      </c>
      <c r="D170">
        <v>11</v>
      </c>
      <c r="E170" t="s">
        <v>4619</v>
      </c>
      <c r="F170" t="s">
        <v>4616</v>
      </c>
      <c r="G170" t="s">
        <v>51</v>
      </c>
      <c r="H170" t="s">
        <v>52</v>
      </c>
      <c r="I170" t="s">
        <v>53</v>
      </c>
      <c r="J170" t="s">
        <v>81</v>
      </c>
      <c r="K170" t="s">
        <v>146</v>
      </c>
      <c r="L170" t="s">
        <v>40</v>
      </c>
      <c r="M170" t="s">
        <v>56</v>
      </c>
      <c r="N170">
        <v>3</v>
      </c>
      <c r="O170">
        <v>8528</v>
      </c>
      <c r="P170">
        <v>0.35</v>
      </c>
      <c r="Q170">
        <v>5434</v>
      </c>
      <c r="R170">
        <v>16629.600000000002</v>
      </c>
      <c r="S170">
        <v>16302</v>
      </c>
      <c r="T170">
        <v>327.60000000000218</v>
      </c>
      <c r="U170">
        <v>1.9699812382739341E-2</v>
      </c>
      <c r="V170" t="s">
        <v>42</v>
      </c>
    </row>
    <row r="171" spans="1:22" x14ac:dyDescent="0.3">
      <c r="A171" t="s">
        <v>256</v>
      </c>
      <c r="B171" s="33">
        <v>44972</v>
      </c>
      <c r="C171">
        <v>2023</v>
      </c>
      <c r="D171">
        <v>2</v>
      </c>
      <c r="E171" t="s">
        <v>4620</v>
      </c>
      <c r="F171" t="s">
        <v>4618</v>
      </c>
      <c r="G171" t="s">
        <v>51</v>
      </c>
      <c r="H171" t="s">
        <v>52</v>
      </c>
      <c r="I171" t="s">
        <v>53</v>
      </c>
      <c r="J171" t="s">
        <v>81</v>
      </c>
      <c r="K171" t="s">
        <v>82</v>
      </c>
      <c r="L171" t="s">
        <v>48</v>
      </c>
      <c r="M171" t="s">
        <v>49</v>
      </c>
      <c r="N171">
        <v>5</v>
      </c>
      <c r="O171">
        <v>6147</v>
      </c>
      <c r="P171">
        <v>0.35</v>
      </c>
      <c r="Q171">
        <v>3326</v>
      </c>
      <c r="R171">
        <v>19977.75</v>
      </c>
      <c r="S171">
        <v>16630</v>
      </c>
      <c r="T171">
        <v>3347.75</v>
      </c>
      <c r="U171">
        <v>0.16757392599266685</v>
      </c>
      <c r="V171" t="s">
        <v>42</v>
      </c>
    </row>
    <row r="172" spans="1:22" x14ac:dyDescent="0.3">
      <c r="A172" t="s">
        <v>4287</v>
      </c>
      <c r="B172" s="33">
        <v>45973</v>
      </c>
      <c r="C172">
        <v>2025</v>
      </c>
      <c r="D172">
        <v>11</v>
      </c>
      <c r="E172" t="s">
        <v>4619</v>
      </c>
      <c r="F172" t="s">
        <v>4616</v>
      </c>
      <c r="G172" t="s">
        <v>51</v>
      </c>
      <c r="H172" t="s">
        <v>79</v>
      </c>
      <c r="I172" t="s">
        <v>80</v>
      </c>
      <c r="J172" t="s">
        <v>38</v>
      </c>
      <c r="K172" t="s">
        <v>75</v>
      </c>
      <c r="L172" t="s">
        <v>40</v>
      </c>
      <c r="M172" t="s">
        <v>56</v>
      </c>
      <c r="N172">
        <v>1</v>
      </c>
      <c r="O172">
        <v>10481</v>
      </c>
      <c r="P172">
        <v>0</v>
      </c>
      <c r="Q172">
        <v>7913</v>
      </c>
      <c r="R172">
        <v>10481</v>
      </c>
      <c r="S172">
        <v>7913</v>
      </c>
      <c r="T172">
        <v>2568</v>
      </c>
      <c r="U172">
        <v>0.24501478866520371</v>
      </c>
      <c r="V172" t="s">
        <v>42</v>
      </c>
    </row>
    <row r="173" spans="1:22" x14ac:dyDescent="0.3">
      <c r="A173" t="s">
        <v>4285</v>
      </c>
      <c r="B173" s="33">
        <v>45972</v>
      </c>
      <c r="C173">
        <v>2025</v>
      </c>
      <c r="D173">
        <v>11</v>
      </c>
      <c r="E173" t="s">
        <v>4619</v>
      </c>
      <c r="F173" t="s">
        <v>4616</v>
      </c>
      <c r="G173" t="s">
        <v>51</v>
      </c>
      <c r="H173" t="s">
        <v>52</v>
      </c>
      <c r="I173" t="s">
        <v>53</v>
      </c>
      <c r="J173" t="s">
        <v>46</v>
      </c>
      <c r="K173" t="s">
        <v>66</v>
      </c>
      <c r="L173" t="s">
        <v>40</v>
      </c>
      <c r="M173" t="s">
        <v>49</v>
      </c>
      <c r="N173">
        <v>3</v>
      </c>
      <c r="O173">
        <v>302</v>
      </c>
      <c r="P173">
        <v>0.05</v>
      </c>
      <c r="Q173">
        <v>124</v>
      </c>
      <c r="R173">
        <v>860.69999999999993</v>
      </c>
      <c r="S173">
        <v>372</v>
      </c>
      <c r="T173">
        <v>488.69999999999993</v>
      </c>
      <c r="U173">
        <v>0.56779365632624601</v>
      </c>
      <c r="V173" t="s">
        <v>42</v>
      </c>
    </row>
    <row r="174" spans="1:22" x14ac:dyDescent="0.3">
      <c r="A174" t="s">
        <v>4283</v>
      </c>
      <c r="B174" s="33">
        <v>45972</v>
      </c>
      <c r="C174">
        <v>2025</v>
      </c>
      <c r="D174">
        <v>11</v>
      </c>
      <c r="E174" t="s">
        <v>4619</v>
      </c>
      <c r="F174" t="s">
        <v>4616</v>
      </c>
      <c r="G174" t="s">
        <v>51</v>
      </c>
      <c r="H174" t="s">
        <v>79</v>
      </c>
      <c r="I174" t="s">
        <v>80</v>
      </c>
      <c r="J174" t="s">
        <v>46</v>
      </c>
      <c r="K174" t="s">
        <v>61</v>
      </c>
      <c r="L174" t="s">
        <v>48</v>
      </c>
      <c r="M174" t="s">
        <v>41</v>
      </c>
      <c r="N174">
        <v>1</v>
      </c>
      <c r="O174">
        <v>247</v>
      </c>
      <c r="P174">
        <v>0.15</v>
      </c>
      <c r="Q174">
        <v>101</v>
      </c>
      <c r="R174">
        <v>209.95</v>
      </c>
      <c r="S174">
        <v>101</v>
      </c>
      <c r="T174">
        <v>108.94999999999999</v>
      </c>
      <c r="U174">
        <v>0.51893307930459631</v>
      </c>
      <c r="V174" t="s">
        <v>42</v>
      </c>
    </row>
    <row r="175" spans="1:22" x14ac:dyDescent="0.3">
      <c r="A175" t="s">
        <v>4274</v>
      </c>
      <c r="B175" s="33">
        <v>45970</v>
      </c>
      <c r="C175">
        <v>2025</v>
      </c>
      <c r="D175">
        <v>11</v>
      </c>
      <c r="E175" t="s">
        <v>4619</v>
      </c>
      <c r="F175" t="s">
        <v>4616</v>
      </c>
      <c r="G175" t="s">
        <v>51</v>
      </c>
      <c r="H175" t="s">
        <v>52</v>
      </c>
      <c r="I175" t="s">
        <v>53</v>
      </c>
      <c r="J175" t="s">
        <v>54</v>
      </c>
      <c r="K175" t="s">
        <v>55</v>
      </c>
      <c r="L175" t="s">
        <v>76</v>
      </c>
      <c r="M175" t="s">
        <v>49</v>
      </c>
      <c r="N175">
        <v>3</v>
      </c>
      <c r="O175">
        <v>2974</v>
      </c>
      <c r="P175">
        <v>0.1</v>
      </c>
      <c r="Q175">
        <v>1815</v>
      </c>
      <c r="R175">
        <v>8029.8</v>
      </c>
      <c r="S175">
        <v>5445</v>
      </c>
      <c r="T175">
        <v>2584.8000000000002</v>
      </c>
      <c r="U175">
        <v>0.32190091907644025</v>
      </c>
      <c r="V175" t="s">
        <v>42</v>
      </c>
    </row>
    <row r="176" spans="1:22" x14ac:dyDescent="0.3">
      <c r="A176" t="s">
        <v>4272</v>
      </c>
      <c r="B176" s="33">
        <v>45970</v>
      </c>
      <c r="C176">
        <v>2025</v>
      </c>
      <c r="D176">
        <v>11</v>
      </c>
      <c r="E176" t="s">
        <v>4619</v>
      </c>
      <c r="F176" t="s">
        <v>4616</v>
      </c>
      <c r="G176" t="s">
        <v>51</v>
      </c>
      <c r="H176" t="s">
        <v>52</v>
      </c>
      <c r="I176" t="s">
        <v>53</v>
      </c>
      <c r="J176" t="s">
        <v>46</v>
      </c>
      <c r="K176" t="s">
        <v>89</v>
      </c>
      <c r="L176" t="s">
        <v>40</v>
      </c>
      <c r="M176" t="s">
        <v>49</v>
      </c>
      <c r="N176">
        <v>1</v>
      </c>
      <c r="O176">
        <v>2330</v>
      </c>
      <c r="P176">
        <v>0.15</v>
      </c>
      <c r="Q176">
        <v>1340</v>
      </c>
      <c r="R176">
        <v>1980.5</v>
      </c>
      <c r="S176">
        <v>1340</v>
      </c>
      <c r="T176">
        <v>640.5</v>
      </c>
      <c r="U176">
        <v>0.32340318101489524</v>
      </c>
      <c r="V176" t="s">
        <v>42</v>
      </c>
    </row>
    <row r="177" spans="1:22" x14ac:dyDescent="0.3">
      <c r="A177" t="s">
        <v>4266</v>
      </c>
      <c r="B177" s="33">
        <v>45969</v>
      </c>
      <c r="C177">
        <v>2025</v>
      </c>
      <c r="D177">
        <v>11</v>
      </c>
      <c r="E177" t="s">
        <v>4619</v>
      </c>
      <c r="F177" t="s">
        <v>4616</v>
      </c>
      <c r="G177" t="s">
        <v>51</v>
      </c>
      <c r="H177" t="s">
        <v>106</v>
      </c>
      <c r="I177" t="s">
        <v>107</v>
      </c>
      <c r="J177" t="s">
        <v>38</v>
      </c>
      <c r="K177" t="s">
        <v>39</v>
      </c>
      <c r="L177" t="s">
        <v>76</v>
      </c>
      <c r="M177" t="s">
        <v>56</v>
      </c>
      <c r="N177">
        <v>1</v>
      </c>
      <c r="O177">
        <v>47995</v>
      </c>
      <c r="P177">
        <v>0.05</v>
      </c>
      <c r="Q177">
        <v>40581</v>
      </c>
      <c r="R177">
        <v>45595.25</v>
      </c>
      <c r="S177">
        <v>40581</v>
      </c>
      <c r="T177">
        <v>5014.25</v>
      </c>
      <c r="U177">
        <v>0.10997307833601087</v>
      </c>
      <c r="V177" t="s">
        <v>42</v>
      </c>
    </row>
    <row r="178" spans="1:22" x14ac:dyDescent="0.3">
      <c r="A178" t="s">
        <v>4261</v>
      </c>
      <c r="B178" s="33">
        <v>45968</v>
      </c>
      <c r="C178">
        <v>2025</v>
      </c>
      <c r="D178">
        <v>11</v>
      </c>
      <c r="E178" t="s">
        <v>4619</v>
      </c>
      <c r="F178" t="s">
        <v>4616</v>
      </c>
      <c r="G178" t="s">
        <v>51</v>
      </c>
      <c r="H178" t="s">
        <v>106</v>
      </c>
      <c r="I178" t="s">
        <v>107</v>
      </c>
      <c r="J178" t="s">
        <v>38</v>
      </c>
      <c r="K178" t="s">
        <v>39</v>
      </c>
      <c r="L178" t="s">
        <v>76</v>
      </c>
      <c r="M178" t="s">
        <v>49</v>
      </c>
      <c r="N178">
        <v>1</v>
      </c>
      <c r="O178">
        <v>49690</v>
      </c>
      <c r="P178">
        <v>0.15</v>
      </c>
      <c r="Q178">
        <v>42024</v>
      </c>
      <c r="R178">
        <v>42236.5</v>
      </c>
      <c r="S178">
        <v>42024</v>
      </c>
      <c r="T178">
        <v>212.5</v>
      </c>
      <c r="U178">
        <v>5.0311933990742604E-3</v>
      </c>
      <c r="V178" t="s">
        <v>42</v>
      </c>
    </row>
    <row r="179" spans="1:22" x14ac:dyDescent="0.3">
      <c r="A179" t="s">
        <v>264</v>
      </c>
      <c r="B179" s="33">
        <v>44974</v>
      </c>
      <c r="C179">
        <v>2023</v>
      </c>
      <c r="D179">
        <v>2</v>
      </c>
      <c r="E179" t="s">
        <v>4620</v>
      </c>
      <c r="F179" t="s">
        <v>4618</v>
      </c>
      <c r="G179" t="s">
        <v>51</v>
      </c>
      <c r="H179" t="s">
        <v>106</v>
      </c>
      <c r="I179" t="s">
        <v>107</v>
      </c>
      <c r="J179" t="s">
        <v>46</v>
      </c>
      <c r="K179" t="s">
        <v>89</v>
      </c>
      <c r="L179" t="s">
        <v>40</v>
      </c>
      <c r="M179" t="s">
        <v>56</v>
      </c>
      <c r="N179">
        <v>3</v>
      </c>
      <c r="O179">
        <v>2365</v>
      </c>
      <c r="P179">
        <v>0</v>
      </c>
      <c r="Q179">
        <v>1352</v>
      </c>
      <c r="R179">
        <v>7095</v>
      </c>
      <c r="S179">
        <v>4056</v>
      </c>
      <c r="T179">
        <v>3039</v>
      </c>
      <c r="U179">
        <v>0.42832980972515855</v>
      </c>
      <c r="V179" t="s">
        <v>42</v>
      </c>
    </row>
    <row r="180" spans="1:22" x14ac:dyDescent="0.3">
      <c r="A180" t="s">
        <v>4250</v>
      </c>
      <c r="B180" s="33">
        <v>45965</v>
      </c>
      <c r="C180">
        <v>2025</v>
      </c>
      <c r="D180">
        <v>11</v>
      </c>
      <c r="E180" t="s">
        <v>4619</v>
      </c>
      <c r="F180" t="s">
        <v>4616</v>
      </c>
      <c r="G180" t="s">
        <v>51</v>
      </c>
      <c r="H180" t="s">
        <v>79</v>
      </c>
      <c r="I180" t="s">
        <v>80</v>
      </c>
      <c r="J180" t="s">
        <v>54</v>
      </c>
      <c r="K180" t="s">
        <v>99</v>
      </c>
      <c r="L180" t="s">
        <v>40</v>
      </c>
      <c r="M180" t="s">
        <v>41</v>
      </c>
      <c r="N180">
        <v>4</v>
      </c>
      <c r="O180">
        <v>1690</v>
      </c>
      <c r="P180">
        <v>0.2</v>
      </c>
      <c r="Q180">
        <v>892</v>
      </c>
      <c r="R180">
        <v>5408</v>
      </c>
      <c r="S180">
        <v>3568</v>
      </c>
      <c r="T180">
        <v>1840</v>
      </c>
      <c r="U180">
        <v>0.34023668639053256</v>
      </c>
      <c r="V180" t="s">
        <v>120</v>
      </c>
    </row>
    <row r="181" spans="1:22" x14ac:dyDescent="0.3">
      <c r="A181" t="s">
        <v>4244</v>
      </c>
      <c r="B181" s="33">
        <v>45964</v>
      </c>
      <c r="C181">
        <v>2025</v>
      </c>
      <c r="D181">
        <v>11</v>
      </c>
      <c r="E181" t="s">
        <v>4619</v>
      </c>
      <c r="F181" t="s">
        <v>4616</v>
      </c>
      <c r="G181" t="s">
        <v>51</v>
      </c>
      <c r="H181" t="s">
        <v>79</v>
      </c>
      <c r="I181" t="s">
        <v>80</v>
      </c>
      <c r="J181" t="s">
        <v>46</v>
      </c>
      <c r="K181" t="s">
        <v>47</v>
      </c>
      <c r="L181" t="s">
        <v>76</v>
      </c>
      <c r="M181" t="s">
        <v>49</v>
      </c>
      <c r="N181">
        <v>1</v>
      </c>
      <c r="O181">
        <v>468</v>
      </c>
      <c r="P181">
        <v>0</v>
      </c>
      <c r="Q181">
        <v>214</v>
      </c>
      <c r="R181">
        <v>468</v>
      </c>
      <c r="S181">
        <v>214</v>
      </c>
      <c r="T181">
        <v>254</v>
      </c>
      <c r="U181">
        <v>0.54273504273504269</v>
      </c>
      <c r="V181" t="s">
        <v>42</v>
      </c>
    </row>
    <row r="182" spans="1:22" x14ac:dyDescent="0.3">
      <c r="A182" t="s">
        <v>4242</v>
      </c>
      <c r="B182" s="33">
        <v>45964</v>
      </c>
      <c r="C182">
        <v>2025</v>
      </c>
      <c r="D182">
        <v>11</v>
      </c>
      <c r="E182" t="s">
        <v>4619</v>
      </c>
      <c r="F182" t="s">
        <v>4616</v>
      </c>
      <c r="G182" t="s">
        <v>51</v>
      </c>
      <c r="H182" t="s">
        <v>52</v>
      </c>
      <c r="I182" t="s">
        <v>53</v>
      </c>
      <c r="J182" t="s">
        <v>54</v>
      </c>
      <c r="K182" t="s">
        <v>55</v>
      </c>
      <c r="L182" t="s">
        <v>76</v>
      </c>
      <c r="M182" t="s">
        <v>49</v>
      </c>
      <c r="N182">
        <v>1</v>
      </c>
      <c r="O182">
        <v>2973</v>
      </c>
      <c r="P182">
        <v>0.05</v>
      </c>
      <c r="Q182">
        <v>1776</v>
      </c>
      <c r="R182">
        <v>2824.35</v>
      </c>
      <c r="S182">
        <v>1776</v>
      </c>
      <c r="T182">
        <v>1048.3499999999999</v>
      </c>
      <c r="U182">
        <v>0.37118275001327738</v>
      </c>
      <c r="V182" t="s">
        <v>42</v>
      </c>
    </row>
    <row r="183" spans="1:22" x14ac:dyDescent="0.3">
      <c r="A183" t="s">
        <v>268</v>
      </c>
      <c r="B183" s="33">
        <v>44975</v>
      </c>
      <c r="C183">
        <v>2023</v>
      </c>
      <c r="D183">
        <v>2</v>
      </c>
      <c r="E183" t="s">
        <v>4620</v>
      </c>
      <c r="F183" t="s">
        <v>4618</v>
      </c>
      <c r="G183" t="s">
        <v>51</v>
      </c>
      <c r="H183" t="s">
        <v>106</v>
      </c>
      <c r="I183" t="s">
        <v>107</v>
      </c>
      <c r="J183" t="s">
        <v>46</v>
      </c>
      <c r="K183" t="s">
        <v>61</v>
      </c>
      <c r="L183" t="s">
        <v>40</v>
      </c>
      <c r="M183" t="s">
        <v>41</v>
      </c>
      <c r="N183">
        <v>1</v>
      </c>
      <c r="O183">
        <v>255</v>
      </c>
      <c r="P183">
        <v>0.2</v>
      </c>
      <c r="Q183">
        <v>110</v>
      </c>
      <c r="R183">
        <v>204</v>
      </c>
      <c r="S183">
        <v>110</v>
      </c>
      <c r="T183">
        <v>94</v>
      </c>
      <c r="U183">
        <v>0.46078431372549017</v>
      </c>
      <c r="V183" t="s">
        <v>42</v>
      </c>
    </row>
    <row r="184" spans="1:22" x14ac:dyDescent="0.3">
      <c r="A184" t="s">
        <v>269</v>
      </c>
      <c r="B184" s="33">
        <v>44975</v>
      </c>
      <c r="C184">
        <v>2023</v>
      </c>
      <c r="D184">
        <v>2</v>
      </c>
      <c r="E184" t="s">
        <v>4620</v>
      </c>
      <c r="F184" t="s">
        <v>4618</v>
      </c>
      <c r="G184" t="s">
        <v>51</v>
      </c>
      <c r="H184" t="s">
        <v>52</v>
      </c>
      <c r="I184" t="s">
        <v>53</v>
      </c>
      <c r="J184" t="s">
        <v>46</v>
      </c>
      <c r="K184" t="s">
        <v>89</v>
      </c>
      <c r="L184" t="s">
        <v>40</v>
      </c>
      <c r="M184" t="s">
        <v>49</v>
      </c>
      <c r="N184">
        <v>5</v>
      </c>
      <c r="O184">
        <v>2396</v>
      </c>
      <c r="P184">
        <v>0.15</v>
      </c>
      <c r="Q184">
        <v>1352</v>
      </c>
      <c r="R184">
        <v>10183</v>
      </c>
      <c r="S184">
        <v>6760</v>
      </c>
      <c r="T184">
        <v>3423</v>
      </c>
      <c r="U184">
        <v>0.33614848276539327</v>
      </c>
      <c r="V184" t="s">
        <v>42</v>
      </c>
    </row>
    <row r="185" spans="1:22" x14ac:dyDescent="0.3">
      <c r="A185" t="s">
        <v>4237</v>
      </c>
      <c r="B185" s="33">
        <v>45963</v>
      </c>
      <c r="C185">
        <v>2025</v>
      </c>
      <c r="D185">
        <v>11</v>
      </c>
      <c r="E185" t="s">
        <v>4619</v>
      </c>
      <c r="F185" t="s">
        <v>4616</v>
      </c>
      <c r="G185" t="s">
        <v>51</v>
      </c>
      <c r="H185" t="s">
        <v>106</v>
      </c>
      <c r="I185" t="s">
        <v>107</v>
      </c>
      <c r="J185" t="s">
        <v>46</v>
      </c>
      <c r="K185" t="s">
        <v>89</v>
      </c>
      <c r="L185" t="s">
        <v>40</v>
      </c>
      <c r="M185" t="s">
        <v>56</v>
      </c>
      <c r="N185">
        <v>2</v>
      </c>
      <c r="O185">
        <v>2276</v>
      </c>
      <c r="P185">
        <v>0.05</v>
      </c>
      <c r="Q185">
        <v>1356</v>
      </c>
      <c r="R185">
        <v>4324.3999999999996</v>
      </c>
      <c r="S185">
        <v>2712</v>
      </c>
      <c r="T185">
        <v>1612.3999999999996</v>
      </c>
      <c r="U185">
        <v>0.37286097493293863</v>
      </c>
      <c r="V185" t="s">
        <v>42</v>
      </c>
    </row>
    <row r="186" spans="1:22" x14ac:dyDescent="0.3">
      <c r="A186" t="s">
        <v>4231</v>
      </c>
      <c r="B186" s="33">
        <v>45962</v>
      </c>
      <c r="C186">
        <v>2025</v>
      </c>
      <c r="D186">
        <v>11</v>
      </c>
      <c r="E186" t="s">
        <v>4619</v>
      </c>
      <c r="F186" t="s">
        <v>4616</v>
      </c>
      <c r="G186" t="s">
        <v>51</v>
      </c>
      <c r="H186" t="s">
        <v>52</v>
      </c>
      <c r="I186" t="s">
        <v>53</v>
      </c>
      <c r="J186" t="s">
        <v>81</v>
      </c>
      <c r="K186" t="s">
        <v>82</v>
      </c>
      <c r="L186" t="s">
        <v>48</v>
      </c>
      <c r="M186" t="s">
        <v>56</v>
      </c>
      <c r="N186">
        <v>1</v>
      </c>
      <c r="O186">
        <v>6314</v>
      </c>
      <c r="P186">
        <v>0.3</v>
      </c>
      <c r="Q186">
        <v>3400</v>
      </c>
      <c r="R186">
        <v>4419.7999999999993</v>
      </c>
      <c r="S186">
        <v>3400</v>
      </c>
      <c r="T186">
        <v>1019.7999999999993</v>
      </c>
      <c r="U186">
        <v>0.23073442237205291</v>
      </c>
      <c r="V186" t="s">
        <v>42</v>
      </c>
    </row>
    <row r="187" spans="1:22" x14ac:dyDescent="0.3">
      <c r="A187" t="s">
        <v>272</v>
      </c>
      <c r="B187" s="33">
        <v>44976</v>
      </c>
      <c r="C187">
        <v>2023</v>
      </c>
      <c r="D187">
        <v>2</v>
      </c>
      <c r="E187" t="s">
        <v>4620</v>
      </c>
      <c r="F187" t="s">
        <v>4618</v>
      </c>
      <c r="G187" t="s">
        <v>51</v>
      </c>
      <c r="H187" t="s">
        <v>52</v>
      </c>
      <c r="I187" t="s">
        <v>53</v>
      </c>
      <c r="J187" t="s">
        <v>46</v>
      </c>
      <c r="K187" t="s">
        <v>89</v>
      </c>
      <c r="L187" t="s">
        <v>40</v>
      </c>
      <c r="M187" t="s">
        <v>49</v>
      </c>
      <c r="N187">
        <v>3</v>
      </c>
      <c r="O187">
        <v>2299</v>
      </c>
      <c r="P187">
        <v>0.05</v>
      </c>
      <c r="Q187">
        <v>1296</v>
      </c>
      <c r="R187">
        <v>6552.15</v>
      </c>
      <c r="S187">
        <v>3888</v>
      </c>
      <c r="T187">
        <v>2664.1499999999996</v>
      </c>
      <c r="U187">
        <v>0.40660699159817765</v>
      </c>
      <c r="V187" t="s">
        <v>42</v>
      </c>
    </row>
    <row r="188" spans="1:22" x14ac:dyDescent="0.3">
      <c r="A188" t="s">
        <v>4229</v>
      </c>
      <c r="B188" s="33">
        <v>45961</v>
      </c>
      <c r="C188">
        <v>2025</v>
      </c>
      <c r="D188">
        <v>10</v>
      </c>
      <c r="E188" t="s">
        <v>4621</v>
      </c>
      <c r="F188" t="s">
        <v>4616</v>
      </c>
      <c r="G188" t="s">
        <v>51</v>
      </c>
      <c r="H188" t="s">
        <v>79</v>
      </c>
      <c r="I188" t="s">
        <v>80</v>
      </c>
      <c r="J188" t="s">
        <v>38</v>
      </c>
      <c r="K188" t="s">
        <v>118</v>
      </c>
      <c r="L188" t="s">
        <v>40</v>
      </c>
      <c r="M188" t="s">
        <v>49</v>
      </c>
      <c r="N188">
        <v>1</v>
      </c>
      <c r="O188">
        <v>16841</v>
      </c>
      <c r="P188">
        <v>0</v>
      </c>
      <c r="Q188">
        <v>13507</v>
      </c>
      <c r="R188">
        <v>16841</v>
      </c>
      <c r="S188">
        <v>13507</v>
      </c>
      <c r="T188">
        <v>3334</v>
      </c>
      <c r="U188">
        <v>0.19796924173148864</v>
      </c>
      <c r="V188" t="s">
        <v>42</v>
      </c>
    </row>
    <row r="189" spans="1:22" x14ac:dyDescent="0.3">
      <c r="A189" t="s">
        <v>4227</v>
      </c>
      <c r="B189" s="33">
        <v>45961</v>
      </c>
      <c r="C189">
        <v>2025</v>
      </c>
      <c r="D189">
        <v>10</v>
      </c>
      <c r="E189" t="s">
        <v>4621</v>
      </c>
      <c r="F189" t="s">
        <v>4616</v>
      </c>
      <c r="G189" t="s">
        <v>51</v>
      </c>
      <c r="H189" t="s">
        <v>106</v>
      </c>
      <c r="I189" t="s">
        <v>107</v>
      </c>
      <c r="J189" t="s">
        <v>46</v>
      </c>
      <c r="K189" t="s">
        <v>89</v>
      </c>
      <c r="L189" t="s">
        <v>76</v>
      </c>
      <c r="M189" t="s">
        <v>56</v>
      </c>
      <c r="N189">
        <v>1</v>
      </c>
      <c r="O189">
        <v>2290</v>
      </c>
      <c r="P189">
        <v>0.05</v>
      </c>
      <c r="Q189">
        <v>1309</v>
      </c>
      <c r="R189">
        <v>2175.5</v>
      </c>
      <c r="S189">
        <v>1309</v>
      </c>
      <c r="T189">
        <v>866.5</v>
      </c>
      <c r="U189">
        <v>0.39829924155366581</v>
      </c>
      <c r="V189" t="s">
        <v>120</v>
      </c>
    </row>
    <row r="190" spans="1:22" x14ac:dyDescent="0.3">
      <c r="A190" t="s">
        <v>275</v>
      </c>
      <c r="B190" s="33">
        <v>44977</v>
      </c>
      <c r="C190">
        <v>2023</v>
      </c>
      <c r="D190">
        <v>2</v>
      </c>
      <c r="E190" t="s">
        <v>4620</v>
      </c>
      <c r="F190" t="s">
        <v>4618</v>
      </c>
      <c r="G190" t="s">
        <v>51</v>
      </c>
      <c r="H190" t="s">
        <v>52</v>
      </c>
      <c r="I190" t="s">
        <v>53</v>
      </c>
      <c r="J190" t="s">
        <v>38</v>
      </c>
      <c r="K190" t="s">
        <v>104</v>
      </c>
      <c r="L190" t="s">
        <v>40</v>
      </c>
      <c r="M190" t="s">
        <v>56</v>
      </c>
      <c r="N190">
        <v>5</v>
      </c>
      <c r="O190">
        <v>1645</v>
      </c>
      <c r="P190">
        <v>0.1</v>
      </c>
      <c r="Q190">
        <v>802</v>
      </c>
      <c r="R190">
        <v>7402.5</v>
      </c>
      <c r="S190">
        <v>4010</v>
      </c>
      <c r="T190">
        <v>3392.5</v>
      </c>
      <c r="U190">
        <v>0.45829111786558596</v>
      </c>
      <c r="V190" t="s">
        <v>42</v>
      </c>
    </row>
    <row r="191" spans="1:22" x14ac:dyDescent="0.3">
      <c r="A191" t="s">
        <v>276</v>
      </c>
      <c r="B191" s="33">
        <v>44978</v>
      </c>
      <c r="C191">
        <v>2023</v>
      </c>
      <c r="D191">
        <v>2</v>
      </c>
      <c r="E191" t="s">
        <v>4620</v>
      </c>
      <c r="F191" t="s">
        <v>4618</v>
      </c>
      <c r="G191" t="s">
        <v>51</v>
      </c>
      <c r="H191" t="s">
        <v>52</v>
      </c>
      <c r="I191" t="s">
        <v>53</v>
      </c>
      <c r="J191" t="s">
        <v>46</v>
      </c>
      <c r="K191" t="s">
        <v>61</v>
      </c>
      <c r="L191" t="s">
        <v>40</v>
      </c>
      <c r="M191" t="s">
        <v>56</v>
      </c>
      <c r="N191">
        <v>1</v>
      </c>
      <c r="O191">
        <v>245</v>
      </c>
      <c r="P191">
        <v>0.1</v>
      </c>
      <c r="Q191">
        <v>104</v>
      </c>
      <c r="R191">
        <v>220.5</v>
      </c>
      <c r="S191">
        <v>104</v>
      </c>
      <c r="T191">
        <v>116.5</v>
      </c>
      <c r="U191">
        <v>0.52834467120181405</v>
      </c>
      <c r="V191" t="s">
        <v>120</v>
      </c>
    </row>
    <row r="192" spans="1:22" x14ac:dyDescent="0.3">
      <c r="A192" t="s">
        <v>277</v>
      </c>
      <c r="B192" s="33">
        <v>44978</v>
      </c>
      <c r="C192">
        <v>2023</v>
      </c>
      <c r="D192">
        <v>2</v>
      </c>
      <c r="E192" t="s">
        <v>4620</v>
      </c>
      <c r="F192" t="s">
        <v>4618</v>
      </c>
      <c r="G192" t="s">
        <v>51</v>
      </c>
      <c r="H192" t="s">
        <v>52</v>
      </c>
      <c r="I192" t="s">
        <v>53</v>
      </c>
      <c r="J192" t="s">
        <v>81</v>
      </c>
      <c r="K192" t="s">
        <v>130</v>
      </c>
      <c r="L192" t="s">
        <v>76</v>
      </c>
      <c r="M192" t="s">
        <v>49</v>
      </c>
      <c r="N192">
        <v>3</v>
      </c>
      <c r="O192">
        <v>13945</v>
      </c>
      <c r="P192">
        <v>0.35</v>
      </c>
      <c r="Q192">
        <v>8561</v>
      </c>
      <c r="R192">
        <v>27192.75</v>
      </c>
      <c r="S192">
        <v>25683</v>
      </c>
      <c r="T192">
        <v>1509.75</v>
      </c>
      <c r="U192">
        <v>5.5520313318807406E-2</v>
      </c>
      <c r="V192" t="s">
        <v>42</v>
      </c>
    </row>
    <row r="193" spans="1:22" x14ac:dyDescent="0.3">
      <c r="A193" t="s">
        <v>4225</v>
      </c>
      <c r="B193" s="33">
        <v>45961</v>
      </c>
      <c r="C193">
        <v>2025</v>
      </c>
      <c r="D193">
        <v>10</v>
      </c>
      <c r="E193" t="s">
        <v>4621</v>
      </c>
      <c r="F193" t="s">
        <v>4616</v>
      </c>
      <c r="G193" t="s">
        <v>51</v>
      </c>
      <c r="H193" t="s">
        <v>52</v>
      </c>
      <c r="I193" t="s">
        <v>53</v>
      </c>
      <c r="J193" t="s">
        <v>38</v>
      </c>
      <c r="K193" t="s">
        <v>118</v>
      </c>
      <c r="L193" t="s">
        <v>40</v>
      </c>
      <c r="M193" t="s">
        <v>56</v>
      </c>
      <c r="N193">
        <v>1</v>
      </c>
      <c r="O193">
        <v>16924</v>
      </c>
      <c r="P193">
        <v>0.1</v>
      </c>
      <c r="Q193">
        <v>13545</v>
      </c>
      <c r="R193">
        <v>15231.6</v>
      </c>
      <c r="S193">
        <v>13545</v>
      </c>
      <c r="T193">
        <v>1686.6000000000004</v>
      </c>
      <c r="U193">
        <v>0.11073032380051999</v>
      </c>
      <c r="V193" t="s">
        <v>42</v>
      </c>
    </row>
    <row r="194" spans="1:22" x14ac:dyDescent="0.3">
      <c r="A194" t="s">
        <v>4224</v>
      </c>
      <c r="B194" s="33">
        <v>45961</v>
      </c>
      <c r="C194">
        <v>2025</v>
      </c>
      <c r="D194">
        <v>10</v>
      </c>
      <c r="E194" t="s">
        <v>4621</v>
      </c>
      <c r="F194" t="s">
        <v>4616</v>
      </c>
      <c r="G194" t="s">
        <v>51</v>
      </c>
      <c r="H194" t="s">
        <v>79</v>
      </c>
      <c r="I194" t="s">
        <v>80</v>
      </c>
      <c r="J194" t="s">
        <v>81</v>
      </c>
      <c r="K194" t="s">
        <v>130</v>
      </c>
      <c r="L194" t="s">
        <v>40</v>
      </c>
      <c r="M194" t="s">
        <v>49</v>
      </c>
      <c r="N194">
        <v>2</v>
      </c>
      <c r="O194">
        <v>13893</v>
      </c>
      <c r="P194">
        <v>0.3</v>
      </c>
      <c r="Q194">
        <v>8245</v>
      </c>
      <c r="R194">
        <v>19450.199999999997</v>
      </c>
      <c r="S194">
        <v>16490</v>
      </c>
      <c r="T194">
        <v>2960.1999999999971</v>
      </c>
      <c r="U194">
        <v>0.15219380777575539</v>
      </c>
      <c r="V194" t="s">
        <v>42</v>
      </c>
    </row>
    <row r="195" spans="1:22" x14ac:dyDescent="0.3">
      <c r="A195" t="s">
        <v>280</v>
      </c>
      <c r="B195" s="33">
        <v>44979</v>
      </c>
      <c r="C195">
        <v>2023</v>
      </c>
      <c r="D195">
        <v>2</v>
      </c>
      <c r="E195" t="s">
        <v>4620</v>
      </c>
      <c r="F195" t="s">
        <v>4618</v>
      </c>
      <c r="G195" t="s">
        <v>51</v>
      </c>
      <c r="H195" t="s">
        <v>52</v>
      </c>
      <c r="I195" t="s">
        <v>53</v>
      </c>
      <c r="J195" t="s">
        <v>81</v>
      </c>
      <c r="K195" t="s">
        <v>94</v>
      </c>
      <c r="L195" t="s">
        <v>40</v>
      </c>
      <c r="M195" t="s">
        <v>41</v>
      </c>
      <c r="N195">
        <v>2</v>
      </c>
      <c r="O195">
        <v>30042</v>
      </c>
      <c r="P195">
        <v>0.3</v>
      </c>
      <c r="Q195">
        <v>20902</v>
      </c>
      <c r="R195">
        <v>42058.799999999996</v>
      </c>
      <c r="S195">
        <v>41804</v>
      </c>
      <c r="T195">
        <v>254.79999999999563</v>
      </c>
      <c r="U195">
        <v>6.0581852073762366E-3</v>
      </c>
      <c r="V195" t="s">
        <v>120</v>
      </c>
    </row>
    <row r="196" spans="1:22" x14ac:dyDescent="0.3">
      <c r="A196" t="s">
        <v>4221</v>
      </c>
      <c r="B196" s="33">
        <v>45960</v>
      </c>
      <c r="C196">
        <v>2025</v>
      </c>
      <c r="D196">
        <v>10</v>
      </c>
      <c r="E196" t="s">
        <v>4621</v>
      </c>
      <c r="F196" t="s">
        <v>4616</v>
      </c>
      <c r="G196" t="s">
        <v>51</v>
      </c>
      <c r="H196" t="s">
        <v>79</v>
      </c>
      <c r="I196" t="s">
        <v>80</v>
      </c>
      <c r="J196" t="s">
        <v>81</v>
      </c>
      <c r="K196" t="s">
        <v>130</v>
      </c>
      <c r="L196" t="s">
        <v>40</v>
      </c>
      <c r="M196" t="s">
        <v>56</v>
      </c>
      <c r="N196">
        <v>1</v>
      </c>
      <c r="O196">
        <v>13103</v>
      </c>
      <c r="P196">
        <v>0.2</v>
      </c>
      <c r="Q196">
        <v>7921</v>
      </c>
      <c r="R196">
        <v>10482.400000000001</v>
      </c>
      <c r="S196">
        <v>7921</v>
      </c>
      <c r="T196">
        <v>2561.4000000000015</v>
      </c>
      <c r="U196">
        <v>0.24435243837289181</v>
      </c>
      <c r="V196" t="s">
        <v>42</v>
      </c>
    </row>
    <row r="197" spans="1:22" x14ac:dyDescent="0.3">
      <c r="A197" t="s">
        <v>4215</v>
      </c>
      <c r="B197" s="33">
        <v>45959</v>
      </c>
      <c r="C197">
        <v>2025</v>
      </c>
      <c r="D197">
        <v>10</v>
      </c>
      <c r="E197" t="s">
        <v>4621</v>
      </c>
      <c r="F197" t="s">
        <v>4616</v>
      </c>
      <c r="G197" t="s">
        <v>51</v>
      </c>
      <c r="H197" t="s">
        <v>79</v>
      </c>
      <c r="I197" t="s">
        <v>80</v>
      </c>
      <c r="J197" t="s">
        <v>38</v>
      </c>
      <c r="K197" t="s">
        <v>75</v>
      </c>
      <c r="L197" t="s">
        <v>40</v>
      </c>
      <c r="M197" t="s">
        <v>41</v>
      </c>
      <c r="N197">
        <v>1</v>
      </c>
      <c r="O197">
        <v>10675</v>
      </c>
      <c r="P197">
        <v>0.15</v>
      </c>
      <c r="Q197">
        <v>8131</v>
      </c>
      <c r="R197">
        <v>9073.75</v>
      </c>
      <c r="S197">
        <v>8131</v>
      </c>
      <c r="T197">
        <v>942.75</v>
      </c>
      <c r="U197">
        <v>0.10389860862377738</v>
      </c>
      <c r="V197" t="s">
        <v>42</v>
      </c>
    </row>
    <row r="198" spans="1:22" x14ac:dyDescent="0.3">
      <c r="A198" t="s">
        <v>283</v>
      </c>
      <c r="B198" s="33">
        <v>44980</v>
      </c>
      <c r="C198">
        <v>2023</v>
      </c>
      <c r="D198">
        <v>2</v>
      </c>
      <c r="E198" t="s">
        <v>4620</v>
      </c>
      <c r="F198" t="s">
        <v>4618</v>
      </c>
      <c r="G198" t="s">
        <v>51</v>
      </c>
      <c r="H198" t="s">
        <v>79</v>
      </c>
      <c r="I198" t="s">
        <v>80</v>
      </c>
      <c r="J198" t="s">
        <v>46</v>
      </c>
      <c r="K198" t="s">
        <v>66</v>
      </c>
      <c r="L198" t="s">
        <v>48</v>
      </c>
      <c r="M198" t="s">
        <v>41</v>
      </c>
      <c r="N198">
        <v>1</v>
      </c>
      <c r="O198">
        <v>312</v>
      </c>
      <c r="P198">
        <v>0.2</v>
      </c>
      <c r="Q198">
        <v>124</v>
      </c>
      <c r="R198">
        <v>249.60000000000002</v>
      </c>
      <c r="S198">
        <v>124</v>
      </c>
      <c r="T198">
        <v>125.60000000000002</v>
      </c>
      <c r="U198">
        <v>0.5032051282051283</v>
      </c>
      <c r="V198" t="s">
        <v>120</v>
      </c>
    </row>
    <row r="199" spans="1:22" x14ac:dyDescent="0.3">
      <c r="A199" t="s">
        <v>4214</v>
      </c>
      <c r="B199" s="33">
        <v>45959</v>
      </c>
      <c r="C199">
        <v>2025</v>
      </c>
      <c r="D199">
        <v>10</v>
      </c>
      <c r="E199" t="s">
        <v>4621</v>
      </c>
      <c r="F199" t="s">
        <v>4616</v>
      </c>
      <c r="G199" t="s">
        <v>51</v>
      </c>
      <c r="H199" t="s">
        <v>106</v>
      </c>
      <c r="I199" t="s">
        <v>107</v>
      </c>
      <c r="J199" t="s">
        <v>81</v>
      </c>
      <c r="K199" t="s">
        <v>82</v>
      </c>
      <c r="L199" t="s">
        <v>40</v>
      </c>
      <c r="M199" t="s">
        <v>56</v>
      </c>
      <c r="N199">
        <v>3</v>
      </c>
      <c r="O199">
        <v>6409</v>
      </c>
      <c r="P199">
        <v>0.25</v>
      </c>
      <c r="Q199">
        <v>3534</v>
      </c>
      <c r="R199">
        <v>14420.25</v>
      </c>
      <c r="S199">
        <v>10602</v>
      </c>
      <c r="T199">
        <v>3818.25</v>
      </c>
      <c r="U199">
        <v>0.26478389764393823</v>
      </c>
      <c r="V199" t="s">
        <v>42</v>
      </c>
    </row>
    <row r="200" spans="1:22" x14ac:dyDescent="0.3">
      <c r="A200" t="s">
        <v>4205</v>
      </c>
      <c r="B200" s="33">
        <v>45957</v>
      </c>
      <c r="C200">
        <v>2025</v>
      </c>
      <c r="D200">
        <v>10</v>
      </c>
      <c r="E200" t="s">
        <v>4621</v>
      </c>
      <c r="F200" t="s">
        <v>4616</v>
      </c>
      <c r="G200" t="s">
        <v>51</v>
      </c>
      <c r="H200" t="s">
        <v>106</v>
      </c>
      <c r="I200" t="s">
        <v>107</v>
      </c>
      <c r="J200" t="s">
        <v>46</v>
      </c>
      <c r="K200" t="s">
        <v>66</v>
      </c>
      <c r="L200" t="s">
        <v>40</v>
      </c>
      <c r="M200" t="s">
        <v>41</v>
      </c>
      <c r="N200">
        <v>2</v>
      </c>
      <c r="O200">
        <v>290</v>
      </c>
      <c r="P200">
        <v>0.1</v>
      </c>
      <c r="Q200">
        <v>117</v>
      </c>
      <c r="R200">
        <v>522</v>
      </c>
      <c r="S200">
        <v>234</v>
      </c>
      <c r="T200">
        <v>288</v>
      </c>
      <c r="U200">
        <v>0.55172413793103448</v>
      </c>
      <c r="V200" t="s">
        <v>42</v>
      </c>
    </row>
    <row r="201" spans="1:22" x14ac:dyDescent="0.3">
      <c r="A201" t="s">
        <v>4204</v>
      </c>
      <c r="B201" s="33">
        <v>45957</v>
      </c>
      <c r="C201">
        <v>2025</v>
      </c>
      <c r="D201">
        <v>10</v>
      </c>
      <c r="E201" t="s">
        <v>4621</v>
      </c>
      <c r="F201" t="s">
        <v>4616</v>
      </c>
      <c r="G201" t="s">
        <v>51</v>
      </c>
      <c r="H201" t="s">
        <v>52</v>
      </c>
      <c r="I201" t="s">
        <v>53</v>
      </c>
      <c r="J201" t="s">
        <v>46</v>
      </c>
      <c r="K201" t="s">
        <v>47</v>
      </c>
      <c r="L201" t="s">
        <v>76</v>
      </c>
      <c r="M201" t="s">
        <v>56</v>
      </c>
      <c r="N201">
        <v>2</v>
      </c>
      <c r="O201">
        <v>446</v>
      </c>
      <c r="P201">
        <v>0</v>
      </c>
      <c r="Q201">
        <v>204</v>
      </c>
      <c r="R201">
        <v>892</v>
      </c>
      <c r="S201">
        <v>408</v>
      </c>
      <c r="T201">
        <v>484</v>
      </c>
      <c r="U201">
        <v>0.54260089686098656</v>
      </c>
      <c r="V201" t="s">
        <v>42</v>
      </c>
    </row>
    <row r="202" spans="1:22" x14ac:dyDescent="0.3">
      <c r="A202" t="s">
        <v>4200</v>
      </c>
      <c r="B202" s="33">
        <v>45954</v>
      </c>
      <c r="C202">
        <v>2025</v>
      </c>
      <c r="D202">
        <v>10</v>
      </c>
      <c r="E202" t="s">
        <v>4621</v>
      </c>
      <c r="F202" t="s">
        <v>4616</v>
      </c>
      <c r="G202" t="s">
        <v>51</v>
      </c>
      <c r="H202" t="s">
        <v>79</v>
      </c>
      <c r="I202" t="s">
        <v>80</v>
      </c>
      <c r="J202" t="s">
        <v>81</v>
      </c>
      <c r="K202" t="s">
        <v>94</v>
      </c>
      <c r="L202" t="s">
        <v>76</v>
      </c>
      <c r="M202" t="s">
        <v>49</v>
      </c>
      <c r="N202">
        <v>5</v>
      </c>
      <c r="O202">
        <v>29475</v>
      </c>
      <c r="P202">
        <v>0.2</v>
      </c>
      <c r="Q202">
        <v>19947</v>
      </c>
      <c r="R202">
        <v>117900</v>
      </c>
      <c r="S202">
        <v>99735</v>
      </c>
      <c r="T202">
        <v>18165</v>
      </c>
      <c r="U202">
        <v>0.15407124681933843</v>
      </c>
      <c r="V202" t="s">
        <v>42</v>
      </c>
    </row>
    <row r="203" spans="1:22" x14ac:dyDescent="0.3">
      <c r="A203" t="s">
        <v>288</v>
      </c>
      <c r="B203" s="33">
        <v>44981</v>
      </c>
      <c r="C203">
        <v>2023</v>
      </c>
      <c r="D203">
        <v>2</v>
      </c>
      <c r="E203" t="s">
        <v>4620</v>
      </c>
      <c r="F203" t="s">
        <v>4618</v>
      </c>
      <c r="G203" t="s">
        <v>51</v>
      </c>
      <c r="H203" t="s">
        <v>52</v>
      </c>
      <c r="I203" t="s">
        <v>53</v>
      </c>
      <c r="J203" t="s">
        <v>38</v>
      </c>
      <c r="K203" t="s">
        <v>39</v>
      </c>
      <c r="L203" t="s">
        <v>40</v>
      </c>
      <c r="M203" t="s">
        <v>49</v>
      </c>
      <c r="N203">
        <v>2</v>
      </c>
      <c r="O203">
        <v>48392</v>
      </c>
      <c r="P203">
        <v>0</v>
      </c>
      <c r="Q203">
        <v>41578</v>
      </c>
      <c r="R203">
        <v>96784</v>
      </c>
      <c r="S203">
        <v>83156</v>
      </c>
      <c r="T203">
        <v>13628</v>
      </c>
      <c r="U203">
        <v>0.14080839808232765</v>
      </c>
      <c r="V203" t="s">
        <v>42</v>
      </c>
    </row>
    <row r="204" spans="1:22" x14ac:dyDescent="0.3">
      <c r="A204" t="s">
        <v>4196</v>
      </c>
      <c r="B204" s="33">
        <v>45953</v>
      </c>
      <c r="C204">
        <v>2025</v>
      </c>
      <c r="D204">
        <v>10</v>
      </c>
      <c r="E204" t="s">
        <v>4621</v>
      </c>
      <c r="F204" t="s">
        <v>4616</v>
      </c>
      <c r="G204" t="s">
        <v>51</v>
      </c>
      <c r="H204" t="s">
        <v>52</v>
      </c>
      <c r="I204" t="s">
        <v>53</v>
      </c>
      <c r="J204" t="s">
        <v>38</v>
      </c>
      <c r="K204" t="s">
        <v>104</v>
      </c>
      <c r="L204" t="s">
        <v>76</v>
      </c>
      <c r="M204" t="s">
        <v>56</v>
      </c>
      <c r="N204">
        <v>3</v>
      </c>
      <c r="O204">
        <v>1539</v>
      </c>
      <c r="P204">
        <v>0</v>
      </c>
      <c r="Q204">
        <v>755</v>
      </c>
      <c r="R204">
        <v>4617</v>
      </c>
      <c r="S204">
        <v>2265</v>
      </c>
      <c r="T204">
        <v>2352</v>
      </c>
      <c r="U204">
        <v>0.50942170240415852</v>
      </c>
      <c r="V204" t="s">
        <v>42</v>
      </c>
    </row>
    <row r="205" spans="1:22" x14ac:dyDescent="0.3">
      <c r="A205" t="s">
        <v>290</v>
      </c>
      <c r="B205" s="33">
        <v>44981</v>
      </c>
      <c r="C205">
        <v>2023</v>
      </c>
      <c r="D205">
        <v>2</v>
      </c>
      <c r="E205" t="s">
        <v>4620</v>
      </c>
      <c r="F205" t="s">
        <v>4618</v>
      </c>
      <c r="G205" t="s">
        <v>51</v>
      </c>
      <c r="H205" t="s">
        <v>79</v>
      </c>
      <c r="I205" t="s">
        <v>80</v>
      </c>
      <c r="J205" t="s">
        <v>81</v>
      </c>
      <c r="K205" t="s">
        <v>130</v>
      </c>
      <c r="L205" t="s">
        <v>40</v>
      </c>
      <c r="M205" t="s">
        <v>49</v>
      </c>
      <c r="N205">
        <v>1</v>
      </c>
      <c r="O205">
        <v>12611</v>
      </c>
      <c r="P205">
        <v>0.35</v>
      </c>
      <c r="Q205">
        <v>7751</v>
      </c>
      <c r="R205">
        <v>8197.15</v>
      </c>
      <c r="S205">
        <v>7751</v>
      </c>
      <c r="T205">
        <v>446.14999999999964</v>
      </c>
      <c r="U205">
        <v>5.4427453444184828E-2</v>
      </c>
      <c r="V205" t="s">
        <v>120</v>
      </c>
    </row>
    <row r="206" spans="1:22" x14ac:dyDescent="0.3">
      <c r="A206" t="s">
        <v>4194</v>
      </c>
      <c r="B206" s="33">
        <v>45952</v>
      </c>
      <c r="C206">
        <v>2025</v>
      </c>
      <c r="D206">
        <v>10</v>
      </c>
      <c r="E206" t="s">
        <v>4621</v>
      </c>
      <c r="F206" t="s">
        <v>4616</v>
      </c>
      <c r="G206" t="s">
        <v>51</v>
      </c>
      <c r="H206" t="s">
        <v>52</v>
      </c>
      <c r="I206" t="s">
        <v>53</v>
      </c>
      <c r="J206" t="s">
        <v>81</v>
      </c>
      <c r="K206" t="s">
        <v>82</v>
      </c>
      <c r="L206" t="s">
        <v>40</v>
      </c>
      <c r="M206" t="s">
        <v>56</v>
      </c>
      <c r="N206">
        <v>1</v>
      </c>
      <c r="O206">
        <v>6906</v>
      </c>
      <c r="P206">
        <v>0.3</v>
      </c>
      <c r="Q206">
        <v>3781</v>
      </c>
      <c r="R206">
        <v>4834.2</v>
      </c>
      <c r="S206">
        <v>3781</v>
      </c>
      <c r="T206">
        <v>1053.1999999999998</v>
      </c>
      <c r="U206">
        <v>0.21786438293823174</v>
      </c>
      <c r="V206" t="s">
        <v>42</v>
      </c>
    </row>
    <row r="207" spans="1:22" x14ac:dyDescent="0.3">
      <c r="A207" t="s">
        <v>292</v>
      </c>
      <c r="B207" s="33">
        <v>44982</v>
      </c>
      <c r="C207">
        <v>2023</v>
      </c>
      <c r="D207">
        <v>2</v>
      </c>
      <c r="E207" t="s">
        <v>4620</v>
      </c>
      <c r="F207" t="s">
        <v>4618</v>
      </c>
      <c r="G207" t="s">
        <v>51</v>
      </c>
      <c r="H207" t="s">
        <v>79</v>
      </c>
      <c r="I207" t="s">
        <v>80</v>
      </c>
      <c r="J207" t="s">
        <v>81</v>
      </c>
      <c r="K207" t="s">
        <v>94</v>
      </c>
      <c r="L207" t="s">
        <v>76</v>
      </c>
      <c r="M207" t="s">
        <v>49</v>
      </c>
      <c r="N207">
        <v>2</v>
      </c>
      <c r="O207">
        <v>33177</v>
      </c>
      <c r="P207">
        <v>0.3</v>
      </c>
      <c r="Q207">
        <v>22734</v>
      </c>
      <c r="R207">
        <v>46447.799999999996</v>
      </c>
      <c r="S207">
        <v>45468</v>
      </c>
      <c r="T207">
        <v>979.79999999999563</v>
      </c>
      <c r="U207">
        <v>2.109464818570515E-2</v>
      </c>
      <c r="V207" t="s">
        <v>42</v>
      </c>
    </row>
    <row r="208" spans="1:22" x14ac:dyDescent="0.3">
      <c r="A208" t="s">
        <v>4192</v>
      </c>
      <c r="B208" s="33">
        <v>45952</v>
      </c>
      <c r="C208">
        <v>2025</v>
      </c>
      <c r="D208">
        <v>10</v>
      </c>
      <c r="E208" t="s">
        <v>4621</v>
      </c>
      <c r="F208" t="s">
        <v>4616</v>
      </c>
      <c r="G208" t="s">
        <v>51</v>
      </c>
      <c r="H208" t="s">
        <v>79</v>
      </c>
      <c r="I208" t="s">
        <v>80</v>
      </c>
      <c r="J208" t="s">
        <v>46</v>
      </c>
      <c r="K208" t="s">
        <v>66</v>
      </c>
      <c r="L208" t="s">
        <v>48</v>
      </c>
      <c r="M208" t="s">
        <v>49</v>
      </c>
      <c r="N208">
        <v>3</v>
      </c>
      <c r="O208">
        <v>302</v>
      </c>
      <c r="P208">
        <v>0.05</v>
      </c>
      <c r="Q208">
        <v>123</v>
      </c>
      <c r="R208">
        <v>860.69999999999993</v>
      </c>
      <c r="S208">
        <v>369</v>
      </c>
      <c r="T208">
        <v>491.69999999999993</v>
      </c>
      <c r="U208">
        <v>0.57127919135587313</v>
      </c>
      <c r="V208" t="s">
        <v>42</v>
      </c>
    </row>
    <row r="209" spans="1:22" x14ac:dyDescent="0.3">
      <c r="A209" t="s">
        <v>4185</v>
      </c>
      <c r="B209" s="33">
        <v>45951</v>
      </c>
      <c r="C209">
        <v>2025</v>
      </c>
      <c r="D209">
        <v>10</v>
      </c>
      <c r="E209" t="s">
        <v>4621</v>
      </c>
      <c r="F209" t="s">
        <v>4616</v>
      </c>
      <c r="G209" t="s">
        <v>51</v>
      </c>
      <c r="H209" t="s">
        <v>52</v>
      </c>
      <c r="I209" t="s">
        <v>53</v>
      </c>
      <c r="J209" t="s">
        <v>46</v>
      </c>
      <c r="K209" t="s">
        <v>61</v>
      </c>
      <c r="L209" t="s">
        <v>40</v>
      </c>
      <c r="M209" t="s">
        <v>41</v>
      </c>
      <c r="N209">
        <v>1</v>
      </c>
      <c r="O209">
        <v>274</v>
      </c>
      <c r="P209">
        <v>0.1</v>
      </c>
      <c r="Q209">
        <v>118</v>
      </c>
      <c r="R209">
        <v>246.6</v>
      </c>
      <c r="S209">
        <v>118</v>
      </c>
      <c r="T209">
        <v>128.6</v>
      </c>
      <c r="U209">
        <v>0.52149229521492291</v>
      </c>
      <c r="V209" t="s">
        <v>42</v>
      </c>
    </row>
    <row r="210" spans="1:22" x14ac:dyDescent="0.3">
      <c r="A210" t="s">
        <v>295</v>
      </c>
      <c r="B210" s="33">
        <v>44983</v>
      </c>
      <c r="C210">
        <v>2023</v>
      </c>
      <c r="D210">
        <v>2</v>
      </c>
      <c r="E210" t="s">
        <v>4620</v>
      </c>
      <c r="F210" t="s">
        <v>4618</v>
      </c>
      <c r="G210" t="s">
        <v>51</v>
      </c>
      <c r="H210" t="s">
        <v>52</v>
      </c>
      <c r="I210" t="s">
        <v>53</v>
      </c>
      <c r="J210" t="s">
        <v>81</v>
      </c>
      <c r="K210" t="s">
        <v>130</v>
      </c>
      <c r="L210" t="s">
        <v>40</v>
      </c>
      <c r="M210" t="s">
        <v>49</v>
      </c>
      <c r="N210">
        <v>1</v>
      </c>
      <c r="O210">
        <v>13513</v>
      </c>
      <c r="P210">
        <v>0.35</v>
      </c>
      <c r="Q210">
        <v>8014</v>
      </c>
      <c r="R210">
        <v>8783.4500000000007</v>
      </c>
      <c r="S210">
        <v>8014</v>
      </c>
      <c r="T210">
        <v>769.45000000000073</v>
      </c>
      <c r="U210">
        <v>8.7602251962497726E-2</v>
      </c>
      <c r="V210" t="s">
        <v>42</v>
      </c>
    </row>
    <row r="211" spans="1:22" x14ac:dyDescent="0.3">
      <c r="A211" t="s">
        <v>4182</v>
      </c>
      <c r="B211" s="33">
        <v>45950</v>
      </c>
      <c r="C211">
        <v>2025</v>
      </c>
      <c r="D211">
        <v>10</v>
      </c>
      <c r="E211" t="s">
        <v>4621</v>
      </c>
      <c r="F211" t="s">
        <v>4616</v>
      </c>
      <c r="G211" t="s">
        <v>51</v>
      </c>
      <c r="H211" t="s">
        <v>79</v>
      </c>
      <c r="I211" t="s">
        <v>80</v>
      </c>
      <c r="J211" t="s">
        <v>38</v>
      </c>
      <c r="K211" t="s">
        <v>104</v>
      </c>
      <c r="L211" t="s">
        <v>76</v>
      </c>
      <c r="M211" t="s">
        <v>49</v>
      </c>
      <c r="N211">
        <v>1</v>
      </c>
      <c r="O211">
        <v>1581</v>
      </c>
      <c r="P211">
        <v>0</v>
      </c>
      <c r="Q211">
        <v>787</v>
      </c>
      <c r="R211">
        <v>1581</v>
      </c>
      <c r="S211">
        <v>787</v>
      </c>
      <c r="T211">
        <v>794</v>
      </c>
      <c r="U211">
        <v>0.50221378874130296</v>
      </c>
      <c r="V211" t="s">
        <v>42</v>
      </c>
    </row>
    <row r="212" spans="1:22" x14ac:dyDescent="0.3">
      <c r="A212" t="s">
        <v>4180</v>
      </c>
      <c r="B212" s="33">
        <v>45950</v>
      </c>
      <c r="C212">
        <v>2025</v>
      </c>
      <c r="D212">
        <v>10</v>
      </c>
      <c r="E212" t="s">
        <v>4621</v>
      </c>
      <c r="F212" t="s">
        <v>4616</v>
      </c>
      <c r="G212" t="s">
        <v>51</v>
      </c>
      <c r="H212" t="s">
        <v>79</v>
      </c>
      <c r="I212" t="s">
        <v>80</v>
      </c>
      <c r="J212" t="s">
        <v>46</v>
      </c>
      <c r="K212" t="s">
        <v>66</v>
      </c>
      <c r="L212" t="s">
        <v>76</v>
      </c>
      <c r="M212" t="s">
        <v>41</v>
      </c>
      <c r="N212">
        <v>3</v>
      </c>
      <c r="O212">
        <v>317</v>
      </c>
      <c r="P212">
        <v>0.15</v>
      </c>
      <c r="Q212">
        <v>124</v>
      </c>
      <c r="R212">
        <v>808.35</v>
      </c>
      <c r="S212">
        <v>372</v>
      </c>
      <c r="T212">
        <v>436.35</v>
      </c>
      <c r="U212">
        <v>0.53980330302467994</v>
      </c>
      <c r="V212" t="s">
        <v>42</v>
      </c>
    </row>
    <row r="213" spans="1:22" x14ac:dyDescent="0.3">
      <c r="A213" t="s">
        <v>298</v>
      </c>
      <c r="B213" s="33">
        <v>44985</v>
      </c>
      <c r="C213">
        <v>2023</v>
      </c>
      <c r="D213">
        <v>2</v>
      </c>
      <c r="E213" t="s">
        <v>4620</v>
      </c>
      <c r="F213" t="s">
        <v>4618</v>
      </c>
      <c r="G213" t="s">
        <v>51</v>
      </c>
      <c r="H213" t="s">
        <v>79</v>
      </c>
      <c r="I213" t="s">
        <v>80</v>
      </c>
      <c r="J213" t="s">
        <v>81</v>
      </c>
      <c r="K213" t="s">
        <v>130</v>
      </c>
      <c r="L213" t="s">
        <v>40</v>
      </c>
      <c r="M213" t="s">
        <v>56</v>
      </c>
      <c r="N213">
        <v>2</v>
      </c>
      <c r="O213">
        <v>13958</v>
      </c>
      <c r="P213">
        <v>0.3</v>
      </c>
      <c r="Q213">
        <v>8166</v>
      </c>
      <c r="R213">
        <v>19541.199999999997</v>
      </c>
      <c r="S213">
        <v>16332</v>
      </c>
      <c r="T213">
        <v>3209.1999999999971</v>
      </c>
      <c r="U213">
        <v>0.16422737600556761</v>
      </c>
      <c r="V213" t="s">
        <v>42</v>
      </c>
    </row>
    <row r="214" spans="1:22" x14ac:dyDescent="0.3">
      <c r="A214" t="s">
        <v>4177</v>
      </c>
      <c r="B214" s="33">
        <v>45950</v>
      </c>
      <c r="C214">
        <v>2025</v>
      </c>
      <c r="D214">
        <v>10</v>
      </c>
      <c r="E214" t="s">
        <v>4621</v>
      </c>
      <c r="F214" t="s">
        <v>4616</v>
      </c>
      <c r="G214" t="s">
        <v>51</v>
      </c>
      <c r="H214" t="s">
        <v>79</v>
      </c>
      <c r="I214" t="s">
        <v>80</v>
      </c>
      <c r="J214" t="s">
        <v>46</v>
      </c>
      <c r="K214" t="s">
        <v>47</v>
      </c>
      <c r="L214" t="s">
        <v>40</v>
      </c>
      <c r="M214" t="s">
        <v>49</v>
      </c>
      <c r="N214">
        <v>1</v>
      </c>
      <c r="O214">
        <v>418</v>
      </c>
      <c r="P214">
        <v>0.1</v>
      </c>
      <c r="Q214">
        <v>183</v>
      </c>
      <c r="R214">
        <v>376.2</v>
      </c>
      <c r="S214">
        <v>183</v>
      </c>
      <c r="T214">
        <v>193.2</v>
      </c>
      <c r="U214">
        <v>0.51355661881977666</v>
      </c>
      <c r="V214" t="s">
        <v>42</v>
      </c>
    </row>
    <row r="215" spans="1:22" x14ac:dyDescent="0.3">
      <c r="A215" t="s">
        <v>4174</v>
      </c>
      <c r="B215" s="33">
        <v>45949</v>
      </c>
      <c r="C215">
        <v>2025</v>
      </c>
      <c r="D215">
        <v>10</v>
      </c>
      <c r="E215" t="s">
        <v>4621</v>
      </c>
      <c r="F215" t="s">
        <v>4616</v>
      </c>
      <c r="G215" t="s">
        <v>51</v>
      </c>
      <c r="H215" t="s">
        <v>52</v>
      </c>
      <c r="I215" t="s">
        <v>53</v>
      </c>
      <c r="J215" t="s">
        <v>81</v>
      </c>
      <c r="K215" t="s">
        <v>82</v>
      </c>
      <c r="L215" t="s">
        <v>40</v>
      </c>
      <c r="M215" t="s">
        <v>41</v>
      </c>
      <c r="N215">
        <v>2</v>
      </c>
      <c r="O215">
        <v>6548</v>
      </c>
      <c r="P215">
        <v>0.4</v>
      </c>
      <c r="Q215">
        <v>3688</v>
      </c>
      <c r="R215">
        <v>7857.5999999999995</v>
      </c>
      <c r="S215">
        <v>7376</v>
      </c>
      <c r="T215">
        <v>481.59999999999945</v>
      </c>
      <c r="U215">
        <v>6.1290979433923781E-2</v>
      </c>
      <c r="V215" t="s">
        <v>42</v>
      </c>
    </row>
    <row r="216" spans="1:22" x14ac:dyDescent="0.3">
      <c r="A216" t="s">
        <v>4171</v>
      </c>
      <c r="B216" s="33">
        <v>45948</v>
      </c>
      <c r="C216">
        <v>2025</v>
      </c>
      <c r="D216">
        <v>10</v>
      </c>
      <c r="E216" t="s">
        <v>4621</v>
      </c>
      <c r="F216" t="s">
        <v>4616</v>
      </c>
      <c r="G216" t="s">
        <v>51</v>
      </c>
      <c r="H216" t="s">
        <v>106</v>
      </c>
      <c r="I216" t="s">
        <v>107</v>
      </c>
      <c r="J216" t="s">
        <v>81</v>
      </c>
      <c r="K216" t="s">
        <v>130</v>
      </c>
      <c r="L216" t="s">
        <v>48</v>
      </c>
      <c r="M216" t="s">
        <v>56</v>
      </c>
      <c r="N216">
        <v>1</v>
      </c>
      <c r="O216">
        <v>15278</v>
      </c>
      <c r="P216">
        <v>0.3</v>
      </c>
      <c r="Q216">
        <v>8921</v>
      </c>
      <c r="R216">
        <v>10694.599999999999</v>
      </c>
      <c r="S216">
        <v>8921</v>
      </c>
      <c r="T216">
        <v>1773.5999999999985</v>
      </c>
      <c r="U216">
        <v>0.16584070465468542</v>
      </c>
      <c r="V216" t="s">
        <v>42</v>
      </c>
    </row>
    <row r="217" spans="1:22" x14ac:dyDescent="0.3">
      <c r="A217" t="s">
        <v>302</v>
      </c>
      <c r="B217" s="33">
        <v>44986</v>
      </c>
      <c r="C217">
        <v>2023</v>
      </c>
      <c r="D217">
        <v>3</v>
      </c>
      <c r="E217" t="s">
        <v>4622</v>
      </c>
      <c r="F217" t="s">
        <v>4618</v>
      </c>
      <c r="G217" t="s">
        <v>51</v>
      </c>
      <c r="H217" t="s">
        <v>79</v>
      </c>
      <c r="I217" t="s">
        <v>80</v>
      </c>
      <c r="J217" t="s">
        <v>46</v>
      </c>
      <c r="K217" t="s">
        <v>66</v>
      </c>
      <c r="L217" t="s">
        <v>40</v>
      </c>
      <c r="M217" t="s">
        <v>56</v>
      </c>
      <c r="N217">
        <v>1</v>
      </c>
      <c r="O217">
        <v>307</v>
      </c>
      <c r="P217">
        <v>0.15</v>
      </c>
      <c r="Q217">
        <v>121</v>
      </c>
      <c r="R217">
        <v>260.95</v>
      </c>
      <c r="S217">
        <v>121</v>
      </c>
      <c r="T217">
        <v>139.94999999999999</v>
      </c>
      <c r="U217">
        <v>0.53630963786165931</v>
      </c>
      <c r="V217" t="s">
        <v>42</v>
      </c>
    </row>
    <row r="218" spans="1:22" x14ac:dyDescent="0.3">
      <c r="A218" t="s">
        <v>4170</v>
      </c>
      <c r="B218" s="33">
        <v>45948</v>
      </c>
      <c r="C218">
        <v>2025</v>
      </c>
      <c r="D218">
        <v>10</v>
      </c>
      <c r="E218" t="s">
        <v>4621</v>
      </c>
      <c r="F218" t="s">
        <v>4616</v>
      </c>
      <c r="G218" t="s">
        <v>51</v>
      </c>
      <c r="H218" t="s">
        <v>79</v>
      </c>
      <c r="I218" t="s">
        <v>80</v>
      </c>
      <c r="J218" t="s">
        <v>46</v>
      </c>
      <c r="K218" t="s">
        <v>47</v>
      </c>
      <c r="L218" t="s">
        <v>76</v>
      </c>
      <c r="M218" t="s">
        <v>41</v>
      </c>
      <c r="N218">
        <v>2</v>
      </c>
      <c r="O218">
        <v>405</v>
      </c>
      <c r="P218">
        <v>0.05</v>
      </c>
      <c r="Q218">
        <v>178</v>
      </c>
      <c r="R218">
        <v>769.5</v>
      </c>
      <c r="S218">
        <v>356</v>
      </c>
      <c r="T218">
        <v>413.5</v>
      </c>
      <c r="U218">
        <v>0.53736192332683563</v>
      </c>
      <c r="V218" t="s">
        <v>42</v>
      </c>
    </row>
    <row r="219" spans="1:22" x14ac:dyDescent="0.3">
      <c r="A219" t="s">
        <v>304</v>
      </c>
      <c r="B219" s="33">
        <v>44986</v>
      </c>
      <c r="C219">
        <v>2023</v>
      </c>
      <c r="D219">
        <v>3</v>
      </c>
      <c r="E219" t="s">
        <v>4622</v>
      </c>
      <c r="F219" t="s">
        <v>4618</v>
      </c>
      <c r="G219" t="s">
        <v>51</v>
      </c>
      <c r="H219" t="s">
        <v>52</v>
      </c>
      <c r="I219" t="s">
        <v>53</v>
      </c>
      <c r="J219" t="s">
        <v>54</v>
      </c>
      <c r="K219" t="s">
        <v>55</v>
      </c>
      <c r="L219" t="s">
        <v>40</v>
      </c>
      <c r="M219" t="s">
        <v>56</v>
      </c>
      <c r="N219">
        <v>2</v>
      </c>
      <c r="O219">
        <v>2966</v>
      </c>
      <c r="P219">
        <v>0</v>
      </c>
      <c r="Q219">
        <v>1820</v>
      </c>
      <c r="R219">
        <v>5932</v>
      </c>
      <c r="S219">
        <v>3640</v>
      </c>
      <c r="T219">
        <v>2292</v>
      </c>
      <c r="U219">
        <v>0.38637896156439649</v>
      </c>
      <c r="V219" t="s">
        <v>42</v>
      </c>
    </row>
    <row r="220" spans="1:22" x14ac:dyDescent="0.3">
      <c r="A220" t="s">
        <v>4169</v>
      </c>
      <c r="B220" s="33">
        <v>45947</v>
      </c>
      <c r="C220">
        <v>2025</v>
      </c>
      <c r="D220">
        <v>10</v>
      </c>
      <c r="E220" t="s">
        <v>4621</v>
      </c>
      <c r="F220" t="s">
        <v>4616</v>
      </c>
      <c r="G220" t="s">
        <v>51</v>
      </c>
      <c r="H220" t="s">
        <v>52</v>
      </c>
      <c r="I220" t="s">
        <v>53</v>
      </c>
      <c r="J220" t="s">
        <v>46</v>
      </c>
      <c r="K220" t="s">
        <v>89</v>
      </c>
      <c r="L220" t="s">
        <v>76</v>
      </c>
      <c r="M220" t="s">
        <v>49</v>
      </c>
      <c r="N220">
        <v>4</v>
      </c>
      <c r="O220">
        <v>2243</v>
      </c>
      <c r="P220">
        <v>0</v>
      </c>
      <c r="Q220">
        <v>1269</v>
      </c>
      <c r="R220">
        <v>8972</v>
      </c>
      <c r="S220">
        <v>5076</v>
      </c>
      <c r="T220">
        <v>3896</v>
      </c>
      <c r="U220">
        <v>0.43423985733392778</v>
      </c>
      <c r="V220" t="s">
        <v>42</v>
      </c>
    </row>
    <row r="221" spans="1:22" x14ac:dyDescent="0.3">
      <c r="A221" t="s">
        <v>4163</v>
      </c>
      <c r="B221" s="33">
        <v>45947</v>
      </c>
      <c r="C221">
        <v>2025</v>
      </c>
      <c r="D221">
        <v>10</v>
      </c>
      <c r="E221" t="s">
        <v>4621</v>
      </c>
      <c r="F221" t="s">
        <v>4616</v>
      </c>
      <c r="G221" t="s">
        <v>51</v>
      </c>
      <c r="H221" t="s">
        <v>52</v>
      </c>
      <c r="I221" t="s">
        <v>53</v>
      </c>
      <c r="J221" t="s">
        <v>81</v>
      </c>
      <c r="K221" t="s">
        <v>82</v>
      </c>
      <c r="L221" t="s">
        <v>40</v>
      </c>
      <c r="M221" t="s">
        <v>41</v>
      </c>
      <c r="N221">
        <v>1</v>
      </c>
      <c r="O221">
        <v>6575</v>
      </c>
      <c r="P221">
        <v>0.4</v>
      </c>
      <c r="Q221">
        <v>3578</v>
      </c>
      <c r="R221">
        <v>3945</v>
      </c>
      <c r="S221">
        <v>3578</v>
      </c>
      <c r="T221">
        <v>367</v>
      </c>
      <c r="U221">
        <v>9.3029150823827636E-2</v>
      </c>
      <c r="V221" t="s">
        <v>42</v>
      </c>
    </row>
    <row r="222" spans="1:22" x14ac:dyDescent="0.3">
      <c r="A222" t="s">
        <v>307</v>
      </c>
      <c r="B222" s="33">
        <v>44987</v>
      </c>
      <c r="C222">
        <v>2023</v>
      </c>
      <c r="D222">
        <v>3</v>
      </c>
      <c r="E222" t="s">
        <v>4622</v>
      </c>
      <c r="F222" t="s">
        <v>4618</v>
      </c>
      <c r="G222" t="s">
        <v>51</v>
      </c>
      <c r="H222" t="s">
        <v>79</v>
      </c>
      <c r="I222" t="s">
        <v>80</v>
      </c>
      <c r="J222" t="s">
        <v>46</v>
      </c>
      <c r="K222" t="s">
        <v>89</v>
      </c>
      <c r="L222" t="s">
        <v>40</v>
      </c>
      <c r="M222" t="s">
        <v>56</v>
      </c>
      <c r="N222">
        <v>3</v>
      </c>
      <c r="O222">
        <v>2199</v>
      </c>
      <c r="P222">
        <v>0.15</v>
      </c>
      <c r="Q222">
        <v>1275</v>
      </c>
      <c r="R222">
        <v>5607.45</v>
      </c>
      <c r="S222">
        <v>3825</v>
      </c>
      <c r="T222">
        <v>1782.4499999999998</v>
      </c>
      <c r="U222">
        <v>0.31787175989085947</v>
      </c>
      <c r="V222" t="s">
        <v>120</v>
      </c>
    </row>
    <row r="223" spans="1:22" x14ac:dyDescent="0.3">
      <c r="A223" t="s">
        <v>308</v>
      </c>
      <c r="B223" s="33">
        <v>44987</v>
      </c>
      <c r="C223">
        <v>2023</v>
      </c>
      <c r="D223">
        <v>3</v>
      </c>
      <c r="E223" t="s">
        <v>4622</v>
      </c>
      <c r="F223" t="s">
        <v>4618</v>
      </c>
      <c r="G223" t="s">
        <v>51</v>
      </c>
      <c r="H223" t="s">
        <v>52</v>
      </c>
      <c r="I223" t="s">
        <v>53</v>
      </c>
      <c r="J223" t="s">
        <v>46</v>
      </c>
      <c r="K223" t="s">
        <v>89</v>
      </c>
      <c r="L223" t="s">
        <v>40</v>
      </c>
      <c r="M223" t="s">
        <v>49</v>
      </c>
      <c r="N223">
        <v>1</v>
      </c>
      <c r="O223">
        <v>2401</v>
      </c>
      <c r="P223">
        <v>0</v>
      </c>
      <c r="Q223">
        <v>1428</v>
      </c>
      <c r="R223">
        <v>2401</v>
      </c>
      <c r="S223">
        <v>1428</v>
      </c>
      <c r="T223">
        <v>973</v>
      </c>
      <c r="U223">
        <v>0.40524781341107874</v>
      </c>
      <c r="V223" t="s">
        <v>42</v>
      </c>
    </row>
    <row r="224" spans="1:22" x14ac:dyDescent="0.3">
      <c r="A224" t="s">
        <v>309</v>
      </c>
      <c r="B224" s="33">
        <v>44987</v>
      </c>
      <c r="C224">
        <v>2023</v>
      </c>
      <c r="D224">
        <v>3</v>
      </c>
      <c r="E224" t="s">
        <v>4622</v>
      </c>
      <c r="F224" t="s">
        <v>4618</v>
      </c>
      <c r="G224" t="s">
        <v>51</v>
      </c>
      <c r="H224" t="s">
        <v>79</v>
      </c>
      <c r="I224" t="s">
        <v>80</v>
      </c>
      <c r="J224" t="s">
        <v>81</v>
      </c>
      <c r="K224" t="s">
        <v>82</v>
      </c>
      <c r="L224" t="s">
        <v>40</v>
      </c>
      <c r="M224" t="s">
        <v>49</v>
      </c>
      <c r="N224">
        <v>3</v>
      </c>
      <c r="O224">
        <v>5916</v>
      </c>
      <c r="P224">
        <v>0.2</v>
      </c>
      <c r="Q224">
        <v>3223</v>
      </c>
      <c r="R224">
        <v>14198.400000000001</v>
      </c>
      <c r="S224">
        <v>9669</v>
      </c>
      <c r="T224">
        <v>4529.4000000000015</v>
      </c>
      <c r="U224">
        <v>0.31900777552400278</v>
      </c>
      <c r="V224" t="s">
        <v>120</v>
      </c>
    </row>
    <row r="225" spans="1:22" x14ac:dyDescent="0.3">
      <c r="A225" t="s">
        <v>310</v>
      </c>
      <c r="B225" s="33">
        <v>44988</v>
      </c>
      <c r="C225">
        <v>2023</v>
      </c>
      <c r="D225">
        <v>3</v>
      </c>
      <c r="E225" t="s">
        <v>4622</v>
      </c>
      <c r="F225" t="s">
        <v>4618</v>
      </c>
      <c r="G225" t="s">
        <v>51</v>
      </c>
      <c r="H225" t="s">
        <v>79</v>
      </c>
      <c r="I225" t="s">
        <v>80</v>
      </c>
      <c r="J225" t="s">
        <v>38</v>
      </c>
      <c r="K225" t="s">
        <v>39</v>
      </c>
      <c r="L225" t="s">
        <v>76</v>
      </c>
      <c r="M225" t="s">
        <v>56</v>
      </c>
      <c r="N225">
        <v>2</v>
      </c>
      <c r="O225">
        <v>57148</v>
      </c>
      <c r="P225">
        <v>0</v>
      </c>
      <c r="Q225">
        <v>47999</v>
      </c>
      <c r="R225">
        <v>114296</v>
      </c>
      <c r="S225">
        <v>95998</v>
      </c>
      <c r="T225">
        <v>18298</v>
      </c>
      <c r="U225">
        <v>0.16009309162175403</v>
      </c>
      <c r="V225" t="s">
        <v>42</v>
      </c>
    </row>
    <row r="226" spans="1:22" x14ac:dyDescent="0.3">
      <c r="A226" t="s">
        <v>4156</v>
      </c>
      <c r="B226" s="33">
        <v>45945</v>
      </c>
      <c r="C226">
        <v>2025</v>
      </c>
      <c r="D226">
        <v>10</v>
      </c>
      <c r="E226" t="s">
        <v>4621</v>
      </c>
      <c r="F226" t="s">
        <v>4616</v>
      </c>
      <c r="G226" t="s">
        <v>51</v>
      </c>
      <c r="H226" t="s">
        <v>106</v>
      </c>
      <c r="I226" t="s">
        <v>107</v>
      </c>
      <c r="J226" t="s">
        <v>38</v>
      </c>
      <c r="K226" t="s">
        <v>118</v>
      </c>
      <c r="L226" t="s">
        <v>48</v>
      </c>
      <c r="M226" t="s">
        <v>49</v>
      </c>
      <c r="N226">
        <v>1</v>
      </c>
      <c r="O226">
        <v>16682</v>
      </c>
      <c r="P226">
        <v>0</v>
      </c>
      <c r="Q226">
        <v>12994</v>
      </c>
      <c r="R226">
        <v>16682</v>
      </c>
      <c r="S226">
        <v>12994</v>
      </c>
      <c r="T226">
        <v>3688</v>
      </c>
      <c r="U226">
        <v>0.2210766095192423</v>
      </c>
      <c r="V226" t="s">
        <v>42</v>
      </c>
    </row>
    <row r="227" spans="1:22" x14ac:dyDescent="0.3">
      <c r="A227" t="s">
        <v>4154</v>
      </c>
      <c r="B227" s="33">
        <v>45944</v>
      </c>
      <c r="C227">
        <v>2025</v>
      </c>
      <c r="D227">
        <v>10</v>
      </c>
      <c r="E227" t="s">
        <v>4621</v>
      </c>
      <c r="F227" t="s">
        <v>4616</v>
      </c>
      <c r="G227" t="s">
        <v>51</v>
      </c>
      <c r="H227" t="s">
        <v>52</v>
      </c>
      <c r="I227" t="s">
        <v>53</v>
      </c>
      <c r="J227" t="s">
        <v>81</v>
      </c>
      <c r="K227" t="s">
        <v>146</v>
      </c>
      <c r="L227" t="s">
        <v>40</v>
      </c>
      <c r="M227" t="s">
        <v>49</v>
      </c>
      <c r="N227">
        <v>3</v>
      </c>
      <c r="O227">
        <v>9126</v>
      </c>
      <c r="P227">
        <v>0.3</v>
      </c>
      <c r="Q227">
        <v>5544</v>
      </c>
      <c r="R227">
        <v>19164.599999999999</v>
      </c>
      <c r="S227">
        <v>16632</v>
      </c>
      <c r="T227">
        <v>2532.5999999999985</v>
      </c>
      <c r="U227">
        <v>0.13214990138067054</v>
      </c>
      <c r="V227" t="s">
        <v>42</v>
      </c>
    </row>
    <row r="228" spans="1:22" x14ac:dyDescent="0.3">
      <c r="A228" t="s">
        <v>313</v>
      </c>
      <c r="B228" s="33">
        <v>44989</v>
      </c>
      <c r="C228">
        <v>2023</v>
      </c>
      <c r="D228">
        <v>3</v>
      </c>
      <c r="E228" t="s">
        <v>4622</v>
      </c>
      <c r="F228" t="s">
        <v>4618</v>
      </c>
      <c r="G228" t="s">
        <v>51</v>
      </c>
      <c r="H228" t="s">
        <v>106</v>
      </c>
      <c r="I228" t="s">
        <v>107</v>
      </c>
      <c r="J228" t="s">
        <v>46</v>
      </c>
      <c r="K228" t="s">
        <v>66</v>
      </c>
      <c r="L228" t="s">
        <v>40</v>
      </c>
      <c r="M228" t="s">
        <v>56</v>
      </c>
      <c r="N228">
        <v>1</v>
      </c>
      <c r="O228">
        <v>321</v>
      </c>
      <c r="P228">
        <v>0</v>
      </c>
      <c r="Q228">
        <v>126</v>
      </c>
      <c r="R228">
        <v>321</v>
      </c>
      <c r="S228">
        <v>126</v>
      </c>
      <c r="T228">
        <v>195</v>
      </c>
      <c r="U228">
        <v>0.60747663551401865</v>
      </c>
      <c r="V228" t="s">
        <v>42</v>
      </c>
    </row>
    <row r="229" spans="1:22" x14ac:dyDescent="0.3">
      <c r="A229" t="s">
        <v>4152</v>
      </c>
      <c r="B229" s="33">
        <v>45944</v>
      </c>
      <c r="C229">
        <v>2025</v>
      </c>
      <c r="D229">
        <v>10</v>
      </c>
      <c r="E229" t="s">
        <v>4621</v>
      </c>
      <c r="F229" t="s">
        <v>4616</v>
      </c>
      <c r="G229" t="s">
        <v>51</v>
      </c>
      <c r="H229" t="s">
        <v>52</v>
      </c>
      <c r="I229" t="s">
        <v>53</v>
      </c>
      <c r="J229" t="s">
        <v>38</v>
      </c>
      <c r="K229" t="s">
        <v>75</v>
      </c>
      <c r="L229" t="s">
        <v>76</v>
      </c>
      <c r="M229" t="s">
        <v>49</v>
      </c>
      <c r="N229">
        <v>2</v>
      </c>
      <c r="O229">
        <v>12073</v>
      </c>
      <c r="P229">
        <v>0.05</v>
      </c>
      <c r="Q229">
        <v>8834</v>
      </c>
      <c r="R229">
        <v>22938.7</v>
      </c>
      <c r="S229">
        <v>17668</v>
      </c>
      <c r="T229">
        <v>5270.7000000000007</v>
      </c>
      <c r="U229">
        <v>0.22977326526786612</v>
      </c>
      <c r="V229" t="s">
        <v>42</v>
      </c>
    </row>
    <row r="230" spans="1:22" x14ac:dyDescent="0.3">
      <c r="A230" t="s">
        <v>4151</v>
      </c>
      <c r="B230" s="33">
        <v>45944</v>
      </c>
      <c r="C230">
        <v>2025</v>
      </c>
      <c r="D230">
        <v>10</v>
      </c>
      <c r="E230" t="s">
        <v>4621</v>
      </c>
      <c r="F230" t="s">
        <v>4616</v>
      </c>
      <c r="G230" t="s">
        <v>51</v>
      </c>
      <c r="H230" t="s">
        <v>52</v>
      </c>
      <c r="I230" t="s">
        <v>53</v>
      </c>
      <c r="J230" t="s">
        <v>46</v>
      </c>
      <c r="K230" t="s">
        <v>89</v>
      </c>
      <c r="L230" t="s">
        <v>76</v>
      </c>
      <c r="M230" t="s">
        <v>56</v>
      </c>
      <c r="N230">
        <v>3</v>
      </c>
      <c r="O230">
        <v>2396</v>
      </c>
      <c r="P230">
        <v>0.05</v>
      </c>
      <c r="Q230">
        <v>1421</v>
      </c>
      <c r="R230">
        <v>6828.5999999999995</v>
      </c>
      <c r="S230">
        <v>4263</v>
      </c>
      <c r="T230">
        <v>2565.5999999999995</v>
      </c>
      <c r="U230">
        <v>0.37571390914682362</v>
      </c>
      <c r="V230" t="s">
        <v>42</v>
      </c>
    </row>
    <row r="231" spans="1:22" x14ac:dyDescent="0.3">
      <c r="A231" t="s">
        <v>4149</v>
      </c>
      <c r="B231" s="33">
        <v>45944</v>
      </c>
      <c r="C231">
        <v>2025</v>
      </c>
      <c r="D231">
        <v>10</v>
      </c>
      <c r="E231" t="s">
        <v>4621</v>
      </c>
      <c r="F231" t="s">
        <v>4616</v>
      </c>
      <c r="G231" t="s">
        <v>51</v>
      </c>
      <c r="H231" t="s">
        <v>79</v>
      </c>
      <c r="I231" t="s">
        <v>80</v>
      </c>
      <c r="J231" t="s">
        <v>81</v>
      </c>
      <c r="K231" t="s">
        <v>130</v>
      </c>
      <c r="L231" t="s">
        <v>40</v>
      </c>
      <c r="M231" t="s">
        <v>56</v>
      </c>
      <c r="N231">
        <v>2</v>
      </c>
      <c r="O231">
        <v>14543</v>
      </c>
      <c r="P231">
        <v>0.35</v>
      </c>
      <c r="Q231">
        <v>8628</v>
      </c>
      <c r="R231">
        <v>18905.900000000001</v>
      </c>
      <c r="S231">
        <v>17256</v>
      </c>
      <c r="T231">
        <v>1649.9000000000015</v>
      </c>
      <c r="U231">
        <v>8.7269053575867922E-2</v>
      </c>
      <c r="V231" t="s">
        <v>42</v>
      </c>
    </row>
    <row r="232" spans="1:22" x14ac:dyDescent="0.3">
      <c r="A232" t="s">
        <v>4148</v>
      </c>
      <c r="B232" s="33">
        <v>45944</v>
      </c>
      <c r="C232">
        <v>2025</v>
      </c>
      <c r="D232">
        <v>10</v>
      </c>
      <c r="E232" t="s">
        <v>4621</v>
      </c>
      <c r="F232" t="s">
        <v>4616</v>
      </c>
      <c r="G232" t="s">
        <v>51</v>
      </c>
      <c r="H232" t="s">
        <v>79</v>
      </c>
      <c r="I232" t="s">
        <v>80</v>
      </c>
      <c r="J232" t="s">
        <v>46</v>
      </c>
      <c r="K232" t="s">
        <v>66</v>
      </c>
      <c r="L232" t="s">
        <v>40</v>
      </c>
      <c r="M232" t="s">
        <v>49</v>
      </c>
      <c r="N232">
        <v>4</v>
      </c>
      <c r="O232">
        <v>313</v>
      </c>
      <c r="P232">
        <v>0.1</v>
      </c>
      <c r="Q232">
        <v>122</v>
      </c>
      <c r="R232">
        <v>1126.8</v>
      </c>
      <c r="S232">
        <v>488</v>
      </c>
      <c r="T232">
        <v>638.79999999999995</v>
      </c>
      <c r="U232">
        <v>0.56691515796947101</v>
      </c>
      <c r="V232" t="s">
        <v>42</v>
      </c>
    </row>
    <row r="233" spans="1:22" x14ac:dyDescent="0.3">
      <c r="A233" t="s">
        <v>4147</v>
      </c>
      <c r="B233" s="33">
        <v>45943</v>
      </c>
      <c r="C233">
        <v>2025</v>
      </c>
      <c r="D233">
        <v>10</v>
      </c>
      <c r="E233" t="s">
        <v>4621</v>
      </c>
      <c r="F233" t="s">
        <v>4616</v>
      </c>
      <c r="G233" t="s">
        <v>51</v>
      </c>
      <c r="H233" t="s">
        <v>106</v>
      </c>
      <c r="I233" t="s">
        <v>107</v>
      </c>
      <c r="J233" t="s">
        <v>38</v>
      </c>
      <c r="K233" t="s">
        <v>75</v>
      </c>
      <c r="L233" t="s">
        <v>76</v>
      </c>
      <c r="M233" t="s">
        <v>49</v>
      </c>
      <c r="N233">
        <v>1</v>
      </c>
      <c r="O233">
        <v>11867</v>
      </c>
      <c r="P233">
        <v>0.15</v>
      </c>
      <c r="Q233">
        <v>8935</v>
      </c>
      <c r="R233">
        <v>10086.949999999999</v>
      </c>
      <c r="S233">
        <v>8935</v>
      </c>
      <c r="T233">
        <v>1151.9499999999989</v>
      </c>
      <c r="U233">
        <v>0.11420201349268104</v>
      </c>
      <c r="V233" t="s">
        <v>42</v>
      </c>
    </row>
    <row r="234" spans="1:22" x14ac:dyDescent="0.3">
      <c r="A234" t="s">
        <v>4146</v>
      </c>
      <c r="B234" s="33">
        <v>45943</v>
      </c>
      <c r="C234">
        <v>2025</v>
      </c>
      <c r="D234">
        <v>10</v>
      </c>
      <c r="E234" t="s">
        <v>4621</v>
      </c>
      <c r="F234" t="s">
        <v>4616</v>
      </c>
      <c r="G234" t="s">
        <v>51</v>
      </c>
      <c r="H234" t="s">
        <v>52</v>
      </c>
      <c r="I234" t="s">
        <v>53</v>
      </c>
      <c r="J234" t="s">
        <v>46</v>
      </c>
      <c r="K234" t="s">
        <v>66</v>
      </c>
      <c r="L234" t="s">
        <v>40</v>
      </c>
      <c r="M234" t="s">
        <v>41</v>
      </c>
      <c r="N234">
        <v>1</v>
      </c>
      <c r="O234">
        <v>277</v>
      </c>
      <c r="P234">
        <v>0.1</v>
      </c>
      <c r="Q234">
        <v>111</v>
      </c>
      <c r="R234">
        <v>249.3</v>
      </c>
      <c r="S234">
        <v>111</v>
      </c>
      <c r="T234">
        <v>138.30000000000001</v>
      </c>
      <c r="U234">
        <v>0.55475330926594468</v>
      </c>
      <c r="V234" t="s">
        <v>42</v>
      </c>
    </row>
    <row r="235" spans="1:22" x14ac:dyDescent="0.3">
      <c r="A235" t="s">
        <v>4138</v>
      </c>
      <c r="B235" s="33">
        <v>45941</v>
      </c>
      <c r="C235">
        <v>2025</v>
      </c>
      <c r="D235">
        <v>10</v>
      </c>
      <c r="E235" t="s">
        <v>4621</v>
      </c>
      <c r="F235" t="s">
        <v>4616</v>
      </c>
      <c r="G235" t="s">
        <v>51</v>
      </c>
      <c r="H235" t="s">
        <v>79</v>
      </c>
      <c r="I235" t="s">
        <v>80</v>
      </c>
      <c r="J235" t="s">
        <v>54</v>
      </c>
      <c r="K235" t="s">
        <v>55</v>
      </c>
      <c r="L235" t="s">
        <v>40</v>
      </c>
      <c r="M235" t="s">
        <v>56</v>
      </c>
      <c r="N235">
        <v>1</v>
      </c>
      <c r="O235">
        <v>2770</v>
      </c>
      <c r="P235">
        <v>0</v>
      </c>
      <c r="Q235">
        <v>1683</v>
      </c>
      <c r="R235">
        <v>2770</v>
      </c>
      <c r="S235">
        <v>1683</v>
      </c>
      <c r="T235">
        <v>1087</v>
      </c>
      <c r="U235">
        <v>0.39241877256317692</v>
      </c>
      <c r="V235" t="s">
        <v>42</v>
      </c>
    </row>
    <row r="236" spans="1:22" x14ac:dyDescent="0.3">
      <c r="A236" t="s">
        <v>4133</v>
      </c>
      <c r="B236" s="33">
        <v>45940</v>
      </c>
      <c r="C236">
        <v>2025</v>
      </c>
      <c r="D236">
        <v>10</v>
      </c>
      <c r="E236" t="s">
        <v>4621</v>
      </c>
      <c r="F236" t="s">
        <v>4616</v>
      </c>
      <c r="G236" t="s">
        <v>51</v>
      </c>
      <c r="H236" t="s">
        <v>106</v>
      </c>
      <c r="I236" t="s">
        <v>107</v>
      </c>
      <c r="J236" t="s">
        <v>38</v>
      </c>
      <c r="K236" t="s">
        <v>104</v>
      </c>
      <c r="L236" t="s">
        <v>76</v>
      </c>
      <c r="M236" t="s">
        <v>56</v>
      </c>
      <c r="N236">
        <v>2</v>
      </c>
      <c r="O236">
        <v>1555</v>
      </c>
      <c r="P236">
        <v>0</v>
      </c>
      <c r="Q236">
        <v>787</v>
      </c>
      <c r="R236">
        <v>3110</v>
      </c>
      <c r="S236">
        <v>1574</v>
      </c>
      <c r="T236">
        <v>1536</v>
      </c>
      <c r="U236">
        <v>0.49389067524115754</v>
      </c>
      <c r="V236" t="s">
        <v>42</v>
      </c>
    </row>
    <row r="237" spans="1:22" x14ac:dyDescent="0.3">
      <c r="A237" t="s">
        <v>4131</v>
      </c>
      <c r="B237" s="33">
        <v>45939</v>
      </c>
      <c r="C237">
        <v>2025</v>
      </c>
      <c r="D237">
        <v>10</v>
      </c>
      <c r="E237" t="s">
        <v>4621</v>
      </c>
      <c r="F237" t="s">
        <v>4616</v>
      </c>
      <c r="G237" t="s">
        <v>51</v>
      </c>
      <c r="H237" t="s">
        <v>106</v>
      </c>
      <c r="I237" t="s">
        <v>107</v>
      </c>
      <c r="J237" t="s">
        <v>54</v>
      </c>
      <c r="K237" t="s">
        <v>55</v>
      </c>
      <c r="L237" t="s">
        <v>40</v>
      </c>
      <c r="M237" t="s">
        <v>41</v>
      </c>
      <c r="N237">
        <v>3</v>
      </c>
      <c r="O237">
        <v>2708</v>
      </c>
      <c r="P237">
        <v>0.15</v>
      </c>
      <c r="Q237">
        <v>1643</v>
      </c>
      <c r="R237">
        <v>6905.4</v>
      </c>
      <c r="S237">
        <v>4929</v>
      </c>
      <c r="T237">
        <v>1976.3999999999996</v>
      </c>
      <c r="U237">
        <v>0.28621079155443563</v>
      </c>
      <c r="V237" t="s">
        <v>42</v>
      </c>
    </row>
    <row r="238" spans="1:22" x14ac:dyDescent="0.3">
      <c r="A238" t="s">
        <v>4130</v>
      </c>
      <c r="B238" s="33">
        <v>45939</v>
      </c>
      <c r="C238">
        <v>2025</v>
      </c>
      <c r="D238">
        <v>10</v>
      </c>
      <c r="E238" t="s">
        <v>4621</v>
      </c>
      <c r="F238" t="s">
        <v>4616</v>
      </c>
      <c r="G238" t="s">
        <v>51</v>
      </c>
      <c r="H238" t="s">
        <v>79</v>
      </c>
      <c r="I238" t="s">
        <v>80</v>
      </c>
      <c r="J238" t="s">
        <v>38</v>
      </c>
      <c r="K238" t="s">
        <v>104</v>
      </c>
      <c r="L238" t="s">
        <v>40</v>
      </c>
      <c r="M238" t="s">
        <v>56</v>
      </c>
      <c r="N238">
        <v>1</v>
      </c>
      <c r="O238">
        <v>1435</v>
      </c>
      <c r="P238">
        <v>0.1</v>
      </c>
      <c r="Q238">
        <v>736</v>
      </c>
      <c r="R238">
        <v>1291.5</v>
      </c>
      <c r="S238">
        <v>736</v>
      </c>
      <c r="T238">
        <v>555.5</v>
      </c>
      <c r="U238">
        <v>0.43012001548586914</v>
      </c>
      <c r="V238" t="s">
        <v>42</v>
      </c>
    </row>
    <row r="239" spans="1:22" x14ac:dyDescent="0.3">
      <c r="A239" t="s">
        <v>324</v>
      </c>
      <c r="B239" s="33">
        <v>44994</v>
      </c>
      <c r="C239">
        <v>2023</v>
      </c>
      <c r="D239">
        <v>3</v>
      </c>
      <c r="E239" t="s">
        <v>4622</v>
      </c>
      <c r="F239" t="s">
        <v>4618</v>
      </c>
      <c r="G239" t="s">
        <v>51</v>
      </c>
      <c r="H239" t="s">
        <v>79</v>
      </c>
      <c r="I239" t="s">
        <v>80</v>
      </c>
      <c r="J239" t="s">
        <v>54</v>
      </c>
      <c r="K239" t="s">
        <v>55</v>
      </c>
      <c r="L239" t="s">
        <v>76</v>
      </c>
      <c r="M239" t="s">
        <v>49</v>
      </c>
      <c r="N239">
        <v>1</v>
      </c>
      <c r="O239">
        <v>2756</v>
      </c>
      <c r="P239">
        <v>0</v>
      </c>
      <c r="Q239">
        <v>1672</v>
      </c>
      <c r="R239">
        <v>2756</v>
      </c>
      <c r="S239">
        <v>1672</v>
      </c>
      <c r="T239">
        <v>1084</v>
      </c>
      <c r="U239">
        <v>0.39332365747460085</v>
      </c>
      <c r="V239" t="s">
        <v>42</v>
      </c>
    </row>
    <row r="240" spans="1:22" x14ac:dyDescent="0.3">
      <c r="A240" t="s">
        <v>4129</v>
      </c>
      <c r="B240" s="33">
        <v>45939</v>
      </c>
      <c r="C240">
        <v>2025</v>
      </c>
      <c r="D240">
        <v>10</v>
      </c>
      <c r="E240" t="s">
        <v>4621</v>
      </c>
      <c r="F240" t="s">
        <v>4616</v>
      </c>
      <c r="G240" t="s">
        <v>51</v>
      </c>
      <c r="H240" t="s">
        <v>79</v>
      </c>
      <c r="I240" t="s">
        <v>80</v>
      </c>
      <c r="J240" t="s">
        <v>81</v>
      </c>
      <c r="K240" t="s">
        <v>94</v>
      </c>
      <c r="L240" t="s">
        <v>48</v>
      </c>
      <c r="M240" t="s">
        <v>49</v>
      </c>
      <c r="N240">
        <v>4</v>
      </c>
      <c r="O240">
        <v>33497</v>
      </c>
      <c r="P240">
        <v>0.2</v>
      </c>
      <c r="Q240">
        <v>22893</v>
      </c>
      <c r="R240">
        <v>107190.40000000001</v>
      </c>
      <c r="S240">
        <v>91572</v>
      </c>
      <c r="T240">
        <v>15618.400000000009</v>
      </c>
      <c r="U240">
        <v>0.14570707824581314</v>
      </c>
      <c r="V240" t="s">
        <v>42</v>
      </c>
    </row>
    <row r="241" spans="1:22" x14ac:dyDescent="0.3">
      <c r="A241" t="s">
        <v>4127</v>
      </c>
      <c r="B241" s="33">
        <v>45938</v>
      </c>
      <c r="C241">
        <v>2025</v>
      </c>
      <c r="D241">
        <v>10</v>
      </c>
      <c r="E241" t="s">
        <v>4621</v>
      </c>
      <c r="F241" t="s">
        <v>4616</v>
      </c>
      <c r="G241" t="s">
        <v>51</v>
      </c>
      <c r="H241" t="s">
        <v>79</v>
      </c>
      <c r="I241" t="s">
        <v>80</v>
      </c>
      <c r="J241" t="s">
        <v>38</v>
      </c>
      <c r="K241" t="s">
        <v>39</v>
      </c>
      <c r="L241" t="s">
        <v>40</v>
      </c>
      <c r="M241" t="s">
        <v>49</v>
      </c>
      <c r="N241">
        <v>3</v>
      </c>
      <c r="O241">
        <v>53740</v>
      </c>
      <c r="P241">
        <v>0</v>
      </c>
      <c r="Q241">
        <v>46209</v>
      </c>
      <c r="R241">
        <v>161220</v>
      </c>
      <c r="S241">
        <v>138627</v>
      </c>
      <c r="T241">
        <v>22593</v>
      </c>
      <c r="U241">
        <v>0.14013770003721623</v>
      </c>
      <c r="V241" t="s">
        <v>42</v>
      </c>
    </row>
    <row r="242" spans="1:22" x14ac:dyDescent="0.3">
      <c r="A242" t="s">
        <v>327</v>
      </c>
      <c r="B242" s="33">
        <v>44997</v>
      </c>
      <c r="C242">
        <v>2023</v>
      </c>
      <c r="D242">
        <v>3</v>
      </c>
      <c r="E242" t="s">
        <v>4622</v>
      </c>
      <c r="F242" t="s">
        <v>4618</v>
      </c>
      <c r="G242" t="s">
        <v>51</v>
      </c>
      <c r="H242" t="s">
        <v>106</v>
      </c>
      <c r="I242" t="s">
        <v>107</v>
      </c>
      <c r="J242" t="s">
        <v>38</v>
      </c>
      <c r="K242" t="s">
        <v>39</v>
      </c>
      <c r="L242" t="s">
        <v>40</v>
      </c>
      <c r="M242" t="s">
        <v>56</v>
      </c>
      <c r="N242">
        <v>5</v>
      </c>
      <c r="O242">
        <v>51424</v>
      </c>
      <c r="P242">
        <v>0.05</v>
      </c>
      <c r="Q242">
        <v>44087</v>
      </c>
      <c r="R242">
        <v>244264</v>
      </c>
      <c r="S242">
        <v>220435</v>
      </c>
      <c r="T242">
        <v>23829</v>
      </c>
      <c r="U242">
        <v>9.7554285527134577E-2</v>
      </c>
      <c r="V242" t="s">
        <v>42</v>
      </c>
    </row>
    <row r="243" spans="1:22" x14ac:dyDescent="0.3">
      <c r="A243" t="s">
        <v>328</v>
      </c>
      <c r="B243" s="33">
        <v>44997</v>
      </c>
      <c r="C243">
        <v>2023</v>
      </c>
      <c r="D243">
        <v>3</v>
      </c>
      <c r="E243" t="s">
        <v>4622</v>
      </c>
      <c r="F243" t="s">
        <v>4618</v>
      </c>
      <c r="G243" t="s">
        <v>51</v>
      </c>
      <c r="H243" t="s">
        <v>106</v>
      </c>
      <c r="I243" t="s">
        <v>107</v>
      </c>
      <c r="J243" t="s">
        <v>81</v>
      </c>
      <c r="K243" t="s">
        <v>130</v>
      </c>
      <c r="L243" t="s">
        <v>48</v>
      </c>
      <c r="M243" t="s">
        <v>49</v>
      </c>
      <c r="N243">
        <v>2</v>
      </c>
      <c r="O243">
        <v>12942</v>
      </c>
      <c r="P243">
        <v>0.25</v>
      </c>
      <c r="Q243">
        <v>7893</v>
      </c>
      <c r="R243">
        <v>19413</v>
      </c>
      <c r="S243">
        <v>15786</v>
      </c>
      <c r="T243">
        <v>3627</v>
      </c>
      <c r="U243">
        <v>0.18683356513676402</v>
      </c>
      <c r="V243" t="s">
        <v>42</v>
      </c>
    </row>
    <row r="244" spans="1:22" x14ac:dyDescent="0.3">
      <c r="A244" t="s">
        <v>329</v>
      </c>
      <c r="B244" s="33">
        <v>44997</v>
      </c>
      <c r="C244">
        <v>2023</v>
      </c>
      <c r="D244">
        <v>3</v>
      </c>
      <c r="E244" t="s">
        <v>4622</v>
      </c>
      <c r="F244" t="s">
        <v>4618</v>
      </c>
      <c r="G244" t="s">
        <v>51</v>
      </c>
      <c r="H244" t="s">
        <v>52</v>
      </c>
      <c r="I244" t="s">
        <v>53</v>
      </c>
      <c r="J244" t="s">
        <v>46</v>
      </c>
      <c r="K244" t="s">
        <v>47</v>
      </c>
      <c r="L244" t="s">
        <v>76</v>
      </c>
      <c r="M244" t="s">
        <v>41</v>
      </c>
      <c r="N244">
        <v>5</v>
      </c>
      <c r="O244">
        <v>431</v>
      </c>
      <c r="P244">
        <v>0.1</v>
      </c>
      <c r="Q244">
        <v>197</v>
      </c>
      <c r="R244">
        <v>1939.5</v>
      </c>
      <c r="S244">
        <v>985</v>
      </c>
      <c r="T244">
        <v>954.5</v>
      </c>
      <c r="U244">
        <v>0.49213714874967773</v>
      </c>
      <c r="V244" t="s">
        <v>42</v>
      </c>
    </row>
    <row r="245" spans="1:22" x14ac:dyDescent="0.3">
      <c r="A245" t="s">
        <v>4126</v>
      </c>
      <c r="B245" s="33">
        <v>45938</v>
      </c>
      <c r="C245">
        <v>2025</v>
      </c>
      <c r="D245">
        <v>10</v>
      </c>
      <c r="E245" t="s">
        <v>4621</v>
      </c>
      <c r="F245" t="s">
        <v>4616</v>
      </c>
      <c r="G245" t="s">
        <v>51</v>
      </c>
      <c r="H245" t="s">
        <v>79</v>
      </c>
      <c r="I245" t="s">
        <v>80</v>
      </c>
      <c r="J245" t="s">
        <v>54</v>
      </c>
      <c r="K245" t="s">
        <v>55</v>
      </c>
      <c r="L245" t="s">
        <v>40</v>
      </c>
      <c r="M245" t="s">
        <v>56</v>
      </c>
      <c r="N245">
        <v>2</v>
      </c>
      <c r="O245">
        <v>2987</v>
      </c>
      <c r="P245">
        <v>0.15</v>
      </c>
      <c r="Q245">
        <v>1807</v>
      </c>
      <c r="R245">
        <v>5077.8999999999996</v>
      </c>
      <c r="S245">
        <v>3614</v>
      </c>
      <c r="T245">
        <v>1463.8999999999996</v>
      </c>
      <c r="U245">
        <v>0.28828846570432654</v>
      </c>
      <c r="V245" t="s">
        <v>42</v>
      </c>
    </row>
    <row r="246" spans="1:22" x14ac:dyDescent="0.3">
      <c r="A246" t="s">
        <v>4125</v>
      </c>
      <c r="B246" s="33">
        <v>45938</v>
      </c>
      <c r="C246">
        <v>2025</v>
      </c>
      <c r="D246">
        <v>10</v>
      </c>
      <c r="E246" t="s">
        <v>4621</v>
      </c>
      <c r="F246" t="s">
        <v>4616</v>
      </c>
      <c r="G246" t="s">
        <v>51</v>
      </c>
      <c r="H246" t="s">
        <v>52</v>
      </c>
      <c r="I246" t="s">
        <v>53</v>
      </c>
      <c r="J246" t="s">
        <v>46</v>
      </c>
      <c r="K246" t="s">
        <v>61</v>
      </c>
      <c r="L246" t="s">
        <v>48</v>
      </c>
      <c r="M246" t="s">
        <v>49</v>
      </c>
      <c r="N246">
        <v>2</v>
      </c>
      <c r="O246">
        <v>245</v>
      </c>
      <c r="P246">
        <v>0.1</v>
      </c>
      <c r="Q246">
        <v>102</v>
      </c>
      <c r="R246">
        <v>441</v>
      </c>
      <c r="S246">
        <v>204</v>
      </c>
      <c r="T246">
        <v>237</v>
      </c>
      <c r="U246">
        <v>0.5374149659863946</v>
      </c>
      <c r="V246" t="s">
        <v>42</v>
      </c>
    </row>
    <row r="247" spans="1:22" x14ac:dyDescent="0.3">
      <c r="A247" t="s">
        <v>4123</v>
      </c>
      <c r="B247" s="33">
        <v>45937</v>
      </c>
      <c r="C247">
        <v>2025</v>
      </c>
      <c r="D247">
        <v>10</v>
      </c>
      <c r="E247" t="s">
        <v>4621</v>
      </c>
      <c r="F247" t="s">
        <v>4616</v>
      </c>
      <c r="G247" t="s">
        <v>51</v>
      </c>
      <c r="H247" t="s">
        <v>52</v>
      </c>
      <c r="I247" t="s">
        <v>53</v>
      </c>
      <c r="J247" t="s">
        <v>46</v>
      </c>
      <c r="K247" t="s">
        <v>47</v>
      </c>
      <c r="L247" t="s">
        <v>40</v>
      </c>
      <c r="M247" t="s">
        <v>56</v>
      </c>
      <c r="N247">
        <v>2</v>
      </c>
      <c r="O247">
        <v>495</v>
      </c>
      <c r="P247">
        <v>0.15</v>
      </c>
      <c r="Q247">
        <v>222</v>
      </c>
      <c r="R247">
        <v>841.5</v>
      </c>
      <c r="S247">
        <v>444</v>
      </c>
      <c r="T247">
        <v>397.5</v>
      </c>
      <c r="U247">
        <v>0.47237076648841353</v>
      </c>
      <c r="V247" t="s">
        <v>42</v>
      </c>
    </row>
    <row r="248" spans="1:22" x14ac:dyDescent="0.3">
      <c r="A248" t="s">
        <v>333</v>
      </c>
      <c r="B248" s="33">
        <v>44998</v>
      </c>
      <c r="C248">
        <v>2023</v>
      </c>
      <c r="D248">
        <v>3</v>
      </c>
      <c r="E248" t="s">
        <v>4622</v>
      </c>
      <c r="F248" t="s">
        <v>4618</v>
      </c>
      <c r="G248" t="s">
        <v>51</v>
      </c>
      <c r="H248" t="s">
        <v>106</v>
      </c>
      <c r="I248" t="s">
        <v>107</v>
      </c>
      <c r="J248" t="s">
        <v>38</v>
      </c>
      <c r="K248" t="s">
        <v>75</v>
      </c>
      <c r="L248" t="s">
        <v>48</v>
      </c>
      <c r="M248" t="s">
        <v>41</v>
      </c>
      <c r="N248">
        <v>2</v>
      </c>
      <c r="O248">
        <v>11318</v>
      </c>
      <c r="P248">
        <v>0.15</v>
      </c>
      <c r="Q248">
        <v>8424</v>
      </c>
      <c r="R248">
        <v>19240.599999999999</v>
      </c>
      <c r="S248">
        <v>16848</v>
      </c>
      <c r="T248">
        <v>2392.5999999999985</v>
      </c>
      <c r="U248">
        <v>0.12435163144600474</v>
      </c>
      <c r="V248" t="s">
        <v>42</v>
      </c>
    </row>
    <row r="249" spans="1:22" x14ac:dyDescent="0.3">
      <c r="A249" t="s">
        <v>334</v>
      </c>
      <c r="B249" s="33">
        <v>44999</v>
      </c>
      <c r="C249">
        <v>2023</v>
      </c>
      <c r="D249">
        <v>3</v>
      </c>
      <c r="E249" t="s">
        <v>4622</v>
      </c>
      <c r="F249" t="s">
        <v>4618</v>
      </c>
      <c r="G249" t="s">
        <v>51</v>
      </c>
      <c r="H249" t="s">
        <v>79</v>
      </c>
      <c r="I249" t="s">
        <v>80</v>
      </c>
      <c r="J249" t="s">
        <v>38</v>
      </c>
      <c r="K249" t="s">
        <v>39</v>
      </c>
      <c r="L249" t="s">
        <v>48</v>
      </c>
      <c r="M249" t="s">
        <v>41</v>
      </c>
      <c r="N249">
        <v>1</v>
      </c>
      <c r="O249">
        <v>54135</v>
      </c>
      <c r="P249">
        <v>0.1</v>
      </c>
      <c r="Q249">
        <v>47106</v>
      </c>
      <c r="R249">
        <v>48721.5</v>
      </c>
      <c r="S249">
        <v>47106</v>
      </c>
      <c r="T249">
        <v>1615.5</v>
      </c>
      <c r="U249">
        <v>3.3157846125427173E-2</v>
      </c>
      <c r="V249" t="s">
        <v>42</v>
      </c>
    </row>
    <row r="250" spans="1:22" x14ac:dyDescent="0.3">
      <c r="A250" t="s">
        <v>4119</v>
      </c>
      <c r="B250" s="33">
        <v>45937</v>
      </c>
      <c r="C250">
        <v>2025</v>
      </c>
      <c r="D250">
        <v>10</v>
      </c>
      <c r="E250" t="s">
        <v>4621</v>
      </c>
      <c r="F250" t="s">
        <v>4616</v>
      </c>
      <c r="G250" t="s">
        <v>51</v>
      </c>
      <c r="H250" t="s">
        <v>52</v>
      </c>
      <c r="I250" t="s">
        <v>53</v>
      </c>
      <c r="J250" t="s">
        <v>38</v>
      </c>
      <c r="K250" t="s">
        <v>118</v>
      </c>
      <c r="L250" t="s">
        <v>40</v>
      </c>
      <c r="M250" t="s">
        <v>49</v>
      </c>
      <c r="N250">
        <v>4</v>
      </c>
      <c r="O250">
        <v>17316</v>
      </c>
      <c r="P250">
        <v>0</v>
      </c>
      <c r="Q250">
        <v>13823</v>
      </c>
      <c r="R250">
        <v>69264</v>
      </c>
      <c r="S250">
        <v>55292</v>
      </c>
      <c r="T250">
        <v>13972</v>
      </c>
      <c r="U250">
        <v>0.20172095172095172</v>
      </c>
      <c r="V250" t="s">
        <v>42</v>
      </c>
    </row>
    <row r="251" spans="1:22" x14ac:dyDescent="0.3">
      <c r="A251" t="s">
        <v>4116</v>
      </c>
      <c r="B251" s="33">
        <v>45936</v>
      </c>
      <c r="C251">
        <v>2025</v>
      </c>
      <c r="D251">
        <v>10</v>
      </c>
      <c r="E251" t="s">
        <v>4621</v>
      </c>
      <c r="F251" t="s">
        <v>4616</v>
      </c>
      <c r="G251" t="s">
        <v>51</v>
      </c>
      <c r="H251" t="s">
        <v>79</v>
      </c>
      <c r="I251" t="s">
        <v>80</v>
      </c>
      <c r="J251" t="s">
        <v>38</v>
      </c>
      <c r="K251" t="s">
        <v>39</v>
      </c>
      <c r="L251" t="s">
        <v>76</v>
      </c>
      <c r="M251" t="s">
        <v>41</v>
      </c>
      <c r="N251">
        <v>5</v>
      </c>
      <c r="O251">
        <v>54323</v>
      </c>
      <c r="P251">
        <v>0.1</v>
      </c>
      <c r="Q251">
        <v>46779</v>
      </c>
      <c r="R251">
        <v>244453.5</v>
      </c>
      <c r="S251">
        <v>233895</v>
      </c>
      <c r="T251">
        <v>10558.5</v>
      </c>
      <c r="U251">
        <v>4.3192263559327232E-2</v>
      </c>
      <c r="V251" t="s">
        <v>42</v>
      </c>
    </row>
    <row r="252" spans="1:22" x14ac:dyDescent="0.3">
      <c r="A252" t="s">
        <v>4113</v>
      </c>
      <c r="B252" s="33">
        <v>45935</v>
      </c>
      <c r="C252">
        <v>2025</v>
      </c>
      <c r="D252">
        <v>10</v>
      </c>
      <c r="E252" t="s">
        <v>4621</v>
      </c>
      <c r="F252" t="s">
        <v>4616</v>
      </c>
      <c r="G252" t="s">
        <v>51</v>
      </c>
      <c r="H252" t="s">
        <v>79</v>
      </c>
      <c r="I252" t="s">
        <v>80</v>
      </c>
      <c r="J252" t="s">
        <v>81</v>
      </c>
      <c r="K252" t="s">
        <v>94</v>
      </c>
      <c r="L252" t="s">
        <v>76</v>
      </c>
      <c r="M252" t="s">
        <v>41</v>
      </c>
      <c r="N252">
        <v>5</v>
      </c>
      <c r="O252">
        <v>33879</v>
      </c>
      <c r="P252">
        <v>0.4</v>
      </c>
      <c r="Q252">
        <v>22662</v>
      </c>
      <c r="R252">
        <v>101637</v>
      </c>
      <c r="S252">
        <v>113310</v>
      </c>
      <c r="T252">
        <v>-11673</v>
      </c>
      <c r="U252">
        <v>-0.11484990702204906</v>
      </c>
      <c r="V252" t="s">
        <v>42</v>
      </c>
    </row>
    <row r="253" spans="1:22" x14ac:dyDescent="0.3">
      <c r="A253" t="s">
        <v>4111</v>
      </c>
      <c r="B253" s="33">
        <v>45934</v>
      </c>
      <c r="C253">
        <v>2025</v>
      </c>
      <c r="D253">
        <v>10</v>
      </c>
      <c r="E253" t="s">
        <v>4621</v>
      </c>
      <c r="F253" t="s">
        <v>4616</v>
      </c>
      <c r="G253" t="s">
        <v>51</v>
      </c>
      <c r="H253" t="s">
        <v>79</v>
      </c>
      <c r="I253" t="s">
        <v>80</v>
      </c>
      <c r="J253" t="s">
        <v>38</v>
      </c>
      <c r="K253" t="s">
        <v>75</v>
      </c>
      <c r="L253" t="s">
        <v>40</v>
      </c>
      <c r="M253" t="s">
        <v>41</v>
      </c>
      <c r="N253">
        <v>2</v>
      </c>
      <c r="O253">
        <v>10725</v>
      </c>
      <c r="P253">
        <v>0.15</v>
      </c>
      <c r="Q253">
        <v>8158</v>
      </c>
      <c r="R253">
        <v>18232.5</v>
      </c>
      <c r="S253">
        <v>16316</v>
      </c>
      <c r="T253">
        <v>1916.5</v>
      </c>
      <c r="U253">
        <v>0.10511449334978747</v>
      </c>
      <c r="V253" t="s">
        <v>42</v>
      </c>
    </row>
    <row r="254" spans="1:22" x14ac:dyDescent="0.3">
      <c r="A254" t="s">
        <v>4109</v>
      </c>
      <c r="B254" s="33">
        <v>45934</v>
      </c>
      <c r="C254">
        <v>2025</v>
      </c>
      <c r="D254">
        <v>10</v>
      </c>
      <c r="E254" t="s">
        <v>4621</v>
      </c>
      <c r="F254" t="s">
        <v>4616</v>
      </c>
      <c r="G254" t="s">
        <v>51</v>
      </c>
      <c r="H254" t="s">
        <v>52</v>
      </c>
      <c r="I254" t="s">
        <v>53</v>
      </c>
      <c r="J254" t="s">
        <v>54</v>
      </c>
      <c r="K254" t="s">
        <v>99</v>
      </c>
      <c r="L254" t="s">
        <v>76</v>
      </c>
      <c r="M254" t="s">
        <v>49</v>
      </c>
      <c r="N254">
        <v>1</v>
      </c>
      <c r="O254">
        <v>1648</v>
      </c>
      <c r="P254">
        <v>0.1</v>
      </c>
      <c r="Q254">
        <v>879</v>
      </c>
      <c r="R254">
        <v>1483.2</v>
      </c>
      <c r="S254">
        <v>879</v>
      </c>
      <c r="T254">
        <v>604.20000000000005</v>
      </c>
      <c r="U254">
        <v>0.40736245954692557</v>
      </c>
      <c r="V254" t="s">
        <v>120</v>
      </c>
    </row>
    <row r="255" spans="1:22" x14ac:dyDescent="0.3">
      <c r="A255" t="s">
        <v>4108</v>
      </c>
      <c r="B255" s="33">
        <v>45934</v>
      </c>
      <c r="C255">
        <v>2025</v>
      </c>
      <c r="D255">
        <v>10</v>
      </c>
      <c r="E255" t="s">
        <v>4621</v>
      </c>
      <c r="F255" t="s">
        <v>4616</v>
      </c>
      <c r="G255" t="s">
        <v>51</v>
      </c>
      <c r="H255" t="s">
        <v>106</v>
      </c>
      <c r="I255" t="s">
        <v>107</v>
      </c>
      <c r="J255" t="s">
        <v>38</v>
      </c>
      <c r="K255" t="s">
        <v>39</v>
      </c>
      <c r="L255" t="s">
        <v>76</v>
      </c>
      <c r="M255" t="s">
        <v>56</v>
      </c>
      <c r="N255">
        <v>1</v>
      </c>
      <c r="O255">
        <v>54273</v>
      </c>
      <c r="P255">
        <v>0</v>
      </c>
      <c r="Q255">
        <v>46082</v>
      </c>
      <c r="R255">
        <v>54273</v>
      </c>
      <c r="S255">
        <v>46082</v>
      </c>
      <c r="T255">
        <v>8191</v>
      </c>
      <c r="U255">
        <v>0.15092218967073867</v>
      </c>
      <c r="V255" t="s">
        <v>42</v>
      </c>
    </row>
    <row r="256" spans="1:22" x14ac:dyDescent="0.3">
      <c r="A256" t="s">
        <v>4105</v>
      </c>
      <c r="B256" s="33">
        <v>45932</v>
      </c>
      <c r="C256">
        <v>2025</v>
      </c>
      <c r="D256">
        <v>10</v>
      </c>
      <c r="E256" t="s">
        <v>4621</v>
      </c>
      <c r="F256" t="s">
        <v>4616</v>
      </c>
      <c r="G256" t="s">
        <v>51</v>
      </c>
      <c r="H256" t="s">
        <v>106</v>
      </c>
      <c r="I256" t="s">
        <v>107</v>
      </c>
      <c r="J256" t="s">
        <v>46</v>
      </c>
      <c r="K256" t="s">
        <v>66</v>
      </c>
      <c r="L256" t="s">
        <v>76</v>
      </c>
      <c r="M256" t="s">
        <v>56</v>
      </c>
      <c r="N256">
        <v>3</v>
      </c>
      <c r="O256">
        <v>278</v>
      </c>
      <c r="P256">
        <v>0</v>
      </c>
      <c r="Q256">
        <v>110</v>
      </c>
      <c r="R256">
        <v>834</v>
      </c>
      <c r="S256">
        <v>330</v>
      </c>
      <c r="T256">
        <v>504</v>
      </c>
      <c r="U256">
        <v>0.60431654676258995</v>
      </c>
      <c r="V256" t="s">
        <v>42</v>
      </c>
    </row>
    <row r="257" spans="1:22" x14ac:dyDescent="0.3">
      <c r="A257" t="s">
        <v>342</v>
      </c>
      <c r="B257" s="33">
        <v>45002</v>
      </c>
      <c r="C257">
        <v>2023</v>
      </c>
      <c r="D257">
        <v>3</v>
      </c>
      <c r="E257" t="s">
        <v>4622</v>
      </c>
      <c r="F257" t="s">
        <v>4618</v>
      </c>
      <c r="G257" t="s">
        <v>51</v>
      </c>
      <c r="H257" t="s">
        <v>79</v>
      </c>
      <c r="I257" t="s">
        <v>80</v>
      </c>
      <c r="J257" t="s">
        <v>46</v>
      </c>
      <c r="K257" t="s">
        <v>66</v>
      </c>
      <c r="L257" t="s">
        <v>48</v>
      </c>
      <c r="M257" t="s">
        <v>49</v>
      </c>
      <c r="N257">
        <v>1</v>
      </c>
      <c r="O257">
        <v>284</v>
      </c>
      <c r="P257">
        <v>0.15</v>
      </c>
      <c r="Q257">
        <v>112</v>
      </c>
      <c r="R257">
        <v>241.4</v>
      </c>
      <c r="S257">
        <v>112</v>
      </c>
      <c r="T257">
        <v>129.4</v>
      </c>
      <c r="U257">
        <v>0.53603976801988407</v>
      </c>
      <c r="V257" t="s">
        <v>42</v>
      </c>
    </row>
    <row r="258" spans="1:22" x14ac:dyDescent="0.3">
      <c r="A258" t="s">
        <v>4103</v>
      </c>
      <c r="B258" s="33">
        <v>45932</v>
      </c>
      <c r="C258">
        <v>2025</v>
      </c>
      <c r="D258">
        <v>10</v>
      </c>
      <c r="E258" t="s">
        <v>4621</v>
      </c>
      <c r="F258" t="s">
        <v>4616</v>
      </c>
      <c r="G258" t="s">
        <v>51</v>
      </c>
      <c r="H258" t="s">
        <v>106</v>
      </c>
      <c r="I258" t="s">
        <v>107</v>
      </c>
      <c r="J258" t="s">
        <v>54</v>
      </c>
      <c r="K258" t="s">
        <v>99</v>
      </c>
      <c r="L258" t="s">
        <v>40</v>
      </c>
      <c r="M258" t="s">
        <v>41</v>
      </c>
      <c r="N258">
        <v>8</v>
      </c>
      <c r="O258">
        <v>1712</v>
      </c>
      <c r="P258">
        <v>0.05</v>
      </c>
      <c r="Q258">
        <v>896</v>
      </c>
      <c r="R258">
        <v>13011.199999999999</v>
      </c>
      <c r="S258">
        <v>7168</v>
      </c>
      <c r="T258">
        <v>5843.1999999999989</v>
      </c>
      <c r="U258">
        <v>0.44909001475651744</v>
      </c>
      <c r="V258" t="s">
        <v>42</v>
      </c>
    </row>
    <row r="259" spans="1:22" x14ac:dyDescent="0.3">
      <c r="A259" t="s">
        <v>4099</v>
      </c>
      <c r="B259" s="33">
        <v>45931</v>
      </c>
      <c r="C259">
        <v>2025</v>
      </c>
      <c r="D259">
        <v>10</v>
      </c>
      <c r="E259" t="s">
        <v>4621</v>
      </c>
      <c r="F259" t="s">
        <v>4616</v>
      </c>
      <c r="G259" t="s">
        <v>51</v>
      </c>
      <c r="H259" t="s">
        <v>79</v>
      </c>
      <c r="I259" t="s">
        <v>80</v>
      </c>
      <c r="J259" t="s">
        <v>46</v>
      </c>
      <c r="K259" t="s">
        <v>89</v>
      </c>
      <c r="L259" t="s">
        <v>48</v>
      </c>
      <c r="M259" t="s">
        <v>41</v>
      </c>
      <c r="N259">
        <v>1</v>
      </c>
      <c r="O259">
        <v>2112</v>
      </c>
      <c r="P259">
        <v>0.2</v>
      </c>
      <c r="Q259">
        <v>1200</v>
      </c>
      <c r="R259">
        <v>1689.6000000000001</v>
      </c>
      <c r="S259">
        <v>1200</v>
      </c>
      <c r="T259">
        <v>489.60000000000014</v>
      </c>
      <c r="U259">
        <v>0.28977272727272735</v>
      </c>
      <c r="V259" t="s">
        <v>42</v>
      </c>
    </row>
    <row r="260" spans="1:22" x14ac:dyDescent="0.3">
      <c r="A260" t="s">
        <v>345</v>
      </c>
      <c r="B260" s="33">
        <v>45003</v>
      </c>
      <c r="C260">
        <v>2023</v>
      </c>
      <c r="D260">
        <v>3</v>
      </c>
      <c r="E260" t="s">
        <v>4622</v>
      </c>
      <c r="F260" t="s">
        <v>4618</v>
      </c>
      <c r="G260" t="s">
        <v>51</v>
      </c>
      <c r="H260" t="s">
        <v>79</v>
      </c>
      <c r="I260" t="s">
        <v>80</v>
      </c>
      <c r="J260" t="s">
        <v>46</v>
      </c>
      <c r="K260" t="s">
        <v>61</v>
      </c>
      <c r="L260" t="s">
        <v>40</v>
      </c>
      <c r="M260" t="s">
        <v>56</v>
      </c>
      <c r="N260">
        <v>3</v>
      </c>
      <c r="O260">
        <v>260</v>
      </c>
      <c r="P260">
        <v>0</v>
      </c>
      <c r="Q260">
        <v>106</v>
      </c>
      <c r="R260">
        <v>780</v>
      </c>
      <c r="S260">
        <v>318</v>
      </c>
      <c r="T260">
        <v>462</v>
      </c>
      <c r="U260">
        <v>0.59230769230769231</v>
      </c>
      <c r="V260" t="s">
        <v>42</v>
      </c>
    </row>
    <row r="261" spans="1:22" x14ac:dyDescent="0.3">
      <c r="A261" t="s">
        <v>4098</v>
      </c>
      <c r="B261" s="33">
        <v>45931</v>
      </c>
      <c r="C261">
        <v>2025</v>
      </c>
      <c r="D261">
        <v>10</v>
      </c>
      <c r="E261" t="s">
        <v>4621</v>
      </c>
      <c r="F261" t="s">
        <v>4616</v>
      </c>
      <c r="G261" t="s">
        <v>51</v>
      </c>
      <c r="H261" t="s">
        <v>52</v>
      </c>
      <c r="I261" t="s">
        <v>53</v>
      </c>
      <c r="J261" t="s">
        <v>46</v>
      </c>
      <c r="K261" t="s">
        <v>89</v>
      </c>
      <c r="L261" t="s">
        <v>48</v>
      </c>
      <c r="M261" t="s">
        <v>41</v>
      </c>
      <c r="N261">
        <v>2</v>
      </c>
      <c r="O261">
        <v>2022</v>
      </c>
      <c r="P261">
        <v>0.05</v>
      </c>
      <c r="Q261">
        <v>1183</v>
      </c>
      <c r="R261">
        <v>3841.7999999999997</v>
      </c>
      <c r="S261">
        <v>2366</v>
      </c>
      <c r="T261">
        <v>1475.7999999999997</v>
      </c>
      <c r="U261">
        <v>0.38414284970586698</v>
      </c>
      <c r="V261" t="s">
        <v>42</v>
      </c>
    </row>
    <row r="262" spans="1:22" x14ac:dyDescent="0.3">
      <c r="A262" t="s">
        <v>4097</v>
      </c>
      <c r="B262" s="33">
        <v>45930</v>
      </c>
      <c r="C262">
        <v>2025</v>
      </c>
      <c r="D262">
        <v>9</v>
      </c>
      <c r="E262" t="s">
        <v>4623</v>
      </c>
      <c r="F262" t="s">
        <v>4624</v>
      </c>
      <c r="G262" t="s">
        <v>51</v>
      </c>
      <c r="H262" t="s">
        <v>79</v>
      </c>
      <c r="I262" t="s">
        <v>80</v>
      </c>
      <c r="J262" t="s">
        <v>38</v>
      </c>
      <c r="K262" t="s">
        <v>104</v>
      </c>
      <c r="L262" t="s">
        <v>76</v>
      </c>
      <c r="M262" t="s">
        <v>49</v>
      </c>
      <c r="N262">
        <v>1</v>
      </c>
      <c r="O262">
        <v>1562</v>
      </c>
      <c r="P262">
        <v>0.1</v>
      </c>
      <c r="Q262">
        <v>794</v>
      </c>
      <c r="R262">
        <v>1405.8</v>
      </c>
      <c r="S262">
        <v>794</v>
      </c>
      <c r="T262">
        <v>611.79999999999995</v>
      </c>
      <c r="U262">
        <v>0.43519704083084365</v>
      </c>
      <c r="V262" t="s">
        <v>42</v>
      </c>
    </row>
    <row r="263" spans="1:22" x14ac:dyDescent="0.3">
      <c r="A263" t="s">
        <v>348</v>
      </c>
      <c r="B263" s="33">
        <v>45004</v>
      </c>
      <c r="C263">
        <v>2023</v>
      </c>
      <c r="D263">
        <v>3</v>
      </c>
      <c r="E263" t="s">
        <v>4622</v>
      </c>
      <c r="F263" t="s">
        <v>4618</v>
      </c>
      <c r="G263" t="s">
        <v>51</v>
      </c>
      <c r="H263" t="s">
        <v>79</v>
      </c>
      <c r="I263" t="s">
        <v>80</v>
      </c>
      <c r="J263" t="s">
        <v>81</v>
      </c>
      <c r="K263" t="s">
        <v>82</v>
      </c>
      <c r="L263" t="s">
        <v>76</v>
      </c>
      <c r="M263" t="s">
        <v>41</v>
      </c>
      <c r="N263">
        <v>1</v>
      </c>
      <c r="O263">
        <v>6621</v>
      </c>
      <c r="P263">
        <v>0.4</v>
      </c>
      <c r="Q263">
        <v>3602</v>
      </c>
      <c r="R263">
        <v>3972.6</v>
      </c>
      <c r="S263">
        <v>3602</v>
      </c>
      <c r="T263">
        <v>370.59999999999991</v>
      </c>
      <c r="U263">
        <v>9.3289029854503325E-2</v>
      </c>
      <c r="V263" t="s">
        <v>42</v>
      </c>
    </row>
    <row r="264" spans="1:22" x14ac:dyDescent="0.3">
      <c r="A264" t="s">
        <v>349</v>
      </c>
      <c r="B264" s="33">
        <v>45004</v>
      </c>
      <c r="C264">
        <v>2023</v>
      </c>
      <c r="D264">
        <v>3</v>
      </c>
      <c r="E264" t="s">
        <v>4622</v>
      </c>
      <c r="F264" t="s">
        <v>4618</v>
      </c>
      <c r="G264" t="s">
        <v>51</v>
      </c>
      <c r="H264" t="s">
        <v>52</v>
      </c>
      <c r="I264" t="s">
        <v>53</v>
      </c>
      <c r="J264" t="s">
        <v>38</v>
      </c>
      <c r="K264" t="s">
        <v>104</v>
      </c>
      <c r="L264" t="s">
        <v>76</v>
      </c>
      <c r="M264" t="s">
        <v>49</v>
      </c>
      <c r="N264">
        <v>2</v>
      </c>
      <c r="O264">
        <v>1406</v>
      </c>
      <c r="P264">
        <v>0</v>
      </c>
      <c r="Q264">
        <v>709</v>
      </c>
      <c r="R264">
        <v>2812</v>
      </c>
      <c r="S264">
        <v>1418</v>
      </c>
      <c r="T264">
        <v>1394</v>
      </c>
      <c r="U264">
        <v>0.49573257467994308</v>
      </c>
      <c r="V264" t="s">
        <v>42</v>
      </c>
    </row>
    <row r="265" spans="1:22" x14ac:dyDescent="0.3">
      <c r="A265" t="s">
        <v>4093</v>
      </c>
      <c r="B265" s="33">
        <v>45929</v>
      </c>
      <c r="C265">
        <v>2025</v>
      </c>
      <c r="D265">
        <v>9</v>
      </c>
      <c r="E265" t="s">
        <v>4623</v>
      </c>
      <c r="F265" t="s">
        <v>4624</v>
      </c>
      <c r="G265" t="s">
        <v>51</v>
      </c>
      <c r="H265" t="s">
        <v>106</v>
      </c>
      <c r="I265" t="s">
        <v>107</v>
      </c>
      <c r="J265" t="s">
        <v>38</v>
      </c>
      <c r="K265" t="s">
        <v>104</v>
      </c>
      <c r="L265" t="s">
        <v>48</v>
      </c>
      <c r="M265" t="s">
        <v>41</v>
      </c>
      <c r="N265">
        <v>1</v>
      </c>
      <c r="O265">
        <v>1399</v>
      </c>
      <c r="P265">
        <v>0.05</v>
      </c>
      <c r="Q265">
        <v>683</v>
      </c>
      <c r="R265">
        <v>1329.05</v>
      </c>
      <c r="S265">
        <v>683</v>
      </c>
      <c r="T265">
        <v>646.04999999999995</v>
      </c>
      <c r="U265">
        <v>0.48609909333734619</v>
      </c>
      <c r="V265" t="s">
        <v>42</v>
      </c>
    </row>
    <row r="266" spans="1:22" x14ac:dyDescent="0.3">
      <c r="A266" t="s">
        <v>4087</v>
      </c>
      <c r="B266" s="33">
        <v>45928</v>
      </c>
      <c r="C266">
        <v>2025</v>
      </c>
      <c r="D266">
        <v>9</v>
      </c>
      <c r="E266" t="s">
        <v>4623</v>
      </c>
      <c r="F266" t="s">
        <v>4624</v>
      </c>
      <c r="G266" t="s">
        <v>51</v>
      </c>
      <c r="H266" t="s">
        <v>79</v>
      </c>
      <c r="I266" t="s">
        <v>80</v>
      </c>
      <c r="J266" t="s">
        <v>46</v>
      </c>
      <c r="K266" t="s">
        <v>61</v>
      </c>
      <c r="L266" t="s">
        <v>76</v>
      </c>
      <c r="M266" t="s">
        <v>49</v>
      </c>
      <c r="N266">
        <v>1</v>
      </c>
      <c r="O266">
        <v>227</v>
      </c>
      <c r="P266">
        <v>0</v>
      </c>
      <c r="Q266">
        <v>95</v>
      </c>
      <c r="R266">
        <v>227</v>
      </c>
      <c r="S266">
        <v>95</v>
      </c>
      <c r="T266">
        <v>132</v>
      </c>
      <c r="U266">
        <v>0.58149779735682816</v>
      </c>
      <c r="V266" t="s">
        <v>42</v>
      </c>
    </row>
    <row r="267" spans="1:22" x14ac:dyDescent="0.3">
      <c r="A267" t="s">
        <v>352</v>
      </c>
      <c r="B267" s="33">
        <v>45004</v>
      </c>
      <c r="C267">
        <v>2023</v>
      </c>
      <c r="D267">
        <v>3</v>
      </c>
      <c r="E267" t="s">
        <v>4622</v>
      </c>
      <c r="F267" t="s">
        <v>4618</v>
      </c>
      <c r="G267" t="s">
        <v>51</v>
      </c>
      <c r="H267" t="s">
        <v>79</v>
      </c>
      <c r="I267" t="s">
        <v>80</v>
      </c>
      <c r="J267" t="s">
        <v>54</v>
      </c>
      <c r="K267" t="s">
        <v>99</v>
      </c>
      <c r="L267" t="s">
        <v>76</v>
      </c>
      <c r="M267" t="s">
        <v>49</v>
      </c>
      <c r="N267">
        <v>8</v>
      </c>
      <c r="O267">
        <v>1725</v>
      </c>
      <c r="P267">
        <v>0.15</v>
      </c>
      <c r="Q267">
        <v>879</v>
      </c>
      <c r="R267">
        <v>11730</v>
      </c>
      <c r="S267">
        <v>7032</v>
      </c>
      <c r="T267">
        <v>4698</v>
      </c>
      <c r="U267">
        <v>0.40051150895140664</v>
      </c>
      <c r="V267" t="s">
        <v>42</v>
      </c>
    </row>
    <row r="268" spans="1:22" x14ac:dyDescent="0.3">
      <c r="A268" t="s">
        <v>4083</v>
      </c>
      <c r="B268" s="33">
        <v>45928</v>
      </c>
      <c r="C268">
        <v>2025</v>
      </c>
      <c r="D268">
        <v>9</v>
      </c>
      <c r="E268" t="s">
        <v>4623</v>
      </c>
      <c r="F268" t="s">
        <v>4624</v>
      </c>
      <c r="G268" t="s">
        <v>51</v>
      </c>
      <c r="H268" t="s">
        <v>79</v>
      </c>
      <c r="I268" t="s">
        <v>80</v>
      </c>
      <c r="J268" t="s">
        <v>46</v>
      </c>
      <c r="K268" t="s">
        <v>47</v>
      </c>
      <c r="L268" t="s">
        <v>76</v>
      </c>
      <c r="M268" t="s">
        <v>56</v>
      </c>
      <c r="N268">
        <v>3</v>
      </c>
      <c r="O268">
        <v>485</v>
      </c>
      <c r="P268">
        <v>0</v>
      </c>
      <c r="Q268">
        <v>222</v>
      </c>
      <c r="R268">
        <v>1455</v>
      </c>
      <c r="S268">
        <v>666</v>
      </c>
      <c r="T268">
        <v>789</v>
      </c>
      <c r="U268">
        <v>0.54226804123711336</v>
      </c>
      <c r="V268" t="s">
        <v>42</v>
      </c>
    </row>
    <row r="269" spans="1:22" x14ac:dyDescent="0.3">
      <c r="A269" t="s">
        <v>4081</v>
      </c>
      <c r="B269" s="33">
        <v>45928</v>
      </c>
      <c r="C269">
        <v>2025</v>
      </c>
      <c r="D269">
        <v>9</v>
      </c>
      <c r="E269" t="s">
        <v>4623</v>
      </c>
      <c r="F269" t="s">
        <v>4624</v>
      </c>
      <c r="G269" t="s">
        <v>51</v>
      </c>
      <c r="H269" t="s">
        <v>52</v>
      </c>
      <c r="I269" t="s">
        <v>53</v>
      </c>
      <c r="J269" t="s">
        <v>46</v>
      </c>
      <c r="K269" t="s">
        <v>89</v>
      </c>
      <c r="L269" t="s">
        <v>40</v>
      </c>
      <c r="M269" t="s">
        <v>56</v>
      </c>
      <c r="N269">
        <v>1</v>
      </c>
      <c r="O269">
        <v>2130</v>
      </c>
      <c r="P269">
        <v>0.1</v>
      </c>
      <c r="Q269">
        <v>1205</v>
      </c>
      <c r="R269">
        <v>1917</v>
      </c>
      <c r="S269">
        <v>1205</v>
      </c>
      <c r="T269">
        <v>712</v>
      </c>
      <c r="U269">
        <v>0.37141366718831509</v>
      </c>
      <c r="V269" t="s">
        <v>42</v>
      </c>
    </row>
    <row r="270" spans="1:22" x14ac:dyDescent="0.3">
      <c r="A270" t="s">
        <v>355</v>
      </c>
      <c r="B270" s="33">
        <v>45007</v>
      </c>
      <c r="C270">
        <v>2023</v>
      </c>
      <c r="D270">
        <v>3</v>
      </c>
      <c r="E270" t="s">
        <v>4622</v>
      </c>
      <c r="F270" t="s">
        <v>4618</v>
      </c>
      <c r="G270" t="s">
        <v>51</v>
      </c>
      <c r="H270" t="s">
        <v>79</v>
      </c>
      <c r="I270" t="s">
        <v>80</v>
      </c>
      <c r="J270" t="s">
        <v>38</v>
      </c>
      <c r="K270" t="s">
        <v>118</v>
      </c>
      <c r="L270" t="s">
        <v>40</v>
      </c>
      <c r="M270" t="s">
        <v>49</v>
      </c>
      <c r="N270">
        <v>3</v>
      </c>
      <c r="O270">
        <v>17038</v>
      </c>
      <c r="P270">
        <v>0.15</v>
      </c>
      <c r="Q270">
        <v>13198</v>
      </c>
      <c r="R270">
        <v>43446.9</v>
      </c>
      <c r="S270">
        <v>39594</v>
      </c>
      <c r="T270">
        <v>3852.9000000000015</v>
      </c>
      <c r="U270">
        <v>8.8680665363927033E-2</v>
      </c>
      <c r="V270" t="s">
        <v>42</v>
      </c>
    </row>
    <row r="271" spans="1:22" x14ac:dyDescent="0.3">
      <c r="A271" t="s">
        <v>356</v>
      </c>
      <c r="B271" s="33">
        <v>45007</v>
      </c>
      <c r="C271">
        <v>2023</v>
      </c>
      <c r="D271">
        <v>3</v>
      </c>
      <c r="E271" t="s">
        <v>4622</v>
      </c>
      <c r="F271" t="s">
        <v>4618</v>
      </c>
      <c r="G271" t="s">
        <v>51</v>
      </c>
      <c r="H271" t="s">
        <v>52</v>
      </c>
      <c r="I271" t="s">
        <v>53</v>
      </c>
      <c r="J271" t="s">
        <v>46</v>
      </c>
      <c r="K271" t="s">
        <v>61</v>
      </c>
      <c r="L271" t="s">
        <v>40</v>
      </c>
      <c r="M271" t="s">
        <v>41</v>
      </c>
      <c r="N271">
        <v>4</v>
      </c>
      <c r="O271">
        <v>231</v>
      </c>
      <c r="P271">
        <v>0.05</v>
      </c>
      <c r="Q271">
        <v>99</v>
      </c>
      <c r="R271">
        <v>877.8</v>
      </c>
      <c r="S271">
        <v>396</v>
      </c>
      <c r="T271">
        <v>481.79999999999995</v>
      </c>
      <c r="U271">
        <v>0.54887218045112784</v>
      </c>
      <c r="V271" t="s">
        <v>42</v>
      </c>
    </row>
    <row r="272" spans="1:22" x14ac:dyDescent="0.3">
      <c r="A272" t="s">
        <v>4080</v>
      </c>
      <c r="B272" s="33">
        <v>45927</v>
      </c>
      <c r="C272">
        <v>2025</v>
      </c>
      <c r="D272">
        <v>9</v>
      </c>
      <c r="E272" t="s">
        <v>4623</v>
      </c>
      <c r="F272" t="s">
        <v>4624</v>
      </c>
      <c r="G272" t="s">
        <v>51</v>
      </c>
      <c r="H272" t="s">
        <v>106</v>
      </c>
      <c r="I272" t="s">
        <v>107</v>
      </c>
      <c r="J272" t="s">
        <v>38</v>
      </c>
      <c r="K272" t="s">
        <v>75</v>
      </c>
      <c r="L272" t="s">
        <v>40</v>
      </c>
      <c r="M272" t="s">
        <v>49</v>
      </c>
      <c r="N272">
        <v>2</v>
      </c>
      <c r="O272">
        <v>11901</v>
      </c>
      <c r="P272">
        <v>0.05</v>
      </c>
      <c r="Q272">
        <v>9066</v>
      </c>
      <c r="R272">
        <v>22611.899999999998</v>
      </c>
      <c r="S272">
        <v>18132</v>
      </c>
      <c r="T272">
        <v>4479.8999999999978</v>
      </c>
      <c r="U272">
        <v>0.19812134318655214</v>
      </c>
      <c r="V272" t="s">
        <v>42</v>
      </c>
    </row>
    <row r="273" spans="1:22" x14ac:dyDescent="0.3">
      <c r="A273" t="s">
        <v>4078</v>
      </c>
      <c r="B273" s="33">
        <v>45927</v>
      </c>
      <c r="C273">
        <v>2025</v>
      </c>
      <c r="D273">
        <v>9</v>
      </c>
      <c r="E273" t="s">
        <v>4623</v>
      </c>
      <c r="F273" t="s">
        <v>4624</v>
      </c>
      <c r="G273" t="s">
        <v>51</v>
      </c>
      <c r="H273" t="s">
        <v>52</v>
      </c>
      <c r="I273" t="s">
        <v>53</v>
      </c>
      <c r="J273" t="s">
        <v>81</v>
      </c>
      <c r="K273" t="s">
        <v>94</v>
      </c>
      <c r="L273" t="s">
        <v>40</v>
      </c>
      <c r="M273" t="s">
        <v>49</v>
      </c>
      <c r="N273">
        <v>3</v>
      </c>
      <c r="O273">
        <v>29443</v>
      </c>
      <c r="P273">
        <v>0.2</v>
      </c>
      <c r="Q273">
        <v>20177</v>
      </c>
      <c r="R273">
        <v>70663.199999999997</v>
      </c>
      <c r="S273">
        <v>60531</v>
      </c>
      <c r="T273">
        <v>10132.199999999997</v>
      </c>
      <c r="U273">
        <v>0.14338722276941884</v>
      </c>
      <c r="V273" t="s">
        <v>42</v>
      </c>
    </row>
    <row r="274" spans="1:22" x14ac:dyDescent="0.3">
      <c r="A274" t="s">
        <v>359</v>
      </c>
      <c r="B274" s="33">
        <v>45009</v>
      </c>
      <c r="C274">
        <v>2023</v>
      </c>
      <c r="D274">
        <v>3</v>
      </c>
      <c r="E274" t="s">
        <v>4622</v>
      </c>
      <c r="F274" t="s">
        <v>4618</v>
      </c>
      <c r="G274" t="s">
        <v>51</v>
      </c>
      <c r="H274" t="s">
        <v>106</v>
      </c>
      <c r="I274" t="s">
        <v>107</v>
      </c>
      <c r="J274" t="s">
        <v>81</v>
      </c>
      <c r="K274" t="s">
        <v>82</v>
      </c>
      <c r="L274" t="s">
        <v>48</v>
      </c>
      <c r="M274" t="s">
        <v>49</v>
      </c>
      <c r="N274">
        <v>1</v>
      </c>
      <c r="O274">
        <v>6960</v>
      </c>
      <c r="P274">
        <v>0.25</v>
      </c>
      <c r="Q274">
        <v>3883</v>
      </c>
      <c r="R274">
        <v>5220</v>
      </c>
      <c r="S274">
        <v>3883</v>
      </c>
      <c r="T274">
        <v>1337</v>
      </c>
      <c r="U274">
        <v>0.25613026819923373</v>
      </c>
      <c r="V274" t="s">
        <v>42</v>
      </c>
    </row>
    <row r="275" spans="1:22" x14ac:dyDescent="0.3">
      <c r="A275" t="s">
        <v>4069</v>
      </c>
      <c r="B275" s="33">
        <v>45924</v>
      </c>
      <c r="C275">
        <v>2025</v>
      </c>
      <c r="D275">
        <v>9</v>
      </c>
      <c r="E275" t="s">
        <v>4623</v>
      </c>
      <c r="F275" t="s">
        <v>4624</v>
      </c>
      <c r="G275" t="s">
        <v>51</v>
      </c>
      <c r="H275" t="s">
        <v>106</v>
      </c>
      <c r="I275" t="s">
        <v>107</v>
      </c>
      <c r="J275" t="s">
        <v>54</v>
      </c>
      <c r="K275" t="s">
        <v>99</v>
      </c>
      <c r="L275" t="s">
        <v>40</v>
      </c>
      <c r="M275" t="s">
        <v>56</v>
      </c>
      <c r="N275">
        <v>2</v>
      </c>
      <c r="O275">
        <v>1953</v>
      </c>
      <c r="P275">
        <v>0</v>
      </c>
      <c r="Q275">
        <v>1017</v>
      </c>
      <c r="R275">
        <v>3906</v>
      </c>
      <c r="S275">
        <v>2034</v>
      </c>
      <c r="T275">
        <v>1872</v>
      </c>
      <c r="U275">
        <v>0.47926267281105989</v>
      </c>
      <c r="V275" t="s">
        <v>42</v>
      </c>
    </row>
    <row r="276" spans="1:22" x14ac:dyDescent="0.3">
      <c r="A276" t="s">
        <v>361</v>
      </c>
      <c r="B276" s="33">
        <v>45009</v>
      </c>
      <c r="C276">
        <v>2023</v>
      </c>
      <c r="D276">
        <v>3</v>
      </c>
      <c r="E276" t="s">
        <v>4622</v>
      </c>
      <c r="F276" t="s">
        <v>4618</v>
      </c>
      <c r="G276" t="s">
        <v>51</v>
      </c>
      <c r="H276" t="s">
        <v>52</v>
      </c>
      <c r="I276" t="s">
        <v>53</v>
      </c>
      <c r="J276" t="s">
        <v>46</v>
      </c>
      <c r="K276" t="s">
        <v>89</v>
      </c>
      <c r="L276" t="s">
        <v>76</v>
      </c>
      <c r="M276" t="s">
        <v>56</v>
      </c>
      <c r="N276">
        <v>1</v>
      </c>
      <c r="O276">
        <v>2154</v>
      </c>
      <c r="P276">
        <v>0</v>
      </c>
      <c r="Q276">
        <v>1235</v>
      </c>
      <c r="R276">
        <v>2154</v>
      </c>
      <c r="S276">
        <v>1235</v>
      </c>
      <c r="T276">
        <v>919</v>
      </c>
      <c r="U276">
        <v>0.42664809656453112</v>
      </c>
      <c r="V276" t="s">
        <v>42</v>
      </c>
    </row>
    <row r="277" spans="1:22" x14ac:dyDescent="0.3">
      <c r="A277" t="s">
        <v>4068</v>
      </c>
      <c r="B277" s="33">
        <v>45924</v>
      </c>
      <c r="C277">
        <v>2025</v>
      </c>
      <c r="D277">
        <v>9</v>
      </c>
      <c r="E277" t="s">
        <v>4623</v>
      </c>
      <c r="F277" t="s">
        <v>4624</v>
      </c>
      <c r="G277" t="s">
        <v>51</v>
      </c>
      <c r="H277" t="s">
        <v>79</v>
      </c>
      <c r="I277" t="s">
        <v>80</v>
      </c>
      <c r="J277" t="s">
        <v>81</v>
      </c>
      <c r="K277" t="s">
        <v>82</v>
      </c>
      <c r="L277" t="s">
        <v>48</v>
      </c>
      <c r="M277" t="s">
        <v>49</v>
      </c>
      <c r="N277">
        <v>1</v>
      </c>
      <c r="O277">
        <v>6676</v>
      </c>
      <c r="P277">
        <v>0.2</v>
      </c>
      <c r="Q277">
        <v>3652</v>
      </c>
      <c r="R277">
        <v>5340.8</v>
      </c>
      <c r="S277">
        <v>3652</v>
      </c>
      <c r="T277">
        <v>1688.8000000000002</v>
      </c>
      <c r="U277">
        <v>0.31620730976632716</v>
      </c>
      <c r="V277" t="s">
        <v>42</v>
      </c>
    </row>
    <row r="278" spans="1:22" x14ac:dyDescent="0.3">
      <c r="A278" t="s">
        <v>4065</v>
      </c>
      <c r="B278" s="33">
        <v>45924</v>
      </c>
      <c r="C278">
        <v>2025</v>
      </c>
      <c r="D278">
        <v>9</v>
      </c>
      <c r="E278" t="s">
        <v>4623</v>
      </c>
      <c r="F278" t="s">
        <v>4624</v>
      </c>
      <c r="G278" t="s">
        <v>51</v>
      </c>
      <c r="H278" t="s">
        <v>79</v>
      </c>
      <c r="I278" t="s">
        <v>80</v>
      </c>
      <c r="J278" t="s">
        <v>54</v>
      </c>
      <c r="K278" t="s">
        <v>55</v>
      </c>
      <c r="L278" t="s">
        <v>40</v>
      </c>
      <c r="M278" t="s">
        <v>56</v>
      </c>
      <c r="N278">
        <v>1</v>
      </c>
      <c r="O278">
        <v>2808</v>
      </c>
      <c r="P278">
        <v>0.15</v>
      </c>
      <c r="Q278">
        <v>1678</v>
      </c>
      <c r="R278">
        <v>2386.7999999999997</v>
      </c>
      <c r="S278">
        <v>1678</v>
      </c>
      <c r="T278">
        <v>708.79999999999973</v>
      </c>
      <c r="U278">
        <v>0.29696664990782629</v>
      </c>
      <c r="V278" t="s">
        <v>42</v>
      </c>
    </row>
    <row r="279" spans="1:22" x14ac:dyDescent="0.3">
      <c r="A279" t="s">
        <v>4060</v>
      </c>
      <c r="B279" s="33">
        <v>45923</v>
      </c>
      <c r="C279">
        <v>2025</v>
      </c>
      <c r="D279">
        <v>9</v>
      </c>
      <c r="E279" t="s">
        <v>4623</v>
      </c>
      <c r="F279" t="s">
        <v>4624</v>
      </c>
      <c r="G279" t="s">
        <v>51</v>
      </c>
      <c r="H279" t="s">
        <v>52</v>
      </c>
      <c r="I279" t="s">
        <v>53</v>
      </c>
      <c r="J279" t="s">
        <v>38</v>
      </c>
      <c r="K279" t="s">
        <v>118</v>
      </c>
      <c r="L279" t="s">
        <v>76</v>
      </c>
      <c r="M279" t="s">
        <v>56</v>
      </c>
      <c r="N279">
        <v>1</v>
      </c>
      <c r="O279">
        <v>17572</v>
      </c>
      <c r="P279">
        <v>0.05</v>
      </c>
      <c r="Q279">
        <v>13852</v>
      </c>
      <c r="R279">
        <v>16693.399999999998</v>
      </c>
      <c r="S279">
        <v>13852</v>
      </c>
      <c r="T279">
        <v>2841.3999999999978</v>
      </c>
      <c r="U279">
        <v>0.17021098158553669</v>
      </c>
      <c r="V279" t="s">
        <v>42</v>
      </c>
    </row>
    <row r="280" spans="1:22" x14ac:dyDescent="0.3">
      <c r="A280" t="s">
        <v>365</v>
      </c>
      <c r="B280" s="33">
        <v>45009</v>
      </c>
      <c r="C280">
        <v>2023</v>
      </c>
      <c r="D280">
        <v>3</v>
      </c>
      <c r="E280" t="s">
        <v>4622</v>
      </c>
      <c r="F280" t="s">
        <v>4618</v>
      </c>
      <c r="G280" t="s">
        <v>51</v>
      </c>
      <c r="H280" t="s">
        <v>79</v>
      </c>
      <c r="I280" t="s">
        <v>80</v>
      </c>
      <c r="J280" t="s">
        <v>46</v>
      </c>
      <c r="K280" t="s">
        <v>66</v>
      </c>
      <c r="L280" t="s">
        <v>40</v>
      </c>
      <c r="M280" t="s">
        <v>41</v>
      </c>
      <c r="N280">
        <v>2</v>
      </c>
      <c r="O280">
        <v>316</v>
      </c>
      <c r="P280">
        <v>0.05</v>
      </c>
      <c r="Q280">
        <v>125</v>
      </c>
      <c r="R280">
        <v>600.4</v>
      </c>
      <c r="S280">
        <v>250</v>
      </c>
      <c r="T280">
        <v>350.4</v>
      </c>
      <c r="U280">
        <v>0.58361092604930043</v>
      </c>
      <c r="V280" t="s">
        <v>42</v>
      </c>
    </row>
    <row r="281" spans="1:22" x14ac:dyDescent="0.3">
      <c r="A281" t="s">
        <v>4055</v>
      </c>
      <c r="B281" s="33">
        <v>45921</v>
      </c>
      <c r="C281">
        <v>2025</v>
      </c>
      <c r="D281">
        <v>9</v>
      </c>
      <c r="E281" t="s">
        <v>4623</v>
      </c>
      <c r="F281" t="s">
        <v>4624</v>
      </c>
      <c r="G281" t="s">
        <v>51</v>
      </c>
      <c r="H281" t="s">
        <v>106</v>
      </c>
      <c r="I281" t="s">
        <v>107</v>
      </c>
      <c r="J281" t="s">
        <v>46</v>
      </c>
      <c r="K281" t="s">
        <v>89</v>
      </c>
      <c r="L281" t="s">
        <v>76</v>
      </c>
      <c r="M281" t="s">
        <v>49</v>
      </c>
      <c r="N281">
        <v>1</v>
      </c>
      <c r="O281">
        <v>2242</v>
      </c>
      <c r="P281">
        <v>0.15</v>
      </c>
      <c r="Q281">
        <v>1300</v>
      </c>
      <c r="R281">
        <v>1905.7</v>
      </c>
      <c r="S281">
        <v>1300</v>
      </c>
      <c r="T281">
        <v>605.70000000000005</v>
      </c>
      <c r="U281">
        <v>0.31783596578684997</v>
      </c>
      <c r="V281" t="s">
        <v>42</v>
      </c>
    </row>
    <row r="282" spans="1:22" x14ac:dyDescent="0.3">
      <c r="A282" t="s">
        <v>367</v>
      </c>
      <c r="B282" s="33">
        <v>45009</v>
      </c>
      <c r="C282">
        <v>2023</v>
      </c>
      <c r="D282">
        <v>3</v>
      </c>
      <c r="E282" t="s">
        <v>4622</v>
      </c>
      <c r="F282" t="s">
        <v>4618</v>
      </c>
      <c r="G282" t="s">
        <v>51</v>
      </c>
      <c r="H282" t="s">
        <v>52</v>
      </c>
      <c r="I282" t="s">
        <v>53</v>
      </c>
      <c r="J282" t="s">
        <v>46</v>
      </c>
      <c r="K282" t="s">
        <v>89</v>
      </c>
      <c r="L282" t="s">
        <v>40</v>
      </c>
      <c r="M282" t="s">
        <v>49</v>
      </c>
      <c r="N282">
        <v>1</v>
      </c>
      <c r="O282">
        <v>2213</v>
      </c>
      <c r="P282">
        <v>0.15</v>
      </c>
      <c r="Q282">
        <v>1292</v>
      </c>
      <c r="R282">
        <v>1881.05</v>
      </c>
      <c r="S282">
        <v>1292</v>
      </c>
      <c r="T282">
        <v>589.04999999999995</v>
      </c>
      <c r="U282">
        <v>0.31314957071848171</v>
      </c>
      <c r="V282" t="s">
        <v>42</v>
      </c>
    </row>
    <row r="283" spans="1:22" x14ac:dyDescent="0.3">
      <c r="A283" t="s">
        <v>4053</v>
      </c>
      <c r="B283" s="33">
        <v>45921</v>
      </c>
      <c r="C283">
        <v>2025</v>
      </c>
      <c r="D283">
        <v>9</v>
      </c>
      <c r="E283" t="s">
        <v>4623</v>
      </c>
      <c r="F283" t="s">
        <v>4624</v>
      </c>
      <c r="G283" t="s">
        <v>51</v>
      </c>
      <c r="H283" t="s">
        <v>52</v>
      </c>
      <c r="I283" t="s">
        <v>53</v>
      </c>
      <c r="J283" t="s">
        <v>54</v>
      </c>
      <c r="K283" t="s">
        <v>55</v>
      </c>
      <c r="L283" t="s">
        <v>40</v>
      </c>
      <c r="M283" t="s">
        <v>56</v>
      </c>
      <c r="N283">
        <v>4</v>
      </c>
      <c r="O283">
        <v>2846</v>
      </c>
      <c r="P283">
        <v>0.1</v>
      </c>
      <c r="Q283">
        <v>1693</v>
      </c>
      <c r="R283">
        <v>10245.6</v>
      </c>
      <c r="S283">
        <v>6772</v>
      </c>
      <c r="T283">
        <v>3473.6000000000004</v>
      </c>
      <c r="U283">
        <v>0.33903334114156325</v>
      </c>
      <c r="V283" t="s">
        <v>42</v>
      </c>
    </row>
    <row r="284" spans="1:22" x14ac:dyDescent="0.3">
      <c r="A284" t="s">
        <v>4049</v>
      </c>
      <c r="B284" s="33">
        <v>45920</v>
      </c>
      <c r="C284">
        <v>2025</v>
      </c>
      <c r="D284">
        <v>9</v>
      </c>
      <c r="E284" t="s">
        <v>4623</v>
      </c>
      <c r="F284" t="s">
        <v>4624</v>
      </c>
      <c r="G284" t="s">
        <v>51</v>
      </c>
      <c r="H284" t="s">
        <v>52</v>
      </c>
      <c r="I284" t="s">
        <v>53</v>
      </c>
      <c r="J284" t="s">
        <v>38</v>
      </c>
      <c r="K284" t="s">
        <v>75</v>
      </c>
      <c r="L284" t="s">
        <v>76</v>
      </c>
      <c r="M284" t="s">
        <v>49</v>
      </c>
      <c r="N284">
        <v>1</v>
      </c>
      <c r="O284">
        <v>10639</v>
      </c>
      <c r="P284">
        <v>0.1</v>
      </c>
      <c r="Q284">
        <v>7720</v>
      </c>
      <c r="R284">
        <v>9575.1</v>
      </c>
      <c r="S284">
        <v>7720</v>
      </c>
      <c r="T284">
        <v>1855.1000000000004</v>
      </c>
      <c r="U284">
        <v>0.19374210191016286</v>
      </c>
      <c r="V284" t="s">
        <v>42</v>
      </c>
    </row>
    <row r="285" spans="1:22" x14ac:dyDescent="0.3">
      <c r="A285" t="s">
        <v>370</v>
      </c>
      <c r="B285" s="33">
        <v>45010</v>
      </c>
      <c r="C285">
        <v>2023</v>
      </c>
      <c r="D285">
        <v>3</v>
      </c>
      <c r="E285" t="s">
        <v>4622</v>
      </c>
      <c r="F285" t="s">
        <v>4618</v>
      </c>
      <c r="G285" t="s">
        <v>51</v>
      </c>
      <c r="H285" t="s">
        <v>106</v>
      </c>
      <c r="I285" t="s">
        <v>107</v>
      </c>
      <c r="J285" t="s">
        <v>46</v>
      </c>
      <c r="K285" t="s">
        <v>47</v>
      </c>
      <c r="L285" t="s">
        <v>40</v>
      </c>
      <c r="M285" t="s">
        <v>49</v>
      </c>
      <c r="N285">
        <v>3</v>
      </c>
      <c r="O285">
        <v>460</v>
      </c>
      <c r="P285">
        <v>0</v>
      </c>
      <c r="Q285">
        <v>208</v>
      </c>
      <c r="R285">
        <v>1380</v>
      </c>
      <c r="S285">
        <v>624</v>
      </c>
      <c r="T285">
        <v>756</v>
      </c>
      <c r="U285">
        <v>0.54782608695652169</v>
      </c>
      <c r="V285" t="s">
        <v>42</v>
      </c>
    </row>
    <row r="286" spans="1:22" x14ac:dyDescent="0.3">
      <c r="A286" t="s">
        <v>371</v>
      </c>
      <c r="B286" s="33">
        <v>45010</v>
      </c>
      <c r="C286">
        <v>2023</v>
      </c>
      <c r="D286">
        <v>3</v>
      </c>
      <c r="E286" t="s">
        <v>4622</v>
      </c>
      <c r="F286" t="s">
        <v>4618</v>
      </c>
      <c r="G286" t="s">
        <v>51</v>
      </c>
      <c r="H286" t="s">
        <v>79</v>
      </c>
      <c r="I286" t="s">
        <v>80</v>
      </c>
      <c r="J286" t="s">
        <v>46</v>
      </c>
      <c r="K286" t="s">
        <v>66</v>
      </c>
      <c r="L286" t="s">
        <v>48</v>
      </c>
      <c r="M286" t="s">
        <v>56</v>
      </c>
      <c r="N286">
        <v>1</v>
      </c>
      <c r="O286">
        <v>275</v>
      </c>
      <c r="P286">
        <v>0.05</v>
      </c>
      <c r="Q286">
        <v>107</v>
      </c>
      <c r="R286">
        <v>261.25</v>
      </c>
      <c r="S286">
        <v>107</v>
      </c>
      <c r="T286">
        <v>154.25</v>
      </c>
      <c r="U286">
        <v>0.59043062200956942</v>
      </c>
      <c r="V286" t="s">
        <v>42</v>
      </c>
    </row>
    <row r="287" spans="1:22" x14ac:dyDescent="0.3">
      <c r="A287" t="s">
        <v>372</v>
      </c>
      <c r="B287" s="33">
        <v>45011</v>
      </c>
      <c r="C287">
        <v>2023</v>
      </c>
      <c r="D287">
        <v>3</v>
      </c>
      <c r="E287" t="s">
        <v>4622</v>
      </c>
      <c r="F287" t="s">
        <v>4618</v>
      </c>
      <c r="G287" t="s">
        <v>51</v>
      </c>
      <c r="H287" t="s">
        <v>79</v>
      </c>
      <c r="I287" t="s">
        <v>80</v>
      </c>
      <c r="J287" t="s">
        <v>46</v>
      </c>
      <c r="K287" t="s">
        <v>89</v>
      </c>
      <c r="L287" t="s">
        <v>40</v>
      </c>
      <c r="M287" t="s">
        <v>41</v>
      </c>
      <c r="N287">
        <v>2</v>
      </c>
      <c r="O287">
        <v>2162</v>
      </c>
      <c r="P287">
        <v>0.05</v>
      </c>
      <c r="Q287">
        <v>1274</v>
      </c>
      <c r="R287">
        <v>4107.8</v>
      </c>
      <c r="S287">
        <v>2548</v>
      </c>
      <c r="T287">
        <v>1559.8000000000002</v>
      </c>
      <c r="U287">
        <v>0.37971663664248506</v>
      </c>
      <c r="V287" t="s">
        <v>120</v>
      </c>
    </row>
    <row r="288" spans="1:22" x14ac:dyDescent="0.3">
      <c r="A288" t="s">
        <v>4047</v>
      </c>
      <c r="B288" s="33">
        <v>45920</v>
      </c>
      <c r="C288">
        <v>2025</v>
      </c>
      <c r="D288">
        <v>9</v>
      </c>
      <c r="E288" t="s">
        <v>4623</v>
      </c>
      <c r="F288" t="s">
        <v>4624</v>
      </c>
      <c r="G288" t="s">
        <v>51</v>
      </c>
      <c r="H288" t="s">
        <v>52</v>
      </c>
      <c r="I288" t="s">
        <v>53</v>
      </c>
      <c r="J288" t="s">
        <v>54</v>
      </c>
      <c r="K288" t="s">
        <v>84</v>
      </c>
      <c r="L288" t="s">
        <v>40</v>
      </c>
      <c r="M288" t="s">
        <v>49</v>
      </c>
      <c r="N288">
        <v>3</v>
      </c>
      <c r="O288">
        <v>2288</v>
      </c>
      <c r="P288">
        <v>0.15</v>
      </c>
      <c r="Q288">
        <v>1155</v>
      </c>
      <c r="R288">
        <v>5834.4</v>
      </c>
      <c r="S288">
        <v>3465</v>
      </c>
      <c r="T288">
        <v>2369.3999999999996</v>
      </c>
      <c r="U288">
        <v>0.40610859728506782</v>
      </c>
      <c r="V288" t="s">
        <v>42</v>
      </c>
    </row>
    <row r="289" spans="1:22" x14ac:dyDescent="0.3">
      <c r="A289" t="s">
        <v>4043</v>
      </c>
      <c r="B289" s="33">
        <v>45919</v>
      </c>
      <c r="C289">
        <v>2025</v>
      </c>
      <c r="D289">
        <v>9</v>
      </c>
      <c r="E289" t="s">
        <v>4623</v>
      </c>
      <c r="F289" t="s">
        <v>4624</v>
      </c>
      <c r="G289" t="s">
        <v>51</v>
      </c>
      <c r="H289" t="s">
        <v>52</v>
      </c>
      <c r="I289" t="s">
        <v>53</v>
      </c>
      <c r="J289" t="s">
        <v>54</v>
      </c>
      <c r="K289" t="s">
        <v>99</v>
      </c>
      <c r="L289" t="s">
        <v>76</v>
      </c>
      <c r="M289" t="s">
        <v>49</v>
      </c>
      <c r="N289">
        <v>2</v>
      </c>
      <c r="O289">
        <v>1642</v>
      </c>
      <c r="P289">
        <v>0.15</v>
      </c>
      <c r="Q289">
        <v>857</v>
      </c>
      <c r="R289">
        <v>2791.4</v>
      </c>
      <c r="S289">
        <v>1714</v>
      </c>
      <c r="T289">
        <v>1077.4000000000001</v>
      </c>
      <c r="U289">
        <v>0.38597119724869244</v>
      </c>
      <c r="V289" t="s">
        <v>120</v>
      </c>
    </row>
    <row r="290" spans="1:22" x14ac:dyDescent="0.3">
      <c r="A290" t="s">
        <v>375</v>
      </c>
      <c r="B290" s="33">
        <v>45012</v>
      </c>
      <c r="C290">
        <v>2023</v>
      </c>
      <c r="D290">
        <v>3</v>
      </c>
      <c r="E290" t="s">
        <v>4622</v>
      </c>
      <c r="F290" t="s">
        <v>4618</v>
      </c>
      <c r="G290" t="s">
        <v>51</v>
      </c>
      <c r="H290" t="s">
        <v>79</v>
      </c>
      <c r="I290" t="s">
        <v>80</v>
      </c>
      <c r="J290" t="s">
        <v>54</v>
      </c>
      <c r="K290" t="s">
        <v>99</v>
      </c>
      <c r="L290" t="s">
        <v>40</v>
      </c>
      <c r="M290" t="s">
        <v>49</v>
      </c>
      <c r="N290">
        <v>3</v>
      </c>
      <c r="O290">
        <v>1927</v>
      </c>
      <c r="P290">
        <v>0.15</v>
      </c>
      <c r="Q290">
        <v>1012</v>
      </c>
      <c r="R290">
        <v>4913.8499999999995</v>
      </c>
      <c r="S290">
        <v>3036</v>
      </c>
      <c r="T290">
        <v>1877.8499999999995</v>
      </c>
      <c r="U290">
        <v>0.38215452242131925</v>
      </c>
      <c r="V290" t="s">
        <v>42</v>
      </c>
    </row>
    <row r="291" spans="1:22" x14ac:dyDescent="0.3">
      <c r="A291" t="s">
        <v>376</v>
      </c>
      <c r="B291" s="33">
        <v>45012</v>
      </c>
      <c r="C291">
        <v>2023</v>
      </c>
      <c r="D291">
        <v>3</v>
      </c>
      <c r="E291" t="s">
        <v>4622</v>
      </c>
      <c r="F291" t="s">
        <v>4618</v>
      </c>
      <c r="G291" t="s">
        <v>51</v>
      </c>
      <c r="H291" t="s">
        <v>106</v>
      </c>
      <c r="I291" t="s">
        <v>107</v>
      </c>
      <c r="J291" t="s">
        <v>46</v>
      </c>
      <c r="K291" t="s">
        <v>47</v>
      </c>
      <c r="L291" t="s">
        <v>40</v>
      </c>
      <c r="M291" t="s">
        <v>41</v>
      </c>
      <c r="N291">
        <v>5</v>
      </c>
      <c r="O291">
        <v>451</v>
      </c>
      <c r="P291">
        <v>0.05</v>
      </c>
      <c r="Q291">
        <v>197</v>
      </c>
      <c r="R291">
        <v>2142.25</v>
      </c>
      <c r="S291">
        <v>985</v>
      </c>
      <c r="T291">
        <v>1157.25</v>
      </c>
      <c r="U291">
        <v>0.54020305753296771</v>
      </c>
      <c r="V291" t="s">
        <v>42</v>
      </c>
    </row>
    <row r="292" spans="1:22" x14ac:dyDescent="0.3">
      <c r="A292" t="s">
        <v>4040</v>
      </c>
      <c r="B292" s="33">
        <v>45917</v>
      </c>
      <c r="C292">
        <v>2025</v>
      </c>
      <c r="D292">
        <v>9</v>
      </c>
      <c r="E292" t="s">
        <v>4623</v>
      </c>
      <c r="F292" t="s">
        <v>4624</v>
      </c>
      <c r="G292" t="s">
        <v>51</v>
      </c>
      <c r="H292" t="s">
        <v>106</v>
      </c>
      <c r="I292" t="s">
        <v>107</v>
      </c>
      <c r="J292" t="s">
        <v>81</v>
      </c>
      <c r="K292" t="s">
        <v>130</v>
      </c>
      <c r="L292" t="s">
        <v>76</v>
      </c>
      <c r="M292" t="s">
        <v>41</v>
      </c>
      <c r="N292">
        <v>3</v>
      </c>
      <c r="O292">
        <v>14687</v>
      </c>
      <c r="P292">
        <v>0.25</v>
      </c>
      <c r="Q292">
        <v>8966</v>
      </c>
      <c r="R292">
        <v>33045.75</v>
      </c>
      <c r="S292">
        <v>26898</v>
      </c>
      <c r="T292">
        <v>6147.75</v>
      </c>
      <c r="U292">
        <v>0.18603753886657134</v>
      </c>
      <c r="V292" t="s">
        <v>42</v>
      </c>
    </row>
    <row r="293" spans="1:22" x14ac:dyDescent="0.3">
      <c r="A293" t="s">
        <v>4033</v>
      </c>
      <c r="B293" s="33">
        <v>45916</v>
      </c>
      <c r="C293">
        <v>2025</v>
      </c>
      <c r="D293">
        <v>9</v>
      </c>
      <c r="E293" t="s">
        <v>4623</v>
      </c>
      <c r="F293" t="s">
        <v>4624</v>
      </c>
      <c r="G293" t="s">
        <v>51</v>
      </c>
      <c r="H293" t="s">
        <v>52</v>
      </c>
      <c r="I293" t="s">
        <v>53</v>
      </c>
      <c r="J293" t="s">
        <v>54</v>
      </c>
      <c r="K293" t="s">
        <v>55</v>
      </c>
      <c r="L293" t="s">
        <v>76</v>
      </c>
      <c r="M293" t="s">
        <v>56</v>
      </c>
      <c r="N293">
        <v>3</v>
      </c>
      <c r="O293">
        <v>2889</v>
      </c>
      <c r="P293">
        <v>0.15</v>
      </c>
      <c r="Q293">
        <v>1766</v>
      </c>
      <c r="R293">
        <v>7366.95</v>
      </c>
      <c r="S293">
        <v>5298</v>
      </c>
      <c r="T293">
        <v>2068.9499999999998</v>
      </c>
      <c r="U293">
        <v>0.28084213955571841</v>
      </c>
      <c r="V293" t="s">
        <v>120</v>
      </c>
    </row>
    <row r="294" spans="1:22" x14ac:dyDescent="0.3">
      <c r="A294" t="s">
        <v>379</v>
      </c>
      <c r="B294" s="33">
        <v>45013</v>
      </c>
      <c r="C294">
        <v>2023</v>
      </c>
      <c r="D294">
        <v>3</v>
      </c>
      <c r="E294" t="s">
        <v>4622</v>
      </c>
      <c r="F294" t="s">
        <v>4618</v>
      </c>
      <c r="G294" t="s">
        <v>51</v>
      </c>
      <c r="H294" t="s">
        <v>52</v>
      </c>
      <c r="I294" t="s">
        <v>53</v>
      </c>
      <c r="J294" t="s">
        <v>38</v>
      </c>
      <c r="K294" t="s">
        <v>75</v>
      </c>
      <c r="L294" t="s">
        <v>76</v>
      </c>
      <c r="M294" t="s">
        <v>49</v>
      </c>
      <c r="N294">
        <v>3</v>
      </c>
      <c r="O294">
        <v>11645</v>
      </c>
      <c r="P294">
        <v>0</v>
      </c>
      <c r="Q294">
        <v>8449</v>
      </c>
      <c r="R294">
        <v>34935</v>
      </c>
      <c r="S294">
        <v>25347</v>
      </c>
      <c r="T294">
        <v>9588</v>
      </c>
      <c r="U294">
        <v>0.27445255474452557</v>
      </c>
      <c r="V294" t="s">
        <v>42</v>
      </c>
    </row>
    <row r="295" spans="1:22" x14ac:dyDescent="0.3">
      <c r="A295" t="s">
        <v>380</v>
      </c>
      <c r="B295" s="33">
        <v>45013</v>
      </c>
      <c r="C295">
        <v>2023</v>
      </c>
      <c r="D295">
        <v>3</v>
      </c>
      <c r="E295" t="s">
        <v>4622</v>
      </c>
      <c r="F295" t="s">
        <v>4618</v>
      </c>
      <c r="G295" t="s">
        <v>51</v>
      </c>
      <c r="H295" t="s">
        <v>106</v>
      </c>
      <c r="I295" t="s">
        <v>107</v>
      </c>
      <c r="J295" t="s">
        <v>54</v>
      </c>
      <c r="K295" t="s">
        <v>99</v>
      </c>
      <c r="L295" t="s">
        <v>76</v>
      </c>
      <c r="M295" t="s">
        <v>49</v>
      </c>
      <c r="N295">
        <v>1</v>
      </c>
      <c r="O295">
        <v>1680</v>
      </c>
      <c r="P295">
        <v>0</v>
      </c>
      <c r="Q295">
        <v>898</v>
      </c>
      <c r="R295">
        <v>1680</v>
      </c>
      <c r="S295">
        <v>898</v>
      </c>
      <c r="T295">
        <v>782</v>
      </c>
      <c r="U295">
        <v>0.46547619047619049</v>
      </c>
      <c r="V295" t="s">
        <v>42</v>
      </c>
    </row>
    <row r="296" spans="1:22" x14ac:dyDescent="0.3">
      <c r="A296" t="s">
        <v>4032</v>
      </c>
      <c r="B296" s="33">
        <v>45916</v>
      </c>
      <c r="C296">
        <v>2025</v>
      </c>
      <c r="D296">
        <v>9</v>
      </c>
      <c r="E296" t="s">
        <v>4623</v>
      </c>
      <c r="F296" t="s">
        <v>4624</v>
      </c>
      <c r="G296" t="s">
        <v>51</v>
      </c>
      <c r="H296" t="s">
        <v>106</v>
      </c>
      <c r="I296" t="s">
        <v>107</v>
      </c>
      <c r="J296" t="s">
        <v>46</v>
      </c>
      <c r="K296" t="s">
        <v>47</v>
      </c>
      <c r="L296" t="s">
        <v>48</v>
      </c>
      <c r="M296" t="s">
        <v>41</v>
      </c>
      <c r="N296">
        <v>1</v>
      </c>
      <c r="O296">
        <v>453</v>
      </c>
      <c r="P296">
        <v>0.15</v>
      </c>
      <c r="Q296">
        <v>203</v>
      </c>
      <c r="R296">
        <v>385.05</v>
      </c>
      <c r="S296">
        <v>203</v>
      </c>
      <c r="T296">
        <v>182.05</v>
      </c>
      <c r="U296">
        <v>0.47279574081288145</v>
      </c>
      <c r="V296" t="s">
        <v>42</v>
      </c>
    </row>
    <row r="297" spans="1:22" x14ac:dyDescent="0.3">
      <c r="A297" t="s">
        <v>382</v>
      </c>
      <c r="B297" s="33">
        <v>45014</v>
      </c>
      <c r="C297">
        <v>2023</v>
      </c>
      <c r="D297">
        <v>3</v>
      </c>
      <c r="E297" t="s">
        <v>4622</v>
      </c>
      <c r="F297" t="s">
        <v>4618</v>
      </c>
      <c r="G297" t="s">
        <v>51</v>
      </c>
      <c r="H297" t="s">
        <v>106</v>
      </c>
      <c r="I297" t="s">
        <v>107</v>
      </c>
      <c r="J297" t="s">
        <v>46</v>
      </c>
      <c r="K297" t="s">
        <v>61</v>
      </c>
      <c r="L297" t="s">
        <v>48</v>
      </c>
      <c r="M297" t="s">
        <v>49</v>
      </c>
      <c r="N297">
        <v>2</v>
      </c>
      <c r="O297">
        <v>250</v>
      </c>
      <c r="P297">
        <v>0.05</v>
      </c>
      <c r="Q297">
        <v>102</v>
      </c>
      <c r="R297">
        <v>475</v>
      </c>
      <c r="S297">
        <v>204</v>
      </c>
      <c r="T297">
        <v>271</v>
      </c>
      <c r="U297">
        <v>0.57052631578947366</v>
      </c>
      <c r="V297" t="s">
        <v>42</v>
      </c>
    </row>
    <row r="298" spans="1:22" x14ac:dyDescent="0.3">
      <c r="A298" t="s">
        <v>4025</v>
      </c>
      <c r="B298" s="33">
        <v>45915</v>
      </c>
      <c r="C298">
        <v>2025</v>
      </c>
      <c r="D298">
        <v>9</v>
      </c>
      <c r="E298" t="s">
        <v>4623</v>
      </c>
      <c r="F298" t="s">
        <v>4624</v>
      </c>
      <c r="G298" t="s">
        <v>51</v>
      </c>
      <c r="H298" t="s">
        <v>79</v>
      </c>
      <c r="I298" t="s">
        <v>80</v>
      </c>
      <c r="J298" t="s">
        <v>46</v>
      </c>
      <c r="K298" t="s">
        <v>89</v>
      </c>
      <c r="L298" t="s">
        <v>40</v>
      </c>
      <c r="M298" t="s">
        <v>49</v>
      </c>
      <c r="N298">
        <v>3</v>
      </c>
      <c r="O298">
        <v>2292</v>
      </c>
      <c r="P298">
        <v>0.05</v>
      </c>
      <c r="Q298">
        <v>1306</v>
      </c>
      <c r="R298">
        <v>6532.2</v>
      </c>
      <c r="S298">
        <v>3918</v>
      </c>
      <c r="T298">
        <v>2614.1999999999998</v>
      </c>
      <c r="U298">
        <v>0.40020207587030404</v>
      </c>
      <c r="V298" t="s">
        <v>42</v>
      </c>
    </row>
    <row r="299" spans="1:22" x14ac:dyDescent="0.3">
      <c r="A299" t="s">
        <v>4023</v>
      </c>
      <c r="B299" s="33">
        <v>45914</v>
      </c>
      <c r="C299">
        <v>2025</v>
      </c>
      <c r="D299">
        <v>9</v>
      </c>
      <c r="E299" t="s">
        <v>4623</v>
      </c>
      <c r="F299" t="s">
        <v>4624</v>
      </c>
      <c r="G299" t="s">
        <v>51</v>
      </c>
      <c r="H299" t="s">
        <v>52</v>
      </c>
      <c r="I299" t="s">
        <v>53</v>
      </c>
      <c r="J299" t="s">
        <v>46</v>
      </c>
      <c r="K299" t="s">
        <v>61</v>
      </c>
      <c r="L299" t="s">
        <v>48</v>
      </c>
      <c r="M299" t="s">
        <v>41</v>
      </c>
      <c r="N299">
        <v>5</v>
      </c>
      <c r="O299">
        <v>263</v>
      </c>
      <c r="P299">
        <v>0.15</v>
      </c>
      <c r="Q299">
        <v>108</v>
      </c>
      <c r="R299">
        <v>1117.75</v>
      </c>
      <c r="S299">
        <v>540</v>
      </c>
      <c r="T299">
        <v>577.75</v>
      </c>
      <c r="U299">
        <v>0.51688660254976515</v>
      </c>
      <c r="V299" t="s">
        <v>42</v>
      </c>
    </row>
    <row r="300" spans="1:22" x14ac:dyDescent="0.3">
      <c r="A300" t="s">
        <v>385</v>
      </c>
      <c r="B300" s="33">
        <v>45015</v>
      </c>
      <c r="C300">
        <v>2023</v>
      </c>
      <c r="D300">
        <v>3</v>
      </c>
      <c r="E300" t="s">
        <v>4622</v>
      </c>
      <c r="F300" t="s">
        <v>4618</v>
      </c>
      <c r="G300" t="s">
        <v>51</v>
      </c>
      <c r="H300" t="s">
        <v>106</v>
      </c>
      <c r="I300" t="s">
        <v>107</v>
      </c>
      <c r="J300" t="s">
        <v>81</v>
      </c>
      <c r="K300" t="s">
        <v>130</v>
      </c>
      <c r="L300" t="s">
        <v>76</v>
      </c>
      <c r="M300" t="s">
        <v>56</v>
      </c>
      <c r="N300">
        <v>3</v>
      </c>
      <c r="O300">
        <v>14764</v>
      </c>
      <c r="P300">
        <v>0.35</v>
      </c>
      <c r="Q300">
        <v>8880</v>
      </c>
      <c r="R300">
        <v>28789.8</v>
      </c>
      <c r="S300">
        <v>26640</v>
      </c>
      <c r="T300">
        <v>2149.7999999999993</v>
      </c>
      <c r="U300">
        <v>7.4672279765750346E-2</v>
      </c>
      <c r="V300" t="s">
        <v>42</v>
      </c>
    </row>
    <row r="301" spans="1:22" x14ac:dyDescent="0.3">
      <c r="A301" t="s">
        <v>386</v>
      </c>
      <c r="B301" s="33">
        <v>45015</v>
      </c>
      <c r="C301">
        <v>2023</v>
      </c>
      <c r="D301">
        <v>3</v>
      </c>
      <c r="E301" t="s">
        <v>4622</v>
      </c>
      <c r="F301" t="s">
        <v>4618</v>
      </c>
      <c r="G301" t="s">
        <v>51</v>
      </c>
      <c r="H301" t="s">
        <v>52</v>
      </c>
      <c r="I301" t="s">
        <v>53</v>
      </c>
      <c r="J301" t="s">
        <v>54</v>
      </c>
      <c r="K301" t="s">
        <v>99</v>
      </c>
      <c r="L301" t="s">
        <v>40</v>
      </c>
      <c r="M301" t="s">
        <v>41</v>
      </c>
      <c r="N301">
        <v>4</v>
      </c>
      <c r="O301">
        <v>1846</v>
      </c>
      <c r="P301">
        <v>0.05</v>
      </c>
      <c r="Q301">
        <v>982</v>
      </c>
      <c r="R301">
        <v>7014.7999999999993</v>
      </c>
      <c r="S301">
        <v>3928</v>
      </c>
      <c r="T301">
        <v>3086.7999999999993</v>
      </c>
      <c r="U301">
        <v>0.44004105605291666</v>
      </c>
      <c r="V301" t="s">
        <v>42</v>
      </c>
    </row>
    <row r="302" spans="1:22" x14ac:dyDescent="0.3">
      <c r="A302" t="s">
        <v>4022</v>
      </c>
      <c r="B302" s="33">
        <v>45914</v>
      </c>
      <c r="C302">
        <v>2025</v>
      </c>
      <c r="D302">
        <v>9</v>
      </c>
      <c r="E302" t="s">
        <v>4623</v>
      </c>
      <c r="F302" t="s">
        <v>4624</v>
      </c>
      <c r="G302" t="s">
        <v>51</v>
      </c>
      <c r="H302" t="s">
        <v>106</v>
      </c>
      <c r="I302" t="s">
        <v>107</v>
      </c>
      <c r="J302" t="s">
        <v>46</v>
      </c>
      <c r="K302" t="s">
        <v>61</v>
      </c>
      <c r="L302" t="s">
        <v>76</v>
      </c>
      <c r="M302" t="s">
        <v>56</v>
      </c>
      <c r="N302">
        <v>3</v>
      </c>
      <c r="O302">
        <v>240</v>
      </c>
      <c r="P302">
        <v>0.1</v>
      </c>
      <c r="Q302">
        <v>99</v>
      </c>
      <c r="R302">
        <v>648</v>
      </c>
      <c r="S302">
        <v>297</v>
      </c>
      <c r="T302">
        <v>351</v>
      </c>
      <c r="U302">
        <v>0.54166666666666663</v>
      </c>
      <c r="V302" t="s">
        <v>42</v>
      </c>
    </row>
    <row r="303" spans="1:22" x14ac:dyDescent="0.3">
      <c r="A303" t="s">
        <v>4021</v>
      </c>
      <c r="B303" s="33">
        <v>45914</v>
      </c>
      <c r="C303">
        <v>2025</v>
      </c>
      <c r="D303">
        <v>9</v>
      </c>
      <c r="E303" t="s">
        <v>4623</v>
      </c>
      <c r="F303" t="s">
        <v>4624</v>
      </c>
      <c r="G303" t="s">
        <v>51</v>
      </c>
      <c r="H303" t="s">
        <v>52</v>
      </c>
      <c r="I303" t="s">
        <v>53</v>
      </c>
      <c r="J303" t="s">
        <v>54</v>
      </c>
      <c r="K303" t="s">
        <v>99</v>
      </c>
      <c r="L303" t="s">
        <v>48</v>
      </c>
      <c r="M303" t="s">
        <v>56</v>
      </c>
      <c r="N303">
        <v>1</v>
      </c>
      <c r="O303">
        <v>1624</v>
      </c>
      <c r="P303">
        <v>0.1</v>
      </c>
      <c r="Q303">
        <v>846</v>
      </c>
      <c r="R303">
        <v>1461.6000000000001</v>
      </c>
      <c r="S303">
        <v>846</v>
      </c>
      <c r="T303">
        <v>615.60000000000014</v>
      </c>
      <c r="U303">
        <v>0.42118226600985226</v>
      </c>
      <c r="V303" t="s">
        <v>42</v>
      </c>
    </row>
    <row r="304" spans="1:22" x14ac:dyDescent="0.3">
      <c r="A304" t="s">
        <v>4019</v>
      </c>
      <c r="B304" s="33">
        <v>45913</v>
      </c>
      <c r="C304">
        <v>2025</v>
      </c>
      <c r="D304">
        <v>9</v>
      </c>
      <c r="E304" t="s">
        <v>4623</v>
      </c>
      <c r="F304" t="s">
        <v>4624</v>
      </c>
      <c r="G304" t="s">
        <v>51</v>
      </c>
      <c r="H304" t="s">
        <v>52</v>
      </c>
      <c r="I304" t="s">
        <v>53</v>
      </c>
      <c r="J304" t="s">
        <v>46</v>
      </c>
      <c r="K304" t="s">
        <v>89</v>
      </c>
      <c r="L304" t="s">
        <v>76</v>
      </c>
      <c r="M304" t="s">
        <v>41</v>
      </c>
      <c r="N304">
        <v>1</v>
      </c>
      <c r="O304">
        <v>2066</v>
      </c>
      <c r="P304">
        <v>0.2</v>
      </c>
      <c r="Q304">
        <v>1167</v>
      </c>
      <c r="R304">
        <v>1652.8000000000002</v>
      </c>
      <c r="S304">
        <v>1167</v>
      </c>
      <c r="T304">
        <v>485.80000000000018</v>
      </c>
      <c r="U304">
        <v>0.2939254598257503</v>
      </c>
      <c r="V304" t="s">
        <v>42</v>
      </c>
    </row>
    <row r="305" spans="1:22" x14ac:dyDescent="0.3">
      <c r="A305" t="s">
        <v>4015</v>
      </c>
      <c r="B305" s="33">
        <v>45912</v>
      </c>
      <c r="C305">
        <v>2025</v>
      </c>
      <c r="D305">
        <v>9</v>
      </c>
      <c r="E305" t="s">
        <v>4623</v>
      </c>
      <c r="F305" t="s">
        <v>4624</v>
      </c>
      <c r="G305" t="s">
        <v>51</v>
      </c>
      <c r="H305" t="s">
        <v>106</v>
      </c>
      <c r="I305" t="s">
        <v>107</v>
      </c>
      <c r="J305" t="s">
        <v>38</v>
      </c>
      <c r="K305" t="s">
        <v>75</v>
      </c>
      <c r="L305" t="s">
        <v>48</v>
      </c>
      <c r="M305" t="s">
        <v>41</v>
      </c>
      <c r="N305">
        <v>5</v>
      </c>
      <c r="O305">
        <v>10100</v>
      </c>
      <c r="P305">
        <v>0.05</v>
      </c>
      <c r="Q305">
        <v>7456</v>
      </c>
      <c r="R305">
        <v>47975</v>
      </c>
      <c r="S305">
        <v>37280</v>
      </c>
      <c r="T305">
        <v>10695</v>
      </c>
      <c r="U305">
        <v>0.22292860865033873</v>
      </c>
      <c r="V305" t="s">
        <v>42</v>
      </c>
    </row>
    <row r="306" spans="1:22" x14ac:dyDescent="0.3">
      <c r="A306" t="s">
        <v>391</v>
      </c>
      <c r="B306" s="33">
        <v>45016</v>
      </c>
      <c r="C306">
        <v>2023</v>
      </c>
      <c r="D306">
        <v>3</v>
      </c>
      <c r="E306" t="s">
        <v>4622</v>
      </c>
      <c r="F306" t="s">
        <v>4618</v>
      </c>
      <c r="G306" t="s">
        <v>51</v>
      </c>
      <c r="H306" t="s">
        <v>106</v>
      </c>
      <c r="I306" t="s">
        <v>107</v>
      </c>
      <c r="J306" t="s">
        <v>81</v>
      </c>
      <c r="K306" t="s">
        <v>146</v>
      </c>
      <c r="L306" t="s">
        <v>48</v>
      </c>
      <c r="M306" t="s">
        <v>49</v>
      </c>
      <c r="N306">
        <v>4</v>
      </c>
      <c r="O306">
        <v>8888</v>
      </c>
      <c r="P306">
        <v>0.2</v>
      </c>
      <c r="Q306">
        <v>5368</v>
      </c>
      <c r="R306">
        <v>28441.600000000002</v>
      </c>
      <c r="S306">
        <v>21472</v>
      </c>
      <c r="T306">
        <v>6969.6000000000022</v>
      </c>
      <c r="U306">
        <v>0.2450495049504951</v>
      </c>
      <c r="V306" t="s">
        <v>42</v>
      </c>
    </row>
    <row r="307" spans="1:22" x14ac:dyDescent="0.3">
      <c r="A307" t="s">
        <v>4013</v>
      </c>
      <c r="B307" s="33">
        <v>45911</v>
      </c>
      <c r="C307">
        <v>2025</v>
      </c>
      <c r="D307">
        <v>9</v>
      </c>
      <c r="E307" t="s">
        <v>4623</v>
      </c>
      <c r="F307" t="s">
        <v>4624</v>
      </c>
      <c r="G307" t="s">
        <v>51</v>
      </c>
      <c r="H307" t="s">
        <v>79</v>
      </c>
      <c r="I307" t="s">
        <v>80</v>
      </c>
      <c r="J307" t="s">
        <v>46</v>
      </c>
      <c r="K307" t="s">
        <v>89</v>
      </c>
      <c r="L307" t="s">
        <v>40</v>
      </c>
      <c r="M307" t="s">
        <v>56</v>
      </c>
      <c r="N307">
        <v>8</v>
      </c>
      <c r="O307">
        <v>2396</v>
      </c>
      <c r="P307">
        <v>0.05</v>
      </c>
      <c r="Q307">
        <v>1363</v>
      </c>
      <c r="R307">
        <v>18209.599999999999</v>
      </c>
      <c r="S307">
        <v>10904</v>
      </c>
      <c r="T307">
        <v>7305.5999999999985</v>
      </c>
      <c r="U307">
        <v>0.4011949740796063</v>
      </c>
      <c r="V307" t="s">
        <v>42</v>
      </c>
    </row>
    <row r="308" spans="1:22" x14ac:dyDescent="0.3">
      <c r="A308" t="s">
        <v>393</v>
      </c>
      <c r="B308" s="33">
        <v>45017</v>
      </c>
      <c r="C308">
        <v>2023</v>
      </c>
      <c r="D308">
        <v>4</v>
      </c>
      <c r="E308" t="s">
        <v>4625</v>
      </c>
      <c r="F308" t="s">
        <v>4626</v>
      </c>
      <c r="G308" t="s">
        <v>51</v>
      </c>
      <c r="H308" t="s">
        <v>52</v>
      </c>
      <c r="I308" t="s">
        <v>53</v>
      </c>
      <c r="J308" t="s">
        <v>46</v>
      </c>
      <c r="K308" t="s">
        <v>66</v>
      </c>
      <c r="L308" t="s">
        <v>48</v>
      </c>
      <c r="M308" t="s">
        <v>41</v>
      </c>
      <c r="N308">
        <v>1</v>
      </c>
      <c r="O308">
        <v>282</v>
      </c>
      <c r="P308">
        <v>0.05</v>
      </c>
      <c r="Q308">
        <v>116</v>
      </c>
      <c r="R308">
        <v>267.89999999999998</v>
      </c>
      <c r="S308">
        <v>116</v>
      </c>
      <c r="T308">
        <v>151.89999999999998</v>
      </c>
      <c r="U308">
        <v>0.56700261291526688</v>
      </c>
      <c r="V308" t="s">
        <v>42</v>
      </c>
    </row>
    <row r="309" spans="1:22" x14ac:dyDescent="0.3">
      <c r="A309" t="s">
        <v>4010</v>
      </c>
      <c r="B309" s="33">
        <v>45910</v>
      </c>
      <c r="C309">
        <v>2025</v>
      </c>
      <c r="D309">
        <v>9</v>
      </c>
      <c r="E309" t="s">
        <v>4623</v>
      </c>
      <c r="F309" t="s">
        <v>4624</v>
      </c>
      <c r="G309" t="s">
        <v>51</v>
      </c>
      <c r="H309" t="s">
        <v>79</v>
      </c>
      <c r="I309" t="s">
        <v>80</v>
      </c>
      <c r="J309" t="s">
        <v>46</v>
      </c>
      <c r="K309" t="s">
        <v>47</v>
      </c>
      <c r="L309" t="s">
        <v>48</v>
      </c>
      <c r="M309" t="s">
        <v>56</v>
      </c>
      <c r="N309">
        <v>2</v>
      </c>
      <c r="O309">
        <v>429</v>
      </c>
      <c r="P309">
        <v>0</v>
      </c>
      <c r="Q309">
        <v>189</v>
      </c>
      <c r="R309">
        <v>858</v>
      </c>
      <c r="S309">
        <v>378</v>
      </c>
      <c r="T309">
        <v>480</v>
      </c>
      <c r="U309">
        <v>0.55944055944055948</v>
      </c>
      <c r="V309" t="s">
        <v>42</v>
      </c>
    </row>
    <row r="310" spans="1:22" x14ac:dyDescent="0.3">
      <c r="A310" t="s">
        <v>4006</v>
      </c>
      <c r="B310" s="33">
        <v>45909</v>
      </c>
      <c r="C310">
        <v>2025</v>
      </c>
      <c r="D310">
        <v>9</v>
      </c>
      <c r="E310" t="s">
        <v>4623</v>
      </c>
      <c r="F310" t="s">
        <v>4624</v>
      </c>
      <c r="G310" t="s">
        <v>51</v>
      </c>
      <c r="H310" t="s">
        <v>79</v>
      </c>
      <c r="I310" t="s">
        <v>80</v>
      </c>
      <c r="J310" t="s">
        <v>46</v>
      </c>
      <c r="K310" t="s">
        <v>61</v>
      </c>
      <c r="L310" t="s">
        <v>40</v>
      </c>
      <c r="M310" t="s">
        <v>56</v>
      </c>
      <c r="N310">
        <v>1</v>
      </c>
      <c r="O310">
        <v>274</v>
      </c>
      <c r="P310">
        <v>0.05</v>
      </c>
      <c r="Q310">
        <v>115</v>
      </c>
      <c r="R310">
        <v>260.3</v>
      </c>
      <c r="S310">
        <v>115</v>
      </c>
      <c r="T310">
        <v>145.30000000000001</v>
      </c>
      <c r="U310">
        <v>0.55820207452938919</v>
      </c>
      <c r="V310" t="s">
        <v>42</v>
      </c>
    </row>
    <row r="311" spans="1:22" x14ac:dyDescent="0.3">
      <c r="A311" t="s">
        <v>3997</v>
      </c>
      <c r="B311" s="33">
        <v>45907</v>
      </c>
      <c r="C311">
        <v>2025</v>
      </c>
      <c r="D311">
        <v>9</v>
      </c>
      <c r="E311" t="s">
        <v>4623</v>
      </c>
      <c r="F311" t="s">
        <v>4624</v>
      </c>
      <c r="G311" t="s">
        <v>51</v>
      </c>
      <c r="H311" t="s">
        <v>79</v>
      </c>
      <c r="I311" t="s">
        <v>80</v>
      </c>
      <c r="J311" t="s">
        <v>81</v>
      </c>
      <c r="K311" t="s">
        <v>82</v>
      </c>
      <c r="L311" t="s">
        <v>48</v>
      </c>
      <c r="M311" t="s">
        <v>41</v>
      </c>
      <c r="N311">
        <v>2</v>
      </c>
      <c r="O311">
        <v>7059</v>
      </c>
      <c r="P311">
        <v>0.3</v>
      </c>
      <c r="Q311">
        <v>3864</v>
      </c>
      <c r="R311">
        <v>9882.5999999999985</v>
      </c>
      <c r="S311">
        <v>7728</v>
      </c>
      <c r="T311">
        <v>2154.5999999999985</v>
      </c>
      <c r="U311">
        <v>0.2180195495112621</v>
      </c>
      <c r="V311" t="s">
        <v>42</v>
      </c>
    </row>
    <row r="312" spans="1:22" x14ac:dyDescent="0.3">
      <c r="A312" t="s">
        <v>397</v>
      </c>
      <c r="B312" s="33">
        <v>45018</v>
      </c>
      <c r="C312">
        <v>2023</v>
      </c>
      <c r="D312">
        <v>4</v>
      </c>
      <c r="E312" t="s">
        <v>4625</v>
      </c>
      <c r="F312" t="s">
        <v>4626</v>
      </c>
      <c r="G312" t="s">
        <v>51</v>
      </c>
      <c r="H312" t="s">
        <v>79</v>
      </c>
      <c r="I312" t="s">
        <v>80</v>
      </c>
      <c r="J312" t="s">
        <v>46</v>
      </c>
      <c r="K312" t="s">
        <v>66</v>
      </c>
      <c r="L312" t="s">
        <v>40</v>
      </c>
      <c r="M312" t="s">
        <v>49</v>
      </c>
      <c r="N312">
        <v>1</v>
      </c>
      <c r="O312">
        <v>276</v>
      </c>
      <c r="P312">
        <v>0.1</v>
      </c>
      <c r="Q312">
        <v>110</v>
      </c>
      <c r="R312">
        <v>248.4</v>
      </c>
      <c r="S312">
        <v>110</v>
      </c>
      <c r="T312">
        <v>138.4</v>
      </c>
      <c r="U312">
        <v>0.55716586151368763</v>
      </c>
      <c r="V312" t="s">
        <v>42</v>
      </c>
    </row>
    <row r="313" spans="1:22" x14ac:dyDescent="0.3">
      <c r="A313" t="s">
        <v>3994</v>
      </c>
      <c r="B313" s="33">
        <v>45906</v>
      </c>
      <c r="C313">
        <v>2025</v>
      </c>
      <c r="D313">
        <v>9</v>
      </c>
      <c r="E313" t="s">
        <v>4623</v>
      </c>
      <c r="F313" t="s">
        <v>4624</v>
      </c>
      <c r="G313" t="s">
        <v>51</v>
      </c>
      <c r="H313" t="s">
        <v>52</v>
      </c>
      <c r="I313" t="s">
        <v>53</v>
      </c>
      <c r="J313" t="s">
        <v>46</v>
      </c>
      <c r="K313" t="s">
        <v>89</v>
      </c>
      <c r="L313" t="s">
        <v>48</v>
      </c>
      <c r="M313" t="s">
        <v>56</v>
      </c>
      <c r="N313">
        <v>1</v>
      </c>
      <c r="O313">
        <v>1996</v>
      </c>
      <c r="P313">
        <v>0.15</v>
      </c>
      <c r="Q313">
        <v>1123</v>
      </c>
      <c r="R313">
        <v>1696.6</v>
      </c>
      <c r="S313">
        <v>1123</v>
      </c>
      <c r="T313">
        <v>573.59999999999991</v>
      </c>
      <c r="U313">
        <v>0.33808794058705643</v>
      </c>
      <c r="V313" t="s">
        <v>42</v>
      </c>
    </row>
    <row r="314" spans="1:22" x14ac:dyDescent="0.3">
      <c r="A314" t="s">
        <v>399</v>
      </c>
      <c r="B314" s="33">
        <v>45020</v>
      </c>
      <c r="C314">
        <v>2023</v>
      </c>
      <c r="D314">
        <v>4</v>
      </c>
      <c r="E314" t="s">
        <v>4625</v>
      </c>
      <c r="F314" t="s">
        <v>4626</v>
      </c>
      <c r="G314" t="s">
        <v>51</v>
      </c>
      <c r="H314" t="s">
        <v>79</v>
      </c>
      <c r="I314" t="s">
        <v>80</v>
      </c>
      <c r="J314" t="s">
        <v>46</v>
      </c>
      <c r="K314" t="s">
        <v>66</v>
      </c>
      <c r="L314" t="s">
        <v>76</v>
      </c>
      <c r="M314" t="s">
        <v>49</v>
      </c>
      <c r="N314">
        <v>1</v>
      </c>
      <c r="O314">
        <v>319</v>
      </c>
      <c r="P314">
        <v>0</v>
      </c>
      <c r="Q314">
        <v>125</v>
      </c>
      <c r="R314">
        <v>319</v>
      </c>
      <c r="S314">
        <v>125</v>
      </c>
      <c r="T314">
        <v>194</v>
      </c>
      <c r="U314">
        <v>0.60815047021943569</v>
      </c>
      <c r="V314" t="s">
        <v>42</v>
      </c>
    </row>
    <row r="315" spans="1:22" x14ac:dyDescent="0.3">
      <c r="A315" t="s">
        <v>400</v>
      </c>
      <c r="B315" s="33">
        <v>45020</v>
      </c>
      <c r="C315">
        <v>2023</v>
      </c>
      <c r="D315">
        <v>4</v>
      </c>
      <c r="E315" t="s">
        <v>4625</v>
      </c>
      <c r="F315" t="s">
        <v>4626</v>
      </c>
      <c r="G315" t="s">
        <v>51</v>
      </c>
      <c r="H315" t="s">
        <v>52</v>
      </c>
      <c r="I315" t="s">
        <v>53</v>
      </c>
      <c r="J315" t="s">
        <v>46</v>
      </c>
      <c r="K315" t="s">
        <v>89</v>
      </c>
      <c r="L315" t="s">
        <v>76</v>
      </c>
      <c r="M315" t="s">
        <v>49</v>
      </c>
      <c r="N315">
        <v>3</v>
      </c>
      <c r="O315">
        <v>2140</v>
      </c>
      <c r="P315">
        <v>0.15</v>
      </c>
      <c r="Q315">
        <v>1236</v>
      </c>
      <c r="R315">
        <v>5457</v>
      </c>
      <c r="S315">
        <v>3708</v>
      </c>
      <c r="T315">
        <v>1749</v>
      </c>
      <c r="U315">
        <v>0.3205057724024189</v>
      </c>
      <c r="V315" t="s">
        <v>42</v>
      </c>
    </row>
    <row r="316" spans="1:22" x14ac:dyDescent="0.3">
      <c r="A316" t="s">
        <v>3992</v>
      </c>
      <c r="B316" s="33">
        <v>45906</v>
      </c>
      <c r="C316">
        <v>2025</v>
      </c>
      <c r="D316">
        <v>9</v>
      </c>
      <c r="E316" t="s">
        <v>4623</v>
      </c>
      <c r="F316" t="s">
        <v>4624</v>
      </c>
      <c r="G316" t="s">
        <v>51</v>
      </c>
      <c r="H316" t="s">
        <v>52</v>
      </c>
      <c r="I316" t="s">
        <v>53</v>
      </c>
      <c r="J316" t="s">
        <v>46</v>
      </c>
      <c r="K316" t="s">
        <v>61</v>
      </c>
      <c r="L316" t="s">
        <v>40</v>
      </c>
      <c r="M316" t="s">
        <v>56</v>
      </c>
      <c r="N316">
        <v>1</v>
      </c>
      <c r="O316">
        <v>255</v>
      </c>
      <c r="P316">
        <v>0</v>
      </c>
      <c r="Q316">
        <v>104</v>
      </c>
      <c r="R316">
        <v>255</v>
      </c>
      <c r="S316">
        <v>104</v>
      </c>
      <c r="T316">
        <v>151</v>
      </c>
      <c r="U316">
        <v>0.59215686274509804</v>
      </c>
      <c r="V316" t="s">
        <v>120</v>
      </c>
    </row>
    <row r="317" spans="1:22" x14ac:dyDescent="0.3">
      <c r="A317" t="s">
        <v>402</v>
      </c>
      <c r="B317" s="33">
        <v>45020</v>
      </c>
      <c r="C317">
        <v>2023</v>
      </c>
      <c r="D317">
        <v>4</v>
      </c>
      <c r="E317" t="s">
        <v>4625</v>
      </c>
      <c r="F317" t="s">
        <v>4626</v>
      </c>
      <c r="G317" t="s">
        <v>51</v>
      </c>
      <c r="H317" t="s">
        <v>106</v>
      </c>
      <c r="I317" t="s">
        <v>107</v>
      </c>
      <c r="J317" t="s">
        <v>46</v>
      </c>
      <c r="K317" t="s">
        <v>66</v>
      </c>
      <c r="L317" t="s">
        <v>40</v>
      </c>
      <c r="M317" t="s">
        <v>49</v>
      </c>
      <c r="N317">
        <v>2</v>
      </c>
      <c r="O317">
        <v>276</v>
      </c>
      <c r="P317">
        <v>0.1</v>
      </c>
      <c r="Q317">
        <v>113</v>
      </c>
      <c r="R317">
        <v>496.8</v>
      </c>
      <c r="S317">
        <v>226</v>
      </c>
      <c r="T317">
        <v>270.8</v>
      </c>
      <c r="U317">
        <v>0.54508856682769724</v>
      </c>
      <c r="V317" t="s">
        <v>42</v>
      </c>
    </row>
    <row r="318" spans="1:22" x14ac:dyDescent="0.3">
      <c r="A318" t="s">
        <v>3988</v>
      </c>
      <c r="B318" s="33">
        <v>45904</v>
      </c>
      <c r="C318">
        <v>2025</v>
      </c>
      <c r="D318">
        <v>9</v>
      </c>
      <c r="E318" t="s">
        <v>4623</v>
      </c>
      <c r="F318" t="s">
        <v>4624</v>
      </c>
      <c r="G318" t="s">
        <v>51</v>
      </c>
      <c r="H318" t="s">
        <v>106</v>
      </c>
      <c r="I318" t="s">
        <v>107</v>
      </c>
      <c r="J318" t="s">
        <v>46</v>
      </c>
      <c r="K318" t="s">
        <v>89</v>
      </c>
      <c r="L318" t="s">
        <v>76</v>
      </c>
      <c r="M318" t="s">
        <v>56</v>
      </c>
      <c r="N318">
        <v>2</v>
      </c>
      <c r="O318">
        <v>2234</v>
      </c>
      <c r="P318">
        <v>0.1</v>
      </c>
      <c r="Q318">
        <v>1332</v>
      </c>
      <c r="R318">
        <v>4021.2000000000003</v>
      </c>
      <c r="S318">
        <v>2664</v>
      </c>
      <c r="T318">
        <v>1357.2000000000003</v>
      </c>
      <c r="U318">
        <v>0.33751119068934649</v>
      </c>
      <c r="V318" t="s">
        <v>42</v>
      </c>
    </row>
    <row r="319" spans="1:22" x14ac:dyDescent="0.3">
      <c r="A319" t="s">
        <v>404</v>
      </c>
      <c r="B319" s="33">
        <v>45020</v>
      </c>
      <c r="C319">
        <v>2023</v>
      </c>
      <c r="D319">
        <v>4</v>
      </c>
      <c r="E319" t="s">
        <v>4625</v>
      </c>
      <c r="F319" t="s">
        <v>4626</v>
      </c>
      <c r="G319" t="s">
        <v>51</v>
      </c>
      <c r="H319" t="s">
        <v>79</v>
      </c>
      <c r="I319" t="s">
        <v>80</v>
      </c>
      <c r="J319" t="s">
        <v>54</v>
      </c>
      <c r="K319" t="s">
        <v>99</v>
      </c>
      <c r="L319" t="s">
        <v>76</v>
      </c>
      <c r="M319" t="s">
        <v>56</v>
      </c>
      <c r="N319">
        <v>1</v>
      </c>
      <c r="O319">
        <v>1620</v>
      </c>
      <c r="P319">
        <v>0.05</v>
      </c>
      <c r="Q319">
        <v>860</v>
      </c>
      <c r="R319">
        <v>1539</v>
      </c>
      <c r="S319">
        <v>860</v>
      </c>
      <c r="T319">
        <v>679</v>
      </c>
      <c r="U319">
        <v>0.44119558154645871</v>
      </c>
      <c r="V319" t="s">
        <v>42</v>
      </c>
    </row>
    <row r="320" spans="1:22" x14ac:dyDescent="0.3">
      <c r="A320" t="s">
        <v>405</v>
      </c>
      <c r="B320" s="33">
        <v>45020</v>
      </c>
      <c r="C320">
        <v>2023</v>
      </c>
      <c r="D320">
        <v>4</v>
      </c>
      <c r="E320" t="s">
        <v>4625</v>
      </c>
      <c r="F320" t="s">
        <v>4626</v>
      </c>
      <c r="G320" t="s">
        <v>51</v>
      </c>
      <c r="H320" t="s">
        <v>106</v>
      </c>
      <c r="I320" t="s">
        <v>107</v>
      </c>
      <c r="J320" t="s">
        <v>46</v>
      </c>
      <c r="K320" t="s">
        <v>61</v>
      </c>
      <c r="L320" t="s">
        <v>48</v>
      </c>
      <c r="M320" t="s">
        <v>49</v>
      </c>
      <c r="N320">
        <v>1</v>
      </c>
      <c r="O320">
        <v>263</v>
      </c>
      <c r="P320">
        <v>0.15</v>
      </c>
      <c r="Q320">
        <v>112</v>
      </c>
      <c r="R320">
        <v>223.54999999999998</v>
      </c>
      <c r="S320">
        <v>112</v>
      </c>
      <c r="T320">
        <v>111.54999999999998</v>
      </c>
      <c r="U320">
        <v>0.49899351375531198</v>
      </c>
      <c r="V320" t="s">
        <v>42</v>
      </c>
    </row>
    <row r="321" spans="1:22" x14ac:dyDescent="0.3">
      <c r="A321" t="s">
        <v>406</v>
      </c>
      <c r="B321" s="33">
        <v>45021</v>
      </c>
      <c r="C321">
        <v>2023</v>
      </c>
      <c r="D321">
        <v>4</v>
      </c>
      <c r="E321" t="s">
        <v>4625</v>
      </c>
      <c r="F321" t="s">
        <v>4626</v>
      </c>
      <c r="G321" t="s">
        <v>51</v>
      </c>
      <c r="H321" t="s">
        <v>79</v>
      </c>
      <c r="I321" t="s">
        <v>80</v>
      </c>
      <c r="J321" t="s">
        <v>38</v>
      </c>
      <c r="K321" t="s">
        <v>75</v>
      </c>
      <c r="L321" t="s">
        <v>40</v>
      </c>
      <c r="M321" t="s">
        <v>56</v>
      </c>
      <c r="N321">
        <v>2</v>
      </c>
      <c r="O321">
        <v>11971</v>
      </c>
      <c r="P321">
        <v>0.15</v>
      </c>
      <c r="Q321">
        <v>8744</v>
      </c>
      <c r="R321">
        <v>20350.7</v>
      </c>
      <c r="S321">
        <v>17488</v>
      </c>
      <c r="T321">
        <v>2862.7000000000007</v>
      </c>
      <c r="U321">
        <v>0.14066837995744622</v>
      </c>
      <c r="V321" t="s">
        <v>42</v>
      </c>
    </row>
    <row r="322" spans="1:22" x14ac:dyDescent="0.3">
      <c r="A322" t="s">
        <v>3987</v>
      </c>
      <c r="B322" s="33">
        <v>45904</v>
      </c>
      <c r="C322">
        <v>2025</v>
      </c>
      <c r="D322">
        <v>9</v>
      </c>
      <c r="E322" t="s">
        <v>4623</v>
      </c>
      <c r="F322" t="s">
        <v>4624</v>
      </c>
      <c r="G322" t="s">
        <v>51</v>
      </c>
      <c r="H322" t="s">
        <v>52</v>
      </c>
      <c r="I322" t="s">
        <v>53</v>
      </c>
      <c r="J322" t="s">
        <v>54</v>
      </c>
      <c r="K322" t="s">
        <v>84</v>
      </c>
      <c r="L322" t="s">
        <v>40</v>
      </c>
      <c r="M322" t="s">
        <v>49</v>
      </c>
      <c r="N322">
        <v>1</v>
      </c>
      <c r="O322">
        <v>2176</v>
      </c>
      <c r="P322">
        <v>0</v>
      </c>
      <c r="Q322">
        <v>1059</v>
      </c>
      <c r="R322">
        <v>2176</v>
      </c>
      <c r="S322">
        <v>1059</v>
      </c>
      <c r="T322">
        <v>1117</v>
      </c>
      <c r="U322">
        <v>0.51332720588235292</v>
      </c>
      <c r="V322" t="s">
        <v>42</v>
      </c>
    </row>
    <row r="323" spans="1:22" x14ac:dyDescent="0.3">
      <c r="A323" t="s">
        <v>3986</v>
      </c>
      <c r="B323" s="33">
        <v>45904</v>
      </c>
      <c r="C323">
        <v>2025</v>
      </c>
      <c r="D323">
        <v>9</v>
      </c>
      <c r="E323" t="s">
        <v>4623</v>
      </c>
      <c r="F323" t="s">
        <v>4624</v>
      </c>
      <c r="G323" t="s">
        <v>51</v>
      </c>
      <c r="H323" t="s">
        <v>79</v>
      </c>
      <c r="I323" t="s">
        <v>80</v>
      </c>
      <c r="J323" t="s">
        <v>81</v>
      </c>
      <c r="K323" t="s">
        <v>130</v>
      </c>
      <c r="L323" t="s">
        <v>48</v>
      </c>
      <c r="M323" t="s">
        <v>49</v>
      </c>
      <c r="N323">
        <v>2</v>
      </c>
      <c r="O323">
        <v>13751</v>
      </c>
      <c r="P323">
        <v>0.35</v>
      </c>
      <c r="Q323">
        <v>8217</v>
      </c>
      <c r="R323">
        <v>17876.3</v>
      </c>
      <c r="S323">
        <v>16434</v>
      </c>
      <c r="T323">
        <v>1442.2999999999993</v>
      </c>
      <c r="U323">
        <v>8.0682244088541771E-2</v>
      </c>
      <c r="V323" t="s">
        <v>42</v>
      </c>
    </row>
    <row r="324" spans="1:22" x14ac:dyDescent="0.3">
      <c r="A324" t="s">
        <v>409</v>
      </c>
      <c r="B324" s="33">
        <v>45022</v>
      </c>
      <c r="C324">
        <v>2023</v>
      </c>
      <c r="D324">
        <v>4</v>
      </c>
      <c r="E324" t="s">
        <v>4625</v>
      </c>
      <c r="F324" t="s">
        <v>4626</v>
      </c>
      <c r="G324" t="s">
        <v>51</v>
      </c>
      <c r="H324" t="s">
        <v>79</v>
      </c>
      <c r="I324" t="s">
        <v>80</v>
      </c>
      <c r="J324" t="s">
        <v>38</v>
      </c>
      <c r="K324" t="s">
        <v>39</v>
      </c>
      <c r="L324" t="s">
        <v>40</v>
      </c>
      <c r="M324" t="s">
        <v>41</v>
      </c>
      <c r="N324">
        <v>2</v>
      </c>
      <c r="O324">
        <v>52900</v>
      </c>
      <c r="P324">
        <v>0.05</v>
      </c>
      <c r="Q324">
        <v>43976</v>
      </c>
      <c r="R324">
        <v>100510</v>
      </c>
      <c r="S324">
        <v>87952</v>
      </c>
      <c r="T324">
        <v>12558</v>
      </c>
      <c r="U324">
        <v>0.12494279176201373</v>
      </c>
      <c r="V324" t="s">
        <v>42</v>
      </c>
    </row>
    <row r="325" spans="1:22" x14ac:dyDescent="0.3">
      <c r="A325" t="s">
        <v>3983</v>
      </c>
      <c r="B325" s="33">
        <v>45904</v>
      </c>
      <c r="C325">
        <v>2025</v>
      </c>
      <c r="D325">
        <v>9</v>
      </c>
      <c r="E325" t="s">
        <v>4623</v>
      </c>
      <c r="F325" t="s">
        <v>4624</v>
      </c>
      <c r="G325" t="s">
        <v>51</v>
      </c>
      <c r="H325" t="s">
        <v>79</v>
      </c>
      <c r="I325" t="s">
        <v>80</v>
      </c>
      <c r="J325" t="s">
        <v>46</v>
      </c>
      <c r="K325" t="s">
        <v>66</v>
      </c>
      <c r="L325" t="s">
        <v>40</v>
      </c>
      <c r="M325" t="s">
        <v>41</v>
      </c>
      <c r="N325">
        <v>1</v>
      </c>
      <c r="O325">
        <v>307</v>
      </c>
      <c r="P325">
        <v>0.05</v>
      </c>
      <c r="Q325">
        <v>125</v>
      </c>
      <c r="R325">
        <v>291.64999999999998</v>
      </c>
      <c r="S325">
        <v>125</v>
      </c>
      <c r="T325">
        <v>166.64999999999998</v>
      </c>
      <c r="U325">
        <v>0.57140408023315614</v>
      </c>
      <c r="V325" t="s">
        <v>42</v>
      </c>
    </row>
    <row r="326" spans="1:22" x14ac:dyDescent="0.3">
      <c r="A326" t="s">
        <v>3982</v>
      </c>
      <c r="B326" s="33">
        <v>45903</v>
      </c>
      <c r="C326">
        <v>2025</v>
      </c>
      <c r="D326">
        <v>9</v>
      </c>
      <c r="E326" t="s">
        <v>4623</v>
      </c>
      <c r="F326" t="s">
        <v>4624</v>
      </c>
      <c r="G326" t="s">
        <v>51</v>
      </c>
      <c r="H326" t="s">
        <v>52</v>
      </c>
      <c r="I326" t="s">
        <v>53</v>
      </c>
      <c r="J326" t="s">
        <v>38</v>
      </c>
      <c r="K326" t="s">
        <v>118</v>
      </c>
      <c r="L326" t="s">
        <v>48</v>
      </c>
      <c r="M326" t="s">
        <v>49</v>
      </c>
      <c r="N326">
        <v>2</v>
      </c>
      <c r="O326">
        <v>16844</v>
      </c>
      <c r="P326">
        <v>0.05</v>
      </c>
      <c r="Q326">
        <v>13277</v>
      </c>
      <c r="R326">
        <v>32003.599999999999</v>
      </c>
      <c r="S326">
        <v>26554</v>
      </c>
      <c r="T326">
        <v>5449.5999999999985</v>
      </c>
      <c r="U326">
        <v>0.1702808434051169</v>
      </c>
      <c r="V326" t="s">
        <v>42</v>
      </c>
    </row>
    <row r="327" spans="1:22" x14ac:dyDescent="0.3">
      <c r="A327" t="s">
        <v>3978</v>
      </c>
      <c r="B327" s="33">
        <v>45903</v>
      </c>
      <c r="C327">
        <v>2025</v>
      </c>
      <c r="D327">
        <v>9</v>
      </c>
      <c r="E327" t="s">
        <v>4623</v>
      </c>
      <c r="F327" t="s">
        <v>4624</v>
      </c>
      <c r="G327" t="s">
        <v>51</v>
      </c>
      <c r="H327" t="s">
        <v>79</v>
      </c>
      <c r="I327" t="s">
        <v>80</v>
      </c>
      <c r="J327" t="s">
        <v>38</v>
      </c>
      <c r="K327" t="s">
        <v>39</v>
      </c>
      <c r="L327" t="s">
        <v>48</v>
      </c>
      <c r="M327" t="s">
        <v>56</v>
      </c>
      <c r="N327">
        <v>2</v>
      </c>
      <c r="O327">
        <v>50850</v>
      </c>
      <c r="P327">
        <v>0.15</v>
      </c>
      <c r="Q327">
        <v>43041</v>
      </c>
      <c r="R327">
        <v>86445</v>
      </c>
      <c r="S327">
        <v>86082</v>
      </c>
      <c r="T327">
        <v>363</v>
      </c>
      <c r="U327">
        <v>4.1992018046156515E-3</v>
      </c>
      <c r="V327" t="s">
        <v>120</v>
      </c>
    </row>
    <row r="328" spans="1:22" x14ac:dyDescent="0.3">
      <c r="A328" t="s">
        <v>413</v>
      </c>
      <c r="B328" s="33">
        <v>45023</v>
      </c>
      <c r="C328">
        <v>2023</v>
      </c>
      <c r="D328">
        <v>4</v>
      </c>
      <c r="E328" t="s">
        <v>4625</v>
      </c>
      <c r="F328" t="s">
        <v>4626</v>
      </c>
      <c r="G328" t="s">
        <v>51</v>
      </c>
      <c r="H328" t="s">
        <v>79</v>
      </c>
      <c r="I328" t="s">
        <v>80</v>
      </c>
      <c r="J328" t="s">
        <v>46</v>
      </c>
      <c r="K328" t="s">
        <v>61</v>
      </c>
      <c r="L328" t="s">
        <v>48</v>
      </c>
      <c r="M328" t="s">
        <v>56</v>
      </c>
      <c r="N328">
        <v>8</v>
      </c>
      <c r="O328">
        <v>264</v>
      </c>
      <c r="P328">
        <v>0</v>
      </c>
      <c r="Q328">
        <v>110</v>
      </c>
      <c r="R328">
        <v>2112</v>
      </c>
      <c r="S328">
        <v>880</v>
      </c>
      <c r="T328">
        <v>1232</v>
      </c>
      <c r="U328">
        <v>0.58333333333333337</v>
      </c>
      <c r="V328" t="s">
        <v>42</v>
      </c>
    </row>
    <row r="329" spans="1:22" x14ac:dyDescent="0.3">
      <c r="A329" t="s">
        <v>414</v>
      </c>
      <c r="B329" s="33">
        <v>45023</v>
      </c>
      <c r="C329">
        <v>2023</v>
      </c>
      <c r="D329">
        <v>4</v>
      </c>
      <c r="E329" t="s">
        <v>4625</v>
      </c>
      <c r="F329" t="s">
        <v>4626</v>
      </c>
      <c r="G329" t="s">
        <v>51</v>
      </c>
      <c r="H329" t="s">
        <v>106</v>
      </c>
      <c r="I329" t="s">
        <v>107</v>
      </c>
      <c r="J329" t="s">
        <v>46</v>
      </c>
      <c r="K329" t="s">
        <v>66</v>
      </c>
      <c r="L329" t="s">
        <v>48</v>
      </c>
      <c r="M329" t="s">
        <v>49</v>
      </c>
      <c r="N329">
        <v>3</v>
      </c>
      <c r="O329">
        <v>329</v>
      </c>
      <c r="P329">
        <v>0.15</v>
      </c>
      <c r="Q329">
        <v>131</v>
      </c>
      <c r="R329">
        <v>838.94999999999993</v>
      </c>
      <c r="S329">
        <v>393</v>
      </c>
      <c r="T329">
        <v>445.94999999999993</v>
      </c>
      <c r="U329">
        <v>0.53155730377257282</v>
      </c>
      <c r="V329" t="s">
        <v>42</v>
      </c>
    </row>
    <row r="330" spans="1:22" x14ac:dyDescent="0.3">
      <c r="A330" t="s">
        <v>415</v>
      </c>
      <c r="B330" s="33">
        <v>45024</v>
      </c>
      <c r="C330">
        <v>2023</v>
      </c>
      <c r="D330">
        <v>4</v>
      </c>
      <c r="E330" t="s">
        <v>4625</v>
      </c>
      <c r="F330" t="s">
        <v>4626</v>
      </c>
      <c r="G330" t="s">
        <v>51</v>
      </c>
      <c r="H330" t="s">
        <v>52</v>
      </c>
      <c r="I330" t="s">
        <v>53</v>
      </c>
      <c r="J330" t="s">
        <v>46</v>
      </c>
      <c r="K330" t="s">
        <v>47</v>
      </c>
      <c r="L330" t="s">
        <v>76</v>
      </c>
      <c r="M330" t="s">
        <v>49</v>
      </c>
      <c r="N330">
        <v>3</v>
      </c>
      <c r="O330">
        <v>419</v>
      </c>
      <c r="P330">
        <v>0</v>
      </c>
      <c r="Q330">
        <v>192</v>
      </c>
      <c r="R330">
        <v>1257</v>
      </c>
      <c r="S330">
        <v>576</v>
      </c>
      <c r="T330">
        <v>681</v>
      </c>
      <c r="U330">
        <v>0.5417661097852029</v>
      </c>
      <c r="V330" t="s">
        <v>42</v>
      </c>
    </row>
    <row r="331" spans="1:22" x14ac:dyDescent="0.3">
      <c r="A331" t="s">
        <v>3973</v>
      </c>
      <c r="B331" s="33">
        <v>45900</v>
      </c>
      <c r="C331">
        <v>2025</v>
      </c>
      <c r="D331">
        <v>8</v>
      </c>
      <c r="E331" t="s">
        <v>4627</v>
      </c>
      <c r="F331" t="s">
        <v>4624</v>
      </c>
      <c r="G331" t="s">
        <v>51</v>
      </c>
      <c r="H331" t="s">
        <v>79</v>
      </c>
      <c r="I331" t="s">
        <v>80</v>
      </c>
      <c r="J331" t="s">
        <v>54</v>
      </c>
      <c r="K331" t="s">
        <v>99</v>
      </c>
      <c r="L331" t="s">
        <v>40</v>
      </c>
      <c r="M331" t="s">
        <v>56</v>
      </c>
      <c r="N331">
        <v>2</v>
      </c>
      <c r="O331">
        <v>1760</v>
      </c>
      <c r="P331">
        <v>0.05</v>
      </c>
      <c r="Q331">
        <v>927</v>
      </c>
      <c r="R331">
        <v>3344</v>
      </c>
      <c r="S331">
        <v>1854</v>
      </c>
      <c r="T331">
        <v>1490</v>
      </c>
      <c r="U331">
        <v>0.44557416267942584</v>
      </c>
      <c r="V331" t="s">
        <v>42</v>
      </c>
    </row>
    <row r="332" spans="1:22" x14ac:dyDescent="0.3">
      <c r="A332" t="s">
        <v>3972</v>
      </c>
      <c r="B332" s="33">
        <v>45900</v>
      </c>
      <c r="C332">
        <v>2025</v>
      </c>
      <c r="D332">
        <v>8</v>
      </c>
      <c r="E332" t="s">
        <v>4627</v>
      </c>
      <c r="F332" t="s">
        <v>4624</v>
      </c>
      <c r="G332" t="s">
        <v>51</v>
      </c>
      <c r="H332" t="s">
        <v>106</v>
      </c>
      <c r="I332" t="s">
        <v>107</v>
      </c>
      <c r="J332" t="s">
        <v>46</v>
      </c>
      <c r="K332" t="s">
        <v>66</v>
      </c>
      <c r="L332" t="s">
        <v>48</v>
      </c>
      <c r="M332" t="s">
        <v>49</v>
      </c>
      <c r="N332">
        <v>3</v>
      </c>
      <c r="O332">
        <v>303</v>
      </c>
      <c r="P332">
        <v>0.1</v>
      </c>
      <c r="Q332">
        <v>125</v>
      </c>
      <c r="R332">
        <v>818.1</v>
      </c>
      <c r="S332">
        <v>375</v>
      </c>
      <c r="T332">
        <v>443.1</v>
      </c>
      <c r="U332">
        <v>0.54162082874954165</v>
      </c>
      <c r="V332" t="s">
        <v>42</v>
      </c>
    </row>
    <row r="333" spans="1:22" x14ac:dyDescent="0.3">
      <c r="A333" t="s">
        <v>3971</v>
      </c>
      <c r="B333" s="33">
        <v>45900</v>
      </c>
      <c r="C333">
        <v>2025</v>
      </c>
      <c r="D333">
        <v>8</v>
      </c>
      <c r="E333" t="s">
        <v>4627</v>
      </c>
      <c r="F333" t="s">
        <v>4624</v>
      </c>
      <c r="G333" t="s">
        <v>51</v>
      </c>
      <c r="H333" t="s">
        <v>52</v>
      </c>
      <c r="I333" t="s">
        <v>53</v>
      </c>
      <c r="J333" t="s">
        <v>81</v>
      </c>
      <c r="K333" t="s">
        <v>94</v>
      </c>
      <c r="L333" t="s">
        <v>76</v>
      </c>
      <c r="M333" t="s">
        <v>49</v>
      </c>
      <c r="N333">
        <v>2</v>
      </c>
      <c r="O333">
        <v>29718</v>
      </c>
      <c r="P333">
        <v>0.35</v>
      </c>
      <c r="Q333">
        <v>19926</v>
      </c>
      <c r="R333">
        <v>38633.4</v>
      </c>
      <c r="S333">
        <v>39852</v>
      </c>
      <c r="T333">
        <v>-1218.5999999999985</v>
      </c>
      <c r="U333">
        <v>-3.1542654801285895E-2</v>
      </c>
      <c r="V333" t="s">
        <v>42</v>
      </c>
    </row>
    <row r="334" spans="1:22" x14ac:dyDescent="0.3">
      <c r="A334" t="s">
        <v>419</v>
      </c>
      <c r="B334" s="33">
        <v>45026</v>
      </c>
      <c r="C334">
        <v>2023</v>
      </c>
      <c r="D334">
        <v>4</v>
      </c>
      <c r="E334" t="s">
        <v>4625</v>
      </c>
      <c r="F334" t="s">
        <v>4626</v>
      </c>
      <c r="G334" t="s">
        <v>51</v>
      </c>
      <c r="H334" t="s">
        <v>106</v>
      </c>
      <c r="I334" t="s">
        <v>107</v>
      </c>
      <c r="J334" t="s">
        <v>81</v>
      </c>
      <c r="K334" t="s">
        <v>146</v>
      </c>
      <c r="L334" t="s">
        <v>40</v>
      </c>
      <c r="M334" t="s">
        <v>49</v>
      </c>
      <c r="N334">
        <v>4</v>
      </c>
      <c r="O334">
        <v>9328</v>
      </c>
      <c r="P334">
        <v>0.25</v>
      </c>
      <c r="Q334">
        <v>5735</v>
      </c>
      <c r="R334">
        <v>27984</v>
      </c>
      <c r="S334">
        <v>22940</v>
      </c>
      <c r="T334">
        <v>5044</v>
      </c>
      <c r="U334">
        <v>0.18024585477415667</v>
      </c>
      <c r="V334" t="s">
        <v>42</v>
      </c>
    </row>
    <row r="335" spans="1:22" x14ac:dyDescent="0.3">
      <c r="A335" t="s">
        <v>3969</v>
      </c>
      <c r="B335" s="33">
        <v>45899</v>
      </c>
      <c r="C335">
        <v>2025</v>
      </c>
      <c r="D335">
        <v>8</v>
      </c>
      <c r="E335" t="s">
        <v>4627</v>
      </c>
      <c r="F335" t="s">
        <v>4624</v>
      </c>
      <c r="G335" t="s">
        <v>51</v>
      </c>
      <c r="H335" t="s">
        <v>52</v>
      </c>
      <c r="I335" t="s">
        <v>53</v>
      </c>
      <c r="J335" t="s">
        <v>38</v>
      </c>
      <c r="K335" t="s">
        <v>118</v>
      </c>
      <c r="L335" t="s">
        <v>40</v>
      </c>
      <c r="M335" t="s">
        <v>41</v>
      </c>
      <c r="N335">
        <v>1</v>
      </c>
      <c r="O335">
        <v>17186</v>
      </c>
      <c r="P335">
        <v>0.2</v>
      </c>
      <c r="Q335">
        <v>13261</v>
      </c>
      <c r="R335">
        <v>13748.800000000001</v>
      </c>
      <c r="S335">
        <v>13261</v>
      </c>
      <c r="T335">
        <v>487.80000000000109</v>
      </c>
      <c r="U335">
        <v>3.5479460025602309E-2</v>
      </c>
      <c r="V335" t="s">
        <v>42</v>
      </c>
    </row>
    <row r="336" spans="1:22" x14ac:dyDescent="0.3">
      <c r="A336" t="s">
        <v>421</v>
      </c>
      <c r="B336" s="33">
        <v>45026</v>
      </c>
      <c r="C336">
        <v>2023</v>
      </c>
      <c r="D336">
        <v>4</v>
      </c>
      <c r="E336" t="s">
        <v>4625</v>
      </c>
      <c r="F336" t="s">
        <v>4626</v>
      </c>
      <c r="G336" t="s">
        <v>51</v>
      </c>
      <c r="H336" t="s">
        <v>106</v>
      </c>
      <c r="I336" t="s">
        <v>107</v>
      </c>
      <c r="J336" t="s">
        <v>46</v>
      </c>
      <c r="K336" t="s">
        <v>61</v>
      </c>
      <c r="L336" t="s">
        <v>40</v>
      </c>
      <c r="M336" t="s">
        <v>49</v>
      </c>
      <c r="N336">
        <v>4</v>
      </c>
      <c r="O336">
        <v>255</v>
      </c>
      <c r="P336">
        <v>0</v>
      </c>
      <c r="Q336">
        <v>108</v>
      </c>
      <c r="R336">
        <v>1020</v>
      </c>
      <c r="S336">
        <v>432</v>
      </c>
      <c r="T336">
        <v>588</v>
      </c>
      <c r="U336">
        <v>0.57647058823529407</v>
      </c>
      <c r="V336" t="s">
        <v>42</v>
      </c>
    </row>
    <row r="337" spans="1:22" x14ac:dyDescent="0.3">
      <c r="A337" t="s">
        <v>3958</v>
      </c>
      <c r="B337" s="33">
        <v>45897</v>
      </c>
      <c r="C337">
        <v>2025</v>
      </c>
      <c r="D337">
        <v>8</v>
      </c>
      <c r="E337" t="s">
        <v>4627</v>
      </c>
      <c r="F337" t="s">
        <v>4624</v>
      </c>
      <c r="G337" t="s">
        <v>51</v>
      </c>
      <c r="H337" t="s">
        <v>52</v>
      </c>
      <c r="I337" t="s">
        <v>53</v>
      </c>
      <c r="J337" t="s">
        <v>46</v>
      </c>
      <c r="K337" t="s">
        <v>47</v>
      </c>
      <c r="L337" t="s">
        <v>48</v>
      </c>
      <c r="M337" t="s">
        <v>56</v>
      </c>
      <c r="N337">
        <v>1</v>
      </c>
      <c r="O337">
        <v>422</v>
      </c>
      <c r="P337">
        <v>0.15</v>
      </c>
      <c r="Q337">
        <v>186</v>
      </c>
      <c r="R337">
        <v>358.7</v>
      </c>
      <c r="S337">
        <v>186</v>
      </c>
      <c r="T337">
        <v>172.7</v>
      </c>
      <c r="U337">
        <v>0.48146083077780871</v>
      </c>
      <c r="V337" t="s">
        <v>42</v>
      </c>
    </row>
    <row r="338" spans="1:22" x14ac:dyDescent="0.3">
      <c r="A338" t="s">
        <v>3957</v>
      </c>
      <c r="B338" s="33">
        <v>45896</v>
      </c>
      <c r="C338">
        <v>2025</v>
      </c>
      <c r="D338">
        <v>8</v>
      </c>
      <c r="E338" t="s">
        <v>4627</v>
      </c>
      <c r="F338" t="s">
        <v>4624</v>
      </c>
      <c r="G338" t="s">
        <v>51</v>
      </c>
      <c r="H338" t="s">
        <v>106</v>
      </c>
      <c r="I338" t="s">
        <v>107</v>
      </c>
      <c r="J338" t="s">
        <v>38</v>
      </c>
      <c r="K338" t="s">
        <v>118</v>
      </c>
      <c r="L338" t="s">
        <v>40</v>
      </c>
      <c r="M338" t="s">
        <v>41</v>
      </c>
      <c r="N338">
        <v>4</v>
      </c>
      <c r="O338">
        <v>18722</v>
      </c>
      <c r="P338">
        <v>0.05</v>
      </c>
      <c r="Q338">
        <v>14885</v>
      </c>
      <c r="R338">
        <v>71143.599999999991</v>
      </c>
      <c r="S338">
        <v>59540</v>
      </c>
      <c r="T338">
        <v>11603.599999999991</v>
      </c>
      <c r="U338">
        <v>0.16310110818119961</v>
      </c>
      <c r="V338" t="s">
        <v>42</v>
      </c>
    </row>
    <row r="339" spans="1:22" x14ac:dyDescent="0.3">
      <c r="A339" t="s">
        <v>424</v>
      </c>
      <c r="B339" s="33">
        <v>45026</v>
      </c>
      <c r="C339">
        <v>2023</v>
      </c>
      <c r="D339">
        <v>4</v>
      </c>
      <c r="E339" t="s">
        <v>4625</v>
      </c>
      <c r="F339" t="s">
        <v>4626</v>
      </c>
      <c r="G339" t="s">
        <v>51</v>
      </c>
      <c r="H339" t="s">
        <v>79</v>
      </c>
      <c r="I339" t="s">
        <v>80</v>
      </c>
      <c r="J339" t="s">
        <v>81</v>
      </c>
      <c r="K339" t="s">
        <v>82</v>
      </c>
      <c r="L339" t="s">
        <v>40</v>
      </c>
      <c r="M339" t="s">
        <v>56</v>
      </c>
      <c r="N339">
        <v>1</v>
      </c>
      <c r="O339">
        <v>7037</v>
      </c>
      <c r="P339">
        <v>0.35</v>
      </c>
      <c r="Q339">
        <v>3974</v>
      </c>
      <c r="R339">
        <v>4574.05</v>
      </c>
      <c r="S339">
        <v>3974</v>
      </c>
      <c r="T339">
        <v>600.05000000000018</v>
      </c>
      <c r="U339">
        <v>0.13118571069402393</v>
      </c>
      <c r="V339" t="s">
        <v>42</v>
      </c>
    </row>
    <row r="340" spans="1:22" x14ac:dyDescent="0.3">
      <c r="A340" t="s">
        <v>3955</v>
      </c>
      <c r="B340" s="33">
        <v>45896</v>
      </c>
      <c r="C340">
        <v>2025</v>
      </c>
      <c r="D340">
        <v>8</v>
      </c>
      <c r="E340" t="s">
        <v>4627</v>
      </c>
      <c r="F340" t="s">
        <v>4624</v>
      </c>
      <c r="G340" t="s">
        <v>51</v>
      </c>
      <c r="H340" t="s">
        <v>106</v>
      </c>
      <c r="I340" t="s">
        <v>107</v>
      </c>
      <c r="J340" t="s">
        <v>46</v>
      </c>
      <c r="K340" t="s">
        <v>61</v>
      </c>
      <c r="L340" t="s">
        <v>40</v>
      </c>
      <c r="M340" t="s">
        <v>56</v>
      </c>
      <c r="N340">
        <v>5</v>
      </c>
      <c r="O340">
        <v>272</v>
      </c>
      <c r="P340">
        <v>0.15</v>
      </c>
      <c r="Q340">
        <v>115</v>
      </c>
      <c r="R340">
        <v>1156</v>
      </c>
      <c r="S340">
        <v>575</v>
      </c>
      <c r="T340">
        <v>581</v>
      </c>
      <c r="U340">
        <v>0.50259515570934254</v>
      </c>
      <c r="V340" t="s">
        <v>42</v>
      </c>
    </row>
    <row r="341" spans="1:22" x14ac:dyDescent="0.3">
      <c r="A341" t="s">
        <v>3947</v>
      </c>
      <c r="B341" s="33">
        <v>45894</v>
      </c>
      <c r="C341">
        <v>2025</v>
      </c>
      <c r="D341">
        <v>8</v>
      </c>
      <c r="E341" t="s">
        <v>4627</v>
      </c>
      <c r="F341" t="s">
        <v>4624</v>
      </c>
      <c r="G341" t="s">
        <v>51</v>
      </c>
      <c r="H341" t="s">
        <v>106</v>
      </c>
      <c r="I341" t="s">
        <v>107</v>
      </c>
      <c r="J341" t="s">
        <v>81</v>
      </c>
      <c r="K341" t="s">
        <v>130</v>
      </c>
      <c r="L341" t="s">
        <v>40</v>
      </c>
      <c r="M341" t="s">
        <v>49</v>
      </c>
      <c r="N341">
        <v>1</v>
      </c>
      <c r="O341">
        <v>13601</v>
      </c>
      <c r="P341">
        <v>0.3</v>
      </c>
      <c r="Q341">
        <v>8021</v>
      </c>
      <c r="R341">
        <v>9520.6999999999989</v>
      </c>
      <c r="S341">
        <v>8021</v>
      </c>
      <c r="T341">
        <v>1499.6999999999989</v>
      </c>
      <c r="U341">
        <v>0.15751993025722888</v>
      </c>
      <c r="V341" t="s">
        <v>42</v>
      </c>
    </row>
    <row r="342" spans="1:22" x14ac:dyDescent="0.3">
      <c r="A342" t="s">
        <v>3945</v>
      </c>
      <c r="B342" s="33">
        <v>45894</v>
      </c>
      <c r="C342">
        <v>2025</v>
      </c>
      <c r="D342">
        <v>8</v>
      </c>
      <c r="E342" t="s">
        <v>4627</v>
      </c>
      <c r="F342" t="s">
        <v>4624</v>
      </c>
      <c r="G342" t="s">
        <v>51</v>
      </c>
      <c r="H342" t="s">
        <v>52</v>
      </c>
      <c r="I342" t="s">
        <v>53</v>
      </c>
      <c r="J342" t="s">
        <v>54</v>
      </c>
      <c r="K342" t="s">
        <v>84</v>
      </c>
      <c r="L342" t="s">
        <v>76</v>
      </c>
      <c r="M342" t="s">
        <v>56</v>
      </c>
      <c r="N342">
        <v>1</v>
      </c>
      <c r="O342">
        <v>2337</v>
      </c>
      <c r="P342">
        <v>0</v>
      </c>
      <c r="Q342">
        <v>1149</v>
      </c>
      <c r="R342">
        <v>2337</v>
      </c>
      <c r="S342">
        <v>1149</v>
      </c>
      <c r="T342">
        <v>1188</v>
      </c>
      <c r="U342">
        <v>0.50834403080872914</v>
      </c>
      <c r="V342" t="s">
        <v>42</v>
      </c>
    </row>
    <row r="343" spans="1:22" x14ac:dyDescent="0.3">
      <c r="A343" t="s">
        <v>3940</v>
      </c>
      <c r="B343" s="33">
        <v>45893</v>
      </c>
      <c r="C343">
        <v>2025</v>
      </c>
      <c r="D343">
        <v>8</v>
      </c>
      <c r="E343" t="s">
        <v>4627</v>
      </c>
      <c r="F343" t="s">
        <v>4624</v>
      </c>
      <c r="G343" t="s">
        <v>51</v>
      </c>
      <c r="H343" t="s">
        <v>52</v>
      </c>
      <c r="I343" t="s">
        <v>53</v>
      </c>
      <c r="J343" t="s">
        <v>54</v>
      </c>
      <c r="K343" t="s">
        <v>55</v>
      </c>
      <c r="L343" t="s">
        <v>40</v>
      </c>
      <c r="M343" t="s">
        <v>56</v>
      </c>
      <c r="N343">
        <v>2</v>
      </c>
      <c r="O343">
        <v>2801</v>
      </c>
      <c r="P343">
        <v>0</v>
      </c>
      <c r="Q343">
        <v>1632</v>
      </c>
      <c r="R343">
        <v>5602</v>
      </c>
      <c r="S343">
        <v>3264</v>
      </c>
      <c r="T343">
        <v>2338</v>
      </c>
      <c r="U343">
        <v>0.41735094609068191</v>
      </c>
      <c r="V343" t="s">
        <v>42</v>
      </c>
    </row>
    <row r="344" spans="1:22" x14ac:dyDescent="0.3">
      <c r="A344" t="s">
        <v>3938</v>
      </c>
      <c r="B344" s="33">
        <v>45892</v>
      </c>
      <c r="C344">
        <v>2025</v>
      </c>
      <c r="D344">
        <v>8</v>
      </c>
      <c r="E344" t="s">
        <v>4627</v>
      </c>
      <c r="F344" t="s">
        <v>4624</v>
      </c>
      <c r="G344" t="s">
        <v>51</v>
      </c>
      <c r="H344" t="s">
        <v>106</v>
      </c>
      <c r="I344" t="s">
        <v>107</v>
      </c>
      <c r="J344" t="s">
        <v>54</v>
      </c>
      <c r="K344" t="s">
        <v>99</v>
      </c>
      <c r="L344" t="s">
        <v>40</v>
      </c>
      <c r="M344" t="s">
        <v>56</v>
      </c>
      <c r="N344">
        <v>2</v>
      </c>
      <c r="O344">
        <v>1829</v>
      </c>
      <c r="P344">
        <v>0.05</v>
      </c>
      <c r="Q344">
        <v>933</v>
      </c>
      <c r="R344">
        <v>3475.1</v>
      </c>
      <c r="S344">
        <v>1866</v>
      </c>
      <c r="T344">
        <v>1609.1</v>
      </c>
      <c r="U344">
        <v>0.46303703490547032</v>
      </c>
      <c r="V344" t="s">
        <v>42</v>
      </c>
    </row>
    <row r="345" spans="1:22" x14ac:dyDescent="0.3">
      <c r="A345" t="s">
        <v>3933</v>
      </c>
      <c r="B345" s="33">
        <v>45891</v>
      </c>
      <c r="C345">
        <v>2025</v>
      </c>
      <c r="D345">
        <v>8</v>
      </c>
      <c r="E345" t="s">
        <v>4627</v>
      </c>
      <c r="F345" t="s">
        <v>4624</v>
      </c>
      <c r="G345" t="s">
        <v>51</v>
      </c>
      <c r="H345" t="s">
        <v>79</v>
      </c>
      <c r="I345" t="s">
        <v>80</v>
      </c>
      <c r="J345" t="s">
        <v>46</v>
      </c>
      <c r="K345" t="s">
        <v>66</v>
      </c>
      <c r="L345" t="s">
        <v>40</v>
      </c>
      <c r="M345" t="s">
        <v>49</v>
      </c>
      <c r="N345">
        <v>3</v>
      </c>
      <c r="O345">
        <v>304</v>
      </c>
      <c r="P345">
        <v>0</v>
      </c>
      <c r="Q345">
        <v>120</v>
      </c>
      <c r="R345">
        <v>912</v>
      </c>
      <c r="S345">
        <v>360</v>
      </c>
      <c r="T345">
        <v>552</v>
      </c>
      <c r="U345">
        <v>0.60526315789473684</v>
      </c>
      <c r="V345" t="s">
        <v>42</v>
      </c>
    </row>
    <row r="346" spans="1:22" x14ac:dyDescent="0.3">
      <c r="A346" t="s">
        <v>3930</v>
      </c>
      <c r="B346" s="33">
        <v>45891</v>
      </c>
      <c r="C346">
        <v>2025</v>
      </c>
      <c r="D346">
        <v>8</v>
      </c>
      <c r="E346" t="s">
        <v>4627</v>
      </c>
      <c r="F346" t="s">
        <v>4624</v>
      </c>
      <c r="G346" t="s">
        <v>51</v>
      </c>
      <c r="H346" t="s">
        <v>106</v>
      </c>
      <c r="I346" t="s">
        <v>107</v>
      </c>
      <c r="J346" t="s">
        <v>46</v>
      </c>
      <c r="K346" t="s">
        <v>89</v>
      </c>
      <c r="L346" t="s">
        <v>40</v>
      </c>
      <c r="M346" t="s">
        <v>41</v>
      </c>
      <c r="N346">
        <v>2</v>
      </c>
      <c r="O346">
        <v>2212</v>
      </c>
      <c r="P346">
        <v>0.15</v>
      </c>
      <c r="Q346">
        <v>1282</v>
      </c>
      <c r="R346">
        <v>3760.4</v>
      </c>
      <c r="S346">
        <v>2564</v>
      </c>
      <c r="T346">
        <v>1196.4000000000001</v>
      </c>
      <c r="U346">
        <v>0.31815764280395703</v>
      </c>
      <c r="V346" t="s">
        <v>42</v>
      </c>
    </row>
    <row r="347" spans="1:22" x14ac:dyDescent="0.3">
      <c r="A347" t="s">
        <v>3929</v>
      </c>
      <c r="B347" s="33">
        <v>45891</v>
      </c>
      <c r="C347">
        <v>2025</v>
      </c>
      <c r="D347">
        <v>8</v>
      </c>
      <c r="E347" t="s">
        <v>4627</v>
      </c>
      <c r="F347" t="s">
        <v>4624</v>
      </c>
      <c r="G347" t="s">
        <v>51</v>
      </c>
      <c r="H347" t="s">
        <v>79</v>
      </c>
      <c r="I347" t="s">
        <v>80</v>
      </c>
      <c r="J347" t="s">
        <v>81</v>
      </c>
      <c r="K347" t="s">
        <v>130</v>
      </c>
      <c r="L347" t="s">
        <v>40</v>
      </c>
      <c r="M347" t="s">
        <v>56</v>
      </c>
      <c r="N347">
        <v>8</v>
      </c>
      <c r="O347">
        <v>13755</v>
      </c>
      <c r="P347">
        <v>0.3</v>
      </c>
      <c r="Q347">
        <v>8296</v>
      </c>
      <c r="R347">
        <v>77028</v>
      </c>
      <c r="S347">
        <v>66368</v>
      </c>
      <c r="T347">
        <v>10660</v>
      </c>
      <c r="U347">
        <v>0.13839123435633796</v>
      </c>
      <c r="V347" t="s">
        <v>42</v>
      </c>
    </row>
    <row r="348" spans="1:22" x14ac:dyDescent="0.3">
      <c r="A348" t="s">
        <v>3928</v>
      </c>
      <c r="B348" s="33">
        <v>45890</v>
      </c>
      <c r="C348">
        <v>2025</v>
      </c>
      <c r="D348">
        <v>8</v>
      </c>
      <c r="E348" t="s">
        <v>4627</v>
      </c>
      <c r="F348" t="s">
        <v>4624</v>
      </c>
      <c r="G348" t="s">
        <v>51</v>
      </c>
      <c r="H348" t="s">
        <v>79</v>
      </c>
      <c r="I348" t="s">
        <v>80</v>
      </c>
      <c r="J348" t="s">
        <v>81</v>
      </c>
      <c r="K348" t="s">
        <v>82</v>
      </c>
      <c r="L348" t="s">
        <v>40</v>
      </c>
      <c r="M348" t="s">
        <v>49</v>
      </c>
      <c r="N348">
        <v>3</v>
      </c>
      <c r="O348">
        <v>7029</v>
      </c>
      <c r="P348">
        <v>0.2</v>
      </c>
      <c r="Q348">
        <v>3822</v>
      </c>
      <c r="R348">
        <v>16869.600000000002</v>
      </c>
      <c r="S348">
        <v>11466</v>
      </c>
      <c r="T348">
        <v>5403.6000000000022</v>
      </c>
      <c r="U348">
        <v>0.3203158344003415</v>
      </c>
      <c r="V348" t="s">
        <v>42</v>
      </c>
    </row>
    <row r="349" spans="1:22" x14ac:dyDescent="0.3">
      <c r="A349" t="s">
        <v>3922</v>
      </c>
      <c r="B349" s="33">
        <v>45889</v>
      </c>
      <c r="C349">
        <v>2025</v>
      </c>
      <c r="D349">
        <v>8</v>
      </c>
      <c r="E349" t="s">
        <v>4627</v>
      </c>
      <c r="F349" t="s">
        <v>4624</v>
      </c>
      <c r="G349" t="s">
        <v>51</v>
      </c>
      <c r="H349" t="s">
        <v>79</v>
      </c>
      <c r="I349" t="s">
        <v>80</v>
      </c>
      <c r="J349" t="s">
        <v>46</v>
      </c>
      <c r="K349" t="s">
        <v>47</v>
      </c>
      <c r="L349" t="s">
        <v>40</v>
      </c>
      <c r="M349" t="s">
        <v>56</v>
      </c>
      <c r="N349">
        <v>1</v>
      </c>
      <c r="O349">
        <v>461</v>
      </c>
      <c r="P349">
        <v>0.1</v>
      </c>
      <c r="Q349">
        <v>207</v>
      </c>
      <c r="R349">
        <v>414.90000000000003</v>
      </c>
      <c r="S349">
        <v>207</v>
      </c>
      <c r="T349">
        <v>207.90000000000003</v>
      </c>
      <c r="U349">
        <v>0.50108459869848165</v>
      </c>
      <c r="V349" t="s">
        <v>42</v>
      </c>
    </row>
    <row r="350" spans="1:22" x14ac:dyDescent="0.3">
      <c r="A350" t="s">
        <v>435</v>
      </c>
      <c r="B350" s="33">
        <v>45029</v>
      </c>
      <c r="C350">
        <v>2023</v>
      </c>
      <c r="D350">
        <v>4</v>
      </c>
      <c r="E350" t="s">
        <v>4625</v>
      </c>
      <c r="F350" t="s">
        <v>4626</v>
      </c>
      <c r="G350" t="s">
        <v>51</v>
      </c>
      <c r="H350" t="s">
        <v>52</v>
      </c>
      <c r="I350" t="s">
        <v>53</v>
      </c>
      <c r="J350" t="s">
        <v>54</v>
      </c>
      <c r="K350" t="s">
        <v>99</v>
      </c>
      <c r="L350" t="s">
        <v>48</v>
      </c>
      <c r="M350" t="s">
        <v>49</v>
      </c>
      <c r="N350">
        <v>4</v>
      </c>
      <c r="O350">
        <v>1645</v>
      </c>
      <c r="P350">
        <v>0.05</v>
      </c>
      <c r="Q350">
        <v>836</v>
      </c>
      <c r="R350">
        <v>6251</v>
      </c>
      <c r="S350">
        <v>3344</v>
      </c>
      <c r="T350">
        <v>2907</v>
      </c>
      <c r="U350">
        <v>0.46504559270516715</v>
      </c>
      <c r="V350" t="s">
        <v>42</v>
      </c>
    </row>
    <row r="351" spans="1:22" x14ac:dyDescent="0.3">
      <c r="A351" t="s">
        <v>3921</v>
      </c>
      <c r="B351" s="33">
        <v>45888</v>
      </c>
      <c r="C351">
        <v>2025</v>
      </c>
      <c r="D351">
        <v>8</v>
      </c>
      <c r="E351" t="s">
        <v>4627</v>
      </c>
      <c r="F351" t="s">
        <v>4624</v>
      </c>
      <c r="G351" t="s">
        <v>51</v>
      </c>
      <c r="H351" t="s">
        <v>106</v>
      </c>
      <c r="I351" t="s">
        <v>107</v>
      </c>
      <c r="J351" t="s">
        <v>81</v>
      </c>
      <c r="K351" t="s">
        <v>146</v>
      </c>
      <c r="L351" t="s">
        <v>76</v>
      </c>
      <c r="M351" t="s">
        <v>41</v>
      </c>
      <c r="N351">
        <v>1</v>
      </c>
      <c r="O351">
        <v>9393</v>
      </c>
      <c r="P351">
        <v>0.25</v>
      </c>
      <c r="Q351">
        <v>5802</v>
      </c>
      <c r="R351">
        <v>7044.75</v>
      </c>
      <c r="S351">
        <v>5802</v>
      </c>
      <c r="T351">
        <v>1242.75</v>
      </c>
      <c r="U351">
        <v>0.17640796337698286</v>
      </c>
      <c r="V351" t="s">
        <v>42</v>
      </c>
    </row>
    <row r="352" spans="1:22" x14ac:dyDescent="0.3">
      <c r="A352" t="s">
        <v>437</v>
      </c>
      <c r="B352" s="33">
        <v>45030</v>
      </c>
      <c r="C352">
        <v>2023</v>
      </c>
      <c r="D352">
        <v>4</v>
      </c>
      <c r="E352" t="s">
        <v>4625</v>
      </c>
      <c r="F352" t="s">
        <v>4626</v>
      </c>
      <c r="G352" t="s">
        <v>51</v>
      </c>
      <c r="H352" t="s">
        <v>79</v>
      </c>
      <c r="I352" t="s">
        <v>80</v>
      </c>
      <c r="J352" t="s">
        <v>38</v>
      </c>
      <c r="K352" t="s">
        <v>39</v>
      </c>
      <c r="L352" t="s">
        <v>48</v>
      </c>
      <c r="M352" t="s">
        <v>49</v>
      </c>
      <c r="N352">
        <v>2</v>
      </c>
      <c r="O352">
        <v>49230</v>
      </c>
      <c r="P352">
        <v>0.05</v>
      </c>
      <c r="Q352">
        <v>42816</v>
      </c>
      <c r="R352">
        <v>93537</v>
      </c>
      <c r="S352">
        <v>85632</v>
      </c>
      <c r="T352">
        <v>7905</v>
      </c>
      <c r="U352">
        <v>8.451201128965008E-2</v>
      </c>
      <c r="V352" t="s">
        <v>42</v>
      </c>
    </row>
    <row r="353" spans="1:22" x14ac:dyDescent="0.3">
      <c r="A353" t="s">
        <v>438</v>
      </c>
      <c r="B353" s="33">
        <v>45030</v>
      </c>
      <c r="C353">
        <v>2023</v>
      </c>
      <c r="D353">
        <v>4</v>
      </c>
      <c r="E353" t="s">
        <v>4625</v>
      </c>
      <c r="F353" t="s">
        <v>4626</v>
      </c>
      <c r="G353" t="s">
        <v>51</v>
      </c>
      <c r="H353" t="s">
        <v>52</v>
      </c>
      <c r="I353" t="s">
        <v>53</v>
      </c>
      <c r="J353" t="s">
        <v>81</v>
      </c>
      <c r="K353" t="s">
        <v>82</v>
      </c>
      <c r="L353" t="s">
        <v>40</v>
      </c>
      <c r="M353" t="s">
        <v>49</v>
      </c>
      <c r="N353">
        <v>2</v>
      </c>
      <c r="O353">
        <v>6950</v>
      </c>
      <c r="P353">
        <v>0.25</v>
      </c>
      <c r="Q353">
        <v>3817</v>
      </c>
      <c r="R353">
        <v>10425</v>
      </c>
      <c r="S353">
        <v>7634</v>
      </c>
      <c r="T353">
        <v>2791</v>
      </c>
      <c r="U353">
        <v>0.26772182254196641</v>
      </c>
      <c r="V353" t="s">
        <v>42</v>
      </c>
    </row>
    <row r="354" spans="1:22" x14ac:dyDescent="0.3">
      <c r="A354" t="s">
        <v>439</v>
      </c>
      <c r="B354" s="33">
        <v>45030</v>
      </c>
      <c r="C354">
        <v>2023</v>
      </c>
      <c r="D354">
        <v>4</v>
      </c>
      <c r="E354" t="s">
        <v>4625</v>
      </c>
      <c r="F354" t="s">
        <v>4626</v>
      </c>
      <c r="G354" t="s">
        <v>51</v>
      </c>
      <c r="H354" t="s">
        <v>106</v>
      </c>
      <c r="I354" t="s">
        <v>107</v>
      </c>
      <c r="J354" t="s">
        <v>46</v>
      </c>
      <c r="K354" t="s">
        <v>47</v>
      </c>
      <c r="L354" t="s">
        <v>40</v>
      </c>
      <c r="M354" t="s">
        <v>49</v>
      </c>
      <c r="N354">
        <v>2</v>
      </c>
      <c r="O354">
        <v>417</v>
      </c>
      <c r="P354">
        <v>0</v>
      </c>
      <c r="Q354">
        <v>190</v>
      </c>
      <c r="R354">
        <v>834</v>
      </c>
      <c r="S354">
        <v>380</v>
      </c>
      <c r="T354">
        <v>454</v>
      </c>
      <c r="U354">
        <v>0.54436450839328532</v>
      </c>
      <c r="V354" t="s">
        <v>42</v>
      </c>
    </row>
    <row r="355" spans="1:22" x14ac:dyDescent="0.3">
      <c r="A355" t="s">
        <v>3918</v>
      </c>
      <c r="B355" s="33">
        <v>45888</v>
      </c>
      <c r="C355">
        <v>2025</v>
      </c>
      <c r="D355">
        <v>8</v>
      </c>
      <c r="E355" t="s">
        <v>4627</v>
      </c>
      <c r="F355" t="s">
        <v>4624</v>
      </c>
      <c r="G355" t="s">
        <v>51</v>
      </c>
      <c r="H355" t="s">
        <v>79</v>
      </c>
      <c r="I355" t="s">
        <v>80</v>
      </c>
      <c r="J355" t="s">
        <v>46</v>
      </c>
      <c r="K355" t="s">
        <v>89</v>
      </c>
      <c r="L355" t="s">
        <v>40</v>
      </c>
      <c r="M355" t="s">
        <v>49</v>
      </c>
      <c r="N355">
        <v>3</v>
      </c>
      <c r="O355">
        <v>2290</v>
      </c>
      <c r="P355">
        <v>0.1</v>
      </c>
      <c r="Q355">
        <v>1342</v>
      </c>
      <c r="R355">
        <v>6183</v>
      </c>
      <c r="S355">
        <v>4026</v>
      </c>
      <c r="T355">
        <v>2157</v>
      </c>
      <c r="U355">
        <v>0.34885977680737507</v>
      </c>
      <c r="V355" t="s">
        <v>42</v>
      </c>
    </row>
    <row r="356" spans="1:22" x14ac:dyDescent="0.3">
      <c r="A356" t="s">
        <v>441</v>
      </c>
      <c r="B356" s="33">
        <v>45030</v>
      </c>
      <c r="C356">
        <v>2023</v>
      </c>
      <c r="D356">
        <v>4</v>
      </c>
      <c r="E356" t="s">
        <v>4625</v>
      </c>
      <c r="F356" t="s">
        <v>4626</v>
      </c>
      <c r="G356" t="s">
        <v>51</v>
      </c>
      <c r="H356" t="s">
        <v>106</v>
      </c>
      <c r="I356" t="s">
        <v>107</v>
      </c>
      <c r="J356" t="s">
        <v>54</v>
      </c>
      <c r="K356" t="s">
        <v>99</v>
      </c>
      <c r="L356" t="s">
        <v>40</v>
      </c>
      <c r="M356" t="s">
        <v>56</v>
      </c>
      <c r="N356">
        <v>4</v>
      </c>
      <c r="O356">
        <v>1662</v>
      </c>
      <c r="P356">
        <v>0.05</v>
      </c>
      <c r="Q356">
        <v>887</v>
      </c>
      <c r="R356">
        <v>6315.5999999999995</v>
      </c>
      <c r="S356">
        <v>3548</v>
      </c>
      <c r="T356">
        <v>2767.5999999999995</v>
      </c>
      <c r="U356">
        <v>0.4382164798277281</v>
      </c>
      <c r="V356" t="s">
        <v>42</v>
      </c>
    </row>
    <row r="357" spans="1:22" x14ac:dyDescent="0.3">
      <c r="A357" t="s">
        <v>3917</v>
      </c>
      <c r="B357" s="33">
        <v>45888</v>
      </c>
      <c r="C357">
        <v>2025</v>
      </c>
      <c r="D357">
        <v>8</v>
      </c>
      <c r="E357" t="s">
        <v>4627</v>
      </c>
      <c r="F357" t="s">
        <v>4624</v>
      </c>
      <c r="G357" t="s">
        <v>51</v>
      </c>
      <c r="H357" t="s">
        <v>106</v>
      </c>
      <c r="I357" t="s">
        <v>107</v>
      </c>
      <c r="J357" t="s">
        <v>46</v>
      </c>
      <c r="K357" t="s">
        <v>89</v>
      </c>
      <c r="L357" t="s">
        <v>76</v>
      </c>
      <c r="M357" t="s">
        <v>56</v>
      </c>
      <c r="N357">
        <v>1</v>
      </c>
      <c r="O357">
        <v>2412</v>
      </c>
      <c r="P357">
        <v>0.05</v>
      </c>
      <c r="Q357">
        <v>1412</v>
      </c>
      <c r="R357">
        <v>2291.4</v>
      </c>
      <c r="S357">
        <v>1412</v>
      </c>
      <c r="T357">
        <v>879.40000000000009</v>
      </c>
      <c r="U357">
        <v>0.38378284018503972</v>
      </c>
      <c r="V357" t="s">
        <v>42</v>
      </c>
    </row>
    <row r="358" spans="1:22" x14ac:dyDescent="0.3">
      <c r="A358" t="s">
        <v>443</v>
      </c>
      <c r="B358" s="33">
        <v>45030</v>
      </c>
      <c r="C358">
        <v>2023</v>
      </c>
      <c r="D358">
        <v>4</v>
      </c>
      <c r="E358" t="s">
        <v>4625</v>
      </c>
      <c r="F358" t="s">
        <v>4626</v>
      </c>
      <c r="G358" t="s">
        <v>51</v>
      </c>
      <c r="H358" t="s">
        <v>52</v>
      </c>
      <c r="I358" t="s">
        <v>53</v>
      </c>
      <c r="J358" t="s">
        <v>38</v>
      </c>
      <c r="K358" t="s">
        <v>104</v>
      </c>
      <c r="L358" t="s">
        <v>40</v>
      </c>
      <c r="M358" t="s">
        <v>49</v>
      </c>
      <c r="N358">
        <v>3</v>
      </c>
      <c r="O358">
        <v>1379</v>
      </c>
      <c r="P358">
        <v>0.05</v>
      </c>
      <c r="Q358">
        <v>673</v>
      </c>
      <c r="R358">
        <v>3930.1499999999996</v>
      </c>
      <c r="S358">
        <v>2019</v>
      </c>
      <c r="T358">
        <v>1911.1499999999996</v>
      </c>
      <c r="U358">
        <v>0.48627914965077662</v>
      </c>
      <c r="V358" t="s">
        <v>42</v>
      </c>
    </row>
    <row r="359" spans="1:22" x14ac:dyDescent="0.3">
      <c r="A359" t="s">
        <v>3911</v>
      </c>
      <c r="B359" s="33">
        <v>45886</v>
      </c>
      <c r="C359">
        <v>2025</v>
      </c>
      <c r="D359">
        <v>8</v>
      </c>
      <c r="E359" t="s">
        <v>4627</v>
      </c>
      <c r="F359" t="s">
        <v>4624</v>
      </c>
      <c r="G359" t="s">
        <v>51</v>
      </c>
      <c r="H359" t="s">
        <v>52</v>
      </c>
      <c r="I359" t="s">
        <v>53</v>
      </c>
      <c r="J359" t="s">
        <v>54</v>
      </c>
      <c r="K359" t="s">
        <v>55</v>
      </c>
      <c r="L359" t="s">
        <v>48</v>
      </c>
      <c r="M359" t="s">
        <v>49</v>
      </c>
      <c r="N359">
        <v>2</v>
      </c>
      <c r="O359">
        <v>2565</v>
      </c>
      <c r="P359">
        <v>0.15</v>
      </c>
      <c r="Q359">
        <v>1496</v>
      </c>
      <c r="R359">
        <v>4360.5</v>
      </c>
      <c r="S359">
        <v>2992</v>
      </c>
      <c r="T359">
        <v>1368.5</v>
      </c>
      <c r="U359">
        <v>0.31384015594541909</v>
      </c>
      <c r="V359" t="s">
        <v>42</v>
      </c>
    </row>
    <row r="360" spans="1:22" x14ac:dyDescent="0.3">
      <c r="A360" t="s">
        <v>3909</v>
      </c>
      <c r="B360" s="33">
        <v>45885</v>
      </c>
      <c r="C360">
        <v>2025</v>
      </c>
      <c r="D360">
        <v>8</v>
      </c>
      <c r="E360" t="s">
        <v>4627</v>
      </c>
      <c r="F360" t="s">
        <v>4624</v>
      </c>
      <c r="G360" t="s">
        <v>51</v>
      </c>
      <c r="H360" t="s">
        <v>106</v>
      </c>
      <c r="I360" t="s">
        <v>107</v>
      </c>
      <c r="J360" t="s">
        <v>38</v>
      </c>
      <c r="K360" t="s">
        <v>104</v>
      </c>
      <c r="L360" t="s">
        <v>40</v>
      </c>
      <c r="M360" t="s">
        <v>41</v>
      </c>
      <c r="N360">
        <v>2</v>
      </c>
      <c r="O360">
        <v>1555</v>
      </c>
      <c r="P360">
        <v>0.2</v>
      </c>
      <c r="Q360">
        <v>788</v>
      </c>
      <c r="R360">
        <v>2488</v>
      </c>
      <c r="S360">
        <v>1576</v>
      </c>
      <c r="T360">
        <v>912</v>
      </c>
      <c r="U360">
        <v>0.36655948553054662</v>
      </c>
      <c r="V360" t="s">
        <v>42</v>
      </c>
    </row>
    <row r="361" spans="1:22" x14ac:dyDescent="0.3">
      <c r="A361" t="s">
        <v>3908</v>
      </c>
      <c r="B361" s="33">
        <v>45885</v>
      </c>
      <c r="C361">
        <v>2025</v>
      </c>
      <c r="D361">
        <v>8</v>
      </c>
      <c r="E361" t="s">
        <v>4627</v>
      </c>
      <c r="F361" t="s">
        <v>4624</v>
      </c>
      <c r="G361" t="s">
        <v>51</v>
      </c>
      <c r="H361" t="s">
        <v>79</v>
      </c>
      <c r="I361" t="s">
        <v>80</v>
      </c>
      <c r="J361" t="s">
        <v>81</v>
      </c>
      <c r="K361" t="s">
        <v>94</v>
      </c>
      <c r="L361" t="s">
        <v>40</v>
      </c>
      <c r="M361" t="s">
        <v>41</v>
      </c>
      <c r="N361">
        <v>2</v>
      </c>
      <c r="O361">
        <v>34458</v>
      </c>
      <c r="P361">
        <v>0.35</v>
      </c>
      <c r="Q361">
        <v>23685</v>
      </c>
      <c r="R361">
        <v>44795.4</v>
      </c>
      <c r="S361">
        <v>47370</v>
      </c>
      <c r="T361">
        <v>-2574.5999999999985</v>
      </c>
      <c r="U361">
        <v>-5.7474651415100622E-2</v>
      </c>
      <c r="V361" t="s">
        <v>42</v>
      </c>
    </row>
    <row r="362" spans="1:22" x14ac:dyDescent="0.3">
      <c r="A362" t="s">
        <v>447</v>
      </c>
      <c r="B362" s="33">
        <v>45032</v>
      </c>
      <c r="C362">
        <v>2023</v>
      </c>
      <c r="D362">
        <v>4</v>
      </c>
      <c r="E362" t="s">
        <v>4625</v>
      </c>
      <c r="F362" t="s">
        <v>4626</v>
      </c>
      <c r="G362" t="s">
        <v>51</v>
      </c>
      <c r="H362" t="s">
        <v>52</v>
      </c>
      <c r="I362" t="s">
        <v>53</v>
      </c>
      <c r="J362" t="s">
        <v>38</v>
      </c>
      <c r="K362" t="s">
        <v>104</v>
      </c>
      <c r="L362" t="s">
        <v>76</v>
      </c>
      <c r="M362" t="s">
        <v>41</v>
      </c>
      <c r="N362">
        <v>1</v>
      </c>
      <c r="O362">
        <v>1397</v>
      </c>
      <c r="P362">
        <v>0.2</v>
      </c>
      <c r="Q362">
        <v>698</v>
      </c>
      <c r="R362">
        <v>1117.6000000000001</v>
      </c>
      <c r="S362">
        <v>698</v>
      </c>
      <c r="T362">
        <v>419.60000000000014</v>
      </c>
      <c r="U362">
        <v>0.37544738725841098</v>
      </c>
      <c r="V362" t="s">
        <v>42</v>
      </c>
    </row>
    <row r="363" spans="1:22" x14ac:dyDescent="0.3">
      <c r="A363" t="s">
        <v>448</v>
      </c>
      <c r="B363" s="33">
        <v>45032</v>
      </c>
      <c r="C363">
        <v>2023</v>
      </c>
      <c r="D363">
        <v>4</v>
      </c>
      <c r="E363" t="s">
        <v>4625</v>
      </c>
      <c r="F363" t="s">
        <v>4626</v>
      </c>
      <c r="G363" t="s">
        <v>51</v>
      </c>
      <c r="H363" t="s">
        <v>79</v>
      </c>
      <c r="I363" t="s">
        <v>80</v>
      </c>
      <c r="J363" t="s">
        <v>54</v>
      </c>
      <c r="K363" t="s">
        <v>99</v>
      </c>
      <c r="L363" t="s">
        <v>76</v>
      </c>
      <c r="M363" t="s">
        <v>56</v>
      </c>
      <c r="N363">
        <v>3</v>
      </c>
      <c r="O363">
        <v>1843</v>
      </c>
      <c r="P363">
        <v>0</v>
      </c>
      <c r="Q363">
        <v>976</v>
      </c>
      <c r="R363">
        <v>5529</v>
      </c>
      <c r="S363">
        <v>2928</v>
      </c>
      <c r="T363">
        <v>2601</v>
      </c>
      <c r="U363">
        <v>0.47042864894194247</v>
      </c>
      <c r="V363" t="s">
        <v>42</v>
      </c>
    </row>
    <row r="364" spans="1:22" x14ac:dyDescent="0.3">
      <c r="A364" t="s">
        <v>3906</v>
      </c>
      <c r="B364" s="33">
        <v>45884</v>
      </c>
      <c r="C364">
        <v>2025</v>
      </c>
      <c r="D364">
        <v>8</v>
      </c>
      <c r="E364" t="s">
        <v>4627</v>
      </c>
      <c r="F364" t="s">
        <v>4624</v>
      </c>
      <c r="G364" t="s">
        <v>51</v>
      </c>
      <c r="H364" t="s">
        <v>52</v>
      </c>
      <c r="I364" t="s">
        <v>53</v>
      </c>
      <c r="J364" t="s">
        <v>46</v>
      </c>
      <c r="K364" t="s">
        <v>66</v>
      </c>
      <c r="L364" t="s">
        <v>48</v>
      </c>
      <c r="M364" t="s">
        <v>49</v>
      </c>
      <c r="N364">
        <v>2</v>
      </c>
      <c r="O364">
        <v>276</v>
      </c>
      <c r="P364">
        <v>0.1</v>
      </c>
      <c r="Q364">
        <v>111</v>
      </c>
      <c r="R364">
        <v>496.8</v>
      </c>
      <c r="S364">
        <v>222</v>
      </c>
      <c r="T364">
        <v>274.8</v>
      </c>
      <c r="U364">
        <v>0.5531400966183575</v>
      </c>
      <c r="V364" t="s">
        <v>42</v>
      </c>
    </row>
    <row r="365" spans="1:22" x14ac:dyDescent="0.3">
      <c r="A365" t="s">
        <v>3905</v>
      </c>
      <c r="B365" s="33">
        <v>45884</v>
      </c>
      <c r="C365">
        <v>2025</v>
      </c>
      <c r="D365">
        <v>8</v>
      </c>
      <c r="E365" t="s">
        <v>4627</v>
      </c>
      <c r="F365" t="s">
        <v>4624</v>
      </c>
      <c r="G365" t="s">
        <v>51</v>
      </c>
      <c r="H365" t="s">
        <v>52</v>
      </c>
      <c r="I365" t="s">
        <v>53</v>
      </c>
      <c r="J365" t="s">
        <v>46</v>
      </c>
      <c r="K365" t="s">
        <v>47</v>
      </c>
      <c r="L365" t="s">
        <v>48</v>
      </c>
      <c r="M365" t="s">
        <v>56</v>
      </c>
      <c r="N365">
        <v>2</v>
      </c>
      <c r="O365">
        <v>453</v>
      </c>
      <c r="P365">
        <v>0.05</v>
      </c>
      <c r="Q365">
        <v>199</v>
      </c>
      <c r="R365">
        <v>860.69999999999993</v>
      </c>
      <c r="S365">
        <v>398</v>
      </c>
      <c r="T365">
        <v>462.69999999999993</v>
      </c>
      <c r="U365">
        <v>0.53758568606947832</v>
      </c>
      <c r="V365" t="s">
        <v>42</v>
      </c>
    </row>
    <row r="366" spans="1:22" x14ac:dyDescent="0.3">
      <c r="A366" t="s">
        <v>3904</v>
      </c>
      <c r="B366" s="33">
        <v>45884</v>
      </c>
      <c r="C366">
        <v>2025</v>
      </c>
      <c r="D366">
        <v>8</v>
      </c>
      <c r="E366" t="s">
        <v>4627</v>
      </c>
      <c r="F366" t="s">
        <v>4624</v>
      </c>
      <c r="G366" t="s">
        <v>51</v>
      </c>
      <c r="H366" t="s">
        <v>106</v>
      </c>
      <c r="I366" t="s">
        <v>107</v>
      </c>
      <c r="J366" t="s">
        <v>46</v>
      </c>
      <c r="K366" t="s">
        <v>66</v>
      </c>
      <c r="L366" t="s">
        <v>76</v>
      </c>
      <c r="M366" t="s">
        <v>49</v>
      </c>
      <c r="N366">
        <v>1</v>
      </c>
      <c r="O366">
        <v>320</v>
      </c>
      <c r="P366">
        <v>0</v>
      </c>
      <c r="Q366">
        <v>128</v>
      </c>
      <c r="R366">
        <v>320</v>
      </c>
      <c r="S366">
        <v>128</v>
      </c>
      <c r="T366">
        <v>192</v>
      </c>
      <c r="U366">
        <v>0.6</v>
      </c>
      <c r="V366" t="s">
        <v>42</v>
      </c>
    </row>
    <row r="367" spans="1:22" x14ac:dyDescent="0.3">
      <c r="A367" t="s">
        <v>3901</v>
      </c>
      <c r="B367" s="33">
        <v>45884</v>
      </c>
      <c r="C367">
        <v>2025</v>
      </c>
      <c r="D367">
        <v>8</v>
      </c>
      <c r="E367" t="s">
        <v>4627</v>
      </c>
      <c r="F367" t="s">
        <v>4624</v>
      </c>
      <c r="G367" t="s">
        <v>51</v>
      </c>
      <c r="H367" t="s">
        <v>106</v>
      </c>
      <c r="I367" t="s">
        <v>107</v>
      </c>
      <c r="J367" t="s">
        <v>54</v>
      </c>
      <c r="K367" t="s">
        <v>99</v>
      </c>
      <c r="L367" t="s">
        <v>48</v>
      </c>
      <c r="M367" t="s">
        <v>49</v>
      </c>
      <c r="N367">
        <v>8</v>
      </c>
      <c r="O367">
        <v>1976</v>
      </c>
      <c r="P367">
        <v>0.1</v>
      </c>
      <c r="Q367">
        <v>1022</v>
      </c>
      <c r="R367">
        <v>14227.2</v>
      </c>
      <c r="S367">
        <v>8176</v>
      </c>
      <c r="T367">
        <v>6051.2000000000007</v>
      </c>
      <c r="U367">
        <v>0.42532613585245166</v>
      </c>
      <c r="V367" t="s">
        <v>42</v>
      </c>
    </row>
    <row r="368" spans="1:22" x14ac:dyDescent="0.3">
      <c r="A368" t="s">
        <v>3899</v>
      </c>
      <c r="B368" s="33">
        <v>45883</v>
      </c>
      <c r="C368">
        <v>2025</v>
      </c>
      <c r="D368">
        <v>8</v>
      </c>
      <c r="E368" t="s">
        <v>4627</v>
      </c>
      <c r="F368" t="s">
        <v>4624</v>
      </c>
      <c r="G368" t="s">
        <v>51</v>
      </c>
      <c r="H368" t="s">
        <v>79</v>
      </c>
      <c r="I368" t="s">
        <v>80</v>
      </c>
      <c r="J368" t="s">
        <v>81</v>
      </c>
      <c r="K368" t="s">
        <v>146</v>
      </c>
      <c r="L368" t="s">
        <v>40</v>
      </c>
      <c r="M368" t="s">
        <v>49</v>
      </c>
      <c r="N368">
        <v>2</v>
      </c>
      <c r="O368">
        <v>9404</v>
      </c>
      <c r="P368">
        <v>0.2</v>
      </c>
      <c r="Q368">
        <v>6004</v>
      </c>
      <c r="R368">
        <v>15046.400000000001</v>
      </c>
      <c r="S368">
        <v>12008</v>
      </c>
      <c r="T368">
        <v>3038.4000000000015</v>
      </c>
      <c r="U368">
        <v>0.20193534666099539</v>
      </c>
      <c r="V368" t="s">
        <v>42</v>
      </c>
    </row>
    <row r="369" spans="1:22" x14ac:dyDescent="0.3">
      <c r="A369" t="s">
        <v>454</v>
      </c>
      <c r="B369" s="33">
        <v>45033</v>
      </c>
      <c r="C369">
        <v>2023</v>
      </c>
      <c r="D369">
        <v>4</v>
      </c>
      <c r="E369" t="s">
        <v>4625</v>
      </c>
      <c r="F369" t="s">
        <v>4626</v>
      </c>
      <c r="G369" t="s">
        <v>51</v>
      </c>
      <c r="H369" t="s">
        <v>106</v>
      </c>
      <c r="I369" t="s">
        <v>107</v>
      </c>
      <c r="J369" t="s">
        <v>38</v>
      </c>
      <c r="K369" t="s">
        <v>104</v>
      </c>
      <c r="L369" t="s">
        <v>76</v>
      </c>
      <c r="M369" t="s">
        <v>56</v>
      </c>
      <c r="N369">
        <v>1</v>
      </c>
      <c r="O369">
        <v>1445</v>
      </c>
      <c r="P369">
        <v>0.15</v>
      </c>
      <c r="Q369">
        <v>708</v>
      </c>
      <c r="R369">
        <v>1228.25</v>
      </c>
      <c r="S369">
        <v>708</v>
      </c>
      <c r="T369">
        <v>520.25</v>
      </c>
      <c r="U369">
        <v>0.4235701200895583</v>
      </c>
      <c r="V369" t="s">
        <v>42</v>
      </c>
    </row>
    <row r="370" spans="1:22" x14ac:dyDescent="0.3">
      <c r="A370" t="s">
        <v>455</v>
      </c>
      <c r="B370" s="33">
        <v>45033</v>
      </c>
      <c r="C370">
        <v>2023</v>
      </c>
      <c r="D370">
        <v>4</v>
      </c>
      <c r="E370" t="s">
        <v>4625</v>
      </c>
      <c r="F370" t="s">
        <v>4626</v>
      </c>
      <c r="G370" t="s">
        <v>51</v>
      </c>
      <c r="H370" t="s">
        <v>106</v>
      </c>
      <c r="I370" t="s">
        <v>107</v>
      </c>
      <c r="J370" t="s">
        <v>38</v>
      </c>
      <c r="K370" t="s">
        <v>104</v>
      </c>
      <c r="L370" t="s">
        <v>40</v>
      </c>
      <c r="M370" t="s">
        <v>56</v>
      </c>
      <c r="N370">
        <v>1</v>
      </c>
      <c r="O370">
        <v>1429</v>
      </c>
      <c r="P370">
        <v>0.05</v>
      </c>
      <c r="Q370">
        <v>724</v>
      </c>
      <c r="R370">
        <v>1357.55</v>
      </c>
      <c r="S370">
        <v>724</v>
      </c>
      <c r="T370">
        <v>633.54999999999995</v>
      </c>
      <c r="U370">
        <v>0.46668630989650473</v>
      </c>
      <c r="V370" t="s">
        <v>42</v>
      </c>
    </row>
    <row r="371" spans="1:22" x14ac:dyDescent="0.3">
      <c r="A371" t="s">
        <v>3898</v>
      </c>
      <c r="B371" s="33">
        <v>45883</v>
      </c>
      <c r="C371">
        <v>2025</v>
      </c>
      <c r="D371">
        <v>8</v>
      </c>
      <c r="E371" t="s">
        <v>4627</v>
      </c>
      <c r="F371" t="s">
        <v>4624</v>
      </c>
      <c r="G371" t="s">
        <v>51</v>
      </c>
      <c r="H371" t="s">
        <v>106</v>
      </c>
      <c r="I371" t="s">
        <v>107</v>
      </c>
      <c r="J371" t="s">
        <v>46</v>
      </c>
      <c r="K371" t="s">
        <v>89</v>
      </c>
      <c r="L371" t="s">
        <v>76</v>
      </c>
      <c r="M371" t="s">
        <v>49</v>
      </c>
      <c r="N371">
        <v>1</v>
      </c>
      <c r="O371">
        <v>2210</v>
      </c>
      <c r="P371">
        <v>0.1</v>
      </c>
      <c r="Q371">
        <v>1305</v>
      </c>
      <c r="R371">
        <v>1989</v>
      </c>
      <c r="S371">
        <v>1305</v>
      </c>
      <c r="T371">
        <v>684</v>
      </c>
      <c r="U371">
        <v>0.34389140271493213</v>
      </c>
      <c r="V371" t="s">
        <v>42</v>
      </c>
    </row>
    <row r="372" spans="1:22" x14ac:dyDescent="0.3">
      <c r="A372" t="s">
        <v>457</v>
      </c>
      <c r="B372" s="33">
        <v>45034</v>
      </c>
      <c r="C372">
        <v>2023</v>
      </c>
      <c r="D372">
        <v>4</v>
      </c>
      <c r="E372" t="s">
        <v>4625</v>
      </c>
      <c r="F372" t="s">
        <v>4626</v>
      </c>
      <c r="G372" t="s">
        <v>51</v>
      </c>
      <c r="H372" t="s">
        <v>79</v>
      </c>
      <c r="I372" t="s">
        <v>80</v>
      </c>
      <c r="J372" t="s">
        <v>38</v>
      </c>
      <c r="K372" t="s">
        <v>39</v>
      </c>
      <c r="L372" t="s">
        <v>40</v>
      </c>
      <c r="M372" t="s">
        <v>56</v>
      </c>
      <c r="N372">
        <v>1</v>
      </c>
      <c r="O372">
        <v>56910</v>
      </c>
      <c r="P372">
        <v>0.05</v>
      </c>
      <c r="Q372">
        <v>48765</v>
      </c>
      <c r="R372">
        <v>54064.5</v>
      </c>
      <c r="S372">
        <v>48765</v>
      </c>
      <c r="T372">
        <v>5299.5</v>
      </c>
      <c r="U372">
        <v>9.802180728574203E-2</v>
      </c>
      <c r="V372" t="s">
        <v>42</v>
      </c>
    </row>
    <row r="373" spans="1:22" x14ac:dyDescent="0.3">
      <c r="A373" t="s">
        <v>3897</v>
      </c>
      <c r="B373" s="33">
        <v>45883</v>
      </c>
      <c r="C373">
        <v>2025</v>
      </c>
      <c r="D373">
        <v>8</v>
      </c>
      <c r="E373" t="s">
        <v>4627</v>
      </c>
      <c r="F373" t="s">
        <v>4624</v>
      </c>
      <c r="G373" t="s">
        <v>51</v>
      </c>
      <c r="H373" t="s">
        <v>52</v>
      </c>
      <c r="I373" t="s">
        <v>53</v>
      </c>
      <c r="J373" t="s">
        <v>38</v>
      </c>
      <c r="K373" t="s">
        <v>118</v>
      </c>
      <c r="L373" t="s">
        <v>40</v>
      </c>
      <c r="M373" t="s">
        <v>56</v>
      </c>
      <c r="N373">
        <v>1</v>
      </c>
      <c r="O373">
        <v>17151</v>
      </c>
      <c r="P373">
        <v>0</v>
      </c>
      <c r="Q373">
        <v>13326</v>
      </c>
      <c r="R373">
        <v>17151</v>
      </c>
      <c r="S373">
        <v>13326</v>
      </c>
      <c r="T373">
        <v>3825</v>
      </c>
      <c r="U373">
        <v>0.22301906594367676</v>
      </c>
      <c r="V373" t="s">
        <v>42</v>
      </c>
    </row>
    <row r="374" spans="1:22" x14ac:dyDescent="0.3">
      <c r="A374" t="s">
        <v>3890</v>
      </c>
      <c r="B374" s="33">
        <v>45880</v>
      </c>
      <c r="C374">
        <v>2025</v>
      </c>
      <c r="D374">
        <v>8</v>
      </c>
      <c r="E374" t="s">
        <v>4627</v>
      </c>
      <c r="F374" t="s">
        <v>4624</v>
      </c>
      <c r="G374" t="s">
        <v>51</v>
      </c>
      <c r="H374" t="s">
        <v>52</v>
      </c>
      <c r="I374" t="s">
        <v>53</v>
      </c>
      <c r="J374" t="s">
        <v>46</v>
      </c>
      <c r="K374" t="s">
        <v>61</v>
      </c>
      <c r="L374" t="s">
        <v>76</v>
      </c>
      <c r="M374" t="s">
        <v>41</v>
      </c>
      <c r="N374">
        <v>5</v>
      </c>
      <c r="O374">
        <v>269</v>
      </c>
      <c r="P374">
        <v>0.05</v>
      </c>
      <c r="Q374">
        <v>114</v>
      </c>
      <c r="R374">
        <v>1277.75</v>
      </c>
      <c r="S374">
        <v>570</v>
      </c>
      <c r="T374">
        <v>707.75</v>
      </c>
      <c r="U374">
        <v>0.55390334572490707</v>
      </c>
      <c r="V374" t="s">
        <v>42</v>
      </c>
    </row>
    <row r="375" spans="1:22" x14ac:dyDescent="0.3">
      <c r="A375" t="s">
        <v>3888</v>
      </c>
      <c r="B375" s="33">
        <v>45880</v>
      </c>
      <c r="C375">
        <v>2025</v>
      </c>
      <c r="D375">
        <v>8</v>
      </c>
      <c r="E375" t="s">
        <v>4627</v>
      </c>
      <c r="F375" t="s">
        <v>4624</v>
      </c>
      <c r="G375" t="s">
        <v>51</v>
      </c>
      <c r="H375" t="s">
        <v>52</v>
      </c>
      <c r="I375" t="s">
        <v>53</v>
      </c>
      <c r="J375" t="s">
        <v>54</v>
      </c>
      <c r="K375" t="s">
        <v>55</v>
      </c>
      <c r="L375" t="s">
        <v>48</v>
      </c>
      <c r="M375" t="s">
        <v>56</v>
      </c>
      <c r="N375">
        <v>2</v>
      </c>
      <c r="O375">
        <v>2913</v>
      </c>
      <c r="P375">
        <v>0</v>
      </c>
      <c r="Q375">
        <v>1736</v>
      </c>
      <c r="R375">
        <v>5826</v>
      </c>
      <c r="S375">
        <v>3472</v>
      </c>
      <c r="T375">
        <v>2354</v>
      </c>
      <c r="U375">
        <v>0.40405080672845861</v>
      </c>
      <c r="V375" t="s">
        <v>42</v>
      </c>
    </row>
    <row r="376" spans="1:22" x14ac:dyDescent="0.3">
      <c r="A376" t="s">
        <v>3883</v>
      </c>
      <c r="B376" s="33">
        <v>45878</v>
      </c>
      <c r="C376">
        <v>2025</v>
      </c>
      <c r="D376">
        <v>8</v>
      </c>
      <c r="E376" t="s">
        <v>4627</v>
      </c>
      <c r="F376" t="s">
        <v>4624</v>
      </c>
      <c r="G376" t="s">
        <v>51</v>
      </c>
      <c r="H376" t="s">
        <v>106</v>
      </c>
      <c r="I376" t="s">
        <v>107</v>
      </c>
      <c r="J376" t="s">
        <v>38</v>
      </c>
      <c r="K376" t="s">
        <v>118</v>
      </c>
      <c r="L376" t="s">
        <v>40</v>
      </c>
      <c r="M376" t="s">
        <v>56</v>
      </c>
      <c r="N376">
        <v>2</v>
      </c>
      <c r="O376">
        <v>17035</v>
      </c>
      <c r="P376">
        <v>0.1</v>
      </c>
      <c r="Q376">
        <v>13200</v>
      </c>
      <c r="R376">
        <v>30663</v>
      </c>
      <c r="S376">
        <v>26400</v>
      </c>
      <c r="T376">
        <v>4263</v>
      </c>
      <c r="U376">
        <v>0.13902749241757167</v>
      </c>
      <c r="V376" t="s">
        <v>42</v>
      </c>
    </row>
    <row r="377" spans="1:22" x14ac:dyDescent="0.3">
      <c r="A377" t="s">
        <v>3882</v>
      </c>
      <c r="B377" s="33">
        <v>45878</v>
      </c>
      <c r="C377">
        <v>2025</v>
      </c>
      <c r="D377">
        <v>8</v>
      </c>
      <c r="E377" t="s">
        <v>4627</v>
      </c>
      <c r="F377" t="s">
        <v>4624</v>
      </c>
      <c r="G377" t="s">
        <v>51</v>
      </c>
      <c r="H377" t="s">
        <v>106</v>
      </c>
      <c r="I377" t="s">
        <v>107</v>
      </c>
      <c r="J377" t="s">
        <v>46</v>
      </c>
      <c r="K377" t="s">
        <v>47</v>
      </c>
      <c r="L377" t="s">
        <v>40</v>
      </c>
      <c r="M377" t="s">
        <v>41</v>
      </c>
      <c r="N377">
        <v>2</v>
      </c>
      <c r="O377">
        <v>424</v>
      </c>
      <c r="P377">
        <v>0.05</v>
      </c>
      <c r="Q377">
        <v>188</v>
      </c>
      <c r="R377">
        <v>805.59999999999991</v>
      </c>
      <c r="S377">
        <v>376</v>
      </c>
      <c r="T377">
        <v>429.59999999999991</v>
      </c>
      <c r="U377">
        <v>0.53326713008937432</v>
      </c>
      <c r="V377" t="s">
        <v>42</v>
      </c>
    </row>
    <row r="378" spans="1:22" x14ac:dyDescent="0.3">
      <c r="A378" t="s">
        <v>463</v>
      </c>
      <c r="B378" s="33">
        <v>45036</v>
      </c>
      <c r="C378">
        <v>2023</v>
      </c>
      <c r="D378">
        <v>4</v>
      </c>
      <c r="E378" t="s">
        <v>4625</v>
      </c>
      <c r="F378" t="s">
        <v>4626</v>
      </c>
      <c r="G378" t="s">
        <v>51</v>
      </c>
      <c r="H378" t="s">
        <v>52</v>
      </c>
      <c r="I378" t="s">
        <v>53</v>
      </c>
      <c r="J378" t="s">
        <v>81</v>
      </c>
      <c r="K378" t="s">
        <v>130</v>
      </c>
      <c r="L378" t="s">
        <v>40</v>
      </c>
      <c r="M378" t="s">
        <v>49</v>
      </c>
      <c r="N378">
        <v>2</v>
      </c>
      <c r="O378">
        <v>15309</v>
      </c>
      <c r="P378">
        <v>0.3</v>
      </c>
      <c r="Q378">
        <v>9423</v>
      </c>
      <c r="R378">
        <v>21432.6</v>
      </c>
      <c r="S378">
        <v>18846</v>
      </c>
      <c r="T378">
        <v>2586.5999999999985</v>
      </c>
      <c r="U378">
        <v>0.12068531116150158</v>
      </c>
      <c r="V378" t="s">
        <v>42</v>
      </c>
    </row>
    <row r="379" spans="1:22" x14ac:dyDescent="0.3">
      <c r="A379" t="s">
        <v>464</v>
      </c>
      <c r="B379" s="33">
        <v>45036</v>
      </c>
      <c r="C379">
        <v>2023</v>
      </c>
      <c r="D379">
        <v>4</v>
      </c>
      <c r="E379" t="s">
        <v>4625</v>
      </c>
      <c r="F379" t="s">
        <v>4626</v>
      </c>
      <c r="G379" t="s">
        <v>51</v>
      </c>
      <c r="H379" t="s">
        <v>106</v>
      </c>
      <c r="I379" t="s">
        <v>107</v>
      </c>
      <c r="J379" t="s">
        <v>38</v>
      </c>
      <c r="K379" t="s">
        <v>104</v>
      </c>
      <c r="L379" t="s">
        <v>76</v>
      </c>
      <c r="M379" t="s">
        <v>49</v>
      </c>
      <c r="N379">
        <v>2</v>
      </c>
      <c r="O379">
        <v>1509</v>
      </c>
      <c r="P379">
        <v>0.1</v>
      </c>
      <c r="Q379">
        <v>764</v>
      </c>
      <c r="R379">
        <v>2716.2000000000003</v>
      </c>
      <c r="S379">
        <v>1528</v>
      </c>
      <c r="T379">
        <v>1188.2000000000003</v>
      </c>
      <c r="U379">
        <v>0.43744937780723075</v>
      </c>
      <c r="V379" t="s">
        <v>42</v>
      </c>
    </row>
    <row r="380" spans="1:22" x14ac:dyDescent="0.3">
      <c r="A380" t="s">
        <v>3876</v>
      </c>
      <c r="B380" s="33">
        <v>45877</v>
      </c>
      <c r="C380">
        <v>2025</v>
      </c>
      <c r="D380">
        <v>8</v>
      </c>
      <c r="E380" t="s">
        <v>4627</v>
      </c>
      <c r="F380" t="s">
        <v>4624</v>
      </c>
      <c r="G380" t="s">
        <v>51</v>
      </c>
      <c r="H380" t="s">
        <v>79</v>
      </c>
      <c r="I380" t="s">
        <v>80</v>
      </c>
      <c r="J380" t="s">
        <v>38</v>
      </c>
      <c r="K380" t="s">
        <v>104</v>
      </c>
      <c r="L380" t="s">
        <v>40</v>
      </c>
      <c r="M380" t="s">
        <v>41</v>
      </c>
      <c r="N380">
        <v>1</v>
      </c>
      <c r="O380">
        <v>1626</v>
      </c>
      <c r="P380">
        <v>0.05</v>
      </c>
      <c r="Q380">
        <v>818</v>
      </c>
      <c r="R380">
        <v>1544.6999999999998</v>
      </c>
      <c r="S380">
        <v>818</v>
      </c>
      <c r="T380">
        <v>726.69999999999982</v>
      </c>
      <c r="U380">
        <v>0.47044733605230782</v>
      </c>
      <c r="V380" t="s">
        <v>42</v>
      </c>
    </row>
    <row r="381" spans="1:22" x14ac:dyDescent="0.3">
      <c r="A381" t="s">
        <v>3875</v>
      </c>
      <c r="B381" s="33">
        <v>45877</v>
      </c>
      <c r="C381">
        <v>2025</v>
      </c>
      <c r="D381">
        <v>8</v>
      </c>
      <c r="E381" t="s">
        <v>4627</v>
      </c>
      <c r="F381" t="s">
        <v>4624</v>
      </c>
      <c r="G381" t="s">
        <v>51</v>
      </c>
      <c r="H381" t="s">
        <v>52</v>
      </c>
      <c r="I381" t="s">
        <v>53</v>
      </c>
      <c r="J381" t="s">
        <v>38</v>
      </c>
      <c r="K381" t="s">
        <v>39</v>
      </c>
      <c r="L381" t="s">
        <v>40</v>
      </c>
      <c r="M381" t="s">
        <v>56</v>
      </c>
      <c r="N381">
        <v>1</v>
      </c>
      <c r="O381">
        <v>49191</v>
      </c>
      <c r="P381">
        <v>0</v>
      </c>
      <c r="Q381">
        <v>41078</v>
      </c>
      <c r="R381">
        <v>49191</v>
      </c>
      <c r="S381">
        <v>41078</v>
      </c>
      <c r="T381">
        <v>8113</v>
      </c>
      <c r="U381">
        <v>0.16492854383932021</v>
      </c>
      <c r="V381" t="s">
        <v>42</v>
      </c>
    </row>
    <row r="382" spans="1:22" x14ac:dyDescent="0.3">
      <c r="A382" t="s">
        <v>467</v>
      </c>
      <c r="B382" s="33">
        <v>45037</v>
      </c>
      <c r="C382">
        <v>2023</v>
      </c>
      <c r="D382">
        <v>4</v>
      </c>
      <c r="E382" t="s">
        <v>4625</v>
      </c>
      <c r="F382" t="s">
        <v>4626</v>
      </c>
      <c r="G382" t="s">
        <v>51</v>
      </c>
      <c r="H382" t="s">
        <v>106</v>
      </c>
      <c r="I382" t="s">
        <v>107</v>
      </c>
      <c r="J382" t="s">
        <v>38</v>
      </c>
      <c r="K382" t="s">
        <v>104</v>
      </c>
      <c r="L382" t="s">
        <v>48</v>
      </c>
      <c r="M382" t="s">
        <v>49</v>
      </c>
      <c r="N382">
        <v>1</v>
      </c>
      <c r="O382">
        <v>1459</v>
      </c>
      <c r="P382">
        <v>0.1</v>
      </c>
      <c r="Q382">
        <v>716</v>
      </c>
      <c r="R382">
        <v>1313.1000000000001</v>
      </c>
      <c r="S382">
        <v>716</v>
      </c>
      <c r="T382">
        <v>597.10000000000014</v>
      </c>
      <c r="U382">
        <v>0.45472545883786464</v>
      </c>
      <c r="V382" t="s">
        <v>42</v>
      </c>
    </row>
    <row r="383" spans="1:22" x14ac:dyDescent="0.3">
      <c r="A383" t="s">
        <v>3873</v>
      </c>
      <c r="B383" s="33">
        <v>45877</v>
      </c>
      <c r="C383">
        <v>2025</v>
      </c>
      <c r="D383">
        <v>8</v>
      </c>
      <c r="E383" t="s">
        <v>4627</v>
      </c>
      <c r="F383" t="s">
        <v>4624</v>
      </c>
      <c r="G383" t="s">
        <v>51</v>
      </c>
      <c r="H383" t="s">
        <v>106</v>
      </c>
      <c r="I383" t="s">
        <v>107</v>
      </c>
      <c r="J383" t="s">
        <v>81</v>
      </c>
      <c r="K383" t="s">
        <v>82</v>
      </c>
      <c r="L383" t="s">
        <v>76</v>
      </c>
      <c r="M383" t="s">
        <v>56</v>
      </c>
      <c r="N383">
        <v>5</v>
      </c>
      <c r="O383">
        <v>7105</v>
      </c>
      <c r="P383">
        <v>0.25</v>
      </c>
      <c r="Q383">
        <v>3966</v>
      </c>
      <c r="R383">
        <v>26643.75</v>
      </c>
      <c r="S383">
        <v>19830</v>
      </c>
      <c r="T383">
        <v>6813.75</v>
      </c>
      <c r="U383">
        <v>0.25573539760731878</v>
      </c>
      <c r="V383" t="s">
        <v>42</v>
      </c>
    </row>
    <row r="384" spans="1:22" x14ac:dyDescent="0.3">
      <c r="A384" t="s">
        <v>3872</v>
      </c>
      <c r="B384" s="33">
        <v>45877</v>
      </c>
      <c r="C384">
        <v>2025</v>
      </c>
      <c r="D384">
        <v>8</v>
      </c>
      <c r="E384" t="s">
        <v>4627</v>
      </c>
      <c r="F384" t="s">
        <v>4624</v>
      </c>
      <c r="G384" t="s">
        <v>51</v>
      </c>
      <c r="H384" t="s">
        <v>52</v>
      </c>
      <c r="I384" t="s">
        <v>53</v>
      </c>
      <c r="J384" t="s">
        <v>54</v>
      </c>
      <c r="K384" t="s">
        <v>99</v>
      </c>
      <c r="L384" t="s">
        <v>76</v>
      </c>
      <c r="M384" t="s">
        <v>41</v>
      </c>
      <c r="N384">
        <v>1</v>
      </c>
      <c r="O384">
        <v>1721</v>
      </c>
      <c r="P384">
        <v>0.05</v>
      </c>
      <c r="Q384">
        <v>884</v>
      </c>
      <c r="R384">
        <v>1634.9499999999998</v>
      </c>
      <c r="S384">
        <v>884</v>
      </c>
      <c r="T384">
        <v>750.94999999999982</v>
      </c>
      <c r="U384">
        <v>0.45931068228386185</v>
      </c>
      <c r="V384" t="s">
        <v>120</v>
      </c>
    </row>
    <row r="385" spans="1:22" x14ac:dyDescent="0.3">
      <c r="A385" t="s">
        <v>3866</v>
      </c>
      <c r="B385" s="33">
        <v>45876</v>
      </c>
      <c r="C385">
        <v>2025</v>
      </c>
      <c r="D385">
        <v>8</v>
      </c>
      <c r="E385" t="s">
        <v>4627</v>
      </c>
      <c r="F385" t="s">
        <v>4624</v>
      </c>
      <c r="G385" t="s">
        <v>51</v>
      </c>
      <c r="H385" t="s">
        <v>52</v>
      </c>
      <c r="I385" t="s">
        <v>53</v>
      </c>
      <c r="J385" t="s">
        <v>54</v>
      </c>
      <c r="K385" t="s">
        <v>99</v>
      </c>
      <c r="L385" t="s">
        <v>48</v>
      </c>
      <c r="M385" t="s">
        <v>41</v>
      </c>
      <c r="N385">
        <v>2</v>
      </c>
      <c r="O385">
        <v>1696</v>
      </c>
      <c r="P385">
        <v>0.05</v>
      </c>
      <c r="Q385">
        <v>893</v>
      </c>
      <c r="R385">
        <v>3222.3999999999996</v>
      </c>
      <c r="S385">
        <v>1786</v>
      </c>
      <c r="T385">
        <v>1436.3999999999996</v>
      </c>
      <c r="U385">
        <v>0.445754716981132</v>
      </c>
      <c r="V385" t="s">
        <v>42</v>
      </c>
    </row>
    <row r="386" spans="1:22" x14ac:dyDescent="0.3">
      <c r="A386" t="s">
        <v>3860</v>
      </c>
      <c r="B386" s="33">
        <v>45874</v>
      </c>
      <c r="C386">
        <v>2025</v>
      </c>
      <c r="D386">
        <v>8</v>
      </c>
      <c r="E386" t="s">
        <v>4627</v>
      </c>
      <c r="F386" t="s">
        <v>4624</v>
      </c>
      <c r="G386" t="s">
        <v>51</v>
      </c>
      <c r="H386" t="s">
        <v>106</v>
      </c>
      <c r="I386" t="s">
        <v>107</v>
      </c>
      <c r="J386" t="s">
        <v>81</v>
      </c>
      <c r="K386" t="s">
        <v>130</v>
      </c>
      <c r="L386" t="s">
        <v>40</v>
      </c>
      <c r="M386" t="s">
        <v>56</v>
      </c>
      <c r="N386">
        <v>1</v>
      </c>
      <c r="O386">
        <v>12670</v>
      </c>
      <c r="P386">
        <v>0.35</v>
      </c>
      <c r="Q386">
        <v>7667</v>
      </c>
      <c r="R386">
        <v>8235.5</v>
      </c>
      <c r="S386">
        <v>7667</v>
      </c>
      <c r="T386">
        <v>568.5</v>
      </c>
      <c r="U386">
        <v>6.9030417096715438E-2</v>
      </c>
      <c r="V386" t="s">
        <v>42</v>
      </c>
    </row>
    <row r="387" spans="1:22" x14ac:dyDescent="0.3">
      <c r="A387" t="s">
        <v>3859</v>
      </c>
      <c r="B387" s="33">
        <v>45874</v>
      </c>
      <c r="C387">
        <v>2025</v>
      </c>
      <c r="D387">
        <v>8</v>
      </c>
      <c r="E387" t="s">
        <v>4627</v>
      </c>
      <c r="F387" t="s">
        <v>4624</v>
      </c>
      <c r="G387" t="s">
        <v>51</v>
      </c>
      <c r="H387" t="s">
        <v>106</v>
      </c>
      <c r="I387" t="s">
        <v>107</v>
      </c>
      <c r="J387" t="s">
        <v>46</v>
      </c>
      <c r="K387" t="s">
        <v>47</v>
      </c>
      <c r="L387" t="s">
        <v>76</v>
      </c>
      <c r="M387" t="s">
        <v>41</v>
      </c>
      <c r="N387">
        <v>5</v>
      </c>
      <c r="O387">
        <v>408</v>
      </c>
      <c r="P387">
        <v>0.05</v>
      </c>
      <c r="Q387">
        <v>180</v>
      </c>
      <c r="R387">
        <v>1938</v>
      </c>
      <c r="S387">
        <v>900</v>
      </c>
      <c r="T387">
        <v>1038</v>
      </c>
      <c r="U387">
        <v>0.5356037151702786</v>
      </c>
      <c r="V387" t="s">
        <v>42</v>
      </c>
    </row>
    <row r="388" spans="1:22" x14ac:dyDescent="0.3">
      <c r="A388" t="s">
        <v>473</v>
      </c>
      <c r="B388" s="33">
        <v>45038</v>
      </c>
      <c r="C388">
        <v>2023</v>
      </c>
      <c r="D388">
        <v>4</v>
      </c>
      <c r="E388" t="s">
        <v>4625</v>
      </c>
      <c r="F388" t="s">
        <v>4626</v>
      </c>
      <c r="G388" t="s">
        <v>51</v>
      </c>
      <c r="H388" t="s">
        <v>52</v>
      </c>
      <c r="I388" t="s">
        <v>53</v>
      </c>
      <c r="J388" t="s">
        <v>81</v>
      </c>
      <c r="K388" t="s">
        <v>94</v>
      </c>
      <c r="L388" t="s">
        <v>76</v>
      </c>
      <c r="M388" t="s">
        <v>56</v>
      </c>
      <c r="N388">
        <v>5</v>
      </c>
      <c r="O388">
        <v>33606</v>
      </c>
      <c r="P388">
        <v>0.35</v>
      </c>
      <c r="Q388">
        <v>22920</v>
      </c>
      <c r="R388">
        <v>109219.5</v>
      </c>
      <c r="S388">
        <v>114600</v>
      </c>
      <c r="T388">
        <v>-5380.5</v>
      </c>
      <c r="U388">
        <v>-4.9263181025366351E-2</v>
      </c>
      <c r="V388" t="s">
        <v>42</v>
      </c>
    </row>
    <row r="389" spans="1:22" x14ac:dyDescent="0.3">
      <c r="A389" t="s">
        <v>3856</v>
      </c>
      <c r="B389" s="33">
        <v>45874</v>
      </c>
      <c r="C389">
        <v>2025</v>
      </c>
      <c r="D389">
        <v>8</v>
      </c>
      <c r="E389" t="s">
        <v>4627</v>
      </c>
      <c r="F389" t="s">
        <v>4624</v>
      </c>
      <c r="G389" t="s">
        <v>51</v>
      </c>
      <c r="H389" t="s">
        <v>106</v>
      </c>
      <c r="I389" t="s">
        <v>107</v>
      </c>
      <c r="J389" t="s">
        <v>54</v>
      </c>
      <c r="K389" t="s">
        <v>99</v>
      </c>
      <c r="L389" t="s">
        <v>40</v>
      </c>
      <c r="M389" t="s">
        <v>49</v>
      </c>
      <c r="N389">
        <v>3</v>
      </c>
      <c r="O389">
        <v>1688</v>
      </c>
      <c r="P389">
        <v>0.05</v>
      </c>
      <c r="Q389">
        <v>874</v>
      </c>
      <c r="R389">
        <v>4810.8</v>
      </c>
      <c r="S389">
        <v>2622</v>
      </c>
      <c r="T389">
        <v>2188.8000000000002</v>
      </c>
      <c r="U389">
        <v>0.45497630331753558</v>
      </c>
      <c r="V389" t="s">
        <v>42</v>
      </c>
    </row>
    <row r="390" spans="1:22" x14ac:dyDescent="0.3">
      <c r="A390" t="s">
        <v>475</v>
      </c>
      <c r="B390" s="33">
        <v>45040</v>
      </c>
      <c r="C390">
        <v>2023</v>
      </c>
      <c r="D390">
        <v>4</v>
      </c>
      <c r="E390" t="s">
        <v>4625</v>
      </c>
      <c r="F390" t="s">
        <v>4626</v>
      </c>
      <c r="G390" t="s">
        <v>51</v>
      </c>
      <c r="H390" t="s">
        <v>106</v>
      </c>
      <c r="I390" t="s">
        <v>107</v>
      </c>
      <c r="J390" t="s">
        <v>46</v>
      </c>
      <c r="K390" t="s">
        <v>89</v>
      </c>
      <c r="L390" t="s">
        <v>76</v>
      </c>
      <c r="M390" t="s">
        <v>49</v>
      </c>
      <c r="N390">
        <v>1</v>
      </c>
      <c r="O390">
        <v>2314</v>
      </c>
      <c r="P390">
        <v>0.05</v>
      </c>
      <c r="Q390">
        <v>1308</v>
      </c>
      <c r="R390">
        <v>2198.2999999999997</v>
      </c>
      <c r="S390">
        <v>1308</v>
      </c>
      <c r="T390">
        <v>890.29999999999973</v>
      </c>
      <c r="U390">
        <v>0.40499476868489281</v>
      </c>
      <c r="V390" t="s">
        <v>42</v>
      </c>
    </row>
    <row r="391" spans="1:22" x14ac:dyDescent="0.3">
      <c r="A391" t="s">
        <v>3855</v>
      </c>
      <c r="B391" s="33">
        <v>45873</v>
      </c>
      <c r="C391">
        <v>2025</v>
      </c>
      <c r="D391">
        <v>8</v>
      </c>
      <c r="E391" t="s">
        <v>4627</v>
      </c>
      <c r="F391" t="s">
        <v>4624</v>
      </c>
      <c r="G391" t="s">
        <v>51</v>
      </c>
      <c r="H391" t="s">
        <v>52</v>
      </c>
      <c r="I391" t="s">
        <v>53</v>
      </c>
      <c r="J391" t="s">
        <v>46</v>
      </c>
      <c r="K391" t="s">
        <v>89</v>
      </c>
      <c r="L391" t="s">
        <v>48</v>
      </c>
      <c r="M391" t="s">
        <v>41</v>
      </c>
      <c r="N391">
        <v>2</v>
      </c>
      <c r="O391">
        <v>2171</v>
      </c>
      <c r="P391">
        <v>0.05</v>
      </c>
      <c r="Q391">
        <v>1289</v>
      </c>
      <c r="R391">
        <v>4124.8999999999996</v>
      </c>
      <c r="S391">
        <v>2578</v>
      </c>
      <c r="T391">
        <v>1546.8999999999996</v>
      </c>
      <c r="U391">
        <v>0.37501515188246981</v>
      </c>
      <c r="V391" t="s">
        <v>42</v>
      </c>
    </row>
    <row r="392" spans="1:22" x14ac:dyDescent="0.3">
      <c r="A392" t="s">
        <v>3852</v>
      </c>
      <c r="B392" s="33">
        <v>45873</v>
      </c>
      <c r="C392">
        <v>2025</v>
      </c>
      <c r="D392">
        <v>8</v>
      </c>
      <c r="E392" t="s">
        <v>4627</v>
      </c>
      <c r="F392" t="s">
        <v>4624</v>
      </c>
      <c r="G392" t="s">
        <v>51</v>
      </c>
      <c r="H392" t="s">
        <v>79</v>
      </c>
      <c r="I392" t="s">
        <v>80</v>
      </c>
      <c r="J392" t="s">
        <v>46</v>
      </c>
      <c r="K392" t="s">
        <v>61</v>
      </c>
      <c r="L392" t="s">
        <v>40</v>
      </c>
      <c r="M392" t="s">
        <v>56</v>
      </c>
      <c r="N392">
        <v>8</v>
      </c>
      <c r="O392">
        <v>229</v>
      </c>
      <c r="P392">
        <v>0</v>
      </c>
      <c r="Q392">
        <v>99</v>
      </c>
      <c r="R392">
        <v>1832</v>
      </c>
      <c r="S392">
        <v>792</v>
      </c>
      <c r="T392">
        <v>1040</v>
      </c>
      <c r="U392">
        <v>0.56768558951965065</v>
      </c>
      <c r="V392" t="s">
        <v>42</v>
      </c>
    </row>
    <row r="393" spans="1:22" x14ac:dyDescent="0.3">
      <c r="A393" t="s">
        <v>3845</v>
      </c>
      <c r="B393" s="33">
        <v>45870</v>
      </c>
      <c r="C393">
        <v>2025</v>
      </c>
      <c r="D393">
        <v>8</v>
      </c>
      <c r="E393" t="s">
        <v>4627</v>
      </c>
      <c r="F393" t="s">
        <v>4624</v>
      </c>
      <c r="G393" t="s">
        <v>51</v>
      </c>
      <c r="H393" t="s">
        <v>79</v>
      </c>
      <c r="I393" t="s">
        <v>80</v>
      </c>
      <c r="J393" t="s">
        <v>54</v>
      </c>
      <c r="K393" t="s">
        <v>84</v>
      </c>
      <c r="L393" t="s">
        <v>40</v>
      </c>
      <c r="M393" t="s">
        <v>56</v>
      </c>
      <c r="N393">
        <v>1</v>
      </c>
      <c r="O393">
        <v>2492</v>
      </c>
      <c r="P393">
        <v>0.1</v>
      </c>
      <c r="Q393">
        <v>1278</v>
      </c>
      <c r="R393">
        <v>2242.8000000000002</v>
      </c>
      <c r="S393">
        <v>1278</v>
      </c>
      <c r="T393">
        <v>964.80000000000018</v>
      </c>
      <c r="U393">
        <v>0.4301765650080257</v>
      </c>
      <c r="V393" t="s">
        <v>42</v>
      </c>
    </row>
    <row r="394" spans="1:22" x14ac:dyDescent="0.3">
      <c r="A394" t="s">
        <v>479</v>
      </c>
      <c r="B394" s="33">
        <v>45041</v>
      </c>
      <c r="C394">
        <v>2023</v>
      </c>
      <c r="D394">
        <v>4</v>
      </c>
      <c r="E394" t="s">
        <v>4625</v>
      </c>
      <c r="F394" t="s">
        <v>4626</v>
      </c>
      <c r="G394" t="s">
        <v>51</v>
      </c>
      <c r="H394" t="s">
        <v>106</v>
      </c>
      <c r="I394" t="s">
        <v>107</v>
      </c>
      <c r="J394" t="s">
        <v>46</v>
      </c>
      <c r="K394" t="s">
        <v>61</v>
      </c>
      <c r="L394" t="s">
        <v>76</v>
      </c>
      <c r="M394" t="s">
        <v>56</v>
      </c>
      <c r="N394">
        <v>2</v>
      </c>
      <c r="O394">
        <v>253</v>
      </c>
      <c r="P394">
        <v>0.1</v>
      </c>
      <c r="Q394">
        <v>109</v>
      </c>
      <c r="R394">
        <v>455.40000000000003</v>
      </c>
      <c r="S394">
        <v>218</v>
      </c>
      <c r="T394">
        <v>237.40000000000003</v>
      </c>
      <c r="U394">
        <v>0.52129995608256485</v>
      </c>
      <c r="V394" t="s">
        <v>42</v>
      </c>
    </row>
    <row r="395" spans="1:22" x14ac:dyDescent="0.3">
      <c r="A395" t="s">
        <v>3843</v>
      </c>
      <c r="B395" s="33">
        <v>45870</v>
      </c>
      <c r="C395">
        <v>2025</v>
      </c>
      <c r="D395">
        <v>8</v>
      </c>
      <c r="E395" t="s">
        <v>4627</v>
      </c>
      <c r="F395" t="s">
        <v>4624</v>
      </c>
      <c r="G395" t="s">
        <v>51</v>
      </c>
      <c r="H395" t="s">
        <v>52</v>
      </c>
      <c r="I395" t="s">
        <v>53</v>
      </c>
      <c r="J395" t="s">
        <v>38</v>
      </c>
      <c r="K395" t="s">
        <v>104</v>
      </c>
      <c r="L395" t="s">
        <v>40</v>
      </c>
      <c r="M395" t="s">
        <v>49</v>
      </c>
      <c r="N395">
        <v>1</v>
      </c>
      <c r="O395">
        <v>1382</v>
      </c>
      <c r="P395">
        <v>0.05</v>
      </c>
      <c r="Q395">
        <v>671</v>
      </c>
      <c r="R395">
        <v>1312.8999999999999</v>
      </c>
      <c r="S395">
        <v>671</v>
      </c>
      <c r="T395">
        <v>641.89999999999986</v>
      </c>
      <c r="U395">
        <v>0.48891766318836161</v>
      </c>
      <c r="V395" t="s">
        <v>42</v>
      </c>
    </row>
    <row r="396" spans="1:22" x14ac:dyDescent="0.3">
      <c r="A396" t="s">
        <v>3840</v>
      </c>
      <c r="B396" s="33">
        <v>45869</v>
      </c>
      <c r="C396">
        <v>2025</v>
      </c>
      <c r="D396">
        <v>7</v>
      </c>
      <c r="E396" t="s">
        <v>4628</v>
      </c>
      <c r="F396" t="s">
        <v>4624</v>
      </c>
      <c r="G396" t="s">
        <v>51</v>
      </c>
      <c r="H396" t="s">
        <v>106</v>
      </c>
      <c r="I396" t="s">
        <v>107</v>
      </c>
      <c r="J396" t="s">
        <v>38</v>
      </c>
      <c r="K396" t="s">
        <v>39</v>
      </c>
      <c r="L396" t="s">
        <v>76</v>
      </c>
      <c r="M396" t="s">
        <v>49</v>
      </c>
      <c r="N396">
        <v>3</v>
      </c>
      <c r="O396">
        <v>52065</v>
      </c>
      <c r="P396">
        <v>0.1</v>
      </c>
      <c r="Q396">
        <v>45088</v>
      </c>
      <c r="R396">
        <v>140575.5</v>
      </c>
      <c r="S396">
        <v>135264</v>
      </c>
      <c r="T396">
        <v>5311.5</v>
      </c>
      <c r="U396">
        <v>3.7783966622917935E-2</v>
      </c>
      <c r="V396" t="s">
        <v>42</v>
      </c>
    </row>
    <row r="397" spans="1:22" x14ac:dyDescent="0.3">
      <c r="A397" t="s">
        <v>3838</v>
      </c>
      <c r="B397" s="33">
        <v>45869</v>
      </c>
      <c r="C397">
        <v>2025</v>
      </c>
      <c r="D397">
        <v>7</v>
      </c>
      <c r="E397" t="s">
        <v>4628</v>
      </c>
      <c r="F397" t="s">
        <v>4624</v>
      </c>
      <c r="G397" t="s">
        <v>51</v>
      </c>
      <c r="H397" t="s">
        <v>106</v>
      </c>
      <c r="I397" t="s">
        <v>107</v>
      </c>
      <c r="J397" t="s">
        <v>38</v>
      </c>
      <c r="K397" t="s">
        <v>75</v>
      </c>
      <c r="L397" t="s">
        <v>40</v>
      </c>
      <c r="M397" t="s">
        <v>49</v>
      </c>
      <c r="N397">
        <v>4</v>
      </c>
      <c r="O397">
        <v>11665</v>
      </c>
      <c r="P397">
        <v>0</v>
      </c>
      <c r="Q397">
        <v>8507</v>
      </c>
      <c r="R397">
        <v>46660</v>
      </c>
      <c r="S397">
        <v>34028</v>
      </c>
      <c r="T397">
        <v>12632</v>
      </c>
      <c r="U397">
        <v>0.27072438919845693</v>
      </c>
      <c r="V397" t="s">
        <v>42</v>
      </c>
    </row>
    <row r="398" spans="1:22" x14ac:dyDescent="0.3">
      <c r="A398" t="s">
        <v>483</v>
      </c>
      <c r="B398" s="33">
        <v>45042</v>
      </c>
      <c r="C398">
        <v>2023</v>
      </c>
      <c r="D398">
        <v>4</v>
      </c>
      <c r="E398" t="s">
        <v>4625</v>
      </c>
      <c r="F398" t="s">
        <v>4626</v>
      </c>
      <c r="G398" t="s">
        <v>51</v>
      </c>
      <c r="H398" t="s">
        <v>52</v>
      </c>
      <c r="I398" t="s">
        <v>53</v>
      </c>
      <c r="J398" t="s">
        <v>38</v>
      </c>
      <c r="K398" t="s">
        <v>75</v>
      </c>
      <c r="L398" t="s">
        <v>40</v>
      </c>
      <c r="M398" t="s">
        <v>49</v>
      </c>
      <c r="N398">
        <v>2</v>
      </c>
      <c r="O398">
        <v>10992</v>
      </c>
      <c r="P398">
        <v>0.15</v>
      </c>
      <c r="Q398">
        <v>8146</v>
      </c>
      <c r="R398">
        <v>18686.399999999998</v>
      </c>
      <c r="S398">
        <v>16292</v>
      </c>
      <c r="T398">
        <v>2394.3999999999978</v>
      </c>
      <c r="U398">
        <v>0.12813597054542331</v>
      </c>
      <c r="V398" t="s">
        <v>42</v>
      </c>
    </row>
    <row r="399" spans="1:22" x14ac:dyDescent="0.3">
      <c r="A399" t="s">
        <v>3831</v>
      </c>
      <c r="B399" s="33">
        <v>45867</v>
      </c>
      <c r="C399">
        <v>2025</v>
      </c>
      <c r="D399">
        <v>7</v>
      </c>
      <c r="E399" t="s">
        <v>4628</v>
      </c>
      <c r="F399" t="s">
        <v>4624</v>
      </c>
      <c r="G399" t="s">
        <v>51</v>
      </c>
      <c r="H399" t="s">
        <v>106</v>
      </c>
      <c r="I399" t="s">
        <v>107</v>
      </c>
      <c r="J399" t="s">
        <v>38</v>
      </c>
      <c r="K399" t="s">
        <v>104</v>
      </c>
      <c r="L399" t="s">
        <v>76</v>
      </c>
      <c r="M399" t="s">
        <v>49</v>
      </c>
      <c r="N399">
        <v>1</v>
      </c>
      <c r="O399">
        <v>1530</v>
      </c>
      <c r="P399">
        <v>0.05</v>
      </c>
      <c r="Q399">
        <v>751</v>
      </c>
      <c r="R399">
        <v>1453.5</v>
      </c>
      <c r="S399">
        <v>751</v>
      </c>
      <c r="T399">
        <v>702.5</v>
      </c>
      <c r="U399">
        <v>0.48331613347093222</v>
      </c>
      <c r="V399" t="s">
        <v>42</v>
      </c>
    </row>
    <row r="400" spans="1:22" x14ac:dyDescent="0.3">
      <c r="A400" t="s">
        <v>3826</v>
      </c>
      <c r="B400" s="33">
        <v>45865</v>
      </c>
      <c r="C400">
        <v>2025</v>
      </c>
      <c r="D400">
        <v>7</v>
      </c>
      <c r="E400" t="s">
        <v>4628</v>
      </c>
      <c r="F400" t="s">
        <v>4624</v>
      </c>
      <c r="G400" t="s">
        <v>51</v>
      </c>
      <c r="H400" t="s">
        <v>52</v>
      </c>
      <c r="I400" t="s">
        <v>53</v>
      </c>
      <c r="J400" t="s">
        <v>46</v>
      </c>
      <c r="K400" t="s">
        <v>47</v>
      </c>
      <c r="L400" t="s">
        <v>76</v>
      </c>
      <c r="M400" t="s">
        <v>49</v>
      </c>
      <c r="N400">
        <v>2</v>
      </c>
      <c r="O400">
        <v>433</v>
      </c>
      <c r="P400">
        <v>0.05</v>
      </c>
      <c r="Q400">
        <v>197</v>
      </c>
      <c r="R400">
        <v>822.69999999999993</v>
      </c>
      <c r="S400">
        <v>394</v>
      </c>
      <c r="T400">
        <v>428.69999999999993</v>
      </c>
      <c r="U400">
        <v>0.52108909687613947</v>
      </c>
      <c r="V400" t="s">
        <v>42</v>
      </c>
    </row>
    <row r="401" spans="1:22" x14ac:dyDescent="0.3">
      <c r="A401" t="s">
        <v>3825</v>
      </c>
      <c r="B401" s="33">
        <v>45865</v>
      </c>
      <c r="C401">
        <v>2025</v>
      </c>
      <c r="D401">
        <v>7</v>
      </c>
      <c r="E401" t="s">
        <v>4628</v>
      </c>
      <c r="F401" t="s">
        <v>4624</v>
      </c>
      <c r="G401" t="s">
        <v>51</v>
      </c>
      <c r="H401" t="s">
        <v>79</v>
      </c>
      <c r="I401" t="s">
        <v>80</v>
      </c>
      <c r="J401" t="s">
        <v>38</v>
      </c>
      <c r="K401" t="s">
        <v>118</v>
      </c>
      <c r="L401" t="s">
        <v>76</v>
      </c>
      <c r="M401" t="s">
        <v>49</v>
      </c>
      <c r="N401">
        <v>1</v>
      </c>
      <c r="O401">
        <v>17841</v>
      </c>
      <c r="P401">
        <v>0.05</v>
      </c>
      <c r="Q401">
        <v>14278</v>
      </c>
      <c r="R401">
        <v>16948.95</v>
      </c>
      <c r="S401">
        <v>14278</v>
      </c>
      <c r="T401">
        <v>2670.9500000000007</v>
      </c>
      <c r="U401">
        <v>0.1575879331758015</v>
      </c>
      <c r="V401" t="s">
        <v>42</v>
      </c>
    </row>
    <row r="402" spans="1:22" x14ac:dyDescent="0.3">
      <c r="A402" t="s">
        <v>3824</v>
      </c>
      <c r="B402" s="33">
        <v>45864</v>
      </c>
      <c r="C402">
        <v>2025</v>
      </c>
      <c r="D402">
        <v>7</v>
      </c>
      <c r="E402" t="s">
        <v>4628</v>
      </c>
      <c r="F402" t="s">
        <v>4624</v>
      </c>
      <c r="G402" t="s">
        <v>51</v>
      </c>
      <c r="H402" t="s">
        <v>52</v>
      </c>
      <c r="I402" t="s">
        <v>53</v>
      </c>
      <c r="J402" t="s">
        <v>46</v>
      </c>
      <c r="K402" t="s">
        <v>66</v>
      </c>
      <c r="L402" t="s">
        <v>40</v>
      </c>
      <c r="M402" t="s">
        <v>49</v>
      </c>
      <c r="N402">
        <v>2</v>
      </c>
      <c r="O402">
        <v>272</v>
      </c>
      <c r="P402">
        <v>0.05</v>
      </c>
      <c r="Q402">
        <v>109</v>
      </c>
      <c r="R402">
        <v>516.79999999999995</v>
      </c>
      <c r="S402">
        <v>218</v>
      </c>
      <c r="T402">
        <v>298.79999999999995</v>
      </c>
      <c r="U402">
        <v>0.57817337461300311</v>
      </c>
      <c r="V402" t="s">
        <v>42</v>
      </c>
    </row>
    <row r="403" spans="1:22" x14ac:dyDescent="0.3">
      <c r="A403" t="s">
        <v>3820</v>
      </c>
      <c r="B403" s="33">
        <v>45863</v>
      </c>
      <c r="C403">
        <v>2025</v>
      </c>
      <c r="D403">
        <v>7</v>
      </c>
      <c r="E403" t="s">
        <v>4628</v>
      </c>
      <c r="F403" t="s">
        <v>4624</v>
      </c>
      <c r="G403" t="s">
        <v>51</v>
      </c>
      <c r="H403" t="s">
        <v>52</v>
      </c>
      <c r="I403" t="s">
        <v>53</v>
      </c>
      <c r="J403" t="s">
        <v>46</v>
      </c>
      <c r="K403" t="s">
        <v>66</v>
      </c>
      <c r="L403" t="s">
        <v>40</v>
      </c>
      <c r="M403" t="s">
        <v>56</v>
      </c>
      <c r="N403">
        <v>2</v>
      </c>
      <c r="O403">
        <v>304</v>
      </c>
      <c r="P403">
        <v>0</v>
      </c>
      <c r="Q403">
        <v>122</v>
      </c>
      <c r="R403">
        <v>608</v>
      </c>
      <c r="S403">
        <v>244</v>
      </c>
      <c r="T403">
        <v>364</v>
      </c>
      <c r="U403">
        <v>0.59868421052631582</v>
      </c>
      <c r="V403" t="s">
        <v>42</v>
      </c>
    </row>
    <row r="404" spans="1:22" x14ac:dyDescent="0.3">
      <c r="A404" t="s">
        <v>3818</v>
      </c>
      <c r="B404" s="33">
        <v>45860</v>
      </c>
      <c r="C404">
        <v>2025</v>
      </c>
      <c r="D404">
        <v>7</v>
      </c>
      <c r="E404" t="s">
        <v>4628</v>
      </c>
      <c r="F404" t="s">
        <v>4624</v>
      </c>
      <c r="G404" t="s">
        <v>51</v>
      </c>
      <c r="H404" t="s">
        <v>52</v>
      </c>
      <c r="I404" t="s">
        <v>53</v>
      </c>
      <c r="J404" t="s">
        <v>46</v>
      </c>
      <c r="K404" t="s">
        <v>47</v>
      </c>
      <c r="L404" t="s">
        <v>48</v>
      </c>
      <c r="M404" t="s">
        <v>56</v>
      </c>
      <c r="N404">
        <v>1</v>
      </c>
      <c r="O404">
        <v>446</v>
      </c>
      <c r="P404">
        <v>0.1</v>
      </c>
      <c r="Q404">
        <v>203</v>
      </c>
      <c r="R404">
        <v>401.40000000000003</v>
      </c>
      <c r="S404">
        <v>203</v>
      </c>
      <c r="T404">
        <v>198.40000000000003</v>
      </c>
      <c r="U404">
        <v>0.49427005480817143</v>
      </c>
      <c r="V404" t="s">
        <v>42</v>
      </c>
    </row>
    <row r="405" spans="1:22" x14ac:dyDescent="0.3">
      <c r="A405" t="s">
        <v>3810</v>
      </c>
      <c r="B405" s="33">
        <v>45859</v>
      </c>
      <c r="C405">
        <v>2025</v>
      </c>
      <c r="D405">
        <v>7</v>
      </c>
      <c r="E405" t="s">
        <v>4628</v>
      </c>
      <c r="F405" t="s">
        <v>4624</v>
      </c>
      <c r="G405" t="s">
        <v>51</v>
      </c>
      <c r="H405" t="s">
        <v>79</v>
      </c>
      <c r="I405" t="s">
        <v>80</v>
      </c>
      <c r="J405" t="s">
        <v>81</v>
      </c>
      <c r="K405" t="s">
        <v>82</v>
      </c>
      <c r="L405" t="s">
        <v>40</v>
      </c>
      <c r="M405" t="s">
        <v>49</v>
      </c>
      <c r="N405">
        <v>1</v>
      </c>
      <c r="O405">
        <v>6186</v>
      </c>
      <c r="P405">
        <v>0.3</v>
      </c>
      <c r="Q405">
        <v>3318</v>
      </c>
      <c r="R405">
        <v>4330.2</v>
      </c>
      <c r="S405">
        <v>3318</v>
      </c>
      <c r="T405">
        <v>1012.1999999999998</v>
      </c>
      <c r="U405">
        <v>0.2337536372453928</v>
      </c>
      <c r="V405" t="s">
        <v>42</v>
      </c>
    </row>
    <row r="406" spans="1:22" x14ac:dyDescent="0.3">
      <c r="A406" t="s">
        <v>3809</v>
      </c>
      <c r="B406" s="33">
        <v>45859</v>
      </c>
      <c r="C406">
        <v>2025</v>
      </c>
      <c r="D406">
        <v>7</v>
      </c>
      <c r="E406" t="s">
        <v>4628</v>
      </c>
      <c r="F406" t="s">
        <v>4624</v>
      </c>
      <c r="G406" t="s">
        <v>51</v>
      </c>
      <c r="H406" t="s">
        <v>79</v>
      </c>
      <c r="I406" t="s">
        <v>80</v>
      </c>
      <c r="J406" t="s">
        <v>54</v>
      </c>
      <c r="K406" t="s">
        <v>84</v>
      </c>
      <c r="L406" t="s">
        <v>76</v>
      </c>
      <c r="M406" t="s">
        <v>49</v>
      </c>
      <c r="N406">
        <v>8</v>
      </c>
      <c r="O406">
        <v>2479</v>
      </c>
      <c r="P406">
        <v>0.05</v>
      </c>
      <c r="Q406">
        <v>1234</v>
      </c>
      <c r="R406">
        <v>18840.399999999998</v>
      </c>
      <c r="S406">
        <v>9872</v>
      </c>
      <c r="T406">
        <v>8968.3999999999978</v>
      </c>
      <c r="U406">
        <v>0.47601961741788917</v>
      </c>
      <c r="V406" t="s">
        <v>42</v>
      </c>
    </row>
    <row r="407" spans="1:22" x14ac:dyDescent="0.3">
      <c r="A407" t="s">
        <v>492</v>
      </c>
      <c r="B407" s="33">
        <v>45044</v>
      </c>
      <c r="C407">
        <v>2023</v>
      </c>
      <c r="D407">
        <v>4</v>
      </c>
      <c r="E407" t="s">
        <v>4625</v>
      </c>
      <c r="F407" t="s">
        <v>4626</v>
      </c>
      <c r="G407" t="s">
        <v>51</v>
      </c>
      <c r="H407" t="s">
        <v>52</v>
      </c>
      <c r="I407" t="s">
        <v>53</v>
      </c>
      <c r="J407" t="s">
        <v>54</v>
      </c>
      <c r="K407" t="s">
        <v>55</v>
      </c>
      <c r="L407" t="s">
        <v>76</v>
      </c>
      <c r="M407" t="s">
        <v>49</v>
      </c>
      <c r="N407">
        <v>1</v>
      </c>
      <c r="O407">
        <v>2617</v>
      </c>
      <c r="P407">
        <v>0.1</v>
      </c>
      <c r="Q407">
        <v>1528</v>
      </c>
      <c r="R407">
        <v>2355.3000000000002</v>
      </c>
      <c r="S407">
        <v>1528</v>
      </c>
      <c r="T407">
        <v>827.30000000000018</v>
      </c>
      <c r="U407">
        <v>0.35125037150256871</v>
      </c>
      <c r="V407" t="s">
        <v>42</v>
      </c>
    </row>
    <row r="408" spans="1:22" x14ac:dyDescent="0.3">
      <c r="A408" t="s">
        <v>493</v>
      </c>
      <c r="B408" s="33">
        <v>45044</v>
      </c>
      <c r="C408">
        <v>2023</v>
      </c>
      <c r="D408">
        <v>4</v>
      </c>
      <c r="E408" t="s">
        <v>4625</v>
      </c>
      <c r="F408" t="s">
        <v>4626</v>
      </c>
      <c r="G408" t="s">
        <v>51</v>
      </c>
      <c r="H408" t="s">
        <v>79</v>
      </c>
      <c r="I408" t="s">
        <v>80</v>
      </c>
      <c r="J408" t="s">
        <v>38</v>
      </c>
      <c r="K408" t="s">
        <v>75</v>
      </c>
      <c r="L408" t="s">
        <v>40</v>
      </c>
      <c r="M408" t="s">
        <v>49</v>
      </c>
      <c r="N408">
        <v>3</v>
      </c>
      <c r="O408">
        <v>10595</v>
      </c>
      <c r="P408">
        <v>0.05</v>
      </c>
      <c r="Q408">
        <v>7624</v>
      </c>
      <c r="R408">
        <v>30195.75</v>
      </c>
      <c r="S408">
        <v>22872</v>
      </c>
      <c r="T408">
        <v>7323.75</v>
      </c>
      <c r="U408">
        <v>0.24254241076972752</v>
      </c>
      <c r="V408" t="s">
        <v>42</v>
      </c>
    </row>
    <row r="409" spans="1:22" x14ac:dyDescent="0.3">
      <c r="A409" t="s">
        <v>494</v>
      </c>
      <c r="B409" s="33">
        <v>45044</v>
      </c>
      <c r="C409">
        <v>2023</v>
      </c>
      <c r="D409">
        <v>4</v>
      </c>
      <c r="E409" t="s">
        <v>4625</v>
      </c>
      <c r="F409" t="s">
        <v>4626</v>
      </c>
      <c r="G409" t="s">
        <v>51</v>
      </c>
      <c r="H409" t="s">
        <v>52</v>
      </c>
      <c r="I409" t="s">
        <v>53</v>
      </c>
      <c r="J409" t="s">
        <v>46</v>
      </c>
      <c r="K409" t="s">
        <v>66</v>
      </c>
      <c r="L409" t="s">
        <v>48</v>
      </c>
      <c r="M409" t="s">
        <v>56</v>
      </c>
      <c r="N409">
        <v>3</v>
      </c>
      <c r="O409">
        <v>289</v>
      </c>
      <c r="P409">
        <v>0</v>
      </c>
      <c r="Q409">
        <v>113</v>
      </c>
      <c r="R409">
        <v>867</v>
      </c>
      <c r="S409">
        <v>339</v>
      </c>
      <c r="T409">
        <v>528</v>
      </c>
      <c r="U409">
        <v>0.60899653979238755</v>
      </c>
      <c r="V409" t="s">
        <v>42</v>
      </c>
    </row>
    <row r="410" spans="1:22" x14ac:dyDescent="0.3">
      <c r="A410" t="s">
        <v>3807</v>
      </c>
      <c r="B410" s="33">
        <v>45859</v>
      </c>
      <c r="C410">
        <v>2025</v>
      </c>
      <c r="D410">
        <v>7</v>
      </c>
      <c r="E410" t="s">
        <v>4628</v>
      </c>
      <c r="F410" t="s">
        <v>4624</v>
      </c>
      <c r="G410" t="s">
        <v>51</v>
      </c>
      <c r="H410" t="s">
        <v>79</v>
      </c>
      <c r="I410" t="s">
        <v>80</v>
      </c>
      <c r="J410" t="s">
        <v>46</v>
      </c>
      <c r="K410" t="s">
        <v>66</v>
      </c>
      <c r="L410" t="s">
        <v>40</v>
      </c>
      <c r="M410" t="s">
        <v>49</v>
      </c>
      <c r="N410">
        <v>1</v>
      </c>
      <c r="O410">
        <v>277</v>
      </c>
      <c r="P410">
        <v>0.15</v>
      </c>
      <c r="Q410">
        <v>108</v>
      </c>
      <c r="R410">
        <v>235.45</v>
      </c>
      <c r="S410">
        <v>108</v>
      </c>
      <c r="T410">
        <v>127.44999999999999</v>
      </c>
      <c r="U410">
        <v>0.54130388617540881</v>
      </c>
      <c r="V410" t="s">
        <v>42</v>
      </c>
    </row>
    <row r="411" spans="1:22" x14ac:dyDescent="0.3">
      <c r="A411" t="s">
        <v>3796</v>
      </c>
      <c r="B411" s="33">
        <v>45855</v>
      </c>
      <c r="C411">
        <v>2025</v>
      </c>
      <c r="D411">
        <v>7</v>
      </c>
      <c r="E411" t="s">
        <v>4628</v>
      </c>
      <c r="F411" t="s">
        <v>4624</v>
      </c>
      <c r="G411" t="s">
        <v>51</v>
      </c>
      <c r="H411" t="s">
        <v>52</v>
      </c>
      <c r="I411" t="s">
        <v>53</v>
      </c>
      <c r="J411" t="s">
        <v>46</v>
      </c>
      <c r="K411" t="s">
        <v>89</v>
      </c>
      <c r="L411" t="s">
        <v>40</v>
      </c>
      <c r="M411" t="s">
        <v>56</v>
      </c>
      <c r="N411">
        <v>2</v>
      </c>
      <c r="O411">
        <v>2044</v>
      </c>
      <c r="P411">
        <v>0</v>
      </c>
      <c r="Q411">
        <v>1170</v>
      </c>
      <c r="R411">
        <v>4088</v>
      </c>
      <c r="S411">
        <v>2340</v>
      </c>
      <c r="T411">
        <v>1748</v>
      </c>
      <c r="U411">
        <v>0.42759295499021527</v>
      </c>
      <c r="V411" t="s">
        <v>42</v>
      </c>
    </row>
    <row r="412" spans="1:22" x14ac:dyDescent="0.3">
      <c r="A412" t="s">
        <v>497</v>
      </c>
      <c r="B412" s="33">
        <v>45045</v>
      </c>
      <c r="C412">
        <v>2023</v>
      </c>
      <c r="D412">
        <v>4</v>
      </c>
      <c r="E412" t="s">
        <v>4625</v>
      </c>
      <c r="F412" t="s">
        <v>4626</v>
      </c>
      <c r="G412" t="s">
        <v>51</v>
      </c>
      <c r="H412" t="s">
        <v>106</v>
      </c>
      <c r="I412" t="s">
        <v>107</v>
      </c>
      <c r="J412" t="s">
        <v>46</v>
      </c>
      <c r="K412" t="s">
        <v>89</v>
      </c>
      <c r="L412" t="s">
        <v>40</v>
      </c>
      <c r="M412" t="s">
        <v>56</v>
      </c>
      <c r="N412">
        <v>5</v>
      </c>
      <c r="O412">
        <v>2292</v>
      </c>
      <c r="P412">
        <v>0.05</v>
      </c>
      <c r="Q412">
        <v>1320</v>
      </c>
      <c r="R412">
        <v>10887</v>
      </c>
      <c r="S412">
        <v>6600</v>
      </c>
      <c r="T412">
        <v>4287</v>
      </c>
      <c r="U412">
        <v>0.39377238908790302</v>
      </c>
      <c r="V412" t="s">
        <v>42</v>
      </c>
    </row>
    <row r="413" spans="1:22" x14ac:dyDescent="0.3">
      <c r="A413" t="s">
        <v>498</v>
      </c>
      <c r="B413" s="33">
        <v>45045</v>
      </c>
      <c r="C413">
        <v>2023</v>
      </c>
      <c r="D413">
        <v>4</v>
      </c>
      <c r="E413" t="s">
        <v>4625</v>
      </c>
      <c r="F413" t="s">
        <v>4626</v>
      </c>
      <c r="G413" t="s">
        <v>51</v>
      </c>
      <c r="H413" t="s">
        <v>106</v>
      </c>
      <c r="I413" t="s">
        <v>107</v>
      </c>
      <c r="J413" t="s">
        <v>81</v>
      </c>
      <c r="K413" t="s">
        <v>94</v>
      </c>
      <c r="L413" t="s">
        <v>40</v>
      </c>
      <c r="M413" t="s">
        <v>49</v>
      </c>
      <c r="N413">
        <v>2</v>
      </c>
      <c r="O413">
        <v>29790</v>
      </c>
      <c r="P413">
        <v>0.35</v>
      </c>
      <c r="Q413">
        <v>19852</v>
      </c>
      <c r="R413">
        <v>38727</v>
      </c>
      <c r="S413">
        <v>39704</v>
      </c>
      <c r="T413">
        <v>-977</v>
      </c>
      <c r="U413">
        <v>-2.5227877191623414E-2</v>
      </c>
      <c r="V413" t="s">
        <v>42</v>
      </c>
    </row>
    <row r="414" spans="1:22" x14ac:dyDescent="0.3">
      <c r="A414" t="s">
        <v>499</v>
      </c>
      <c r="B414" s="33">
        <v>45045</v>
      </c>
      <c r="C414">
        <v>2023</v>
      </c>
      <c r="D414">
        <v>4</v>
      </c>
      <c r="E414" t="s">
        <v>4625</v>
      </c>
      <c r="F414" t="s">
        <v>4626</v>
      </c>
      <c r="G414" t="s">
        <v>51</v>
      </c>
      <c r="H414" t="s">
        <v>79</v>
      </c>
      <c r="I414" t="s">
        <v>80</v>
      </c>
      <c r="J414" t="s">
        <v>81</v>
      </c>
      <c r="K414" t="s">
        <v>130</v>
      </c>
      <c r="L414" t="s">
        <v>40</v>
      </c>
      <c r="M414" t="s">
        <v>49</v>
      </c>
      <c r="N414">
        <v>1</v>
      </c>
      <c r="O414">
        <v>12734</v>
      </c>
      <c r="P414">
        <v>0.3</v>
      </c>
      <c r="Q414">
        <v>7437</v>
      </c>
      <c r="R414">
        <v>8913.7999999999993</v>
      </c>
      <c r="S414">
        <v>7437</v>
      </c>
      <c r="T414">
        <v>1476.7999999999993</v>
      </c>
      <c r="U414">
        <v>0.16567569386793504</v>
      </c>
      <c r="V414" t="s">
        <v>42</v>
      </c>
    </row>
    <row r="415" spans="1:22" x14ac:dyDescent="0.3">
      <c r="A415" t="s">
        <v>3788</v>
      </c>
      <c r="B415" s="33">
        <v>45853</v>
      </c>
      <c r="C415">
        <v>2025</v>
      </c>
      <c r="D415">
        <v>7</v>
      </c>
      <c r="E415" t="s">
        <v>4628</v>
      </c>
      <c r="F415" t="s">
        <v>4624</v>
      </c>
      <c r="G415" t="s">
        <v>51</v>
      </c>
      <c r="H415" t="s">
        <v>52</v>
      </c>
      <c r="I415" t="s">
        <v>53</v>
      </c>
      <c r="J415" t="s">
        <v>46</v>
      </c>
      <c r="K415" t="s">
        <v>61</v>
      </c>
      <c r="L415" t="s">
        <v>48</v>
      </c>
      <c r="M415" t="s">
        <v>49</v>
      </c>
      <c r="N415">
        <v>1</v>
      </c>
      <c r="O415">
        <v>252</v>
      </c>
      <c r="P415">
        <v>0.15</v>
      </c>
      <c r="Q415">
        <v>109</v>
      </c>
      <c r="R415">
        <v>214.2</v>
      </c>
      <c r="S415">
        <v>109</v>
      </c>
      <c r="T415">
        <v>105.19999999999999</v>
      </c>
      <c r="U415">
        <v>0.49112978524743228</v>
      </c>
      <c r="V415" t="s">
        <v>42</v>
      </c>
    </row>
    <row r="416" spans="1:22" x14ac:dyDescent="0.3">
      <c r="A416" t="s">
        <v>3785</v>
      </c>
      <c r="B416" s="33">
        <v>45853</v>
      </c>
      <c r="C416">
        <v>2025</v>
      </c>
      <c r="D416">
        <v>7</v>
      </c>
      <c r="E416" t="s">
        <v>4628</v>
      </c>
      <c r="F416" t="s">
        <v>4624</v>
      </c>
      <c r="G416" t="s">
        <v>51</v>
      </c>
      <c r="H416" t="s">
        <v>106</v>
      </c>
      <c r="I416" t="s">
        <v>107</v>
      </c>
      <c r="J416" t="s">
        <v>54</v>
      </c>
      <c r="K416" t="s">
        <v>55</v>
      </c>
      <c r="L416" t="s">
        <v>40</v>
      </c>
      <c r="M416" t="s">
        <v>41</v>
      </c>
      <c r="N416">
        <v>3</v>
      </c>
      <c r="O416">
        <v>2620</v>
      </c>
      <c r="P416">
        <v>0.15</v>
      </c>
      <c r="Q416">
        <v>1606</v>
      </c>
      <c r="R416">
        <v>6681</v>
      </c>
      <c r="S416">
        <v>4818</v>
      </c>
      <c r="T416">
        <v>1863</v>
      </c>
      <c r="U416">
        <v>0.27885047148630443</v>
      </c>
      <c r="V416" t="s">
        <v>42</v>
      </c>
    </row>
    <row r="417" spans="1:22" x14ac:dyDescent="0.3">
      <c r="A417" t="s">
        <v>502</v>
      </c>
      <c r="B417" s="33">
        <v>45045</v>
      </c>
      <c r="C417">
        <v>2023</v>
      </c>
      <c r="D417">
        <v>4</v>
      </c>
      <c r="E417" t="s">
        <v>4625</v>
      </c>
      <c r="F417" t="s">
        <v>4626</v>
      </c>
      <c r="G417" t="s">
        <v>51</v>
      </c>
      <c r="H417" t="s">
        <v>79</v>
      </c>
      <c r="I417" t="s">
        <v>80</v>
      </c>
      <c r="J417" t="s">
        <v>38</v>
      </c>
      <c r="K417" t="s">
        <v>39</v>
      </c>
      <c r="L417" t="s">
        <v>40</v>
      </c>
      <c r="M417" t="s">
        <v>41</v>
      </c>
      <c r="N417">
        <v>2</v>
      </c>
      <c r="O417">
        <v>56094</v>
      </c>
      <c r="P417">
        <v>0.15</v>
      </c>
      <c r="Q417">
        <v>46968</v>
      </c>
      <c r="R417">
        <v>95359.8</v>
      </c>
      <c r="S417">
        <v>93936</v>
      </c>
      <c r="T417">
        <v>1423.8000000000029</v>
      </c>
      <c r="U417">
        <v>1.493081990524312E-2</v>
      </c>
      <c r="V417" t="s">
        <v>42</v>
      </c>
    </row>
    <row r="418" spans="1:22" x14ac:dyDescent="0.3">
      <c r="A418" t="s">
        <v>3784</v>
      </c>
      <c r="B418" s="33">
        <v>45853</v>
      </c>
      <c r="C418">
        <v>2025</v>
      </c>
      <c r="D418">
        <v>7</v>
      </c>
      <c r="E418" t="s">
        <v>4628</v>
      </c>
      <c r="F418" t="s">
        <v>4624</v>
      </c>
      <c r="G418" t="s">
        <v>51</v>
      </c>
      <c r="H418" t="s">
        <v>79</v>
      </c>
      <c r="I418" t="s">
        <v>80</v>
      </c>
      <c r="J418" t="s">
        <v>38</v>
      </c>
      <c r="K418" t="s">
        <v>39</v>
      </c>
      <c r="L418" t="s">
        <v>48</v>
      </c>
      <c r="M418" t="s">
        <v>49</v>
      </c>
      <c r="N418">
        <v>1</v>
      </c>
      <c r="O418">
        <v>48731</v>
      </c>
      <c r="P418">
        <v>0</v>
      </c>
      <c r="Q418">
        <v>41015</v>
      </c>
      <c r="R418">
        <v>48731</v>
      </c>
      <c r="S418">
        <v>41015</v>
      </c>
      <c r="T418">
        <v>7716</v>
      </c>
      <c r="U418">
        <v>0.15833863454474564</v>
      </c>
      <c r="V418" t="s">
        <v>42</v>
      </c>
    </row>
    <row r="419" spans="1:22" x14ac:dyDescent="0.3">
      <c r="A419" t="s">
        <v>504</v>
      </c>
      <c r="B419" s="33">
        <v>45046</v>
      </c>
      <c r="C419">
        <v>2023</v>
      </c>
      <c r="D419">
        <v>4</v>
      </c>
      <c r="E419" t="s">
        <v>4625</v>
      </c>
      <c r="F419" t="s">
        <v>4626</v>
      </c>
      <c r="G419" t="s">
        <v>51</v>
      </c>
      <c r="H419" t="s">
        <v>52</v>
      </c>
      <c r="I419" t="s">
        <v>53</v>
      </c>
      <c r="J419" t="s">
        <v>54</v>
      </c>
      <c r="K419" t="s">
        <v>55</v>
      </c>
      <c r="L419" t="s">
        <v>48</v>
      </c>
      <c r="M419" t="s">
        <v>56</v>
      </c>
      <c r="N419">
        <v>4</v>
      </c>
      <c r="O419">
        <v>2601</v>
      </c>
      <c r="P419">
        <v>0.15</v>
      </c>
      <c r="Q419">
        <v>1596</v>
      </c>
      <c r="R419">
        <v>8843.4</v>
      </c>
      <c r="S419">
        <v>6384</v>
      </c>
      <c r="T419">
        <v>2459.3999999999996</v>
      </c>
      <c r="U419">
        <v>0.27810570595020012</v>
      </c>
      <c r="V419" t="s">
        <v>42</v>
      </c>
    </row>
    <row r="420" spans="1:22" x14ac:dyDescent="0.3">
      <c r="A420" t="s">
        <v>3783</v>
      </c>
      <c r="B420" s="33">
        <v>45853</v>
      </c>
      <c r="C420">
        <v>2025</v>
      </c>
      <c r="D420">
        <v>7</v>
      </c>
      <c r="E420" t="s">
        <v>4628</v>
      </c>
      <c r="F420" t="s">
        <v>4624</v>
      </c>
      <c r="G420" t="s">
        <v>51</v>
      </c>
      <c r="H420" t="s">
        <v>79</v>
      </c>
      <c r="I420" t="s">
        <v>80</v>
      </c>
      <c r="J420" t="s">
        <v>38</v>
      </c>
      <c r="K420" t="s">
        <v>104</v>
      </c>
      <c r="L420" t="s">
        <v>40</v>
      </c>
      <c r="M420" t="s">
        <v>49</v>
      </c>
      <c r="N420">
        <v>1</v>
      </c>
      <c r="O420">
        <v>1372</v>
      </c>
      <c r="P420">
        <v>0.15</v>
      </c>
      <c r="Q420">
        <v>686</v>
      </c>
      <c r="R420">
        <v>1166.2</v>
      </c>
      <c r="S420">
        <v>686</v>
      </c>
      <c r="T420">
        <v>480.20000000000005</v>
      </c>
      <c r="U420">
        <v>0.41176470588235298</v>
      </c>
      <c r="V420" t="s">
        <v>120</v>
      </c>
    </row>
    <row r="421" spans="1:22" x14ac:dyDescent="0.3">
      <c r="A421" t="s">
        <v>506</v>
      </c>
      <c r="B421" s="33">
        <v>45047</v>
      </c>
      <c r="C421">
        <v>2023</v>
      </c>
      <c r="D421">
        <v>5</v>
      </c>
      <c r="E421" t="s">
        <v>4629</v>
      </c>
      <c r="F421" t="s">
        <v>4626</v>
      </c>
      <c r="G421" t="s">
        <v>51</v>
      </c>
      <c r="H421" t="s">
        <v>79</v>
      </c>
      <c r="I421" t="s">
        <v>80</v>
      </c>
      <c r="J421" t="s">
        <v>46</v>
      </c>
      <c r="K421" t="s">
        <v>47</v>
      </c>
      <c r="L421" t="s">
        <v>40</v>
      </c>
      <c r="M421" t="s">
        <v>56</v>
      </c>
      <c r="N421">
        <v>1</v>
      </c>
      <c r="O421">
        <v>491</v>
      </c>
      <c r="P421">
        <v>0</v>
      </c>
      <c r="Q421">
        <v>215</v>
      </c>
      <c r="R421">
        <v>491</v>
      </c>
      <c r="S421">
        <v>215</v>
      </c>
      <c r="T421">
        <v>276</v>
      </c>
      <c r="U421">
        <v>0.56211812627291247</v>
      </c>
      <c r="V421" t="s">
        <v>42</v>
      </c>
    </row>
    <row r="422" spans="1:22" x14ac:dyDescent="0.3">
      <c r="A422" t="s">
        <v>507</v>
      </c>
      <c r="B422" s="33">
        <v>45047</v>
      </c>
      <c r="C422">
        <v>2023</v>
      </c>
      <c r="D422">
        <v>5</v>
      </c>
      <c r="E422" t="s">
        <v>4629</v>
      </c>
      <c r="F422" t="s">
        <v>4626</v>
      </c>
      <c r="G422" t="s">
        <v>51</v>
      </c>
      <c r="H422" t="s">
        <v>79</v>
      </c>
      <c r="I422" t="s">
        <v>80</v>
      </c>
      <c r="J422" t="s">
        <v>81</v>
      </c>
      <c r="K422" t="s">
        <v>130</v>
      </c>
      <c r="L422" t="s">
        <v>40</v>
      </c>
      <c r="M422" t="s">
        <v>56</v>
      </c>
      <c r="N422">
        <v>1</v>
      </c>
      <c r="O422">
        <v>12602</v>
      </c>
      <c r="P422">
        <v>0.35</v>
      </c>
      <c r="Q422">
        <v>7706</v>
      </c>
      <c r="R422">
        <v>8191.3</v>
      </c>
      <c r="S422">
        <v>7706</v>
      </c>
      <c r="T422">
        <v>485.30000000000018</v>
      </c>
      <c r="U422">
        <v>5.9245785162306372E-2</v>
      </c>
      <c r="V422" t="s">
        <v>42</v>
      </c>
    </row>
    <row r="423" spans="1:22" x14ac:dyDescent="0.3">
      <c r="A423" t="s">
        <v>3781</v>
      </c>
      <c r="B423" s="33">
        <v>45853</v>
      </c>
      <c r="C423">
        <v>2025</v>
      </c>
      <c r="D423">
        <v>7</v>
      </c>
      <c r="E423" t="s">
        <v>4628</v>
      </c>
      <c r="F423" t="s">
        <v>4624</v>
      </c>
      <c r="G423" t="s">
        <v>51</v>
      </c>
      <c r="H423" t="s">
        <v>106</v>
      </c>
      <c r="I423" t="s">
        <v>107</v>
      </c>
      <c r="J423" t="s">
        <v>46</v>
      </c>
      <c r="K423" t="s">
        <v>89</v>
      </c>
      <c r="L423" t="s">
        <v>40</v>
      </c>
      <c r="M423" t="s">
        <v>56</v>
      </c>
      <c r="N423">
        <v>3</v>
      </c>
      <c r="O423">
        <v>2335</v>
      </c>
      <c r="P423">
        <v>0.05</v>
      </c>
      <c r="Q423">
        <v>1364</v>
      </c>
      <c r="R423">
        <v>6654.75</v>
      </c>
      <c r="S423">
        <v>4092</v>
      </c>
      <c r="T423">
        <v>2562.75</v>
      </c>
      <c r="U423">
        <v>0.38510086780119462</v>
      </c>
      <c r="V423" t="s">
        <v>42</v>
      </c>
    </row>
    <row r="424" spans="1:22" x14ac:dyDescent="0.3">
      <c r="A424" t="s">
        <v>509</v>
      </c>
      <c r="B424" s="33">
        <v>45047</v>
      </c>
      <c r="C424">
        <v>2023</v>
      </c>
      <c r="D424">
        <v>5</v>
      </c>
      <c r="E424" t="s">
        <v>4629</v>
      </c>
      <c r="F424" t="s">
        <v>4626</v>
      </c>
      <c r="G424" t="s">
        <v>51</v>
      </c>
      <c r="H424" t="s">
        <v>106</v>
      </c>
      <c r="I424" t="s">
        <v>107</v>
      </c>
      <c r="J424" t="s">
        <v>46</v>
      </c>
      <c r="K424" t="s">
        <v>61</v>
      </c>
      <c r="L424" t="s">
        <v>40</v>
      </c>
      <c r="M424" t="s">
        <v>49</v>
      </c>
      <c r="N424">
        <v>1</v>
      </c>
      <c r="O424">
        <v>262</v>
      </c>
      <c r="P424">
        <v>0.15</v>
      </c>
      <c r="Q424">
        <v>111</v>
      </c>
      <c r="R424">
        <v>222.7</v>
      </c>
      <c r="S424">
        <v>111</v>
      </c>
      <c r="T424">
        <v>111.69999999999999</v>
      </c>
      <c r="U424">
        <v>0.50157162101481811</v>
      </c>
      <c r="V424" t="s">
        <v>42</v>
      </c>
    </row>
    <row r="425" spans="1:22" x14ac:dyDescent="0.3">
      <c r="A425" t="s">
        <v>3778</v>
      </c>
      <c r="B425" s="33">
        <v>45852</v>
      </c>
      <c r="C425">
        <v>2025</v>
      </c>
      <c r="D425">
        <v>7</v>
      </c>
      <c r="E425" t="s">
        <v>4628</v>
      </c>
      <c r="F425" t="s">
        <v>4624</v>
      </c>
      <c r="G425" t="s">
        <v>51</v>
      </c>
      <c r="H425" t="s">
        <v>52</v>
      </c>
      <c r="I425" t="s">
        <v>53</v>
      </c>
      <c r="J425" t="s">
        <v>81</v>
      </c>
      <c r="K425" t="s">
        <v>82</v>
      </c>
      <c r="L425" t="s">
        <v>40</v>
      </c>
      <c r="M425" t="s">
        <v>49</v>
      </c>
      <c r="N425">
        <v>2</v>
      </c>
      <c r="O425">
        <v>6331</v>
      </c>
      <c r="P425">
        <v>0.2</v>
      </c>
      <c r="Q425">
        <v>3428</v>
      </c>
      <c r="R425">
        <v>10129.6</v>
      </c>
      <c r="S425">
        <v>6856</v>
      </c>
      <c r="T425">
        <v>3273.6000000000004</v>
      </c>
      <c r="U425">
        <v>0.32317169483493924</v>
      </c>
      <c r="V425" t="s">
        <v>42</v>
      </c>
    </row>
    <row r="426" spans="1:22" x14ac:dyDescent="0.3">
      <c r="A426" t="s">
        <v>3777</v>
      </c>
      <c r="B426" s="33">
        <v>45852</v>
      </c>
      <c r="C426">
        <v>2025</v>
      </c>
      <c r="D426">
        <v>7</v>
      </c>
      <c r="E426" t="s">
        <v>4628</v>
      </c>
      <c r="F426" t="s">
        <v>4624</v>
      </c>
      <c r="G426" t="s">
        <v>51</v>
      </c>
      <c r="H426" t="s">
        <v>106</v>
      </c>
      <c r="I426" t="s">
        <v>107</v>
      </c>
      <c r="J426" t="s">
        <v>81</v>
      </c>
      <c r="K426" t="s">
        <v>94</v>
      </c>
      <c r="L426" t="s">
        <v>40</v>
      </c>
      <c r="M426" t="s">
        <v>49</v>
      </c>
      <c r="N426">
        <v>5</v>
      </c>
      <c r="O426">
        <v>29848</v>
      </c>
      <c r="P426">
        <v>0.2</v>
      </c>
      <c r="Q426">
        <v>19830</v>
      </c>
      <c r="R426">
        <v>119392</v>
      </c>
      <c r="S426">
        <v>99150</v>
      </c>
      <c r="T426">
        <v>20242</v>
      </c>
      <c r="U426">
        <v>0.16954234789600645</v>
      </c>
      <c r="V426" t="s">
        <v>42</v>
      </c>
    </row>
    <row r="427" spans="1:22" x14ac:dyDescent="0.3">
      <c r="A427" t="s">
        <v>3776</v>
      </c>
      <c r="B427" s="33">
        <v>45852</v>
      </c>
      <c r="C427">
        <v>2025</v>
      </c>
      <c r="D427">
        <v>7</v>
      </c>
      <c r="E427" t="s">
        <v>4628</v>
      </c>
      <c r="F427" t="s">
        <v>4624</v>
      </c>
      <c r="G427" t="s">
        <v>51</v>
      </c>
      <c r="H427" t="s">
        <v>79</v>
      </c>
      <c r="I427" t="s">
        <v>80</v>
      </c>
      <c r="J427" t="s">
        <v>81</v>
      </c>
      <c r="K427" t="s">
        <v>94</v>
      </c>
      <c r="L427" t="s">
        <v>48</v>
      </c>
      <c r="M427" t="s">
        <v>56</v>
      </c>
      <c r="N427">
        <v>1</v>
      </c>
      <c r="O427">
        <v>33455</v>
      </c>
      <c r="P427">
        <v>0.25</v>
      </c>
      <c r="Q427">
        <v>22162</v>
      </c>
      <c r="R427">
        <v>25091.25</v>
      </c>
      <c r="S427">
        <v>22162</v>
      </c>
      <c r="T427">
        <v>2929.25</v>
      </c>
      <c r="U427">
        <v>0.11674388482040551</v>
      </c>
      <c r="V427" t="s">
        <v>42</v>
      </c>
    </row>
    <row r="428" spans="1:22" x14ac:dyDescent="0.3">
      <c r="A428" t="s">
        <v>513</v>
      </c>
      <c r="B428" s="33">
        <v>45048</v>
      </c>
      <c r="C428">
        <v>2023</v>
      </c>
      <c r="D428">
        <v>5</v>
      </c>
      <c r="E428" t="s">
        <v>4629</v>
      </c>
      <c r="F428" t="s">
        <v>4626</v>
      </c>
      <c r="G428" t="s">
        <v>51</v>
      </c>
      <c r="H428" t="s">
        <v>106</v>
      </c>
      <c r="I428" t="s">
        <v>107</v>
      </c>
      <c r="J428" t="s">
        <v>54</v>
      </c>
      <c r="K428" t="s">
        <v>55</v>
      </c>
      <c r="L428" t="s">
        <v>76</v>
      </c>
      <c r="M428" t="s">
        <v>56</v>
      </c>
      <c r="N428">
        <v>1</v>
      </c>
      <c r="O428">
        <v>3022</v>
      </c>
      <c r="P428">
        <v>0.1</v>
      </c>
      <c r="Q428">
        <v>1845</v>
      </c>
      <c r="R428">
        <v>2719.8</v>
      </c>
      <c r="S428">
        <v>1845</v>
      </c>
      <c r="T428">
        <v>874.80000000000018</v>
      </c>
      <c r="U428">
        <v>0.32164129715420259</v>
      </c>
      <c r="V428" t="s">
        <v>42</v>
      </c>
    </row>
    <row r="429" spans="1:22" x14ac:dyDescent="0.3">
      <c r="A429" t="s">
        <v>3765</v>
      </c>
      <c r="B429" s="33">
        <v>45849</v>
      </c>
      <c r="C429">
        <v>2025</v>
      </c>
      <c r="D429">
        <v>7</v>
      </c>
      <c r="E429" t="s">
        <v>4628</v>
      </c>
      <c r="F429" t="s">
        <v>4624</v>
      </c>
      <c r="G429" t="s">
        <v>51</v>
      </c>
      <c r="H429" t="s">
        <v>79</v>
      </c>
      <c r="I429" t="s">
        <v>80</v>
      </c>
      <c r="J429" t="s">
        <v>46</v>
      </c>
      <c r="K429" t="s">
        <v>66</v>
      </c>
      <c r="L429" t="s">
        <v>40</v>
      </c>
      <c r="M429" t="s">
        <v>41</v>
      </c>
      <c r="N429">
        <v>8</v>
      </c>
      <c r="O429">
        <v>273</v>
      </c>
      <c r="P429">
        <v>0.1</v>
      </c>
      <c r="Q429">
        <v>108</v>
      </c>
      <c r="R429">
        <v>1965.6000000000001</v>
      </c>
      <c r="S429">
        <v>864</v>
      </c>
      <c r="T429">
        <v>1101.6000000000001</v>
      </c>
      <c r="U429">
        <v>0.56043956043956045</v>
      </c>
      <c r="V429" t="s">
        <v>42</v>
      </c>
    </row>
    <row r="430" spans="1:22" x14ac:dyDescent="0.3">
      <c r="A430" t="s">
        <v>515</v>
      </c>
      <c r="B430" s="33">
        <v>45048</v>
      </c>
      <c r="C430">
        <v>2023</v>
      </c>
      <c r="D430">
        <v>5</v>
      </c>
      <c r="E430" t="s">
        <v>4629</v>
      </c>
      <c r="F430" t="s">
        <v>4626</v>
      </c>
      <c r="G430" t="s">
        <v>51</v>
      </c>
      <c r="H430" t="s">
        <v>52</v>
      </c>
      <c r="I430" t="s">
        <v>53</v>
      </c>
      <c r="J430" t="s">
        <v>81</v>
      </c>
      <c r="K430" t="s">
        <v>146</v>
      </c>
      <c r="L430" t="s">
        <v>76</v>
      </c>
      <c r="M430" t="s">
        <v>49</v>
      </c>
      <c r="N430">
        <v>1</v>
      </c>
      <c r="O430">
        <v>8191</v>
      </c>
      <c r="P430">
        <v>0.3</v>
      </c>
      <c r="Q430">
        <v>4975</v>
      </c>
      <c r="R430">
        <v>5733.7</v>
      </c>
      <c r="S430">
        <v>4975</v>
      </c>
      <c r="T430">
        <v>758.69999999999982</v>
      </c>
      <c r="U430">
        <v>0.13232293283569072</v>
      </c>
      <c r="V430" t="s">
        <v>42</v>
      </c>
    </row>
    <row r="431" spans="1:22" x14ac:dyDescent="0.3">
      <c r="A431" t="s">
        <v>3760</v>
      </c>
      <c r="B431" s="33">
        <v>45848</v>
      </c>
      <c r="C431">
        <v>2025</v>
      </c>
      <c r="D431">
        <v>7</v>
      </c>
      <c r="E431" t="s">
        <v>4628</v>
      </c>
      <c r="F431" t="s">
        <v>4624</v>
      </c>
      <c r="G431" t="s">
        <v>51</v>
      </c>
      <c r="H431" t="s">
        <v>52</v>
      </c>
      <c r="I431" t="s">
        <v>53</v>
      </c>
      <c r="J431" t="s">
        <v>38</v>
      </c>
      <c r="K431" t="s">
        <v>39</v>
      </c>
      <c r="L431" t="s">
        <v>48</v>
      </c>
      <c r="M431" t="s">
        <v>56</v>
      </c>
      <c r="N431">
        <v>1</v>
      </c>
      <c r="O431">
        <v>52630</v>
      </c>
      <c r="P431">
        <v>0.15</v>
      </c>
      <c r="Q431">
        <v>44164</v>
      </c>
      <c r="R431">
        <v>44735.5</v>
      </c>
      <c r="S431">
        <v>44164</v>
      </c>
      <c r="T431">
        <v>571.5</v>
      </c>
      <c r="U431">
        <v>1.2775089135026991E-2</v>
      </c>
      <c r="V431" t="s">
        <v>42</v>
      </c>
    </row>
    <row r="432" spans="1:22" x14ac:dyDescent="0.3">
      <c r="A432" t="s">
        <v>3757</v>
      </c>
      <c r="B432" s="33">
        <v>45847</v>
      </c>
      <c r="C432">
        <v>2025</v>
      </c>
      <c r="D432">
        <v>7</v>
      </c>
      <c r="E432" t="s">
        <v>4628</v>
      </c>
      <c r="F432" t="s">
        <v>4624</v>
      </c>
      <c r="G432" t="s">
        <v>51</v>
      </c>
      <c r="H432" t="s">
        <v>106</v>
      </c>
      <c r="I432" t="s">
        <v>107</v>
      </c>
      <c r="J432" t="s">
        <v>38</v>
      </c>
      <c r="K432" t="s">
        <v>104</v>
      </c>
      <c r="L432" t="s">
        <v>48</v>
      </c>
      <c r="M432" t="s">
        <v>49</v>
      </c>
      <c r="N432">
        <v>1</v>
      </c>
      <c r="O432">
        <v>1547</v>
      </c>
      <c r="P432">
        <v>0</v>
      </c>
      <c r="Q432">
        <v>797</v>
      </c>
      <c r="R432">
        <v>1547</v>
      </c>
      <c r="S432">
        <v>797</v>
      </c>
      <c r="T432">
        <v>750</v>
      </c>
      <c r="U432">
        <v>0.4848093083387201</v>
      </c>
      <c r="V432" t="s">
        <v>42</v>
      </c>
    </row>
    <row r="433" spans="1:22" x14ac:dyDescent="0.3">
      <c r="A433" t="s">
        <v>3756</v>
      </c>
      <c r="B433" s="33">
        <v>45847</v>
      </c>
      <c r="C433">
        <v>2025</v>
      </c>
      <c r="D433">
        <v>7</v>
      </c>
      <c r="E433" t="s">
        <v>4628</v>
      </c>
      <c r="F433" t="s">
        <v>4624</v>
      </c>
      <c r="G433" t="s">
        <v>51</v>
      </c>
      <c r="H433" t="s">
        <v>52</v>
      </c>
      <c r="I433" t="s">
        <v>53</v>
      </c>
      <c r="J433" t="s">
        <v>54</v>
      </c>
      <c r="K433" t="s">
        <v>99</v>
      </c>
      <c r="L433" t="s">
        <v>76</v>
      </c>
      <c r="M433" t="s">
        <v>49</v>
      </c>
      <c r="N433">
        <v>2</v>
      </c>
      <c r="O433">
        <v>1895</v>
      </c>
      <c r="P433">
        <v>0</v>
      </c>
      <c r="Q433">
        <v>985</v>
      </c>
      <c r="R433">
        <v>3790</v>
      </c>
      <c r="S433">
        <v>1970</v>
      </c>
      <c r="T433">
        <v>1820</v>
      </c>
      <c r="U433">
        <v>0.48021108179419525</v>
      </c>
      <c r="V433" t="s">
        <v>42</v>
      </c>
    </row>
    <row r="434" spans="1:22" x14ac:dyDescent="0.3">
      <c r="A434" t="s">
        <v>3754</v>
      </c>
      <c r="B434" s="33">
        <v>45846</v>
      </c>
      <c r="C434">
        <v>2025</v>
      </c>
      <c r="D434">
        <v>7</v>
      </c>
      <c r="E434" t="s">
        <v>4628</v>
      </c>
      <c r="F434" t="s">
        <v>4624</v>
      </c>
      <c r="G434" t="s">
        <v>51</v>
      </c>
      <c r="H434" t="s">
        <v>106</v>
      </c>
      <c r="I434" t="s">
        <v>107</v>
      </c>
      <c r="J434" t="s">
        <v>46</v>
      </c>
      <c r="K434" t="s">
        <v>61</v>
      </c>
      <c r="L434" t="s">
        <v>40</v>
      </c>
      <c r="M434" t="s">
        <v>41</v>
      </c>
      <c r="N434">
        <v>1</v>
      </c>
      <c r="O434">
        <v>264</v>
      </c>
      <c r="P434">
        <v>0.05</v>
      </c>
      <c r="Q434">
        <v>110</v>
      </c>
      <c r="R434">
        <v>250.79999999999998</v>
      </c>
      <c r="S434">
        <v>110</v>
      </c>
      <c r="T434">
        <v>140.79999999999998</v>
      </c>
      <c r="U434">
        <v>0.56140350877192979</v>
      </c>
      <c r="V434" t="s">
        <v>42</v>
      </c>
    </row>
    <row r="435" spans="1:22" x14ac:dyDescent="0.3">
      <c r="A435" t="s">
        <v>3753</v>
      </c>
      <c r="B435" s="33">
        <v>45846</v>
      </c>
      <c r="C435">
        <v>2025</v>
      </c>
      <c r="D435">
        <v>7</v>
      </c>
      <c r="E435" t="s">
        <v>4628</v>
      </c>
      <c r="F435" t="s">
        <v>4624</v>
      </c>
      <c r="G435" t="s">
        <v>51</v>
      </c>
      <c r="H435" t="s">
        <v>106</v>
      </c>
      <c r="I435" t="s">
        <v>107</v>
      </c>
      <c r="J435" t="s">
        <v>38</v>
      </c>
      <c r="K435" t="s">
        <v>39</v>
      </c>
      <c r="L435" t="s">
        <v>48</v>
      </c>
      <c r="M435" t="s">
        <v>41</v>
      </c>
      <c r="N435">
        <v>1</v>
      </c>
      <c r="O435">
        <v>54133</v>
      </c>
      <c r="P435">
        <v>0.05</v>
      </c>
      <c r="Q435">
        <v>46533</v>
      </c>
      <c r="R435">
        <v>51426.35</v>
      </c>
      <c r="S435">
        <v>46533</v>
      </c>
      <c r="T435">
        <v>4893.3499999999985</v>
      </c>
      <c r="U435">
        <v>9.5152582285151457E-2</v>
      </c>
      <c r="V435" t="s">
        <v>42</v>
      </c>
    </row>
    <row r="436" spans="1:22" x14ac:dyDescent="0.3">
      <c r="A436" t="s">
        <v>3746</v>
      </c>
      <c r="B436" s="33">
        <v>45845</v>
      </c>
      <c r="C436">
        <v>2025</v>
      </c>
      <c r="D436">
        <v>7</v>
      </c>
      <c r="E436" t="s">
        <v>4628</v>
      </c>
      <c r="F436" t="s">
        <v>4624</v>
      </c>
      <c r="G436" t="s">
        <v>51</v>
      </c>
      <c r="H436" t="s">
        <v>79</v>
      </c>
      <c r="I436" t="s">
        <v>80</v>
      </c>
      <c r="J436" t="s">
        <v>46</v>
      </c>
      <c r="K436" t="s">
        <v>89</v>
      </c>
      <c r="L436" t="s">
        <v>40</v>
      </c>
      <c r="M436" t="s">
        <v>41</v>
      </c>
      <c r="N436">
        <v>2</v>
      </c>
      <c r="O436">
        <v>2125</v>
      </c>
      <c r="P436">
        <v>0.2</v>
      </c>
      <c r="Q436">
        <v>1211</v>
      </c>
      <c r="R436">
        <v>3400</v>
      </c>
      <c r="S436">
        <v>2422</v>
      </c>
      <c r="T436">
        <v>978</v>
      </c>
      <c r="U436">
        <v>0.28764705882352942</v>
      </c>
      <c r="V436" t="s">
        <v>42</v>
      </c>
    </row>
    <row r="437" spans="1:22" x14ac:dyDescent="0.3">
      <c r="A437" t="s">
        <v>522</v>
      </c>
      <c r="B437" s="33">
        <v>45050</v>
      </c>
      <c r="C437">
        <v>2023</v>
      </c>
      <c r="D437">
        <v>5</v>
      </c>
      <c r="E437" t="s">
        <v>4629</v>
      </c>
      <c r="F437" t="s">
        <v>4626</v>
      </c>
      <c r="G437" t="s">
        <v>51</v>
      </c>
      <c r="H437" t="s">
        <v>52</v>
      </c>
      <c r="I437" t="s">
        <v>53</v>
      </c>
      <c r="J437" t="s">
        <v>54</v>
      </c>
      <c r="K437" t="s">
        <v>55</v>
      </c>
      <c r="L437" t="s">
        <v>40</v>
      </c>
      <c r="M437" t="s">
        <v>49</v>
      </c>
      <c r="N437">
        <v>3</v>
      </c>
      <c r="O437">
        <v>2971</v>
      </c>
      <c r="P437">
        <v>0.05</v>
      </c>
      <c r="Q437">
        <v>1754</v>
      </c>
      <c r="R437">
        <v>8467.35</v>
      </c>
      <c r="S437">
        <v>5262</v>
      </c>
      <c r="T437">
        <v>3205.3500000000004</v>
      </c>
      <c r="U437">
        <v>0.37855409307516524</v>
      </c>
      <c r="V437" t="s">
        <v>42</v>
      </c>
    </row>
    <row r="438" spans="1:22" x14ac:dyDescent="0.3">
      <c r="A438" t="s">
        <v>3740</v>
      </c>
      <c r="B438" s="33">
        <v>45842</v>
      </c>
      <c r="C438">
        <v>2025</v>
      </c>
      <c r="D438">
        <v>7</v>
      </c>
      <c r="E438" t="s">
        <v>4628</v>
      </c>
      <c r="F438" t="s">
        <v>4624</v>
      </c>
      <c r="G438" t="s">
        <v>51</v>
      </c>
      <c r="H438" t="s">
        <v>106</v>
      </c>
      <c r="I438" t="s">
        <v>107</v>
      </c>
      <c r="J438" t="s">
        <v>54</v>
      </c>
      <c r="K438" t="s">
        <v>84</v>
      </c>
      <c r="L438" t="s">
        <v>76</v>
      </c>
      <c r="M438" t="s">
        <v>49</v>
      </c>
      <c r="N438">
        <v>5</v>
      </c>
      <c r="O438">
        <v>2460</v>
      </c>
      <c r="P438">
        <v>0.15</v>
      </c>
      <c r="Q438">
        <v>1227</v>
      </c>
      <c r="R438">
        <v>10455</v>
      </c>
      <c r="S438">
        <v>6135</v>
      </c>
      <c r="T438">
        <v>4320</v>
      </c>
      <c r="U438">
        <v>0.41319942611190819</v>
      </c>
      <c r="V438" t="s">
        <v>42</v>
      </c>
    </row>
    <row r="439" spans="1:22" x14ac:dyDescent="0.3">
      <c r="A439" t="s">
        <v>3734</v>
      </c>
      <c r="B439" s="33">
        <v>45841</v>
      </c>
      <c r="C439">
        <v>2025</v>
      </c>
      <c r="D439">
        <v>7</v>
      </c>
      <c r="E439" t="s">
        <v>4628</v>
      </c>
      <c r="F439" t="s">
        <v>4624</v>
      </c>
      <c r="G439" t="s">
        <v>51</v>
      </c>
      <c r="H439" t="s">
        <v>79</v>
      </c>
      <c r="I439" t="s">
        <v>80</v>
      </c>
      <c r="J439" t="s">
        <v>81</v>
      </c>
      <c r="K439" t="s">
        <v>146</v>
      </c>
      <c r="L439" t="s">
        <v>40</v>
      </c>
      <c r="M439" t="s">
        <v>56</v>
      </c>
      <c r="N439">
        <v>1</v>
      </c>
      <c r="O439">
        <v>8320</v>
      </c>
      <c r="P439">
        <v>0.2</v>
      </c>
      <c r="Q439">
        <v>5060</v>
      </c>
      <c r="R439">
        <v>6656</v>
      </c>
      <c r="S439">
        <v>5060</v>
      </c>
      <c r="T439">
        <v>1596</v>
      </c>
      <c r="U439">
        <v>0.23978365384615385</v>
      </c>
      <c r="V439" t="s">
        <v>42</v>
      </c>
    </row>
    <row r="440" spans="1:22" x14ac:dyDescent="0.3">
      <c r="A440" t="s">
        <v>3730</v>
      </c>
      <c r="B440" s="33">
        <v>45840</v>
      </c>
      <c r="C440">
        <v>2025</v>
      </c>
      <c r="D440">
        <v>7</v>
      </c>
      <c r="E440" t="s">
        <v>4628</v>
      </c>
      <c r="F440" t="s">
        <v>4624</v>
      </c>
      <c r="G440" t="s">
        <v>51</v>
      </c>
      <c r="H440" t="s">
        <v>79</v>
      </c>
      <c r="I440" t="s">
        <v>80</v>
      </c>
      <c r="J440" t="s">
        <v>38</v>
      </c>
      <c r="K440" t="s">
        <v>118</v>
      </c>
      <c r="L440" t="s">
        <v>76</v>
      </c>
      <c r="M440" t="s">
        <v>49</v>
      </c>
      <c r="N440">
        <v>4</v>
      </c>
      <c r="O440">
        <v>19557</v>
      </c>
      <c r="P440">
        <v>0.05</v>
      </c>
      <c r="Q440">
        <v>15286</v>
      </c>
      <c r="R440">
        <v>74316.599999999991</v>
      </c>
      <c r="S440">
        <v>61144</v>
      </c>
      <c r="T440">
        <v>13172.599999999991</v>
      </c>
      <c r="U440">
        <v>0.17724976653937335</v>
      </c>
      <c r="V440" t="s">
        <v>42</v>
      </c>
    </row>
    <row r="441" spans="1:22" x14ac:dyDescent="0.3">
      <c r="A441" t="s">
        <v>3728</v>
      </c>
      <c r="B441" s="33">
        <v>45840</v>
      </c>
      <c r="C441">
        <v>2025</v>
      </c>
      <c r="D441">
        <v>7</v>
      </c>
      <c r="E441" t="s">
        <v>4628</v>
      </c>
      <c r="F441" t="s">
        <v>4624</v>
      </c>
      <c r="G441" t="s">
        <v>51</v>
      </c>
      <c r="H441" t="s">
        <v>52</v>
      </c>
      <c r="I441" t="s">
        <v>53</v>
      </c>
      <c r="J441" t="s">
        <v>38</v>
      </c>
      <c r="K441" t="s">
        <v>104</v>
      </c>
      <c r="L441" t="s">
        <v>76</v>
      </c>
      <c r="M441" t="s">
        <v>49</v>
      </c>
      <c r="N441">
        <v>3</v>
      </c>
      <c r="O441">
        <v>1461</v>
      </c>
      <c r="P441">
        <v>0.1</v>
      </c>
      <c r="Q441">
        <v>744</v>
      </c>
      <c r="R441">
        <v>3944.7000000000003</v>
      </c>
      <c r="S441">
        <v>2232</v>
      </c>
      <c r="T441">
        <v>1712.7000000000003</v>
      </c>
      <c r="U441">
        <v>0.43417750399269911</v>
      </c>
      <c r="V441" t="s">
        <v>42</v>
      </c>
    </row>
    <row r="442" spans="1:22" x14ac:dyDescent="0.3">
      <c r="A442" t="s">
        <v>3727</v>
      </c>
      <c r="B442" s="33">
        <v>45840</v>
      </c>
      <c r="C442">
        <v>2025</v>
      </c>
      <c r="D442">
        <v>7</v>
      </c>
      <c r="E442" t="s">
        <v>4628</v>
      </c>
      <c r="F442" t="s">
        <v>4624</v>
      </c>
      <c r="G442" t="s">
        <v>51</v>
      </c>
      <c r="H442" t="s">
        <v>106</v>
      </c>
      <c r="I442" t="s">
        <v>107</v>
      </c>
      <c r="J442" t="s">
        <v>46</v>
      </c>
      <c r="K442" t="s">
        <v>89</v>
      </c>
      <c r="L442" t="s">
        <v>40</v>
      </c>
      <c r="M442" t="s">
        <v>56</v>
      </c>
      <c r="N442">
        <v>1</v>
      </c>
      <c r="O442">
        <v>2237</v>
      </c>
      <c r="P442">
        <v>0</v>
      </c>
      <c r="Q442">
        <v>1300</v>
      </c>
      <c r="R442">
        <v>2237</v>
      </c>
      <c r="S442">
        <v>1300</v>
      </c>
      <c r="T442">
        <v>937</v>
      </c>
      <c r="U442">
        <v>0.41886455073759499</v>
      </c>
      <c r="V442" t="s">
        <v>42</v>
      </c>
    </row>
    <row r="443" spans="1:22" x14ac:dyDescent="0.3">
      <c r="A443" t="s">
        <v>3725</v>
      </c>
      <c r="B443" s="33">
        <v>45839</v>
      </c>
      <c r="C443">
        <v>2025</v>
      </c>
      <c r="D443">
        <v>7</v>
      </c>
      <c r="E443" t="s">
        <v>4628</v>
      </c>
      <c r="F443" t="s">
        <v>4624</v>
      </c>
      <c r="G443" t="s">
        <v>51</v>
      </c>
      <c r="H443" t="s">
        <v>79</v>
      </c>
      <c r="I443" t="s">
        <v>80</v>
      </c>
      <c r="J443" t="s">
        <v>46</v>
      </c>
      <c r="K443" t="s">
        <v>89</v>
      </c>
      <c r="L443" t="s">
        <v>48</v>
      </c>
      <c r="M443" t="s">
        <v>49</v>
      </c>
      <c r="N443">
        <v>1</v>
      </c>
      <c r="O443">
        <v>2251</v>
      </c>
      <c r="P443">
        <v>0.15</v>
      </c>
      <c r="Q443">
        <v>1323</v>
      </c>
      <c r="R443">
        <v>1913.35</v>
      </c>
      <c r="S443">
        <v>1323</v>
      </c>
      <c r="T443">
        <v>590.34999999999991</v>
      </c>
      <c r="U443">
        <v>0.30854260851386306</v>
      </c>
      <c r="V443" t="s">
        <v>42</v>
      </c>
    </row>
    <row r="444" spans="1:22" x14ac:dyDescent="0.3">
      <c r="A444" t="s">
        <v>3724</v>
      </c>
      <c r="B444" s="33">
        <v>45839</v>
      </c>
      <c r="C444">
        <v>2025</v>
      </c>
      <c r="D444">
        <v>7</v>
      </c>
      <c r="E444" t="s">
        <v>4628</v>
      </c>
      <c r="F444" t="s">
        <v>4624</v>
      </c>
      <c r="G444" t="s">
        <v>51</v>
      </c>
      <c r="H444" t="s">
        <v>106</v>
      </c>
      <c r="I444" t="s">
        <v>107</v>
      </c>
      <c r="J444" t="s">
        <v>46</v>
      </c>
      <c r="K444" t="s">
        <v>66</v>
      </c>
      <c r="L444" t="s">
        <v>40</v>
      </c>
      <c r="M444" t="s">
        <v>56</v>
      </c>
      <c r="N444">
        <v>4</v>
      </c>
      <c r="O444">
        <v>304</v>
      </c>
      <c r="P444">
        <v>0</v>
      </c>
      <c r="Q444">
        <v>122</v>
      </c>
      <c r="R444">
        <v>1216</v>
      </c>
      <c r="S444">
        <v>488</v>
      </c>
      <c r="T444">
        <v>728</v>
      </c>
      <c r="U444">
        <v>0.59868421052631582</v>
      </c>
      <c r="V444" t="s">
        <v>42</v>
      </c>
    </row>
    <row r="445" spans="1:22" x14ac:dyDescent="0.3">
      <c r="A445" t="s">
        <v>3723</v>
      </c>
      <c r="B445" s="33">
        <v>45839</v>
      </c>
      <c r="C445">
        <v>2025</v>
      </c>
      <c r="D445">
        <v>7</v>
      </c>
      <c r="E445" t="s">
        <v>4628</v>
      </c>
      <c r="F445" t="s">
        <v>4624</v>
      </c>
      <c r="G445" t="s">
        <v>51</v>
      </c>
      <c r="H445" t="s">
        <v>79</v>
      </c>
      <c r="I445" t="s">
        <v>80</v>
      </c>
      <c r="J445" t="s">
        <v>81</v>
      </c>
      <c r="K445" t="s">
        <v>130</v>
      </c>
      <c r="L445" t="s">
        <v>40</v>
      </c>
      <c r="M445" t="s">
        <v>41</v>
      </c>
      <c r="N445">
        <v>2</v>
      </c>
      <c r="O445">
        <v>13753</v>
      </c>
      <c r="P445">
        <v>0.4</v>
      </c>
      <c r="Q445">
        <v>8144</v>
      </c>
      <c r="R445">
        <v>16503.599999999999</v>
      </c>
      <c r="S445">
        <v>16288</v>
      </c>
      <c r="T445">
        <v>215.59999999999854</v>
      </c>
      <c r="U445">
        <v>1.3063816379456517E-2</v>
      </c>
      <c r="V445" t="s">
        <v>42</v>
      </c>
    </row>
    <row r="446" spans="1:22" x14ac:dyDescent="0.3">
      <c r="A446" t="s">
        <v>3717</v>
      </c>
      <c r="B446" s="33">
        <v>45837</v>
      </c>
      <c r="C446">
        <v>2025</v>
      </c>
      <c r="D446">
        <v>6</v>
      </c>
      <c r="E446" t="s">
        <v>4630</v>
      </c>
      <c r="F446" t="s">
        <v>4626</v>
      </c>
      <c r="G446" t="s">
        <v>51</v>
      </c>
      <c r="H446" t="s">
        <v>106</v>
      </c>
      <c r="I446" t="s">
        <v>107</v>
      </c>
      <c r="J446" t="s">
        <v>46</v>
      </c>
      <c r="K446" t="s">
        <v>89</v>
      </c>
      <c r="L446" t="s">
        <v>76</v>
      </c>
      <c r="M446" t="s">
        <v>49</v>
      </c>
      <c r="N446">
        <v>1</v>
      </c>
      <c r="O446">
        <v>2038</v>
      </c>
      <c r="P446">
        <v>0</v>
      </c>
      <c r="Q446">
        <v>1167</v>
      </c>
      <c r="R446">
        <v>2038</v>
      </c>
      <c r="S446">
        <v>1167</v>
      </c>
      <c r="T446">
        <v>871</v>
      </c>
      <c r="U446">
        <v>0.42737978410206084</v>
      </c>
      <c r="V446" t="s">
        <v>42</v>
      </c>
    </row>
    <row r="447" spans="1:22" x14ac:dyDescent="0.3">
      <c r="A447" t="s">
        <v>3715</v>
      </c>
      <c r="B447" s="33">
        <v>45837</v>
      </c>
      <c r="C447">
        <v>2025</v>
      </c>
      <c r="D447">
        <v>6</v>
      </c>
      <c r="E447" t="s">
        <v>4630</v>
      </c>
      <c r="F447" t="s">
        <v>4626</v>
      </c>
      <c r="G447" t="s">
        <v>51</v>
      </c>
      <c r="H447" t="s">
        <v>79</v>
      </c>
      <c r="I447" t="s">
        <v>80</v>
      </c>
      <c r="J447" t="s">
        <v>54</v>
      </c>
      <c r="K447" t="s">
        <v>99</v>
      </c>
      <c r="L447" t="s">
        <v>40</v>
      </c>
      <c r="M447" t="s">
        <v>41</v>
      </c>
      <c r="N447">
        <v>3</v>
      </c>
      <c r="O447">
        <v>1906</v>
      </c>
      <c r="P447">
        <v>0.1</v>
      </c>
      <c r="Q447">
        <v>991</v>
      </c>
      <c r="R447">
        <v>5146.2</v>
      </c>
      <c r="S447">
        <v>2973</v>
      </c>
      <c r="T447">
        <v>2173.1999999999998</v>
      </c>
      <c r="U447">
        <v>0.42229217675177799</v>
      </c>
      <c r="V447" t="s">
        <v>42</v>
      </c>
    </row>
    <row r="448" spans="1:22" x14ac:dyDescent="0.3">
      <c r="A448" t="s">
        <v>533</v>
      </c>
      <c r="B448" s="33">
        <v>45053</v>
      </c>
      <c r="C448">
        <v>2023</v>
      </c>
      <c r="D448">
        <v>5</v>
      </c>
      <c r="E448" t="s">
        <v>4629</v>
      </c>
      <c r="F448" t="s">
        <v>4626</v>
      </c>
      <c r="G448" t="s">
        <v>51</v>
      </c>
      <c r="H448" t="s">
        <v>52</v>
      </c>
      <c r="I448" t="s">
        <v>53</v>
      </c>
      <c r="J448" t="s">
        <v>46</v>
      </c>
      <c r="K448" t="s">
        <v>66</v>
      </c>
      <c r="L448" t="s">
        <v>48</v>
      </c>
      <c r="M448" t="s">
        <v>56</v>
      </c>
      <c r="N448">
        <v>1</v>
      </c>
      <c r="O448">
        <v>305</v>
      </c>
      <c r="P448">
        <v>0.05</v>
      </c>
      <c r="Q448">
        <v>124</v>
      </c>
      <c r="R448">
        <v>289.75</v>
      </c>
      <c r="S448">
        <v>124</v>
      </c>
      <c r="T448">
        <v>165.75</v>
      </c>
      <c r="U448">
        <v>0.57204486626402073</v>
      </c>
      <c r="V448" t="s">
        <v>42</v>
      </c>
    </row>
    <row r="449" spans="1:22" x14ac:dyDescent="0.3">
      <c r="A449" t="s">
        <v>3714</v>
      </c>
      <c r="B449" s="33">
        <v>45837</v>
      </c>
      <c r="C449">
        <v>2025</v>
      </c>
      <c r="D449">
        <v>6</v>
      </c>
      <c r="E449" t="s">
        <v>4630</v>
      </c>
      <c r="F449" t="s">
        <v>4626</v>
      </c>
      <c r="G449" t="s">
        <v>51</v>
      </c>
      <c r="H449" t="s">
        <v>79</v>
      </c>
      <c r="I449" t="s">
        <v>80</v>
      </c>
      <c r="J449" t="s">
        <v>81</v>
      </c>
      <c r="K449" t="s">
        <v>82</v>
      </c>
      <c r="L449" t="s">
        <v>40</v>
      </c>
      <c r="M449" t="s">
        <v>49</v>
      </c>
      <c r="N449">
        <v>1</v>
      </c>
      <c r="O449">
        <v>6288</v>
      </c>
      <c r="P449">
        <v>0.35</v>
      </c>
      <c r="Q449">
        <v>3524</v>
      </c>
      <c r="R449">
        <v>4087.2000000000003</v>
      </c>
      <c r="S449">
        <v>3524</v>
      </c>
      <c r="T449">
        <v>563.20000000000027</v>
      </c>
      <c r="U449">
        <v>0.13779604619299282</v>
      </c>
      <c r="V449" t="s">
        <v>42</v>
      </c>
    </row>
    <row r="450" spans="1:22" x14ac:dyDescent="0.3">
      <c r="A450" t="s">
        <v>3711</v>
      </c>
      <c r="B450" s="33">
        <v>45836</v>
      </c>
      <c r="C450">
        <v>2025</v>
      </c>
      <c r="D450">
        <v>6</v>
      </c>
      <c r="E450" t="s">
        <v>4630</v>
      </c>
      <c r="F450" t="s">
        <v>4626</v>
      </c>
      <c r="G450" t="s">
        <v>51</v>
      </c>
      <c r="H450" t="s">
        <v>52</v>
      </c>
      <c r="I450" t="s">
        <v>53</v>
      </c>
      <c r="J450" t="s">
        <v>81</v>
      </c>
      <c r="K450" t="s">
        <v>82</v>
      </c>
      <c r="L450" t="s">
        <v>48</v>
      </c>
      <c r="M450" t="s">
        <v>56</v>
      </c>
      <c r="N450">
        <v>2</v>
      </c>
      <c r="O450">
        <v>6703</v>
      </c>
      <c r="P450">
        <v>0.3</v>
      </c>
      <c r="Q450">
        <v>3596</v>
      </c>
      <c r="R450">
        <v>9384.1999999999989</v>
      </c>
      <c r="S450">
        <v>7192</v>
      </c>
      <c r="T450">
        <v>2192.1999999999989</v>
      </c>
      <c r="U450">
        <v>0.23360542187932901</v>
      </c>
      <c r="V450" t="s">
        <v>42</v>
      </c>
    </row>
    <row r="451" spans="1:22" x14ac:dyDescent="0.3">
      <c r="A451" t="s">
        <v>3710</v>
      </c>
      <c r="B451" s="33">
        <v>45835</v>
      </c>
      <c r="C451">
        <v>2025</v>
      </c>
      <c r="D451">
        <v>6</v>
      </c>
      <c r="E451" t="s">
        <v>4630</v>
      </c>
      <c r="F451" t="s">
        <v>4626</v>
      </c>
      <c r="G451" t="s">
        <v>51</v>
      </c>
      <c r="H451" t="s">
        <v>79</v>
      </c>
      <c r="I451" t="s">
        <v>80</v>
      </c>
      <c r="J451" t="s">
        <v>81</v>
      </c>
      <c r="K451" t="s">
        <v>94</v>
      </c>
      <c r="L451" t="s">
        <v>40</v>
      </c>
      <c r="M451" t="s">
        <v>49</v>
      </c>
      <c r="N451">
        <v>5</v>
      </c>
      <c r="O451">
        <v>29723</v>
      </c>
      <c r="P451">
        <v>0.2</v>
      </c>
      <c r="Q451">
        <v>19672</v>
      </c>
      <c r="R451">
        <v>118892</v>
      </c>
      <c r="S451">
        <v>98360</v>
      </c>
      <c r="T451">
        <v>20532</v>
      </c>
      <c r="U451">
        <v>0.17269454631093767</v>
      </c>
      <c r="V451" t="s">
        <v>42</v>
      </c>
    </row>
    <row r="452" spans="1:22" x14ac:dyDescent="0.3">
      <c r="A452" t="s">
        <v>3699</v>
      </c>
      <c r="B452" s="33">
        <v>45834</v>
      </c>
      <c r="C452">
        <v>2025</v>
      </c>
      <c r="D452">
        <v>6</v>
      </c>
      <c r="E452" t="s">
        <v>4630</v>
      </c>
      <c r="F452" t="s">
        <v>4626</v>
      </c>
      <c r="G452" t="s">
        <v>51</v>
      </c>
      <c r="H452" t="s">
        <v>52</v>
      </c>
      <c r="I452" t="s">
        <v>53</v>
      </c>
      <c r="J452" t="s">
        <v>38</v>
      </c>
      <c r="K452" t="s">
        <v>104</v>
      </c>
      <c r="L452" t="s">
        <v>40</v>
      </c>
      <c r="M452" t="s">
        <v>56</v>
      </c>
      <c r="N452">
        <v>2</v>
      </c>
      <c r="O452">
        <v>1476</v>
      </c>
      <c r="P452">
        <v>0</v>
      </c>
      <c r="Q452">
        <v>743</v>
      </c>
      <c r="R452">
        <v>2952</v>
      </c>
      <c r="S452">
        <v>1486</v>
      </c>
      <c r="T452">
        <v>1466</v>
      </c>
      <c r="U452">
        <v>0.49661246612466126</v>
      </c>
      <c r="V452" t="s">
        <v>42</v>
      </c>
    </row>
    <row r="453" spans="1:22" x14ac:dyDescent="0.3">
      <c r="A453" t="s">
        <v>538</v>
      </c>
      <c r="B453" s="33">
        <v>45053</v>
      </c>
      <c r="C453">
        <v>2023</v>
      </c>
      <c r="D453">
        <v>5</v>
      </c>
      <c r="E453" t="s">
        <v>4629</v>
      </c>
      <c r="F453" t="s">
        <v>4626</v>
      </c>
      <c r="G453" t="s">
        <v>51</v>
      </c>
      <c r="H453" t="s">
        <v>79</v>
      </c>
      <c r="I453" t="s">
        <v>80</v>
      </c>
      <c r="J453" t="s">
        <v>38</v>
      </c>
      <c r="K453" t="s">
        <v>118</v>
      </c>
      <c r="L453" t="s">
        <v>40</v>
      </c>
      <c r="M453" t="s">
        <v>49</v>
      </c>
      <c r="N453">
        <v>1</v>
      </c>
      <c r="O453">
        <v>18685</v>
      </c>
      <c r="P453">
        <v>0.05</v>
      </c>
      <c r="Q453">
        <v>14832</v>
      </c>
      <c r="R453">
        <v>17750.75</v>
      </c>
      <c r="S453">
        <v>14832</v>
      </c>
      <c r="T453">
        <v>2918.75</v>
      </c>
      <c r="U453">
        <v>0.16442967198569075</v>
      </c>
      <c r="V453" t="s">
        <v>42</v>
      </c>
    </row>
    <row r="454" spans="1:22" x14ac:dyDescent="0.3">
      <c r="A454" t="s">
        <v>539</v>
      </c>
      <c r="B454" s="33">
        <v>45054</v>
      </c>
      <c r="C454">
        <v>2023</v>
      </c>
      <c r="D454">
        <v>5</v>
      </c>
      <c r="E454" t="s">
        <v>4629</v>
      </c>
      <c r="F454" t="s">
        <v>4626</v>
      </c>
      <c r="G454" t="s">
        <v>51</v>
      </c>
      <c r="H454" t="s">
        <v>79</v>
      </c>
      <c r="I454" t="s">
        <v>80</v>
      </c>
      <c r="J454" t="s">
        <v>46</v>
      </c>
      <c r="K454" t="s">
        <v>89</v>
      </c>
      <c r="L454" t="s">
        <v>76</v>
      </c>
      <c r="M454" t="s">
        <v>49</v>
      </c>
      <c r="N454">
        <v>1</v>
      </c>
      <c r="O454">
        <v>2154</v>
      </c>
      <c r="P454">
        <v>0.15</v>
      </c>
      <c r="Q454">
        <v>1234</v>
      </c>
      <c r="R454">
        <v>1830.8999999999999</v>
      </c>
      <c r="S454">
        <v>1234</v>
      </c>
      <c r="T454">
        <v>596.89999999999986</v>
      </c>
      <c r="U454">
        <v>0.32601452837402367</v>
      </c>
      <c r="V454" t="s">
        <v>42</v>
      </c>
    </row>
    <row r="455" spans="1:22" x14ac:dyDescent="0.3">
      <c r="A455" t="s">
        <v>3696</v>
      </c>
      <c r="B455" s="33">
        <v>45832</v>
      </c>
      <c r="C455">
        <v>2025</v>
      </c>
      <c r="D455">
        <v>6</v>
      </c>
      <c r="E455" t="s">
        <v>4630</v>
      </c>
      <c r="F455" t="s">
        <v>4626</v>
      </c>
      <c r="G455" t="s">
        <v>51</v>
      </c>
      <c r="H455" t="s">
        <v>106</v>
      </c>
      <c r="I455" t="s">
        <v>107</v>
      </c>
      <c r="J455" t="s">
        <v>46</v>
      </c>
      <c r="K455" t="s">
        <v>66</v>
      </c>
      <c r="L455" t="s">
        <v>76</v>
      </c>
      <c r="M455" t="s">
        <v>49</v>
      </c>
      <c r="N455">
        <v>1</v>
      </c>
      <c r="O455">
        <v>318</v>
      </c>
      <c r="P455">
        <v>0</v>
      </c>
      <c r="Q455">
        <v>128</v>
      </c>
      <c r="R455">
        <v>318</v>
      </c>
      <c r="S455">
        <v>128</v>
      </c>
      <c r="T455">
        <v>190</v>
      </c>
      <c r="U455">
        <v>0.59748427672955973</v>
      </c>
      <c r="V455" t="s">
        <v>42</v>
      </c>
    </row>
    <row r="456" spans="1:22" x14ac:dyDescent="0.3">
      <c r="A456" t="s">
        <v>3695</v>
      </c>
      <c r="B456" s="33">
        <v>45832</v>
      </c>
      <c r="C456">
        <v>2025</v>
      </c>
      <c r="D456">
        <v>6</v>
      </c>
      <c r="E456" t="s">
        <v>4630</v>
      </c>
      <c r="F456" t="s">
        <v>4626</v>
      </c>
      <c r="G456" t="s">
        <v>51</v>
      </c>
      <c r="H456" t="s">
        <v>79</v>
      </c>
      <c r="I456" t="s">
        <v>80</v>
      </c>
      <c r="J456" t="s">
        <v>38</v>
      </c>
      <c r="K456" t="s">
        <v>39</v>
      </c>
      <c r="L456" t="s">
        <v>76</v>
      </c>
      <c r="M456" t="s">
        <v>56</v>
      </c>
      <c r="N456">
        <v>3</v>
      </c>
      <c r="O456">
        <v>54860</v>
      </c>
      <c r="P456">
        <v>0.1</v>
      </c>
      <c r="Q456">
        <v>47741</v>
      </c>
      <c r="R456">
        <v>148122</v>
      </c>
      <c r="S456">
        <v>143223</v>
      </c>
      <c r="T456">
        <v>4899</v>
      </c>
      <c r="U456">
        <v>3.3074087576457245E-2</v>
      </c>
      <c r="V456" t="s">
        <v>42</v>
      </c>
    </row>
    <row r="457" spans="1:22" x14ac:dyDescent="0.3">
      <c r="A457" t="s">
        <v>3690</v>
      </c>
      <c r="B457" s="33">
        <v>45831</v>
      </c>
      <c r="C457">
        <v>2025</v>
      </c>
      <c r="D457">
        <v>6</v>
      </c>
      <c r="E457" t="s">
        <v>4630</v>
      </c>
      <c r="F457" t="s">
        <v>4626</v>
      </c>
      <c r="G457" t="s">
        <v>51</v>
      </c>
      <c r="H457" t="s">
        <v>106</v>
      </c>
      <c r="I457" t="s">
        <v>107</v>
      </c>
      <c r="J457" t="s">
        <v>46</v>
      </c>
      <c r="K457" t="s">
        <v>61</v>
      </c>
      <c r="L457" t="s">
        <v>76</v>
      </c>
      <c r="M457" t="s">
        <v>49</v>
      </c>
      <c r="N457">
        <v>1</v>
      </c>
      <c r="O457">
        <v>230</v>
      </c>
      <c r="P457">
        <v>0.05</v>
      </c>
      <c r="Q457">
        <v>94</v>
      </c>
      <c r="R457">
        <v>218.5</v>
      </c>
      <c r="S457">
        <v>94</v>
      </c>
      <c r="T457">
        <v>124.5</v>
      </c>
      <c r="U457">
        <v>0.56979405034324948</v>
      </c>
      <c r="V457" t="s">
        <v>42</v>
      </c>
    </row>
    <row r="458" spans="1:22" x14ac:dyDescent="0.3">
      <c r="A458" t="s">
        <v>3686</v>
      </c>
      <c r="B458" s="33">
        <v>45830</v>
      </c>
      <c r="C458">
        <v>2025</v>
      </c>
      <c r="D458">
        <v>6</v>
      </c>
      <c r="E458" t="s">
        <v>4630</v>
      </c>
      <c r="F458" t="s">
        <v>4626</v>
      </c>
      <c r="G458" t="s">
        <v>51</v>
      </c>
      <c r="H458" t="s">
        <v>79</v>
      </c>
      <c r="I458" t="s">
        <v>80</v>
      </c>
      <c r="J458" t="s">
        <v>38</v>
      </c>
      <c r="K458" t="s">
        <v>39</v>
      </c>
      <c r="L458" t="s">
        <v>40</v>
      </c>
      <c r="M458" t="s">
        <v>56</v>
      </c>
      <c r="N458">
        <v>1</v>
      </c>
      <c r="O458">
        <v>49929</v>
      </c>
      <c r="P458">
        <v>0</v>
      </c>
      <c r="Q458">
        <v>43054</v>
      </c>
      <c r="R458">
        <v>49929</v>
      </c>
      <c r="S458">
        <v>43054</v>
      </c>
      <c r="T458">
        <v>6875</v>
      </c>
      <c r="U458">
        <v>0.13769552764926196</v>
      </c>
      <c r="V458" t="s">
        <v>42</v>
      </c>
    </row>
    <row r="459" spans="1:22" x14ac:dyDescent="0.3">
      <c r="A459" t="s">
        <v>3683</v>
      </c>
      <c r="B459" s="33">
        <v>45829</v>
      </c>
      <c r="C459">
        <v>2025</v>
      </c>
      <c r="D459">
        <v>6</v>
      </c>
      <c r="E459" t="s">
        <v>4630</v>
      </c>
      <c r="F459" t="s">
        <v>4626</v>
      </c>
      <c r="G459" t="s">
        <v>51</v>
      </c>
      <c r="H459" t="s">
        <v>79</v>
      </c>
      <c r="I459" t="s">
        <v>80</v>
      </c>
      <c r="J459" t="s">
        <v>46</v>
      </c>
      <c r="K459" t="s">
        <v>66</v>
      </c>
      <c r="L459" t="s">
        <v>76</v>
      </c>
      <c r="M459" t="s">
        <v>56</v>
      </c>
      <c r="N459">
        <v>1</v>
      </c>
      <c r="O459">
        <v>306</v>
      </c>
      <c r="P459">
        <v>0.05</v>
      </c>
      <c r="Q459">
        <v>121</v>
      </c>
      <c r="R459">
        <v>290.7</v>
      </c>
      <c r="S459">
        <v>121</v>
      </c>
      <c r="T459">
        <v>169.7</v>
      </c>
      <c r="U459">
        <v>0.58376332989336088</v>
      </c>
      <c r="V459" t="s">
        <v>42</v>
      </c>
    </row>
    <row r="460" spans="1:22" x14ac:dyDescent="0.3">
      <c r="A460" t="s">
        <v>545</v>
      </c>
      <c r="B460" s="33">
        <v>45055</v>
      </c>
      <c r="C460">
        <v>2023</v>
      </c>
      <c r="D460">
        <v>5</v>
      </c>
      <c r="E460" t="s">
        <v>4629</v>
      </c>
      <c r="F460" t="s">
        <v>4626</v>
      </c>
      <c r="G460" t="s">
        <v>51</v>
      </c>
      <c r="H460" t="s">
        <v>106</v>
      </c>
      <c r="I460" t="s">
        <v>107</v>
      </c>
      <c r="J460" t="s">
        <v>46</v>
      </c>
      <c r="K460" t="s">
        <v>89</v>
      </c>
      <c r="L460" t="s">
        <v>40</v>
      </c>
      <c r="M460" t="s">
        <v>41</v>
      </c>
      <c r="N460">
        <v>1</v>
      </c>
      <c r="O460">
        <v>2133</v>
      </c>
      <c r="P460">
        <v>0.15</v>
      </c>
      <c r="Q460">
        <v>1203</v>
      </c>
      <c r="R460">
        <v>1813.05</v>
      </c>
      <c r="S460">
        <v>1203</v>
      </c>
      <c r="T460">
        <v>610.04999999999995</v>
      </c>
      <c r="U460">
        <v>0.33647720691652189</v>
      </c>
      <c r="V460" t="s">
        <v>42</v>
      </c>
    </row>
    <row r="461" spans="1:22" x14ac:dyDescent="0.3">
      <c r="A461" t="s">
        <v>3681</v>
      </c>
      <c r="B461" s="33">
        <v>45828</v>
      </c>
      <c r="C461">
        <v>2025</v>
      </c>
      <c r="D461">
        <v>6</v>
      </c>
      <c r="E461" t="s">
        <v>4630</v>
      </c>
      <c r="F461" t="s">
        <v>4626</v>
      </c>
      <c r="G461" t="s">
        <v>51</v>
      </c>
      <c r="H461" t="s">
        <v>52</v>
      </c>
      <c r="I461" t="s">
        <v>53</v>
      </c>
      <c r="J461" t="s">
        <v>38</v>
      </c>
      <c r="K461" t="s">
        <v>104</v>
      </c>
      <c r="L461" t="s">
        <v>76</v>
      </c>
      <c r="M461" t="s">
        <v>56</v>
      </c>
      <c r="N461">
        <v>3</v>
      </c>
      <c r="O461">
        <v>1401</v>
      </c>
      <c r="P461">
        <v>0.05</v>
      </c>
      <c r="Q461">
        <v>712</v>
      </c>
      <c r="R461">
        <v>3992.85</v>
      </c>
      <c r="S461">
        <v>2136</v>
      </c>
      <c r="T461">
        <v>1856.85</v>
      </c>
      <c r="U461">
        <v>0.46504376573124456</v>
      </c>
      <c r="V461" t="s">
        <v>42</v>
      </c>
    </row>
    <row r="462" spans="1:22" x14ac:dyDescent="0.3">
      <c r="A462" t="s">
        <v>3680</v>
      </c>
      <c r="B462" s="33">
        <v>45828</v>
      </c>
      <c r="C462">
        <v>2025</v>
      </c>
      <c r="D462">
        <v>6</v>
      </c>
      <c r="E462" t="s">
        <v>4630</v>
      </c>
      <c r="F462" t="s">
        <v>4626</v>
      </c>
      <c r="G462" t="s">
        <v>51</v>
      </c>
      <c r="H462" t="s">
        <v>106</v>
      </c>
      <c r="I462" t="s">
        <v>107</v>
      </c>
      <c r="J462" t="s">
        <v>46</v>
      </c>
      <c r="K462" t="s">
        <v>89</v>
      </c>
      <c r="L462" t="s">
        <v>40</v>
      </c>
      <c r="M462" t="s">
        <v>49</v>
      </c>
      <c r="N462">
        <v>2</v>
      </c>
      <c r="O462">
        <v>2121</v>
      </c>
      <c r="P462">
        <v>0</v>
      </c>
      <c r="Q462">
        <v>1210</v>
      </c>
      <c r="R462">
        <v>4242</v>
      </c>
      <c r="S462">
        <v>2420</v>
      </c>
      <c r="T462">
        <v>1822</v>
      </c>
      <c r="U462">
        <v>0.42951438000942954</v>
      </c>
      <c r="V462" t="s">
        <v>42</v>
      </c>
    </row>
    <row r="463" spans="1:22" x14ac:dyDescent="0.3">
      <c r="A463" t="s">
        <v>3678</v>
      </c>
      <c r="B463" s="33">
        <v>45828</v>
      </c>
      <c r="C463">
        <v>2025</v>
      </c>
      <c r="D463">
        <v>6</v>
      </c>
      <c r="E463" t="s">
        <v>4630</v>
      </c>
      <c r="F463" t="s">
        <v>4626</v>
      </c>
      <c r="G463" t="s">
        <v>51</v>
      </c>
      <c r="H463" t="s">
        <v>79</v>
      </c>
      <c r="I463" t="s">
        <v>80</v>
      </c>
      <c r="J463" t="s">
        <v>46</v>
      </c>
      <c r="K463" t="s">
        <v>66</v>
      </c>
      <c r="L463" t="s">
        <v>40</v>
      </c>
      <c r="M463" t="s">
        <v>41</v>
      </c>
      <c r="N463">
        <v>2</v>
      </c>
      <c r="O463">
        <v>277</v>
      </c>
      <c r="P463">
        <v>0.2</v>
      </c>
      <c r="Q463">
        <v>110</v>
      </c>
      <c r="R463">
        <v>443.20000000000005</v>
      </c>
      <c r="S463">
        <v>220</v>
      </c>
      <c r="T463">
        <v>223.20000000000005</v>
      </c>
      <c r="U463">
        <v>0.50361010830324915</v>
      </c>
      <c r="V463" t="s">
        <v>42</v>
      </c>
    </row>
    <row r="464" spans="1:22" x14ac:dyDescent="0.3">
      <c r="A464" t="s">
        <v>3674</v>
      </c>
      <c r="B464" s="33">
        <v>45828</v>
      </c>
      <c r="C464">
        <v>2025</v>
      </c>
      <c r="D464">
        <v>6</v>
      </c>
      <c r="E464" t="s">
        <v>4630</v>
      </c>
      <c r="F464" t="s">
        <v>4626</v>
      </c>
      <c r="G464" t="s">
        <v>51</v>
      </c>
      <c r="H464" t="s">
        <v>52</v>
      </c>
      <c r="I464" t="s">
        <v>53</v>
      </c>
      <c r="J464" t="s">
        <v>54</v>
      </c>
      <c r="K464" t="s">
        <v>99</v>
      </c>
      <c r="L464" t="s">
        <v>76</v>
      </c>
      <c r="M464" t="s">
        <v>41</v>
      </c>
      <c r="N464">
        <v>2</v>
      </c>
      <c r="O464">
        <v>1714</v>
      </c>
      <c r="P464">
        <v>0.05</v>
      </c>
      <c r="Q464">
        <v>871</v>
      </c>
      <c r="R464">
        <v>3256.6</v>
      </c>
      <c r="S464">
        <v>1742</v>
      </c>
      <c r="T464">
        <v>1514.6</v>
      </c>
      <c r="U464">
        <v>0.46508628631087634</v>
      </c>
      <c r="V464" t="s">
        <v>42</v>
      </c>
    </row>
    <row r="465" spans="1:22" x14ac:dyDescent="0.3">
      <c r="A465" t="s">
        <v>550</v>
      </c>
      <c r="B465" s="33">
        <v>45056</v>
      </c>
      <c r="C465">
        <v>2023</v>
      </c>
      <c r="D465">
        <v>5</v>
      </c>
      <c r="E465" t="s">
        <v>4629</v>
      </c>
      <c r="F465" t="s">
        <v>4626</v>
      </c>
      <c r="G465" t="s">
        <v>51</v>
      </c>
      <c r="H465" t="s">
        <v>106</v>
      </c>
      <c r="I465" t="s">
        <v>107</v>
      </c>
      <c r="J465" t="s">
        <v>54</v>
      </c>
      <c r="K465" t="s">
        <v>55</v>
      </c>
      <c r="L465" t="s">
        <v>40</v>
      </c>
      <c r="M465" t="s">
        <v>41</v>
      </c>
      <c r="N465">
        <v>1</v>
      </c>
      <c r="O465">
        <v>2578</v>
      </c>
      <c r="P465">
        <v>0.2</v>
      </c>
      <c r="Q465">
        <v>1531</v>
      </c>
      <c r="R465">
        <v>2062.4</v>
      </c>
      <c r="S465">
        <v>1531</v>
      </c>
      <c r="T465">
        <v>531.40000000000009</v>
      </c>
      <c r="U465">
        <v>0.2576609775019395</v>
      </c>
      <c r="V465" t="s">
        <v>42</v>
      </c>
    </row>
    <row r="466" spans="1:22" x14ac:dyDescent="0.3">
      <c r="A466" t="s">
        <v>3672</v>
      </c>
      <c r="B466" s="33">
        <v>45827</v>
      </c>
      <c r="C466">
        <v>2025</v>
      </c>
      <c r="D466">
        <v>6</v>
      </c>
      <c r="E466" t="s">
        <v>4630</v>
      </c>
      <c r="F466" t="s">
        <v>4626</v>
      </c>
      <c r="G466" t="s">
        <v>51</v>
      </c>
      <c r="H466" t="s">
        <v>79</v>
      </c>
      <c r="I466" t="s">
        <v>80</v>
      </c>
      <c r="J466" t="s">
        <v>38</v>
      </c>
      <c r="K466" t="s">
        <v>75</v>
      </c>
      <c r="L466" t="s">
        <v>40</v>
      </c>
      <c r="M466" t="s">
        <v>56</v>
      </c>
      <c r="N466">
        <v>3</v>
      </c>
      <c r="O466">
        <v>12099</v>
      </c>
      <c r="P466">
        <v>0</v>
      </c>
      <c r="Q466">
        <v>8917</v>
      </c>
      <c r="R466">
        <v>36297</v>
      </c>
      <c r="S466">
        <v>26751</v>
      </c>
      <c r="T466">
        <v>9546</v>
      </c>
      <c r="U466">
        <v>0.26299694189602446</v>
      </c>
      <c r="V466" t="s">
        <v>42</v>
      </c>
    </row>
    <row r="467" spans="1:22" x14ac:dyDescent="0.3">
      <c r="A467" t="s">
        <v>552</v>
      </c>
      <c r="B467" s="33">
        <v>45056</v>
      </c>
      <c r="C467">
        <v>2023</v>
      </c>
      <c r="D467">
        <v>5</v>
      </c>
      <c r="E467" t="s">
        <v>4629</v>
      </c>
      <c r="F467" t="s">
        <v>4626</v>
      </c>
      <c r="G467" t="s">
        <v>51</v>
      </c>
      <c r="H467" t="s">
        <v>79</v>
      </c>
      <c r="I467" t="s">
        <v>80</v>
      </c>
      <c r="J467" t="s">
        <v>46</v>
      </c>
      <c r="K467" t="s">
        <v>61</v>
      </c>
      <c r="L467" t="s">
        <v>48</v>
      </c>
      <c r="M467" t="s">
        <v>41</v>
      </c>
      <c r="N467">
        <v>1</v>
      </c>
      <c r="O467">
        <v>234</v>
      </c>
      <c r="P467">
        <v>0.05</v>
      </c>
      <c r="Q467">
        <v>97</v>
      </c>
      <c r="R467">
        <v>222.29999999999998</v>
      </c>
      <c r="S467">
        <v>97</v>
      </c>
      <c r="T467">
        <v>125.29999999999998</v>
      </c>
      <c r="U467">
        <v>0.56365272154745838</v>
      </c>
      <c r="V467" t="s">
        <v>42</v>
      </c>
    </row>
    <row r="468" spans="1:22" x14ac:dyDescent="0.3">
      <c r="A468" t="s">
        <v>3670</v>
      </c>
      <c r="B468" s="33">
        <v>45826</v>
      </c>
      <c r="C468">
        <v>2025</v>
      </c>
      <c r="D468">
        <v>6</v>
      </c>
      <c r="E468" t="s">
        <v>4630</v>
      </c>
      <c r="F468" t="s">
        <v>4626</v>
      </c>
      <c r="G468" t="s">
        <v>51</v>
      </c>
      <c r="H468" t="s">
        <v>79</v>
      </c>
      <c r="I468" t="s">
        <v>80</v>
      </c>
      <c r="J468" t="s">
        <v>46</v>
      </c>
      <c r="K468" t="s">
        <v>89</v>
      </c>
      <c r="L468" t="s">
        <v>76</v>
      </c>
      <c r="M468" t="s">
        <v>49</v>
      </c>
      <c r="N468">
        <v>3</v>
      </c>
      <c r="O468">
        <v>2171</v>
      </c>
      <c r="P468">
        <v>0.15</v>
      </c>
      <c r="Q468">
        <v>1233</v>
      </c>
      <c r="R468">
        <v>5536.05</v>
      </c>
      <c r="S468">
        <v>3699</v>
      </c>
      <c r="T468">
        <v>1837.0500000000002</v>
      </c>
      <c r="U468">
        <v>0.33183406941772564</v>
      </c>
      <c r="V468" t="s">
        <v>42</v>
      </c>
    </row>
    <row r="469" spans="1:22" x14ac:dyDescent="0.3">
      <c r="A469" t="s">
        <v>3668</v>
      </c>
      <c r="B469" s="33">
        <v>45826</v>
      </c>
      <c r="C469">
        <v>2025</v>
      </c>
      <c r="D469">
        <v>6</v>
      </c>
      <c r="E469" t="s">
        <v>4630</v>
      </c>
      <c r="F469" t="s">
        <v>4626</v>
      </c>
      <c r="G469" t="s">
        <v>51</v>
      </c>
      <c r="H469" t="s">
        <v>79</v>
      </c>
      <c r="I469" t="s">
        <v>80</v>
      </c>
      <c r="J469" t="s">
        <v>46</v>
      </c>
      <c r="K469" t="s">
        <v>61</v>
      </c>
      <c r="L469" t="s">
        <v>40</v>
      </c>
      <c r="M469" t="s">
        <v>41</v>
      </c>
      <c r="N469">
        <v>1</v>
      </c>
      <c r="O469">
        <v>272</v>
      </c>
      <c r="P469">
        <v>0.05</v>
      </c>
      <c r="Q469">
        <v>117</v>
      </c>
      <c r="R469">
        <v>258.39999999999998</v>
      </c>
      <c r="S469">
        <v>117</v>
      </c>
      <c r="T469">
        <v>141.39999999999998</v>
      </c>
      <c r="U469">
        <v>0.54721362229102166</v>
      </c>
      <c r="V469" t="s">
        <v>42</v>
      </c>
    </row>
    <row r="470" spans="1:22" x14ac:dyDescent="0.3">
      <c r="A470" t="s">
        <v>555</v>
      </c>
      <c r="B470" s="33">
        <v>45058</v>
      </c>
      <c r="C470">
        <v>2023</v>
      </c>
      <c r="D470">
        <v>5</v>
      </c>
      <c r="E470" t="s">
        <v>4629</v>
      </c>
      <c r="F470" t="s">
        <v>4626</v>
      </c>
      <c r="G470" t="s">
        <v>51</v>
      </c>
      <c r="H470" t="s">
        <v>106</v>
      </c>
      <c r="I470" t="s">
        <v>107</v>
      </c>
      <c r="J470" t="s">
        <v>38</v>
      </c>
      <c r="K470" t="s">
        <v>75</v>
      </c>
      <c r="L470" t="s">
        <v>48</v>
      </c>
      <c r="M470" t="s">
        <v>49</v>
      </c>
      <c r="N470">
        <v>1</v>
      </c>
      <c r="O470">
        <v>11638</v>
      </c>
      <c r="P470">
        <v>0</v>
      </c>
      <c r="Q470">
        <v>8473</v>
      </c>
      <c r="R470">
        <v>11638</v>
      </c>
      <c r="S470">
        <v>8473</v>
      </c>
      <c r="T470">
        <v>3165</v>
      </c>
      <c r="U470">
        <v>0.27195394397662831</v>
      </c>
      <c r="V470" t="s">
        <v>42</v>
      </c>
    </row>
    <row r="471" spans="1:22" x14ac:dyDescent="0.3">
      <c r="A471" t="s">
        <v>3663</v>
      </c>
      <c r="B471" s="33">
        <v>45824</v>
      </c>
      <c r="C471">
        <v>2025</v>
      </c>
      <c r="D471">
        <v>6</v>
      </c>
      <c r="E471" t="s">
        <v>4630</v>
      </c>
      <c r="F471" t="s">
        <v>4626</v>
      </c>
      <c r="G471" t="s">
        <v>51</v>
      </c>
      <c r="H471" t="s">
        <v>106</v>
      </c>
      <c r="I471" t="s">
        <v>107</v>
      </c>
      <c r="J471" t="s">
        <v>38</v>
      </c>
      <c r="K471" t="s">
        <v>39</v>
      </c>
      <c r="L471" t="s">
        <v>40</v>
      </c>
      <c r="M471" t="s">
        <v>56</v>
      </c>
      <c r="N471">
        <v>3</v>
      </c>
      <c r="O471">
        <v>49621</v>
      </c>
      <c r="P471">
        <v>0.1</v>
      </c>
      <c r="Q471">
        <v>42856</v>
      </c>
      <c r="R471">
        <v>133976.70000000001</v>
      </c>
      <c r="S471">
        <v>128568</v>
      </c>
      <c r="T471">
        <v>5408.7000000000116</v>
      </c>
      <c r="U471">
        <v>4.0370452474198952E-2</v>
      </c>
      <c r="V471" t="s">
        <v>42</v>
      </c>
    </row>
    <row r="472" spans="1:22" x14ac:dyDescent="0.3">
      <c r="A472" t="s">
        <v>557</v>
      </c>
      <c r="B472" s="33">
        <v>45059</v>
      </c>
      <c r="C472">
        <v>2023</v>
      </c>
      <c r="D472">
        <v>5</v>
      </c>
      <c r="E472" t="s">
        <v>4629</v>
      </c>
      <c r="F472" t="s">
        <v>4626</v>
      </c>
      <c r="G472" t="s">
        <v>51</v>
      </c>
      <c r="H472" t="s">
        <v>79</v>
      </c>
      <c r="I472" t="s">
        <v>80</v>
      </c>
      <c r="J472" t="s">
        <v>46</v>
      </c>
      <c r="K472" t="s">
        <v>47</v>
      </c>
      <c r="L472" t="s">
        <v>48</v>
      </c>
      <c r="M472" t="s">
        <v>49</v>
      </c>
      <c r="N472">
        <v>4</v>
      </c>
      <c r="O472">
        <v>464</v>
      </c>
      <c r="P472">
        <v>0.1</v>
      </c>
      <c r="Q472">
        <v>205</v>
      </c>
      <c r="R472">
        <v>1670.4</v>
      </c>
      <c r="S472">
        <v>820</v>
      </c>
      <c r="T472">
        <v>850.40000000000009</v>
      </c>
      <c r="U472">
        <v>0.50909961685823757</v>
      </c>
      <c r="V472" t="s">
        <v>42</v>
      </c>
    </row>
    <row r="473" spans="1:22" x14ac:dyDescent="0.3">
      <c r="A473" t="s">
        <v>558</v>
      </c>
      <c r="B473" s="33">
        <v>45059</v>
      </c>
      <c r="C473">
        <v>2023</v>
      </c>
      <c r="D473">
        <v>5</v>
      </c>
      <c r="E473" t="s">
        <v>4629</v>
      </c>
      <c r="F473" t="s">
        <v>4626</v>
      </c>
      <c r="G473" t="s">
        <v>51</v>
      </c>
      <c r="H473" t="s">
        <v>79</v>
      </c>
      <c r="I473" t="s">
        <v>80</v>
      </c>
      <c r="J473" t="s">
        <v>81</v>
      </c>
      <c r="K473" t="s">
        <v>82</v>
      </c>
      <c r="L473" t="s">
        <v>40</v>
      </c>
      <c r="M473" t="s">
        <v>56</v>
      </c>
      <c r="N473">
        <v>1</v>
      </c>
      <c r="O473">
        <v>6606</v>
      </c>
      <c r="P473">
        <v>0.2</v>
      </c>
      <c r="Q473">
        <v>3711</v>
      </c>
      <c r="R473">
        <v>5284.8</v>
      </c>
      <c r="S473">
        <v>3711</v>
      </c>
      <c r="T473">
        <v>1573.8000000000002</v>
      </c>
      <c r="U473">
        <v>0.29779745685740239</v>
      </c>
      <c r="V473" t="s">
        <v>42</v>
      </c>
    </row>
    <row r="474" spans="1:22" x14ac:dyDescent="0.3">
      <c r="A474" t="s">
        <v>3662</v>
      </c>
      <c r="B474" s="33">
        <v>45824</v>
      </c>
      <c r="C474">
        <v>2025</v>
      </c>
      <c r="D474">
        <v>6</v>
      </c>
      <c r="E474" t="s">
        <v>4630</v>
      </c>
      <c r="F474" t="s">
        <v>4626</v>
      </c>
      <c r="G474" t="s">
        <v>51</v>
      </c>
      <c r="H474" t="s">
        <v>79</v>
      </c>
      <c r="I474" t="s">
        <v>80</v>
      </c>
      <c r="J474" t="s">
        <v>38</v>
      </c>
      <c r="K474" t="s">
        <v>118</v>
      </c>
      <c r="L474" t="s">
        <v>40</v>
      </c>
      <c r="M474" t="s">
        <v>56</v>
      </c>
      <c r="N474">
        <v>1</v>
      </c>
      <c r="O474">
        <v>18705</v>
      </c>
      <c r="P474">
        <v>0.05</v>
      </c>
      <c r="Q474">
        <v>15018</v>
      </c>
      <c r="R474">
        <v>17769.75</v>
      </c>
      <c r="S474">
        <v>15018</v>
      </c>
      <c r="T474">
        <v>2751.75</v>
      </c>
      <c r="U474">
        <v>0.15485586460135906</v>
      </c>
      <c r="V474" t="s">
        <v>42</v>
      </c>
    </row>
    <row r="475" spans="1:22" x14ac:dyDescent="0.3">
      <c r="A475" t="s">
        <v>3659</v>
      </c>
      <c r="B475" s="33">
        <v>45823</v>
      </c>
      <c r="C475">
        <v>2025</v>
      </c>
      <c r="D475">
        <v>6</v>
      </c>
      <c r="E475" t="s">
        <v>4630</v>
      </c>
      <c r="F475" t="s">
        <v>4626</v>
      </c>
      <c r="G475" t="s">
        <v>51</v>
      </c>
      <c r="H475" t="s">
        <v>52</v>
      </c>
      <c r="I475" t="s">
        <v>53</v>
      </c>
      <c r="J475" t="s">
        <v>81</v>
      </c>
      <c r="K475" t="s">
        <v>146</v>
      </c>
      <c r="L475" t="s">
        <v>76</v>
      </c>
      <c r="M475" t="s">
        <v>56</v>
      </c>
      <c r="N475">
        <v>5</v>
      </c>
      <c r="O475">
        <v>9243</v>
      </c>
      <c r="P475">
        <v>0.2</v>
      </c>
      <c r="Q475">
        <v>5719</v>
      </c>
      <c r="R475">
        <v>36972</v>
      </c>
      <c r="S475">
        <v>28595</v>
      </c>
      <c r="T475">
        <v>8377</v>
      </c>
      <c r="U475">
        <v>0.22657686898193227</v>
      </c>
      <c r="V475" t="s">
        <v>42</v>
      </c>
    </row>
    <row r="476" spans="1:22" x14ac:dyDescent="0.3">
      <c r="A476" t="s">
        <v>561</v>
      </c>
      <c r="B476" s="33">
        <v>45059</v>
      </c>
      <c r="C476">
        <v>2023</v>
      </c>
      <c r="D476">
        <v>5</v>
      </c>
      <c r="E476" t="s">
        <v>4629</v>
      </c>
      <c r="F476" t="s">
        <v>4626</v>
      </c>
      <c r="G476" t="s">
        <v>51</v>
      </c>
      <c r="H476" t="s">
        <v>79</v>
      </c>
      <c r="I476" t="s">
        <v>80</v>
      </c>
      <c r="J476" t="s">
        <v>54</v>
      </c>
      <c r="K476" t="s">
        <v>55</v>
      </c>
      <c r="L476" t="s">
        <v>76</v>
      </c>
      <c r="M476" t="s">
        <v>49</v>
      </c>
      <c r="N476">
        <v>1</v>
      </c>
      <c r="O476">
        <v>2767</v>
      </c>
      <c r="P476">
        <v>0.1</v>
      </c>
      <c r="Q476">
        <v>1697</v>
      </c>
      <c r="R476">
        <v>2490.3000000000002</v>
      </c>
      <c r="S476">
        <v>1697</v>
      </c>
      <c r="T476">
        <v>793.30000000000018</v>
      </c>
      <c r="U476">
        <v>0.31855599726940537</v>
      </c>
      <c r="V476" t="s">
        <v>42</v>
      </c>
    </row>
    <row r="477" spans="1:22" x14ac:dyDescent="0.3">
      <c r="A477" t="s">
        <v>562</v>
      </c>
      <c r="B477" s="33">
        <v>45060</v>
      </c>
      <c r="C477">
        <v>2023</v>
      </c>
      <c r="D477">
        <v>5</v>
      </c>
      <c r="E477" t="s">
        <v>4629</v>
      </c>
      <c r="F477" t="s">
        <v>4626</v>
      </c>
      <c r="G477" t="s">
        <v>51</v>
      </c>
      <c r="H477" t="s">
        <v>79</v>
      </c>
      <c r="I477" t="s">
        <v>80</v>
      </c>
      <c r="J477" t="s">
        <v>46</v>
      </c>
      <c r="K477" t="s">
        <v>61</v>
      </c>
      <c r="L477" t="s">
        <v>40</v>
      </c>
      <c r="M477" t="s">
        <v>56</v>
      </c>
      <c r="N477">
        <v>5</v>
      </c>
      <c r="O477">
        <v>239</v>
      </c>
      <c r="P477">
        <v>0</v>
      </c>
      <c r="Q477">
        <v>100</v>
      </c>
      <c r="R477">
        <v>1195</v>
      </c>
      <c r="S477">
        <v>500</v>
      </c>
      <c r="T477">
        <v>695</v>
      </c>
      <c r="U477">
        <v>0.58158995815899583</v>
      </c>
      <c r="V477" t="s">
        <v>42</v>
      </c>
    </row>
    <row r="478" spans="1:22" x14ac:dyDescent="0.3">
      <c r="A478" t="s">
        <v>3647</v>
      </c>
      <c r="B478" s="33">
        <v>45820</v>
      </c>
      <c r="C478">
        <v>2025</v>
      </c>
      <c r="D478">
        <v>6</v>
      </c>
      <c r="E478" t="s">
        <v>4630</v>
      </c>
      <c r="F478" t="s">
        <v>4626</v>
      </c>
      <c r="G478" t="s">
        <v>51</v>
      </c>
      <c r="H478" t="s">
        <v>79</v>
      </c>
      <c r="I478" t="s">
        <v>80</v>
      </c>
      <c r="J478" t="s">
        <v>81</v>
      </c>
      <c r="K478" t="s">
        <v>82</v>
      </c>
      <c r="L478" t="s">
        <v>76</v>
      </c>
      <c r="M478" t="s">
        <v>56</v>
      </c>
      <c r="N478">
        <v>4</v>
      </c>
      <c r="O478">
        <v>6040</v>
      </c>
      <c r="P478">
        <v>0.3</v>
      </c>
      <c r="Q478">
        <v>3303</v>
      </c>
      <c r="R478">
        <v>16912</v>
      </c>
      <c r="S478">
        <v>13212</v>
      </c>
      <c r="T478">
        <v>3700</v>
      </c>
      <c r="U478">
        <v>0.21877956480605487</v>
      </c>
      <c r="V478" t="s">
        <v>42</v>
      </c>
    </row>
    <row r="479" spans="1:22" x14ac:dyDescent="0.3">
      <c r="A479" t="s">
        <v>564</v>
      </c>
      <c r="B479" s="33">
        <v>45060</v>
      </c>
      <c r="C479">
        <v>2023</v>
      </c>
      <c r="D479">
        <v>5</v>
      </c>
      <c r="E479" t="s">
        <v>4629</v>
      </c>
      <c r="F479" t="s">
        <v>4626</v>
      </c>
      <c r="G479" t="s">
        <v>51</v>
      </c>
      <c r="H479" t="s">
        <v>79</v>
      </c>
      <c r="I479" t="s">
        <v>80</v>
      </c>
      <c r="J479" t="s">
        <v>38</v>
      </c>
      <c r="K479" t="s">
        <v>104</v>
      </c>
      <c r="L479" t="s">
        <v>40</v>
      </c>
      <c r="M479" t="s">
        <v>49</v>
      </c>
      <c r="N479">
        <v>2</v>
      </c>
      <c r="O479">
        <v>1542</v>
      </c>
      <c r="P479">
        <v>0</v>
      </c>
      <c r="Q479">
        <v>763</v>
      </c>
      <c r="R479">
        <v>3084</v>
      </c>
      <c r="S479">
        <v>1526</v>
      </c>
      <c r="T479">
        <v>1558</v>
      </c>
      <c r="U479">
        <v>0.50518806744487676</v>
      </c>
      <c r="V479" t="s">
        <v>120</v>
      </c>
    </row>
    <row r="480" spans="1:22" x14ac:dyDescent="0.3">
      <c r="A480" t="s">
        <v>3642</v>
      </c>
      <c r="B480" s="33">
        <v>45819</v>
      </c>
      <c r="C480">
        <v>2025</v>
      </c>
      <c r="D480">
        <v>6</v>
      </c>
      <c r="E480" t="s">
        <v>4630</v>
      </c>
      <c r="F480" t="s">
        <v>4626</v>
      </c>
      <c r="G480" t="s">
        <v>51</v>
      </c>
      <c r="H480" t="s">
        <v>106</v>
      </c>
      <c r="I480" t="s">
        <v>107</v>
      </c>
      <c r="J480" t="s">
        <v>81</v>
      </c>
      <c r="K480" t="s">
        <v>94</v>
      </c>
      <c r="L480" t="s">
        <v>40</v>
      </c>
      <c r="M480" t="s">
        <v>49</v>
      </c>
      <c r="N480">
        <v>2</v>
      </c>
      <c r="O480">
        <v>30235</v>
      </c>
      <c r="P480">
        <v>0.2</v>
      </c>
      <c r="Q480">
        <v>20265</v>
      </c>
      <c r="R480">
        <v>48376</v>
      </c>
      <c r="S480">
        <v>40530</v>
      </c>
      <c r="T480">
        <v>7846</v>
      </c>
      <c r="U480">
        <v>0.1621878617496279</v>
      </c>
      <c r="V480" t="s">
        <v>42</v>
      </c>
    </row>
    <row r="481" spans="1:22" x14ac:dyDescent="0.3">
      <c r="A481" t="s">
        <v>3641</v>
      </c>
      <c r="B481" s="33">
        <v>45819</v>
      </c>
      <c r="C481">
        <v>2025</v>
      </c>
      <c r="D481">
        <v>6</v>
      </c>
      <c r="E481" t="s">
        <v>4630</v>
      </c>
      <c r="F481" t="s">
        <v>4626</v>
      </c>
      <c r="G481" t="s">
        <v>51</v>
      </c>
      <c r="H481" t="s">
        <v>79</v>
      </c>
      <c r="I481" t="s">
        <v>80</v>
      </c>
      <c r="J481" t="s">
        <v>46</v>
      </c>
      <c r="K481" t="s">
        <v>47</v>
      </c>
      <c r="L481" t="s">
        <v>40</v>
      </c>
      <c r="M481" t="s">
        <v>49</v>
      </c>
      <c r="N481">
        <v>1</v>
      </c>
      <c r="O481">
        <v>452</v>
      </c>
      <c r="P481">
        <v>0</v>
      </c>
      <c r="Q481">
        <v>200</v>
      </c>
      <c r="R481">
        <v>452</v>
      </c>
      <c r="S481">
        <v>200</v>
      </c>
      <c r="T481">
        <v>252</v>
      </c>
      <c r="U481">
        <v>0.55752212389380529</v>
      </c>
      <c r="V481" t="s">
        <v>42</v>
      </c>
    </row>
    <row r="482" spans="1:22" x14ac:dyDescent="0.3">
      <c r="A482" t="s">
        <v>3634</v>
      </c>
      <c r="B482" s="33">
        <v>45815</v>
      </c>
      <c r="C482">
        <v>2025</v>
      </c>
      <c r="D482">
        <v>6</v>
      </c>
      <c r="E482" t="s">
        <v>4630</v>
      </c>
      <c r="F482" t="s">
        <v>4626</v>
      </c>
      <c r="G482" t="s">
        <v>51</v>
      </c>
      <c r="H482" t="s">
        <v>106</v>
      </c>
      <c r="I482" t="s">
        <v>107</v>
      </c>
      <c r="J482" t="s">
        <v>54</v>
      </c>
      <c r="K482" t="s">
        <v>99</v>
      </c>
      <c r="L482" t="s">
        <v>48</v>
      </c>
      <c r="M482" t="s">
        <v>41</v>
      </c>
      <c r="N482">
        <v>1</v>
      </c>
      <c r="O482">
        <v>1886</v>
      </c>
      <c r="P482">
        <v>0.1</v>
      </c>
      <c r="Q482">
        <v>1006</v>
      </c>
      <c r="R482">
        <v>1697.4</v>
      </c>
      <c r="S482">
        <v>1006</v>
      </c>
      <c r="T482">
        <v>691.40000000000009</v>
      </c>
      <c r="U482">
        <v>0.40732885589725465</v>
      </c>
      <c r="V482" t="s">
        <v>42</v>
      </c>
    </row>
    <row r="483" spans="1:22" x14ac:dyDescent="0.3">
      <c r="A483" t="s">
        <v>3627</v>
      </c>
      <c r="B483" s="33">
        <v>45813</v>
      </c>
      <c r="C483">
        <v>2025</v>
      </c>
      <c r="D483">
        <v>6</v>
      </c>
      <c r="E483" t="s">
        <v>4630</v>
      </c>
      <c r="F483" t="s">
        <v>4626</v>
      </c>
      <c r="G483" t="s">
        <v>51</v>
      </c>
      <c r="H483" t="s">
        <v>52</v>
      </c>
      <c r="I483" t="s">
        <v>53</v>
      </c>
      <c r="J483" t="s">
        <v>46</v>
      </c>
      <c r="K483" t="s">
        <v>66</v>
      </c>
      <c r="L483" t="s">
        <v>48</v>
      </c>
      <c r="M483" t="s">
        <v>56</v>
      </c>
      <c r="N483">
        <v>2</v>
      </c>
      <c r="O483">
        <v>320</v>
      </c>
      <c r="P483">
        <v>0</v>
      </c>
      <c r="Q483">
        <v>125</v>
      </c>
      <c r="R483">
        <v>640</v>
      </c>
      <c r="S483">
        <v>250</v>
      </c>
      <c r="T483">
        <v>390</v>
      </c>
      <c r="U483">
        <v>0.609375</v>
      </c>
      <c r="V483" t="s">
        <v>42</v>
      </c>
    </row>
    <row r="484" spans="1:22" x14ac:dyDescent="0.3">
      <c r="A484" t="s">
        <v>3626</v>
      </c>
      <c r="B484" s="33">
        <v>45813</v>
      </c>
      <c r="C484">
        <v>2025</v>
      </c>
      <c r="D484">
        <v>6</v>
      </c>
      <c r="E484" t="s">
        <v>4630</v>
      </c>
      <c r="F484" t="s">
        <v>4626</v>
      </c>
      <c r="G484" t="s">
        <v>51</v>
      </c>
      <c r="H484" t="s">
        <v>52</v>
      </c>
      <c r="I484" t="s">
        <v>53</v>
      </c>
      <c r="J484" t="s">
        <v>81</v>
      </c>
      <c r="K484" t="s">
        <v>94</v>
      </c>
      <c r="L484" t="s">
        <v>40</v>
      </c>
      <c r="M484" t="s">
        <v>49</v>
      </c>
      <c r="N484">
        <v>1</v>
      </c>
      <c r="O484">
        <v>35039</v>
      </c>
      <c r="P484">
        <v>0.25</v>
      </c>
      <c r="Q484">
        <v>24105</v>
      </c>
      <c r="R484">
        <v>26279.25</v>
      </c>
      <c r="S484">
        <v>24105</v>
      </c>
      <c r="T484">
        <v>2174.25</v>
      </c>
      <c r="U484">
        <v>8.2736379462884216E-2</v>
      </c>
      <c r="V484" t="s">
        <v>42</v>
      </c>
    </row>
    <row r="485" spans="1:22" x14ac:dyDescent="0.3">
      <c r="A485" t="s">
        <v>570</v>
      </c>
      <c r="B485" s="33">
        <v>45062</v>
      </c>
      <c r="C485">
        <v>2023</v>
      </c>
      <c r="D485">
        <v>5</v>
      </c>
      <c r="E485" t="s">
        <v>4629</v>
      </c>
      <c r="F485" t="s">
        <v>4626</v>
      </c>
      <c r="G485" t="s">
        <v>51</v>
      </c>
      <c r="H485" t="s">
        <v>79</v>
      </c>
      <c r="I485" t="s">
        <v>80</v>
      </c>
      <c r="J485" t="s">
        <v>54</v>
      </c>
      <c r="K485" t="s">
        <v>55</v>
      </c>
      <c r="L485" t="s">
        <v>40</v>
      </c>
      <c r="M485" t="s">
        <v>41</v>
      </c>
      <c r="N485">
        <v>1</v>
      </c>
      <c r="O485">
        <v>2763</v>
      </c>
      <c r="P485">
        <v>0.2</v>
      </c>
      <c r="Q485">
        <v>1662</v>
      </c>
      <c r="R485">
        <v>2210.4</v>
      </c>
      <c r="S485">
        <v>1662</v>
      </c>
      <c r="T485">
        <v>548.40000000000009</v>
      </c>
      <c r="U485">
        <v>0.24809989142236702</v>
      </c>
      <c r="V485" t="s">
        <v>42</v>
      </c>
    </row>
    <row r="486" spans="1:22" x14ac:dyDescent="0.3">
      <c r="A486" t="s">
        <v>571</v>
      </c>
      <c r="B486" s="33">
        <v>45062</v>
      </c>
      <c r="C486">
        <v>2023</v>
      </c>
      <c r="D486">
        <v>5</v>
      </c>
      <c r="E486" t="s">
        <v>4629</v>
      </c>
      <c r="F486" t="s">
        <v>4626</v>
      </c>
      <c r="G486" t="s">
        <v>51</v>
      </c>
      <c r="H486" t="s">
        <v>106</v>
      </c>
      <c r="I486" t="s">
        <v>107</v>
      </c>
      <c r="J486" t="s">
        <v>81</v>
      </c>
      <c r="K486" t="s">
        <v>82</v>
      </c>
      <c r="L486" t="s">
        <v>40</v>
      </c>
      <c r="M486" t="s">
        <v>49</v>
      </c>
      <c r="N486">
        <v>4</v>
      </c>
      <c r="O486">
        <v>6874</v>
      </c>
      <c r="P486">
        <v>0.3</v>
      </c>
      <c r="Q486">
        <v>3688</v>
      </c>
      <c r="R486">
        <v>19247.199999999997</v>
      </c>
      <c r="S486">
        <v>14752</v>
      </c>
      <c r="T486">
        <v>4495.1999999999971</v>
      </c>
      <c r="U486">
        <v>0.23355085415021395</v>
      </c>
      <c r="V486" t="s">
        <v>42</v>
      </c>
    </row>
    <row r="487" spans="1:22" x14ac:dyDescent="0.3">
      <c r="A487" t="s">
        <v>3613</v>
      </c>
      <c r="B487" s="33">
        <v>45809</v>
      </c>
      <c r="C487">
        <v>2025</v>
      </c>
      <c r="D487">
        <v>6</v>
      </c>
      <c r="E487" t="s">
        <v>4630</v>
      </c>
      <c r="F487" t="s">
        <v>4626</v>
      </c>
      <c r="G487" t="s">
        <v>51</v>
      </c>
      <c r="H487" t="s">
        <v>106</v>
      </c>
      <c r="I487" t="s">
        <v>107</v>
      </c>
      <c r="J487" t="s">
        <v>46</v>
      </c>
      <c r="K487" t="s">
        <v>61</v>
      </c>
      <c r="L487" t="s">
        <v>76</v>
      </c>
      <c r="M487" t="s">
        <v>41</v>
      </c>
      <c r="N487">
        <v>2</v>
      </c>
      <c r="O487">
        <v>236</v>
      </c>
      <c r="P487">
        <v>0.2</v>
      </c>
      <c r="Q487">
        <v>100</v>
      </c>
      <c r="R487">
        <v>377.6</v>
      </c>
      <c r="S487">
        <v>200</v>
      </c>
      <c r="T487">
        <v>177.60000000000002</v>
      </c>
      <c r="U487">
        <v>0.47033898305084748</v>
      </c>
      <c r="V487" t="s">
        <v>42</v>
      </c>
    </row>
    <row r="488" spans="1:22" x14ac:dyDescent="0.3">
      <c r="A488" t="s">
        <v>3611</v>
      </c>
      <c r="B488" s="33">
        <v>45809</v>
      </c>
      <c r="C488">
        <v>2025</v>
      </c>
      <c r="D488">
        <v>6</v>
      </c>
      <c r="E488" t="s">
        <v>4630</v>
      </c>
      <c r="F488" t="s">
        <v>4626</v>
      </c>
      <c r="G488" t="s">
        <v>51</v>
      </c>
      <c r="H488" t="s">
        <v>79</v>
      </c>
      <c r="I488" t="s">
        <v>80</v>
      </c>
      <c r="J488" t="s">
        <v>54</v>
      </c>
      <c r="K488" t="s">
        <v>99</v>
      </c>
      <c r="L488" t="s">
        <v>76</v>
      </c>
      <c r="M488" t="s">
        <v>49</v>
      </c>
      <c r="N488">
        <v>5</v>
      </c>
      <c r="O488">
        <v>1973</v>
      </c>
      <c r="P488">
        <v>0.15</v>
      </c>
      <c r="Q488">
        <v>998</v>
      </c>
      <c r="R488">
        <v>8385.25</v>
      </c>
      <c r="S488">
        <v>4990</v>
      </c>
      <c r="T488">
        <v>3395.25</v>
      </c>
      <c r="U488">
        <v>0.40490742673146296</v>
      </c>
      <c r="V488" t="s">
        <v>42</v>
      </c>
    </row>
    <row r="489" spans="1:22" x14ac:dyDescent="0.3">
      <c r="A489" t="s">
        <v>3610</v>
      </c>
      <c r="B489" s="33">
        <v>45809</v>
      </c>
      <c r="C489">
        <v>2025</v>
      </c>
      <c r="D489">
        <v>6</v>
      </c>
      <c r="E489" t="s">
        <v>4630</v>
      </c>
      <c r="F489" t="s">
        <v>4626</v>
      </c>
      <c r="G489" t="s">
        <v>51</v>
      </c>
      <c r="H489" t="s">
        <v>52</v>
      </c>
      <c r="I489" t="s">
        <v>53</v>
      </c>
      <c r="J489" t="s">
        <v>46</v>
      </c>
      <c r="K489" t="s">
        <v>47</v>
      </c>
      <c r="L489" t="s">
        <v>40</v>
      </c>
      <c r="M489" t="s">
        <v>49</v>
      </c>
      <c r="N489">
        <v>2</v>
      </c>
      <c r="O489">
        <v>439</v>
      </c>
      <c r="P489">
        <v>0.05</v>
      </c>
      <c r="Q489">
        <v>202</v>
      </c>
      <c r="R489">
        <v>834.09999999999991</v>
      </c>
      <c r="S489">
        <v>404</v>
      </c>
      <c r="T489">
        <v>430.09999999999991</v>
      </c>
      <c r="U489">
        <v>0.51564560604244092</v>
      </c>
      <c r="V489" t="s">
        <v>42</v>
      </c>
    </row>
    <row r="490" spans="1:22" x14ac:dyDescent="0.3">
      <c r="A490" t="s">
        <v>575</v>
      </c>
      <c r="B490" s="33">
        <v>45063</v>
      </c>
      <c r="C490">
        <v>2023</v>
      </c>
      <c r="D490">
        <v>5</v>
      </c>
      <c r="E490" t="s">
        <v>4629</v>
      </c>
      <c r="F490" t="s">
        <v>4626</v>
      </c>
      <c r="G490" t="s">
        <v>51</v>
      </c>
      <c r="H490" t="s">
        <v>106</v>
      </c>
      <c r="I490" t="s">
        <v>107</v>
      </c>
      <c r="J490" t="s">
        <v>81</v>
      </c>
      <c r="K490" t="s">
        <v>130</v>
      </c>
      <c r="L490" t="s">
        <v>48</v>
      </c>
      <c r="M490" t="s">
        <v>49</v>
      </c>
      <c r="N490">
        <v>5</v>
      </c>
      <c r="O490">
        <v>13334</v>
      </c>
      <c r="P490">
        <v>0.35</v>
      </c>
      <c r="Q490">
        <v>7846</v>
      </c>
      <c r="R490">
        <v>43335.5</v>
      </c>
      <c r="S490">
        <v>39230</v>
      </c>
      <c r="T490">
        <v>4105.5</v>
      </c>
      <c r="U490">
        <v>9.4737570813767005E-2</v>
      </c>
      <c r="V490" t="s">
        <v>120</v>
      </c>
    </row>
    <row r="491" spans="1:22" x14ac:dyDescent="0.3">
      <c r="A491" t="s">
        <v>576</v>
      </c>
      <c r="B491" s="33">
        <v>45063</v>
      </c>
      <c r="C491">
        <v>2023</v>
      </c>
      <c r="D491">
        <v>5</v>
      </c>
      <c r="E491" t="s">
        <v>4629</v>
      </c>
      <c r="F491" t="s">
        <v>4626</v>
      </c>
      <c r="G491" t="s">
        <v>51</v>
      </c>
      <c r="H491" t="s">
        <v>79</v>
      </c>
      <c r="I491" t="s">
        <v>80</v>
      </c>
      <c r="J491" t="s">
        <v>46</v>
      </c>
      <c r="K491" t="s">
        <v>61</v>
      </c>
      <c r="L491" t="s">
        <v>40</v>
      </c>
      <c r="M491" t="s">
        <v>49</v>
      </c>
      <c r="N491">
        <v>5</v>
      </c>
      <c r="O491">
        <v>266</v>
      </c>
      <c r="P491">
        <v>0.1</v>
      </c>
      <c r="Q491">
        <v>113</v>
      </c>
      <c r="R491">
        <v>1197</v>
      </c>
      <c r="S491">
        <v>565</v>
      </c>
      <c r="T491">
        <v>632</v>
      </c>
      <c r="U491">
        <v>0.52798663324979112</v>
      </c>
      <c r="V491" t="s">
        <v>42</v>
      </c>
    </row>
    <row r="492" spans="1:22" x14ac:dyDescent="0.3">
      <c r="A492" t="s">
        <v>3608</v>
      </c>
      <c r="B492" s="33">
        <v>45808</v>
      </c>
      <c r="C492">
        <v>2025</v>
      </c>
      <c r="D492">
        <v>5</v>
      </c>
      <c r="E492" t="s">
        <v>4629</v>
      </c>
      <c r="F492" t="s">
        <v>4626</v>
      </c>
      <c r="G492" t="s">
        <v>51</v>
      </c>
      <c r="H492" t="s">
        <v>106</v>
      </c>
      <c r="I492" t="s">
        <v>107</v>
      </c>
      <c r="J492" t="s">
        <v>38</v>
      </c>
      <c r="K492" t="s">
        <v>104</v>
      </c>
      <c r="L492" t="s">
        <v>40</v>
      </c>
      <c r="M492" t="s">
        <v>56</v>
      </c>
      <c r="N492">
        <v>1</v>
      </c>
      <c r="O492">
        <v>1416</v>
      </c>
      <c r="P492">
        <v>0.15</v>
      </c>
      <c r="Q492">
        <v>691</v>
      </c>
      <c r="R492">
        <v>1203.5999999999999</v>
      </c>
      <c r="S492">
        <v>691</v>
      </c>
      <c r="T492">
        <v>512.59999999999991</v>
      </c>
      <c r="U492">
        <v>0.42588899966766364</v>
      </c>
      <c r="V492" t="s">
        <v>42</v>
      </c>
    </row>
    <row r="493" spans="1:22" x14ac:dyDescent="0.3">
      <c r="A493" t="s">
        <v>578</v>
      </c>
      <c r="B493" s="33">
        <v>45064</v>
      </c>
      <c r="C493">
        <v>2023</v>
      </c>
      <c r="D493">
        <v>5</v>
      </c>
      <c r="E493" t="s">
        <v>4629</v>
      </c>
      <c r="F493" t="s">
        <v>4626</v>
      </c>
      <c r="G493" t="s">
        <v>51</v>
      </c>
      <c r="H493" t="s">
        <v>106</v>
      </c>
      <c r="I493" t="s">
        <v>107</v>
      </c>
      <c r="J493" t="s">
        <v>38</v>
      </c>
      <c r="K493" t="s">
        <v>75</v>
      </c>
      <c r="L493" t="s">
        <v>40</v>
      </c>
      <c r="M493" t="s">
        <v>49</v>
      </c>
      <c r="N493">
        <v>1</v>
      </c>
      <c r="O493">
        <v>10678</v>
      </c>
      <c r="P493">
        <v>0.1</v>
      </c>
      <c r="Q493">
        <v>7809</v>
      </c>
      <c r="R493">
        <v>9610.2000000000007</v>
      </c>
      <c r="S493">
        <v>7809</v>
      </c>
      <c r="T493">
        <v>1801.2000000000007</v>
      </c>
      <c r="U493">
        <v>0.18742586002372486</v>
      </c>
      <c r="V493" t="s">
        <v>42</v>
      </c>
    </row>
    <row r="494" spans="1:22" x14ac:dyDescent="0.3">
      <c r="A494" t="s">
        <v>3604</v>
      </c>
      <c r="B494" s="33">
        <v>45808</v>
      </c>
      <c r="C494">
        <v>2025</v>
      </c>
      <c r="D494">
        <v>5</v>
      </c>
      <c r="E494" t="s">
        <v>4629</v>
      </c>
      <c r="F494" t="s">
        <v>4626</v>
      </c>
      <c r="G494" t="s">
        <v>51</v>
      </c>
      <c r="H494" t="s">
        <v>79</v>
      </c>
      <c r="I494" t="s">
        <v>80</v>
      </c>
      <c r="J494" t="s">
        <v>38</v>
      </c>
      <c r="K494" t="s">
        <v>104</v>
      </c>
      <c r="L494" t="s">
        <v>76</v>
      </c>
      <c r="M494" t="s">
        <v>49</v>
      </c>
      <c r="N494">
        <v>1</v>
      </c>
      <c r="O494">
        <v>1473</v>
      </c>
      <c r="P494">
        <v>0</v>
      </c>
      <c r="Q494">
        <v>721</v>
      </c>
      <c r="R494">
        <v>1473</v>
      </c>
      <c r="S494">
        <v>721</v>
      </c>
      <c r="T494">
        <v>752</v>
      </c>
      <c r="U494">
        <v>0.51052274270196873</v>
      </c>
      <c r="V494" t="s">
        <v>42</v>
      </c>
    </row>
    <row r="495" spans="1:22" x14ac:dyDescent="0.3">
      <c r="A495" t="s">
        <v>3602</v>
      </c>
      <c r="B495" s="33">
        <v>45807</v>
      </c>
      <c r="C495">
        <v>2025</v>
      </c>
      <c r="D495">
        <v>5</v>
      </c>
      <c r="E495" t="s">
        <v>4629</v>
      </c>
      <c r="F495" t="s">
        <v>4626</v>
      </c>
      <c r="G495" t="s">
        <v>51</v>
      </c>
      <c r="H495" t="s">
        <v>52</v>
      </c>
      <c r="I495" t="s">
        <v>53</v>
      </c>
      <c r="J495" t="s">
        <v>46</v>
      </c>
      <c r="K495" t="s">
        <v>61</v>
      </c>
      <c r="L495" t="s">
        <v>48</v>
      </c>
      <c r="M495" t="s">
        <v>41</v>
      </c>
      <c r="N495">
        <v>2</v>
      </c>
      <c r="O495">
        <v>255</v>
      </c>
      <c r="P495">
        <v>0.1</v>
      </c>
      <c r="Q495">
        <v>106</v>
      </c>
      <c r="R495">
        <v>459</v>
      </c>
      <c r="S495">
        <v>212</v>
      </c>
      <c r="T495">
        <v>247</v>
      </c>
      <c r="U495">
        <v>0.53812636165577343</v>
      </c>
      <c r="V495" t="s">
        <v>42</v>
      </c>
    </row>
    <row r="496" spans="1:22" x14ac:dyDescent="0.3">
      <c r="A496" t="s">
        <v>3595</v>
      </c>
      <c r="B496" s="33">
        <v>45806</v>
      </c>
      <c r="C496">
        <v>2025</v>
      </c>
      <c r="D496">
        <v>5</v>
      </c>
      <c r="E496" t="s">
        <v>4629</v>
      </c>
      <c r="F496" t="s">
        <v>4626</v>
      </c>
      <c r="G496" t="s">
        <v>51</v>
      </c>
      <c r="H496" t="s">
        <v>106</v>
      </c>
      <c r="I496" t="s">
        <v>107</v>
      </c>
      <c r="J496" t="s">
        <v>46</v>
      </c>
      <c r="K496" t="s">
        <v>89</v>
      </c>
      <c r="L496" t="s">
        <v>48</v>
      </c>
      <c r="M496" t="s">
        <v>49</v>
      </c>
      <c r="N496">
        <v>3</v>
      </c>
      <c r="O496">
        <v>2043</v>
      </c>
      <c r="P496">
        <v>0.1</v>
      </c>
      <c r="Q496">
        <v>1209</v>
      </c>
      <c r="R496">
        <v>5516.1</v>
      </c>
      <c r="S496">
        <v>3627</v>
      </c>
      <c r="T496">
        <v>1889.1000000000004</v>
      </c>
      <c r="U496">
        <v>0.34247022352749229</v>
      </c>
      <c r="V496" t="s">
        <v>42</v>
      </c>
    </row>
    <row r="497" spans="1:22" x14ac:dyDescent="0.3">
      <c r="A497" t="s">
        <v>582</v>
      </c>
      <c r="B497" s="33">
        <v>45067</v>
      </c>
      <c r="C497">
        <v>2023</v>
      </c>
      <c r="D497">
        <v>5</v>
      </c>
      <c r="E497" t="s">
        <v>4629</v>
      </c>
      <c r="F497" t="s">
        <v>4626</v>
      </c>
      <c r="G497" t="s">
        <v>51</v>
      </c>
      <c r="H497" t="s">
        <v>79</v>
      </c>
      <c r="I497" t="s">
        <v>80</v>
      </c>
      <c r="J497" t="s">
        <v>81</v>
      </c>
      <c r="K497" t="s">
        <v>82</v>
      </c>
      <c r="L497" t="s">
        <v>40</v>
      </c>
      <c r="M497" t="s">
        <v>49</v>
      </c>
      <c r="N497">
        <v>2</v>
      </c>
      <c r="O497">
        <v>6337</v>
      </c>
      <c r="P497">
        <v>0.3</v>
      </c>
      <c r="Q497">
        <v>3523</v>
      </c>
      <c r="R497">
        <v>8871.7999999999993</v>
      </c>
      <c r="S497">
        <v>7046</v>
      </c>
      <c r="T497">
        <v>1825.7999999999993</v>
      </c>
      <c r="U497">
        <v>0.20579814693748724</v>
      </c>
      <c r="V497" t="s">
        <v>42</v>
      </c>
    </row>
    <row r="498" spans="1:22" x14ac:dyDescent="0.3">
      <c r="A498" t="s">
        <v>3592</v>
      </c>
      <c r="B498" s="33">
        <v>45805</v>
      </c>
      <c r="C498">
        <v>2025</v>
      </c>
      <c r="D498">
        <v>5</v>
      </c>
      <c r="E498" t="s">
        <v>4629</v>
      </c>
      <c r="F498" t="s">
        <v>4626</v>
      </c>
      <c r="G498" t="s">
        <v>51</v>
      </c>
      <c r="H498" t="s">
        <v>52</v>
      </c>
      <c r="I498" t="s">
        <v>53</v>
      </c>
      <c r="J498" t="s">
        <v>81</v>
      </c>
      <c r="K498" t="s">
        <v>130</v>
      </c>
      <c r="L498" t="s">
        <v>40</v>
      </c>
      <c r="M498" t="s">
        <v>49</v>
      </c>
      <c r="N498">
        <v>2</v>
      </c>
      <c r="O498">
        <v>14972</v>
      </c>
      <c r="P498">
        <v>0.25</v>
      </c>
      <c r="Q498">
        <v>9196</v>
      </c>
      <c r="R498">
        <v>22458</v>
      </c>
      <c r="S498">
        <v>18392</v>
      </c>
      <c r="T498">
        <v>4066</v>
      </c>
      <c r="U498">
        <v>0.18104906937394247</v>
      </c>
      <c r="V498" t="s">
        <v>42</v>
      </c>
    </row>
    <row r="499" spans="1:22" x14ac:dyDescent="0.3">
      <c r="A499" t="s">
        <v>584</v>
      </c>
      <c r="B499" s="33">
        <v>45067</v>
      </c>
      <c r="C499">
        <v>2023</v>
      </c>
      <c r="D499">
        <v>5</v>
      </c>
      <c r="E499" t="s">
        <v>4629</v>
      </c>
      <c r="F499" t="s">
        <v>4626</v>
      </c>
      <c r="G499" t="s">
        <v>51</v>
      </c>
      <c r="H499" t="s">
        <v>79</v>
      </c>
      <c r="I499" t="s">
        <v>80</v>
      </c>
      <c r="J499" t="s">
        <v>38</v>
      </c>
      <c r="K499" t="s">
        <v>75</v>
      </c>
      <c r="L499" t="s">
        <v>40</v>
      </c>
      <c r="M499" t="s">
        <v>56</v>
      </c>
      <c r="N499">
        <v>1</v>
      </c>
      <c r="O499">
        <v>11900</v>
      </c>
      <c r="P499">
        <v>0.15</v>
      </c>
      <c r="Q499">
        <v>9058</v>
      </c>
      <c r="R499">
        <v>10115</v>
      </c>
      <c r="S499">
        <v>9058</v>
      </c>
      <c r="T499">
        <v>1057</v>
      </c>
      <c r="U499">
        <v>0.10449826989619378</v>
      </c>
      <c r="V499" t="s">
        <v>42</v>
      </c>
    </row>
    <row r="500" spans="1:22" x14ac:dyDescent="0.3">
      <c r="A500" t="s">
        <v>585</v>
      </c>
      <c r="B500" s="33">
        <v>45067</v>
      </c>
      <c r="C500">
        <v>2023</v>
      </c>
      <c r="D500">
        <v>5</v>
      </c>
      <c r="E500" t="s">
        <v>4629</v>
      </c>
      <c r="F500" t="s">
        <v>4626</v>
      </c>
      <c r="G500" t="s">
        <v>51</v>
      </c>
      <c r="H500" t="s">
        <v>52</v>
      </c>
      <c r="I500" t="s">
        <v>53</v>
      </c>
      <c r="J500" t="s">
        <v>81</v>
      </c>
      <c r="K500" t="s">
        <v>82</v>
      </c>
      <c r="L500" t="s">
        <v>40</v>
      </c>
      <c r="M500" t="s">
        <v>49</v>
      </c>
      <c r="N500">
        <v>3</v>
      </c>
      <c r="O500">
        <v>7052</v>
      </c>
      <c r="P500">
        <v>0.25</v>
      </c>
      <c r="Q500">
        <v>3850</v>
      </c>
      <c r="R500">
        <v>15867</v>
      </c>
      <c r="S500">
        <v>11550</v>
      </c>
      <c r="T500">
        <v>4317</v>
      </c>
      <c r="U500">
        <v>0.2720741160899981</v>
      </c>
      <c r="V500" t="s">
        <v>120</v>
      </c>
    </row>
    <row r="501" spans="1:22" x14ac:dyDescent="0.3">
      <c r="A501" t="s">
        <v>586</v>
      </c>
      <c r="B501" s="33">
        <v>45068</v>
      </c>
      <c r="C501">
        <v>2023</v>
      </c>
      <c r="D501">
        <v>5</v>
      </c>
      <c r="E501" t="s">
        <v>4629</v>
      </c>
      <c r="F501" t="s">
        <v>4626</v>
      </c>
      <c r="G501" t="s">
        <v>51</v>
      </c>
      <c r="H501" t="s">
        <v>79</v>
      </c>
      <c r="I501" t="s">
        <v>80</v>
      </c>
      <c r="J501" t="s">
        <v>54</v>
      </c>
      <c r="K501" t="s">
        <v>55</v>
      </c>
      <c r="L501" t="s">
        <v>76</v>
      </c>
      <c r="M501" t="s">
        <v>41</v>
      </c>
      <c r="N501">
        <v>2</v>
      </c>
      <c r="O501">
        <v>2616</v>
      </c>
      <c r="P501">
        <v>0.15</v>
      </c>
      <c r="Q501">
        <v>1535</v>
      </c>
      <c r="R501">
        <v>4447.2</v>
      </c>
      <c r="S501">
        <v>3070</v>
      </c>
      <c r="T501">
        <v>1377.1999999999998</v>
      </c>
      <c r="U501">
        <v>0.30967799964022302</v>
      </c>
      <c r="V501" t="s">
        <v>42</v>
      </c>
    </row>
    <row r="502" spans="1:22" x14ac:dyDescent="0.3">
      <c r="A502" t="s">
        <v>587</v>
      </c>
      <c r="B502" s="33">
        <v>45068</v>
      </c>
      <c r="C502">
        <v>2023</v>
      </c>
      <c r="D502">
        <v>5</v>
      </c>
      <c r="E502" t="s">
        <v>4629</v>
      </c>
      <c r="F502" t="s">
        <v>4626</v>
      </c>
      <c r="G502" t="s">
        <v>51</v>
      </c>
      <c r="H502" t="s">
        <v>52</v>
      </c>
      <c r="I502" t="s">
        <v>53</v>
      </c>
      <c r="J502" t="s">
        <v>46</v>
      </c>
      <c r="K502" t="s">
        <v>47</v>
      </c>
      <c r="L502" t="s">
        <v>48</v>
      </c>
      <c r="M502" t="s">
        <v>41</v>
      </c>
      <c r="N502">
        <v>2</v>
      </c>
      <c r="O502">
        <v>440</v>
      </c>
      <c r="P502">
        <v>0.15</v>
      </c>
      <c r="Q502">
        <v>203</v>
      </c>
      <c r="R502">
        <v>748</v>
      </c>
      <c r="S502">
        <v>406</v>
      </c>
      <c r="T502">
        <v>342</v>
      </c>
      <c r="U502">
        <v>0.45721925133689839</v>
      </c>
      <c r="V502" t="s">
        <v>42</v>
      </c>
    </row>
    <row r="503" spans="1:22" x14ac:dyDescent="0.3">
      <c r="A503" t="s">
        <v>3589</v>
      </c>
      <c r="B503" s="33">
        <v>45805</v>
      </c>
      <c r="C503">
        <v>2025</v>
      </c>
      <c r="D503">
        <v>5</v>
      </c>
      <c r="E503" t="s">
        <v>4629</v>
      </c>
      <c r="F503" t="s">
        <v>4626</v>
      </c>
      <c r="G503" t="s">
        <v>51</v>
      </c>
      <c r="H503" t="s">
        <v>79</v>
      </c>
      <c r="I503" t="s">
        <v>80</v>
      </c>
      <c r="J503" t="s">
        <v>46</v>
      </c>
      <c r="K503" t="s">
        <v>61</v>
      </c>
      <c r="L503" t="s">
        <v>48</v>
      </c>
      <c r="M503" t="s">
        <v>56</v>
      </c>
      <c r="N503">
        <v>2</v>
      </c>
      <c r="O503">
        <v>227</v>
      </c>
      <c r="P503">
        <v>0.15</v>
      </c>
      <c r="Q503">
        <v>96</v>
      </c>
      <c r="R503">
        <v>385.9</v>
      </c>
      <c r="S503">
        <v>192</v>
      </c>
      <c r="T503">
        <v>193.89999999999998</v>
      </c>
      <c r="U503">
        <v>0.50246177766260691</v>
      </c>
      <c r="V503" t="s">
        <v>42</v>
      </c>
    </row>
    <row r="504" spans="1:22" x14ac:dyDescent="0.3">
      <c r="A504" t="s">
        <v>3588</v>
      </c>
      <c r="B504" s="33">
        <v>45805</v>
      </c>
      <c r="C504">
        <v>2025</v>
      </c>
      <c r="D504">
        <v>5</v>
      </c>
      <c r="E504" t="s">
        <v>4629</v>
      </c>
      <c r="F504" t="s">
        <v>4626</v>
      </c>
      <c r="G504" t="s">
        <v>51</v>
      </c>
      <c r="H504" t="s">
        <v>79</v>
      </c>
      <c r="I504" t="s">
        <v>80</v>
      </c>
      <c r="J504" t="s">
        <v>46</v>
      </c>
      <c r="K504" t="s">
        <v>66</v>
      </c>
      <c r="L504" t="s">
        <v>40</v>
      </c>
      <c r="M504" t="s">
        <v>56</v>
      </c>
      <c r="N504">
        <v>2</v>
      </c>
      <c r="O504">
        <v>322</v>
      </c>
      <c r="P504">
        <v>0.1</v>
      </c>
      <c r="Q504">
        <v>130</v>
      </c>
      <c r="R504">
        <v>579.6</v>
      </c>
      <c r="S504">
        <v>260</v>
      </c>
      <c r="T504">
        <v>319.60000000000002</v>
      </c>
      <c r="U504">
        <v>0.55141476880607321</v>
      </c>
      <c r="V504" t="s">
        <v>42</v>
      </c>
    </row>
    <row r="505" spans="1:22" x14ac:dyDescent="0.3">
      <c r="A505" t="s">
        <v>590</v>
      </c>
      <c r="B505" s="33">
        <v>45068</v>
      </c>
      <c r="C505">
        <v>2023</v>
      </c>
      <c r="D505">
        <v>5</v>
      </c>
      <c r="E505" t="s">
        <v>4629</v>
      </c>
      <c r="F505" t="s">
        <v>4626</v>
      </c>
      <c r="G505" t="s">
        <v>51</v>
      </c>
      <c r="H505" t="s">
        <v>52</v>
      </c>
      <c r="I505" t="s">
        <v>53</v>
      </c>
      <c r="J505" t="s">
        <v>38</v>
      </c>
      <c r="K505" t="s">
        <v>39</v>
      </c>
      <c r="L505" t="s">
        <v>40</v>
      </c>
      <c r="M505" t="s">
        <v>49</v>
      </c>
      <c r="N505">
        <v>4</v>
      </c>
      <c r="O505">
        <v>47840</v>
      </c>
      <c r="P505">
        <v>0</v>
      </c>
      <c r="Q505">
        <v>39935</v>
      </c>
      <c r="R505">
        <v>191360</v>
      </c>
      <c r="S505">
        <v>159740</v>
      </c>
      <c r="T505">
        <v>31620</v>
      </c>
      <c r="U505">
        <v>0.16523829431438128</v>
      </c>
      <c r="V505" t="s">
        <v>42</v>
      </c>
    </row>
    <row r="506" spans="1:22" x14ac:dyDescent="0.3">
      <c r="A506" t="s">
        <v>3586</v>
      </c>
      <c r="B506" s="33">
        <v>45805</v>
      </c>
      <c r="C506">
        <v>2025</v>
      </c>
      <c r="D506">
        <v>5</v>
      </c>
      <c r="E506" t="s">
        <v>4629</v>
      </c>
      <c r="F506" t="s">
        <v>4626</v>
      </c>
      <c r="G506" t="s">
        <v>51</v>
      </c>
      <c r="H506" t="s">
        <v>52</v>
      </c>
      <c r="I506" t="s">
        <v>53</v>
      </c>
      <c r="J506" t="s">
        <v>46</v>
      </c>
      <c r="K506" t="s">
        <v>47</v>
      </c>
      <c r="L506" t="s">
        <v>48</v>
      </c>
      <c r="M506" t="s">
        <v>49</v>
      </c>
      <c r="N506">
        <v>2</v>
      </c>
      <c r="O506">
        <v>444</v>
      </c>
      <c r="P506">
        <v>0.1</v>
      </c>
      <c r="Q506">
        <v>202</v>
      </c>
      <c r="R506">
        <v>799.2</v>
      </c>
      <c r="S506">
        <v>404</v>
      </c>
      <c r="T506">
        <v>395.20000000000005</v>
      </c>
      <c r="U506">
        <v>0.49449449449449451</v>
      </c>
      <c r="V506" t="s">
        <v>42</v>
      </c>
    </row>
    <row r="507" spans="1:22" x14ac:dyDescent="0.3">
      <c r="A507" t="s">
        <v>3579</v>
      </c>
      <c r="B507" s="33">
        <v>45802</v>
      </c>
      <c r="C507">
        <v>2025</v>
      </c>
      <c r="D507">
        <v>5</v>
      </c>
      <c r="E507" t="s">
        <v>4629</v>
      </c>
      <c r="F507" t="s">
        <v>4626</v>
      </c>
      <c r="G507" t="s">
        <v>51</v>
      </c>
      <c r="H507" t="s">
        <v>52</v>
      </c>
      <c r="I507" t="s">
        <v>53</v>
      </c>
      <c r="J507" t="s">
        <v>54</v>
      </c>
      <c r="K507" t="s">
        <v>55</v>
      </c>
      <c r="L507" t="s">
        <v>40</v>
      </c>
      <c r="M507" t="s">
        <v>49</v>
      </c>
      <c r="N507">
        <v>1</v>
      </c>
      <c r="O507">
        <v>2729</v>
      </c>
      <c r="P507">
        <v>0</v>
      </c>
      <c r="Q507">
        <v>1611</v>
      </c>
      <c r="R507">
        <v>2729</v>
      </c>
      <c r="S507">
        <v>1611</v>
      </c>
      <c r="T507">
        <v>1118</v>
      </c>
      <c r="U507">
        <v>0.40967387321363136</v>
      </c>
      <c r="V507" t="s">
        <v>42</v>
      </c>
    </row>
    <row r="508" spans="1:22" x14ac:dyDescent="0.3">
      <c r="A508" t="s">
        <v>3575</v>
      </c>
      <c r="B508" s="33">
        <v>45801</v>
      </c>
      <c r="C508">
        <v>2025</v>
      </c>
      <c r="D508">
        <v>5</v>
      </c>
      <c r="E508" t="s">
        <v>4629</v>
      </c>
      <c r="F508" t="s">
        <v>4626</v>
      </c>
      <c r="G508" t="s">
        <v>51</v>
      </c>
      <c r="H508" t="s">
        <v>52</v>
      </c>
      <c r="I508" t="s">
        <v>53</v>
      </c>
      <c r="J508" t="s">
        <v>81</v>
      </c>
      <c r="K508" t="s">
        <v>94</v>
      </c>
      <c r="L508" t="s">
        <v>48</v>
      </c>
      <c r="M508" t="s">
        <v>56</v>
      </c>
      <c r="N508">
        <v>4</v>
      </c>
      <c r="O508">
        <v>31255</v>
      </c>
      <c r="P508">
        <v>0.3</v>
      </c>
      <c r="Q508">
        <v>21257</v>
      </c>
      <c r="R508">
        <v>87514</v>
      </c>
      <c r="S508">
        <v>85028</v>
      </c>
      <c r="T508">
        <v>2486</v>
      </c>
      <c r="U508">
        <v>2.840688347007336E-2</v>
      </c>
      <c r="V508" t="s">
        <v>42</v>
      </c>
    </row>
    <row r="509" spans="1:22" x14ac:dyDescent="0.3">
      <c r="A509" t="s">
        <v>3574</v>
      </c>
      <c r="B509" s="33">
        <v>45801</v>
      </c>
      <c r="C509">
        <v>2025</v>
      </c>
      <c r="D509">
        <v>5</v>
      </c>
      <c r="E509" t="s">
        <v>4629</v>
      </c>
      <c r="F509" t="s">
        <v>4626</v>
      </c>
      <c r="G509" t="s">
        <v>51</v>
      </c>
      <c r="H509" t="s">
        <v>106</v>
      </c>
      <c r="I509" t="s">
        <v>107</v>
      </c>
      <c r="J509" t="s">
        <v>81</v>
      </c>
      <c r="K509" t="s">
        <v>146</v>
      </c>
      <c r="L509" t="s">
        <v>76</v>
      </c>
      <c r="M509" t="s">
        <v>56</v>
      </c>
      <c r="N509">
        <v>1</v>
      </c>
      <c r="O509">
        <v>8820</v>
      </c>
      <c r="P509">
        <v>0.2</v>
      </c>
      <c r="Q509">
        <v>5321</v>
      </c>
      <c r="R509">
        <v>7056</v>
      </c>
      <c r="S509">
        <v>5321</v>
      </c>
      <c r="T509">
        <v>1735</v>
      </c>
      <c r="U509">
        <v>0.24589002267573695</v>
      </c>
      <c r="V509" t="s">
        <v>42</v>
      </c>
    </row>
    <row r="510" spans="1:22" x14ac:dyDescent="0.3">
      <c r="A510" t="s">
        <v>595</v>
      </c>
      <c r="B510" s="33">
        <v>45069</v>
      </c>
      <c r="C510">
        <v>2023</v>
      </c>
      <c r="D510">
        <v>5</v>
      </c>
      <c r="E510" t="s">
        <v>4629</v>
      </c>
      <c r="F510" t="s">
        <v>4626</v>
      </c>
      <c r="G510" t="s">
        <v>51</v>
      </c>
      <c r="H510" t="s">
        <v>79</v>
      </c>
      <c r="I510" t="s">
        <v>80</v>
      </c>
      <c r="J510" t="s">
        <v>46</v>
      </c>
      <c r="K510" t="s">
        <v>61</v>
      </c>
      <c r="L510" t="s">
        <v>48</v>
      </c>
      <c r="M510" t="s">
        <v>56</v>
      </c>
      <c r="N510">
        <v>1</v>
      </c>
      <c r="O510">
        <v>228</v>
      </c>
      <c r="P510">
        <v>0</v>
      </c>
      <c r="Q510">
        <v>95</v>
      </c>
      <c r="R510">
        <v>228</v>
      </c>
      <c r="S510">
        <v>95</v>
      </c>
      <c r="T510">
        <v>133</v>
      </c>
      <c r="U510">
        <v>0.58333333333333337</v>
      </c>
      <c r="V510" t="s">
        <v>42</v>
      </c>
    </row>
    <row r="511" spans="1:22" x14ac:dyDescent="0.3">
      <c r="A511" t="s">
        <v>3573</v>
      </c>
      <c r="B511" s="33">
        <v>45801</v>
      </c>
      <c r="C511">
        <v>2025</v>
      </c>
      <c r="D511">
        <v>5</v>
      </c>
      <c r="E511" t="s">
        <v>4629</v>
      </c>
      <c r="F511" t="s">
        <v>4626</v>
      </c>
      <c r="G511" t="s">
        <v>51</v>
      </c>
      <c r="H511" t="s">
        <v>106</v>
      </c>
      <c r="I511" t="s">
        <v>107</v>
      </c>
      <c r="J511" t="s">
        <v>81</v>
      </c>
      <c r="K511" t="s">
        <v>130</v>
      </c>
      <c r="L511" t="s">
        <v>76</v>
      </c>
      <c r="M511" t="s">
        <v>41</v>
      </c>
      <c r="N511">
        <v>1</v>
      </c>
      <c r="O511">
        <v>13120</v>
      </c>
      <c r="P511">
        <v>0.4</v>
      </c>
      <c r="Q511">
        <v>7959</v>
      </c>
      <c r="R511">
        <v>7872</v>
      </c>
      <c r="S511">
        <v>7959</v>
      </c>
      <c r="T511">
        <v>-87</v>
      </c>
      <c r="U511">
        <v>-1.1051829268292682E-2</v>
      </c>
      <c r="V511" t="s">
        <v>42</v>
      </c>
    </row>
    <row r="512" spans="1:22" x14ac:dyDescent="0.3">
      <c r="A512" t="s">
        <v>597</v>
      </c>
      <c r="B512" s="33">
        <v>45070</v>
      </c>
      <c r="C512">
        <v>2023</v>
      </c>
      <c r="D512">
        <v>5</v>
      </c>
      <c r="E512" t="s">
        <v>4629</v>
      </c>
      <c r="F512" t="s">
        <v>4626</v>
      </c>
      <c r="G512" t="s">
        <v>51</v>
      </c>
      <c r="H512" t="s">
        <v>79</v>
      </c>
      <c r="I512" t="s">
        <v>80</v>
      </c>
      <c r="J512" t="s">
        <v>81</v>
      </c>
      <c r="K512" t="s">
        <v>130</v>
      </c>
      <c r="L512" t="s">
        <v>48</v>
      </c>
      <c r="M512" t="s">
        <v>56</v>
      </c>
      <c r="N512">
        <v>1</v>
      </c>
      <c r="O512">
        <v>13832</v>
      </c>
      <c r="P512">
        <v>0.25</v>
      </c>
      <c r="Q512">
        <v>8498</v>
      </c>
      <c r="R512">
        <v>10374</v>
      </c>
      <c r="S512">
        <v>8498</v>
      </c>
      <c r="T512">
        <v>1876</v>
      </c>
      <c r="U512">
        <v>0.18083670715249664</v>
      </c>
      <c r="V512" t="s">
        <v>42</v>
      </c>
    </row>
    <row r="513" spans="1:22" x14ac:dyDescent="0.3">
      <c r="A513" t="s">
        <v>3571</v>
      </c>
      <c r="B513" s="33">
        <v>45800</v>
      </c>
      <c r="C513">
        <v>2025</v>
      </c>
      <c r="D513">
        <v>5</v>
      </c>
      <c r="E513" t="s">
        <v>4629</v>
      </c>
      <c r="F513" t="s">
        <v>4626</v>
      </c>
      <c r="G513" t="s">
        <v>51</v>
      </c>
      <c r="H513" t="s">
        <v>106</v>
      </c>
      <c r="I513" t="s">
        <v>107</v>
      </c>
      <c r="J513" t="s">
        <v>81</v>
      </c>
      <c r="K513" t="s">
        <v>146</v>
      </c>
      <c r="L513" t="s">
        <v>40</v>
      </c>
      <c r="M513" t="s">
        <v>41</v>
      </c>
      <c r="N513">
        <v>1</v>
      </c>
      <c r="O513">
        <v>8756</v>
      </c>
      <c r="P513">
        <v>0.35</v>
      </c>
      <c r="Q513">
        <v>5489</v>
      </c>
      <c r="R513">
        <v>5691.4000000000005</v>
      </c>
      <c r="S513">
        <v>5489</v>
      </c>
      <c r="T513">
        <v>202.40000000000055</v>
      </c>
      <c r="U513">
        <v>3.556242752222661E-2</v>
      </c>
      <c r="V513" t="s">
        <v>42</v>
      </c>
    </row>
    <row r="514" spans="1:22" x14ac:dyDescent="0.3">
      <c r="A514" t="s">
        <v>3570</v>
      </c>
      <c r="B514" s="33">
        <v>45800</v>
      </c>
      <c r="C514">
        <v>2025</v>
      </c>
      <c r="D514">
        <v>5</v>
      </c>
      <c r="E514" t="s">
        <v>4629</v>
      </c>
      <c r="F514" t="s">
        <v>4626</v>
      </c>
      <c r="G514" t="s">
        <v>51</v>
      </c>
      <c r="H514" t="s">
        <v>106</v>
      </c>
      <c r="I514" t="s">
        <v>107</v>
      </c>
      <c r="J514" t="s">
        <v>54</v>
      </c>
      <c r="K514" t="s">
        <v>99</v>
      </c>
      <c r="L514" t="s">
        <v>48</v>
      </c>
      <c r="M514" t="s">
        <v>56</v>
      </c>
      <c r="N514">
        <v>1</v>
      </c>
      <c r="O514">
        <v>1883</v>
      </c>
      <c r="P514">
        <v>0.15</v>
      </c>
      <c r="Q514">
        <v>979</v>
      </c>
      <c r="R514">
        <v>1600.55</v>
      </c>
      <c r="S514">
        <v>979</v>
      </c>
      <c r="T514">
        <v>621.54999999999995</v>
      </c>
      <c r="U514">
        <v>0.38833525975445937</v>
      </c>
      <c r="V514" t="s">
        <v>42</v>
      </c>
    </row>
    <row r="515" spans="1:22" x14ac:dyDescent="0.3">
      <c r="A515" t="s">
        <v>3569</v>
      </c>
      <c r="B515" s="33">
        <v>45800</v>
      </c>
      <c r="C515">
        <v>2025</v>
      </c>
      <c r="D515">
        <v>5</v>
      </c>
      <c r="E515" t="s">
        <v>4629</v>
      </c>
      <c r="F515" t="s">
        <v>4626</v>
      </c>
      <c r="G515" t="s">
        <v>51</v>
      </c>
      <c r="H515" t="s">
        <v>52</v>
      </c>
      <c r="I515" t="s">
        <v>53</v>
      </c>
      <c r="J515" t="s">
        <v>81</v>
      </c>
      <c r="K515" t="s">
        <v>82</v>
      </c>
      <c r="L515" t="s">
        <v>76</v>
      </c>
      <c r="M515" t="s">
        <v>41</v>
      </c>
      <c r="N515">
        <v>1</v>
      </c>
      <c r="O515">
        <v>7065</v>
      </c>
      <c r="P515">
        <v>0.4</v>
      </c>
      <c r="Q515">
        <v>3928</v>
      </c>
      <c r="R515">
        <v>4239</v>
      </c>
      <c r="S515">
        <v>3928</v>
      </c>
      <c r="T515">
        <v>311</v>
      </c>
      <c r="U515">
        <v>7.3366359990563818E-2</v>
      </c>
      <c r="V515" t="s">
        <v>42</v>
      </c>
    </row>
    <row r="516" spans="1:22" x14ac:dyDescent="0.3">
      <c r="A516" t="s">
        <v>601</v>
      </c>
      <c r="B516" s="33">
        <v>45071</v>
      </c>
      <c r="C516">
        <v>2023</v>
      </c>
      <c r="D516">
        <v>5</v>
      </c>
      <c r="E516" t="s">
        <v>4629</v>
      </c>
      <c r="F516" t="s">
        <v>4626</v>
      </c>
      <c r="G516" t="s">
        <v>51</v>
      </c>
      <c r="H516" t="s">
        <v>106</v>
      </c>
      <c r="I516" t="s">
        <v>107</v>
      </c>
      <c r="J516" t="s">
        <v>54</v>
      </c>
      <c r="K516" t="s">
        <v>84</v>
      </c>
      <c r="L516" t="s">
        <v>40</v>
      </c>
      <c r="M516" t="s">
        <v>49</v>
      </c>
      <c r="N516">
        <v>1</v>
      </c>
      <c r="O516">
        <v>2386</v>
      </c>
      <c r="P516">
        <v>0</v>
      </c>
      <c r="Q516">
        <v>1185</v>
      </c>
      <c r="R516">
        <v>2386</v>
      </c>
      <c r="S516">
        <v>1185</v>
      </c>
      <c r="T516">
        <v>1201</v>
      </c>
      <c r="U516">
        <v>0.50335289186923726</v>
      </c>
      <c r="V516" t="s">
        <v>42</v>
      </c>
    </row>
    <row r="517" spans="1:22" x14ac:dyDescent="0.3">
      <c r="A517" t="s">
        <v>3568</v>
      </c>
      <c r="B517" s="33">
        <v>45800</v>
      </c>
      <c r="C517">
        <v>2025</v>
      </c>
      <c r="D517">
        <v>5</v>
      </c>
      <c r="E517" t="s">
        <v>4629</v>
      </c>
      <c r="F517" t="s">
        <v>4626</v>
      </c>
      <c r="G517" t="s">
        <v>51</v>
      </c>
      <c r="H517" t="s">
        <v>106</v>
      </c>
      <c r="I517" t="s">
        <v>107</v>
      </c>
      <c r="J517" t="s">
        <v>81</v>
      </c>
      <c r="K517" t="s">
        <v>130</v>
      </c>
      <c r="L517" t="s">
        <v>76</v>
      </c>
      <c r="M517" t="s">
        <v>49</v>
      </c>
      <c r="N517">
        <v>4</v>
      </c>
      <c r="O517">
        <v>14370</v>
      </c>
      <c r="P517">
        <v>0.3</v>
      </c>
      <c r="Q517">
        <v>8525</v>
      </c>
      <c r="R517">
        <v>40236</v>
      </c>
      <c r="S517">
        <v>34100</v>
      </c>
      <c r="T517">
        <v>6136</v>
      </c>
      <c r="U517">
        <v>0.15250024853365146</v>
      </c>
      <c r="V517" t="s">
        <v>42</v>
      </c>
    </row>
    <row r="518" spans="1:22" x14ac:dyDescent="0.3">
      <c r="A518" t="s">
        <v>603</v>
      </c>
      <c r="B518" s="33">
        <v>45072</v>
      </c>
      <c r="C518">
        <v>2023</v>
      </c>
      <c r="D518">
        <v>5</v>
      </c>
      <c r="E518" t="s">
        <v>4629</v>
      </c>
      <c r="F518" t="s">
        <v>4626</v>
      </c>
      <c r="G518" t="s">
        <v>51</v>
      </c>
      <c r="H518" t="s">
        <v>106</v>
      </c>
      <c r="I518" t="s">
        <v>107</v>
      </c>
      <c r="J518" t="s">
        <v>54</v>
      </c>
      <c r="K518" t="s">
        <v>99</v>
      </c>
      <c r="L518" t="s">
        <v>40</v>
      </c>
      <c r="M518" t="s">
        <v>49</v>
      </c>
      <c r="N518">
        <v>1</v>
      </c>
      <c r="O518">
        <v>1655</v>
      </c>
      <c r="P518">
        <v>0.05</v>
      </c>
      <c r="Q518">
        <v>877</v>
      </c>
      <c r="R518">
        <v>1572.25</v>
      </c>
      <c r="S518">
        <v>877</v>
      </c>
      <c r="T518">
        <v>695.25</v>
      </c>
      <c r="U518">
        <v>0.44220066783272383</v>
      </c>
      <c r="V518" t="s">
        <v>42</v>
      </c>
    </row>
    <row r="519" spans="1:22" x14ac:dyDescent="0.3">
      <c r="A519" t="s">
        <v>604</v>
      </c>
      <c r="B519" s="33">
        <v>45072</v>
      </c>
      <c r="C519">
        <v>2023</v>
      </c>
      <c r="D519">
        <v>5</v>
      </c>
      <c r="E519" t="s">
        <v>4629</v>
      </c>
      <c r="F519" t="s">
        <v>4626</v>
      </c>
      <c r="G519" t="s">
        <v>51</v>
      </c>
      <c r="H519" t="s">
        <v>106</v>
      </c>
      <c r="I519" t="s">
        <v>107</v>
      </c>
      <c r="J519" t="s">
        <v>46</v>
      </c>
      <c r="K519" t="s">
        <v>66</v>
      </c>
      <c r="L519" t="s">
        <v>40</v>
      </c>
      <c r="M519" t="s">
        <v>56</v>
      </c>
      <c r="N519">
        <v>2</v>
      </c>
      <c r="O519">
        <v>283</v>
      </c>
      <c r="P519">
        <v>0.15</v>
      </c>
      <c r="Q519">
        <v>115</v>
      </c>
      <c r="R519">
        <v>481.09999999999997</v>
      </c>
      <c r="S519">
        <v>230</v>
      </c>
      <c r="T519">
        <v>251.09999999999997</v>
      </c>
      <c r="U519">
        <v>0.52192891290791932</v>
      </c>
      <c r="V519" t="s">
        <v>42</v>
      </c>
    </row>
    <row r="520" spans="1:22" x14ac:dyDescent="0.3">
      <c r="A520" t="s">
        <v>3564</v>
      </c>
      <c r="B520" s="33">
        <v>45799</v>
      </c>
      <c r="C520">
        <v>2025</v>
      </c>
      <c r="D520">
        <v>5</v>
      </c>
      <c r="E520" t="s">
        <v>4629</v>
      </c>
      <c r="F520" t="s">
        <v>4626</v>
      </c>
      <c r="G520" t="s">
        <v>51</v>
      </c>
      <c r="H520" t="s">
        <v>79</v>
      </c>
      <c r="I520" t="s">
        <v>80</v>
      </c>
      <c r="J520" t="s">
        <v>46</v>
      </c>
      <c r="K520" t="s">
        <v>66</v>
      </c>
      <c r="L520" t="s">
        <v>48</v>
      </c>
      <c r="M520" t="s">
        <v>56</v>
      </c>
      <c r="N520">
        <v>3</v>
      </c>
      <c r="O520">
        <v>316</v>
      </c>
      <c r="P520">
        <v>0</v>
      </c>
      <c r="Q520">
        <v>130</v>
      </c>
      <c r="R520">
        <v>948</v>
      </c>
      <c r="S520">
        <v>390</v>
      </c>
      <c r="T520">
        <v>558</v>
      </c>
      <c r="U520">
        <v>0.58860759493670889</v>
      </c>
      <c r="V520" t="s">
        <v>42</v>
      </c>
    </row>
    <row r="521" spans="1:22" x14ac:dyDescent="0.3">
      <c r="A521" t="s">
        <v>3563</v>
      </c>
      <c r="B521" s="33">
        <v>45798</v>
      </c>
      <c r="C521">
        <v>2025</v>
      </c>
      <c r="D521">
        <v>5</v>
      </c>
      <c r="E521" t="s">
        <v>4629</v>
      </c>
      <c r="F521" t="s">
        <v>4626</v>
      </c>
      <c r="G521" t="s">
        <v>51</v>
      </c>
      <c r="H521" t="s">
        <v>106</v>
      </c>
      <c r="I521" t="s">
        <v>107</v>
      </c>
      <c r="J521" t="s">
        <v>81</v>
      </c>
      <c r="K521" t="s">
        <v>94</v>
      </c>
      <c r="L521" t="s">
        <v>40</v>
      </c>
      <c r="M521" t="s">
        <v>49</v>
      </c>
      <c r="N521">
        <v>2</v>
      </c>
      <c r="O521">
        <v>33427</v>
      </c>
      <c r="P521">
        <v>0.2</v>
      </c>
      <c r="Q521">
        <v>22843</v>
      </c>
      <c r="R521">
        <v>53483.200000000004</v>
      </c>
      <c r="S521">
        <v>45686</v>
      </c>
      <c r="T521">
        <v>7797.2000000000044</v>
      </c>
      <c r="U521">
        <v>0.14578783618033334</v>
      </c>
      <c r="V521" t="s">
        <v>42</v>
      </c>
    </row>
    <row r="522" spans="1:22" x14ac:dyDescent="0.3">
      <c r="A522" t="s">
        <v>3562</v>
      </c>
      <c r="B522" s="33">
        <v>45798</v>
      </c>
      <c r="C522">
        <v>2025</v>
      </c>
      <c r="D522">
        <v>5</v>
      </c>
      <c r="E522" t="s">
        <v>4629</v>
      </c>
      <c r="F522" t="s">
        <v>4626</v>
      </c>
      <c r="G522" t="s">
        <v>51</v>
      </c>
      <c r="H522" t="s">
        <v>52</v>
      </c>
      <c r="I522" t="s">
        <v>53</v>
      </c>
      <c r="J522" t="s">
        <v>46</v>
      </c>
      <c r="K522" t="s">
        <v>66</v>
      </c>
      <c r="L522" t="s">
        <v>40</v>
      </c>
      <c r="M522" t="s">
        <v>49</v>
      </c>
      <c r="N522">
        <v>5</v>
      </c>
      <c r="O522">
        <v>324</v>
      </c>
      <c r="P522">
        <v>0.15</v>
      </c>
      <c r="Q522">
        <v>129</v>
      </c>
      <c r="R522">
        <v>1377</v>
      </c>
      <c r="S522">
        <v>645</v>
      </c>
      <c r="T522">
        <v>732</v>
      </c>
      <c r="U522">
        <v>0.53159041394335516</v>
      </c>
      <c r="V522" t="s">
        <v>120</v>
      </c>
    </row>
    <row r="523" spans="1:22" x14ac:dyDescent="0.3">
      <c r="A523" t="s">
        <v>3561</v>
      </c>
      <c r="B523" s="33">
        <v>45798</v>
      </c>
      <c r="C523">
        <v>2025</v>
      </c>
      <c r="D523">
        <v>5</v>
      </c>
      <c r="E523" t="s">
        <v>4629</v>
      </c>
      <c r="F523" t="s">
        <v>4626</v>
      </c>
      <c r="G523" t="s">
        <v>51</v>
      </c>
      <c r="H523" t="s">
        <v>52</v>
      </c>
      <c r="I523" t="s">
        <v>53</v>
      </c>
      <c r="J523" t="s">
        <v>38</v>
      </c>
      <c r="K523" t="s">
        <v>39</v>
      </c>
      <c r="L523" t="s">
        <v>76</v>
      </c>
      <c r="M523" t="s">
        <v>56</v>
      </c>
      <c r="N523">
        <v>8</v>
      </c>
      <c r="O523">
        <v>49911</v>
      </c>
      <c r="P523">
        <v>0.05</v>
      </c>
      <c r="Q523">
        <v>42724</v>
      </c>
      <c r="R523">
        <v>379323.6</v>
      </c>
      <c r="S523">
        <v>341792</v>
      </c>
      <c r="T523">
        <v>37531.599999999977</v>
      </c>
      <c r="U523">
        <v>9.8943487829388888E-2</v>
      </c>
      <c r="V523" t="s">
        <v>42</v>
      </c>
    </row>
    <row r="524" spans="1:22" x14ac:dyDescent="0.3">
      <c r="A524" t="s">
        <v>3559</v>
      </c>
      <c r="B524" s="33">
        <v>45797</v>
      </c>
      <c r="C524">
        <v>2025</v>
      </c>
      <c r="D524">
        <v>5</v>
      </c>
      <c r="E524" t="s">
        <v>4629</v>
      </c>
      <c r="F524" t="s">
        <v>4626</v>
      </c>
      <c r="G524" t="s">
        <v>51</v>
      </c>
      <c r="H524" t="s">
        <v>52</v>
      </c>
      <c r="I524" t="s">
        <v>53</v>
      </c>
      <c r="J524" t="s">
        <v>81</v>
      </c>
      <c r="K524" t="s">
        <v>146</v>
      </c>
      <c r="L524" t="s">
        <v>40</v>
      </c>
      <c r="M524" t="s">
        <v>41</v>
      </c>
      <c r="N524">
        <v>3</v>
      </c>
      <c r="O524">
        <v>9806</v>
      </c>
      <c r="P524">
        <v>0.3</v>
      </c>
      <c r="Q524">
        <v>6232</v>
      </c>
      <c r="R524">
        <v>20592.599999999999</v>
      </c>
      <c r="S524">
        <v>18696</v>
      </c>
      <c r="T524">
        <v>1896.5999999999985</v>
      </c>
      <c r="U524">
        <v>9.2101046006817913E-2</v>
      </c>
      <c r="V524" t="s">
        <v>42</v>
      </c>
    </row>
    <row r="525" spans="1:22" x14ac:dyDescent="0.3">
      <c r="A525" t="s">
        <v>3554</v>
      </c>
      <c r="B525" s="33">
        <v>45794</v>
      </c>
      <c r="C525">
        <v>2025</v>
      </c>
      <c r="D525">
        <v>5</v>
      </c>
      <c r="E525" t="s">
        <v>4629</v>
      </c>
      <c r="F525" t="s">
        <v>4626</v>
      </c>
      <c r="G525" t="s">
        <v>51</v>
      </c>
      <c r="H525" t="s">
        <v>79</v>
      </c>
      <c r="I525" t="s">
        <v>80</v>
      </c>
      <c r="J525" t="s">
        <v>54</v>
      </c>
      <c r="K525" t="s">
        <v>55</v>
      </c>
      <c r="L525" t="s">
        <v>40</v>
      </c>
      <c r="M525" t="s">
        <v>56</v>
      </c>
      <c r="N525">
        <v>3</v>
      </c>
      <c r="O525">
        <v>2677</v>
      </c>
      <c r="P525">
        <v>0.15</v>
      </c>
      <c r="Q525">
        <v>1601</v>
      </c>
      <c r="R525">
        <v>6826.3499999999995</v>
      </c>
      <c r="S525">
        <v>4803</v>
      </c>
      <c r="T525">
        <v>2023.3499999999995</v>
      </c>
      <c r="U525">
        <v>0.29640290931464103</v>
      </c>
      <c r="V525" t="s">
        <v>120</v>
      </c>
    </row>
    <row r="526" spans="1:22" x14ac:dyDescent="0.3">
      <c r="A526" t="s">
        <v>3553</v>
      </c>
      <c r="B526" s="33">
        <v>45794</v>
      </c>
      <c r="C526">
        <v>2025</v>
      </c>
      <c r="D526">
        <v>5</v>
      </c>
      <c r="E526" t="s">
        <v>4629</v>
      </c>
      <c r="F526" t="s">
        <v>4626</v>
      </c>
      <c r="G526" t="s">
        <v>51</v>
      </c>
      <c r="H526" t="s">
        <v>106</v>
      </c>
      <c r="I526" t="s">
        <v>107</v>
      </c>
      <c r="J526" t="s">
        <v>46</v>
      </c>
      <c r="K526" t="s">
        <v>66</v>
      </c>
      <c r="L526" t="s">
        <v>76</v>
      </c>
      <c r="M526" t="s">
        <v>41</v>
      </c>
      <c r="N526">
        <v>3</v>
      </c>
      <c r="O526">
        <v>275</v>
      </c>
      <c r="P526">
        <v>0.1</v>
      </c>
      <c r="Q526">
        <v>107</v>
      </c>
      <c r="R526">
        <v>742.5</v>
      </c>
      <c r="S526">
        <v>321</v>
      </c>
      <c r="T526">
        <v>421.5</v>
      </c>
      <c r="U526">
        <v>0.56767676767676767</v>
      </c>
      <c r="V526" t="s">
        <v>42</v>
      </c>
    </row>
    <row r="527" spans="1:22" x14ac:dyDescent="0.3">
      <c r="A527" t="s">
        <v>3552</v>
      </c>
      <c r="B527" s="33">
        <v>45794</v>
      </c>
      <c r="C527">
        <v>2025</v>
      </c>
      <c r="D527">
        <v>5</v>
      </c>
      <c r="E527" t="s">
        <v>4629</v>
      </c>
      <c r="F527" t="s">
        <v>4626</v>
      </c>
      <c r="G527" t="s">
        <v>51</v>
      </c>
      <c r="H527" t="s">
        <v>79</v>
      </c>
      <c r="I527" t="s">
        <v>80</v>
      </c>
      <c r="J527" t="s">
        <v>46</v>
      </c>
      <c r="K527" t="s">
        <v>89</v>
      </c>
      <c r="L527" t="s">
        <v>48</v>
      </c>
      <c r="M527" t="s">
        <v>56</v>
      </c>
      <c r="N527">
        <v>4</v>
      </c>
      <c r="O527">
        <v>2379</v>
      </c>
      <c r="P527">
        <v>0</v>
      </c>
      <c r="Q527">
        <v>1352</v>
      </c>
      <c r="R527">
        <v>9516</v>
      </c>
      <c r="S527">
        <v>5408</v>
      </c>
      <c r="T527">
        <v>4108</v>
      </c>
      <c r="U527">
        <v>0.43169398907103823</v>
      </c>
      <c r="V527" t="s">
        <v>42</v>
      </c>
    </row>
    <row r="528" spans="1:22" x14ac:dyDescent="0.3">
      <c r="A528" t="s">
        <v>3550</v>
      </c>
      <c r="B528" s="33">
        <v>45793</v>
      </c>
      <c r="C528">
        <v>2025</v>
      </c>
      <c r="D528">
        <v>5</v>
      </c>
      <c r="E528" t="s">
        <v>4629</v>
      </c>
      <c r="F528" t="s">
        <v>4626</v>
      </c>
      <c r="G528" t="s">
        <v>51</v>
      </c>
      <c r="H528" t="s">
        <v>106</v>
      </c>
      <c r="I528" t="s">
        <v>107</v>
      </c>
      <c r="J528" t="s">
        <v>54</v>
      </c>
      <c r="K528" t="s">
        <v>84</v>
      </c>
      <c r="L528" t="s">
        <v>40</v>
      </c>
      <c r="M528" t="s">
        <v>41</v>
      </c>
      <c r="N528">
        <v>1</v>
      </c>
      <c r="O528">
        <v>2302</v>
      </c>
      <c r="P528">
        <v>0.2</v>
      </c>
      <c r="Q528">
        <v>1153</v>
      </c>
      <c r="R528">
        <v>1841.6000000000001</v>
      </c>
      <c r="S528">
        <v>1153</v>
      </c>
      <c r="T528">
        <v>688.60000000000014</v>
      </c>
      <c r="U528">
        <v>0.3739139878366638</v>
      </c>
      <c r="V528" t="s">
        <v>42</v>
      </c>
    </row>
    <row r="529" spans="1:22" x14ac:dyDescent="0.3">
      <c r="A529" t="s">
        <v>3549</v>
      </c>
      <c r="B529" s="33">
        <v>45793</v>
      </c>
      <c r="C529">
        <v>2025</v>
      </c>
      <c r="D529">
        <v>5</v>
      </c>
      <c r="E529" t="s">
        <v>4629</v>
      </c>
      <c r="F529" t="s">
        <v>4626</v>
      </c>
      <c r="G529" t="s">
        <v>51</v>
      </c>
      <c r="H529" t="s">
        <v>106</v>
      </c>
      <c r="I529" t="s">
        <v>107</v>
      </c>
      <c r="J529" t="s">
        <v>54</v>
      </c>
      <c r="K529" t="s">
        <v>55</v>
      </c>
      <c r="L529" t="s">
        <v>40</v>
      </c>
      <c r="M529" t="s">
        <v>41</v>
      </c>
      <c r="N529">
        <v>1</v>
      </c>
      <c r="O529">
        <v>2876</v>
      </c>
      <c r="P529">
        <v>0.05</v>
      </c>
      <c r="Q529">
        <v>1678</v>
      </c>
      <c r="R529">
        <v>2732.2</v>
      </c>
      <c r="S529">
        <v>1678</v>
      </c>
      <c r="T529">
        <v>1054.1999999999998</v>
      </c>
      <c r="U529">
        <v>0.38584291047507496</v>
      </c>
      <c r="V529" t="s">
        <v>42</v>
      </c>
    </row>
    <row r="530" spans="1:22" x14ac:dyDescent="0.3">
      <c r="A530" t="s">
        <v>3548</v>
      </c>
      <c r="B530" s="33">
        <v>45793</v>
      </c>
      <c r="C530">
        <v>2025</v>
      </c>
      <c r="D530">
        <v>5</v>
      </c>
      <c r="E530" t="s">
        <v>4629</v>
      </c>
      <c r="F530" t="s">
        <v>4626</v>
      </c>
      <c r="G530" t="s">
        <v>51</v>
      </c>
      <c r="H530" t="s">
        <v>106</v>
      </c>
      <c r="I530" t="s">
        <v>107</v>
      </c>
      <c r="J530" t="s">
        <v>46</v>
      </c>
      <c r="K530" t="s">
        <v>66</v>
      </c>
      <c r="L530" t="s">
        <v>40</v>
      </c>
      <c r="M530" t="s">
        <v>56</v>
      </c>
      <c r="N530">
        <v>1</v>
      </c>
      <c r="O530">
        <v>290</v>
      </c>
      <c r="P530">
        <v>0</v>
      </c>
      <c r="Q530">
        <v>117</v>
      </c>
      <c r="R530">
        <v>290</v>
      </c>
      <c r="S530">
        <v>117</v>
      </c>
      <c r="T530">
        <v>173</v>
      </c>
      <c r="U530">
        <v>0.59655172413793101</v>
      </c>
      <c r="V530" t="s">
        <v>42</v>
      </c>
    </row>
    <row r="531" spans="1:22" x14ac:dyDescent="0.3">
      <c r="A531" t="s">
        <v>616</v>
      </c>
      <c r="B531" s="33">
        <v>45076</v>
      </c>
      <c r="C531">
        <v>2023</v>
      </c>
      <c r="D531">
        <v>5</v>
      </c>
      <c r="E531" t="s">
        <v>4629</v>
      </c>
      <c r="F531" t="s">
        <v>4626</v>
      </c>
      <c r="G531" t="s">
        <v>51</v>
      </c>
      <c r="H531" t="s">
        <v>79</v>
      </c>
      <c r="I531" t="s">
        <v>80</v>
      </c>
      <c r="J531" t="s">
        <v>46</v>
      </c>
      <c r="K531" t="s">
        <v>89</v>
      </c>
      <c r="L531" t="s">
        <v>48</v>
      </c>
      <c r="M531" t="s">
        <v>49</v>
      </c>
      <c r="N531">
        <v>8</v>
      </c>
      <c r="O531">
        <v>2319</v>
      </c>
      <c r="P531">
        <v>0</v>
      </c>
      <c r="Q531">
        <v>1334</v>
      </c>
      <c r="R531">
        <v>18552</v>
      </c>
      <c r="S531">
        <v>10672</v>
      </c>
      <c r="T531">
        <v>7880</v>
      </c>
      <c r="U531">
        <v>0.42475204829667962</v>
      </c>
      <c r="V531" t="s">
        <v>42</v>
      </c>
    </row>
    <row r="532" spans="1:22" x14ac:dyDescent="0.3">
      <c r="A532" t="s">
        <v>617</v>
      </c>
      <c r="B532" s="33">
        <v>45077</v>
      </c>
      <c r="C532">
        <v>2023</v>
      </c>
      <c r="D532">
        <v>5</v>
      </c>
      <c r="E532" t="s">
        <v>4629</v>
      </c>
      <c r="F532" t="s">
        <v>4626</v>
      </c>
      <c r="G532" t="s">
        <v>51</v>
      </c>
      <c r="H532" t="s">
        <v>52</v>
      </c>
      <c r="I532" t="s">
        <v>53</v>
      </c>
      <c r="J532" t="s">
        <v>38</v>
      </c>
      <c r="K532" t="s">
        <v>118</v>
      </c>
      <c r="L532" t="s">
        <v>40</v>
      </c>
      <c r="M532" t="s">
        <v>49</v>
      </c>
      <c r="N532">
        <v>3</v>
      </c>
      <c r="O532">
        <v>19087</v>
      </c>
      <c r="P532">
        <v>0</v>
      </c>
      <c r="Q532">
        <v>15277</v>
      </c>
      <c r="R532">
        <v>57261</v>
      </c>
      <c r="S532">
        <v>45831</v>
      </c>
      <c r="T532">
        <v>11430</v>
      </c>
      <c r="U532">
        <v>0.19961230156651125</v>
      </c>
      <c r="V532" t="s">
        <v>42</v>
      </c>
    </row>
    <row r="533" spans="1:22" x14ac:dyDescent="0.3">
      <c r="A533" t="s">
        <v>618</v>
      </c>
      <c r="B533" s="33">
        <v>45077</v>
      </c>
      <c r="C533">
        <v>2023</v>
      </c>
      <c r="D533">
        <v>5</v>
      </c>
      <c r="E533" t="s">
        <v>4629</v>
      </c>
      <c r="F533" t="s">
        <v>4626</v>
      </c>
      <c r="G533" t="s">
        <v>51</v>
      </c>
      <c r="H533" t="s">
        <v>106</v>
      </c>
      <c r="I533" t="s">
        <v>107</v>
      </c>
      <c r="J533" t="s">
        <v>54</v>
      </c>
      <c r="K533" t="s">
        <v>84</v>
      </c>
      <c r="L533" t="s">
        <v>76</v>
      </c>
      <c r="M533" t="s">
        <v>56</v>
      </c>
      <c r="N533">
        <v>5</v>
      </c>
      <c r="O533">
        <v>2489</v>
      </c>
      <c r="P533">
        <v>0.05</v>
      </c>
      <c r="Q533">
        <v>1265</v>
      </c>
      <c r="R533">
        <v>11822.75</v>
      </c>
      <c r="S533">
        <v>6325</v>
      </c>
      <c r="T533">
        <v>5497.75</v>
      </c>
      <c r="U533">
        <v>0.46501448478568863</v>
      </c>
      <c r="V533" t="s">
        <v>42</v>
      </c>
    </row>
    <row r="534" spans="1:22" x14ac:dyDescent="0.3">
      <c r="A534" t="s">
        <v>3546</v>
      </c>
      <c r="B534" s="33">
        <v>45792</v>
      </c>
      <c r="C534">
        <v>2025</v>
      </c>
      <c r="D534">
        <v>5</v>
      </c>
      <c r="E534" t="s">
        <v>4629</v>
      </c>
      <c r="F534" t="s">
        <v>4626</v>
      </c>
      <c r="G534" t="s">
        <v>51</v>
      </c>
      <c r="H534" t="s">
        <v>79</v>
      </c>
      <c r="I534" t="s">
        <v>80</v>
      </c>
      <c r="J534" t="s">
        <v>54</v>
      </c>
      <c r="K534" t="s">
        <v>99</v>
      </c>
      <c r="L534" t="s">
        <v>76</v>
      </c>
      <c r="M534" t="s">
        <v>41</v>
      </c>
      <c r="N534">
        <v>1</v>
      </c>
      <c r="O534">
        <v>1818</v>
      </c>
      <c r="P534">
        <v>0.2</v>
      </c>
      <c r="Q534">
        <v>956</v>
      </c>
      <c r="R534">
        <v>1454.4</v>
      </c>
      <c r="S534">
        <v>956</v>
      </c>
      <c r="T534">
        <v>498.40000000000009</v>
      </c>
      <c r="U534">
        <v>0.34268426842684274</v>
      </c>
      <c r="V534" t="s">
        <v>42</v>
      </c>
    </row>
    <row r="535" spans="1:22" x14ac:dyDescent="0.3">
      <c r="A535" t="s">
        <v>3545</v>
      </c>
      <c r="B535" s="33">
        <v>45792</v>
      </c>
      <c r="C535">
        <v>2025</v>
      </c>
      <c r="D535">
        <v>5</v>
      </c>
      <c r="E535" t="s">
        <v>4629</v>
      </c>
      <c r="F535" t="s">
        <v>4626</v>
      </c>
      <c r="G535" t="s">
        <v>51</v>
      </c>
      <c r="H535" t="s">
        <v>106</v>
      </c>
      <c r="I535" t="s">
        <v>107</v>
      </c>
      <c r="J535" t="s">
        <v>46</v>
      </c>
      <c r="K535" t="s">
        <v>89</v>
      </c>
      <c r="L535" t="s">
        <v>40</v>
      </c>
      <c r="M535" t="s">
        <v>56</v>
      </c>
      <c r="N535">
        <v>1</v>
      </c>
      <c r="O535">
        <v>2055</v>
      </c>
      <c r="P535">
        <v>0</v>
      </c>
      <c r="Q535">
        <v>1172</v>
      </c>
      <c r="R535">
        <v>2055</v>
      </c>
      <c r="S535">
        <v>1172</v>
      </c>
      <c r="T535">
        <v>883</v>
      </c>
      <c r="U535">
        <v>0.429683698296837</v>
      </c>
      <c r="V535" t="s">
        <v>42</v>
      </c>
    </row>
    <row r="536" spans="1:22" x14ac:dyDescent="0.3">
      <c r="A536" t="s">
        <v>621</v>
      </c>
      <c r="B536" s="33">
        <v>45078</v>
      </c>
      <c r="C536">
        <v>2023</v>
      </c>
      <c r="D536">
        <v>6</v>
      </c>
      <c r="E536" t="s">
        <v>4630</v>
      </c>
      <c r="F536" t="s">
        <v>4626</v>
      </c>
      <c r="G536" t="s">
        <v>51</v>
      </c>
      <c r="H536" t="s">
        <v>52</v>
      </c>
      <c r="I536" t="s">
        <v>53</v>
      </c>
      <c r="J536" t="s">
        <v>46</v>
      </c>
      <c r="K536" t="s">
        <v>47</v>
      </c>
      <c r="L536" t="s">
        <v>76</v>
      </c>
      <c r="M536" t="s">
        <v>49</v>
      </c>
      <c r="N536">
        <v>2</v>
      </c>
      <c r="O536">
        <v>470</v>
      </c>
      <c r="P536">
        <v>0</v>
      </c>
      <c r="Q536">
        <v>208</v>
      </c>
      <c r="R536">
        <v>940</v>
      </c>
      <c r="S536">
        <v>416</v>
      </c>
      <c r="T536">
        <v>524</v>
      </c>
      <c r="U536">
        <v>0.55744680851063833</v>
      </c>
      <c r="V536" t="s">
        <v>42</v>
      </c>
    </row>
    <row r="537" spans="1:22" x14ac:dyDescent="0.3">
      <c r="A537" t="s">
        <v>3541</v>
      </c>
      <c r="B537" s="33">
        <v>45791</v>
      </c>
      <c r="C537">
        <v>2025</v>
      </c>
      <c r="D537">
        <v>5</v>
      </c>
      <c r="E537" t="s">
        <v>4629</v>
      </c>
      <c r="F537" t="s">
        <v>4626</v>
      </c>
      <c r="G537" t="s">
        <v>51</v>
      </c>
      <c r="H537" t="s">
        <v>79</v>
      </c>
      <c r="I537" t="s">
        <v>80</v>
      </c>
      <c r="J537" t="s">
        <v>38</v>
      </c>
      <c r="K537" t="s">
        <v>39</v>
      </c>
      <c r="L537" t="s">
        <v>40</v>
      </c>
      <c r="M537" t="s">
        <v>49</v>
      </c>
      <c r="N537">
        <v>2</v>
      </c>
      <c r="O537">
        <v>51736</v>
      </c>
      <c r="P537">
        <v>0</v>
      </c>
      <c r="Q537">
        <v>43555</v>
      </c>
      <c r="R537">
        <v>103472</v>
      </c>
      <c r="S537">
        <v>87110</v>
      </c>
      <c r="T537">
        <v>16362</v>
      </c>
      <c r="U537">
        <v>0.15812973558064017</v>
      </c>
      <c r="V537" t="s">
        <v>42</v>
      </c>
    </row>
    <row r="538" spans="1:22" x14ac:dyDescent="0.3">
      <c r="A538" t="s">
        <v>3540</v>
      </c>
      <c r="B538" s="33">
        <v>45790</v>
      </c>
      <c r="C538">
        <v>2025</v>
      </c>
      <c r="D538">
        <v>5</v>
      </c>
      <c r="E538" t="s">
        <v>4629</v>
      </c>
      <c r="F538" t="s">
        <v>4626</v>
      </c>
      <c r="G538" t="s">
        <v>51</v>
      </c>
      <c r="H538" t="s">
        <v>79</v>
      </c>
      <c r="I538" t="s">
        <v>80</v>
      </c>
      <c r="J538" t="s">
        <v>46</v>
      </c>
      <c r="K538" t="s">
        <v>89</v>
      </c>
      <c r="L538" t="s">
        <v>40</v>
      </c>
      <c r="M538" t="s">
        <v>41</v>
      </c>
      <c r="N538">
        <v>4</v>
      </c>
      <c r="O538">
        <v>2048</v>
      </c>
      <c r="P538">
        <v>0.05</v>
      </c>
      <c r="Q538">
        <v>1214</v>
      </c>
      <c r="R538">
        <v>7782.4</v>
      </c>
      <c r="S538">
        <v>4856</v>
      </c>
      <c r="T538">
        <v>2926.3999999999996</v>
      </c>
      <c r="U538">
        <v>0.37602796052631576</v>
      </c>
      <c r="V538" t="s">
        <v>42</v>
      </c>
    </row>
    <row r="539" spans="1:22" x14ac:dyDescent="0.3">
      <c r="A539" t="s">
        <v>3535</v>
      </c>
      <c r="B539" s="33">
        <v>45790</v>
      </c>
      <c r="C539">
        <v>2025</v>
      </c>
      <c r="D539">
        <v>5</v>
      </c>
      <c r="E539" t="s">
        <v>4629</v>
      </c>
      <c r="F539" t="s">
        <v>4626</v>
      </c>
      <c r="G539" t="s">
        <v>51</v>
      </c>
      <c r="H539" t="s">
        <v>106</v>
      </c>
      <c r="I539" t="s">
        <v>107</v>
      </c>
      <c r="J539" t="s">
        <v>46</v>
      </c>
      <c r="K539" t="s">
        <v>61</v>
      </c>
      <c r="L539" t="s">
        <v>40</v>
      </c>
      <c r="M539" t="s">
        <v>56</v>
      </c>
      <c r="N539">
        <v>2</v>
      </c>
      <c r="O539">
        <v>235</v>
      </c>
      <c r="P539">
        <v>0</v>
      </c>
      <c r="Q539">
        <v>98</v>
      </c>
      <c r="R539">
        <v>470</v>
      </c>
      <c r="S539">
        <v>196</v>
      </c>
      <c r="T539">
        <v>274</v>
      </c>
      <c r="U539">
        <v>0.58297872340425527</v>
      </c>
      <c r="V539" t="s">
        <v>42</v>
      </c>
    </row>
    <row r="540" spans="1:22" x14ac:dyDescent="0.3">
      <c r="A540" t="s">
        <v>3531</v>
      </c>
      <c r="B540" s="33">
        <v>45789</v>
      </c>
      <c r="C540">
        <v>2025</v>
      </c>
      <c r="D540">
        <v>5</v>
      </c>
      <c r="E540" t="s">
        <v>4629</v>
      </c>
      <c r="F540" t="s">
        <v>4626</v>
      </c>
      <c r="G540" t="s">
        <v>51</v>
      </c>
      <c r="H540" t="s">
        <v>106</v>
      </c>
      <c r="I540" t="s">
        <v>107</v>
      </c>
      <c r="J540" t="s">
        <v>81</v>
      </c>
      <c r="K540" t="s">
        <v>94</v>
      </c>
      <c r="L540" t="s">
        <v>48</v>
      </c>
      <c r="M540" t="s">
        <v>56</v>
      </c>
      <c r="N540">
        <v>3</v>
      </c>
      <c r="O540">
        <v>32601</v>
      </c>
      <c r="P540">
        <v>0.35</v>
      </c>
      <c r="Q540">
        <v>22234</v>
      </c>
      <c r="R540">
        <v>63571.950000000004</v>
      </c>
      <c r="S540">
        <v>66702</v>
      </c>
      <c r="T540">
        <v>-3130.0499999999956</v>
      </c>
      <c r="U540">
        <v>-4.9236337724420841E-2</v>
      </c>
      <c r="V540" t="s">
        <v>42</v>
      </c>
    </row>
    <row r="541" spans="1:22" x14ac:dyDescent="0.3">
      <c r="A541" t="s">
        <v>3524</v>
      </c>
      <c r="B541" s="33">
        <v>45786</v>
      </c>
      <c r="C541">
        <v>2025</v>
      </c>
      <c r="D541">
        <v>5</v>
      </c>
      <c r="E541" t="s">
        <v>4629</v>
      </c>
      <c r="F541" t="s">
        <v>4626</v>
      </c>
      <c r="G541" t="s">
        <v>51</v>
      </c>
      <c r="H541" t="s">
        <v>52</v>
      </c>
      <c r="I541" t="s">
        <v>53</v>
      </c>
      <c r="J541" t="s">
        <v>38</v>
      </c>
      <c r="K541" t="s">
        <v>118</v>
      </c>
      <c r="L541" t="s">
        <v>76</v>
      </c>
      <c r="M541" t="s">
        <v>49</v>
      </c>
      <c r="N541">
        <v>4</v>
      </c>
      <c r="O541">
        <v>19085</v>
      </c>
      <c r="P541">
        <v>0</v>
      </c>
      <c r="Q541">
        <v>14784</v>
      </c>
      <c r="R541">
        <v>76340</v>
      </c>
      <c r="S541">
        <v>59136</v>
      </c>
      <c r="T541">
        <v>17204</v>
      </c>
      <c r="U541">
        <v>0.22536023054755044</v>
      </c>
      <c r="V541" t="s">
        <v>42</v>
      </c>
    </row>
    <row r="542" spans="1:22" x14ac:dyDescent="0.3">
      <c r="A542" t="s">
        <v>3523</v>
      </c>
      <c r="B542" s="33">
        <v>45786</v>
      </c>
      <c r="C542">
        <v>2025</v>
      </c>
      <c r="D542">
        <v>5</v>
      </c>
      <c r="E542" t="s">
        <v>4629</v>
      </c>
      <c r="F542" t="s">
        <v>4626</v>
      </c>
      <c r="G542" t="s">
        <v>51</v>
      </c>
      <c r="H542" t="s">
        <v>106</v>
      </c>
      <c r="I542" t="s">
        <v>107</v>
      </c>
      <c r="J542" t="s">
        <v>38</v>
      </c>
      <c r="K542" t="s">
        <v>104</v>
      </c>
      <c r="L542" t="s">
        <v>76</v>
      </c>
      <c r="M542" t="s">
        <v>56</v>
      </c>
      <c r="N542">
        <v>3</v>
      </c>
      <c r="O542">
        <v>1397</v>
      </c>
      <c r="P542">
        <v>0</v>
      </c>
      <c r="Q542">
        <v>698</v>
      </c>
      <c r="R542">
        <v>4191</v>
      </c>
      <c r="S542">
        <v>2094</v>
      </c>
      <c r="T542">
        <v>2097</v>
      </c>
      <c r="U542">
        <v>0.50035790980672867</v>
      </c>
      <c r="V542" t="s">
        <v>42</v>
      </c>
    </row>
    <row r="543" spans="1:22" x14ac:dyDescent="0.3">
      <c r="A543" t="s">
        <v>3522</v>
      </c>
      <c r="B543" s="33">
        <v>45785</v>
      </c>
      <c r="C543">
        <v>2025</v>
      </c>
      <c r="D543">
        <v>5</v>
      </c>
      <c r="E543" t="s">
        <v>4629</v>
      </c>
      <c r="F543" t="s">
        <v>4626</v>
      </c>
      <c r="G543" t="s">
        <v>51</v>
      </c>
      <c r="H543" t="s">
        <v>106</v>
      </c>
      <c r="I543" t="s">
        <v>107</v>
      </c>
      <c r="J543" t="s">
        <v>38</v>
      </c>
      <c r="K543" t="s">
        <v>39</v>
      </c>
      <c r="L543" t="s">
        <v>48</v>
      </c>
      <c r="M543" t="s">
        <v>49</v>
      </c>
      <c r="N543">
        <v>2</v>
      </c>
      <c r="O543">
        <v>52429</v>
      </c>
      <c r="P543">
        <v>0</v>
      </c>
      <c r="Q543">
        <v>44584</v>
      </c>
      <c r="R543">
        <v>104858</v>
      </c>
      <c r="S543">
        <v>89168</v>
      </c>
      <c r="T543">
        <v>15690</v>
      </c>
      <c r="U543">
        <v>0.14963092944744322</v>
      </c>
      <c r="V543" t="s">
        <v>42</v>
      </c>
    </row>
    <row r="544" spans="1:22" x14ac:dyDescent="0.3">
      <c r="A544" t="s">
        <v>3519</v>
      </c>
      <c r="B544" s="33">
        <v>45784</v>
      </c>
      <c r="C544">
        <v>2025</v>
      </c>
      <c r="D544">
        <v>5</v>
      </c>
      <c r="E544" t="s">
        <v>4629</v>
      </c>
      <c r="F544" t="s">
        <v>4626</v>
      </c>
      <c r="G544" t="s">
        <v>51</v>
      </c>
      <c r="H544" t="s">
        <v>79</v>
      </c>
      <c r="I544" t="s">
        <v>80</v>
      </c>
      <c r="J544" t="s">
        <v>46</v>
      </c>
      <c r="K544" t="s">
        <v>47</v>
      </c>
      <c r="L544" t="s">
        <v>76</v>
      </c>
      <c r="M544" t="s">
        <v>49</v>
      </c>
      <c r="N544">
        <v>3</v>
      </c>
      <c r="O544">
        <v>462</v>
      </c>
      <c r="P544">
        <v>0.05</v>
      </c>
      <c r="Q544">
        <v>204</v>
      </c>
      <c r="R544">
        <v>1316.7</v>
      </c>
      <c r="S544">
        <v>612</v>
      </c>
      <c r="T544">
        <v>704.7</v>
      </c>
      <c r="U544">
        <v>0.53520164046479834</v>
      </c>
      <c r="V544" t="s">
        <v>42</v>
      </c>
    </row>
    <row r="545" spans="1:22" x14ac:dyDescent="0.3">
      <c r="A545" t="s">
        <v>3516</v>
      </c>
      <c r="B545" s="33">
        <v>45784</v>
      </c>
      <c r="C545">
        <v>2025</v>
      </c>
      <c r="D545">
        <v>5</v>
      </c>
      <c r="E545" t="s">
        <v>4629</v>
      </c>
      <c r="F545" t="s">
        <v>4626</v>
      </c>
      <c r="G545" t="s">
        <v>51</v>
      </c>
      <c r="H545" t="s">
        <v>79</v>
      </c>
      <c r="I545" t="s">
        <v>80</v>
      </c>
      <c r="J545" t="s">
        <v>38</v>
      </c>
      <c r="K545" t="s">
        <v>104</v>
      </c>
      <c r="L545" t="s">
        <v>76</v>
      </c>
      <c r="M545" t="s">
        <v>49</v>
      </c>
      <c r="N545">
        <v>1</v>
      </c>
      <c r="O545">
        <v>1432</v>
      </c>
      <c r="P545">
        <v>0</v>
      </c>
      <c r="Q545">
        <v>732</v>
      </c>
      <c r="R545">
        <v>1432</v>
      </c>
      <c r="S545">
        <v>732</v>
      </c>
      <c r="T545">
        <v>700</v>
      </c>
      <c r="U545">
        <v>0.48882681564245811</v>
      </c>
      <c r="V545" t="s">
        <v>42</v>
      </c>
    </row>
    <row r="546" spans="1:22" x14ac:dyDescent="0.3">
      <c r="A546" t="s">
        <v>631</v>
      </c>
      <c r="B546" s="33">
        <v>45079</v>
      </c>
      <c r="C546">
        <v>2023</v>
      </c>
      <c r="D546">
        <v>6</v>
      </c>
      <c r="E546" t="s">
        <v>4630</v>
      </c>
      <c r="F546" t="s">
        <v>4626</v>
      </c>
      <c r="G546" t="s">
        <v>51</v>
      </c>
      <c r="H546" t="s">
        <v>52</v>
      </c>
      <c r="I546" t="s">
        <v>53</v>
      </c>
      <c r="J546" t="s">
        <v>38</v>
      </c>
      <c r="K546" t="s">
        <v>118</v>
      </c>
      <c r="L546" t="s">
        <v>76</v>
      </c>
      <c r="M546" t="s">
        <v>41</v>
      </c>
      <c r="N546">
        <v>2</v>
      </c>
      <c r="O546">
        <v>18474</v>
      </c>
      <c r="P546">
        <v>0.05</v>
      </c>
      <c r="Q546">
        <v>14674</v>
      </c>
      <c r="R546">
        <v>35100.6</v>
      </c>
      <c r="S546">
        <v>29348</v>
      </c>
      <c r="T546">
        <v>5752.5999999999985</v>
      </c>
      <c r="U546">
        <v>0.16388893637145802</v>
      </c>
      <c r="V546" t="s">
        <v>42</v>
      </c>
    </row>
    <row r="547" spans="1:22" x14ac:dyDescent="0.3">
      <c r="A547" t="s">
        <v>3515</v>
      </c>
      <c r="B547" s="33">
        <v>45784</v>
      </c>
      <c r="C547">
        <v>2025</v>
      </c>
      <c r="D547">
        <v>5</v>
      </c>
      <c r="E547" t="s">
        <v>4629</v>
      </c>
      <c r="F547" t="s">
        <v>4626</v>
      </c>
      <c r="G547" t="s">
        <v>51</v>
      </c>
      <c r="H547" t="s">
        <v>79</v>
      </c>
      <c r="I547" t="s">
        <v>80</v>
      </c>
      <c r="J547" t="s">
        <v>54</v>
      </c>
      <c r="K547" t="s">
        <v>84</v>
      </c>
      <c r="L547" t="s">
        <v>76</v>
      </c>
      <c r="M547" t="s">
        <v>56</v>
      </c>
      <c r="N547">
        <v>2</v>
      </c>
      <c r="O547">
        <v>2299</v>
      </c>
      <c r="P547">
        <v>0.15</v>
      </c>
      <c r="Q547">
        <v>1129</v>
      </c>
      <c r="R547">
        <v>3908.2999999999997</v>
      </c>
      <c r="S547">
        <v>2258</v>
      </c>
      <c r="T547">
        <v>1650.2999999999997</v>
      </c>
      <c r="U547">
        <v>0.4222552004707929</v>
      </c>
      <c r="V547" t="s">
        <v>42</v>
      </c>
    </row>
    <row r="548" spans="1:22" x14ac:dyDescent="0.3">
      <c r="A548" t="s">
        <v>3513</v>
      </c>
      <c r="B548" s="33">
        <v>45784</v>
      </c>
      <c r="C548">
        <v>2025</v>
      </c>
      <c r="D548">
        <v>5</v>
      </c>
      <c r="E548" t="s">
        <v>4629</v>
      </c>
      <c r="F548" t="s">
        <v>4626</v>
      </c>
      <c r="G548" t="s">
        <v>51</v>
      </c>
      <c r="H548" t="s">
        <v>79</v>
      </c>
      <c r="I548" t="s">
        <v>80</v>
      </c>
      <c r="J548" t="s">
        <v>81</v>
      </c>
      <c r="K548" t="s">
        <v>146</v>
      </c>
      <c r="L548" t="s">
        <v>40</v>
      </c>
      <c r="M548" t="s">
        <v>49</v>
      </c>
      <c r="N548">
        <v>2</v>
      </c>
      <c r="O548">
        <v>8197</v>
      </c>
      <c r="P548">
        <v>0.3</v>
      </c>
      <c r="Q548">
        <v>4958</v>
      </c>
      <c r="R548">
        <v>11475.8</v>
      </c>
      <c r="S548">
        <v>9916</v>
      </c>
      <c r="T548">
        <v>1559.7999999999993</v>
      </c>
      <c r="U548">
        <v>0.13592080726398154</v>
      </c>
      <c r="V548" t="s">
        <v>42</v>
      </c>
    </row>
    <row r="549" spans="1:22" x14ac:dyDescent="0.3">
      <c r="A549" t="s">
        <v>3509</v>
      </c>
      <c r="B549" s="33">
        <v>45783</v>
      </c>
      <c r="C549">
        <v>2025</v>
      </c>
      <c r="D549">
        <v>5</v>
      </c>
      <c r="E549" t="s">
        <v>4629</v>
      </c>
      <c r="F549" t="s">
        <v>4626</v>
      </c>
      <c r="G549" t="s">
        <v>51</v>
      </c>
      <c r="H549" t="s">
        <v>79</v>
      </c>
      <c r="I549" t="s">
        <v>80</v>
      </c>
      <c r="J549" t="s">
        <v>54</v>
      </c>
      <c r="K549" t="s">
        <v>55</v>
      </c>
      <c r="L549" t="s">
        <v>40</v>
      </c>
      <c r="M549" t="s">
        <v>49</v>
      </c>
      <c r="N549">
        <v>1</v>
      </c>
      <c r="O549">
        <v>2594</v>
      </c>
      <c r="P549">
        <v>0.1</v>
      </c>
      <c r="Q549">
        <v>1601</v>
      </c>
      <c r="R549">
        <v>2334.6</v>
      </c>
      <c r="S549">
        <v>1601</v>
      </c>
      <c r="T549">
        <v>733.59999999999991</v>
      </c>
      <c r="U549">
        <v>0.31422941831577139</v>
      </c>
      <c r="V549" t="s">
        <v>42</v>
      </c>
    </row>
    <row r="550" spans="1:22" x14ac:dyDescent="0.3">
      <c r="A550" t="s">
        <v>3506</v>
      </c>
      <c r="B550" s="33">
        <v>45783</v>
      </c>
      <c r="C550">
        <v>2025</v>
      </c>
      <c r="D550">
        <v>5</v>
      </c>
      <c r="E550" t="s">
        <v>4629</v>
      </c>
      <c r="F550" t="s">
        <v>4626</v>
      </c>
      <c r="G550" t="s">
        <v>51</v>
      </c>
      <c r="H550" t="s">
        <v>52</v>
      </c>
      <c r="I550" t="s">
        <v>53</v>
      </c>
      <c r="J550" t="s">
        <v>81</v>
      </c>
      <c r="K550" t="s">
        <v>94</v>
      </c>
      <c r="L550" t="s">
        <v>48</v>
      </c>
      <c r="M550" t="s">
        <v>56</v>
      </c>
      <c r="N550">
        <v>5</v>
      </c>
      <c r="O550">
        <v>29302</v>
      </c>
      <c r="P550">
        <v>0.35</v>
      </c>
      <c r="Q550">
        <v>19625</v>
      </c>
      <c r="R550">
        <v>95231.5</v>
      </c>
      <c r="S550">
        <v>98125</v>
      </c>
      <c r="T550">
        <v>-2893.5</v>
      </c>
      <c r="U550">
        <v>-3.038385408189517E-2</v>
      </c>
      <c r="V550" t="s">
        <v>42</v>
      </c>
    </row>
    <row r="551" spans="1:22" x14ac:dyDescent="0.3">
      <c r="A551" t="s">
        <v>3505</v>
      </c>
      <c r="B551" s="33">
        <v>45783</v>
      </c>
      <c r="C551">
        <v>2025</v>
      </c>
      <c r="D551">
        <v>5</v>
      </c>
      <c r="E551" t="s">
        <v>4629</v>
      </c>
      <c r="F551" t="s">
        <v>4626</v>
      </c>
      <c r="G551" t="s">
        <v>51</v>
      </c>
      <c r="H551" t="s">
        <v>79</v>
      </c>
      <c r="I551" t="s">
        <v>80</v>
      </c>
      <c r="J551" t="s">
        <v>38</v>
      </c>
      <c r="K551" t="s">
        <v>75</v>
      </c>
      <c r="L551" t="s">
        <v>40</v>
      </c>
      <c r="M551" t="s">
        <v>56</v>
      </c>
      <c r="N551">
        <v>1</v>
      </c>
      <c r="O551">
        <v>11840</v>
      </c>
      <c r="P551">
        <v>0.1</v>
      </c>
      <c r="Q551">
        <v>8638</v>
      </c>
      <c r="R551">
        <v>10656</v>
      </c>
      <c r="S551">
        <v>8638</v>
      </c>
      <c r="T551">
        <v>2018</v>
      </c>
      <c r="U551">
        <v>0.18937687687687688</v>
      </c>
      <c r="V551" t="s">
        <v>42</v>
      </c>
    </row>
    <row r="552" spans="1:22" x14ac:dyDescent="0.3">
      <c r="A552" t="s">
        <v>637</v>
      </c>
      <c r="B552" s="33">
        <v>45080</v>
      </c>
      <c r="C552">
        <v>2023</v>
      </c>
      <c r="D552">
        <v>6</v>
      </c>
      <c r="E552" t="s">
        <v>4630</v>
      </c>
      <c r="F552" t="s">
        <v>4626</v>
      </c>
      <c r="G552" t="s">
        <v>51</v>
      </c>
      <c r="H552" t="s">
        <v>79</v>
      </c>
      <c r="I552" t="s">
        <v>80</v>
      </c>
      <c r="J552" t="s">
        <v>46</v>
      </c>
      <c r="K552" t="s">
        <v>89</v>
      </c>
      <c r="L552" t="s">
        <v>40</v>
      </c>
      <c r="M552" t="s">
        <v>41</v>
      </c>
      <c r="N552">
        <v>1</v>
      </c>
      <c r="O552">
        <v>2021</v>
      </c>
      <c r="P552">
        <v>0.2</v>
      </c>
      <c r="Q552">
        <v>1166</v>
      </c>
      <c r="R552">
        <v>1616.8000000000002</v>
      </c>
      <c r="S552">
        <v>1166</v>
      </c>
      <c r="T552">
        <v>450.80000000000018</v>
      </c>
      <c r="U552">
        <v>0.27882236516575959</v>
      </c>
      <c r="V552" t="s">
        <v>42</v>
      </c>
    </row>
    <row r="553" spans="1:22" x14ac:dyDescent="0.3">
      <c r="A553" t="s">
        <v>3493</v>
      </c>
      <c r="B553" s="33">
        <v>45781</v>
      </c>
      <c r="C553">
        <v>2025</v>
      </c>
      <c r="D553">
        <v>5</v>
      </c>
      <c r="E553" t="s">
        <v>4629</v>
      </c>
      <c r="F553" t="s">
        <v>4626</v>
      </c>
      <c r="G553" t="s">
        <v>51</v>
      </c>
      <c r="H553" t="s">
        <v>106</v>
      </c>
      <c r="I553" t="s">
        <v>107</v>
      </c>
      <c r="J553" t="s">
        <v>38</v>
      </c>
      <c r="K553" t="s">
        <v>118</v>
      </c>
      <c r="L553" t="s">
        <v>76</v>
      </c>
      <c r="M553" t="s">
        <v>49</v>
      </c>
      <c r="N553">
        <v>5</v>
      </c>
      <c r="O553">
        <v>19042</v>
      </c>
      <c r="P553">
        <v>0.05</v>
      </c>
      <c r="Q553">
        <v>14732</v>
      </c>
      <c r="R553">
        <v>90449.5</v>
      </c>
      <c r="S553">
        <v>73660</v>
      </c>
      <c r="T553">
        <v>16789.5</v>
      </c>
      <c r="U553">
        <v>0.1856229166551501</v>
      </c>
      <c r="V553" t="s">
        <v>42</v>
      </c>
    </row>
    <row r="554" spans="1:22" x14ac:dyDescent="0.3">
      <c r="A554" t="s">
        <v>639</v>
      </c>
      <c r="B554" s="33">
        <v>45080</v>
      </c>
      <c r="C554">
        <v>2023</v>
      </c>
      <c r="D554">
        <v>6</v>
      </c>
      <c r="E554" t="s">
        <v>4630</v>
      </c>
      <c r="F554" t="s">
        <v>4626</v>
      </c>
      <c r="G554" t="s">
        <v>51</v>
      </c>
      <c r="H554" t="s">
        <v>52</v>
      </c>
      <c r="I554" t="s">
        <v>53</v>
      </c>
      <c r="J554" t="s">
        <v>46</v>
      </c>
      <c r="K554" t="s">
        <v>89</v>
      </c>
      <c r="L554" t="s">
        <v>48</v>
      </c>
      <c r="M554" t="s">
        <v>41</v>
      </c>
      <c r="N554">
        <v>1</v>
      </c>
      <c r="O554">
        <v>2359</v>
      </c>
      <c r="P554">
        <v>0.1</v>
      </c>
      <c r="Q554">
        <v>1395</v>
      </c>
      <c r="R554">
        <v>2123.1</v>
      </c>
      <c r="S554">
        <v>1395</v>
      </c>
      <c r="T554">
        <v>728.09999999999991</v>
      </c>
      <c r="U554">
        <v>0.34294192454429839</v>
      </c>
      <c r="V554" t="s">
        <v>42</v>
      </c>
    </row>
    <row r="555" spans="1:22" x14ac:dyDescent="0.3">
      <c r="A555" t="s">
        <v>3474</v>
      </c>
      <c r="B555" s="33">
        <v>45777</v>
      </c>
      <c r="C555">
        <v>2025</v>
      </c>
      <c r="D555">
        <v>4</v>
      </c>
      <c r="E555" t="s">
        <v>4625</v>
      </c>
      <c r="F555" t="s">
        <v>4626</v>
      </c>
      <c r="G555" t="s">
        <v>51</v>
      </c>
      <c r="H555" t="s">
        <v>52</v>
      </c>
      <c r="I555" t="s">
        <v>53</v>
      </c>
      <c r="J555" t="s">
        <v>46</v>
      </c>
      <c r="K555" t="s">
        <v>89</v>
      </c>
      <c r="L555" t="s">
        <v>76</v>
      </c>
      <c r="M555" t="s">
        <v>41</v>
      </c>
      <c r="N555">
        <v>1</v>
      </c>
      <c r="O555">
        <v>2067</v>
      </c>
      <c r="P555">
        <v>0.1</v>
      </c>
      <c r="Q555">
        <v>1227</v>
      </c>
      <c r="R555">
        <v>1860.3</v>
      </c>
      <c r="S555">
        <v>1227</v>
      </c>
      <c r="T555">
        <v>633.29999999999995</v>
      </c>
      <c r="U555">
        <v>0.34042896307047249</v>
      </c>
      <c r="V555" t="s">
        <v>42</v>
      </c>
    </row>
    <row r="556" spans="1:22" x14ac:dyDescent="0.3">
      <c r="A556" t="s">
        <v>3469</v>
      </c>
      <c r="B556" s="33">
        <v>45774</v>
      </c>
      <c r="C556">
        <v>2025</v>
      </c>
      <c r="D556">
        <v>4</v>
      </c>
      <c r="E556" t="s">
        <v>4625</v>
      </c>
      <c r="F556" t="s">
        <v>4626</v>
      </c>
      <c r="G556" t="s">
        <v>51</v>
      </c>
      <c r="H556" t="s">
        <v>106</v>
      </c>
      <c r="I556" t="s">
        <v>107</v>
      </c>
      <c r="J556" t="s">
        <v>46</v>
      </c>
      <c r="K556" t="s">
        <v>66</v>
      </c>
      <c r="L556" t="s">
        <v>76</v>
      </c>
      <c r="M556" t="s">
        <v>49</v>
      </c>
      <c r="N556">
        <v>1</v>
      </c>
      <c r="O556">
        <v>316</v>
      </c>
      <c r="P556">
        <v>0.1</v>
      </c>
      <c r="Q556">
        <v>125</v>
      </c>
      <c r="R556">
        <v>284.40000000000003</v>
      </c>
      <c r="S556">
        <v>125</v>
      </c>
      <c r="T556">
        <v>159.40000000000003</v>
      </c>
      <c r="U556">
        <v>0.56047819971870605</v>
      </c>
      <c r="V556" t="s">
        <v>42</v>
      </c>
    </row>
    <row r="557" spans="1:22" x14ac:dyDescent="0.3">
      <c r="A557" t="s">
        <v>3468</v>
      </c>
      <c r="B557" s="33">
        <v>45774</v>
      </c>
      <c r="C557">
        <v>2025</v>
      </c>
      <c r="D557">
        <v>4</v>
      </c>
      <c r="E557" t="s">
        <v>4625</v>
      </c>
      <c r="F557" t="s">
        <v>4626</v>
      </c>
      <c r="G557" t="s">
        <v>51</v>
      </c>
      <c r="H557" t="s">
        <v>52</v>
      </c>
      <c r="I557" t="s">
        <v>53</v>
      </c>
      <c r="J557" t="s">
        <v>54</v>
      </c>
      <c r="K557" t="s">
        <v>99</v>
      </c>
      <c r="L557" t="s">
        <v>40</v>
      </c>
      <c r="M557" t="s">
        <v>56</v>
      </c>
      <c r="N557">
        <v>1</v>
      </c>
      <c r="O557">
        <v>1805</v>
      </c>
      <c r="P557">
        <v>0.15</v>
      </c>
      <c r="Q557">
        <v>930</v>
      </c>
      <c r="R557">
        <v>1534.25</v>
      </c>
      <c r="S557">
        <v>930</v>
      </c>
      <c r="T557">
        <v>604.25</v>
      </c>
      <c r="U557">
        <v>0.39384063874857422</v>
      </c>
      <c r="V557" t="s">
        <v>42</v>
      </c>
    </row>
    <row r="558" spans="1:22" x14ac:dyDescent="0.3">
      <c r="A558" t="s">
        <v>3467</v>
      </c>
      <c r="B558" s="33">
        <v>45774</v>
      </c>
      <c r="C558">
        <v>2025</v>
      </c>
      <c r="D558">
        <v>4</v>
      </c>
      <c r="E558" t="s">
        <v>4625</v>
      </c>
      <c r="F558" t="s">
        <v>4626</v>
      </c>
      <c r="G558" t="s">
        <v>51</v>
      </c>
      <c r="H558" t="s">
        <v>79</v>
      </c>
      <c r="I558" t="s">
        <v>80</v>
      </c>
      <c r="J558" t="s">
        <v>46</v>
      </c>
      <c r="K558" t="s">
        <v>66</v>
      </c>
      <c r="L558" t="s">
        <v>48</v>
      </c>
      <c r="M558" t="s">
        <v>56</v>
      </c>
      <c r="N558">
        <v>1</v>
      </c>
      <c r="O558">
        <v>303</v>
      </c>
      <c r="P558">
        <v>0</v>
      </c>
      <c r="Q558">
        <v>121</v>
      </c>
      <c r="R558">
        <v>303</v>
      </c>
      <c r="S558">
        <v>121</v>
      </c>
      <c r="T558">
        <v>182</v>
      </c>
      <c r="U558">
        <v>0.60066006600660071</v>
      </c>
      <c r="V558" t="s">
        <v>42</v>
      </c>
    </row>
    <row r="559" spans="1:22" x14ac:dyDescent="0.3">
      <c r="A559" t="s">
        <v>3466</v>
      </c>
      <c r="B559" s="33">
        <v>45774</v>
      </c>
      <c r="C559">
        <v>2025</v>
      </c>
      <c r="D559">
        <v>4</v>
      </c>
      <c r="E559" t="s">
        <v>4625</v>
      </c>
      <c r="F559" t="s">
        <v>4626</v>
      </c>
      <c r="G559" t="s">
        <v>51</v>
      </c>
      <c r="H559" t="s">
        <v>79</v>
      </c>
      <c r="I559" t="s">
        <v>80</v>
      </c>
      <c r="J559" t="s">
        <v>38</v>
      </c>
      <c r="K559" t="s">
        <v>104</v>
      </c>
      <c r="L559" t="s">
        <v>40</v>
      </c>
      <c r="M559" t="s">
        <v>41</v>
      </c>
      <c r="N559">
        <v>3</v>
      </c>
      <c r="O559">
        <v>1560</v>
      </c>
      <c r="P559">
        <v>0.2</v>
      </c>
      <c r="Q559">
        <v>778</v>
      </c>
      <c r="R559">
        <v>3744</v>
      </c>
      <c r="S559">
        <v>2334</v>
      </c>
      <c r="T559">
        <v>1410</v>
      </c>
      <c r="U559">
        <v>0.3766025641025641</v>
      </c>
      <c r="V559" t="s">
        <v>42</v>
      </c>
    </row>
    <row r="560" spans="1:22" x14ac:dyDescent="0.3">
      <c r="A560" t="s">
        <v>3460</v>
      </c>
      <c r="B560" s="33">
        <v>45773</v>
      </c>
      <c r="C560">
        <v>2025</v>
      </c>
      <c r="D560">
        <v>4</v>
      </c>
      <c r="E560" t="s">
        <v>4625</v>
      </c>
      <c r="F560" t="s">
        <v>4626</v>
      </c>
      <c r="G560" t="s">
        <v>51</v>
      </c>
      <c r="H560" t="s">
        <v>106</v>
      </c>
      <c r="I560" t="s">
        <v>107</v>
      </c>
      <c r="J560" t="s">
        <v>81</v>
      </c>
      <c r="K560" t="s">
        <v>130</v>
      </c>
      <c r="L560" t="s">
        <v>40</v>
      </c>
      <c r="M560" t="s">
        <v>56</v>
      </c>
      <c r="N560">
        <v>2</v>
      </c>
      <c r="O560">
        <v>12845</v>
      </c>
      <c r="P560">
        <v>0.3</v>
      </c>
      <c r="Q560">
        <v>7529</v>
      </c>
      <c r="R560">
        <v>17983</v>
      </c>
      <c r="S560">
        <v>15058</v>
      </c>
      <c r="T560">
        <v>2925</v>
      </c>
      <c r="U560">
        <v>0.16265361730523273</v>
      </c>
      <c r="V560" t="s">
        <v>42</v>
      </c>
    </row>
    <row r="561" spans="1:22" x14ac:dyDescent="0.3">
      <c r="A561" t="s">
        <v>3457</v>
      </c>
      <c r="B561" s="33">
        <v>45772</v>
      </c>
      <c r="C561">
        <v>2025</v>
      </c>
      <c r="D561">
        <v>4</v>
      </c>
      <c r="E561" t="s">
        <v>4625</v>
      </c>
      <c r="F561" t="s">
        <v>4626</v>
      </c>
      <c r="G561" t="s">
        <v>51</v>
      </c>
      <c r="H561" t="s">
        <v>52</v>
      </c>
      <c r="I561" t="s">
        <v>53</v>
      </c>
      <c r="J561" t="s">
        <v>38</v>
      </c>
      <c r="K561" t="s">
        <v>39</v>
      </c>
      <c r="L561" t="s">
        <v>40</v>
      </c>
      <c r="M561" t="s">
        <v>56</v>
      </c>
      <c r="N561">
        <v>1</v>
      </c>
      <c r="O561">
        <v>54622</v>
      </c>
      <c r="P561">
        <v>0.05</v>
      </c>
      <c r="Q561">
        <v>46438</v>
      </c>
      <c r="R561">
        <v>51890.899999999994</v>
      </c>
      <c r="S561">
        <v>46438</v>
      </c>
      <c r="T561">
        <v>5452.8999999999942</v>
      </c>
      <c r="U561">
        <v>0.10508393571897953</v>
      </c>
      <c r="V561" t="s">
        <v>42</v>
      </c>
    </row>
    <row r="562" spans="1:22" x14ac:dyDescent="0.3">
      <c r="A562" t="s">
        <v>3450</v>
      </c>
      <c r="B562" s="33">
        <v>45769</v>
      </c>
      <c r="C562">
        <v>2025</v>
      </c>
      <c r="D562">
        <v>4</v>
      </c>
      <c r="E562" t="s">
        <v>4625</v>
      </c>
      <c r="F562" t="s">
        <v>4626</v>
      </c>
      <c r="G562" t="s">
        <v>51</v>
      </c>
      <c r="H562" t="s">
        <v>52</v>
      </c>
      <c r="I562" t="s">
        <v>53</v>
      </c>
      <c r="J562" t="s">
        <v>46</v>
      </c>
      <c r="K562" t="s">
        <v>66</v>
      </c>
      <c r="L562" t="s">
        <v>48</v>
      </c>
      <c r="M562" t="s">
        <v>49</v>
      </c>
      <c r="N562">
        <v>2</v>
      </c>
      <c r="O562">
        <v>306</v>
      </c>
      <c r="P562">
        <v>0.05</v>
      </c>
      <c r="Q562">
        <v>125</v>
      </c>
      <c r="R562">
        <v>581.4</v>
      </c>
      <c r="S562">
        <v>250</v>
      </c>
      <c r="T562">
        <v>331.4</v>
      </c>
      <c r="U562">
        <v>0.57000343997248015</v>
      </c>
      <c r="V562" t="s">
        <v>42</v>
      </c>
    </row>
    <row r="563" spans="1:22" x14ac:dyDescent="0.3">
      <c r="A563" t="s">
        <v>3446</v>
      </c>
      <c r="B563" s="33">
        <v>45768</v>
      </c>
      <c r="C563">
        <v>2025</v>
      </c>
      <c r="D563">
        <v>4</v>
      </c>
      <c r="E563" t="s">
        <v>4625</v>
      </c>
      <c r="F563" t="s">
        <v>4626</v>
      </c>
      <c r="G563" t="s">
        <v>51</v>
      </c>
      <c r="H563" t="s">
        <v>52</v>
      </c>
      <c r="I563" t="s">
        <v>53</v>
      </c>
      <c r="J563" t="s">
        <v>38</v>
      </c>
      <c r="K563" t="s">
        <v>118</v>
      </c>
      <c r="L563" t="s">
        <v>40</v>
      </c>
      <c r="M563" t="s">
        <v>49</v>
      </c>
      <c r="N563">
        <v>1</v>
      </c>
      <c r="O563">
        <v>16269</v>
      </c>
      <c r="P563">
        <v>0</v>
      </c>
      <c r="Q563">
        <v>12489</v>
      </c>
      <c r="R563">
        <v>16269</v>
      </c>
      <c r="S563">
        <v>12489</v>
      </c>
      <c r="T563">
        <v>3780</v>
      </c>
      <c r="U563">
        <v>0.23234372118753457</v>
      </c>
      <c r="V563" t="s">
        <v>42</v>
      </c>
    </row>
    <row r="564" spans="1:22" x14ac:dyDescent="0.3">
      <c r="A564" t="s">
        <v>649</v>
      </c>
      <c r="B564" s="33">
        <v>45084</v>
      </c>
      <c r="C564">
        <v>2023</v>
      </c>
      <c r="D564">
        <v>6</v>
      </c>
      <c r="E564" t="s">
        <v>4630</v>
      </c>
      <c r="F564" t="s">
        <v>4626</v>
      </c>
      <c r="G564" t="s">
        <v>51</v>
      </c>
      <c r="H564" t="s">
        <v>106</v>
      </c>
      <c r="I564" t="s">
        <v>107</v>
      </c>
      <c r="J564" t="s">
        <v>46</v>
      </c>
      <c r="K564" t="s">
        <v>61</v>
      </c>
      <c r="L564" t="s">
        <v>48</v>
      </c>
      <c r="M564" t="s">
        <v>41</v>
      </c>
      <c r="N564">
        <v>2</v>
      </c>
      <c r="O564">
        <v>258</v>
      </c>
      <c r="P564">
        <v>0.2</v>
      </c>
      <c r="Q564">
        <v>108</v>
      </c>
      <c r="R564">
        <v>412.8</v>
      </c>
      <c r="S564">
        <v>216</v>
      </c>
      <c r="T564">
        <v>196.8</v>
      </c>
      <c r="U564">
        <v>0.47674418604651164</v>
      </c>
      <c r="V564" t="s">
        <v>42</v>
      </c>
    </row>
    <row r="565" spans="1:22" x14ac:dyDescent="0.3">
      <c r="A565" t="s">
        <v>650</v>
      </c>
      <c r="B565" s="33">
        <v>45084</v>
      </c>
      <c r="C565">
        <v>2023</v>
      </c>
      <c r="D565">
        <v>6</v>
      </c>
      <c r="E565" t="s">
        <v>4630</v>
      </c>
      <c r="F565" t="s">
        <v>4626</v>
      </c>
      <c r="G565" t="s">
        <v>51</v>
      </c>
      <c r="H565" t="s">
        <v>79</v>
      </c>
      <c r="I565" t="s">
        <v>80</v>
      </c>
      <c r="J565" t="s">
        <v>46</v>
      </c>
      <c r="K565" t="s">
        <v>47</v>
      </c>
      <c r="L565" t="s">
        <v>48</v>
      </c>
      <c r="M565" t="s">
        <v>49</v>
      </c>
      <c r="N565">
        <v>2</v>
      </c>
      <c r="O565">
        <v>425</v>
      </c>
      <c r="P565">
        <v>0</v>
      </c>
      <c r="Q565">
        <v>188</v>
      </c>
      <c r="R565">
        <v>850</v>
      </c>
      <c r="S565">
        <v>376</v>
      </c>
      <c r="T565">
        <v>474</v>
      </c>
      <c r="U565">
        <v>0.55764705882352938</v>
      </c>
      <c r="V565" t="s">
        <v>42</v>
      </c>
    </row>
    <row r="566" spans="1:22" x14ac:dyDescent="0.3">
      <c r="A566" t="s">
        <v>3444</v>
      </c>
      <c r="B566" s="33">
        <v>45768</v>
      </c>
      <c r="C566">
        <v>2025</v>
      </c>
      <c r="D566">
        <v>4</v>
      </c>
      <c r="E566" t="s">
        <v>4625</v>
      </c>
      <c r="F566" t="s">
        <v>4626</v>
      </c>
      <c r="G566" t="s">
        <v>51</v>
      </c>
      <c r="H566" t="s">
        <v>106</v>
      </c>
      <c r="I566" t="s">
        <v>107</v>
      </c>
      <c r="J566" t="s">
        <v>46</v>
      </c>
      <c r="K566" t="s">
        <v>66</v>
      </c>
      <c r="L566" t="s">
        <v>40</v>
      </c>
      <c r="M566" t="s">
        <v>56</v>
      </c>
      <c r="N566">
        <v>4</v>
      </c>
      <c r="O566">
        <v>290</v>
      </c>
      <c r="P566">
        <v>0</v>
      </c>
      <c r="Q566">
        <v>116</v>
      </c>
      <c r="R566">
        <v>1160</v>
      </c>
      <c r="S566">
        <v>464</v>
      </c>
      <c r="T566">
        <v>696</v>
      </c>
      <c r="U566">
        <v>0.6</v>
      </c>
      <c r="V566" t="s">
        <v>42</v>
      </c>
    </row>
    <row r="567" spans="1:22" x14ac:dyDescent="0.3">
      <c r="A567" t="s">
        <v>652</v>
      </c>
      <c r="B567" s="33">
        <v>45084</v>
      </c>
      <c r="C567">
        <v>2023</v>
      </c>
      <c r="D567">
        <v>6</v>
      </c>
      <c r="E567" t="s">
        <v>4630</v>
      </c>
      <c r="F567" t="s">
        <v>4626</v>
      </c>
      <c r="G567" t="s">
        <v>51</v>
      </c>
      <c r="H567" t="s">
        <v>106</v>
      </c>
      <c r="I567" t="s">
        <v>107</v>
      </c>
      <c r="J567" t="s">
        <v>46</v>
      </c>
      <c r="K567" t="s">
        <v>66</v>
      </c>
      <c r="L567" t="s">
        <v>40</v>
      </c>
      <c r="M567" t="s">
        <v>49</v>
      </c>
      <c r="N567">
        <v>1</v>
      </c>
      <c r="O567">
        <v>273</v>
      </c>
      <c r="P567">
        <v>0.05</v>
      </c>
      <c r="Q567">
        <v>106</v>
      </c>
      <c r="R567">
        <v>259.34999999999997</v>
      </c>
      <c r="S567">
        <v>106</v>
      </c>
      <c r="T567">
        <v>153.34999999999997</v>
      </c>
      <c r="U567">
        <v>0.59128590707538076</v>
      </c>
      <c r="V567" t="s">
        <v>42</v>
      </c>
    </row>
    <row r="568" spans="1:22" x14ac:dyDescent="0.3">
      <c r="A568" t="s">
        <v>3443</v>
      </c>
      <c r="B568" s="33">
        <v>45768</v>
      </c>
      <c r="C568">
        <v>2025</v>
      </c>
      <c r="D568">
        <v>4</v>
      </c>
      <c r="E568" t="s">
        <v>4625</v>
      </c>
      <c r="F568" t="s">
        <v>4626</v>
      </c>
      <c r="G568" t="s">
        <v>51</v>
      </c>
      <c r="H568" t="s">
        <v>79</v>
      </c>
      <c r="I568" t="s">
        <v>80</v>
      </c>
      <c r="J568" t="s">
        <v>54</v>
      </c>
      <c r="K568" t="s">
        <v>84</v>
      </c>
      <c r="L568" t="s">
        <v>48</v>
      </c>
      <c r="M568" t="s">
        <v>49</v>
      </c>
      <c r="N568">
        <v>2</v>
      </c>
      <c r="O568">
        <v>2184</v>
      </c>
      <c r="P568">
        <v>0.1</v>
      </c>
      <c r="Q568">
        <v>1078</v>
      </c>
      <c r="R568">
        <v>3931.2000000000003</v>
      </c>
      <c r="S568">
        <v>2156</v>
      </c>
      <c r="T568">
        <v>1775.2000000000003</v>
      </c>
      <c r="U568">
        <v>0.45156695156695159</v>
      </c>
      <c r="V568" t="s">
        <v>42</v>
      </c>
    </row>
    <row r="569" spans="1:22" x14ac:dyDescent="0.3">
      <c r="A569" t="s">
        <v>654</v>
      </c>
      <c r="B569" s="33">
        <v>45086</v>
      </c>
      <c r="C569">
        <v>2023</v>
      </c>
      <c r="D569">
        <v>6</v>
      </c>
      <c r="E569" t="s">
        <v>4630</v>
      </c>
      <c r="F569" t="s">
        <v>4626</v>
      </c>
      <c r="G569" t="s">
        <v>51</v>
      </c>
      <c r="H569" t="s">
        <v>79</v>
      </c>
      <c r="I569" t="s">
        <v>80</v>
      </c>
      <c r="J569" t="s">
        <v>46</v>
      </c>
      <c r="K569" t="s">
        <v>61</v>
      </c>
      <c r="L569" t="s">
        <v>40</v>
      </c>
      <c r="M569" t="s">
        <v>56</v>
      </c>
      <c r="N569">
        <v>1</v>
      </c>
      <c r="O569">
        <v>230</v>
      </c>
      <c r="P569">
        <v>0.15</v>
      </c>
      <c r="Q569">
        <v>95</v>
      </c>
      <c r="R569">
        <v>195.5</v>
      </c>
      <c r="S569">
        <v>95</v>
      </c>
      <c r="T569">
        <v>100.5</v>
      </c>
      <c r="U569">
        <v>0.51406649616368283</v>
      </c>
      <c r="V569" t="s">
        <v>42</v>
      </c>
    </row>
    <row r="570" spans="1:22" x14ac:dyDescent="0.3">
      <c r="A570" t="s">
        <v>3442</v>
      </c>
      <c r="B570" s="33">
        <v>45767</v>
      </c>
      <c r="C570">
        <v>2025</v>
      </c>
      <c r="D570">
        <v>4</v>
      </c>
      <c r="E570" t="s">
        <v>4625</v>
      </c>
      <c r="F570" t="s">
        <v>4626</v>
      </c>
      <c r="G570" t="s">
        <v>51</v>
      </c>
      <c r="H570" t="s">
        <v>106</v>
      </c>
      <c r="I570" t="s">
        <v>107</v>
      </c>
      <c r="J570" t="s">
        <v>46</v>
      </c>
      <c r="K570" t="s">
        <v>66</v>
      </c>
      <c r="L570" t="s">
        <v>76</v>
      </c>
      <c r="M570" t="s">
        <v>41</v>
      </c>
      <c r="N570">
        <v>1</v>
      </c>
      <c r="O570">
        <v>290</v>
      </c>
      <c r="P570">
        <v>0.1</v>
      </c>
      <c r="Q570">
        <v>117</v>
      </c>
      <c r="R570">
        <v>261</v>
      </c>
      <c r="S570">
        <v>117</v>
      </c>
      <c r="T570">
        <v>144</v>
      </c>
      <c r="U570">
        <v>0.55172413793103448</v>
      </c>
      <c r="V570" t="s">
        <v>42</v>
      </c>
    </row>
    <row r="571" spans="1:22" x14ac:dyDescent="0.3">
      <c r="A571" t="s">
        <v>3441</v>
      </c>
      <c r="B571" s="33">
        <v>45767</v>
      </c>
      <c r="C571">
        <v>2025</v>
      </c>
      <c r="D571">
        <v>4</v>
      </c>
      <c r="E571" t="s">
        <v>4625</v>
      </c>
      <c r="F571" t="s">
        <v>4626</v>
      </c>
      <c r="G571" t="s">
        <v>51</v>
      </c>
      <c r="H571" t="s">
        <v>52</v>
      </c>
      <c r="I571" t="s">
        <v>53</v>
      </c>
      <c r="J571" t="s">
        <v>46</v>
      </c>
      <c r="K571" t="s">
        <v>47</v>
      </c>
      <c r="L571" t="s">
        <v>76</v>
      </c>
      <c r="M571" t="s">
        <v>56</v>
      </c>
      <c r="N571">
        <v>5</v>
      </c>
      <c r="O571">
        <v>440</v>
      </c>
      <c r="P571">
        <v>0.1</v>
      </c>
      <c r="Q571">
        <v>198</v>
      </c>
      <c r="R571">
        <v>1980</v>
      </c>
      <c r="S571">
        <v>990</v>
      </c>
      <c r="T571">
        <v>990</v>
      </c>
      <c r="U571">
        <v>0.5</v>
      </c>
      <c r="V571" t="s">
        <v>42</v>
      </c>
    </row>
    <row r="572" spans="1:22" x14ac:dyDescent="0.3">
      <c r="A572" t="s">
        <v>3440</v>
      </c>
      <c r="B572" s="33">
        <v>45767</v>
      </c>
      <c r="C572">
        <v>2025</v>
      </c>
      <c r="D572">
        <v>4</v>
      </c>
      <c r="E572" t="s">
        <v>4625</v>
      </c>
      <c r="F572" t="s">
        <v>4626</v>
      </c>
      <c r="G572" t="s">
        <v>51</v>
      </c>
      <c r="H572" t="s">
        <v>79</v>
      </c>
      <c r="I572" t="s">
        <v>80</v>
      </c>
      <c r="J572" t="s">
        <v>38</v>
      </c>
      <c r="K572" t="s">
        <v>118</v>
      </c>
      <c r="L572" t="s">
        <v>48</v>
      </c>
      <c r="M572" t="s">
        <v>56</v>
      </c>
      <c r="N572">
        <v>1</v>
      </c>
      <c r="O572">
        <v>16637</v>
      </c>
      <c r="P572">
        <v>0.05</v>
      </c>
      <c r="Q572">
        <v>13220</v>
      </c>
      <c r="R572">
        <v>15805.15</v>
      </c>
      <c r="S572">
        <v>13220</v>
      </c>
      <c r="T572">
        <v>2585.1499999999996</v>
      </c>
      <c r="U572">
        <v>0.16356377509862291</v>
      </c>
      <c r="V572" t="s">
        <v>42</v>
      </c>
    </row>
    <row r="573" spans="1:22" x14ac:dyDescent="0.3">
      <c r="A573" t="s">
        <v>658</v>
      </c>
      <c r="B573" s="33">
        <v>45087</v>
      </c>
      <c r="C573">
        <v>2023</v>
      </c>
      <c r="D573">
        <v>6</v>
      </c>
      <c r="E573" t="s">
        <v>4630</v>
      </c>
      <c r="F573" t="s">
        <v>4626</v>
      </c>
      <c r="G573" t="s">
        <v>51</v>
      </c>
      <c r="H573" t="s">
        <v>52</v>
      </c>
      <c r="I573" t="s">
        <v>53</v>
      </c>
      <c r="J573" t="s">
        <v>46</v>
      </c>
      <c r="K573" t="s">
        <v>89</v>
      </c>
      <c r="L573" t="s">
        <v>76</v>
      </c>
      <c r="M573" t="s">
        <v>56</v>
      </c>
      <c r="N573">
        <v>1</v>
      </c>
      <c r="O573">
        <v>2290</v>
      </c>
      <c r="P573">
        <v>0.05</v>
      </c>
      <c r="Q573">
        <v>1299</v>
      </c>
      <c r="R573">
        <v>2175.5</v>
      </c>
      <c r="S573">
        <v>1299</v>
      </c>
      <c r="T573">
        <v>876.5</v>
      </c>
      <c r="U573">
        <v>0.40289588600321763</v>
      </c>
      <c r="V573" t="s">
        <v>120</v>
      </c>
    </row>
    <row r="574" spans="1:22" x14ac:dyDescent="0.3">
      <c r="A574" t="s">
        <v>659</v>
      </c>
      <c r="B574" s="33">
        <v>45087</v>
      </c>
      <c r="C574">
        <v>2023</v>
      </c>
      <c r="D574">
        <v>6</v>
      </c>
      <c r="E574" t="s">
        <v>4630</v>
      </c>
      <c r="F574" t="s">
        <v>4626</v>
      </c>
      <c r="G574" t="s">
        <v>51</v>
      </c>
      <c r="H574" t="s">
        <v>52</v>
      </c>
      <c r="I574" t="s">
        <v>53</v>
      </c>
      <c r="J574" t="s">
        <v>38</v>
      </c>
      <c r="K574" t="s">
        <v>118</v>
      </c>
      <c r="L574" t="s">
        <v>40</v>
      </c>
      <c r="M574" t="s">
        <v>56</v>
      </c>
      <c r="N574">
        <v>3</v>
      </c>
      <c r="O574">
        <v>18135</v>
      </c>
      <c r="P574">
        <v>0.15</v>
      </c>
      <c r="Q574">
        <v>14351</v>
      </c>
      <c r="R574">
        <v>46244.25</v>
      </c>
      <c r="S574">
        <v>43053</v>
      </c>
      <c r="T574">
        <v>3191.25</v>
      </c>
      <c r="U574">
        <v>6.9008579445012083E-2</v>
      </c>
      <c r="V574" t="s">
        <v>42</v>
      </c>
    </row>
    <row r="575" spans="1:22" x14ac:dyDescent="0.3">
      <c r="A575" t="s">
        <v>660</v>
      </c>
      <c r="B575" s="33">
        <v>45087</v>
      </c>
      <c r="C575">
        <v>2023</v>
      </c>
      <c r="D575">
        <v>6</v>
      </c>
      <c r="E575" t="s">
        <v>4630</v>
      </c>
      <c r="F575" t="s">
        <v>4626</v>
      </c>
      <c r="G575" t="s">
        <v>51</v>
      </c>
      <c r="H575" t="s">
        <v>79</v>
      </c>
      <c r="I575" t="s">
        <v>80</v>
      </c>
      <c r="J575" t="s">
        <v>46</v>
      </c>
      <c r="K575" t="s">
        <v>47</v>
      </c>
      <c r="L575" t="s">
        <v>40</v>
      </c>
      <c r="M575" t="s">
        <v>41</v>
      </c>
      <c r="N575">
        <v>2</v>
      </c>
      <c r="O575">
        <v>495</v>
      </c>
      <c r="P575">
        <v>0.2</v>
      </c>
      <c r="Q575">
        <v>217</v>
      </c>
      <c r="R575">
        <v>792</v>
      </c>
      <c r="S575">
        <v>434</v>
      </c>
      <c r="T575">
        <v>358</v>
      </c>
      <c r="U575">
        <v>0.45202020202020204</v>
      </c>
      <c r="V575" t="s">
        <v>42</v>
      </c>
    </row>
    <row r="576" spans="1:22" x14ac:dyDescent="0.3">
      <c r="A576" t="s">
        <v>661</v>
      </c>
      <c r="B576" s="33">
        <v>45088</v>
      </c>
      <c r="C576">
        <v>2023</v>
      </c>
      <c r="D576">
        <v>6</v>
      </c>
      <c r="E576" t="s">
        <v>4630</v>
      </c>
      <c r="F576" t="s">
        <v>4626</v>
      </c>
      <c r="G576" t="s">
        <v>51</v>
      </c>
      <c r="H576" t="s">
        <v>79</v>
      </c>
      <c r="I576" t="s">
        <v>80</v>
      </c>
      <c r="J576" t="s">
        <v>81</v>
      </c>
      <c r="K576" t="s">
        <v>146</v>
      </c>
      <c r="L576" t="s">
        <v>76</v>
      </c>
      <c r="M576" t="s">
        <v>56</v>
      </c>
      <c r="N576">
        <v>5</v>
      </c>
      <c r="O576">
        <v>8453</v>
      </c>
      <c r="P576">
        <v>0.25</v>
      </c>
      <c r="Q576">
        <v>5398</v>
      </c>
      <c r="R576">
        <v>31698.75</v>
      </c>
      <c r="S576">
        <v>26990</v>
      </c>
      <c r="T576">
        <v>4708.75</v>
      </c>
      <c r="U576">
        <v>0.14854686699002326</v>
      </c>
      <c r="V576" t="s">
        <v>42</v>
      </c>
    </row>
    <row r="577" spans="1:22" x14ac:dyDescent="0.3">
      <c r="A577" t="s">
        <v>3430</v>
      </c>
      <c r="B577" s="33">
        <v>45764</v>
      </c>
      <c r="C577">
        <v>2025</v>
      </c>
      <c r="D577">
        <v>4</v>
      </c>
      <c r="E577" t="s">
        <v>4625</v>
      </c>
      <c r="F577" t="s">
        <v>4626</v>
      </c>
      <c r="G577" t="s">
        <v>51</v>
      </c>
      <c r="H577" t="s">
        <v>79</v>
      </c>
      <c r="I577" t="s">
        <v>80</v>
      </c>
      <c r="J577" t="s">
        <v>54</v>
      </c>
      <c r="K577" t="s">
        <v>55</v>
      </c>
      <c r="L577" t="s">
        <v>40</v>
      </c>
      <c r="M577" t="s">
        <v>56</v>
      </c>
      <c r="N577">
        <v>1</v>
      </c>
      <c r="O577">
        <v>2648</v>
      </c>
      <c r="P577">
        <v>0.05</v>
      </c>
      <c r="Q577">
        <v>1599</v>
      </c>
      <c r="R577">
        <v>2515.6</v>
      </c>
      <c r="S577">
        <v>1599</v>
      </c>
      <c r="T577">
        <v>916.59999999999991</v>
      </c>
      <c r="U577">
        <v>0.36436635395134359</v>
      </c>
      <c r="V577" t="s">
        <v>42</v>
      </c>
    </row>
    <row r="578" spans="1:22" x14ac:dyDescent="0.3">
      <c r="A578" t="s">
        <v>663</v>
      </c>
      <c r="B578" s="33">
        <v>45088</v>
      </c>
      <c r="C578">
        <v>2023</v>
      </c>
      <c r="D578">
        <v>6</v>
      </c>
      <c r="E578" t="s">
        <v>4630</v>
      </c>
      <c r="F578" t="s">
        <v>4626</v>
      </c>
      <c r="G578" t="s">
        <v>51</v>
      </c>
      <c r="H578" t="s">
        <v>79</v>
      </c>
      <c r="I578" t="s">
        <v>80</v>
      </c>
      <c r="J578" t="s">
        <v>46</v>
      </c>
      <c r="K578" t="s">
        <v>66</v>
      </c>
      <c r="L578" t="s">
        <v>76</v>
      </c>
      <c r="M578" t="s">
        <v>49</v>
      </c>
      <c r="N578">
        <v>5</v>
      </c>
      <c r="O578">
        <v>298</v>
      </c>
      <c r="P578">
        <v>0.15</v>
      </c>
      <c r="Q578">
        <v>119</v>
      </c>
      <c r="R578">
        <v>1266.5</v>
      </c>
      <c r="S578">
        <v>595</v>
      </c>
      <c r="T578">
        <v>671.5</v>
      </c>
      <c r="U578">
        <v>0.53020134228187921</v>
      </c>
      <c r="V578" t="s">
        <v>42</v>
      </c>
    </row>
    <row r="579" spans="1:22" x14ac:dyDescent="0.3">
      <c r="A579" t="s">
        <v>3427</v>
      </c>
      <c r="B579" s="33">
        <v>45763</v>
      </c>
      <c r="C579">
        <v>2025</v>
      </c>
      <c r="D579">
        <v>4</v>
      </c>
      <c r="E579" t="s">
        <v>4625</v>
      </c>
      <c r="F579" t="s">
        <v>4626</v>
      </c>
      <c r="G579" t="s">
        <v>51</v>
      </c>
      <c r="H579" t="s">
        <v>52</v>
      </c>
      <c r="I579" t="s">
        <v>53</v>
      </c>
      <c r="J579" t="s">
        <v>46</v>
      </c>
      <c r="K579" t="s">
        <v>66</v>
      </c>
      <c r="L579" t="s">
        <v>48</v>
      </c>
      <c r="M579" t="s">
        <v>41</v>
      </c>
      <c r="N579">
        <v>1</v>
      </c>
      <c r="O579">
        <v>276</v>
      </c>
      <c r="P579">
        <v>0.15</v>
      </c>
      <c r="Q579">
        <v>108</v>
      </c>
      <c r="R579">
        <v>234.6</v>
      </c>
      <c r="S579">
        <v>108</v>
      </c>
      <c r="T579">
        <v>126.6</v>
      </c>
      <c r="U579">
        <v>0.53964194373401531</v>
      </c>
      <c r="V579" t="s">
        <v>42</v>
      </c>
    </row>
    <row r="580" spans="1:22" x14ac:dyDescent="0.3">
      <c r="A580" t="s">
        <v>3425</v>
      </c>
      <c r="B580" s="33">
        <v>45763</v>
      </c>
      <c r="C580">
        <v>2025</v>
      </c>
      <c r="D580">
        <v>4</v>
      </c>
      <c r="E580" t="s">
        <v>4625</v>
      </c>
      <c r="F580" t="s">
        <v>4626</v>
      </c>
      <c r="G580" t="s">
        <v>51</v>
      </c>
      <c r="H580" t="s">
        <v>52</v>
      </c>
      <c r="I580" t="s">
        <v>53</v>
      </c>
      <c r="J580" t="s">
        <v>46</v>
      </c>
      <c r="K580" t="s">
        <v>47</v>
      </c>
      <c r="L580" t="s">
        <v>40</v>
      </c>
      <c r="M580" t="s">
        <v>56</v>
      </c>
      <c r="N580">
        <v>1</v>
      </c>
      <c r="O580">
        <v>461</v>
      </c>
      <c r="P580">
        <v>0.15</v>
      </c>
      <c r="Q580">
        <v>210</v>
      </c>
      <c r="R580">
        <v>391.84999999999997</v>
      </c>
      <c r="S580">
        <v>210</v>
      </c>
      <c r="T580">
        <v>181.84999999999997</v>
      </c>
      <c r="U580">
        <v>0.46408064310322822</v>
      </c>
      <c r="V580" t="s">
        <v>42</v>
      </c>
    </row>
    <row r="581" spans="1:22" x14ac:dyDescent="0.3">
      <c r="A581" t="s">
        <v>3424</v>
      </c>
      <c r="B581" s="33">
        <v>45763</v>
      </c>
      <c r="C581">
        <v>2025</v>
      </c>
      <c r="D581">
        <v>4</v>
      </c>
      <c r="E581" t="s">
        <v>4625</v>
      </c>
      <c r="F581" t="s">
        <v>4626</v>
      </c>
      <c r="G581" t="s">
        <v>51</v>
      </c>
      <c r="H581" t="s">
        <v>79</v>
      </c>
      <c r="I581" t="s">
        <v>80</v>
      </c>
      <c r="J581" t="s">
        <v>38</v>
      </c>
      <c r="K581" t="s">
        <v>75</v>
      </c>
      <c r="L581" t="s">
        <v>76</v>
      </c>
      <c r="M581" t="s">
        <v>49</v>
      </c>
      <c r="N581">
        <v>2</v>
      </c>
      <c r="O581">
        <v>10297</v>
      </c>
      <c r="P581">
        <v>0</v>
      </c>
      <c r="Q581">
        <v>7599</v>
      </c>
      <c r="R581">
        <v>20594</v>
      </c>
      <c r="S581">
        <v>15198</v>
      </c>
      <c r="T581">
        <v>5396</v>
      </c>
      <c r="U581">
        <v>0.26201806351364476</v>
      </c>
      <c r="V581" t="s">
        <v>42</v>
      </c>
    </row>
    <row r="582" spans="1:22" x14ac:dyDescent="0.3">
      <c r="A582" t="s">
        <v>667</v>
      </c>
      <c r="B582" s="33">
        <v>45089</v>
      </c>
      <c r="C582">
        <v>2023</v>
      </c>
      <c r="D582">
        <v>6</v>
      </c>
      <c r="E582" t="s">
        <v>4630</v>
      </c>
      <c r="F582" t="s">
        <v>4626</v>
      </c>
      <c r="G582" t="s">
        <v>51</v>
      </c>
      <c r="H582" t="s">
        <v>106</v>
      </c>
      <c r="I582" t="s">
        <v>107</v>
      </c>
      <c r="J582" t="s">
        <v>46</v>
      </c>
      <c r="K582" t="s">
        <v>47</v>
      </c>
      <c r="L582" t="s">
        <v>40</v>
      </c>
      <c r="M582" t="s">
        <v>56</v>
      </c>
      <c r="N582">
        <v>4</v>
      </c>
      <c r="O582">
        <v>449</v>
      </c>
      <c r="P582">
        <v>0</v>
      </c>
      <c r="Q582">
        <v>203</v>
      </c>
      <c r="R582">
        <v>1796</v>
      </c>
      <c r="S582">
        <v>812</v>
      </c>
      <c r="T582">
        <v>984</v>
      </c>
      <c r="U582">
        <v>0.54788418708240538</v>
      </c>
      <c r="V582" t="s">
        <v>42</v>
      </c>
    </row>
    <row r="583" spans="1:22" x14ac:dyDescent="0.3">
      <c r="A583" t="s">
        <v>3421</v>
      </c>
      <c r="B583" s="33">
        <v>45762</v>
      </c>
      <c r="C583">
        <v>2025</v>
      </c>
      <c r="D583">
        <v>4</v>
      </c>
      <c r="E583" t="s">
        <v>4625</v>
      </c>
      <c r="F583" t="s">
        <v>4626</v>
      </c>
      <c r="G583" t="s">
        <v>51</v>
      </c>
      <c r="H583" t="s">
        <v>106</v>
      </c>
      <c r="I583" t="s">
        <v>107</v>
      </c>
      <c r="J583" t="s">
        <v>38</v>
      </c>
      <c r="K583" t="s">
        <v>39</v>
      </c>
      <c r="L583" t="s">
        <v>40</v>
      </c>
      <c r="M583" t="s">
        <v>49</v>
      </c>
      <c r="N583">
        <v>3</v>
      </c>
      <c r="O583">
        <v>53679</v>
      </c>
      <c r="P583">
        <v>0.1</v>
      </c>
      <c r="Q583">
        <v>45437</v>
      </c>
      <c r="R583">
        <v>144933.30000000002</v>
      </c>
      <c r="S583">
        <v>136311</v>
      </c>
      <c r="T583">
        <v>8622.3000000000175</v>
      </c>
      <c r="U583">
        <v>5.9491504022885125E-2</v>
      </c>
      <c r="V583" t="s">
        <v>42</v>
      </c>
    </row>
    <row r="584" spans="1:22" x14ac:dyDescent="0.3">
      <c r="A584" t="s">
        <v>3416</v>
      </c>
      <c r="B584" s="33">
        <v>45760</v>
      </c>
      <c r="C584">
        <v>2025</v>
      </c>
      <c r="D584">
        <v>4</v>
      </c>
      <c r="E584" t="s">
        <v>4625</v>
      </c>
      <c r="F584" t="s">
        <v>4626</v>
      </c>
      <c r="G584" t="s">
        <v>51</v>
      </c>
      <c r="H584" t="s">
        <v>79</v>
      </c>
      <c r="I584" t="s">
        <v>80</v>
      </c>
      <c r="J584" t="s">
        <v>46</v>
      </c>
      <c r="K584" t="s">
        <v>89</v>
      </c>
      <c r="L584" t="s">
        <v>40</v>
      </c>
      <c r="M584" t="s">
        <v>49</v>
      </c>
      <c r="N584">
        <v>2</v>
      </c>
      <c r="O584">
        <v>2351</v>
      </c>
      <c r="P584">
        <v>0</v>
      </c>
      <c r="Q584">
        <v>1380</v>
      </c>
      <c r="R584">
        <v>4702</v>
      </c>
      <c r="S584">
        <v>2760</v>
      </c>
      <c r="T584">
        <v>1942</v>
      </c>
      <c r="U584">
        <v>0.41301573798383667</v>
      </c>
      <c r="V584" t="s">
        <v>42</v>
      </c>
    </row>
    <row r="585" spans="1:22" x14ac:dyDescent="0.3">
      <c r="A585" t="s">
        <v>670</v>
      </c>
      <c r="B585" s="33">
        <v>45090</v>
      </c>
      <c r="C585">
        <v>2023</v>
      </c>
      <c r="D585">
        <v>6</v>
      </c>
      <c r="E585" t="s">
        <v>4630</v>
      </c>
      <c r="F585" t="s">
        <v>4626</v>
      </c>
      <c r="G585" t="s">
        <v>51</v>
      </c>
      <c r="H585" t="s">
        <v>52</v>
      </c>
      <c r="I585" t="s">
        <v>53</v>
      </c>
      <c r="J585" t="s">
        <v>54</v>
      </c>
      <c r="K585" t="s">
        <v>55</v>
      </c>
      <c r="L585" t="s">
        <v>48</v>
      </c>
      <c r="M585" t="s">
        <v>49</v>
      </c>
      <c r="N585">
        <v>3</v>
      </c>
      <c r="O585">
        <v>2907</v>
      </c>
      <c r="P585">
        <v>0.15</v>
      </c>
      <c r="Q585">
        <v>1750</v>
      </c>
      <c r="R585">
        <v>7412.8499999999995</v>
      </c>
      <c r="S585">
        <v>5250</v>
      </c>
      <c r="T585">
        <v>2162.8499999999995</v>
      </c>
      <c r="U585">
        <v>0.29177037171937914</v>
      </c>
      <c r="V585" t="s">
        <v>42</v>
      </c>
    </row>
    <row r="586" spans="1:22" x14ac:dyDescent="0.3">
      <c r="A586" t="s">
        <v>3413</v>
      </c>
      <c r="B586" s="33">
        <v>45760</v>
      </c>
      <c r="C586">
        <v>2025</v>
      </c>
      <c r="D586">
        <v>4</v>
      </c>
      <c r="E586" t="s">
        <v>4625</v>
      </c>
      <c r="F586" t="s">
        <v>4626</v>
      </c>
      <c r="G586" t="s">
        <v>51</v>
      </c>
      <c r="H586" t="s">
        <v>79</v>
      </c>
      <c r="I586" t="s">
        <v>80</v>
      </c>
      <c r="J586" t="s">
        <v>38</v>
      </c>
      <c r="K586" t="s">
        <v>75</v>
      </c>
      <c r="L586" t="s">
        <v>76</v>
      </c>
      <c r="M586" t="s">
        <v>56</v>
      </c>
      <c r="N586">
        <v>1</v>
      </c>
      <c r="O586">
        <v>10098</v>
      </c>
      <c r="P586">
        <v>0</v>
      </c>
      <c r="Q586">
        <v>7466</v>
      </c>
      <c r="R586">
        <v>10098</v>
      </c>
      <c r="S586">
        <v>7466</v>
      </c>
      <c r="T586">
        <v>2632</v>
      </c>
      <c r="U586">
        <v>0.26064567241037828</v>
      </c>
      <c r="V586" t="s">
        <v>120</v>
      </c>
    </row>
    <row r="587" spans="1:22" x14ac:dyDescent="0.3">
      <c r="A587" t="s">
        <v>3409</v>
      </c>
      <c r="B587" s="33">
        <v>45759</v>
      </c>
      <c r="C587">
        <v>2025</v>
      </c>
      <c r="D587">
        <v>4</v>
      </c>
      <c r="E587" t="s">
        <v>4625</v>
      </c>
      <c r="F587" t="s">
        <v>4626</v>
      </c>
      <c r="G587" t="s">
        <v>51</v>
      </c>
      <c r="H587" t="s">
        <v>79</v>
      </c>
      <c r="I587" t="s">
        <v>80</v>
      </c>
      <c r="J587" t="s">
        <v>46</v>
      </c>
      <c r="K587" t="s">
        <v>89</v>
      </c>
      <c r="L587" t="s">
        <v>76</v>
      </c>
      <c r="M587" t="s">
        <v>56</v>
      </c>
      <c r="N587">
        <v>3</v>
      </c>
      <c r="O587">
        <v>2000</v>
      </c>
      <c r="P587">
        <v>0.05</v>
      </c>
      <c r="Q587">
        <v>1131</v>
      </c>
      <c r="R587">
        <v>5700</v>
      </c>
      <c r="S587">
        <v>3393</v>
      </c>
      <c r="T587">
        <v>2307</v>
      </c>
      <c r="U587">
        <v>0.40473684210526317</v>
      </c>
      <c r="V587" t="s">
        <v>42</v>
      </c>
    </row>
    <row r="588" spans="1:22" x14ac:dyDescent="0.3">
      <c r="A588" t="s">
        <v>3407</v>
      </c>
      <c r="B588" s="33">
        <v>45759</v>
      </c>
      <c r="C588">
        <v>2025</v>
      </c>
      <c r="D588">
        <v>4</v>
      </c>
      <c r="E588" t="s">
        <v>4625</v>
      </c>
      <c r="F588" t="s">
        <v>4626</v>
      </c>
      <c r="G588" t="s">
        <v>51</v>
      </c>
      <c r="H588" t="s">
        <v>52</v>
      </c>
      <c r="I588" t="s">
        <v>53</v>
      </c>
      <c r="J588" t="s">
        <v>38</v>
      </c>
      <c r="K588" t="s">
        <v>39</v>
      </c>
      <c r="L588" t="s">
        <v>40</v>
      </c>
      <c r="M588" t="s">
        <v>56</v>
      </c>
      <c r="N588">
        <v>1</v>
      </c>
      <c r="O588">
        <v>53204</v>
      </c>
      <c r="P588">
        <v>0.1</v>
      </c>
      <c r="Q588">
        <v>44968</v>
      </c>
      <c r="R588">
        <v>47883.6</v>
      </c>
      <c r="S588">
        <v>44968</v>
      </c>
      <c r="T588">
        <v>2915.5999999999985</v>
      </c>
      <c r="U588">
        <v>6.0889323275609995E-2</v>
      </c>
      <c r="V588" t="s">
        <v>42</v>
      </c>
    </row>
    <row r="589" spans="1:22" x14ac:dyDescent="0.3">
      <c r="A589" t="s">
        <v>3403</v>
      </c>
      <c r="B589" s="33">
        <v>45758</v>
      </c>
      <c r="C589">
        <v>2025</v>
      </c>
      <c r="D589">
        <v>4</v>
      </c>
      <c r="E589" t="s">
        <v>4625</v>
      </c>
      <c r="F589" t="s">
        <v>4626</v>
      </c>
      <c r="G589" t="s">
        <v>51</v>
      </c>
      <c r="H589" t="s">
        <v>106</v>
      </c>
      <c r="I589" t="s">
        <v>107</v>
      </c>
      <c r="J589" t="s">
        <v>54</v>
      </c>
      <c r="K589" t="s">
        <v>84</v>
      </c>
      <c r="L589" t="s">
        <v>40</v>
      </c>
      <c r="M589" t="s">
        <v>41</v>
      </c>
      <c r="N589">
        <v>1</v>
      </c>
      <c r="O589">
        <v>2626</v>
      </c>
      <c r="P589">
        <v>0.05</v>
      </c>
      <c r="Q589">
        <v>1338</v>
      </c>
      <c r="R589">
        <v>2494.6999999999998</v>
      </c>
      <c r="S589">
        <v>1338</v>
      </c>
      <c r="T589">
        <v>1156.6999999999998</v>
      </c>
      <c r="U589">
        <v>0.46366296548683206</v>
      </c>
      <c r="V589" t="s">
        <v>120</v>
      </c>
    </row>
    <row r="590" spans="1:22" x14ac:dyDescent="0.3">
      <c r="A590" t="s">
        <v>3402</v>
      </c>
      <c r="B590" s="33">
        <v>45758</v>
      </c>
      <c r="C590">
        <v>2025</v>
      </c>
      <c r="D590">
        <v>4</v>
      </c>
      <c r="E590" t="s">
        <v>4625</v>
      </c>
      <c r="F590" t="s">
        <v>4626</v>
      </c>
      <c r="G590" t="s">
        <v>51</v>
      </c>
      <c r="H590" t="s">
        <v>79</v>
      </c>
      <c r="I590" t="s">
        <v>80</v>
      </c>
      <c r="J590" t="s">
        <v>38</v>
      </c>
      <c r="K590" t="s">
        <v>75</v>
      </c>
      <c r="L590" t="s">
        <v>48</v>
      </c>
      <c r="M590" t="s">
        <v>41</v>
      </c>
      <c r="N590">
        <v>1</v>
      </c>
      <c r="O590">
        <v>11008</v>
      </c>
      <c r="P590">
        <v>0.1</v>
      </c>
      <c r="Q590">
        <v>8002</v>
      </c>
      <c r="R590">
        <v>9907.2000000000007</v>
      </c>
      <c r="S590">
        <v>8002</v>
      </c>
      <c r="T590">
        <v>1905.2000000000007</v>
      </c>
      <c r="U590">
        <v>0.19230458656330754</v>
      </c>
      <c r="V590" t="s">
        <v>42</v>
      </c>
    </row>
    <row r="591" spans="1:22" x14ac:dyDescent="0.3">
      <c r="A591" t="s">
        <v>676</v>
      </c>
      <c r="B591" s="33">
        <v>45091</v>
      </c>
      <c r="C591">
        <v>2023</v>
      </c>
      <c r="D591">
        <v>6</v>
      </c>
      <c r="E591" t="s">
        <v>4630</v>
      </c>
      <c r="F591" t="s">
        <v>4626</v>
      </c>
      <c r="G591" t="s">
        <v>51</v>
      </c>
      <c r="H591" t="s">
        <v>106</v>
      </c>
      <c r="I591" t="s">
        <v>107</v>
      </c>
      <c r="J591" t="s">
        <v>46</v>
      </c>
      <c r="K591" t="s">
        <v>89</v>
      </c>
      <c r="L591" t="s">
        <v>76</v>
      </c>
      <c r="M591" t="s">
        <v>56</v>
      </c>
      <c r="N591">
        <v>2</v>
      </c>
      <c r="O591">
        <v>2302</v>
      </c>
      <c r="P591">
        <v>0</v>
      </c>
      <c r="Q591">
        <v>1360</v>
      </c>
      <c r="R591">
        <v>4604</v>
      </c>
      <c r="S591">
        <v>2720</v>
      </c>
      <c r="T591">
        <v>1884</v>
      </c>
      <c r="U591">
        <v>0.4092093831450912</v>
      </c>
      <c r="V591" t="s">
        <v>42</v>
      </c>
    </row>
    <row r="592" spans="1:22" x14ac:dyDescent="0.3">
      <c r="A592" t="s">
        <v>677</v>
      </c>
      <c r="B592" s="33">
        <v>45092</v>
      </c>
      <c r="C592">
        <v>2023</v>
      </c>
      <c r="D592">
        <v>6</v>
      </c>
      <c r="E592" t="s">
        <v>4630</v>
      </c>
      <c r="F592" t="s">
        <v>4626</v>
      </c>
      <c r="G592" t="s">
        <v>51</v>
      </c>
      <c r="H592" t="s">
        <v>52</v>
      </c>
      <c r="I592" t="s">
        <v>53</v>
      </c>
      <c r="J592" t="s">
        <v>46</v>
      </c>
      <c r="K592" t="s">
        <v>66</v>
      </c>
      <c r="L592" t="s">
        <v>76</v>
      </c>
      <c r="M592" t="s">
        <v>49</v>
      </c>
      <c r="N592">
        <v>1</v>
      </c>
      <c r="O592">
        <v>293</v>
      </c>
      <c r="P592">
        <v>0.1</v>
      </c>
      <c r="Q592">
        <v>119</v>
      </c>
      <c r="R592">
        <v>263.7</v>
      </c>
      <c r="S592">
        <v>119</v>
      </c>
      <c r="T592">
        <v>144.69999999999999</v>
      </c>
      <c r="U592">
        <v>0.54872961698900269</v>
      </c>
      <c r="V592" t="s">
        <v>42</v>
      </c>
    </row>
    <row r="593" spans="1:22" x14ac:dyDescent="0.3">
      <c r="A593" t="s">
        <v>3401</v>
      </c>
      <c r="B593" s="33">
        <v>45757</v>
      </c>
      <c r="C593">
        <v>2025</v>
      </c>
      <c r="D593">
        <v>4</v>
      </c>
      <c r="E593" t="s">
        <v>4625</v>
      </c>
      <c r="F593" t="s">
        <v>4626</v>
      </c>
      <c r="G593" t="s">
        <v>51</v>
      </c>
      <c r="H593" t="s">
        <v>79</v>
      </c>
      <c r="I593" t="s">
        <v>80</v>
      </c>
      <c r="J593" t="s">
        <v>46</v>
      </c>
      <c r="K593" t="s">
        <v>66</v>
      </c>
      <c r="L593" t="s">
        <v>40</v>
      </c>
      <c r="M593" t="s">
        <v>49</v>
      </c>
      <c r="N593">
        <v>3</v>
      </c>
      <c r="O593">
        <v>290</v>
      </c>
      <c r="P593">
        <v>0.15</v>
      </c>
      <c r="Q593">
        <v>114</v>
      </c>
      <c r="R593">
        <v>739.5</v>
      </c>
      <c r="S593">
        <v>342</v>
      </c>
      <c r="T593">
        <v>397.5</v>
      </c>
      <c r="U593">
        <v>0.53752535496957399</v>
      </c>
      <c r="V593" t="s">
        <v>42</v>
      </c>
    </row>
    <row r="594" spans="1:22" x14ac:dyDescent="0.3">
      <c r="A594" t="s">
        <v>679</v>
      </c>
      <c r="B594" s="33">
        <v>45093</v>
      </c>
      <c r="C594">
        <v>2023</v>
      </c>
      <c r="D594">
        <v>6</v>
      </c>
      <c r="E594" t="s">
        <v>4630</v>
      </c>
      <c r="F594" t="s">
        <v>4626</v>
      </c>
      <c r="G594" t="s">
        <v>51</v>
      </c>
      <c r="H594" t="s">
        <v>79</v>
      </c>
      <c r="I594" t="s">
        <v>80</v>
      </c>
      <c r="J594" t="s">
        <v>46</v>
      </c>
      <c r="K594" t="s">
        <v>66</v>
      </c>
      <c r="L594" t="s">
        <v>40</v>
      </c>
      <c r="M594" t="s">
        <v>56</v>
      </c>
      <c r="N594">
        <v>2</v>
      </c>
      <c r="O594">
        <v>300</v>
      </c>
      <c r="P594">
        <v>0</v>
      </c>
      <c r="Q594">
        <v>118</v>
      </c>
      <c r="R594">
        <v>600</v>
      </c>
      <c r="S594">
        <v>236</v>
      </c>
      <c r="T594">
        <v>364</v>
      </c>
      <c r="U594">
        <v>0.60666666666666669</v>
      </c>
      <c r="V594" t="s">
        <v>42</v>
      </c>
    </row>
    <row r="595" spans="1:22" x14ac:dyDescent="0.3">
      <c r="A595" t="s">
        <v>3400</v>
      </c>
      <c r="B595" s="33">
        <v>45757</v>
      </c>
      <c r="C595">
        <v>2025</v>
      </c>
      <c r="D595">
        <v>4</v>
      </c>
      <c r="E595" t="s">
        <v>4625</v>
      </c>
      <c r="F595" t="s">
        <v>4626</v>
      </c>
      <c r="G595" t="s">
        <v>51</v>
      </c>
      <c r="H595" t="s">
        <v>106</v>
      </c>
      <c r="I595" t="s">
        <v>107</v>
      </c>
      <c r="J595" t="s">
        <v>46</v>
      </c>
      <c r="K595" t="s">
        <v>47</v>
      </c>
      <c r="L595" t="s">
        <v>40</v>
      </c>
      <c r="M595" t="s">
        <v>49</v>
      </c>
      <c r="N595">
        <v>2</v>
      </c>
      <c r="O595">
        <v>482</v>
      </c>
      <c r="P595">
        <v>0</v>
      </c>
      <c r="Q595">
        <v>212</v>
      </c>
      <c r="R595">
        <v>964</v>
      </c>
      <c r="S595">
        <v>424</v>
      </c>
      <c r="T595">
        <v>540</v>
      </c>
      <c r="U595">
        <v>0.56016597510373445</v>
      </c>
      <c r="V595" t="s">
        <v>42</v>
      </c>
    </row>
    <row r="596" spans="1:22" x14ac:dyDescent="0.3">
      <c r="A596" t="s">
        <v>681</v>
      </c>
      <c r="B596" s="33">
        <v>45093</v>
      </c>
      <c r="C596">
        <v>2023</v>
      </c>
      <c r="D596">
        <v>6</v>
      </c>
      <c r="E596" t="s">
        <v>4630</v>
      </c>
      <c r="F596" t="s">
        <v>4626</v>
      </c>
      <c r="G596" t="s">
        <v>51</v>
      </c>
      <c r="H596" t="s">
        <v>79</v>
      </c>
      <c r="I596" t="s">
        <v>80</v>
      </c>
      <c r="J596" t="s">
        <v>54</v>
      </c>
      <c r="K596" t="s">
        <v>84</v>
      </c>
      <c r="L596" t="s">
        <v>76</v>
      </c>
      <c r="M596" t="s">
        <v>49</v>
      </c>
      <c r="N596">
        <v>1</v>
      </c>
      <c r="O596">
        <v>2347</v>
      </c>
      <c r="P596">
        <v>0.15</v>
      </c>
      <c r="Q596">
        <v>1193</v>
      </c>
      <c r="R596">
        <v>1994.95</v>
      </c>
      <c r="S596">
        <v>1193</v>
      </c>
      <c r="T596">
        <v>801.95</v>
      </c>
      <c r="U596">
        <v>0.40199002481265195</v>
      </c>
      <c r="V596" t="s">
        <v>42</v>
      </c>
    </row>
    <row r="597" spans="1:22" x14ac:dyDescent="0.3">
      <c r="A597" t="s">
        <v>3398</v>
      </c>
      <c r="B597" s="33">
        <v>45755</v>
      </c>
      <c r="C597">
        <v>2025</v>
      </c>
      <c r="D597">
        <v>4</v>
      </c>
      <c r="E597" t="s">
        <v>4625</v>
      </c>
      <c r="F597" t="s">
        <v>4626</v>
      </c>
      <c r="G597" t="s">
        <v>51</v>
      </c>
      <c r="H597" t="s">
        <v>106</v>
      </c>
      <c r="I597" t="s">
        <v>107</v>
      </c>
      <c r="J597" t="s">
        <v>38</v>
      </c>
      <c r="K597" t="s">
        <v>104</v>
      </c>
      <c r="L597" t="s">
        <v>48</v>
      </c>
      <c r="M597" t="s">
        <v>41</v>
      </c>
      <c r="N597">
        <v>3</v>
      </c>
      <c r="O597">
        <v>1402</v>
      </c>
      <c r="P597">
        <v>0.05</v>
      </c>
      <c r="Q597">
        <v>713</v>
      </c>
      <c r="R597">
        <v>3995.7</v>
      </c>
      <c r="S597">
        <v>2139</v>
      </c>
      <c r="T597">
        <v>1856.6999999999998</v>
      </c>
      <c r="U597">
        <v>0.46467452511449808</v>
      </c>
      <c r="V597" t="s">
        <v>42</v>
      </c>
    </row>
    <row r="598" spans="1:22" x14ac:dyDescent="0.3">
      <c r="A598" t="s">
        <v>3394</v>
      </c>
      <c r="B598" s="33">
        <v>45754</v>
      </c>
      <c r="C598">
        <v>2025</v>
      </c>
      <c r="D598">
        <v>4</v>
      </c>
      <c r="E598" t="s">
        <v>4625</v>
      </c>
      <c r="F598" t="s">
        <v>4626</v>
      </c>
      <c r="G598" t="s">
        <v>51</v>
      </c>
      <c r="H598" t="s">
        <v>106</v>
      </c>
      <c r="I598" t="s">
        <v>107</v>
      </c>
      <c r="J598" t="s">
        <v>81</v>
      </c>
      <c r="K598" t="s">
        <v>94</v>
      </c>
      <c r="L598" t="s">
        <v>40</v>
      </c>
      <c r="M598" t="s">
        <v>56</v>
      </c>
      <c r="N598">
        <v>2</v>
      </c>
      <c r="O598">
        <v>29681</v>
      </c>
      <c r="P598">
        <v>0.35</v>
      </c>
      <c r="Q598">
        <v>19721</v>
      </c>
      <c r="R598">
        <v>38585.300000000003</v>
      </c>
      <c r="S598">
        <v>39442</v>
      </c>
      <c r="T598">
        <v>-856.69999999999709</v>
      </c>
      <c r="U598">
        <v>-2.2202755971833757E-2</v>
      </c>
      <c r="V598" t="s">
        <v>42</v>
      </c>
    </row>
    <row r="599" spans="1:22" x14ac:dyDescent="0.3">
      <c r="A599" t="s">
        <v>684</v>
      </c>
      <c r="B599" s="33">
        <v>45093</v>
      </c>
      <c r="C599">
        <v>2023</v>
      </c>
      <c r="D599">
        <v>6</v>
      </c>
      <c r="E599" t="s">
        <v>4630</v>
      </c>
      <c r="F599" t="s">
        <v>4626</v>
      </c>
      <c r="G599" t="s">
        <v>51</v>
      </c>
      <c r="H599" t="s">
        <v>52</v>
      </c>
      <c r="I599" t="s">
        <v>53</v>
      </c>
      <c r="J599" t="s">
        <v>54</v>
      </c>
      <c r="K599" t="s">
        <v>55</v>
      </c>
      <c r="L599" t="s">
        <v>76</v>
      </c>
      <c r="M599" t="s">
        <v>49</v>
      </c>
      <c r="N599">
        <v>1</v>
      </c>
      <c r="O599">
        <v>2839</v>
      </c>
      <c r="P599">
        <v>0</v>
      </c>
      <c r="Q599">
        <v>1729</v>
      </c>
      <c r="R599">
        <v>2839</v>
      </c>
      <c r="S599">
        <v>1729</v>
      </c>
      <c r="T599">
        <v>1110</v>
      </c>
      <c r="U599">
        <v>0.39098274040154984</v>
      </c>
      <c r="V599" t="s">
        <v>42</v>
      </c>
    </row>
    <row r="600" spans="1:22" x14ac:dyDescent="0.3">
      <c r="A600" t="s">
        <v>3390</v>
      </c>
      <c r="B600" s="33">
        <v>45753</v>
      </c>
      <c r="C600">
        <v>2025</v>
      </c>
      <c r="D600">
        <v>4</v>
      </c>
      <c r="E600" t="s">
        <v>4625</v>
      </c>
      <c r="F600" t="s">
        <v>4626</v>
      </c>
      <c r="G600" t="s">
        <v>51</v>
      </c>
      <c r="H600" t="s">
        <v>106</v>
      </c>
      <c r="I600" t="s">
        <v>107</v>
      </c>
      <c r="J600" t="s">
        <v>38</v>
      </c>
      <c r="K600" t="s">
        <v>75</v>
      </c>
      <c r="L600" t="s">
        <v>40</v>
      </c>
      <c r="M600" t="s">
        <v>41</v>
      </c>
      <c r="N600">
        <v>1</v>
      </c>
      <c r="O600">
        <v>11320</v>
      </c>
      <c r="P600">
        <v>0.2</v>
      </c>
      <c r="Q600">
        <v>8552</v>
      </c>
      <c r="R600">
        <v>9056</v>
      </c>
      <c r="S600">
        <v>8552</v>
      </c>
      <c r="T600">
        <v>504</v>
      </c>
      <c r="U600">
        <v>5.5653710247349823E-2</v>
      </c>
      <c r="V600" t="s">
        <v>42</v>
      </c>
    </row>
    <row r="601" spans="1:22" x14ac:dyDescent="0.3">
      <c r="A601" t="s">
        <v>3386</v>
      </c>
      <c r="B601" s="33">
        <v>45752</v>
      </c>
      <c r="C601">
        <v>2025</v>
      </c>
      <c r="D601">
        <v>4</v>
      </c>
      <c r="E601" t="s">
        <v>4625</v>
      </c>
      <c r="F601" t="s">
        <v>4626</v>
      </c>
      <c r="G601" t="s">
        <v>51</v>
      </c>
      <c r="H601" t="s">
        <v>52</v>
      </c>
      <c r="I601" t="s">
        <v>53</v>
      </c>
      <c r="J601" t="s">
        <v>46</v>
      </c>
      <c r="K601" t="s">
        <v>47</v>
      </c>
      <c r="L601" t="s">
        <v>40</v>
      </c>
      <c r="M601" t="s">
        <v>56</v>
      </c>
      <c r="N601">
        <v>3</v>
      </c>
      <c r="O601">
        <v>444</v>
      </c>
      <c r="P601">
        <v>0</v>
      </c>
      <c r="Q601">
        <v>196</v>
      </c>
      <c r="R601">
        <v>1332</v>
      </c>
      <c r="S601">
        <v>588</v>
      </c>
      <c r="T601">
        <v>744</v>
      </c>
      <c r="U601">
        <v>0.55855855855855852</v>
      </c>
      <c r="V601" t="s">
        <v>42</v>
      </c>
    </row>
    <row r="602" spans="1:22" x14ac:dyDescent="0.3">
      <c r="A602" t="s">
        <v>3384</v>
      </c>
      <c r="B602" s="33">
        <v>45751</v>
      </c>
      <c r="C602">
        <v>2025</v>
      </c>
      <c r="D602">
        <v>4</v>
      </c>
      <c r="E602" t="s">
        <v>4625</v>
      </c>
      <c r="F602" t="s">
        <v>4626</v>
      </c>
      <c r="G602" t="s">
        <v>51</v>
      </c>
      <c r="H602" t="s">
        <v>52</v>
      </c>
      <c r="I602" t="s">
        <v>53</v>
      </c>
      <c r="J602" t="s">
        <v>38</v>
      </c>
      <c r="K602" t="s">
        <v>39</v>
      </c>
      <c r="L602" t="s">
        <v>48</v>
      </c>
      <c r="M602" t="s">
        <v>56</v>
      </c>
      <c r="N602">
        <v>2</v>
      </c>
      <c r="O602">
        <v>53739</v>
      </c>
      <c r="P602">
        <v>0.15</v>
      </c>
      <c r="Q602">
        <v>44490</v>
      </c>
      <c r="R602">
        <v>91356.3</v>
      </c>
      <c r="S602">
        <v>88980</v>
      </c>
      <c r="T602">
        <v>2376.3000000000029</v>
      </c>
      <c r="U602">
        <v>2.6011342403315402E-2</v>
      </c>
      <c r="V602" t="s">
        <v>42</v>
      </c>
    </row>
    <row r="603" spans="1:22" x14ac:dyDescent="0.3">
      <c r="A603" t="s">
        <v>688</v>
      </c>
      <c r="B603" s="33">
        <v>45095</v>
      </c>
      <c r="C603">
        <v>2023</v>
      </c>
      <c r="D603">
        <v>6</v>
      </c>
      <c r="E603" t="s">
        <v>4630</v>
      </c>
      <c r="F603" t="s">
        <v>4626</v>
      </c>
      <c r="G603" t="s">
        <v>51</v>
      </c>
      <c r="H603" t="s">
        <v>52</v>
      </c>
      <c r="I603" t="s">
        <v>53</v>
      </c>
      <c r="J603" t="s">
        <v>46</v>
      </c>
      <c r="K603" t="s">
        <v>47</v>
      </c>
      <c r="L603" t="s">
        <v>40</v>
      </c>
      <c r="M603" t="s">
        <v>41</v>
      </c>
      <c r="N603">
        <v>1</v>
      </c>
      <c r="O603">
        <v>452</v>
      </c>
      <c r="P603">
        <v>0.1</v>
      </c>
      <c r="Q603">
        <v>198</v>
      </c>
      <c r="R603">
        <v>406.8</v>
      </c>
      <c r="S603">
        <v>198</v>
      </c>
      <c r="T603">
        <v>208.8</v>
      </c>
      <c r="U603">
        <v>0.51327433628318586</v>
      </c>
      <c r="V603" t="s">
        <v>42</v>
      </c>
    </row>
    <row r="604" spans="1:22" x14ac:dyDescent="0.3">
      <c r="A604" t="s">
        <v>3383</v>
      </c>
      <c r="B604" s="33">
        <v>45751</v>
      </c>
      <c r="C604">
        <v>2025</v>
      </c>
      <c r="D604">
        <v>4</v>
      </c>
      <c r="E604" t="s">
        <v>4625</v>
      </c>
      <c r="F604" t="s">
        <v>4626</v>
      </c>
      <c r="G604" t="s">
        <v>51</v>
      </c>
      <c r="H604" t="s">
        <v>79</v>
      </c>
      <c r="I604" t="s">
        <v>80</v>
      </c>
      <c r="J604" t="s">
        <v>54</v>
      </c>
      <c r="K604" t="s">
        <v>99</v>
      </c>
      <c r="L604" t="s">
        <v>76</v>
      </c>
      <c r="M604" t="s">
        <v>56</v>
      </c>
      <c r="N604">
        <v>4</v>
      </c>
      <c r="O604">
        <v>1697</v>
      </c>
      <c r="P604">
        <v>0.05</v>
      </c>
      <c r="Q604">
        <v>886</v>
      </c>
      <c r="R604">
        <v>6448.5999999999995</v>
      </c>
      <c r="S604">
        <v>3544</v>
      </c>
      <c r="T604">
        <v>2904.5999999999995</v>
      </c>
      <c r="U604">
        <v>0.45042334770337744</v>
      </c>
      <c r="V604" t="s">
        <v>42</v>
      </c>
    </row>
    <row r="605" spans="1:22" x14ac:dyDescent="0.3">
      <c r="A605" t="s">
        <v>690</v>
      </c>
      <c r="B605" s="33">
        <v>45096</v>
      </c>
      <c r="C605">
        <v>2023</v>
      </c>
      <c r="D605">
        <v>6</v>
      </c>
      <c r="E605" t="s">
        <v>4630</v>
      </c>
      <c r="F605" t="s">
        <v>4626</v>
      </c>
      <c r="G605" t="s">
        <v>51</v>
      </c>
      <c r="H605" t="s">
        <v>79</v>
      </c>
      <c r="I605" t="s">
        <v>80</v>
      </c>
      <c r="J605" t="s">
        <v>38</v>
      </c>
      <c r="K605" t="s">
        <v>39</v>
      </c>
      <c r="L605" t="s">
        <v>40</v>
      </c>
      <c r="M605" t="s">
        <v>41</v>
      </c>
      <c r="N605">
        <v>4</v>
      </c>
      <c r="O605">
        <v>47376</v>
      </c>
      <c r="P605">
        <v>0.1</v>
      </c>
      <c r="Q605">
        <v>39725</v>
      </c>
      <c r="R605">
        <v>170553.60000000001</v>
      </c>
      <c r="S605">
        <v>158900</v>
      </c>
      <c r="T605">
        <v>11653.600000000006</v>
      </c>
      <c r="U605">
        <v>6.8328079852902582E-2</v>
      </c>
      <c r="V605" t="s">
        <v>42</v>
      </c>
    </row>
    <row r="606" spans="1:22" x14ac:dyDescent="0.3">
      <c r="A606" t="s">
        <v>3380</v>
      </c>
      <c r="B606" s="33">
        <v>45749</v>
      </c>
      <c r="C606">
        <v>2025</v>
      </c>
      <c r="D606">
        <v>4</v>
      </c>
      <c r="E606" t="s">
        <v>4625</v>
      </c>
      <c r="F606" t="s">
        <v>4626</v>
      </c>
      <c r="G606" t="s">
        <v>51</v>
      </c>
      <c r="H606" t="s">
        <v>79</v>
      </c>
      <c r="I606" t="s">
        <v>80</v>
      </c>
      <c r="J606" t="s">
        <v>81</v>
      </c>
      <c r="K606" t="s">
        <v>94</v>
      </c>
      <c r="L606" t="s">
        <v>40</v>
      </c>
      <c r="M606" t="s">
        <v>41</v>
      </c>
      <c r="N606">
        <v>5</v>
      </c>
      <c r="O606">
        <v>33241</v>
      </c>
      <c r="P606">
        <v>0.3</v>
      </c>
      <c r="Q606">
        <v>22212</v>
      </c>
      <c r="R606">
        <v>116343.49999999999</v>
      </c>
      <c r="S606">
        <v>111060</v>
      </c>
      <c r="T606">
        <v>5283.4999999999854</v>
      </c>
      <c r="U606">
        <v>4.5412936691778968E-2</v>
      </c>
      <c r="V606" t="s">
        <v>42</v>
      </c>
    </row>
    <row r="607" spans="1:22" x14ac:dyDescent="0.3">
      <c r="A607" t="s">
        <v>3376</v>
      </c>
      <c r="B607" s="33">
        <v>45748</v>
      </c>
      <c r="C607">
        <v>2025</v>
      </c>
      <c r="D607">
        <v>4</v>
      </c>
      <c r="E607" t="s">
        <v>4625</v>
      </c>
      <c r="F607" t="s">
        <v>4626</v>
      </c>
      <c r="G607" t="s">
        <v>51</v>
      </c>
      <c r="H607" t="s">
        <v>106</v>
      </c>
      <c r="I607" t="s">
        <v>107</v>
      </c>
      <c r="J607" t="s">
        <v>46</v>
      </c>
      <c r="K607" t="s">
        <v>66</v>
      </c>
      <c r="L607" t="s">
        <v>40</v>
      </c>
      <c r="M607" t="s">
        <v>41</v>
      </c>
      <c r="N607">
        <v>2</v>
      </c>
      <c r="O607">
        <v>281</v>
      </c>
      <c r="P607">
        <v>0.2</v>
      </c>
      <c r="Q607">
        <v>109</v>
      </c>
      <c r="R607">
        <v>449.6</v>
      </c>
      <c r="S607">
        <v>218</v>
      </c>
      <c r="T607">
        <v>231.60000000000002</v>
      </c>
      <c r="U607">
        <v>0.51512455516014233</v>
      </c>
      <c r="V607" t="s">
        <v>42</v>
      </c>
    </row>
    <row r="608" spans="1:22" x14ac:dyDescent="0.3">
      <c r="A608" t="s">
        <v>693</v>
      </c>
      <c r="B608" s="33">
        <v>45097</v>
      </c>
      <c r="C608">
        <v>2023</v>
      </c>
      <c r="D608">
        <v>6</v>
      </c>
      <c r="E608" t="s">
        <v>4630</v>
      </c>
      <c r="F608" t="s">
        <v>4626</v>
      </c>
      <c r="G608" t="s">
        <v>51</v>
      </c>
      <c r="H608" t="s">
        <v>106</v>
      </c>
      <c r="I608" t="s">
        <v>107</v>
      </c>
      <c r="J608" t="s">
        <v>46</v>
      </c>
      <c r="K608" t="s">
        <v>61</v>
      </c>
      <c r="L608" t="s">
        <v>76</v>
      </c>
      <c r="M608" t="s">
        <v>49</v>
      </c>
      <c r="N608">
        <v>3</v>
      </c>
      <c r="O608">
        <v>264</v>
      </c>
      <c r="P608">
        <v>0.05</v>
      </c>
      <c r="Q608">
        <v>111</v>
      </c>
      <c r="R608">
        <v>752.4</v>
      </c>
      <c r="S608">
        <v>333</v>
      </c>
      <c r="T608">
        <v>419.4</v>
      </c>
      <c r="U608">
        <v>0.5574162679425837</v>
      </c>
      <c r="V608" t="s">
        <v>42</v>
      </c>
    </row>
    <row r="609" spans="1:22" x14ac:dyDescent="0.3">
      <c r="A609" t="s">
        <v>3374</v>
      </c>
      <c r="B609" s="33">
        <v>45747</v>
      </c>
      <c r="C609">
        <v>2025</v>
      </c>
      <c r="D609">
        <v>3</v>
      </c>
      <c r="E609" t="s">
        <v>4622</v>
      </c>
      <c r="F609" t="s">
        <v>4618</v>
      </c>
      <c r="G609" t="s">
        <v>51</v>
      </c>
      <c r="H609" t="s">
        <v>79</v>
      </c>
      <c r="I609" t="s">
        <v>80</v>
      </c>
      <c r="J609" t="s">
        <v>81</v>
      </c>
      <c r="K609" t="s">
        <v>94</v>
      </c>
      <c r="L609" t="s">
        <v>40</v>
      </c>
      <c r="M609" t="s">
        <v>56</v>
      </c>
      <c r="N609">
        <v>1</v>
      </c>
      <c r="O609">
        <v>29711</v>
      </c>
      <c r="P609">
        <v>0.3</v>
      </c>
      <c r="Q609">
        <v>20024</v>
      </c>
      <c r="R609">
        <v>20797.699999999997</v>
      </c>
      <c r="S609">
        <v>20024</v>
      </c>
      <c r="T609">
        <v>773.69999999999709</v>
      </c>
      <c r="U609">
        <v>3.7201228982050763E-2</v>
      </c>
      <c r="V609" t="s">
        <v>42</v>
      </c>
    </row>
    <row r="610" spans="1:22" x14ac:dyDescent="0.3">
      <c r="A610" t="s">
        <v>695</v>
      </c>
      <c r="B610" s="33">
        <v>45098</v>
      </c>
      <c r="C610">
        <v>2023</v>
      </c>
      <c r="D610">
        <v>6</v>
      </c>
      <c r="E610" t="s">
        <v>4630</v>
      </c>
      <c r="F610" t="s">
        <v>4626</v>
      </c>
      <c r="G610" t="s">
        <v>51</v>
      </c>
      <c r="H610" t="s">
        <v>79</v>
      </c>
      <c r="I610" t="s">
        <v>80</v>
      </c>
      <c r="J610" t="s">
        <v>81</v>
      </c>
      <c r="K610" t="s">
        <v>146</v>
      </c>
      <c r="L610" t="s">
        <v>76</v>
      </c>
      <c r="M610" t="s">
        <v>49</v>
      </c>
      <c r="N610">
        <v>2</v>
      </c>
      <c r="O610">
        <v>8707</v>
      </c>
      <c r="P610">
        <v>0.2</v>
      </c>
      <c r="Q610">
        <v>5251</v>
      </c>
      <c r="R610">
        <v>13931.2</v>
      </c>
      <c r="S610">
        <v>10502</v>
      </c>
      <c r="T610">
        <v>3429.2000000000007</v>
      </c>
      <c r="U610">
        <v>0.24615252096014706</v>
      </c>
      <c r="V610" t="s">
        <v>120</v>
      </c>
    </row>
    <row r="611" spans="1:22" x14ac:dyDescent="0.3">
      <c r="A611" t="s">
        <v>3373</v>
      </c>
      <c r="B611" s="33">
        <v>45747</v>
      </c>
      <c r="C611">
        <v>2025</v>
      </c>
      <c r="D611">
        <v>3</v>
      </c>
      <c r="E611" t="s">
        <v>4622</v>
      </c>
      <c r="F611" t="s">
        <v>4618</v>
      </c>
      <c r="G611" t="s">
        <v>51</v>
      </c>
      <c r="H611" t="s">
        <v>106</v>
      </c>
      <c r="I611" t="s">
        <v>107</v>
      </c>
      <c r="J611" t="s">
        <v>46</v>
      </c>
      <c r="K611" t="s">
        <v>61</v>
      </c>
      <c r="L611" t="s">
        <v>40</v>
      </c>
      <c r="M611" t="s">
        <v>41</v>
      </c>
      <c r="N611">
        <v>1</v>
      </c>
      <c r="O611">
        <v>270</v>
      </c>
      <c r="P611">
        <v>0.15</v>
      </c>
      <c r="Q611">
        <v>113</v>
      </c>
      <c r="R611">
        <v>229.5</v>
      </c>
      <c r="S611">
        <v>113</v>
      </c>
      <c r="T611">
        <v>116.5</v>
      </c>
      <c r="U611">
        <v>0.50762527233115473</v>
      </c>
      <c r="V611" t="s">
        <v>42</v>
      </c>
    </row>
    <row r="612" spans="1:22" x14ac:dyDescent="0.3">
      <c r="A612" t="s">
        <v>3363</v>
      </c>
      <c r="B612" s="33">
        <v>45744</v>
      </c>
      <c r="C612">
        <v>2025</v>
      </c>
      <c r="D612">
        <v>3</v>
      </c>
      <c r="E612" t="s">
        <v>4622</v>
      </c>
      <c r="F612" t="s">
        <v>4618</v>
      </c>
      <c r="G612" t="s">
        <v>51</v>
      </c>
      <c r="H612" t="s">
        <v>79</v>
      </c>
      <c r="I612" t="s">
        <v>80</v>
      </c>
      <c r="J612" t="s">
        <v>38</v>
      </c>
      <c r="K612" t="s">
        <v>104</v>
      </c>
      <c r="L612" t="s">
        <v>40</v>
      </c>
      <c r="M612" t="s">
        <v>56</v>
      </c>
      <c r="N612">
        <v>3</v>
      </c>
      <c r="O612">
        <v>1408</v>
      </c>
      <c r="P612">
        <v>0.1</v>
      </c>
      <c r="Q612">
        <v>685</v>
      </c>
      <c r="R612">
        <v>3801.6</v>
      </c>
      <c r="S612">
        <v>2055</v>
      </c>
      <c r="T612">
        <v>1746.6</v>
      </c>
      <c r="U612">
        <v>0.45943813131313133</v>
      </c>
      <c r="V612" t="s">
        <v>42</v>
      </c>
    </row>
    <row r="613" spans="1:22" x14ac:dyDescent="0.3">
      <c r="A613" t="s">
        <v>698</v>
      </c>
      <c r="B613" s="33">
        <v>45100</v>
      </c>
      <c r="C613">
        <v>2023</v>
      </c>
      <c r="D613">
        <v>6</v>
      </c>
      <c r="E613" t="s">
        <v>4630</v>
      </c>
      <c r="F613" t="s">
        <v>4626</v>
      </c>
      <c r="G613" t="s">
        <v>51</v>
      </c>
      <c r="H613" t="s">
        <v>79</v>
      </c>
      <c r="I613" t="s">
        <v>80</v>
      </c>
      <c r="J613" t="s">
        <v>46</v>
      </c>
      <c r="K613" t="s">
        <v>89</v>
      </c>
      <c r="L613" t="s">
        <v>76</v>
      </c>
      <c r="M613" t="s">
        <v>56</v>
      </c>
      <c r="N613">
        <v>1</v>
      </c>
      <c r="O613">
        <v>2238</v>
      </c>
      <c r="P613">
        <v>0.05</v>
      </c>
      <c r="Q613">
        <v>1276</v>
      </c>
      <c r="R613">
        <v>2126.1</v>
      </c>
      <c r="S613">
        <v>1276</v>
      </c>
      <c r="T613">
        <v>850.09999999999991</v>
      </c>
      <c r="U613">
        <v>0.39984008278067823</v>
      </c>
      <c r="V613" t="s">
        <v>42</v>
      </c>
    </row>
    <row r="614" spans="1:22" x14ac:dyDescent="0.3">
      <c r="A614" t="s">
        <v>699</v>
      </c>
      <c r="B614" s="33">
        <v>45100</v>
      </c>
      <c r="C614">
        <v>2023</v>
      </c>
      <c r="D614">
        <v>6</v>
      </c>
      <c r="E614" t="s">
        <v>4630</v>
      </c>
      <c r="F614" t="s">
        <v>4626</v>
      </c>
      <c r="G614" t="s">
        <v>51</v>
      </c>
      <c r="H614" t="s">
        <v>52</v>
      </c>
      <c r="I614" t="s">
        <v>53</v>
      </c>
      <c r="J614" t="s">
        <v>54</v>
      </c>
      <c r="K614" t="s">
        <v>99</v>
      </c>
      <c r="L614" t="s">
        <v>76</v>
      </c>
      <c r="M614" t="s">
        <v>56</v>
      </c>
      <c r="N614">
        <v>1</v>
      </c>
      <c r="O614">
        <v>1911</v>
      </c>
      <c r="P614">
        <v>0.15</v>
      </c>
      <c r="Q614">
        <v>1001</v>
      </c>
      <c r="R614">
        <v>1624.35</v>
      </c>
      <c r="S614">
        <v>1001</v>
      </c>
      <c r="T614">
        <v>623.34999999999991</v>
      </c>
      <c r="U614">
        <v>0.38375350140056019</v>
      </c>
      <c r="V614" t="s">
        <v>42</v>
      </c>
    </row>
    <row r="615" spans="1:22" x14ac:dyDescent="0.3">
      <c r="A615" t="s">
        <v>700</v>
      </c>
      <c r="B615" s="33">
        <v>45100</v>
      </c>
      <c r="C615">
        <v>2023</v>
      </c>
      <c r="D615">
        <v>6</v>
      </c>
      <c r="E615" t="s">
        <v>4630</v>
      </c>
      <c r="F615" t="s">
        <v>4626</v>
      </c>
      <c r="G615" t="s">
        <v>51</v>
      </c>
      <c r="H615" t="s">
        <v>79</v>
      </c>
      <c r="I615" t="s">
        <v>80</v>
      </c>
      <c r="J615" t="s">
        <v>38</v>
      </c>
      <c r="K615" t="s">
        <v>118</v>
      </c>
      <c r="L615" t="s">
        <v>76</v>
      </c>
      <c r="M615" t="s">
        <v>56</v>
      </c>
      <c r="N615">
        <v>3</v>
      </c>
      <c r="O615">
        <v>17768</v>
      </c>
      <c r="P615">
        <v>0.1</v>
      </c>
      <c r="Q615">
        <v>13588</v>
      </c>
      <c r="R615">
        <v>47973.599999999999</v>
      </c>
      <c r="S615">
        <v>40764</v>
      </c>
      <c r="T615">
        <v>7209.5999999999985</v>
      </c>
      <c r="U615">
        <v>0.15028265546050326</v>
      </c>
      <c r="V615" t="s">
        <v>42</v>
      </c>
    </row>
    <row r="616" spans="1:22" x14ac:dyDescent="0.3">
      <c r="A616" t="s">
        <v>701</v>
      </c>
      <c r="B616" s="33">
        <v>45100</v>
      </c>
      <c r="C616">
        <v>2023</v>
      </c>
      <c r="D616">
        <v>6</v>
      </c>
      <c r="E616" t="s">
        <v>4630</v>
      </c>
      <c r="F616" t="s">
        <v>4626</v>
      </c>
      <c r="G616" t="s">
        <v>51</v>
      </c>
      <c r="H616" t="s">
        <v>106</v>
      </c>
      <c r="I616" t="s">
        <v>107</v>
      </c>
      <c r="J616" t="s">
        <v>54</v>
      </c>
      <c r="K616" t="s">
        <v>84</v>
      </c>
      <c r="L616" t="s">
        <v>40</v>
      </c>
      <c r="M616" t="s">
        <v>41</v>
      </c>
      <c r="N616">
        <v>2</v>
      </c>
      <c r="O616">
        <v>2518</v>
      </c>
      <c r="P616">
        <v>0.2</v>
      </c>
      <c r="Q616">
        <v>1255</v>
      </c>
      <c r="R616">
        <v>4028.8</v>
      </c>
      <c r="S616">
        <v>2510</v>
      </c>
      <c r="T616">
        <v>1518.8000000000002</v>
      </c>
      <c r="U616">
        <v>0.37698570293884037</v>
      </c>
      <c r="V616" t="s">
        <v>42</v>
      </c>
    </row>
    <row r="617" spans="1:22" x14ac:dyDescent="0.3">
      <c r="A617" t="s">
        <v>702</v>
      </c>
      <c r="B617" s="33">
        <v>45100</v>
      </c>
      <c r="C617">
        <v>2023</v>
      </c>
      <c r="D617">
        <v>6</v>
      </c>
      <c r="E617" t="s">
        <v>4630</v>
      </c>
      <c r="F617" t="s">
        <v>4626</v>
      </c>
      <c r="G617" t="s">
        <v>51</v>
      </c>
      <c r="H617" t="s">
        <v>106</v>
      </c>
      <c r="I617" t="s">
        <v>107</v>
      </c>
      <c r="J617" t="s">
        <v>38</v>
      </c>
      <c r="K617" t="s">
        <v>39</v>
      </c>
      <c r="L617" t="s">
        <v>40</v>
      </c>
      <c r="M617" t="s">
        <v>49</v>
      </c>
      <c r="N617">
        <v>3</v>
      </c>
      <c r="O617">
        <v>57113</v>
      </c>
      <c r="P617">
        <v>0</v>
      </c>
      <c r="Q617">
        <v>48382</v>
      </c>
      <c r="R617">
        <v>171339</v>
      </c>
      <c r="S617">
        <v>145146</v>
      </c>
      <c r="T617">
        <v>26193</v>
      </c>
      <c r="U617">
        <v>0.15287237581636404</v>
      </c>
      <c r="V617" t="s">
        <v>42</v>
      </c>
    </row>
    <row r="618" spans="1:22" x14ac:dyDescent="0.3">
      <c r="A618" t="s">
        <v>703</v>
      </c>
      <c r="B618" s="33">
        <v>45101</v>
      </c>
      <c r="C618">
        <v>2023</v>
      </c>
      <c r="D618">
        <v>6</v>
      </c>
      <c r="E618" t="s">
        <v>4630</v>
      </c>
      <c r="F618" t="s">
        <v>4626</v>
      </c>
      <c r="G618" t="s">
        <v>51</v>
      </c>
      <c r="H618" t="s">
        <v>52</v>
      </c>
      <c r="I618" t="s">
        <v>53</v>
      </c>
      <c r="J618" t="s">
        <v>46</v>
      </c>
      <c r="K618" t="s">
        <v>89</v>
      </c>
      <c r="L618" t="s">
        <v>76</v>
      </c>
      <c r="M618" t="s">
        <v>49</v>
      </c>
      <c r="N618">
        <v>4</v>
      </c>
      <c r="O618">
        <v>2040</v>
      </c>
      <c r="P618">
        <v>0.1</v>
      </c>
      <c r="Q618">
        <v>1207</v>
      </c>
      <c r="R618">
        <v>7344</v>
      </c>
      <c r="S618">
        <v>4828</v>
      </c>
      <c r="T618">
        <v>2516</v>
      </c>
      <c r="U618">
        <v>0.34259259259259262</v>
      </c>
      <c r="V618" t="s">
        <v>42</v>
      </c>
    </row>
    <row r="619" spans="1:22" x14ac:dyDescent="0.3">
      <c r="A619" t="s">
        <v>704</v>
      </c>
      <c r="B619" s="33">
        <v>45102</v>
      </c>
      <c r="C619">
        <v>2023</v>
      </c>
      <c r="D619">
        <v>6</v>
      </c>
      <c r="E619" t="s">
        <v>4630</v>
      </c>
      <c r="F619" t="s">
        <v>4626</v>
      </c>
      <c r="G619" t="s">
        <v>51</v>
      </c>
      <c r="H619" t="s">
        <v>79</v>
      </c>
      <c r="I619" t="s">
        <v>80</v>
      </c>
      <c r="J619" t="s">
        <v>46</v>
      </c>
      <c r="K619" t="s">
        <v>89</v>
      </c>
      <c r="L619" t="s">
        <v>76</v>
      </c>
      <c r="M619" t="s">
        <v>49</v>
      </c>
      <c r="N619">
        <v>2</v>
      </c>
      <c r="O619">
        <v>2106</v>
      </c>
      <c r="P619">
        <v>0.15</v>
      </c>
      <c r="Q619">
        <v>1251</v>
      </c>
      <c r="R619">
        <v>3580.2</v>
      </c>
      <c r="S619">
        <v>2502</v>
      </c>
      <c r="T619">
        <v>1078.1999999999998</v>
      </c>
      <c r="U619">
        <v>0.30115635997988938</v>
      </c>
      <c r="V619" t="s">
        <v>42</v>
      </c>
    </row>
    <row r="620" spans="1:22" x14ac:dyDescent="0.3">
      <c r="A620" t="s">
        <v>705</v>
      </c>
      <c r="B620" s="33">
        <v>45102</v>
      </c>
      <c r="C620">
        <v>2023</v>
      </c>
      <c r="D620">
        <v>6</v>
      </c>
      <c r="E620" t="s">
        <v>4630</v>
      </c>
      <c r="F620" t="s">
        <v>4626</v>
      </c>
      <c r="G620" t="s">
        <v>51</v>
      </c>
      <c r="H620" t="s">
        <v>79</v>
      </c>
      <c r="I620" t="s">
        <v>80</v>
      </c>
      <c r="J620" t="s">
        <v>38</v>
      </c>
      <c r="K620" t="s">
        <v>75</v>
      </c>
      <c r="L620" t="s">
        <v>40</v>
      </c>
      <c r="M620" t="s">
        <v>41</v>
      </c>
      <c r="N620">
        <v>2</v>
      </c>
      <c r="O620">
        <v>10217</v>
      </c>
      <c r="P620">
        <v>0.05</v>
      </c>
      <c r="Q620">
        <v>7473</v>
      </c>
      <c r="R620">
        <v>19412.3</v>
      </c>
      <c r="S620">
        <v>14946</v>
      </c>
      <c r="T620">
        <v>4466.2999999999993</v>
      </c>
      <c r="U620">
        <v>0.23007577669827889</v>
      </c>
      <c r="V620" t="s">
        <v>42</v>
      </c>
    </row>
    <row r="621" spans="1:22" x14ac:dyDescent="0.3">
      <c r="A621" t="s">
        <v>3355</v>
      </c>
      <c r="B621" s="33">
        <v>45742</v>
      </c>
      <c r="C621">
        <v>2025</v>
      </c>
      <c r="D621">
        <v>3</v>
      </c>
      <c r="E621" t="s">
        <v>4622</v>
      </c>
      <c r="F621" t="s">
        <v>4618</v>
      </c>
      <c r="G621" t="s">
        <v>51</v>
      </c>
      <c r="H621" t="s">
        <v>52</v>
      </c>
      <c r="I621" t="s">
        <v>53</v>
      </c>
      <c r="J621" t="s">
        <v>46</v>
      </c>
      <c r="K621" t="s">
        <v>66</v>
      </c>
      <c r="L621" t="s">
        <v>40</v>
      </c>
      <c r="M621" t="s">
        <v>56</v>
      </c>
      <c r="N621">
        <v>3</v>
      </c>
      <c r="O621">
        <v>330</v>
      </c>
      <c r="P621">
        <v>0.1</v>
      </c>
      <c r="Q621">
        <v>128</v>
      </c>
      <c r="R621">
        <v>891</v>
      </c>
      <c r="S621">
        <v>384</v>
      </c>
      <c r="T621">
        <v>507</v>
      </c>
      <c r="U621">
        <v>0.56902356902356899</v>
      </c>
      <c r="V621" t="s">
        <v>42</v>
      </c>
    </row>
    <row r="622" spans="1:22" x14ac:dyDescent="0.3">
      <c r="A622" t="s">
        <v>3331</v>
      </c>
      <c r="B622" s="33">
        <v>45734</v>
      </c>
      <c r="C622">
        <v>2025</v>
      </c>
      <c r="D622">
        <v>3</v>
      </c>
      <c r="E622" t="s">
        <v>4622</v>
      </c>
      <c r="F622" t="s">
        <v>4618</v>
      </c>
      <c r="G622" t="s">
        <v>51</v>
      </c>
      <c r="H622" t="s">
        <v>52</v>
      </c>
      <c r="I622" t="s">
        <v>53</v>
      </c>
      <c r="J622" t="s">
        <v>81</v>
      </c>
      <c r="K622" t="s">
        <v>82</v>
      </c>
      <c r="L622" t="s">
        <v>40</v>
      </c>
      <c r="M622" t="s">
        <v>49</v>
      </c>
      <c r="N622">
        <v>1</v>
      </c>
      <c r="O622">
        <v>6454</v>
      </c>
      <c r="P622">
        <v>0.35</v>
      </c>
      <c r="Q622">
        <v>3539</v>
      </c>
      <c r="R622">
        <v>4195.1000000000004</v>
      </c>
      <c r="S622">
        <v>3539</v>
      </c>
      <c r="T622">
        <v>656.10000000000036</v>
      </c>
      <c r="U622">
        <v>0.15639674858763802</v>
      </c>
      <c r="V622" t="s">
        <v>42</v>
      </c>
    </row>
    <row r="623" spans="1:22" x14ac:dyDescent="0.3">
      <c r="A623" t="s">
        <v>3328</v>
      </c>
      <c r="B623" s="33">
        <v>45733</v>
      </c>
      <c r="C623">
        <v>2025</v>
      </c>
      <c r="D623">
        <v>3</v>
      </c>
      <c r="E623" t="s">
        <v>4622</v>
      </c>
      <c r="F623" t="s">
        <v>4618</v>
      </c>
      <c r="G623" t="s">
        <v>51</v>
      </c>
      <c r="H623" t="s">
        <v>106</v>
      </c>
      <c r="I623" t="s">
        <v>107</v>
      </c>
      <c r="J623" t="s">
        <v>54</v>
      </c>
      <c r="K623" t="s">
        <v>55</v>
      </c>
      <c r="L623" t="s">
        <v>40</v>
      </c>
      <c r="M623" t="s">
        <v>56</v>
      </c>
      <c r="N623">
        <v>1</v>
      </c>
      <c r="O623">
        <v>2634</v>
      </c>
      <c r="P623">
        <v>0</v>
      </c>
      <c r="Q623">
        <v>1614</v>
      </c>
      <c r="R623">
        <v>2634</v>
      </c>
      <c r="S623">
        <v>1614</v>
      </c>
      <c r="T623">
        <v>1020</v>
      </c>
      <c r="U623">
        <v>0.38724373576309795</v>
      </c>
      <c r="V623" t="s">
        <v>42</v>
      </c>
    </row>
    <row r="624" spans="1:22" x14ac:dyDescent="0.3">
      <c r="A624" t="s">
        <v>709</v>
      </c>
      <c r="B624" s="33">
        <v>45103</v>
      </c>
      <c r="C624">
        <v>2023</v>
      </c>
      <c r="D624">
        <v>6</v>
      </c>
      <c r="E624" t="s">
        <v>4630</v>
      </c>
      <c r="F624" t="s">
        <v>4626</v>
      </c>
      <c r="G624" t="s">
        <v>51</v>
      </c>
      <c r="H624" t="s">
        <v>52</v>
      </c>
      <c r="I624" t="s">
        <v>53</v>
      </c>
      <c r="J624" t="s">
        <v>46</v>
      </c>
      <c r="K624" t="s">
        <v>66</v>
      </c>
      <c r="L624" t="s">
        <v>76</v>
      </c>
      <c r="M624" t="s">
        <v>49</v>
      </c>
      <c r="N624">
        <v>2</v>
      </c>
      <c r="O624">
        <v>290</v>
      </c>
      <c r="P624">
        <v>0</v>
      </c>
      <c r="Q624">
        <v>116</v>
      </c>
      <c r="R624">
        <v>580</v>
      </c>
      <c r="S624">
        <v>232</v>
      </c>
      <c r="T624">
        <v>348</v>
      </c>
      <c r="U624">
        <v>0.6</v>
      </c>
      <c r="V624" t="s">
        <v>42</v>
      </c>
    </row>
    <row r="625" spans="1:22" x14ac:dyDescent="0.3">
      <c r="A625" t="s">
        <v>3323</v>
      </c>
      <c r="B625" s="33">
        <v>45731</v>
      </c>
      <c r="C625">
        <v>2025</v>
      </c>
      <c r="D625">
        <v>3</v>
      </c>
      <c r="E625" t="s">
        <v>4622</v>
      </c>
      <c r="F625" t="s">
        <v>4618</v>
      </c>
      <c r="G625" t="s">
        <v>51</v>
      </c>
      <c r="H625" t="s">
        <v>79</v>
      </c>
      <c r="I625" t="s">
        <v>80</v>
      </c>
      <c r="J625" t="s">
        <v>46</v>
      </c>
      <c r="K625" t="s">
        <v>66</v>
      </c>
      <c r="L625" t="s">
        <v>76</v>
      </c>
      <c r="M625" t="s">
        <v>41</v>
      </c>
      <c r="N625">
        <v>1</v>
      </c>
      <c r="O625">
        <v>290</v>
      </c>
      <c r="P625">
        <v>0.1</v>
      </c>
      <c r="Q625">
        <v>118</v>
      </c>
      <c r="R625">
        <v>261</v>
      </c>
      <c r="S625">
        <v>118</v>
      </c>
      <c r="T625">
        <v>143</v>
      </c>
      <c r="U625">
        <v>0.54789272030651337</v>
      </c>
      <c r="V625" t="s">
        <v>120</v>
      </c>
    </row>
    <row r="626" spans="1:22" x14ac:dyDescent="0.3">
      <c r="A626" t="s">
        <v>711</v>
      </c>
      <c r="B626" s="33">
        <v>45103</v>
      </c>
      <c r="C626">
        <v>2023</v>
      </c>
      <c r="D626">
        <v>6</v>
      </c>
      <c r="E626" t="s">
        <v>4630</v>
      </c>
      <c r="F626" t="s">
        <v>4626</v>
      </c>
      <c r="G626" t="s">
        <v>51</v>
      </c>
      <c r="H626" t="s">
        <v>52</v>
      </c>
      <c r="I626" t="s">
        <v>53</v>
      </c>
      <c r="J626" t="s">
        <v>38</v>
      </c>
      <c r="K626" t="s">
        <v>39</v>
      </c>
      <c r="L626" t="s">
        <v>48</v>
      </c>
      <c r="M626" t="s">
        <v>56</v>
      </c>
      <c r="N626">
        <v>1</v>
      </c>
      <c r="O626">
        <v>56319</v>
      </c>
      <c r="P626">
        <v>0.05</v>
      </c>
      <c r="Q626">
        <v>46521</v>
      </c>
      <c r="R626">
        <v>53503.049999999996</v>
      </c>
      <c r="S626">
        <v>46521</v>
      </c>
      <c r="T626">
        <v>6982.0499999999956</v>
      </c>
      <c r="U626">
        <v>0.13049816786145829</v>
      </c>
      <c r="V626" t="s">
        <v>42</v>
      </c>
    </row>
    <row r="627" spans="1:22" x14ac:dyDescent="0.3">
      <c r="A627" t="s">
        <v>3321</v>
      </c>
      <c r="B627" s="33">
        <v>45731</v>
      </c>
      <c r="C627">
        <v>2025</v>
      </c>
      <c r="D627">
        <v>3</v>
      </c>
      <c r="E627" t="s">
        <v>4622</v>
      </c>
      <c r="F627" t="s">
        <v>4618</v>
      </c>
      <c r="G627" t="s">
        <v>51</v>
      </c>
      <c r="H627" t="s">
        <v>79</v>
      </c>
      <c r="I627" t="s">
        <v>80</v>
      </c>
      <c r="J627" t="s">
        <v>54</v>
      </c>
      <c r="K627" t="s">
        <v>99</v>
      </c>
      <c r="L627" t="s">
        <v>40</v>
      </c>
      <c r="M627" t="s">
        <v>41</v>
      </c>
      <c r="N627">
        <v>3</v>
      </c>
      <c r="O627">
        <v>1820</v>
      </c>
      <c r="P627">
        <v>0.05</v>
      </c>
      <c r="Q627">
        <v>940</v>
      </c>
      <c r="R627">
        <v>5187</v>
      </c>
      <c r="S627">
        <v>2820</v>
      </c>
      <c r="T627">
        <v>2367</v>
      </c>
      <c r="U627">
        <v>0.45633314054366686</v>
      </c>
      <c r="V627" t="s">
        <v>42</v>
      </c>
    </row>
    <row r="628" spans="1:22" x14ac:dyDescent="0.3">
      <c r="A628" t="s">
        <v>713</v>
      </c>
      <c r="B628" s="33">
        <v>45103</v>
      </c>
      <c r="C628">
        <v>2023</v>
      </c>
      <c r="D628">
        <v>6</v>
      </c>
      <c r="E628" t="s">
        <v>4630</v>
      </c>
      <c r="F628" t="s">
        <v>4626</v>
      </c>
      <c r="G628" t="s">
        <v>51</v>
      </c>
      <c r="H628" t="s">
        <v>106</v>
      </c>
      <c r="I628" t="s">
        <v>107</v>
      </c>
      <c r="J628" t="s">
        <v>38</v>
      </c>
      <c r="K628" t="s">
        <v>39</v>
      </c>
      <c r="L628" t="s">
        <v>76</v>
      </c>
      <c r="M628" t="s">
        <v>56</v>
      </c>
      <c r="N628">
        <v>5</v>
      </c>
      <c r="O628">
        <v>53111</v>
      </c>
      <c r="P628">
        <v>0</v>
      </c>
      <c r="Q628">
        <v>45345</v>
      </c>
      <c r="R628">
        <v>265555</v>
      </c>
      <c r="S628">
        <v>226725</v>
      </c>
      <c r="T628">
        <v>38830</v>
      </c>
      <c r="U628">
        <v>0.1462220632260737</v>
      </c>
      <c r="V628" t="s">
        <v>42</v>
      </c>
    </row>
    <row r="629" spans="1:22" x14ac:dyDescent="0.3">
      <c r="A629" t="s">
        <v>714</v>
      </c>
      <c r="B629" s="33">
        <v>45103</v>
      </c>
      <c r="C629">
        <v>2023</v>
      </c>
      <c r="D629">
        <v>6</v>
      </c>
      <c r="E629" t="s">
        <v>4630</v>
      </c>
      <c r="F629" t="s">
        <v>4626</v>
      </c>
      <c r="G629" t="s">
        <v>51</v>
      </c>
      <c r="H629" t="s">
        <v>79</v>
      </c>
      <c r="I629" t="s">
        <v>80</v>
      </c>
      <c r="J629" t="s">
        <v>81</v>
      </c>
      <c r="K629" t="s">
        <v>82</v>
      </c>
      <c r="L629" t="s">
        <v>40</v>
      </c>
      <c r="M629" t="s">
        <v>49</v>
      </c>
      <c r="N629">
        <v>1</v>
      </c>
      <c r="O629">
        <v>7131</v>
      </c>
      <c r="P629">
        <v>0.35</v>
      </c>
      <c r="Q629">
        <v>3965</v>
      </c>
      <c r="R629">
        <v>4635.1500000000005</v>
      </c>
      <c r="S629">
        <v>3965</v>
      </c>
      <c r="T629">
        <v>670.15000000000055</v>
      </c>
      <c r="U629">
        <v>0.14458000280465583</v>
      </c>
      <c r="V629" t="s">
        <v>42</v>
      </c>
    </row>
    <row r="630" spans="1:22" x14ac:dyDescent="0.3">
      <c r="A630" t="s">
        <v>3320</v>
      </c>
      <c r="B630" s="33">
        <v>45730</v>
      </c>
      <c r="C630">
        <v>2025</v>
      </c>
      <c r="D630">
        <v>3</v>
      </c>
      <c r="E630" t="s">
        <v>4622</v>
      </c>
      <c r="F630" t="s">
        <v>4618</v>
      </c>
      <c r="G630" t="s">
        <v>51</v>
      </c>
      <c r="H630" t="s">
        <v>52</v>
      </c>
      <c r="I630" t="s">
        <v>53</v>
      </c>
      <c r="J630" t="s">
        <v>38</v>
      </c>
      <c r="K630" t="s">
        <v>39</v>
      </c>
      <c r="L630" t="s">
        <v>76</v>
      </c>
      <c r="M630" t="s">
        <v>56</v>
      </c>
      <c r="N630">
        <v>3</v>
      </c>
      <c r="O630">
        <v>46860</v>
      </c>
      <c r="P630">
        <v>0.05</v>
      </c>
      <c r="Q630">
        <v>39656</v>
      </c>
      <c r="R630">
        <v>133551</v>
      </c>
      <c r="S630">
        <v>118968</v>
      </c>
      <c r="T630">
        <v>14583</v>
      </c>
      <c r="U630">
        <v>0.10919424040254284</v>
      </c>
      <c r="V630" t="s">
        <v>42</v>
      </c>
    </row>
    <row r="631" spans="1:22" x14ac:dyDescent="0.3">
      <c r="A631" t="s">
        <v>716</v>
      </c>
      <c r="B631" s="33">
        <v>45103</v>
      </c>
      <c r="C631">
        <v>2023</v>
      </c>
      <c r="D631">
        <v>6</v>
      </c>
      <c r="E631" t="s">
        <v>4630</v>
      </c>
      <c r="F631" t="s">
        <v>4626</v>
      </c>
      <c r="G631" t="s">
        <v>51</v>
      </c>
      <c r="H631" t="s">
        <v>79</v>
      </c>
      <c r="I631" t="s">
        <v>80</v>
      </c>
      <c r="J631" t="s">
        <v>46</v>
      </c>
      <c r="K631" t="s">
        <v>66</v>
      </c>
      <c r="L631" t="s">
        <v>76</v>
      </c>
      <c r="M631" t="s">
        <v>49</v>
      </c>
      <c r="N631">
        <v>1</v>
      </c>
      <c r="O631">
        <v>310</v>
      </c>
      <c r="P631">
        <v>0.1</v>
      </c>
      <c r="Q631">
        <v>124</v>
      </c>
      <c r="R631">
        <v>279</v>
      </c>
      <c r="S631">
        <v>124</v>
      </c>
      <c r="T631">
        <v>155</v>
      </c>
      <c r="U631">
        <v>0.55555555555555558</v>
      </c>
      <c r="V631" t="s">
        <v>42</v>
      </c>
    </row>
    <row r="632" spans="1:22" x14ac:dyDescent="0.3">
      <c r="A632" t="s">
        <v>3315</v>
      </c>
      <c r="B632" s="33">
        <v>45729</v>
      </c>
      <c r="C632">
        <v>2025</v>
      </c>
      <c r="D632">
        <v>3</v>
      </c>
      <c r="E632" t="s">
        <v>4622</v>
      </c>
      <c r="F632" t="s">
        <v>4618</v>
      </c>
      <c r="G632" t="s">
        <v>51</v>
      </c>
      <c r="H632" t="s">
        <v>52</v>
      </c>
      <c r="I632" t="s">
        <v>53</v>
      </c>
      <c r="J632" t="s">
        <v>46</v>
      </c>
      <c r="K632" t="s">
        <v>66</v>
      </c>
      <c r="L632" t="s">
        <v>76</v>
      </c>
      <c r="M632" t="s">
        <v>49</v>
      </c>
      <c r="N632">
        <v>2</v>
      </c>
      <c r="O632">
        <v>304</v>
      </c>
      <c r="P632">
        <v>0.15</v>
      </c>
      <c r="Q632">
        <v>123</v>
      </c>
      <c r="R632">
        <v>516.79999999999995</v>
      </c>
      <c r="S632">
        <v>246</v>
      </c>
      <c r="T632">
        <v>270.79999999999995</v>
      </c>
      <c r="U632">
        <v>0.52399380804953555</v>
      </c>
      <c r="V632" t="s">
        <v>42</v>
      </c>
    </row>
    <row r="633" spans="1:22" x14ac:dyDescent="0.3">
      <c r="A633" t="s">
        <v>718</v>
      </c>
      <c r="B633" s="33">
        <v>45103</v>
      </c>
      <c r="C633">
        <v>2023</v>
      </c>
      <c r="D633">
        <v>6</v>
      </c>
      <c r="E633" t="s">
        <v>4630</v>
      </c>
      <c r="F633" t="s">
        <v>4626</v>
      </c>
      <c r="G633" t="s">
        <v>51</v>
      </c>
      <c r="H633" t="s">
        <v>79</v>
      </c>
      <c r="I633" t="s">
        <v>80</v>
      </c>
      <c r="J633" t="s">
        <v>46</v>
      </c>
      <c r="K633" t="s">
        <v>47</v>
      </c>
      <c r="L633" t="s">
        <v>76</v>
      </c>
      <c r="M633" t="s">
        <v>56</v>
      </c>
      <c r="N633">
        <v>3</v>
      </c>
      <c r="O633">
        <v>450</v>
      </c>
      <c r="P633">
        <v>0</v>
      </c>
      <c r="Q633">
        <v>200</v>
      </c>
      <c r="R633">
        <v>1350</v>
      </c>
      <c r="S633">
        <v>600</v>
      </c>
      <c r="T633">
        <v>750</v>
      </c>
      <c r="U633">
        <v>0.55555555555555558</v>
      </c>
      <c r="V633" t="s">
        <v>42</v>
      </c>
    </row>
    <row r="634" spans="1:22" x14ac:dyDescent="0.3">
      <c r="A634" t="s">
        <v>3314</v>
      </c>
      <c r="B634" s="33">
        <v>45729</v>
      </c>
      <c r="C634">
        <v>2025</v>
      </c>
      <c r="D634">
        <v>3</v>
      </c>
      <c r="E634" t="s">
        <v>4622</v>
      </c>
      <c r="F634" t="s">
        <v>4618</v>
      </c>
      <c r="G634" t="s">
        <v>51</v>
      </c>
      <c r="H634" t="s">
        <v>79</v>
      </c>
      <c r="I634" t="s">
        <v>80</v>
      </c>
      <c r="J634" t="s">
        <v>54</v>
      </c>
      <c r="K634" t="s">
        <v>55</v>
      </c>
      <c r="L634" t="s">
        <v>40</v>
      </c>
      <c r="M634" t="s">
        <v>49</v>
      </c>
      <c r="N634">
        <v>4</v>
      </c>
      <c r="O634">
        <v>2588</v>
      </c>
      <c r="P634">
        <v>0.15</v>
      </c>
      <c r="Q634">
        <v>1559</v>
      </c>
      <c r="R634">
        <v>8799.1999999999989</v>
      </c>
      <c r="S634">
        <v>6236</v>
      </c>
      <c r="T634">
        <v>2563.1999999999989</v>
      </c>
      <c r="U634">
        <v>0.29129920901900164</v>
      </c>
      <c r="V634" t="s">
        <v>42</v>
      </c>
    </row>
    <row r="635" spans="1:22" x14ac:dyDescent="0.3">
      <c r="A635" t="s">
        <v>720</v>
      </c>
      <c r="B635" s="33">
        <v>45104</v>
      </c>
      <c r="C635">
        <v>2023</v>
      </c>
      <c r="D635">
        <v>6</v>
      </c>
      <c r="E635" t="s">
        <v>4630</v>
      </c>
      <c r="F635" t="s">
        <v>4626</v>
      </c>
      <c r="G635" t="s">
        <v>51</v>
      </c>
      <c r="H635" t="s">
        <v>79</v>
      </c>
      <c r="I635" t="s">
        <v>80</v>
      </c>
      <c r="J635" t="s">
        <v>54</v>
      </c>
      <c r="K635" t="s">
        <v>84</v>
      </c>
      <c r="L635" t="s">
        <v>48</v>
      </c>
      <c r="M635" t="s">
        <v>49</v>
      </c>
      <c r="N635">
        <v>1</v>
      </c>
      <c r="O635">
        <v>2639</v>
      </c>
      <c r="P635">
        <v>0.05</v>
      </c>
      <c r="Q635">
        <v>1321</v>
      </c>
      <c r="R635">
        <v>2507.0499999999997</v>
      </c>
      <c r="S635">
        <v>1321</v>
      </c>
      <c r="T635">
        <v>1186.0499999999997</v>
      </c>
      <c r="U635">
        <v>0.47308589776829335</v>
      </c>
      <c r="V635" t="s">
        <v>42</v>
      </c>
    </row>
    <row r="636" spans="1:22" x14ac:dyDescent="0.3">
      <c r="A636" t="s">
        <v>3308</v>
      </c>
      <c r="B636" s="33">
        <v>45727</v>
      </c>
      <c r="C636">
        <v>2025</v>
      </c>
      <c r="D636">
        <v>3</v>
      </c>
      <c r="E636" t="s">
        <v>4622</v>
      </c>
      <c r="F636" t="s">
        <v>4618</v>
      </c>
      <c r="G636" t="s">
        <v>51</v>
      </c>
      <c r="H636" t="s">
        <v>106</v>
      </c>
      <c r="I636" t="s">
        <v>107</v>
      </c>
      <c r="J636" t="s">
        <v>54</v>
      </c>
      <c r="K636" t="s">
        <v>99</v>
      </c>
      <c r="L636" t="s">
        <v>48</v>
      </c>
      <c r="M636" t="s">
        <v>56</v>
      </c>
      <c r="N636">
        <v>1</v>
      </c>
      <c r="O636">
        <v>1701</v>
      </c>
      <c r="P636">
        <v>0.1</v>
      </c>
      <c r="Q636">
        <v>910</v>
      </c>
      <c r="R636">
        <v>1530.9</v>
      </c>
      <c r="S636">
        <v>910</v>
      </c>
      <c r="T636">
        <v>620.90000000000009</v>
      </c>
      <c r="U636">
        <v>0.40557841792409699</v>
      </c>
      <c r="V636" t="s">
        <v>42</v>
      </c>
    </row>
    <row r="637" spans="1:22" x14ac:dyDescent="0.3">
      <c r="A637" t="s">
        <v>3303</v>
      </c>
      <c r="B637" s="33">
        <v>45725</v>
      </c>
      <c r="C637">
        <v>2025</v>
      </c>
      <c r="D637">
        <v>3</v>
      </c>
      <c r="E637" t="s">
        <v>4622</v>
      </c>
      <c r="F637" t="s">
        <v>4618</v>
      </c>
      <c r="G637" t="s">
        <v>51</v>
      </c>
      <c r="H637" t="s">
        <v>52</v>
      </c>
      <c r="I637" t="s">
        <v>53</v>
      </c>
      <c r="J637" t="s">
        <v>38</v>
      </c>
      <c r="K637" t="s">
        <v>75</v>
      </c>
      <c r="L637" t="s">
        <v>48</v>
      </c>
      <c r="M637" t="s">
        <v>49</v>
      </c>
      <c r="N637">
        <v>4</v>
      </c>
      <c r="O637">
        <v>10535</v>
      </c>
      <c r="P637">
        <v>0</v>
      </c>
      <c r="Q637">
        <v>7590</v>
      </c>
      <c r="R637">
        <v>42140</v>
      </c>
      <c r="S637">
        <v>30360</v>
      </c>
      <c r="T637">
        <v>11780</v>
      </c>
      <c r="U637">
        <v>0.27954437588989084</v>
      </c>
      <c r="V637" t="s">
        <v>42</v>
      </c>
    </row>
    <row r="638" spans="1:22" x14ac:dyDescent="0.3">
      <c r="A638" t="s">
        <v>723</v>
      </c>
      <c r="B638" s="33">
        <v>45106</v>
      </c>
      <c r="C638">
        <v>2023</v>
      </c>
      <c r="D638">
        <v>6</v>
      </c>
      <c r="E638" t="s">
        <v>4630</v>
      </c>
      <c r="F638" t="s">
        <v>4626</v>
      </c>
      <c r="G638" t="s">
        <v>51</v>
      </c>
      <c r="H638" t="s">
        <v>52</v>
      </c>
      <c r="I638" t="s">
        <v>53</v>
      </c>
      <c r="J638" t="s">
        <v>46</v>
      </c>
      <c r="K638" t="s">
        <v>89</v>
      </c>
      <c r="L638" t="s">
        <v>48</v>
      </c>
      <c r="M638" t="s">
        <v>49</v>
      </c>
      <c r="N638">
        <v>2</v>
      </c>
      <c r="O638">
        <v>2192</v>
      </c>
      <c r="P638">
        <v>0.15</v>
      </c>
      <c r="Q638">
        <v>1282</v>
      </c>
      <c r="R638">
        <v>3726.4</v>
      </c>
      <c r="S638">
        <v>2564</v>
      </c>
      <c r="T638">
        <v>1162.4000000000001</v>
      </c>
      <c r="U638">
        <v>0.3119364534134822</v>
      </c>
      <c r="V638" t="s">
        <v>42</v>
      </c>
    </row>
    <row r="639" spans="1:22" x14ac:dyDescent="0.3">
      <c r="A639" t="s">
        <v>3299</v>
      </c>
      <c r="B639" s="33">
        <v>45722</v>
      </c>
      <c r="C639">
        <v>2025</v>
      </c>
      <c r="D639">
        <v>3</v>
      </c>
      <c r="E639" t="s">
        <v>4622</v>
      </c>
      <c r="F639" t="s">
        <v>4618</v>
      </c>
      <c r="G639" t="s">
        <v>51</v>
      </c>
      <c r="H639" t="s">
        <v>52</v>
      </c>
      <c r="I639" t="s">
        <v>53</v>
      </c>
      <c r="J639" t="s">
        <v>81</v>
      </c>
      <c r="K639" t="s">
        <v>94</v>
      </c>
      <c r="L639" t="s">
        <v>76</v>
      </c>
      <c r="M639" t="s">
        <v>56</v>
      </c>
      <c r="N639">
        <v>1</v>
      </c>
      <c r="O639">
        <v>32872</v>
      </c>
      <c r="P639">
        <v>0.2</v>
      </c>
      <c r="Q639">
        <v>21774</v>
      </c>
      <c r="R639">
        <v>26297.600000000002</v>
      </c>
      <c r="S639">
        <v>21774</v>
      </c>
      <c r="T639">
        <v>4523.6000000000022</v>
      </c>
      <c r="U639">
        <v>0.17201569724993923</v>
      </c>
      <c r="V639" t="s">
        <v>42</v>
      </c>
    </row>
    <row r="640" spans="1:22" x14ac:dyDescent="0.3">
      <c r="A640" t="s">
        <v>725</v>
      </c>
      <c r="B640" s="33">
        <v>45106</v>
      </c>
      <c r="C640">
        <v>2023</v>
      </c>
      <c r="D640">
        <v>6</v>
      </c>
      <c r="E640" t="s">
        <v>4630</v>
      </c>
      <c r="F640" t="s">
        <v>4626</v>
      </c>
      <c r="G640" t="s">
        <v>51</v>
      </c>
      <c r="H640" t="s">
        <v>79</v>
      </c>
      <c r="I640" t="s">
        <v>80</v>
      </c>
      <c r="J640" t="s">
        <v>54</v>
      </c>
      <c r="K640" t="s">
        <v>99</v>
      </c>
      <c r="L640" t="s">
        <v>76</v>
      </c>
      <c r="M640" t="s">
        <v>49</v>
      </c>
      <c r="N640">
        <v>1</v>
      </c>
      <c r="O640">
        <v>1734</v>
      </c>
      <c r="P640">
        <v>0.15</v>
      </c>
      <c r="Q640">
        <v>908</v>
      </c>
      <c r="R640">
        <v>1473.8999999999999</v>
      </c>
      <c r="S640">
        <v>908</v>
      </c>
      <c r="T640">
        <v>565.89999999999986</v>
      </c>
      <c r="U640">
        <v>0.38394735056652413</v>
      </c>
      <c r="V640" t="s">
        <v>42</v>
      </c>
    </row>
    <row r="641" spans="1:22" x14ac:dyDescent="0.3">
      <c r="A641" t="s">
        <v>726</v>
      </c>
      <c r="B641" s="33">
        <v>45107</v>
      </c>
      <c r="C641">
        <v>2023</v>
      </c>
      <c r="D641">
        <v>6</v>
      </c>
      <c r="E641" t="s">
        <v>4630</v>
      </c>
      <c r="F641" t="s">
        <v>4626</v>
      </c>
      <c r="G641" t="s">
        <v>51</v>
      </c>
      <c r="H641" t="s">
        <v>79</v>
      </c>
      <c r="I641" t="s">
        <v>80</v>
      </c>
      <c r="J641" t="s">
        <v>38</v>
      </c>
      <c r="K641" t="s">
        <v>104</v>
      </c>
      <c r="L641" t="s">
        <v>48</v>
      </c>
      <c r="M641" t="s">
        <v>56</v>
      </c>
      <c r="N641">
        <v>4</v>
      </c>
      <c r="O641">
        <v>1379</v>
      </c>
      <c r="P641">
        <v>0</v>
      </c>
      <c r="Q641">
        <v>678</v>
      </c>
      <c r="R641">
        <v>5516</v>
      </c>
      <c r="S641">
        <v>2712</v>
      </c>
      <c r="T641">
        <v>2804</v>
      </c>
      <c r="U641">
        <v>0.50833937635968096</v>
      </c>
      <c r="V641" t="s">
        <v>42</v>
      </c>
    </row>
    <row r="642" spans="1:22" x14ac:dyDescent="0.3">
      <c r="A642" t="s">
        <v>3297</v>
      </c>
      <c r="B642" s="33">
        <v>45722</v>
      </c>
      <c r="C642">
        <v>2025</v>
      </c>
      <c r="D642">
        <v>3</v>
      </c>
      <c r="E642" t="s">
        <v>4622</v>
      </c>
      <c r="F642" t="s">
        <v>4618</v>
      </c>
      <c r="G642" t="s">
        <v>51</v>
      </c>
      <c r="H642" t="s">
        <v>106</v>
      </c>
      <c r="I642" t="s">
        <v>107</v>
      </c>
      <c r="J642" t="s">
        <v>46</v>
      </c>
      <c r="K642" t="s">
        <v>61</v>
      </c>
      <c r="L642" t="s">
        <v>76</v>
      </c>
      <c r="M642" t="s">
        <v>41</v>
      </c>
      <c r="N642">
        <v>2</v>
      </c>
      <c r="O642">
        <v>256</v>
      </c>
      <c r="P642">
        <v>0.05</v>
      </c>
      <c r="Q642">
        <v>109</v>
      </c>
      <c r="R642">
        <v>486.4</v>
      </c>
      <c r="S642">
        <v>218</v>
      </c>
      <c r="T642">
        <v>268.39999999999998</v>
      </c>
      <c r="U642">
        <v>0.55180921052631582</v>
      </c>
      <c r="V642" t="s">
        <v>42</v>
      </c>
    </row>
    <row r="643" spans="1:22" x14ac:dyDescent="0.3">
      <c r="A643" t="s">
        <v>3296</v>
      </c>
      <c r="B643" s="33">
        <v>45722</v>
      </c>
      <c r="C643">
        <v>2025</v>
      </c>
      <c r="D643">
        <v>3</v>
      </c>
      <c r="E643" t="s">
        <v>4622</v>
      </c>
      <c r="F643" t="s">
        <v>4618</v>
      </c>
      <c r="G643" t="s">
        <v>51</v>
      </c>
      <c r="H643" t="s">
        <v>52</v>
      </c>
      <c r="I643" t="s">
        <v>53</v>
      </c>
      <c r="J643" t="s">
        <v>38</v>
      </c>
      <c r="K643" t="s">
        <v>104</v>
      </c>
      <c r="L643" t="s">
        <v>48</v>
      </c>
      <c r="M643" t="s">
        <v>56</v>
      </c>
      <c r="N643">
        <v>3</v>
      </c>
      <c r="O643">
        <v>1494</v>
      </c>
      <c r="P643">
        <v>0</v>
      </c>
      <c r="Q643">
        <v>747</v>
      </c>
      <c r="R643">
        <v>4482</v>
      </c>
      <c r="S643">
        <v>2241</v>
      </c>
      <c r="T643">
        <v>2241</v>
      </c>
      <c r="U643">
        <v>0.5</v>
      </c>
      <c r="V643" t="s">
        <v>42</v>
      </c>
    </row>
    <row r="644" spans="1:22" x14ac:dyDescent="0.3">
      <c r="A644" t="s">
        <v>729</v>
      </c>
      <c r="B644" s="33">
        <v>45108</v>
      </c>
      <c r="C644">
        <v>2023</v>
      </c>
      <c r="D644">
        <v>7</v>
      </c>
      <c r="E644" t="s">
        <v>4628</v>
      </c>
      <c r="F644" t="s">
        <v>4624</v>
      </c>
      <c r="G644" t="s">
        <v>51</v>
      </c>
      <c r="H644" t="s">
        <v>79</v>
      </c>
      <c r="I644" t="s">
        <v>80</v>
      </c>
      <c r="J644" t="s">
        <v>81</v>
      </c>
      <c r="K644" t="s">
        <v>82</v>
      </c>
      <c r="L644" t="s">
        <v>48</v>
      </c>
      <c r="M644" t="s">
        <v>49</v>
      </c>
      <c r="N644">
        <v>1</v>
      </c>
      <c r="O644">
        <v>5896</v>
      </c>
      <c r="P644">
        <v>0.2</v>
      </c>
      <c r="Q644">
        <v>3227</v>
      </c>
      <c r="R644">
        <v>4716.8</v>
      </c>
      <c r="S644">
        <v>3227</v>
      </c>
      <c r="T644">
        <v>1489.8000000000002</v>
      </c>
      <c r="U644">
        <v>0.31584972862957938</v>
      </c>
      <c r="V644" t="s">
        <v>42</v>
      </c>
    </row>
    <row r="645" spans="1:22" x14ac:dyDescent="0.3">
      <c r="A645" t="s">
        <v>730</v>
      </c>
      <c r="B645" s="33">
        <v>45108</v>
      </c>
      <c r="C645">
        <v>2023</v>
      </c>
      <c r="D645">
        <v>7</v>
      </c>
      <c r="E645" t="s">
        <v>4628</v>
      </c>
      <c r="F645" t="s">
        <v>4624</v>
      </c>
      <c r="G645" t="s">
        <v>51</v>
      </c>
      <c r="H645" t="s">
        <v>52</v>
      </c>
      <c r="I645" t="s">
        <v>53</v>
      </c>
      <c r="J645" t="s">
        <v>38</v>
      </c>
      <c r="K645" t="s">
        <v>118</v>
      </c>
      <c r="L645" t="s">
        <v>40</v>
      </c>
      <c r="M645" t="s">
        <v>41</v>
      </c>
      <c r="N645">
        <v>1</v>
      </c>
      <c r="O645">
        <v>17128</v>
      </c>
      <c r="P645">
        <v>0.05</v>
      </c>
      <c r="Q645">
        <v>13489</v>
      </c>
      <c r="R645">
        <v>16271.599999999999</v>
      </c>
      <c r="S645">
        <v>13489</v>
      </c>
      <c r="T645">
        <v>2782.5999999999985</v>
      </c>
      <c r="U645">
        <v>0.17100961183903235</v>
      </c>
      <c r="V645" t="s">
        <v>42</v>
      </c>
    </row>
    <row r="646" spans="1:22" x14ac:dyDescent="0.3">
      <c r="A646" t="s">
        <v>3295</v>
      </c>
      <c r="B646" s="33">
        <v>45721</v>
      </c>
      <c r="C646">
        <v>2025</v>
      </c>
      <c r="D646">
        <v>3</v>
      </c>
      <c r="E646" t="s">
        <v>4622</v>
      </c>
      <c r="F646" t="s">
        <v>4618</v>
      </c>
      <c r="G646" t="s">
        <v>51</v>
      </c>
      <c r="H646" t="s">
        <v>106</v>
      </c>
      <c r="I646" t="s">
        <v>107</v>
      </c>
      <c r="J646" t="s">
        <v>46</v>
      </c>
      <c r="K646" t="s">
        <v>61</v>
      </c>
      <c r="L646" t="s">
        <v>40</v>
      </c>
      <c r="M646" t="s">
        <v>56</v>
      </c>
      <c r="N646">
        <v>2</v>
      </c>
      <c r="O646">
        <v>233</v>
      </c>
      <c r="P646">
        <v>0.05</v>
      </c>
      <c r="Q646">
        <v>98</v>
      </c>
      <c r="R646">
        <v>442.7</v>
      </c>
      <c r="S646">
        <v>196</v>
      </c>
      <c r="T646">
        <v>246.7</v>
      </c>
      <c r="U646">
        <v>0.55726225434831711</v>
      </c>
      <c r="V646" t="s">
        <v>42</v>
      </c>
    </row>
    <row r="647" spans="1:22" x14ac:dyDescent="0.3">
      <c r="A647" t="s">
        <v>3291</v>
      </c>
      <c r="B647" s="33">
        <v>45721</v>
      </c>
      <c r="C647">
        <v>2025</v>
      </c>
      <c r="D647">
        <v>3</v>
      </c>
      <c r="E647" t="s">
        <v>4622</v>
      </c>
      <c r="F647" t="s">
        <v>4618</v>
      </c>
      <c r="G647" t="s">
        <v>51</v>
      </c>
      <c r="H647" t="s">
        <v>79</v>
      </c>
      <c r="I647" t="s">
        <v>80</v>
      </c>
      <c r="J647" t="s">
        <v>38</v>
      </c>
      <c r="K647" t="s">
        <v>75</v>
      </c>
      <c r="L647" t="s">
        <v>76</v>
      </c>
      <c r="M647" t="s">
        <v>41</v>
      </c>
      <c r="N647">
        <v>2</v>
      </c>
      <c r="O647">
        <v>10965</v>
      </c>
      <c r="P647">
        <v>0.05</v>
      </c>
      <c r="Q647">
        <v>8023</v>
      </c>
      <c r="R647">
        <v>20833.5</v>
      </c>
      <c r="S647">
        <v>16046</v>
      </c>
      <c r="T647">
        <v>4787.5</v>
      </c>
      <c r="U647">
        <v>0.22979816161470709</v>
      </c>
      <c r="V647" t="s">
        <v>42</v>
      </c>
    </row>
    <row r="648" spans="1:22" x14ac:dyDescent="0.3">
      <c r="A648" t="s">
        <v>733</v>
      </c>
      <c r="B648" s="33">
        <v>45109</v>
      </c>
      <c r="C648">
        <v>2023</v>
      </c>
      <c r="D648">
        <v>7</v>
      </c>
      <c r="E648" t="s">
        <v>4628</v>
      </c>
      <c r="F648" t="s">
        <v>4624</v>
      </c>
      <c r="G648" t="s">
        <v>51</v>
      </c>
      <c r="H648" t="s">
        <v>106</v>
      </c>
      <c r="I648" t="s">
        <v>107</v>
      </c>
      <c r="J648" t="s">
        <v>54</v>
      </c>
      <c r="K648" t="s">
        <v>99</v>
      </c>
      <c r="L648" t="s">
        <v>40</v>
      </c>
      <c r="M648" t="s">
        <v>56</v>
      </c>
      <c r="N648">
        <v>1</v>
      </c>
      <c r="O648">
        <v>1666</v>
      </c>
      <c r="P648">
        <v>0.1</v>
      </c>
      <c r="Q648">
        <v>850</v>
      </c>
      <c r="R648">
        <v>1499.4</v>
      </c>
      <c r="S648">
        <v>850</v>
      </c>
      <c r="T648">
        <v>649.40000000000009</v>
      </c>
      <c r="U648">
        <v>0.43310657596371888</v>
      </c>
      <c r="V648" t="s">
        <v>42</v>
      </c>
    </row>
    <row r="649" spans="1:22" x14ac:dyDescent="0.3">
      <c r="A649" t="s">
        <v>734</v>
      </c>
      <c r="B649" s="33">
        <v>45109</v>
      </c>
      <c r="C649">
        <v>2023</v>
      </c>
      <c r="D649">
        <v>7</v>
      </c>
      <c r="E649" t="s">
        <v>4628</v>
      </c>
      <c r="F649" t="s">
        <v>4624</v>
      </c>
      <c r="G649" t="s">
        <v>51</v>
      </c>
      <c r="H649" t="s">
        <v>52</v>
      </c>
      <c r="I649" t="s">
        <v>53</v>
      </c>
      <c r="J649" t="s">
        <v>81</v>
      </c>
      <c r="K649" t="s">
        <v>82</v>
      </c>
      <c r="L649" t="s">
        <v>76</v>
      </c>
      <c r="M649" t="s">
        <v>41</v>
      </c>
      <c r="N649">
        <v>1</v>
      </c>
      <c r="O649">
        <v>6647</v>
      </c>
      <c r="P649">
        <v>0.35</v>
      </c>
      <c r="Q649">
        <v>3582</v>
      </c>
      <c r="R649">
        <v>4320.55</v>
      </c>
      <c r="S649">
        <v>3582</v>
      </c>
      <c r="T649">
        <v>738.55000000000018</v>
      </c>
      <c r="U649">
        <v>0.17093888509564759</v>
      </c>
      <c r="V649" t="s">
        <v>42</v>
      </c>
    </row>
    <row r="650" spans="1:22" x14ac:dyDescent="0.3">
      <c r="A650" t="s">
        <v>3290</v>
      </c>
      <c r="B650" s="33">
        <v>45720</v>
      </c>
      <c r="C650">
        <v>2025</v>
      </c>
      <c r="D650">
        <v>3</v>
      </c>
      <c r="E650" t="s">
        <v>4622</v>
      </c>
      <c r="F650" t="s">
        <v>4618</v>
      </c>
      <c r="G650" t="s">
        <v>51</v>
      </c>
      <c r="H650" t="s">
        <v>52</v>
      </c>
      <c r="I650" t="s">
        <v>53</v>
      </c>
      <c r="J650" t="s">
        <v>46</v>
      </c>
      <c r="K650" t="s">
        <v>89</v>
      </c>
      <c r="L650" t="s">
        <v>76</v>
      </c>
      <c r="M650" t="s">
        <v>49</v>
      </c>
      <c r="N650">
        <v>1</v>
      </c>
      <c r="O650">
        <v>2038</v>
      </c>
      <c r="P650">
        <v>0.05</v>
      </c>
      <c r="Q650">
        <v>1184</v>
      </c>
      <c r="R650">
        <v>1936.1</v>
      </c>
      <c r="S650">
        <v>1184</v>
      </c>
      <c r="T650">
        <v>752.09999999999991</v>
      </c>
      <c r="U650">
        <v>0.38846133980682812</v>
      </c>
      <c r="V650" t="s">
        <v>42</v>
      </c>
    </row>
    <row r="651" spans="1:22" x14ac:dyDescent="0.3">
      <c r="A651" t="s">
        <v>736</v>
      </c>
      <c r="B651" s="33">
        <v>45110</v>
      </c>
      <c r="C651">
        <v>2023</v>
      </c>
      <c r="D651">
        <v>7</v>
      </c>
      <c r="E651" t="s">
        <v>4628</v>
      </c>
      <c r="F651" t="s">
        <v>4624</v>
      </c>
      <c r="G651" t="s">
        <v>51</v>
      </c>
      <c r="H651" t="s">
        <v>79</v>
      </c>
      <c r="I651" t="s">
        <v>80</v>
      </c>
      <c r="J651" t="s">
        <v>46</v>
      </c>
      <c r="K651" t="s">
        <v>66</v>
      </c>
      <c r="L651" t="s">
        <v>40</v>
      </c>
      <c r="M651" t="s">
        <v>56</v>
      </c>
      <c r="N651">
        <v>3</v>
      </c>
      <c r="O651">
        <v>281</v>
      </c>
      <c r="P651">
        <v>0.15</v>
      </c>
      <c r="Q651">
        <v>113</v>
      </c>
      <c r="R651">
        <v>716.55</v>
      </c>
      <c r="S651">
        <v>339</v>
      </c>
      <c r="T651">
        <v>377.54999999999995</v>
      </c>
      <c r="U651">
        <v>0.52689972786267525</v>
      </c>
      <c r="V651" t="s">
        <v>42</v>
      </c>
    </row>
    <row r="652" spans="1:22" x14ac:dyDescent="0.3">
      <c r="A652" t="s">
        <v>3277</v>
      </c>
      <c r="B652" s="33">
        <v>45719</v>
      </c>
      <c r="C652">
        <v>2025</v>
      </c>
      <c r="D652">
        <v>3</v>
      </c>
      <c r="E652" t="s">
        <v>4622</v>
      </c>
      <c r="F652" t="s">
        <v>4618</v>
      </c>
      <c r="G652" t="s">
        <v>51</v>
      </c>
      <c r="H652" t="s">
        <v>52</v>
      </c>
      <c r="I652" t="s">
        <v>53</v>
      </c>
      <c r="J652" t="s">
        <v>81</v>
      </c>
      <c r="K652" t="s">
        <v>82</v>
      </c>
      <c r="L652" t="s">
        <v>76</v>
      </c>
      <c r="M652" t="s">
        <v>41</v>
      </c>
      <c r="N652">
        <v>4</v>
      </c>
      <c r="O652">
        <v>6034</v>
      </c>
      <c r="P652">
        <v>0.35</v>
      </c>
      <c r="Q652">
        <v>3359</v>
      </c>
      <c r="R652">
        <v>15688.4</v>
      </c>
      <c r="S652">
        <v>13436</v>
      </c>
      <c r="T652">
        <v>2252.3999999999996</v>
      </c>
      <c r="U652">
        <v>0.14357104612325028</v>
      </c>
      <c r="V652" t="s">
        <v>42</v>
      </c>
    </row>
    <row r="653" spans="1:22" x14ac:dyDescent="0.3">
      <c r="A653" t="s">
        <v>3275</v>
      </c>
      <c r="B653" s="33">
        <v>45718</v>
      </c>
      <c r="C653">
        <v>2025</v>
      </c>
      <c r="D653">
        <v>3</v>
      </c>
      <c r="E653" t="s">
        <v>4622</v>
      </c>
      <c r="F653" t="s">
        <v>4618</v>
      </c>
      <c r="G653" t="s">
        <v>51</v>
      </c>
      <c r="H653" t="s">
        <v>106</v>
      </c>
      <c r="I653" t="s">
        <v>107</v>
      </c>
      <c r="J653" t="s">
        <v>81</v>
      </c>
      <c r="K653" t="s">
        <v>82</v>
      </c>
      <c r="L653" t="s">
        <v>76</v>
      </c>
      <c r="M653" t="s">
        <v>56</v>
      </c>
      <c r="N653">
        <v>1</v>
      </c>
      <c r="O653">
        <v>6392</v>
      </c>
      <c r="P653">
        <v>0.3</v>
      </c>
      <c r="Q653">
        <v>3521</v>
      </c>
      <c r="R653">
        <v>4474.3999999999996</v>
      </c>
      <c r="S653">
        <v>3521</v>
      </c>
      <c r="T653">
        <v>953.39999999999964</v>
      </c>
      <c r="U653">
        <v>0.21307884856070081</v>
      </c>
      <c r="V653" t="s">
        <v>42</v>
      </c>
    </row>
    <row r="654" spans="1:22" x14ac:dyDescent="0.3">
      <c r="A654" t="s">
        <v>739</v>
      </c>
      <c r="B654" s="33">
        <v>45111</v>
      </c>
      <c r="C654">
        <v>2023</v>
      </c>
      <c r="D654">
        <v>7</v>
      </c>
      <c r="E654" t="s">
        <v>4628</v>
      </c>
      <c r="F654" t="s">
        <v>4624</v>
      </c>
      <c r="G654" t="s">
        <v>51</v>
      </c>
      <c r="H654" t="s">
        <v>79</v>
      </c>
      <c r="I654" t="s">
        <v>80</v>
      </c>
      <c r="J654" t="s">
        <v>54</v>
      </c>
      <c r="K654" t="s">
        <v>99</v>
      </c>
      <c r="L654" t="s">
        <v>40</v>
      </c>
      <c r="M654" t="s">
        <v>41</v>
      </c>
      <c r="N654">
        <v>1</v>
      </c>
      <c r="O654">
        <v>1956</v>
      </c>
      <c r="P654">
        <v>0.05</v>
      </c>
      <c r="Q654">
        <v>999</v>
      </c>
      <c r="R654">
        <v>1858.1999999999998</v>
      </c>
      <c r="S654">
        <v>999</v>
      </c>
      <c r="T654">
        <v>859.19999999999982</v>
      </c>
      <c r="U654">
        <v>0.4623829512431385</v>
      </c>
      <c r="V654" t="s">
        <v>120</v>
      </c>
    </row>
    <row r="655" spans="1:22" x14ac:dyDescent="0.3">
      <c r="A655" t="s">
        <v>3274</v>
      </c>
      <c r="B655" s="33">
        <v>45718</v>
      </c>
      <c r="C655">
        <v>2025</v>
      </c>
      <c r="D655">
        <v>3</v>
      </c>
      <c r="E655" t="s">
        <v>4622</v>
      </c>
      <c r="F655" t="s">
        <v>4618</v>
      </c>
      <c r="G655" t="s">
        <v>51</v>
      </c>
      <c r="H655" t="s">
        <v>79</v>
      </c>
      <c r="I655" t="s">
        <v>80</v>
      </c>
      <c r="J655" t="s">
        <v>81</v>
      </c>
      <c r="K655" t="s">
        <v>94</v>
      </c>
      <c r="L655" t="s">
        <v>76</v>
      </c>
      <c r="M655" t="s">
        <v>41</v>
      </c>
      <c r="N655">
        <v>2</v>
      </c>
      <c r="O655">
        <v>28999</v>
      </c>
      <c r="P655">
        <v>0.25</v>
      </c>
      <c r="Q655">
        <v>19312</v>
      </c>
      <c r="R655">
        <v>43498.5</v>
      </c>
      <c r="S655">
        <v>38624</v>
      </c>
      <c r="T655">
        <v>4874.5</v>
      </c>
      <c r="U655">
        <v>0.1120613354483488</v>
      </c>
      <c r="V655" t="s">
        <v>42</v>
      </c>
    </row>
    <row r="656" spans="1:22" x14ac:dyDescent="0.3">
      <c r="A656" t="s">
        <v>741</v>
      </c>
      <c r="B656" s="33">
        <v>45111</v>
      </c>
      <c r="C656">
        <v>2023</v>
      </c>
      <c r="D656">
        <v>7</v>
      </c>
      <c r="E656" t="s">
        <v>4628</v>
      </c>
      <c r="F656" t="s">
        <v>4624</v>
      </c>
      <c r="G656" t="s">
        <v>51</v>
      </c>
      <c r="H656" t="s">
        <v>106</v>
      </c>
      <c r="I656" t="s">
        <v>107</v>
      </c>
      <c r="J656" t="s">
        <v>46</v>
      </c>
      <c r="K656" t="s">
        <v>89</v>
      </c>
      <c r="L656" t="s">
        <v>76</v>
      </c>
      <c r="M656" t="s">
        <v>41</v>
      </c>
      <c r="N656">
        <v>1</v>
      </c>
      <c r="O656">
        <v>2252</v>
      </c>
      <c r="P656">
        <v>0.05</v>
      </c>
      <c r="Q656">
        <v>1274</v>
      </c>
      <c r="R656">
        <v>2139.4</v>
      </c>
      <c r="S656">
        <v>1274</v>
      </c>
      <c r="T656">
        <v>865.40000000000009</v>
      </c>
      <c r="U656">
        <v>0.40450593624380671</v>
      </c>
      <c r="V656" t="s">
        <v>42</v>
      </c>
    </row>
    <row r="657" spans="1:22" x14ac:dyDescent="0.3">
      <c r="A657" t="s">
        <v>3273</v>
      </c>
      <c r="B657" s="33">
        <v>45718</v>
      </c>
      <c r="C657">
        <v>2025</v>
      </c>
      <c r="D657">
        <v>3</v>
      </c>
      <c r="E657" t="s">
        <v>4622</v>
      </c>
      <c r="F657" t="s">
        <v>4618</v>
      </c>
      <c r="G657" t="s">
        <v>51</v>
      </c>
      <c r="H657" t="s">
        <v>79</v>
      </c>
      <c r="I657" t="s">
        <v>80</v>
      </c>
      <c r="J657" t="s">
        <v>38</v>
      </c>
      <c r="K657" t="s">
        <v>104</v>
      </c>
      <c r="L657" t="s">
        <v>40</v>
      </c>
      <c r="M657" t="s">
        <v>56</v>
      </c>
      <c r="N657">
        <v>1</v>
      </c>
      <c r="O657">
        <v>1482</v>
      </c>
      <c r="P657">
        <v>0</v>
      </c>
      <c r="Q657">
        <v>760</v>
      </c>
      <c r="R657">
        <v>1482</v>
      </c>
      <c r="S657">
        <v>760</v>
      </c>
      <c r="T657">
        <v>722</v>
      </c>
      <c r="U657">
        <v>0.48717948717948717</v>
      </c>
      <c r="V657" t="s">
        <v>42</v>
      </c>
    </row>
    <row r="658" spans="1:22" x14ac:dyDescent="0.3">
      <c r="A658" t="s">
        <v>743</v>
      </c>
      <c r="B658" s="33">
        <v>45112</v>
      </c>
      <c r="C658">
        <v>2023</v>
      </c>
      <c r="D658">
        <v>7</v>
      </c>
      <c r="E658" t="s">
        <v>4628</v>
      </c>
      <c r="F658" t="s">
        <v>4624</v>
      </c>
      <c r="G658" t="s">
        <v>51</v>
      </c>
      <c r="H658" t="s">
        <v>106</v>
      </c>
      <c r="I658" t="s">
        <v>107</v>
      </c>
      <c r="J658" t="s">
        <v>46</v>
      </c>
      <c r="K658" t="s">
        <v>61</v>
      </c>
      <c r="L658" t="s">
        <v>48</v>
      </c>
      <c r="M658" t="s">
        <v>49</v>
      </c>
      <c r="N658">
        <v>1</v>
      </c>
      <c r="O658">
        <v>243</v>
      </c>
      <c r="P658">
        <v>0.15</v>
      </c>
      <c r="Q658">
        <v>103</v>
      </c>
      <c r="R658">
        <v>206.54999999999998</v>
      </c>
      <c r="S658">
        <v>103</v>
      </c>
      <c r="T658">
        <v>103.54999999999998</v>
      </c>
      <c r="U658">
        <v>0.50133139675623328</v>
      </c>
      <c r="V658" t="s">
        <v>42</v>
      </c>
    </row>
    <row r="659" spans="1:22" x14ac:dyDescent="0.3">
      <c r="A659" t="s">
        <v>744</v>
      </c>
      <c r="B659" s="33">
        <v>45112</v>
      </c>
      <c r="C659">
        <v>2023</v>
      </c>
      <c r="D659">
        <v>7</v>
      </c>
      <c r="E659" t="s">
        <v>4628</v>
      </c>
      <c r="F659" t="s">
        <v>4624</v>
      </c>
      <c r="G659" t="s">
        <v>51</v>
      </c>
      <c r="H659" t="s">
        <v>52</v>
      </c>
      <c r="I659" t="s">
        <v>53</v>
      </c>
      <c r="J659" t="s">
        <v>38</v>
      </c>
      <c r="K659" t="s">
        <v>39</v>
      </c>
      <c r="L659" t="s">
        <v>40</v>
      </c>
      <c r="M659" t="s">
        <v>49</v>
      </c>
      <c r="N659">
        <v>2</v>
      </c>
      <c r="O659">
        <v>47432</v>
      </c>
      <c r="P659">
        <v>0</v>
      </c>
      <c r="Q659">
        <v>41229</v>
      </c>
      <c r="R659">
        <v>94864</v>
      </c>
      <c r="S659">
        <v>82458</v>
      </c>
      <c r="T659">
        <v>12406</v>
      </c>
      <c r="U659">
        <v>0.13077669084162591</v>
      </c>
      <c r="V659" t="s">
        <v>42</v>
      </c>
    </row>
    <row r="660" spans="1:22" x14ac:dyDescent="0.3">
      <c r="A660" t="s">
        <v>3272</v>
      </c>
      <c r="B660" s="33">
        <v>45718</v>
      </c>
      <c r="C660">
        <v>2025</v>
      </c>
      <c r="D660">
        <v>3</v>
      </c>
      <c r="E660" t="s">
        <v>4622</v>
      </c>
      <c r="F660" t="s">
        <v>4618</v>
      </c>
      <c r="G660" t="s">
        <v>51</v>
      </c>
      <c r="H660" t="s">
        <v>52</v>
      </c>
      <c r="I660" t="s">
        <v>53</v>
      </c>
      <c r="J660" t="s">
        <v>81</v>
      </c>
      <c r="K660" t="s">
        <v>94</v>
      </c>
      <c r="L660" t="s">
        <v>40</v>
      </c>
      <c r="M660" t="s">
        <v>56</v>
      </c>
      <c r="N660">
        <v>2</v>
      </c>
      <c r="O660">
        <v>34397</v>
      </c>
      <c r="P660">
        <v>0.3</v>
      </c>
      <c r="Q660">
        <v>23219</v>
      </c>
      <c r="R660">
        <v>48155.799999999996</v>
      </c>
      <c r="S660">
        <v>46438</v>
      </c>
      <c r="T660">
        <v>1717.7999999999956</v>
      </c>
      <c r="U660">
        <v>3.5671715556589149E-2</v>
      </c>
      <c r="V660" t="s">
        <v>42</v>
      </c>
    </row>
    <row r="661" spans="1:22" x14ac:dyDescent="0.3">
      <c r="A661" t="s">
        <v>3270</v>
      </c>
      <c r="B661" s="33">
        <v>45718</v>
      </c>
      <c r="C661">
        <v>2025</v>
      </c>
      <c r="D661">
        <v>3</v>
      </c>
      <c r="E661" t="s">
        <v>4622</v>
      </c>
      <c r="F661" t="s">
        <v>4618</v>
      </c>
      <c r="G661" t="s">
        <v>51</v>
      </c>
      <c r="H661" t="s">
        <v>52</v>
      </c>
      <c r="I661" t="s">
        <v>53</v>
      </c>
      <c r="J661" t="s">
        <v>54</v>
      </c>
      <c r="K661" t="s">
        <v>84</v>
      </c>
      <c r="L661" t="s">
        <v>40</v>
      </c>
      <c r="M661" t="s">
        <v>49</v>
      </c>
      <c r="N661">
        <v>1</v>
      </c>
      <c r="O661">
        <v>2223</v>
      </c>
      <c r="P661">
        <v>0.1</v>
      </c>
      <c r="Q661">
        <v>1137</v>
      </c>
      <c r="R661">
        <v>2000.7</v>
      </c>
      <c r="S661">
        <v>1137</v>
      </c>
      <c r="T661">
        <v>863.7</v>
      </c>
      <c r="U661">
        <v>0.43169890538311595</v>
      </c>
      <c r="V661" t="s">
        <v>42</v>
      </c>
    </row>
    <row r="662" spans="1:22" x14ac:dyDescent="0.3">
      <c r="A662" t="s">
        <v>3268</v>
      </c>
      <c r="B662" s="33">
        <v>45717</v>
      </c>
      <c r="C662">
        <v>2025</v>
      </c>
      <c r="D662">
        <v>3</v>
      </c>
      <c r="E662" t="s">
        <v>4622</v>
      </c>
      <c r="F662" t="s">
        <v>4618</v>
      </c>
      <c r="G662" t="s">
        <v>51</v>
      </c>
      <c r="H662" t="s">
        <v>79</v>
      </c>
      <c r="I662" t="s">
        <v>80</v>
      </c>
      <c r="J662" t="s">
        <v>38</v>
      </c>
      <c r="K662" t="s">
        <v>118</v>
      </c>
      <c r="L662" t="s">
        <v>40</v>
      </c>
      <c r="M662" t="s">
        <v>41</v>
      </c>
      <c r="N662">
        <v>1</v>
      </c>
      <c r="O662">
        <v>17207</v>
      </c>
      <c r="P662">
        <v>0.05</v>
      </c>
      <c r="Q662">
        <v>13278</v>
      </c>
      <c r="R662">
        <v>16346.65</v>
      </c>
      <c r="S662">
        <v>13278</v>
      </c>
      <c r="T662">
        <v>3068.6499999999996</v>
      </c>
      <c r="U662">
        <v>0.18772347851088753</v>
      </c>
      <c r="V662" t="s">
        <v>42</v>
      </c>
    </row>
    <row r="663" spans="1:22" x14ac:dyDescent="0.3">
      <c r="A663" t="s">
        <v>748</v>
      </c>
      <c r="B663" s="33">
        <v>45113</v>
      </c>
      <c r="C663">
        <v>2023</v>
      </c>
      <c r="D663">
        <v>7</v>
      </c>
      <c r="E663" t="s">
        <v>4628</v>
      </c>
      <c r="F663" t="s">
        <v>4624</v>
      </c>
      <c r="G663" t="s">
        <v>51</v>
      </c>
      <c r="H663" t="s">
        <v>79</v>
      </c>
      <c r="I663" t="s">
        <v>80</v>
      </c>
      <c r="J663" t="s">
        <v>81</v>
      </c>
      <c r="K663" t="s">
        <v>82</v>
      </c>
      <c r="L663" t="s">
        <v>40</v>
      </c>
      <c r="M663" t="s">
        <v>49</v>
      </c>
      <c r="N663">
        <v>1</v>
      </c>
      <c r="O663">
        <v>7026</v>
      </c>
      <c r="P663">
        <v>0.35</v>
      </c>
      <c r="Q663">
        <v>3911</v>
      </c>
      <c r="R663">
        <v>4566.9000000000005</v>
      </c>
      <c r="S663">
        <v>3911</v>
      </c>
      <c r="T663">
        <v>655.90000000000055</v>
      </c>
      <c r="U663">
        <v>0.14362039895771758</v>
      </c>
      <c r="V663" t="s">
        <v>42</v>
      </c>
    </row>
    <row r="664" spans="1:22" x14ac:dyDescent="0.3">
      <c r="A664" t="s">
        <v>3259</v>
      </c>
      <c r="B664" s="33">
        <v>45715</v>
      </c>
      <c r="C664">
        <v>2025</v>
      </c>
      <c r="D664">
        <v>2</v>
      </c>
      <c r="E664" t="s">
        <v>4620</v>
      </c>
      <c r="F664" t="s">
        <v>4618</v>
      </c>
      <c r="G664" t="s">
        <v>51</v>
      </c>
      <c r="H664" t="s">
        <v>79</v>
      </c>
      <c r="I664" t="s">
        <v>80</v>
      </c>
      <c r="J664" t="s">
        <v>46</v>
      </c>
      <c r="K664" t="s">
        <v>66</v>
      </c>
      <c r="L664" t="s">
        <v>48</v>
      </c>
      <c r="M664" t="s">
        <v>41</v>
      </c>
      <c r="N664">
        <v>2</v>
      </c>
      <c r="O664">
        <v>302</v>
      </c>
      <c r="P664">
        <v>0.2</v>
      </c>
      <c r="Q664">
        <v>118</v>
      </c>
      <c r="R664">
        <v>483.20000000000005</v>
      </c>
      <c r="S664">
        <v>236</v>
      </c>
      <c r="T664">
        <v>247.20000000000005</v>
      </c>
      <c r="U664">
        <v>0.51158940397350994</v>
      </c>
      <c r="V664" t="s">
        <v>42</v>
      </c>
    </row>
    <row r="665" spans="1:22" x14ac:dyDescent="0.3">
      <c r="A665" t="s">
        <v>750</v>
      </c>
      <c r="B665" s="33">
        <v>45113</v>
      </c>
      <c r="C665">
        <v>2023</v>
      </c>
      <c r="D665">
        <v>7</v>
      </c>
      <c r="E665" t="s">
        <v>4628</v>
      </c>
      <c r="F665" t="s">
        <v>4624</v>
      </c>
      <c r="G665" t="s">
        <v>51</v>
      </c>
      <c r="H665" t="s">
        <v>106</v>
      </c>
      <c r="I665" t="s">
        <v>107</v>
      </c>
      <c r="J665" t="s">
        <v>46</v>
      </c>
      <c r="K665" t="s">
        <v>61</v>
      </c>
      <c r="L665" t="s">
        <v>76</v>
      </c>
      <c r="M665" t="s">
        <v>41</v>
      </c>
      <c r="N665">
        <v>1</v>
      </c>
      <c r="O665">
        <v>233</v>
      </c>
      <c r="P665">
        <v>0.05</v>
      </c>
      <c r="Q665">
        <v>98</v>
      </c>
      <c r="R665">
        <v>221.35</v>
      </c>
      <c r="S665">
        <v>98</v>
      </c>
      <c r="T665">
        <v>123.35</v>
      </c>
      <c r="U665">
        <v>0.55726225434831711</v>
      </c>
      <c r="V665" t="s">
        <v>42</v>
      </c>
    </row>
    <row r="666" spans="1:22" x14ac:dyDescent="0.3">
      <c r="A666" t="s">
        <v>3257</v>
      </c>
      <c r="B666" s="33">
        <v>45715</v>
      </c>
      <c r="C666">
        <v>2025</v>
      </c>
      <c r="D666">
        <v>2</v>
      </c>
      <c r="E666" t="s">
        <v>4620</v>
      </c>
      <c r="F666" t="s">
        <v>4618</v>
      </c>
      <c r="G666" t="s">
        <v>51</v>
      </c>
      <c r="H666" t="s">
        <v>52</v>
      </c>
      <c r="I666" t="s">
        <v>53</v>
      </c>
      <c r="J666" t="s">
        <v>38</v>
      </c>
      <c r="K666" t="s">
        <v>75</v>
      </c>
      <c r="L666" t="s">
        <v>76</v>
      </c>
      <c r="M666" t="s">
        <v>41</v>
      </c>
      <c r="N666">
        <v>1</v>
      </c>
      <c r="O666">
        <v>11464</v>
      </c>
      <c r="P666">
        <v>0.05</v>
      </c>
      <c r="Q666">
        <v>8566</v>
      </c>
      <c r="R666">
        <v>10890.8</v>
      </c>
      <c r="S666">
        <v>8566</v>
      </c>
      <c r="T666">
        <v>2324.7999999999993</v>
      </c>
      <c r="U666">
        <v>0.21346457560509782</v>
      </c>
      <c r="V666" t="s">
        <v>42</v>
      </c>
    </row>
    <row r="667" spans="1:22" x14ac:dyDescent="0.3">
      <c r="A667" t="s">
        <v>752</v>
      </c>
      <c r="B667" s="33">
        <v>45114</v>
      </c>
      <c r="C667">
        <v>2023</v>
      </c>
      <c r="D667">
        <v>7</v>
      </c>
      <c r="E667" t="s">
        <v>4628</v>
      </c>
      <c r="F667" t="s">
        <v>4624</v>
      </c>
      <c r="G667" t="s">
        <v>51</v>
      </c>
      <c r="H667" t="s">
        <v>106</v>
      </c>
      <c r="I667" t="s">
        <v>107</v>
      </c>
      <c r="J667" t="s">
        <v>46</v>
      </c>
      <c r="K667" t="s">
        <v>89</v>
      </c>
      <c r="L667" t="s">
        <v>40</v>
      </c>
      <c r="M667" t="s">
        <v>49</v>
      </c>
      <c r="N667">
        <v>2</v>
      </c>
      <c r="O667">
        <v>1987</v>
      </c>
      <c r="P667">
        <v>0</v>
      </c>
      <c r="Q667">
        <v>1178</v>
      </c>
      <c r="R667">
        <v>3974</v>
      </c>
      <c r="S667">
        <v>2356</v>
      </c>
      <c r="T667">
        <v>1618</v>
      </c>
      <c r="U667">
        <v>0.40714645193759436</v>
      </c>
      <c r="V667" t="s">
        <v>120</v>
      </c>
    </row>
    <row r="668" spans="1:22" x14ac:dyDescent="0.3">
      <c r="A668" t="s">
        <v>753</v>
      </c>
      <c r="B668" s="33">
        <v>45114</v>
      </c>
      <c r="C668">
        <v>2023</v>
      </c>
      <c r="D668">
        <v>7</v>
      </c>
      <c r="E668" t="s">
        <v>4628</v>
      </c>
      <c r="F668" t="s">
        <v>4624</v>
      </c>
      <c r="G668" t="s">
        <v>51</v>
      </c>
      <c r="H668" t="s">
        <v>52</v>
      </c>
      <c r="I668" t="s">
        <v>53</v>
      </c>
      <c r="J668" t="s">
        <v>38</v>
      </c>
      <c r="K668" t="s">
        <v>39</v>
      </c>
      <c r="L668" t="s">
        <v>76</v>
      </c>
      <c r="M668" t="s">
        <v>49</v>
      </c>
      <c r="N668">
        <v>8</v>
      </c>
      <c r="O668">
        <v>56040</v>
      </c>
      <c r="P668">
        <v>0.15</v>
      </c>
      <c r="Q668">
        <v>48292</v>
      </c>
      <c r="R668">
        <v>381072</v>
      </c>
      <c r="S668">
        <v>386336</v>
      </c>
      <c r="T668">
        <v>-5264</v>
      </c>
      <c r="U668">
        <v>-1.3813662509971869E-2</v>
      </c>
      <c r="V668" t="s">
        <v>42</v>
      </c>
    </row>
    <row r="669" spans="1:22" x14ac:dyDescent="0.3">
      <c r="A669" t="s">
        <v>754</v>
      </c>
      <c r="B669" s="33">
        <v>45114</v>
      </c>
      <c r="C669">
        <v>2023</v>
      </c>
      <c r="D669">
        <v>7</v>
      </c>
      <c r="E669" t="s">
        <v>4628</v>
      </c>
      <c r="F669" t="s">
        <v>4624</v>
      </c>
      <c r="G669" t="s">
        <v>51</v>
      </c>
      <c r="H669" t="s">
        <v>79</v>
      </c>
      <c r="I669" t="s">
        <v>80</v>
      </c>
      <c r="J669" t="s">
        <v>38</v>
      </c>
      <c r="K669" t="s">
        <v>75</v>
      </c>
      <c r="L669" t="s">
        <v>76</v>
      </c>
      <c r="M669" t="s">
        <v>41</v>
      </c>
      <c r="N669">
        <v>3</v>
      </c>
      <c r="O669">
        <v>12028</v>
      </c>
      <c r="P669">
        <v>0.15</v>
      </c>
      <c r="Q669">
        <v>9071</v>
      </c>
      <c r="R669">
        <v>30671.399999999998</v>
      </c>
      <c r="S669">
        <v>27213</v>
      </c>
      <c r="T669">
        <v>3458.3999999999978</v>
      </c>
      <c r="U669">
        <v>0.11275650932138728</v>
      </c>
      <c r="V669" t="s">
        <v>42</v>
      </c>
    </row>
    <row r="670" spans="1:22" x14ac:dyDescent="0.3">
      <c r="A670" t="s">
        <v>3254</v>
      </c>
      <c r="B670" s="33">
        <v>45714</v>
      </c>
      <c r="C670">
        <v>2025</v>
      </c>
      <c r="D670">
        <v>2</v>
      </c>
      <c r="E670" t="s">
        <v>4620</v>
      </c>
      <c r="F670" t="s">
        <v>4618</v>
      </c>
      <c r="G670" t="s">
        <v>51</v>
      </c>
      <c r="H670" t="s">
        <v>79</v>
      </c>
      <c r="I670" t="s">
        <v>80</v>
      </c>
      <c r="J670" t="s">
        <v>46</v>
      </c>
      <c r="K670" t="s">
        <v>89</v>
      </c>
      <c r="L670" t="s">
        <v>40</v>
      </c>
      <c r="M670" t="s">
        <v>41</v>
      </c>
      <c r="N670">
        <v>5</v>
      </c>
      <c r="O670">
        <v>2252</v>
      </c>
      <c r="P670">
        <v>0.2</v>
      </c>
      <c r="Q670">
        <v>1311</v>
      </c>
      <c r="R670">
        <v>9008</v>
      </c>
      <c r="S670">
        <v>6555</v>
      </c>
      <c r="T670">
        <v>2453</v>
      </c>
      <c r="U670">
        <v>0.27231349911190056</v>
      </c>
      <c r="V670" t="s">
        <v>42</v>
      </c>
    </row>
    <row r="671" spans="1:22" x14ac:dyDescent="0.3">
      <c r="A671" t="s">
        <v>756</v>
      </c>
      <c r="B671" s="33">
        <v>45115</v>
      </c>
      <c r="C671">
        <v>2023</v>
      </c>
      <c r="D671">
        <v>7</v>
      </c>
      <c r="E671" t="s">
        <v>4628</v>
      </c>
      <c r="F671" t="s">
        <v>4624</v>
      </c>
      <c r="G671" t="s">
        <v>51</v>
      </c>
      <c r="H671" t="s">
        <v>106</v>
      </c>
      <c r="I671" t="s">
        <v>107</v>
      </c>
      <c r="J671" t="s">
        <v>46</v>
      </c>
      <c r="K671" t="s">
        <v>47</v>
      </c>
      <c r="L671" t="s">
        <v>40</v>
      </c>
      <c r="M671" t="s">
        <v>49</v>
      </c>
      <c r="N671">
        <v>3</v>
      </c>
      <c r="O671">
        <v>466</v>
      </c>
      <c r="P671">
        <v>0</v>
      </c>
      <c r="Q671">
        <v>209</v>
      </c>
      <c r="R671">
        <v>1398</v>
      </c>
      <c r="S671">
        <v>627</v>
      </c>
      <c r="T671">
        <v>771</v>
      </c>
      <c r="U671">
        <v>0.55150214592274682</v>
      </c>
      <c r="V671" t="s">
        <v>42</v>
      </c>
    </row>
    <row r="672" spans="1:22" x14ac:dyDescent="0.3">
      <c r="A672" t="s">
        <v>3249</v>
      </c>
      <c r="B672" s="33">
        <v>45713</v>
      </c>
      <c r="C672">
        <v>2025</v>
      </c>
      <c r="D672">
        <v>2</v>
      </c>
      <c r="E672" t="s">
        <v>4620</v>
      </c>
      <c r="F672" t="s">
        <v>4618</v>
      </c>
      <c r="G672" t="s">
        <v>51</v>
      </c>
      <c r="H672" t="s">
        <v>79</v>
      </c>
      <c r="I672" t="s">
        <v>80</v>
      </c>
      <c r="J672" t="s">
        <v>38</v>
      </c>
      <c r="K672" t="s">
        <v>75</v>
      </c>
      <c r="L672" t="s">
        <v>76</v>
      </c>
      <c r="M672" t="s">
        <v>56</v>
      </c>
      <c r="N672">
        <v>4</v>
      </c>
      <c r="O672">
        <v>11880</v>
      </c>
      <c r="P672">
        <v>0.15</v>
      </c>
      <c r="Q672">
        <v>8705</v>
      </c>
      <c r="R672">
        <v>40392</v>
      </c>
      <c r="S672">
        <v>34820</v>
      </c>
      <c r="T672">
        <v>5572</v>
      </c>
      <c r="U672">
        <v>0.13794810853634384</v>
      </c>
      <c r="V672" t="s">
        <v>42</v>
      </c>
    </row>
    <row r="673" spans="1:22" x14ac:dyDescent="0.3">
      <c r="A673" t="s">
        <v>758</v>
      </c>
      <c r="B673" s="33">
        <v>45116</v>
      </c>
      <c r="C673">
        <v>2023</v>
      </c>
      <c r="D673">
        <v>7</v>
      </c>
      <c r="E673" t="s">
        <v>4628</v>
      </c>
      <c r="F673" t="s">
        <v>4624</v>
      </c>
      <c r="G673" t="s">
        <v>51</v>
      </c>
      <c r="H673" t="s">
        <v>79</v>
      </c>
      <c r="I673" t="s">
        <v>80</v>
      </c>
      <c r="J673" t="s">
        <v>38</v>
      </c>
      <c r="K673" t="s">
        <v>118</v>
      </c>
      <c r="L673" t="s">
        <v>40</v>
      </c>
      <c r="M673" t="s">
        <v>49</v>
      </c>
      <c r="N673">
        <v>1</v>
      </c>
      <c r="O673">
        <v>16710</v>
      </c>
      <c r="P673">
        <v>0</v>
      </c>
      <c r="Q673">
        <v>13024</v>
      </c>
      <c r="R673">
        <v>16710</v>
      </c>
      <c r="S673">
        <v>13024</v>
      </c>
      <c r="T673">
        <v>3686</v>
      </c>
      <c r="U673">
        <v>0.22058647516457211</v>
      </c>
      <c r="V673" t="s">
        <v>120</v>
      </c>
    </row>
    <row r="674" spans="1:22" x14ac:dyDescent="0.3">
      <c r="A674" t="s">
        <v>759</v>
      </c>
      <c r="B674" s="33">
        <v>45116</v>
      </c>
      <c r="C674">
        <v>2023</v>
      </c>
      <c r="D674">
        <v>7</v>
      </c>
      <c r="E674" t="s">
        <v>4628</v>
      </c>
      <c r="F674" t="s">
        <v>4624</v>
      </c>
      <c r="G674" t="s">
        <v>51</v>
      </c>
      <c r="H674" t="s">
        <v>79</v>
      </c>
      <c r="I674" t="s">
        <v>80</v>
      </c>
      <c r="J674" t="s">
        <v>54</v>
      </c>
      <c r="K674" t="s">
        <v>99</v>
      </c>
      <c r="L674" t="s">
        <v>40</v>
      </c>
      <c r="M674" t="s">
        <v>49</v>
      </c>
      <c r="N674">
        <v>4</v>
      </c>
      <c r="O674">
        <v>1751</v>
      </c>
      <c r="P674">
        <v>0</v>
      </c>
      <c r="Q674">
        <v>893</v>
      </c>
      <c r="R674">
        <v>7004</v>
      </c>
      <c r="S674">
        <v>3572</v>
      </c>
      <c r="T674">
        <v>3432</v>
      </c>
      <c r="U674">
        <v>0.49000571102227297</v>
      </c>
      <c r="V674" t="s">
        <v>42</v>
      </c>
    </row>
    <row r="675" spans="1:22" x14ac:dyDescent="0.3">
      <c r="A675" t="s">
        <v>3248</v>
      </c>
      <c r="B675" s="33">
        <v>45712</v>
      </c>
      <c r="C675">
        <v>2025</v>
      </c>
      <c r="D675">
        <v>2</v>
      </c>
      <c r="E675" t="s">
        <v>4620</v>
      </c>
      <c r="F675" t="s">
        <v>4618</v>
      </c>
      <c r="G675" t="s">
        <v>51</v>
      </c>
      <c r="H675" t="s">
        <v>106</v>
      </c>
      <c r="I675" t="s">
        <v>107</v>
      </c>
      <c r="J675" t="s">
        <v>54</v>
      </c>
      <c r="K675" t="s">
        <v>84</v>
      </c>
      <c r="L675" t="s">
        <v>40</v>
      </c>
      <c r="M675" t="s">
        <v>49</v>
      </c>
      <c r="N675">
        <v>1</v>
      </c>
      <c r="O675">
        <v>2298</v>
      </c>
      <c r="P675">
        <v>0.1</v>
      </c>
      <c r="Q675">
        <v>1119</v>
      </c>
      <c r="R675">
        <v>2068.2000000000003</v>
      </c>
      <c r="S675">
        <v>1119</v>
      </c>
      <c r="T675">
        <v>949.20000000000027</v>
      </c>
      <c r="U675">
        <v>0.45894981143022928</v>
      </c>
      <c r="V675" t="s">
        <v>42</v>
      </c>
    </row>
    <row r="676" spans="1:22" x14ac:dyDescent="0.3">
      <c r="A676" t="s">
        <v>3247</v>
      </c>
      <c r="B676" s="33">
        <v>45711</v>
      </c>
      <c r="C676">
        <v>2025</v>
      </c>
      <c r="D676">
        <v>2</v>
      </c>
      <c r="E676" t="s">
        <v>4620</v>
      </c>
      <c r="F676" t="s">
        <v>4618</v>
      </c>
      <c r="G676" t="s">
        <v>51</v>
      </c>
      <c r="H676" t="s">
        <v>79</v>
      </c>
      <c r="I676" t="s">
        <v>80</v>
      </c>
      <c r="J676" t="s">
        <v>54</v>
      </c>
      <c r="K676" t="s">
        <v>99</v>
      </c>
      <c r="L676" t="s">
        <v>40</v>
      </c>
      <c r="M676" t="s">
        <v>49</v>
      </c>
      <c r="N676">
        <v>1</v>
      </c>
      <c r="O676">
        <v>1891</v>
      </c>
      <c r="P676">
        <v>0.05</v>
      </c>
      <c r="Q676">
        <v>977</v>
      </c>
      <c r="R676">
        <v>1796.4499999999998</v>
      </c>
      <c r="S676">
        <v>977</v>
      </c>
      <c r="T676">
        <v>819.44999999999982</v>
      </c>
      <c r="U676">
        <v>0.45614962843385559</v>
      </c>
      <c r="V676" t="s">
        <v>42</v>
      </c>
    </row>
    <row r="677" spans="1:22" x14ac:dyDescent="0.3">
      <c r="A677" t="s">
        <v>3246</v>
      </c>
      <c r="B677" s="33">
        <v>45711</v>
      </c>
      <c r="C677">
        <v>2025</v>
      </c>
      <c r="D677">
        <v>2</v>
      </c>
      <c r="E677" t="s">
        <v>4620</v>
      </c>
      <c r="F677" t="s">
        <v>4618</v>
      </c>
      <c r="G677" t="s">
        <v>51</v>
      </c>
      <c r="H677" t="s">
        <v>106</v>
      </c>
      <c r="I677" t="s">
        <v>107</v>
      </c>
      <c r="J677" t="s">
        <v>38</v>
      </c>
      <c r="K677" t="s">
        <v>39</v>
      </c>
      <c r="L677" t="s">
        <v>48</v>
      </c>
      <c r="M677" t="s">
        <v>41</v>
      </c>
      <c r="N677">
        <v>4</v>
      </c>
      <c r="O677">
        <v>47536</v>
      </c>
      <c r="P677">
        <v>0.1</v>
      </c>
      <c r="Q677">
        <v>40407</v>
      </c>
      <c r="R677">
        <v>171129.60000000001</v>
      </c>
      <c r="S677">
        <v>161628</v>
      </c>
      <c r="T677">
        <v>9501.6000000000058</v>
      </c>
      <c r="U677">
        <v>5.5522831818691831E-2</v>
      </c>
      <c r="V677" t="s">
        <v>42</v>
      </c>
    </row>
    <row r="678" spans="1:22" x14ac:dyDescent="0.3">
      <c r="A678" t="s">
        <v>3244</v>
      </c>
      <c r="B678" s="33">
        <v>45711</v>
      </c>
      <c r="C678">
        <v>2025</v>
      </c>
      <c r="D678">
        <v>2</v>
      </c>
      <c r="E678" t="s">
        <v>4620</v>
      </c>
      <c r="F678" t="s">
        <v>4618</v>
      </c>
      <c r="G678" t="s">
        <v>51</v>
      </c>
      <c r="H678" t="s">
        <v>106</v>
      </c>
      <c r="I678" t="s">
        <v>107</v>
      </c>
      <c r="J678" t="s">
        <v>54</v>
      </c>
      <c r="K678" t="s">
        <v>84</v>
      </c>
      <c r="L678" t="s">
        <v>76</v>
      </c>
      <c r="M678" t="s">
        <v>56</v>
      </c>
      <c r="N678">
        <v>3</v>
      </c>
      <c r="O678">
        <v>2391</v>
      </c>
      <c r="P678">
        <v>0.15</v>
      </c>
      <c r="Q678">
        <v>1180</v>
      </c>
      <c r="R678">
        <v>6097.05</v>
      </c>
      <c r="S678">
        <v>3540</v>
      </c>
      <c r="T678">
        <v>2557.0500000000002</v>
      </c>
      <c r="U678">
        <v>0.41939134499471059</v>
      </c>
      <c r="V678" t="s">
        <v>120</v>
      </c>
    </row>
    <row r="679" spans="1:22" x14ac:dyDescent="0.3">
      <c r="A679" t="s">
        <v>3238</v>
      </c>
      <c r="B679" s="33">
        <v>45708</v>
      </c>
      <c r="C679">
        <v>2025</v>
      </c>
      <c r="D679">
        <v>2</v>
      </c>
      <c r="E679" t="s">
        <v>4620</v>
      </c>
      <c r="F679" t="s">
        <v>4618</v>
      </c>
      <c r="G679" t="s">
        <v>51</v>
      </c>
      <c r="H679" t="s">
        <v>106</v>
      </c>
      <c r="I679" t="s">
        <v>107</v>
      </c>
      <c r="J679" t="s">
        <v>81</v>
      </c>
      <c r="K679" t="s">
        <v>82</v>
      </c>
      <c r="L679" t="s">
        <v>48</v>
      </c>
      <c r="M679" t="s">
        <v>56</v>
      </c>
      <c r="N679">
        <v>5</v>
      </c>
      <c r="O679">
        <v>6140</v>
      </c>
      <c r="P679">
        <v>0.2</v>
      </c>
      <c r="Q679">
        <v>3431</v>
      </c>
      <c r="R679">
        <v>24560</v>
      </c>
      <c r="S679">
        <v>17155</v>
      </c>
      <c r="T679">
        <v>7405</v>
      </c>
      <c r="U679">
        <v>0.30150651465798045</v>
      </c>
      <c r="V679" t="s">
        <v>42</v>
      </c>
    </row>
    <row r="680" spans="1:22" x14ac:dyDescent="0.3">
      <c r="A680" t="s">
        <v>3236</v>
      </c>
      <c r="B680" s="33">
        <v>45708</v>
      </c>
      <c r="C680">
        <v>2025</v>
      </c>
      <c r="D680">
        <v>2</v>
      </c>
      <c r="E680" t="s">
        <v>4620</v>
      </c>
      <c r="F680" t="s">
        <v>4618</v>
      </c>
      <c r="G680" t="s">
        <v>51</v>
      </c>
      <c r="H680" t="s">
        <v>52</v>
      </c>
      <c r="I680" t="s">
        <v>53</v>
      </c>
      <c r="J680" t="s">
        <v>81</v>
      </c>
      <c r="K680" t="s">
        <v>94</v>
      </c>
      <c r="L680" t="s">
        <v>76</v>
      </c>
      <c r="M680" t="s">
        <v>56</v>
      </c>
      <c r="N680">
        <v>2</v>
      </c>
      <c r="O680">
        <v>29949</v>
      </c>
      <c r="P680">
        <v>0.3</v>
      </c>
      <c r="Q680">
        <v>19973</v>
      </c>
      <c r="R680">
        <v>41928.6</v>
      </c>
      <c r="S680">
        <v>39946</v>
      </c>
      <c r="T680">
        <v>1982.5999999999985</v>
      </c>
      <c r="U680">
        <v>4.7285146654073795E-2</v>
      </c>
      <c r="V680" t="s">
        <v>42</v>
      </c>
    </row>
    <row r="681" spans="1:22" x14ac:dyDescent="0.3">
      <c r="A681" t="s">
        <v>3235</v>
      </c>
      <c r="B681" s="33">
        <v>45708</v>
      </c>
      <c r="C681">
        <v>2025</v>
      </c>
      <c r="D681">
        <v>2</v>
      </c>
      <c r="E681" t="s">
        <v>4620</v>
      </c>
      <c r="F681" t="s">
        <v>4618</v>
      </c>
      <c r="G681" t="s">
        <v>51</v>
      </c>
      <c r="H681" t="s">
        <v>79</v>
      </c>
      <c r="I681" t="s">
        <v>80</v>
      </c>
      <c r="J681" t="s">
        <v>46</v>
      </c>
      <c r="K681" t="s">
        <v>47</v>
      </c>
      <c r="L681" t="s">
        <v>40</v>
      </c>
      <c r="M681" t="s">
        <v>49</v>
      </c>
      <c r="N681">
        <v>2</v>
      </c>
      <c r="O681">
        <v>451</v>
      </c>
      <c r="P681">
        <v>0</v>
      </c>
      <c r="Q681">
        <v>205</v>
      </c>
      <c r="R681">
        <v>902</v>
      </c>
      <c r="S681">
        <v>410</v>
      </c>
      <c r="T681">
        <v>492</v>
      </c>
      <c r="U681">
        <v>0.54545454545454541</v>
      </c>
      <c r="V681" t="s">
        <v>42</v>
      </c>
    </row>
    <row r="682" spans="1:22" x14ac:dyDescent="0.3">
      <c r="A682" t="s">
        <v>3234</v>
      </c>
      <c r="B682" s="33">
        <v>45708</v>
      </c>
      <c r="C682">
        <v>2025</v>
      </c>
      <c r="D682">
        <v>2</v>
      </c>
      <c r="E682" t="s">
        <v>4620</v>
      </c>
      <c r="F682" t="s">
        <v>4618</v>
      </c>
      <c r="G682" t="s">
        <v>51</v>
      </c>
      <c r="H682" t="s">
        <v>52</v>
      </c>
      <c r="I682" t="s">
        <v>53</v>
      </c>
      <c r="J682" t="s">
        <v>46</v>
      </c>
      <c r="K682" t="s">
        <v>66</v>
      </c>
      <c r="L682" t="s">
        <v>40</v>
      </c>
      <c r="M682" t="s">
        <v>56</v>
      </c>
      <c r="N682">
        <v>4</v>
      </c>
      <c r="O682">
        <v>297</v>
      </c>
      <c r="P682">
        <v>0.05</v>
      </c>
      <c r="Q682">
        <v>116</v>
      </c>
      <c r="R682">
        <v>1128.5999999999999</v>
      </c>
      <c r="S682">
        <v>464</v>
      </c>
      <c r="T682">
        <v>664.59999999999991</v>
      </c>
      <c r="U682">
        <v>0.58887116781853621</v>
      </c>
      <c r="V682" t="s">
        <v>42</v>
      </c>
    </row>
    <row r="683" spans="1:22" x14ac:dyDescent="0.3">
      <c r="A683" t="s">
        <v>3231</v>
      </c>
      <c r="B683" s="33">
        <v>45707</v>
      </c>
      <c r="C683">
        <v>2025</v>
      </c>
      <c r="D683">
        <v>2</v>
      </c>
      <c r="E683" t="s">
        <v>4620</v>
      </c>
      <c r="F683" t="s">
        <v>4618</v>
      </c>
      <c r="G683" t="s">
        <v>51</v>
      </c>
      <c r="H683" t="s">
        <v>106</v>
      </c>
      <c r="I683" t="s">
        <v>107</v>
      </c>
      <c r="J683" t="s">
        <v>38</v>
      </c>
      <c r="K683" t="s">
        <v>39</v>
      </c>
      <c r="L683" t="s">
        <v>40</v>
      </c>
      <c r="M683" t="s">
        <v>49</v>
      </c>
      <c r="N683">
        <v>2</v>
      </c>
      <c r="O683">
        <v>52674</v>
      </c>
      <c r="P683">
        <v>0.1</v>
      </c>
      <c r="Q683">
        <v>45294</v>
      </c>
      <c r="R683">
        <v>94813.2</v>
      </c>
      <c r="S683">
        <v>90588</v>
      </c>
      <c r="T683">
        <v>4225.1999999999971</v>
      </c>
      <c r="U683">
        <v>4.4563415220665446E-2</v>
      </c>
      <c r="V683" t="s">
        <v>42</v>
      </c>
    </row>
    <row r="684" spans="1:22" x14ac:dyDescent="0.3">
      <c r="A684" t="s">
        <v>3229</v>
      </c>
      <c r="B684" s="33">
        <v>45707</v>
      </c>
      <c r="C684">
        <v>2025</v>
      </c>
      <c r="D684">
        <v>2</v>
      </c>
      <c r="E684" t="s">
        <v>4620</v>
      </c>
      <c r="F684" t="s">
        <v>4618</v>
      </c>
      <c r="G684" t="s">
        <v>51</v>
      </c>
      <c r="H684" t="s">
        <v>79</v>
      </c>
      <c r="I684" t="s">
        <v>80</v>
      </c>
      <c r="J684" t="s">
        <v>46</v>
      </c>
      <c r="K684" t="s">
        <v>89</v>
      </c>
      <c r="L684" t="s">
        <v>40</v>
      </c>
      <c r="M684" t="s">
        <v>56</v>
      </c>
      <c r="N684">
        <v>1</v>
      </c>
      <c r="O684">
        <v>2131</v>
      </c>
      <c r="P684">
        <v>0.1</v>
      </c>
      <c r="Q684">
        <v>1270</v>
      </c>
      <c r="R684">
        <v>1917.9</v>
      </c>
      <c r="S684">
        <v>1270</v>
      </c>
      <c r="T684">
        <v>647.90000000000009</v>
      </c>
      <c r="U684">
        <v>0.33781740445278691</v>
      </c>
      <c r="V684" t="s">
        <v>42</v>
      </c>
    </row>
    <row r="685" spans="1:22" x14ac:dyDescent="0.3">
      <c r="A685" t="s">
        <v>3226</v>
      </c>
      <c r="B685" s="33">
        <v>45706</v>
      </c>
      <c r="C685">
        <v>2025</v>
      </c>
      <c r="D685">
        <v>2</v>
      </c>
      <c r="E685" t="s">
        <v>4620</v>
      </c>
      <c r="F685" t="s">
        <v>4618</v>
      </c>
      <c r="G685" t="s">
        <v>51</v>
      </c>
      <c r="H685" t="s">
        <v>106</v>
      </c>
      <c r="I685" t="s">
        <v>107</v>
      </c>
      <c r="J685" t="s">
        <v>46</v>
      </c>
      <c r="K685" t="s">
        <v>89</v>
      </c>
      <c r="L685" t="s">
        <v>48</v>
      </c>
      <c r="M685" t="s">
        <v>56</v>
      </c>
      <c r="N685">
        <v>3</v>
      </c>
      <c r="O685">
        <v>2123</v>
      </c>
      <c r="P685">
        <v>0</v>
      </c>
      <c r="Q685">
        <v>1220</v>
      </c>
      <c r="R685">
        <v>6369</v>
      </c>
      <c r="S685">
        <v>3660</v>
      </c>
      <c r="T685">
        <v>2709</v>
      </c>
      <c r="U685">
        <v>0.42534149788035797</v>
      </c>
      <c r="V685" t="s">
        <v>42</v>
      </c>
    </row>
    <row r="686" spans="1:22" x14ac:dyDescent="0.3">
      <c r="A686" t="s">
        <v>3224</v>
      </c>
      <c r="B686" s="33">
        <v>45705</v>
      </c>
      <c r="C686">
        <v>2025</v>
      </c>
      <c r="D686">
        <v>2</v>
      </c>
      <c r="E686" t="s">
        <v>4620</v>
      </c>
      <c r="F686" t="s">
        <v>4618</v>
      </c>
      <c r="G686" t="s">
        <v>51</v>
      </c>
      <c r="H686" t="s">
        <v>79</v>
      </c>
      <c r="I686" t="s">
        <v>80</v>
      </c>
      <c r="J686" t="s">
        <v>46</v>
      </c>
      <c r="K686" t="s">
        <v>66</v>
      </c>
      <c r="L686" t="s">
        <v>40</v>
      </c>
      <c r="M686" t="s">
        <v>49</v>
      </c>
      <c r="N686">
        <v>1</v>
      </c>
      <c r="O686">
        <v>291</v>
      </c>
      <c r="P686">
        <v>0.15</v>
      </c>
      <c r="Q686">
        <v>118</v>
      </c>
      <c r="R686">
        <v>247.35</v>
      </c>
      <c r="S686">
        <v>118</v>
      </c>
      <c r="T686">
        <v>129.35</v>
      </c>
      <c r="U686">
        <v>0.52294319789771582</v>
      </c>
      <c r="V686" t="s">
        <v>42</v>
      </c>
    </row>
    <row r="687" spans="1:22" x14ac:dyDescent="0.3">
      <c r="A687" t="s">
        <v>3215</v>
      </c>
      <c r="B687" s="33">
        <v>45702</v>
      </c>
      <c r="C687">
        <v>2025</v>
      </c>
      <c r="D687">
        <v>2</v>
      </c>
      <c r="E687" t="s">
        <v>4620</v>
      </c>
      <c r="F687" t="s">
        <v>4618</v>
      </c>
      <c r="G687" t="s">
        <v>51</v>
      </c>
      <c r="H687" t="s">
        <v>106</v>
      </c>
      <c r="I687" t="s">
        <v>107</v>
      </c>
      <c r="J687" t="s">
        <v>81</v>
      </c>
      <c r="K687" t="s">
        <v>146</v>
      </c>
      <c r="L687" t="s">
        <v>40</v>
      </c>
      <c r="M687" t="s">
        <v>41</v>
      </c>
      <c r="N687">
        <v>1</v>
      </c>
      <c r="O687">
        <v>9842</v>
      </c>
      <c r="P687">
        <v>0.35</v>
      </c>
      <c r="Q687">
        <v>6042</v>
      </c>
      <c r="R687">
        <v>6397.3</v>
      </c>
      <c r="S687">
        <v>6042</v>
      </c>
      <c r="T687">
        <v>355.30000000000018</v>
      </c>
      <c r="U687">
        <v>5.5539055539055568E-2</v>
      </c>
      <c r="V687" t="s">
        <v>42</v>
      </c>
    </row>
    <row r="688" spans="1:22" x14ac:dyDescent="0.3">
      <c r="A688" t="s">
        <v>773</v>
      </c>
      <c r="B688" s="33">
        <v>45119</v>
      </c>
      <c r="C688">
        <v>2023</v>
      </c>
      <c r="D688">
        <v>7</v>
      </c>
      <c r="E688" t="s">
        <v>4628</v>
      </c>
      <c r="F688" t="s">
        <v>4624</v>
      </c>
      <c r="G688" t="s">
        <v>51</v>
      </c>
      <c r="H688" t="s">
        <v>79</v>
      </c>
      <c r="I688" t="s">
        <v>80</v>
      </c>
      <c r="J688" t="s">
        <v>46</v>
      </c>
      <c r="K688" t="s">
        <v>89</v>
      </c>
      <c r="L688" t="s">
        <v>76</v>
      </c>
      <c r="M688" t="s">
        <v>49</v>
      </c>
      <c r="N688">
        <v>3</v>
      </c>
      <c r="O688">
        <v>2131</v>
      </c>
      <c r="P688">
        <v>0</v>
      </c>
      <c r="Q688">
        <v>1237</v>
      </c>
      <c r="R688">
        <v>6393</v>
      </c>
      <c r="S688">
        <v>3711</v>
      </c>
      <c r="T688">
        <v>2682</v>
      </c>
      <c r="U688">
        <v>0.41952135147817926</v>
      </c>
      <c r="V688" t="s">
        <v>42</v>
      </c>
    </row>
    <row r="689" spans="1:22" x14ac:dyDescent="0.3">
      <c r="A689" t="s">
        <v>3214</v>
      </c>
      <c r="B689" s="33">
        <v>45702</v>
      </c>
      <c r="C689">
        <v>2025</v>
      </c>
      <c r="D689">
        <v>2</v>
      </c>
      <c r="E689" t="s">
        <v>4620</v>
      </c>
      <c r="F689" t="s">
        <v>4618</v>
      </c>
      <c r="G689" t="s">
        <v>51</v>
      </c>
      <c r="H689" t="s">
        <v>79</v>
      </c>
      <c r="I689" t="s">
        <v>80</v>
      </c>
      <c r="J689" t="s">
        <v>46</v>
      </c>
      <c r="K689" t="s">
        <v>66</v>
      </c>
      <c r="L689" t="s">
        <v>76</v>
      </c>
      <c r="M689" t="s">
        <v>49</v>
      </c>
      <c r="N689">
        <v>5</v>
      </c>
      <c r="O689">
        <v>313</v>
      </c>
      <c r="P689">
        <v>0</v>
      </c>
      <c r="Q689">
        <v>129</v>
      </c>
      <c r="R689">
        <v>1565</v>
      </c>
      <c r="S689">
        <v>645</v>
      </c>
      <c r="T689">
        <v>920</v>
      </c>
      <c r="U689">
        <v>0.58785942492012777</v>
      </c>
      <c r="V689" t="s">
        <v>42</v>
      </c>
    </row>
    <row r="690" spans="1:22" x14ac:dyDescent="0.3">
      <c r="A690" t="s">
        <v>775</v>
      </c>
      <c r="B690" s="33">
        <v>45119</v>
      </c>
      <c r="C690">
        <v>2023</v>
      </c>
      <c r="D690">
        <v>7</v>
      </c>
      <c r="E690" t="s">
        <v>4628</v>
      </c>
      <c r="F690" t="s">
        <v>4624</v>
      </c>
      <c r="G690" t="s">
        <v>51</v>
      </c>
      <c r="H690" t="s">
        <v>79</v>
      </c>
      <c r="I690" t="s">
        <v>80</v>
      </c>
      <c r="J690" t="s">
        <v>38</v>
      </c>
      <c r="K690" t="s">
        <v>118</v>
      </c>
      <c r="L690" t="s">
        <v>76</v>
      </c>
      <c r="M690" t="s">
        <v>41</v>
      </c>
      <c r="N690">
        <v>1</v>
      </c>
      <c r="O690">
        <v>17960</v>
      </c>
      <c r="P690">
        <v>0.05</v>
      </c>
      <c r="Q690">
        <v>14323</v>
      </c>
      <c r="R690">
        <v>17062</v>
      </c>
      <c r="S690">
        <v>14323</v>
      </c>
      <c r="T690">
        <v>2739</v>
      </c>
      <c r="U690">
        <v>0.16053217676708476</v>
      </c>
      <c r="V690" t="s">
        <v>42</v>
      </c>
    </row>
    <row r="691" spans="1:22" x14ac:dyDescent="0.3">
      <c r="A691" t="s">
        <v>776</v>
      </c>
      <c r="B691" s="33">
        <v>45120</v>
      </c>
      <c r="C691">
        <v>2023</v>
      </c>
      <c r="D691">
        <v>7</v>
      </c>
      <c r="E691" t="s">
        <v>4628</v>
      </c>
      <c r="F691" t="s">
        <v>4624</v>
      </c>
      <c r="G691" t="s">
        <v>51</v>
      </c>
      <c r="H691" t="s">
        <v>52</v>
      </c>
      <c r="I691" t="s">
        <v>53</v>
      </c>
      <c r="J691" t="s">
        <v>38</v>
      </c>
      <c r="K691" t="s">
        <v>39</v>
      </c>
      <c r="L691" t="s">
        <v>76</v>
      </c>
      <c r="M691" t="s">
        <v>49</v>
      </c>
      <c r="N691">
        <v>1</v>
      </c>
      <c r="O691">
        <v>51042</v>
      </c>
      <c r="P691">
        <v>0</v>
      </c>
      <c r="Q691">
        <v>44406</v>
      </c>
      <c r="R691">
        <v>51042</v>
      </c>
      <c r="S691">
        <v>44406</v>
      </c>
      <c r="T691">
        <v>6636</v>
      </c>
      <c r="U691">
        <v>0.13001057952274597</v>
      </c>
      <c r="V691" t="s">
        <v>42</v>
      </c>
    </row>
    <row r="692" spans="1:22" x14ac:dyDescent="0.3">
      <c r="A692" t="s">
        <v>777</v>
      </c>
      <c r="B692" s="33">
        <v>45120</v>
      </c>
      <c r="C692">
        <v>2023</v>
      </c>
      <c r="D692">
        <v>7</v>
      </c>
      <c r="E692" t="s">
        <v>4628</v>
      </c>
      <c r="F692" t="s">
        <v>4624</v>
      </c>
      <c r="G692" t="s">
        <v>51</v>
      </c>
      <c r="H692" t="s">
        <v>52</v>
      </c>
      <c r="I692" t="s">
        <v>53</v>
      </c>
      <c r="J692" t="s">
        <v>46</v>
      </c>
      <c r="K692" t="s">
        <v>89</v>
      </c>
      <c r="L692" t="s">
        <v>76</v>
      </c>
      <c r="M692" t="s">
        <v>49</v>
      </c>
      <c r="N692">
        <v>1</v>
      </c>
      <c r="O692">
        <v>2365</v>
      </c>
      <c r="P692">
        <v>0.1</v>
      </c>
      <c r="Q692">
        <v>1381</v>
      </c>
      <c r="R692">
        <v>2128.5</v>
      </c>
      <c r="S692">
        <v>1381</v>
      </c>
      <c r="T692">
        <v>747.5</v>
      </c>
      <c r="U692">
        <v>0.35118628141883956</v>
      </c>
      <c r="V692" t="s">
        <v>42</v>
      </c>
    </row>
    <row r="693" spans="1:22" x14ac:dyDescent="0.3">
      <c r="A693" t="s">
        <v>3210</v>
      </c>
      <c r="B693" s="33">
        <v>45701</v>
      </c>
      <c r="C693">
        <v>2025</v>
      </c>
      <c r="D693">
        <v>2</v>
      </c>
      <c r="E693" t="s">
        <v>4620</v>
      </c>
      <c r="F693" t="s">
        <v>4618</v>
      </c>
      <c r="G693" t="s">
        <v>51</v>
      </c>
      <c r="H693" t="s">
        <v>52</v>
      </c>
      <c r="I693" t="s">
        <v>53</v>
      </c>
      <c r="J693" t="s">
        <v>46</v>
      </c>
      <c r="K693" t="s">
        <v>61</v>
      </c>
      <c r="L693" t="s">
        <v>48</v>
      </c>
      <c r="M693" t="s">
        <v>56</v>
      </c>
      <c r="N693">
        <v>3</v>
      </c>
      <c r="O693">
        <v>229</v>
      </c>
      <c r="P693">
        <v>0.05</v>
      </c>
      <c r="Q693">
        <v>97</v>
      </c>
      <c r="R693">
        <v>652.65</v>
      </c>
      <c r="S693">
        <v>291</v>
      </c>
      <c r="T693">
        <v>361.65</v>
      </c>
      <c r="U693">
        <v>0.55412548839347275</v>
      </c>
      <c r="V693" t="s">
        <v>42</v>
      </c>
    </row>
    <row r="694" spans="1:22" x14ac:dyDescent="0.3">
      <c r="A694" t="s">
        <v>779</v>
      </c>
      <c r="B694" s="33">
        <v>45121</v>
      </c>
      <c r="C694">
        <v>2023</v>
      </c>
      <c r="D694">
        <v>7</v>
      </c>
      <c r="E694" t="s">
        <v>4628</v>
      </c>
      <c r="F694" t="s">
        <v>4624</v>
      </c>
      <c r="G694" t="s">
        <v>51</v>
      </c>
      <c r="H694" t="s">
        <v>106</v>
      </c>
      <c r="I694" t="s">
        <v>107</v>
      </c>
      <c r="J694" t="s">
        <v>46</v>
      </c>
      <c r="K694" t="s">
        <v>89</v>
      </c>
      <c r="L694" t="s">
        <v>40</v>
      </c>
      <c r="M694" t="s">
        <v>56</v>
      </c>
      <c r="N694">
        <v>2</v>
      </c>
      <c r="O694">
        <v>2201</v>
      </c>
      <c r="P694">
        <v>0.05</v>
      </c>
      <c r="Q694">
        <v>1251</v>
      </c>
      <c r="R694">
        <v>4181.8999999999996</v>
      </c>
      <c r="S694">
        <v>2502</v>
      </c>
      <c r="T694">
        <v>1679.8999999999996</v>
      </c>
      <c r="U694">
        <v>0.40170735789951928</v>
      </c>
      <c r="V694" t="s">
        <v>42</v>
      </c>
    </row>
    <row r="695" spans="1:22" x14ac:dyDescent="0.3">
      <c r="A695" t="s">
        <v>780</v>
      </c>
      <c r="B695" s="33">
        <v>45122</v>
      </c>
      <c r="C695">
        <v>2023</v>
      </c>
      <c r="D695">
        <v>7</v>
      </c>
      <c r="E695" t="s">
        <v>4628</v>
      </c>
      <c r="F695" t="s">
        <v>4624</v>
      </c>
      <c r="G695" t="s">
        <v>51</v>
      </c>
      <c r="H695" t="s">
        <v>79</v>
      </c>
      <c r="I695" t="s">
        <v>80</v>
      </c>
      <c r="J695" t="s">
        <v>38</v>
      </c>
      <c r="K695" t="s">
        <v>75</v>
      </c>
      <c r="L695" t="s">
        <v>40</v>
      </c>
      <c r="M695" t="s">
        <v>56</v>
      </c>
      <c r="N695">
        <v>2</v>
      </c>
      <c r="O695">
        <v>9939</v>
      </c>
      <c r="P695">
        <v>0</v>
      </c>
      <c r="Q695">
        <v>7427</v>
      </c>
      <c r="R695">
        <v>19878</v>
      </c>
      <c r="S695">
        <v>14854</v>
      </c>
      <c r="T695">
        <v>5024</v>
      </c>
      <c r="U695">
        <v>0.25274172451956939</v>
      </c>
      <c r="V695" t="s">
        <v>42</v>
      </c>
    </row>
    <row r="696" spans="1:22" x14ac:dyDescent="0.3">
      <c r="A696" t="s">
        <v>3209</v>
      </c>
      <c r="B696" s="33">
        <v>45701</v>
      </c>
      <c r="C696">
        <v>2025</v>
      </c>
      <c r="D696">
        <v>2</v>
      </c>
      <c r="E696" t="s">
        <v>4620</v>
      </c>
      <c r="F696" t="s">
        <v>4618</v>
      </c>
      <c r="G696" t="s">
        <v>51</v>
      </c>
      <c r="H696" t="s">
        <v>52</v>
      </c>
      <c r="I696" t="s">
        <v>53</v>
      </c>
      <c r="J696" t="s">
        <v>46</v>
      </c>
      <c r="K696" t="s">
        <v>89</v>
      </c>
      <c r="L696" t="s">
        <v>76</v>
      </c>
      <c r="M696" t="s">
        <v>49</v>
      </c>
      <c r="N696">
        <v>1</v>
      </c>
      <c r="O696">
        <v>2346</v>
      </c>
      <c r="P696">
        <v>0.15</v>
      </c>
      <c r="Q696">
        <v>1335</v>
      </c>
      <c r="R696">
        <v>1994.1</v>
      </c>
      <c r="S696">
        <v>1335</v>
      </c>
      <c r="T696">
        <v>659.09999999999991</v>
      </c>
      <c r="U696">
        <v>0.33052504889423795</v>
      </c>
      <c r="V696" t="s">
        <v>42</v>
      </c>
    </row>
    <row r="697" spans="1:22" x14ac:dyDescent="0.3">
      <c r="A697" t="s">
        <v>782</v>
      </c>
      <c r="B697" s="33">
        <v>45122</v>
      </c>
      <c r="C697">
        <v>2023</v>
      </c>
      <c r="D697">
        <v>7</v>
      </c>
      <c r="E697" t="s">
        <v>4628</v>
      </c>
      <c r="F697" t="s">
        <v>4624</v>
      </c>
      <c r="G697" t="s">
        <v>51</v>
      </c>
      <c r="H697" t="s">
        <v>106</v>
      </c>
      <c r="I697" t="s">
        <v>107</v>
      </c>
      <c r="J697" t="s">
        <v>38</v>
      </c>
      <c r="K697" t="s">
        <v>118</v>
      </c>
      <c r="L697" t="s">
        <v>40</v>
      </c>
      <c r="M697" t="s">
        <v>56</v>
      </c>
      <c r="N697">
        <v>2</v>
      </c>
      <c r="O697">
        <v>17916</v>
      </c>
      <c r="P697">
        <v>0.1</v>
      </c>
      <c r="Q697">
        <v>14066</v>
      </c>
      <c r="R697">
        <v>32248.799999999999</v>
      </c>
      <c r="S697">
        <v>28132</v>
      </c>
      <c r="T697">
        <v>4116.7999999999993</v>
      </c>
      <c r="U697">
        <v>0.12765746322343774</v>
      </c>
      <c r="V697" t="s">
        <v>42</v>
      </c>
    </row>
    <row r="698" spans="1:22" x14ac:dyDescent="0.3">
      <c r="A698" t="s">
        <v>783</v>
      </c>
      <c r="B698" s="33">
        <v>45123</v>
      </c>
      <c r="C698">
        <v>2023</v>
      </c>
      <c r="D698">
        <v>7</v>
      </c>
      <c r="E698" t="s">
        <v>4628</v>
      </c>
      <c r="F698" t="s">
        <v>4624</v>
      </c>
      <c r="G698" t="s">
        <v>51</v>
      </c>
      <c r="H698" t="s">
        <v>79</v>
      </c>
      <c r="I698" t="s">
        <v>80</v>
      </c>
      <c r="J698" t="s">
        <v>54</v>
      </c>
      <c r="K698" t="s">
        <v>99</v>
      </c>
      <c r="L698" t="s">
        <v>40</v>
      </c>
      <c r="M698" t="s">
        <v>56</v>
      </c>
      <c r="N698">
        <v>1</v>
      </c>
      <c r="O698">
        <v>1712</v>
      </c>
      <c r="P698">
        <v>0</v>
      </c>
      <c r="Q698">
        <v>876</v>
      </c>
      <c r="R698">
        <v>1712</v>
      </c>
      <c r="S698">
        <v>876</v>
      </c>
      <c r="T698">
        <v>836</v>
      </c>
      <c r="U698">
        <v>0.48831775700934582</v>
      </c>
      <c r="V698" t="s">
        <v>42</v>
      </c>
    </row>
    <row r="699" spans="1:22" x14ac:dyDescent="0.3">
      <c r="A699" t="s">
        <v>3199</v>
      </c>
      <c r="B699" s="33">
        <v>45695</v>
      </c>
      <c r="C699">
        <v>2025</v>
      </c>
      <c r="D699">
        <v>2</v>
      </c>
      <c r="E699" t="s">
        <v>4620</v>
      </c>
      <c r="F699" t="s">
        <v>4618</v>
      </c>
      <c r="G699" t="s">
        <v>51</v>
      </c>
      <c r="H699" t="s">
        <v>52</v>
      </c>
      <c r="I699" t="s">
        <v>53</v>
      </c>
      <c r="J699" t="s">
        <v>54</v>
      </c>
      <c r="K699" t="s">
        <v>55</v>
      </c>
      <c r="L699" t="s">
        <v>40</v>
      </c>
      <c r="M699" t="s">
        <v>56</v>
      </c>
      <c r="N699">
        <v>1</v>
      </c>
      <c r="O699">
        <v>2955</v>
      </c>
      <c r="P699">
        <v>0.15</v>
      </c>
      <c r="Q699">
        <v>1774</v>
      </c>
      <c r="R699">
        <v>2511.75</v>
      </c>
      <c r="S699">
        <v>1774</v>
      </c>
      <c r="T699">
        <v>737.75</v>
      </c>
      <c r="U699">
        <v>0.29371951826415843</v>
      </c>
      <c r="V699" t="s">
        <v>42</v>
      </c>
    </row>
    <row r="700" spans="1:22" x14ac:dyDescent="0.3">
      <c r="A700" t="s">
        <v>3196</v>
      </c>
      <c r="B700" s="33">
        <v>45693</v>
      </c>
      <c r="C700">
        <v>2025</v>
      </c>
      <c r="D700">
        <v>2</v>
      </c>
      <c r="E700" t="s">
        <v>4620</v>
      </c>
      <c r="F700" t="s">
        <v>4618</v>
      </c>
      <c r="G700" t="s">
        <v>51</v>
      </c>
      <c r="H700" t="s">
        <v>106</v>
      </c>
      <c r="I700" t="s">
        <v>107</v>
      </c>
      <c r="J700" t="s">
        <v>46</v>
      </c>
      <c r="K700" t="s">
        <v>89</v>
      </c>
      <c r="L700" t="s">
        <v>40</v>
      </c>
      <c r="M700" t="s">
        <v>41</v>
      </c>
      <c r="N700">
        <v>4</v>
      </c>
      <c r="O700">
        <v>2039</v>
      </c>
      <c r="P700">
        <v>0.05</v>
      </c>
      <c r="Q700">
        <v>1206</v>
      </c>
      <c r="R700">
        <v>7748.2</v>
      </c>
      <c r="S700">
        <v>4824</v>
      </c>
      <c r="T700">
        <v>2924.2</v>
      </c>
      <c r="U700">
        <v>0.37740378410469527</v>
      </c>
      <c r="V700" t="s">
        <v>42</v>
      </c>
    </row>
    <row r="701" spans="1:22" x14ac:dyDescent="0.3">
      <c r="A701" t="s">
        <v>3195</v>
      </c>
      <c r="B701" s="33">
        <v>45693</v>
      </c>
      <c r="C701">
        <v>2025</v>
      </c>
      <c r="D701">
        <v>2</v>
      </c>
      <c r="E701" t="s">
        <v>4620</v>
      </c>
      <c r="F701" t="s">
        <v>4618</v>
      </c>
      <c r="G701" t="s">
        <v>51</v>
      </c>
      <c r="H701" t="s">
        <v>106</v>
      </c>
      <c r="I701" t="s">
        <v>107</v>
      </c>
      <c r="J701" t="s">
        <v>81</v>
      </c>
      <c r="K701" t="s">
        <v>146</v>
      </c>
      <c r="L701" t="s">
        <v>40</v>
      </c>
      <c r="M701" t="s">
        <v>41</v>
      </c>
      <c r="N701">
        <v>2</v>
      </c>
      <c r="O701">
        <v>8982</v>
      </c>
      <c r="P701">
        <v>0.4</v>
      </c>
      <c r="Q701">
        <v>5667</v>
      </c>
      <c r="R701">
        <v>10778.4</v>
      </c>
      <c r="S701">
        <v>11334</v>
      </c>
      <c r="T701">
        <v>-555.60000000000036</v>
      </c>
      <c r="U701">
        <v>-5.1547539523491462E-2</v>
      </c>
      <c r="V701" t="s">
        <v>42</v>
      </c>
    </row>
    <row r="702" spans="1:22" x14ac:dyDescent="0.3">
      <c r="A702" t="s">
        <v>787</v>
      </c>
      <c r="B702" s="33">
        <v>45123</v>
      </c>
      <c r="C702">
        <v>2023</v>
      </c>
      <c r="D702">
        <v>7</v>
      </c>
      <c r="E702" t="s">
        <v>4628</v>
      </c>
      <c r="F702" t="s">
        <v>4624</v>
      </c>
      <c r="G702" t="s">
        <v>51</v>
      </c>
      <c r="H702" t="s">
        <v>106</v>
      </c>
      <c r="I702" t="s">
        <v>107</v>
      </c>
      <c r="J702" t="s">
        <v>46</v>
      </c>
      <c r="K702" t="s">
        <v>66</v>
      </c>
      <c r="L702" t="s">
        <v>76</v>
      </c>
      <c r="M702" t="s">
        <v>49</v>
      </c>
      <c r="N702">
        <v>4</v>
      </c>
      <c r="O702">
        <v>310</v>
      </c>
      <c r="P702">
        <v>0.1</v>
      </c>
      <c r="Q702">
        <v>123</v>
      </c>
      <c r="R702">
        <v>1116</v>
      </c>
      <c r="S702">
        <v>492</v>
      </c>
      <c r="T702">
        <v>624</v>
      </c>
      <c r="U702">
        <v>0.55913978494623651</v>
      </c>
      <c r="V702" t="s">
        <v>42</v>
      </c>
    </row>
    <row r="703" spans="1:22" x14ac:dyDescent="0.3">
      <c r="A703" t="s">
        <v>3194</v>
      </c>
      <c r="B703" s="33">
        <v>45693</v>
      </c>
      <c r="C703">
        <v>2025</v>
      </c>
      <c r="D703">
        <v>2</v>
      </c>
      <c r="E703" t="s">
        <v>4620</v>
      </c>
      <c r="F703" t="s">
        <v>4618</v>
      </c>
      <c r="G703" t="s">
        <v>51</v>
      </c>
      <c r="H703" t="s">
        <v>52</v>
      </c>
      <c r="I703" t="s">
        <v>53</v>
      </c>
      <c r="J703" t="s">
        <v>81</v>
      </c>
      <c r="K703" t="s">
        <v>94</v>
      </c>
      <c r="L703" t="s">
        <v>76</v>
      </c>
      <c r="M703" t="s">
        <v>49</v>
      </c>
      <c r="N703">
        <v>4</v>
      </c>
      <c r="O703">
        <v>30292</v>
      </c>
      <c r="P703">
        <v>0.3</v>
      </c>
      <c r="Q703">
        <v>21084</v>
      </c>
      <c r="R703">
        <v>84817.599999999991</v>
      </c>
      <c r="S703">
        <v>84336</v>
      </c>
      <c r="T703">
        <v>481.59999999999127</v>
      </c>
      <c r="U703">
        <v>5.6780668163210384E-3</v>
      </c>
      <c r="V703" t="s">
        <v>42</v>
      </c>
    </row>
    <row r="704" spans="1:22" x14ac:dyDescent="0.3">
      <c r="A704" t="s">
        <v>789</v>
      </c>
      <c r="B704" s="33">
        <v>45124</v>
      </c>
      <c r="C704">
        <v>2023</v>
      </c>
      <c r="D704">
        <v>7</v>
      </c>
      <c r="E704" t="s">
        <v>4628</v>
      </c>
      <c r="F704" t="s">
        <v>4624</v>
      </c>
      <c r="G704" t="s">
        <v>51</v>
      </c>
      <c r="H704" t="s">
        <v>79</v>
      </c>
      <c r="I704" t="s">
        <v>80</v>
      </c>
      <c r="J704" t="s">
        <v>81</v>
      </c>
      <c r="K704" t="s">
        <v>130</v>
      </c>
      <c r="L704" t="s">
        <v>76</v>
      </c>
      <c r="M704" t="s">
        <v>49</v>
      </c>
      <c r="N704">
        <v>2</v>
      </c>
      <c r="O704">
        <v>12673</v>
      </c>
      <c r="P704">
        <v>0.35</v>
      </c>
      <c r="Q704">
        <v>7412</v>
      </c>
      <c r="R704">
        <v>16474.900000000001</v>
      </c>
      <c r="S704">
        <v>14824</v>
      </c>
      <c r="T704">
        <v>1650.9000000000015</v>
      </c>
      <c r="U704">
        <v>0.10020698152947825</v>
      </c>
      <c r="V704" t="s">
        <v>42</v>
      </c>
    </row>
    <row r="705" spans="1:22" x14ac:dyDescent="0.3">
      <c r="A705" t="s">
        <v>3190</v>
      </c>
      <c r="B705" s="33">
        <v>45692</v>
      </c>
      <c r="C705">
        <v>2025</v>
      </c>
      <c r="D705">
        <v>2</v>
      </c>
      <c r="E705" t="s">
        <v>4620</v>
      </c>
      <c r="F705" t="s">
        <v>4618</v>
      </c>
      <c r="G705" t="s">
        <v>51</v>
      </c>
      <c r="H705" t="s">
        <v>106</v>
      </c>
      <c r="I705" t="s">
        <v>107</v>
      </c>
      <c r="J705" t="s">
        <v>46</v>
      </c>
      <c r="K705" t="s">
        <v>61</v>
      </c>
      <c r="L705" t="s">
        <v>40</v>
      </c>
      <c r="M705" t="s">
        <v>56</v>
      </c>
      <c r="N705">
        <v>1</v>
      </c>
      <c r="O705">
        <v>240</v>
      </c>
      <c r="P705">
        <v>0</v>
      </c>
      <c r="Q705">
        <v>103</v>
      </c>
      <c r="R705">
        <v>240</v>
      </c>
      <c r="S705">
        <v>103</v>
      </c>
      <c r="T705">
        <v>137</v>
      </c>
      <c r="U705">
        <v>0.5708333333333333</v>
      </c>
      <c r="V705" t="s">
        <v>120</v>
      </c>
    </row>
    <row r="706" spans="1:22" x14ac:dyDescent="0.3">
      <c r="A706" t="s">
        <v>3183</v>
      </c>
      <c r="B706" s="33">
        <v>45690</v>
      </c>
      <c r="C706">
        <v>2025</v>
      </c>
      <c r="D706">
        <v>2</v>
      </c>
      <c r="E706" t="s">
        <v>4620</v>
      </c>
      <c r="F706" t="s">
        <v>4618</v>
      </c>
      <c r="G706" t="s">
        <v>51</v>
      </c>
      <c r="H706" t="s">
        <v>79</v>
      </c>
      <c r="I706" t="s">
        <v>80</v>
      </c>
      <c r="J706" t="s">
        <v>46</v>
      </c>
      <c r="K706" t="s">
        <v>61</v>
      </c>
      <c r="L706" t="s">
        <v>40</v>
      </c>
      <c r="M706" t="s">
        <v>49</v>
      </c>
      <c r="N706">
        <v>2</v>
      </c>
      <c r="O706">
        <v>269</v>
      </c>
      <c r="P706">
        <v>0.15</v>
      </c>
      <c r="Q706">
        <v>112</v>
      </c>
      <c r="R706">
        <v>457.3</v>
      </c>
      <c r="S706">
        <v>224</v>
      </c>
      <c r="T706">
        <v>233.3</v>
      </c>
      <c r="U706">
        <v>0.51016837961950579</v>
      </c>
      <c r="V706" t="s">
        <v>42</v>
      </c>
    </row>
    <row r="707" spans="1:22" x14ac:dyDescent="0.3">
      <c r="A707" t="s">
        <v>3182</v>
      </c>
      <c r="B707" s="33">
        <v>45689</v>
      </c>
      <c r="C707">
        <v>2025</v>
      </c>
      <c r="D707">
        <v>2</v>
      </c>
      <c r="E707" t="s">
        <v>4620</v>
      </c>
      <c r="F707" t="s">
        <v>4618</v>
      </c>
      <c r="G707" t="s">
        <v>51</v>
      </c>
      <c r="H707" t="s">
        <v>79</v>
      </c>
      <c r="I707" t="s">
        <v>80</v>
      </c>
      <c r="J707" t="s">
        <v>54</v>
      </c>
      <c r="K707" t="s">
        <v>55</v>
      </c>
      <c r="L707" t="s">
        <v>76</v>
      </c>
      <c r="M707" t="s">
        <v>56</v>
      </c>
      <c r="N707">
        <v>3</v>
      </c>
      <c r="O707">
        <v>2697</v>
      </c>
      <c r="P707">
        <v>0.15</v>
      </c>
      <c r="Q707">
        <v>1637</v>
      </c>
      <c r="R707">
        <v>6877.3499999999995</v>
      </c>
      <c r="S707">
        <v>4911</v>
      </c>
      <c r="T707">
        <v>1966.3499999999995</v>
      </c>
      <c r="U707">
        <v>0.28591681388907059</v>
      </c>
      <c r="V707" t="s">
        <v>120</v>
      </c>
    </row>
    <row r="708" spans="1:22" x14ac:dyDescent="0.3">
      <c r="A708" t="s">
        <v>3177</v>
      </c>
      <c r="B708" s="33">
        <v>45688</v>
      </c>
      <c r="C708">
        <v>2025</v>
      </c>
      <c r="D708">
        <v>1</v>
      </c>
      <c r="E708" t="s">
        <v>4617</v>
      </c>
      <c r="F708" t="s">
        <v>4618</v>
      </c>
      <c r="G708" t="s">
        <v>51</v>
      </c>
      <c r="H708" t="s">
        <v>79</v>
      </c>
      <c r="I708" t="s">
        <v>80</v>
      </c>
      <c r="J708" t="s">
        <v>46</v>
      </c>
      <c r="K708" t="s">
        <v>47</v>
      </c>
      <c r="L708" t="s">
        <v>40</v>
      </c>
      <c r="M708" t="s">
        <v>56</v>
      </c>
      <c r="N708">
        <v>1</v>
      </c>
      <c r="O708">
        <v>434</v>
      </c>
      <c r="P708">
        <v>0.05</v>
      </c>
      <c r="Q708">
        <v>199</v>
      </c>
      <c r="R708">
        <v>412.29999999999995</v>
      </c>
      <c r="S708">
        <v>199</v>
      </c>
      <c r="T708">
        <v>213.29999999999995</v>
      </c>
      <c r="U708">
        <v>0.51734174145040013</v>
      </c>
      <c r="V708" t="s">
        <v>42</v>
      </c>
    </row>
    <row r="709" spans="1:22" x14ac:dyDescent="0.3">
      <c r="A709" t="s">
        <v>3176</v>
      </c>
      <c r="B709" s="33">
        <v>45688</v>
      </c>
      <c r="C709">
        <v>2025</v>
      </c>
      <c r="D709">
        <v>1</v>
      </c>
      <c r="E709" t="s">
        <v>4617</v>
      </c>
      <c r="F709" t="s">
        <v>4618</v>
      </c>
      <c r="G709" t="s">
        <v>51</v>
      </c>
      <c r="H709" t="s">
        <v>52</v>
      </c>
      <c r="I709" t="s">
        <v>53</v>
      </c>
      <c r="J709" t="s">
        <v>38</v>
      </c>
      <c r="K709" t="s">
        <v>118</v>
      </c>
      <c r="L709" t="s">
        <v>40</v>
      </c>
      <c r="M709" t="s">
        <v>49</v>
      </c>
      <c r="N709">
        <v>4</v>
      </c>
      <c r="O709">
        <v>16272</v>
      </c>
      <c r="P709">
        <v>0</v>
      </c>
      <c r="Q709">
        <v>12468</v>
      </c>
      <c r="R709">
        <v>65088</v>
      </c>
      <c r="S709">
        <v>49872</v>
      </c>
      <c r="T709">
        <v>15216</v>
      </c>
      <c r="U709">
        <v>0.23377581120943952</v>
      </c>
      <c r="V709" t="s">
        <v>42</v>
      </c>
    </row>
    <row r="710" spans="1:22" x14ac:dyDescent="0.3">
      <c r="A710" t="s">
        <v>795</v>
      </c>
      <c r="B710" s="33">
        <v>45127</v>
      </c>
      <c r="C710">
        <v>2023</v>
      </c>
      <c r="D710">
        <v>7</v>
      </c>
      <c r="E710" t="s">
        <v>4628</v>
      </c>
      <c r="F710" t="s">
        <v>4624</v>
      </c>
      <c r="G710" t="s">
        <v>51</v>
      </c>
      <c r="H710" t="s">
        <v>52</v>
      </c>
      <c r="I710" t="s">
        <v>53</v>
      </c>
      <c r="J710" t="s">
        <v>81</v>
      </c>
      <c r="K710" t="s">
        <v>146</v>
      </c>
      <c r="L710" t="s">
        <v>76</v>
      </c>
      <c r="M710" t="s">
        <v>56</v>
      </c>
      <c r="N710">
        <v>2</v>
      </c>
      <c r="O710">
        <v>9415</v>
      </c>
      <c r="P710">
        <v>0.25</v>
      </c>
      <c r="Q710">
        <v>5902</v>
      </c>
      <c r="R710">
        <v>14122.5</v>
      </c>
      <c r="S710">
        <v>11804</v>
      </c>
      <c r="T710">
        <v>2318.5</v>
      </c>
      <c r="U710">
        <v>0.16417064967250841</v>
      </c>
      <c r="V710" t="s">
        <v>42</v>
      </c>
    </row>
    <row r="711" spans="1:22" x14ac:dyDescent="0.3">
      <c r="A711" t="s">
        <v>3172</v>
      </c>
      <c r="B711" s="33">
        <v>45687</v>
      </c>
      <c r="C711">
        <v>2025</v>
      </c>
      <c r="D711">
        <v>1</v>
      </c>
      <c r="E711" t="s">
        <v>4617</v>
      </c>
      <c r="F711" t="s">
        <v>4618</v>
      </c>
      <c r="G711" t="s">
        <v>51</v>
      </c>
      <c r="H711" t="s">
        <v>79</v>
      </c>
      <c r="I711" t="s">
        <v>80</v>
      </c>
      <c r="J711" t="s">
        <v>81</v>
      </c>
      <c r="K711" t="s">
        <v>146</v>
      </c>
      <c r="L711" t="s">
        <v>40</v>
      </c>
      <c r="M711" t="s">
        <v>49</v>
      </c>
      <c r="N711">
        <v>4</v>
      </c>
      <c r="O711">
        <v>9476</v>
      </c>
      <c r="P711">
        <v>0.3</v>
      </c>
      <c r="Q711">
        <v>5788</v>
      </c>
      <c r="R711">
        <v>26532.799999999999</v>
      </c>
      <c r="S711">
        <v>23152</v>
      </c>
      <c r="T711">
        <v>3380.7999999999993</v>
      </c>
      <c r="U711">
        <v>0.12741964662606281</v>
      </c>
      <c r="V711" t="s">
        <v>42</v>
      </c>
    </row>
    <row r="712" spans="1:22" x14ac:dyDescent="0.3">
      <c r="A712" t="s">
        <v>3169</v>
      </c>
      <c r="B712" s="33">
        <v>45686</v>
      </c>
      <c r="C712">
        <v>2025</v>
      </c>
      <c r="D712">
        <v>1</v>
      </c>
      <c r="E712" t="s">
        <v>4617</v>
      </c>
      <c r="F712" t="s">
        <v>4618</v>
      </c>
      <c r="G712" t="s">
        <v>51</v>
      </c>
      <c r="H712" t="s">
        <v>79</v>
      </c>
      <c r="I712" t="s">
        <v>80</v>
      </c>
      <c r="J712" t="s">
        <v>46</v>
      </c>
      <c r="K712" t="s">
        <v>89</v>
      </c>
      <c r="L712" t="s">
        <v>76</v>
      </c>
      <c r="M712" t="s">
        <v>56</v>
      </c>
      <c r="N712">
        <v>2</v>
      </c>
      <c r="O712">
        <v>2378</v>
      </c>
      <c r="P712">
        <v>0.05</v>
      </c>
      <c r="Q712">
        <v>1347</v>
      </c>
      <c r="R712">
        <v>4518.2</v>
      </c>
      <c r="S712">
        <v>2694</v>
      </c>
      <c r="T712">
        <v>1824.1999999999998</v>
      </c>
      <c r="U712">
        <v>0.40374485414545613</v>
      </c>
      <c r="V712" t="s">
        <v>120</v>
      </c>
    </row>
    <row r="713" spans="1:22" x14ac:dyDescent="0.3">
      <c r="A713" t="s">
        <v>3167</v>
      </c>
      <c r="B713" s="33">
        <v>45684</v>
      </c>
      <c r="C713">
        <v>2025</v>
      </c>
      <c r="D713">
        <v>1</v>
      </c>
      <c r="E713" t="s">
        <v>4617</v>
      </c>
      <c r="F713" t="s">
        <v>4618</v>
      </c>
      <c r="G713" t="s">
        <v>51</v>
      </c>
      <c r="H713" t="s">
        <v>79</v>
      </c>
      <c r="I713" t="s">
        <v>80</v>
      </c>
      <c r="J713" t="s">
        <v>38</v>
      </c>
      <c r="K713" t="s">
        <v>75</v>
      </c>
      <c r="L713" t="s">
        <v>40</v>
      </c>
      <c r="M713" t="s">
        <v>49</v>
      </c>
      <c r="N713">
        <v>1</v>
      </c>
      <c r="O713">
        <v>10400</v>
      </c>
      <c r="P713">
        <v>0.15</v>
      </c>
      <c r="Q713">
        <v>7657</v>
      </c>
      <c r="R713">
        <v>8840</v>
      </c>
      <c r="S713">
        <v>7657</v>
      </c>
      <c r="T713">
        <v>1183</v>
      </c>
      <c r="U713">
        <v>0.1338235294117647</v>
      </c>
      <c r="V713" t="s">
        <v>42</v>
      </c>
    </row>
    <row r="714" spans="1:22" x14ac:dyDescent="0.3">
      <c r="A714" t="s">
        <v>3162</v>
      </c>
      <c r="B714" s="33">
        <v>45681</v>
      </c>
      <c r="C714">
        <v>2025</v>
      </c>
      <c r="D714">
        <v>1</v>
      </c>
      <c r="E714" t="s">
        <v>4617</v>
      </c>
      <c r="F714" t="s">
        <v>4618</v>
      </c>
      <c r="G714" t="s">
        <v>51</v>
      </c>
      <c r="H714" t="s">
        <v>106</v>
      </c>
      <c r="I714" t="s">
        <v>107</v>
      </c>
      <c r="J714" t="s">
        <v>81</v>
      </c>
      <c r="K714" t="s">
        <v>146</v>
      </c>
      <c r="L714" t="s">
        <v>40</v>
      </c>
      <c r="M714" t="s">
        <v>49</v>
      </c>
      <c r="N714">
        <v>1</v>
      </c>
      <c r="O714">
        <v>8443</v>
      </c>
      <c r="P714">
        <v>0.2</v>
      </c>
      <c r="Q714">
        <v>5285</v>
      </c>
      <c r="R714">
        <v>6754.4000000000005</v>
      </c>
      <c r="S714">
        <v>5285</v>
      </c>
      <c r="T714">
        <v>1469.4000000000005</v>
      </c>
      <c r="U714">
        <v>0.21754708042165113</v>
      </c>
      <c r="V714" t="s">
        <v>42</v>
      </c>
    </row>
    <row r="715" spans="1:22" x14ac:dyDescent="0.3">
      <c r="A715" t="s">
        <v>3154</v>
      </c>
      <c r="B715" s="33">
        <v>45678</v>
      </c>
      <c r="C715">
        <v>2025</v>
      </c>
      <c r="D715">
        <v>1</v>
      </c>
      <c r="E715" t="s">
        <v>4617</v>
      </c>
      <c r="F715" t="s">
        <v>4618</v>
      </c>
      <c r="G715" t="s">
        <v>51</v>
      </c>
      <c r="H715" t="s">
        <v>79</v>
      </c>
      <c r="I715" t="s">
        <v>80</v>
      </c>
      <c r="J715" t="s">
        <v>46</v>
      </c>
      <c r="K715" t="s">
        <v>61</v>
      </c>
      <c r="L715" t="s">
        <v>76</v>
      </c>
      <c r="M715" t="s">
        <v>41</v>
      </c>
      <c r="N715">
        <v>2</v>
      </c>
      <c r="O715">
        <v>232</v>
      </c>
      <c r="P715">
        <v>0.05</v>
      </c>
      <c r="Q715">
        <v>96</v>
      </c>
      <c r="R715">
        <v>440.79999999999995</v>
      </c>
      <c r="S715">
        <v>192</v>
      </c>
      <c r="T715">
        <v>248.79999999999995</v>
      </c>
      <c r="U715">
        <v>0.56442831215970957</v>
      </c>
      <c r="V715" t="s">
        <v>42</v>
      </c>
    </row>
    <row r="716" spans="1:22" x14ac:dyDescent="0.3">
      <c r="A716" t="s">
        <v>3153</v>
      </c>
      <c r="B716" s="33">
        <v>45678</v>
      </c>
      <c r="C716">
        <v>2025</v>
      </c>
      <c r="D716">
        <v>1</v>
      </c>
      <c r="E716" t="s">
        <v>4617</v>
      </c>
      <c r="F716" t="s">
        <v>4618</v>
      </c>
      <c r="G716" t="s">
        <v>51</v>
      </c>
      <c r="H716" t="s">
        <v>106</v>
      </c>
      <c r="I716" t="s">
        <v>107</v>
      </c>
      <c r="J716" t="s">
        <v>46</v>
      </c>
      <c r="K716" t="s">
        <v>89</v>
      </c>
      <c r="L716" t="s">
        <v>40</v>
      </c>
      <c r="M716" t="s">
        <v>41</v>
      </c>
      <c r="N716">
        <v>2</v>
      </c>
      <c r="O716">
        <v>2226</v>
      </c>
      <c r="P716">
        <v>0.05</v>
      </c>
      <c r="Q716">
        <v>1316</v>
      </c>
      <c r="R716">
        <v>4229.3999999999996</v>
      </c>
      <c r="S716">
        <v>2632</v>
      </c>
      <c r="T716">
        <v>1597.3999999999996</v>
      </c>
      <c r="U716">
        <v>0.37768950678583246</v>
      </c>
      <c r="V716" t="s">
        <v>42</v>
      </c>
    </row>
    <row r="717" spans="1:22" x14ac:dyDescent="0.3">
      <c r="A717" t="s">
        <v>802</v>
      </c>
      <c r="B717" s="33">
        <v>45129</v>
      </c>
      <c r="C717">
        <v>2023</v>
      </c>
      <c r="D717">
        <v>7</v>
      </c>
      <c r="E717" t="s">
        <v>4628</v>
      </c>
      <c r="F717" t="s">
        <v>4624</v>
      </c>
      <c r="G717" t="s">
        <v>51</v>
      </c>
      <c r="H717" t="s">
        <v>52</v>
      </c>
      <c r="I717" t="s">
        <v>53</v>
      </c>
      <c r="J717" t="s">
        <v>38</v>
      </c>
      <c r="K717" t="s">
        <v>118</v>
      </c>
      <c r="L717" t="s">
        <v>48</v>
      </c>
      <c r="M717" t="s">
        <v>49</v>
      </c>
      <c r="N717">
        <v>1</v>
      </c>
      <c r="O717">
        <v>19564</v>
      </c>
      <c r="P717">
        <v>0.05</v>
      </c>
      <c r="Q717">
        <v>15696</v>
      </c>
      <c r="R717">
        <v>18585.8</v>
      </c>
      <c r="S717">
        <v>15696</v>
      </c>
      <c r="T717">
        <v>2889.7999999999993</v>
      </c>
      <c r="U717">
        <v>0.15548429446136294</v>
      </c>
      <c r="V717" t="s">
        <v>42</v>
      </c>
    </row>
    <row r="718" spans="1:22" x14ac:dyDescent="0.3">
      <c r="A718" t="s">
        <v>3141</v>
      </c>
      <c r="B718" s="33">
        <v>45675</v>
      </c>
      <c r="C718">
        <v>2025</v>
      </c>
      <c r="D718">
        <v>1</v>
      </c>
      <c r="E718" t="s">
        <v>4617</v>
      </c>
      <c r="F718" t="s">
        <v>4618</v>
      </c>
      <c r="G718" t="s">
        <v>51</v>
      </c>
      <c r="H718" t="s">
        <v>52</v>
      </c>
      <c r="I718" t="s">
        <v>53</v>
      </c>
      <c r="J718" t="s">
        <v>46</v>
      </c>
      <c r="K718" t="s">
        <v>89</v>
      </c>
      <c r="L718" t="s">
        <v>40</v>
      </c>
      <c r="M718" t="s">
        <v>49</v>
      </c>
      <c r="N718">
        <v>1</v>
      </c>
      <c r="O718">
        <v>2113</v>
      </c>
      <c r="P718">
        <v>0.1</v>
      </c>
      <c r="Q718">
        <v>1227</v>
      </c>
      <c r="R718">
        <v>1901.7</v>
      </c>
      <c r="S718">
        <v>1227</v>
      </c>
      <c r="T718">
        <v>674.7</v>
      </c>
      <c r="U718">
        <v>0.35478782142293741</v>
      </c>
      <c r="V718" t="s">
        <v>42</v>
      </c>
    </row>
    <row r="719" spans="1:22" x14ac:dyDescent="0.3">
      <c r="A719" t="s">
        <v>3140</v>
      </c>
      <c r="B719" s="33">
        <v>45675</v>
      </c>
      <c r="C719">
        <v>2025</v>
      </c>
      <c r="D719">
        <v>1</v>
      </c>
      <c r="E719" t="s">
        <v>4617</v>
      </c>
      <c r="F719" t="s">
        <v>4618</v>
      </c>
      <c r="G719" t="s">
        <v>51</v>
      </c>
      <c r="H719" t="s">
        <v>106</v>
      </c>
      <c r="I719" t="s">
        <v>107</v>
      </c>
      <c r="J719" t="s">
        <v>38</v>
      </c>
      <c r="K719" t="s">
        <v>118</v>
      </c>
      <c r="L719" t="s">
        <v>48</v>
      </c>
      <c r="M719" t="s">
        <v>49</v>
      </c>
      <c r="N719">
        <v>1</v>
      </c>
      <c r="O719">
        <v>16445</v>
      </c>
      <c r="P719">
        <v>0</v>
      </c>
      <c r="Q719">
        <v>13116</v>
      </c>
      <c r="R719">
        <v>16445</v>
      </c>
      <c r="S719">
        <v>13116</v>
      </c>
      <c r="T719">
        <v>3329</v>
      </c>
      <c r="U719">
        <v>0.20243235025843723</v>
      </c>
      <c r="V719" t="s">
        <v>42</v>
      </c>
    </row>
    <row r="720" spans="1:22" x14ac:dyDescent="0.3">
      <c r="A720" t="s">
        <v>3138</v>
      </c>
      <c r="B720" s="33">
        <v>45675</v>
      </c>
      <c r="C720">
        <v>2025</v>
      </c>
      <c r="D720">
        <v>1</v>
      </c>
      <c r="E720" t="s">
        <v>4617</v>
      </c>
      <c r="F720" t="s">
        <v>4618</v>
      </c>
      <c r="G720" t="s">
        <v>51</v>
      </c>
      <c r="H720" t="s">
        <v>106</v>
      </c>
      <c r="I720" t="s">
        <v>107</v>
      </c>
      <c r="J720" t="s">
        <v>54</v>
      </c>
      <c r="K720" t="s">
        <v>99</v>
      </c>
      <c r="L720" t="s">
        <v>40</v>
      </c>
      <c r="M720" t="s">
        <v>56</v>
      </c>
      <c r="N720">
        <v>1</v>
      </c>
      <c r="O720">
        <v>1656</v>
      </c>
      <c r="P720">
        <v>0.05</v>
      </c>
      <c r="Q720">
        <v>858</v>
      </c>
      <c r="R720">
        <v>1573.1999999999998</v>
      </c>
      <c r="S720">
        <v>858</v>
      </c>
      <c r="T720">
        <v>715.19999999999982</v>
      </c>
      <c r="U720">
        <v>0.45461479786422571</v>
      </c>
      <c r="V720" t="s">
        <v>120</v>
      </c>
    </row>
    <row r="721" spans="1:22" x14ac:dyDescent="0.3">
      <c r="A721" t="s">
        <v>806</v>
      </c>
      <c r="B721" s="33">
        <v>45130</v>
      </c>
      <c r="C721">
        <v>2023</v>
      </c>
      <c r="D721">
        <v>7</v>
      </c>
      <c r="E721" t="s">
        <v>4628</v>
      </c>
      <c r="F721" t="s">
        <v>4624</v>
      </c>
      <c r="G721" t="s">
        <v>51</v>
      </c>
      <c r="H721" t="s">
        <v>106</v>
      </c>
      <c r="I721" t="s">
        <v>107</v>
      </c>
      <c r="J721" t="s">
        <v>54</v>
      </c>
      <c r="K721" t="s">
        <v>99</v>
      </c>
      <c r="L721" t="s">
        <v>48</v>
      </c>
      <c r="M721" t="s">
        <v>56</v>
      </c>
      <c r="N721">
        <v>2</v>
      </c>
      <c r="O721">
        <v>1842</v>
      </c>
      <c r="P721">
        <v>0.1</v>
      </c>
      <c r="Q721">
        <v>966</v>
      </c>
      <c r="R721">
        <v>3315.6</v>
      </c>
      <c r="S721">
        <v>1932</v>
      </c>
      <c r="T721">
        <v>1383.6</v>
      </c>
      <c r="U721">
        <v>0.4173000361925443</v>
      </c>
      <c r="V721" t="s">
        <v>42</v>
      </c>
    </row>
    <row r="722" spans="1:22" x14ac:dyDescent="0.3">
      <c r="A722" t="s">
        <v>3135</v>
      </c>
      <c r="B722" s="33">
        <v>45673</v>
      </c>
      <c r="C722">
        <v>2025</v>
      </c>
      <c r="D722">
        <v>1</v>
      </c>
      <c r="E722" t="s">
        <v>4617</v>
      </c>
      <c r="F722" t="s">
        <v>4618</v>
      </c>
      <c r="G722" t="s">
        <v>51</v>
      </c>
      <c r="H722" t="s">
        <v>106</v>
      </c>
      <c r="I722" t="s">
        <v>107</v>
      </c>
      <c r="J722" t="s">
        <v>38</v>
      </c>
      <c r="K722" t="s">
        <v>104</v>
      </c>
      <c r="L722" t="s">
        <v>76</v>
      </c>
      <c r="M722" t="s">
        <v>56</v>
      </c>
      <c r="N722">
        <v>2</v>
      </c>
      <c r="O722">
        <v>1381</v>
      </c>
      <c r="P722">
        <v>0.15</v>
      </c>
      <c r="Q722">
        <v>677</v>
      </c>
      <c r="R722">
        <v>2347.6999999999998</v>
      </c>
      <c r="S722">
        <v>1354</v>
      </c>
      <c r="T722">
        <v>993.69999999999982</v>
      </c>
      <c r="U722">
        <v>0.4232653235081143</v>
      </c>
      <c r="V722" t="s">
        <v>42</v>
      </c>
    </row>
    <row r="723" spans="1:22" x14ac:dyDescent="0.3">
      <c r="A723" t="s">
        <v>3133</v>
      </c>
      <c r="B723" s="33">
        <v>45673</v>
      </c>
      <c r="C723">
        <v>2025</v>
      </c>
      <c r="D723">
        <v>1</v>
      </c>
      <c r="E723" t="s">
        <v>4617</v>
      </c>
      <c r="F723" t="s">
        <v>4618</v>
      </c>
      <c r="G723" t="s">
        <v>51</v>
      </c>
      <c r="H723" t="s">
        <v>52</v>
      </c>
      <c r="I723" t="s">
        <v>53</v>
      </c>
      <c r="J723" t="s">
        <v>46</v>
      </c>
      <c r="K723" t="s">
        <v>47</v>
      </c>
      <c r="L723" t="s">
        <v>40</v>
      </c>
      <c r="M723" t="s">
        <v>41</v>
      </c>
      <c r="N723">
        <v>1</v>
      </c>
      <c r="O723">
        <v>441</v>
      </c>
      <c r="P723">
        <v>0.1</v>
      </c>
      <c r="Q723">
        <v>199</v>
      </c>
      <c r="R723">
        <v>396.90000000000003</v>
      </c>
      <c r="S723">
        <v>199</v>
      </c>
      <c r="T723">
        <v>197.90000000000003</v>
      </c>
      <c r="U723">
        <v>0.49861426051902247</v>
      </c>
      <c r="V723" t="s">
        <v>42</v>
      </c>
    </row>
    <row r="724" spans="1:22" x14ac:dyDescent="0.3">
      <c r="A724" t="s">
        <v>809</v>
      </c>
      <c r="B724" s="33">
        <v>45131</v>
      </c>
      <c r="C724">
        <v>2023</v>
      </c>
      <c r="D724">
        <v>7</v>
      </c>
      <c r="E724" t="s">
        <v>4628</v>
      </c>
      <c r="F724" t="s">
        <v>4624</v>
      </c>
      <c r="G724" t="s">
        <v>51</v>
      </c>
      <c r="H724" t="s">
        <v>79</v>
      </c>
      <c r="I724" t="s">
        <v>80</v>
      </c>
      <c r="J724" t="s">
        <v>38</v>
      </c>
      <c r="K724" t="s">
        <v>39</v>
      </c>
      <c r="L724" t="s">
        <v>40</v>
      </c>
      <c r="M724" t="s">
        <v>49</v>
      </c>
      <c r="N724">
        <v>1</v>
      </c>
      <c r="O724">
        <v>50300</v>
      </c>
      <c r="P724">
        <v>0.05</v>
      </c>
      <c r="Q724">
        <v>43422</v>
      </c>
      <c r="R724">
        <v>47785</v>
      </c>
      <c r="S724">
        <v>43422</v>
      </c>
      <c r="T724">
        <v>4363</v>
      </c>
      <c r="U724">
        <v>9.1304802762373127E-2</v>
      </c>
      <c r="V724" t="s">
        <v>42</v>
      </c>
    </row>
    <row r="725" spans="1:22" x14ac:dyDescent="0.3">
      <c r="A725" t="s">
        <v>3128</v>
      </c>
      <c r="B725" s="33">
        <v>45672</v>
      </c>
      <c r="C725">
        <v>2025</v>
      </c>
      <c r="D725">
        <v>1</v>
      </c>
      <c r="E725" t="s">
        <v>4617</v>
      </c>
      <c r="F725" t="s">
        <v>4618</v>
      </c>
      <c r="G725" t="s">
        <v>51</v>
      </c>
      <c r="H725" t="s">
        <v>52</v>
      </c>
      <c r="I725" t="s">
        <v>53</v>
      </c>
      <c r="J725" t="s">
        <v>81</v>
      </c>
      <c r="K725" t="s">
        <v>82</v>
      </c>
      <c r="L725" t="s">
        <v>40</v>
      </c>
      <c r="M725" t="s">
        <v>49</v>
      </c>
      <c r="N725">
        <v>1</v>
      </c>
      <c r="O725">
        <v>6435</v>
      </c>
      <c r="P725">
        <v>0.2</v>
      </c>
      <c r="Q725">
        <v>3525</v>
      </c>
      <c r="R725">
        <v>5148</v>
      </c>
      <c r="S725">
        <v>3525</v>
      </c>
      <c r="T725">
        <v>1623</v>
      </c>
      <c r="U725">
        <v>0.31526806526806528</v>
      </c>
      <c r="V725" t="s">
        <v>42</v>
      </c>
    </row>
    <row r="726" spans="1:22" x14ac:dyDescent="0.3">
      <c r="A726" t="s">
        <v>811</v>
      </c>
      <c r="B726" s="33">
        <v>45131</v>
      </c>
      <c r="C726">
        <v>2023</v>
      </c>
      <c r="D726">
        <v>7</v>
      </c>
      <c r="E726" t="s">
        <v>4628</v>
      </c>
      <c r="F726" t="s">
        <v>4624</v>
      </c>
      <c r="G726" t="s">
        <v>51</v>
      </c>
      <c r="H726" t="s">
        <v>106</v>
      </c>
      <c r="I726" t="s">
        <v>107</v>
      </c>
      <c r="J726" t="s">
        <v>46</v>
      </c>
      <c r="K726" t="s">
        <v>89</v>
      </c>
      <c r="L726" t="s">
        <v>40</v>
      </c>
      <c r="M726" t="s">
        <v>56</v>
      </c>
      <c r="N726">
        <v>2</v>
      </c>
      <c r="O726">
        <v>2161</v>
      </c>
      <c r="P726">
        <v>0</v>
      </c>
      <c r="Q726">
        <v>1253</v>
      </c>
      <c r="R726">
        <v>4322</v>
      </c>
      <c r="S726">
        <v>2506</v>
      </c>
      <c r="T726">
        <v>1816</v>
      </c>
      <c r="U726">
        <v>0.42017584451642759</v>
      </c>
      <c r="V726" t="s">
        <v>42</v>
      </c>
    </row>
    <row r="727" spans="1:22" x14ac:dyDescent="0.3">
      <c r="A727" t="s">
        <v>3123</v>
      </c>
      <c r="B727" s="33">
        <v>45671</v>
      </c>
      <c r="C727">
        <v>2025</v>
      </c>
      <c r="D727">
        <v>1</v>
      </c>
      <c r="E727" t="s">
        <v>4617</v>
      </c>
      <c r="F727" t="s">
        <v>4618</v>
      </c>
      <c r="G727" t="s">
        <v>51</v>
      </c>
      <c r="H727" t="s">
        <v>52</v>
      </c>
      <c r="I727" t="s">
        <v>53</v>
      </c>
      <c r="J727" t="s">
        <v>54</v>
      </c>
      <c r="K727" t="s">
        <v>99</v>
      </c>
      <c r="L727" t="s">
        <v>40</v>
      </c>
      <c r="M727" t="s">
        <v>56</v>
      </c>
      <c r="N727">
        <v>1</v>
      </c>
      <c r="O727">
        <v>1840</v>
      </c>
      <c r="P727">
        <v>0</v>
      </c>
      <c r="Q727">
        <v>959</v>
      </c>
      <c r="R727">
        <v>1840</v>
      </c>
      <c r="S727">
        <v>959</v>
      </c>
      <c r="T727">
        <v>881</v>
      </c>
      <c r="U727">
        <v>0.47880434782608694</v>
      </c>
      <c r="V727" t="s">
        <v>42</v>
      </c>
    </row>
    <row r="728" spans="1:22" x14ac:dyDescent="0.3">
      <c r="A728" t="s">
        <v>813</v>
      </c>
      <c r="B728" s="33">
        <v>45132</v>
      </c>
      <c r="C728">
        <v>2023</v>
      </c>
      <c r="D728">
        <v>7</v>
      </c>
      <c r="E728" t="s">
        <v>4628</v>
      </c>
      <c r="F728" t="s">
        <v>4624</v>
      </c>
      <c r="G728" t="s">
        <v>51</v>
      </c>
      <c r="H728" t="s">
        <v>106</v>
      </c>
      <c r="I728" t="s">
        <v>107</v>
      </c>
      <c r="J728" t="s">
        <v>46</v>
      </c>
      <c r="K728" t="s">
        <v>89</v>
      </c>
      <c r="L728" t="s">
        <v>40</v>
      </c>
      <c r="M728" t="s">
        <v>56</v>
      </c>
      <c r="N728">
        <v>1</v>
      </c>
      <c r="O728">
        <v>2359</v>
      </c>
      <c r="P728">
        <v>0.1</v>
      </c>
      <c r="Q728">
        <v>1367</v>
      </c>
      <c r="R728">
        <v>2123.1</v>
      </c>
      <c r="S728">
        <v>1367</v>
      </c>
      <c r="T728">
        <v>756.09999999999991</v>
      </c>
      <c r="U728">
        <v>0.35613018699072108</v>
      </c>
      <c r="V728" t="s">
        <v>42</v>
      </c>
    </row>
    <row r="729" spans="1:22" x14ac:dyDescent="0.3">
      <c r="A729" t="s">
        <v>3121</v>
      </c>
      <c r="B729" s="33">
        <v>45670</v>
      </c>
      <c r="C729">
        <v>2025</v>
      </c>
      <c r="D729">
        <v>1</v>
      </c>
      <c r="E729" t="s">
        <v>4617</v>
      </c>
      <c r="F729" t="s">
        <v>4618</v>
      </c>
      <c r="G729" t="s">
        <v>51</v>
      </c>
      <c r="H729" t="s">
        <v>106</v>
      </c>
      <c r="I729" t="s">
        <v>107</v>
      </c>
      <c r="J729" t="s">
        <v>46</v>
      </c>
      <c r="K729" t="s">
        <v>61</v>
      </c>
      <c r="L729" t="s">
        <v>40</v>
      </c>
      <c r="M729" t="s">
        <v>49</v>
      </c>
      <c r="N729">
        <v>3</v>
      </c>
      <c r="O729">
        <v>237</v>
      </c>
      <c r="P729">
        <v>0.15</v>
      </c>
      <c r="Q729">
        <v>102</v>
      </c>
      <c r="R729">
        <v>604.35</v>
      </c>
      <c r="S729">
        <v>306</v>
      </c>
      <c r="T729">
        <v>298.35000000000002</v>
      </c>
      <c r="U729">
        <v>0.49367088607594939</v>
      </c>
      <c r="V729" t="s">
        <v>42</v>
      </c>
    </row>
    <row r="730" spans="1:22" x14ac:dyDescent="0.3">
      <c r="A730" t="s">
        <v>3119</v>
      </c>
      <c r="B730" s="33">
        <v>45669</v>
      </c>
      <c r="C730">
        <v>2025</v>
      </c>
      <c r="D730">
        <v>1</v>
      </c>
      <c r="E730" t="s">
        <v>4617</v>
      </c>
      <c r="F730" t="s">
        <v>4618</v>
      </c>
      <c r="G730" t="s">
        <v>51</v>
      </c>
      <c r="H730" t="s">
        <v>52</v>
      </c>
      <c r="I730" t="s">
        <v>53</v>
      </c>
      <c r="J730" t="s">
        <v>54</v>
      </c>
      <c r="K730" t="s">
        <v>99</v>
      </c>
      <c r="L730" t="s">
        <v>40</v>
      </c>
      <c r="M730" t="s">
        <v>49</v>
      </c>
      <c r="N730">
        <v>2</v>
      </c>
      <c r="O730">
        <v>1797</v>
      </c>
      <c r="P730">
        <v>0</v>
      </c>
      <c r="Q730">
        <v>936</v>
      </c>
      <c r="R730">
        <v>3594</v>
      </c>
      <c r="S730">
        <v>1872</v>
      </c>
      <c r="T730">
        <v>1722</v>
      </c>
      <c r="U730">
        <v>0.47913188647746241</v>
      </c>
      <c r="V730" t="s">
        <v>42</v>
      </c>
    </row>
    <row r="731" spans="1:22" x14ac:dyDescent="0.3">
      <c r="A731" t="s">
        <v>3118</v>
      </c>
      <c r="B731" s="33">
        <v>45669</v>
      </c>
      <c r="C731">
        <v>2025</v>
      </c>
      <c r="D731">
        <v>1</v>
      </c>
      <c r="E731" t="s">
        <v>4617</v>
      </c>
      <c r="F731" t="s">
        <v>4618</v>
      </c>
      <c r="G731" t="s">
        <v>51</v>
      </c>
      <c r="H731" t="s">
        <v>79</v>
      </c>
      <c r="I731" t="s">
        <v>80</v>
      </c>
      <c r="J731" t="s">
        <v>54</v>
      </c>
      <c r="K731" t="s">
        <v>84</v>
      </c>
      <c r="L731" t="s">
        <v>40</v>
      </c>
      <c r="M731" t="s">
        <v>41</v>
      </c>
      <c r="N731">
        <v>5</v>
      </c>
      <c r="O731">
        <v>2164</v>
      </c>
      <c r="P731">
        <v>0.1</v>
      </c>
      <c r="Q731">
        <v>1082</v>
      </c>
      <c r="R731">
        <v>9738</v>
      </c>
      <c r="S731">
        <v>5410</v>
      </c>
      <c r="T731">
        <v>4328</v>
      </c>
      <c r="U731">
        <v>0.44444444444444442</v>
      </c>
      <c r="V731" t="s">
        <v>42</v>
      </c>
    </row>
    <row r="732" spans="1:22" x14ac:dyDescent="0.3">
      <c r="A732" t="s">
        <v>3115</v>
      </c>
      <c r="B732" s="33">
        <v>45668</v>
      </c>
      <c r="C732">
        <v>2025</v>
      </c>
      <c r="D732">
        <v>1</v>
      </c>
      <c r="E732" t="s">
        <v>4617</v>
      </c>
      <c r="F732" t="s">
        <v>4618</v>
      </c>
      <c r="G732" t="s">
        <v>51</v>
      </c>
      <c r="H732" t="s">
        <v>52</v>
      </c>
      <c r="I732" t="s">
        <v>53</v>
      </c>
      <c r="J732" t="s">
        <v>81</v>
      </c>
      <c r="K732" t="s">
        <v>82</v>
      </c>
      <c r="L732" t="s">
        <v>40</v>
      </c>
      <c r="M732" t="s">
        <v>41</v>
      </c>
      <c r="N732">
        <v>1</v>
      </c>
      <c r="O732">
        <v>6012</v>
      </c>
      <c r="P732">
        <v>0.4</v>
      </c>
      <c r="Q732">
        <v>3291</v>
      </c>
      <c r="R732">
        <v>3607.2</v>
      </c>
      <c r="S732">
        <v>3291</v>
      </c>
      <c r="T732">
        <v>316.19999999999982</v>
      </c>
      <c r="U732">
        <v>8.7658017298735819E-2</v>
      </c>
      <c r="V732" t="s">
        <v>42</v>
      </c>
    </row>
    <row r="733" spans="1:22" x14ac:dyDescent="0.3">
      <c r="A733" t="s">
        <v>818</v>
      </c>
      <c r="B733" s="33">
        <v>45133</v>
      </c>
      <c r="C733">
        <v>2023</v>
      </c>
      <c r="D733">
        <v>7</v>
      </c>
      <c r="E733" t="s">
        <v>4628</v>
      </c>
      <c r="F733" t="s">
        <v>4624</v>
      </c>
      <c r="G733" t="s">
        <v>51</v>
      </c>
      <c r="H733" t="s">
        <v>106</v>
      </c>
      <c r="I733" t="s">
        <v>107</v>
      </c>
      <c r="J733" t="s">
        <v>81</v>
      </c>
      <c r="K733" t="s">
        <v>94</v>
      </c>
      <c r="L733" t="s">
        <v>40</v>
      </c>
      <c r="M733" t="s">
        <v>56</v>
      </c>
      <c r="N733">
        <v>8</v>
      </c>
      <c r="O733">
        <v>33500</v>
      </c>
      <c r="P733">
        <v>0.25</v>
      </c>
      <c r="Q733">
        <v>22175</v>
      </c>
      <c r="R733">
        <v>201000</v>
      </c>
      <c r="S733">
        <v>177400</v>
      </c>
      <c r="T733">
        <v>23600</v>
      </c>
      <c r="U733">
        <v>0.11741293532338308</v>
      </c>
      <c r="V733" t="s">
        <v>42</v>
      </c>
    </row>
    <row r="734" spans="1:22" x14ac:dyDescent="0.3">
      <c r="A734" t="s">
        <v>3114</v>
      </c>
      <c r="B734" s="33">
        <v>45668</v>
      </c>
      <c r="C734">
        <v>2025</v>
      </c>
      <c r="D734">
        <v>1</v>
      </c>
      <c r="E734" t="s">
        <v>4617</v>
      </c>
      <c r="F734" t="s">
        <v>4618</v>
      </c>
      <c r="G734" t="s">
        <v>51</v>
      </c>
      <c r="H734" t="s">
        <v>79</v>
      </c>
      <c r="I734" t="s">
        <v>80</v>
      </c>
      <c r="J734" t="s">
        <v>38</v>
      </c>
      <c r="K734" t="s">
        <v>104</v>
      </c>
      <c r="L734" t="s">
        <v>48</v>
      </c>
      <c r="M734" t="s">
        <v>56</v>
      </c>
      <c r="N734">
        <v>1</v>
      </c>
      <c r="O734">
        <v>1627</v>
      </c>
      <c r="P734">
        <v>0.15</v>
      </c>
      <c r="Q734">
        <v>800</v>
      </c>
      <c r="R734">
        <v>1382.95</v>
      </c>
      <c r="S734">
        <v>800</v>
      </c>
      <c r="T734">
        <v>582.95000000000005</v>
      </c>
      <c r="U734">
        <v>0.42152644708774722</v>
      </c>
      <c r="V734" t="s">
        <v>42</v>
      </c>
    </row>
    <row r="735" spans="1:22" x14ac:dyDescent="0.3">
      <c r="A735" t="s">
        <v>3113</v>
      </c>
      <c r="B735" s="33">
        <v>45667</v>
      </c>
      <c r="C735">
        <v>2025</v>
      </c>
      <c r="D735">
        <v>1</v>
      </c>
      <c r="E735" t="s">
        <v>4617</v>
      </c>
      <c r="F735" t="s">
        <v>4618</v>
      </c>
      <c r="G735" t="s">
        <v>51</v>
      </c>
      <c r="H735" t="s">
        <v>79</v>
      </c>
      <c r="I735" t="s">
        <v>80</v>
      </c>
      <c r="J735" t="s">
        <v>46</v>
      </c>
      <c r="K735" t="s">
        <v>61</v>
      </c>
      <c r="L735" t="s">
        <v>48</v>
      </c>
      <c r="M735" t="s">
        <v>49</v>
      </c>
      <c r="N735">
        <v>1</v>
      </c>
      <c r="O735">
        <v>255</v>
      </c>
      <c r="P735">
        <v>0.15</v>
      </c>
      <c r="Q735">
        <v>104</v>
      </c>
      <c r="R735">
        <v>216.75</v>
      </c>
      <c r="S735">
        <v>104</v>
      </c>
      <c r="T735">
        <v>112.75</v>
      </c>
      <c r="U735">
        <v>0.52018454440599771</v>
      </c>
      <c r="V735" t="s">
        <v>42</v>
      </c>
    </row>
    <row r="736" spans="1:22" x14ac:dyDescent="0.3">
      <c r="A736" t="s">
        <v>3112</v>
      </c>
      <c r="B736" s="33">
        <v>45666</v>
      </c>
      <c r="C736">
        <v>2025</v>
      </c>
      <c r="D736">
        <v>1</v>
      </c>
      <c r="E736" t="s">
        <v>4617</v>
      </c>
      <c r="F736" t="s">
        <v>4618</v>
      </c>
      <c r="G736" t="s">
        <v>51</v>
      </c>
      <c r="H736" t="s">
        <v>106</v>
      </c>
      <c r="I736" t="s">
        <v>107</v>
      </c>
      <c r="J736" t="s">
        <v>81</v>
      </c>
      <c r="K736" t="s">
        <v>130</v>
      </c>
      <c r="L736" t="s">
        <v>40</v>
      </c>
      <c r="M736" t="s">
        <v>56</v>
      </c>
      <c r="N736">
        <v>2</v>
      </c>
      <c r="O736">
        <v>12653</v>
      </c>
      <c r="P736">
        <v>0.35</v>
      </c>
      <c r="Q736">
        <v>7462</v>
      </c>
      <c r="R736">
        <v>16448.900000000001</v>
      </c>
      <c r="S736">
        <v>14924</v>
      </c>
      <c r="T736">
        <v>1524.9000000000015</v>
      </c>
      <c r="U736">
        <v>9.2705287283648227E-2</v>
      </c>
      <c r="V736" t="s">
        <v>42</v>
      </c>
    </row>
    <row r="737" spans="1:22" x14ac:dyDescent="0.3">
      <c r="A737" t="s">
        <v>3107</v>
      </c>
      <c r="B737" s="33">
        <v>45666</v>
      </c>
      <c r="C737">
        <v>2025</v>
      </c>
      <c r="D737">
        <v>1</v>
      </c>
      <c r="E737" t="s">
        <v>4617</v>
      </c>
      <c r="F737" t="s">
        <v>4618</v>
      </c>
      <c r="G737" t="s">
        <v>51</v>
      </c>
      <c r="H737" t="s">
        <v>106</v>
      </c>
      <c r="I737" t="s">
        <v>107</v>
      </c>
      <c r="J737" t="s">
        <v>46</v>
      </c>
      <c r="K737" t="s">
        <v>66</v>
      </c>
      <c r="L737" t="s">
        <v>76</v>
      </c>
      <c r="M737" t="s">
        <v>41</v>
      </c>
      <c r="N737">
        <v>2</v>
      </c>
      <c r="O737">
        <v>301</v>
      </c>
      <c r="P737">
        <v>0.05</v>
      </c>
      <c r="Q737">
        <v>122</v>
      </c>
      <c r="R737">
        <v>571.9</v>
      </c>
      <c r="S737">
        <v>244</v>
      </c>
      <c r="T737">
        <v>327.9</v>
      </c>
      <c r="U737">
        <v>0.57335198461269454</v>
      </c>
      <c r="V737" t="s">
        <v>120</v>
      </c>
    </row>
    <row r="738" spans="1:22" x14ac:dyDescent="0.3">
      <c r="A738" t="s">
        <v>3106</v>
      </c>
      <c r="B738" s="33">
        <v>45665</v>
      </c>
      <c r="C738">
        <v>2025</v>
      </c>
      <c r="D738">
        <v>1</v>
      </c>
      <c r="E738" t="s">
        <v>4617</v>
      </c>
      <c r="F738" t="s">
        <v>4618</v>
      </c>
      <c r="G738" t="s">
        <v>51</v>
      </c>
      <c r="H738" t="s">
        <v>52</v>
      </c>
      <c r="I738" t="s">
        <v>53</v>
      </c>
      <c r="J738" t="s">
        <v>46</v>
      </c>
      <c r="K738" t="s">
        <v>89</v>
      </c>
      <c r="L738" t="s">
        <v>76</v>
      </c>
      <c r="M738" t="s">
        <v>56</v>
      </c>
      <c r="N738">
        <v>3</v>
      </c>
      <c r="O738">
        <v>2135</v>
      </c>
      <c r="P738">
        <v>0</v>
      </c>
      <c r="Q738">
        <v>1225</v>
      </c>
      <c r="R738">
        <v>6405</v>
      </c>
      <c r="S738">
        <v>3675</v>
      </c>
      <c r="T738">
        <v>2730</v>
      </c>
      <c r="U738">
        <v>0.42622950819672129</v>
      </c>
      <c r="V738" t="s">
        <v>42</v>
      </c>
    </row>
    <row r="739" spans="1:22" x14ac:dyDescent="0.3">
      <c r="A739" t="s">
        <v>824</v>
      </c>
      <c r="B739" s="33">
        <v>45135</v>
      </c>
      <c r="C739">
        <v>2023</v>
      </c>
      <c r="D739">
        <v>7</v>
      </c>
      <c r="E739" t="s">
        <v>4628</v>
      </c>
      <c r="F739" t="s">
        <v>4624</v>
      </c>
      <c r="G739" t="s">
        <v>51</v>
      </c>
      <c r="H739" t="s">
        <v>52</v>
      </c>
      <c r="I739" t="s">
        <v>53</v>
      </c>
      <c r="J739" t="s">
        <v>54</v>
      </c>
      <c r="K739" t="s">
        <v>55</v>
      </c>
      <c r="L739" t="s">
        <v>40</v>
      </c>
      <c r="M739" t="s">
        <v>56</v>
      </c>
      <c r="N739">
        <v>1</v>
      </c>
      <c r="O739">
        <v>2965</v>
      </c>
      <c r="P739">
        <v>0.15</v>
      </c>
      <c r="Q739">
        <v>1770</v>
      </c>
      <c r="R739">
        <v>2520.25</v>
      </c>
      <c r="S739">
        <v>1770</v>
      </c>
      <c r="T739">
        <v>750.25</v>
      </c>
      <c r="U739">
        <v>0.29768872135700825</v>
      </c>
      <c r="V739" t="s">
        <v>42</v>
      </c>
    </row>
    <row r="740" spans="1:22" x14ac:dyDescent="0.3">
      <c r="A740" t="s">
        <v>3105</v>
      </c>
      <c r="B740" s="33">
        <v>45665</v>
      </c>
      <c r="C740">
        <v>2025</v>
      </c>
      <c r="D740">
        <v>1</v>
      </c>
      <c r="E740" t="s">
        <v>4617</v>
      </c>
      <c r="F740" t="s">
        <v>4618</v>
      </c>
      <c r="G740" t="s">
        <v>51</v>
      </c>
      <c r="H740" t="s">
        <v>106</v>
      </c>
      <c r="I740" t="s">
        <v>107</v>
      </c>
      <c r="J740" t="s">
        <v>38</v>
      </c>
      <c r="K740" t="s">
        <v>118</v>
      </c>
      <c r="L740" t="s">
        <v>40</v>
      </c>
      <c r="M740" t="s">
        <v>49</v>
      </c>
      <c r="N740">
        <v>1</v>
      </c>
      <c r="O740">
        <v>19303</v>
      </c>
      <c r="P740">
        <v>0.05</v>
      </c>
      <c r="Q740">
        <v>15298</v>
      </c>
      <c r="R740">
        <v>18337.849999999999</v>
      </c>
      <c r="S740">
        <v>15298</v>
      </c>
      <c r="T740">
        <v>3039.8499999999985</v>
      </c>
      <c r="U740">
        <v>0.16576916050682053</v>
      </c>
      <c r="V740" t="s">
        <v>42</v>
      </c>
    </row>
    <row r="741" spans="1:22" x14ac:dyDescent="0.3">
      <c r="A741" t="s">
        <v>3103</v>
      </c>
      <c r="B741" s="33">
        <v>45664</v>
      </c>
      <c r="C741">
        <v>2025</v>
      </c>
      <c r="D741">
        <v>1</v>
      </c>
      <c r="E741" t="s">
        <v>4617</v>
      </c>
      <c r="F741" t="s">
        <v>4618</v>
      </c>
      <c r="G741" t="s">
        <v>51</v>
      </c>
      <c r="H741" t="s">
        <v>79</v>
      </c>
      <c r="I741" t="s">
        <v>80</v>
      </c>
      <c r="J741" t="s">
        <v>54</v>
      </c>
      <c r="K741" t="s">
        <v>99</v>
      </c>
      <c r="L741" t="s">
        <v>40</v>
      </c>
      <c r="M741" t="s">
        <v>41</v>
      </c>
      <c r="N741">
        <v>1</v>
      </c>
      <c r="O741">
        <v>1813</v>
      </c>
      <c r="P741">
        <v>0.05</v>
      </c>
      <c r="Q741">
        <v>960</v>
      </c>
      <c r="R741">
        <v>1722.35</v>
      </c>
      <c r="S741">
        <v>960</v>
      </c>
      <c r="T741">
        <v>762.34999999999991</v>
      </c>
      <c r="U741">
        <v>0.44262199901297644</v>
      </c>
      <c r="V741" t="s">
        <v>42</v>
      </c>
    </row>
    <row r="742" spans="1:22" x14ac:dyDescent="0.3">
      <c r="A742" t="s">
        <v>3102</v>
      </c>
      <c r="B742" s="33">
        <v>45664</v>
      </c>
      <c r="C742">
        <v>2025</v>
      </c>
      <c r="D742">
        <v>1</v>
      </c>
      <c r="E742" t="s">
        <v>4617</v>
      </c>
      <c r="F742" t="s">
        <v>4618</v>
      </c>
      <c r="G742" t="s">
        <v>51</v>
      </c>
      <c r="H742" t="s">
        <v>106</v>
      </c>
      <c r="I742" t="s">
        <v>107</v>
      </c>
      <c r="J742" t="s">
        <v>46</v>
      </c>
      <c r="K742" t="s">
        <v>61</v>
      </c>
      <c r="L742" t="s">
        <v>76</v>
      </c>
      <c r="M742" t="s">
        <v>41</v>
      </c>
      <c r="N742">
        <v>1</v>
      </c>
      <c r="O742">
        <v>229</v>
      </c>
      <c r="P742">
        <v>0.15</v>
      </c>
      <c r="Q742">
        <v>96</v>
      </c>
      <c r="R742">
        <v>194.65</v>
      </c>
      <c r="S742">
        <v>96</v>
      </c>
      <c r="T742">
        <v>98.65</v>
      </c>
      <c r="U742">
        <v>0.5068070896480863</v>
      </c>
      <c r="V742" t="s">
        <v>42</v>
      </c>
    </row>
    <row r="743" spans="1:22" x14ac:dyDescent="0.3">
      <c r="A743" t="s">
        <v>828</v>
      </c>
      <c r="B743" s="33">
        <v>45136</v>
      </c>
      <c r="C743">
        <v>2023</v>
      </c>
      <c r="D743">
        <v>7</v>
      </c>
      <c r="E743" t="s">
        <v>4628</v>
      </c>
      <c r="F743" t="s">
        <v>4624</v>
      </c>
      <c r="G743" t="s">
        <v>51</v>
      </c>
      <c r="H743" t="s">
        <v>52</v>
      </c>
      <c r="I743" t="s">
        <v>53</v>
      </c>
      <c r="J743" t="s">
        <v>54</v>
      </c>
      <c r="K743" t="s">
        <v>84</v>
      </c>
      <c r="L743" t="s">
        <v>40</v>
      </c>
      <c r="M743" t="s">
        <v>56</v>
      </c>
      <c r="N743">
        <v>2</v>
      </c>
      <c r="O743">
        <v>2406</v>
      </c>
      <c r="P743">
        <v>0.05</v>
      </c>
      <c r="Q743">
        <v>1197</v>
      </c>
      <c r="R743">
        <v>4571.3999999999996</v>
      </c>
      <c r="S743">
        <v>2394</v>
      </c>
      <c r="T743">
        <v>2177.3999999999996</v>
      </c>
      <c r="U743">
        <v>0.47630922693266831</v>
      </c>
      <c r="V743" t="s">
        <v>42</v>
      </c>
    </row>
    <row r="744" spans="1:22" x14ac:dyDescent="0.3">
      <c r="A744" t="s">
        <v>3100</v>
      </c>
      <c r="B744" s="33">
        <v>45663</v>
      </c>
      <c r="C744">
        <v>2025</v>
      </c>
      <c r="D744">
        <v>1</v>
      </c>
      <c r="E744" t="s">
        <v>4617</v>
      </c>
      <c r="F744" t="s">
        <v>4618</v>
      </c>
      <c r="G744" t="s">
        <v>51</v>
      </c>
      <c r="H744" t="s">
        <v>52</v>
      </c>
      <c r="I744" t="s">
        <v>53</v>
      </c>
      <c r="J744" t="s">
        <v>38</v>
      </c>
      <c r="K744" t="s">
        <v>104</v>
      </c>
      <c r="L744" t="s">
        <v>40</v>
      </c>
      <c r="M744" t="s">
        <v>56</v>
      </c>
      <c r="N744">
        <v>5</v>
      </c>
      <c r="O744">
        <v>1522</v>
      </c>
      <c r="P744">
        <v>0.1</v>
      </c>
      <c r="Q744">
        <v>760</v>
      </c>
      <c r="R744">
        <v>6849</v>
      </c>
      <c r="S744">
        <v>3800</v>
      </c>
      <c r="T744">
        <v>3049</v>
      </c>
      <c r="U744">
        <v>0.4451744780259892</v>
      </c>
      <c r="V744" t="s">
        <v>42</v>
      </c>
    </row>
    <row r="745" spans="1:22" x14ac:dyDescent="0.3">
      <c r="A745" t="s">
        <v>3097</v>
      </c>
      <c r="B745" s="33">
        <v>45662</v>
      </c>
      <c r="C745">
        <v>2025</v>
      </c>
      <c r="D745">
        <v>1</v>
      </c>
      <c r="E745" t="s">
        <v>4617</v>
      </c>
      <c r="F745" t="s">
        <v>4618</v>
      </c>
      <c r="G745" t="s">
        <v>51</v>
      </c>
      <c r="H745" t="s">
        <v>79</v>
      </c>
      <c r="I745" t="s">
        <v>80</v>
      </c>
      <c r="J745" t="s">
        <v>54</v>
      </c>
      <c r="K745" t="s">
        <v>84</v>
      </c>
      <c r="L745" t="s">
        <v>76</v>
      </c>
      <c r="M745" t="s">
        <v>49</v>
      </c>
      <c r="N745">
        <v>1</v>
      </c>
      <c r="O745">
        <v>2224</v>
      </c>
      <c r="P745">
        <v>0.15</v>
      </c>
      <c r="Q745">
        <v>1124</v>
      </c>
      <c r="R745">
        <v>1890.3999999999999</v>
      </c>
      <c r="S745">
        <v>1124</v>
      </c>
      <c r="T745">
        <v>766.39999999999986</v>
      </c>
      <c r="U745">
        <v>0.40541684299619124</v>
      </c>
      <c r="V745" t="s">
        <v>42</v>
      </c>
    </row>
    <row r="746" spans="1:22" x14ac:dyDescent="0.3">
      <c r="A746" t="s">
        <v>831</v>
      </c>
      <c r="B746" s="33">
        <v>45137</v>
      </c>
      <c r="C746">
        <v>2023</v>
      </c>
      <c r="D746">
        <v>7</v>
      </c>
      <c r="E746" t="s">
        <v>4628</v>
      </c>
      <c r="F746" t="s">
        <v>4624</v>
      </c>
      <c r="G746" t="s">
        <v>51</v>
      </c>
      <c r="H746" t="s">
        <v>52</v>
      </c>
      <c r="I746" t="s">
        <v>53</v>
      </c>
      <c r="J746" t="s">
        <v>46</v>
      </c>
      <c r="K746" t="s">
        <v>66</v>
      </c>
      <c r="L746" t="s">
        <v>40</v>
      </c>
      <c r="M746" t="s">
        <v>49</v>
      </c>
      <c r="N746">
        <v>3</v>
      </c>
      <c r="O746">
        <v>319</v>
      </c>
      <c r="P746">
        <v>0.1</v>
      </c>
      <c r="Q746">
        <v>131</v>
      </c>
      <c r="R746">
        <v>861.30000000000007</v>
      </c>
      <c r="S746">
        <v>393</v>
      </c>
      <c r="T746">
        <v>468.30000000000007</v>
      </c>
      <c r="U746">
        <v>0.54371299198885414</v>
      </c>
      <c r="V746" t="s">
        <v>42</v>
      </c>
    </row>
    <row r="747" spans="1:22" x14ac:dyDescent="0.3">
      <c r="A747" t="s">
        <v>832</v>
      </c>
      <c r="B747" s="33">
        <v>45138</v>
      </c>
      <c r="C747">
        <v>2023</v>
      </c>
      <c r="D747">
        <v>7</v>
      </c>
      <c r="E747" t="s">
        <v>4628</v>
      </c>
      <c r="F747" t="s">
        <v>4624</v>
      </c>
      <c r="G747" t="s">
        <v>51</v>
      </c>
      <c r="H747" t="s">
        <v>52</v>
      </c>
      <c r="I747" t="s">
        <v>53</v>
      </c>
      <c r="J747" t="s">
        <v>81</v>
      </c>
      <c r="K747" t="s">
        <v>82</v>
      </c>
      <c r="L747" t="s">
        <v>40</v>
      </c>
      <c r="M747" t="s">
        <v>49</v>
      </c>
      <c r="N747">
        <v>1</v>
      </c>
      <c r="O747">
        <v>5964</v>
      </c>
      <c r="P747">
        <v>0.25</v>
      </c>
      <c r="Q747">
        <v>3278</v>
      </c>
      <c r="R747">
        <v>4473</v>
      </c>
      <c r="S747">
        <v>3278</v>
      </c>
      <c r="T747">
        <v>1195</v>
      </c>
      <c r="U747">
        <v>0.2671585065951263</v>
      </c>
      <c r="V747" t="s">
        <v>42</v>
      </c>
    </row>
    <row r="748" spans="1:22" x14ac:dyDescent="0.3">
      <c r="A748" t="s">
        <v>833</v>
      </c>
      <c r="B748" s="33">
        <v>45138</v>
      </c>
      <c r="C748">
        <v>2023</v>
      </c>
      <c r="D748">
        <v>7</v>
      </c>
      <c r="E748" t="s">
        <v>4628</v>
      </c>
      <c r="F748" t="s">
        <v>4624</v>
      </c>
      <c r="G748" t="s">
        <v>51</v>
      </c>
      <c r="H748" t="s">
        <v>79</v>
      </c>
      <c r="I748" t="s">
        <v>80</v>
      </c>
      <c r="J748" t="s">
        <v>38</v>
      </c>
      <c r="K748" t="s">
        <v>118</v>
      </c>
      <c r="L748" t="s">
        <v>76</v>
      </c>
      <c r="M748" t="s">
        <v>56</v>
      </c>
      <c r="N748">
        <v>3</v>
      </c>
      <c r="O748">
        <v>18682</v>
      </c>
      <c r="P748">
        <v>0</v>
      </c>
      <c r="Q748">
        <v>14570</v>
      </c>
      <c r="R748">
        <v>56046</v>
      </c>
      <c r="S748">
        <v>43710</v>
      </c>
      <c r="T748">
        <v>12336</v>
      </c>
      <c r="U748">
        <v>0.22010491382079006</v>
      </c>
      <c r="V748" t="s">
        <v>42</v>
      </c>
    </row>
    <row r="749" spans="1:22" x14ac:dyDescent="0.3">
      <c r="A749" t="s">
        <v>834</v>
      </c>
      <c r="B749" s="33">
        <v>45138</v>
      </c>
      <c r="C749">
        <v>2023</v>
      </c>
      <c r="D749">
        <v>7</v>
      </c>
      <c r="E749" t="s">
        <v>4628</v>
      </c>
      <c r="F749" t="s">
        <v>4624</v>
      </c>
      <c r="G749" t="s">
        <v>51</v>
      </c>
      <c r="H749" t="s">
        <v>79</v>
      </c>
      <c r="I749" t="s">
        <v>80</v>
      </c>
      <c r="J749" t="s">
        <v>54</v>
      </c>
      <c r="K749" t="s">
        <v>99</v>
      </c>
      <c r="L749" t="s">
        <v>40</v>
      </c>
      <c r="M749" t="s">
        <v>49</v>
      </c>
      <c r="N749">
        <v>2</v>
      </c>
      <c r="O749">
        <v>1866</v>
      </c>
      <c r="P749">
        <v>0.15</v>
      </c>
      <c r="Q749">
        <v>967</v>
      </c>
      <c r="R749">
        <v>3172.2</v>
      </c>
      <c r="S749">
        <v>1934</v>
      </c>
      <c r="T749">
        <v>1238.1999999999998</v>
      </c>
      <c r="U749">
        <v>0.39032847865834436</v>
      </c>
      <c r="V749" t="s">
        <v>42</v>
      </c>
    </row>
    <row r="750" spans="1:22" x14ac:dyDescent="0.3">
      <c r="A750" t="s">
        <v>3096</v>
      </c>
      <c r="B750" s="33">
        <v>45662</v>
      </c>
      <c r="C750">
        <v>2025</v>
      </c>
      <c r="D750">
        <v>1</v>
      </c>
      <c r="E750" t="s">
        <v>4617</v>
      </c>
      <c r="F750" t="s">
        <v>4618</v>
      </c>
      <c r="G750" t="s">
        <v>51</v>
      </c>
      <c r="H750" t="s">
        <v>52</v>
      </c>
      <c r="I750" t="s">
        <v>53</v>
      </c>
      <c r="J750" t="s">
        <v>54</v>
      </c>
      <c r="K750" t="s">
        <v>99</v>
      </c>
      <c r="L750" t="s">
        <v>76</v>
      </c>
      <c r="M750" t="s">
        <v>49</v>
      </c>
      <c r="N750">
        <v>1</v>
      </c>
      <c r="O750">
        <v>1825</v>
      </c>
      <c r="P750">
        <v>0</v>
      </c>
      <c r="Q750">
        <v>944</v>
      </c>
      <c r="R750">
        <v>1825</v>
      </c>
      <c r="S750">
        <v>944</v>
      </c>
      <c r="T750">
        <v>881</v>
      </c>
      <c r="U750">
        <v>0.48273972602739729</v>
      </c>
      <c r="V750" t="s">
        <v>42</v>
      </c>
    </row>
    <row r="751" spans="1:22" x14ac:dyDescent="0.3">
      <c r="A751" t="s">
        <v>3094</v>
      </c>
      <c r="B751" s="33">
        <v>45662</v>
      </c>
      <c r="C751">
        <v>2025</v>
      </c>
      <c r="D751">
        <v>1</v>
      </c>
      <c r="E751" t="s">
        <v>4617</v>
      </c>
      <c r="F751" t="s">
        <v>4618</v>
      </c>
      <c r="G751" t="s">
        <v>51</v>
      </c>
      <c r="H751" t="s">
        <v>79</v>
      </c>
      <c r="I751" t="s">
        <v>80</v>
      </c>
      <c r="J751" t="s">
        <v>81</v>
      </c>
      <c r="K751" t="s">
        <v>94</v>
      </c>
      <c r="L751" t="s">
        <v>40</v>
      </c>
      <c r="M751" t="s">
        <v>56</v>
      </c>
      <c r="N751">
        <v>4</v>
      </c>
      <c r="O751">
        <v>34342</v>
      </c>
      <c r="P751">
        <v>0.2</v>
      </c>
      <c r="Q751">
        <v>23001</v>
      </c>
      <c r="R751">
        <v>109894.40000000001</v>
      </c>
      <c r="S751">
        <v>92004</v>
      </c>
      <c r="T751">
        <v>17890.400000000009</v>
      </c>
      <c r="U751">
        <v>0.1627962844330558</v>
      </c>
      <c r="V751" t="s">
        <v>42</v>
      </c>
    </row>
    <row r="752" spans="1:22" x14ac:dyDescent="0.3">
      <c r="A752" t="s">
        <v>837</v>
      </c>
      <c r="B752" s="33">
        <v>45140</v>
      </c>
      <c r="C752">
        <v>2023</v>
      </c>
      <c r="D752">
        <v>8</v>
      </c>
      <c r="E752" t="s">
        <v>4627</v>
      </c>
      <c r="F752" t="s">
        <v>4624</v>
      </c>
      <c r="G752" t="s">
        <v>51</v>
      </c>
      <c r="H752" t="s">
        <v>106</v>
      </c>
      <c r="I752" t="s">
        <v>107</v>
      </c>
      <c r="J752" t="s">
        <v>38</v>
      </c>
      <c r="K752" t="s">
        <v>104</v>
      </c>
      <c r="L752" t="s">
        <v>48</v>
      </c>
      <c r="M752" t="s">
        <v>49</v>
      </c>
      <c r="N752">
        <v>1</v>
      </c>
      <c r="O752">
        <v>1497</v>
      </c>
      <c r="P752">
        <v>0.1</v>
      </c>
      <c r="Q752">
        <v>751</v>
      </c>
      <c r="R752">
        <v>1347.3</v>
      </c>
      <c r="S752">
        <v>751</v>
      </c>
      <c r="T752">
        <v>596.29999999999995</v>
      </c>
      <c r="U752">
        <v>0.44258888146663694</v>
      </c>
      <c r="V752" t="s">
        <v>42</v>
      </c>
    </row>
    <row r="753" spans="1:22" x14ac:dyDescent="0.3">
      <c r="A753" t="s">
        <v>838</v>
      </c>
      <c r="B753" s="33">
        <v>45140</v>
      </c>
      <c r="C753">
        <v>2023</v>
      </c>
      <c r="D753">
        <v>8</v>
      </c>
      <c r="E753" t="s">
        <v>4627</v>
      </c>
      <c r="F753" t="s">
        <v>4624</v>
      </c>
      <c r="G753" t="s">
        <v>51</v>
      </c>
      <c r="H753" t="s">
        <v>79</v>
      </c>
      <c r="I753" t="s">
        <v>80</v>
      </c>
      <c r="J753" t="s">
        <v>54</v>
      </c>
      <c r="K753" t="s">
        <v>55</v>
      </c>
      <c r="L753" t="s">
        <v>40</v>
      </c>
      <c r="M753" t="s">
        <v>49</v>
      </c>
      <c r="N753">
        <v>2</v>
      </c>
      <c r="O753">
        <v>2579</v>
      </c>
      <c r="P753">
        <v>0.05</v>
      </c>
      <c r="Q753">
        <v>1570</v>
      </c>
      <c r="R753">
        <v>4900.0999999999995</v>
      </c>
      <c r="S753">
        <v>3140</v>
      </c>
      <c r="T753">
        <v>1760.0999999999995</v>
      </c>
      <c r="U753">
        <v>0.35919675108671245</v>
      </c>
      <c r="V753" t="s">
        <v>42</v>
      </c>
    </row>
    <row r="754" spans="1:22" x14ac:dyDescent="0.3">
      <c r="A754" t="s">
        <v>3092</v>
      </c>
      <c r="B754" s="33">
        <v>45661</v>
      </c>
      <c r="C754">
        <v>2025</v>
      </c>
      <c r="D754">
        <v>1</v>
      </c>
      <c r="E754" t="s">
        <v>4617</v>
      </c>
      <c r="F754" t="s">
        <v>4618</v>
      </c>
      <c r="G754" t="s">
        <v>51</v>
      </c>
      <c r="H754" t="s">
        <v>52</v>
      </c>
      <c r="I754" t="s">
        <v>53</v>
      </c>
      <c r="J754" t="s">
        <v>46</v>
      </c>
      <c r="K754" t="s">
        <v>47</v>
      </c>
      <c r="L754" t="s">
        <v>40</v>
      </c>
      <c r="M754" t="s">
        <v>49</v>
      </c>
      <c r="N754">
        <v>1</v>
      </c>
      <c r="O754">
        <v>411</v>
      </c>
      <c r="P754">
        <v>0.1</v>
      </c>
      <c r="Q754">
        <v>187</v>
      </c>
      <c r="R754">
        <v>369.90000000000003</v>
      </c>
      <c r="S754">
        <v>187</v>
      </c>
      <c r="T754">
        <v>182.90000000000003</v>
      </c>
      <c r="U754">
        <v>0.49445796161124633</v>
      </c>
      <c r="V754" t="s">
        <v>42</v>
      </c>
    </row>
    <row r="755" spans="1:22" x14ac:dyDescent="0.3">
      <c r="A755" t="s">
        <v>3089</v>
      </c>
      <c r="B755" s="33">
        <v>45660</v>
      </c>
      <c r="C755">
        <v>2025</v>
      </c>
      <c r="D755">
        <v>1</v>
      </c>
      <c r="E755" t="s">
        <v>4617</v>
      </c>
      <c r="F755" t="s">
        <v>4618</v>
      </c>
      <c r="G755" t="s">
        <v>51</v>
      </c>
      <c r="H755" t="s">
        <v>79</v>
      </c>
      <c r="I755" t="s">
        <v>80</v>
      </c>
      <c r="J755" t="s">
        <v>38</v>
      </c>
      <c r="K755" t="s">
        <v>75</v>
      </c>
      <c r="L755" t="s">
        <v>48</v>
      </c>
      <c r="M755" t="s">
        <v>56</v>
      </c>
      <c r="N755">
        <v>1</v>
      </c>
      <c r="O755">
        <v>11731</v>
      </c>
      <c r="P755">
        <v>0.05</v>
      </c>
      <c r="Q755">
        <v>8532</v>
      </c>
      <c r="R755">
        <v>11144.449999999999</v>
      </c>
      <c r="S755">
        <v>8532</v>
      </c>
      <c r="T755">
        <v>2612.4499999999989</v>
      </c>
      <c r="U755">
        <v>0.23441713139724249</v>
      </c>
      <c r="V755" t="s">
        <v>42</v>
      </c>
    </row>
    <row r="756" spans="1:22" x14ac:dyDescent="0.3">
      <c r="A756" t="s">
        <v>3087</v>
      </c>
      <c r="B756" s="33">
        <v>45659</v>
      </c>
      <c r="C756">
        <v>2025</v>
      </c>
      <c r="D756">
        <v>1</v>
      </c>
      <c r="E756" t="s">
        <v>4617</v>
      </c>
      <c r="F756" t="s">
        <v>4618</v>
      </c>
      <c r="G756" t="s">
        <v>51</v>
      </c>
      <c r="H756" t="s">
        <v>52</v>
      </c>
      <c r="I756" t="s">
        <v>53</v>
      </c>
      <c r="J756" t="s">
        <v>81</v>
      </c>
      <c r="K756" t="s">
        <v>82</v>
      </c>
      <c r="L756" t="s">
        <v>40</v>
      </c>
      <c r="M756" t="s">
        <v>56</v>
      </c>
      <c r="N756">
        <v>1</v>
      </c>
      <c r="O756">
        <v>6159</v>
      </c>
      <c r="P756">
        <v>0.2</v>
      </c>
      <c r="Q756">
        <v>3468</v>
      </c>
      <c r="R756">
        <v>4927.2000000000007</v>
      </c>
      <c r="S756">
        <v>3468</v>
      </c>
      <c r="T756">
        <v>1459.2000000000007</v>
      </c>
      <c r="U756">
        <v>0.29615197272284471</v>
      </c>
      <c r="V756" t="s">
        <v>42</v>
      </c>
    </row>
    <row r="757" spans="1:22" x14ac:dyDescent="0.3">
      <c r="A757" t="s">
        <v>3080</v>
      </c>
      <c r="B757" s="33">
        <v>45657</v>
      </c>
      <c r="C757">
        <v>2024</v>
      </c>
      <c r="D757">
        <v>12</v>
      </c>
      <c r="E757" t="s">
        <v>4615</v>
      </c>
      <c r="F757" t="s">
        <v>4616</v>
      </c>
      <c r="G757" t="s">
        <v>51</v>
      </c>
      <c r="H757" t="s">
        <v>52</v>
      </c>
      <c r="I757" t="s">
        <v>53</v>
      </c>
      <c r="J757" t="s">
        <v>38</v>
      </c>
      <c r="K757" t="s">
        <v>75</v>
      </c>
      <c r="L757" t="s">
        <v>40</v>
      </c>
      <c r="M757" t="s">
        <v>49</v>
      </c>
      <c r="N757">
        <v>1</v>
      </c>
      <c r="O757">
        <v>10869</v>
      </c>
      <c r="P757">
        <v>0.15</v>
      </c>
      <c r="Q757">
        <v>8265</v>
      </c>
      <c r="R757">
        <v>9238.65</v>
      </c>
      <c r="S757">
        <v>8265</v>
      </c>
      <c r="T757">
        <v>973.64999999999964</v>
      </c>
      <c r="U757">
        <v>0.10538877433391239</v>
      </c>
      <c r="V757" t="s">
        <v>42</v>
      </c>
    </row>
    <row r="758" spans="1:22" x14ac:dyDescent="0.3">
      <c r="A758" t="s">
        <v>3077</v>
      </c>
      <c r="B758" s="33">
        <v>45656</v>
      </c>
      <c r="C758">
        <v>2024</v>
      </c>
      <c r="D758">
        <v>12</v>
      </c>
      <c r="E758" t="s">
        <v>4615</v>
      </c>
      <c r="F758" t="s">
        <v>4616</v>
      </c>
      <c r="G758" t="s">
        <v>51</v>
      </c>
      <c r="H758" t="s">
        <v>79</v>
      </c>
      <c r="I758" t="s">
        <v>80</v>
      </c>
      <c r="J758" t="s">
        <v>54</v>
      </c>
      <c r="K758" t="s">
        <v>55</v>
      </c>
      <c r="L758" t="s">
        <v>76</v>
      </c>
      <c r="M758" t="s">
        <v>41</v>
      </c>
      <c r="N758">
        <v>2</v>
      </c>
      <c r="O758">
        <v>2875</v>
      </c>
      <c r="P758">
        <v>0.2</v>
      </c>
      <c r="Q758">
        <v>1680</v>
      </c>
      <c r="R758">
        <v>4600</v>
      </c>
      <c r="S758">
        <v>3360</v>
      </c>
      <c r="T758">
        <v>1240</v>
      </c>
      <c r="U758">
        <v>0.26956521739130435</v>
      </c>
      <c r="V758" t="s">
        <v>42</v>
      </c>
    </row>
    <row r="759" spans="1:22" x14ac:dyDescent="0.3">
      <c r="A759" t="s">
        <v>3074</v>
      </c>
      <c r="B759" s="33">
        <v>45655</v>
      </c>
      <c r="C759">
        <v>2024</v>
      </c>
      <c r="D759">
        <v>12</v>
      </c>
      <c r="E759" t="s">
        <v>4615</v>
      </c>
      <c r="F759" t="s">
        <v>4616</v>
      </c>
      <c r="G759" t="s">
        <v>51</v>
      </c>
      <c r="H759" t="s">
        <v>79</v>
      </c>
      <c r="I759" t="s">
        <v>80</v>
      </c>
      <c r="J759" t="s">
        <v>46</v>
      </c>
      <c r="K759" t="s">
        <v>47</v>
      </c>
      <c r="L759" t="s">
        <v>76</v>
      </c>
      <c r="M759" t="s">
        <v>56</v>
      </c>
      <c r="N759">
        <v>5</v>
      </c>
      <c r="O759">
        <v>408</v>
      </c>
      <c r="P759">
        <v>0</v>
      </c>
      <c r="Q759">
        <v>188</v>
      </c>
      <c r="R759">
        <v>2040</v>
      </c>
      <c r="S759">
        <v>940</v>
      </c>
      <c r="T759">
        <v>1100</v>
      </c>
      <c r="U759">
        <v>0.53921568627450978</v>
      </c>
      <c r="V759" t="s">
        <v>42</v>
      </c>
    </row>
    <row r="760" spans="1:22" x14ac:dyDescent="0.3">
      <c r="A760" t="s">
        <v>845</v>
      </c>
      <c r="B760" s="33">
        <v>45142</v>
      </c>
      <c r="C760">
        <v>2023</v>
      </c>
      <c r="D760">
        <v>8</v>
      </c>
      <c r="E760" t="s">
        <v>4627</v>
      </c>
      <c r="F760" t="s">
        <v>4624</v>
      </c>
      <c r="G760" t="s">
        <v>51</v>
      </c>
      <c r="H760" t="s">
        <v>52</v>
      </c>
      <c r="I760" t="s">
        <v>53</v>
      </c>
      <c r="J760" t="s">
        <v>81</v>
      </c>
      <c r="K760" t="s">
        <v>130</v>
      </c>
      <c r="L760" t="s">
        <v>48</v>
      </c>
      <c r="M760" t="s">
        <v>56</v>
      </c>
      <c r="N760">
        <v>1</v>
      </c>
      <c r="O760">
        <v>13425</v>
      </c>
      <c r="P760">
        <v>0.35</v>
      </c>
      <c r="Q760">
        <v>8189</v>
      </c>
      <c r="R760">
        <v>8726.25</v>
      </c>
      <c r="S760">
        <v>8189</v>
      </c>
      <c r="T760">
        <v>537.25</v>
      </c>
      <c r="U760">
        <v>6.1567110729121903E-2</v>
      </c>
      <c r="V760" t="s">
        <v>42</v>
      </c>
    </row>
    <row r="761" spans="1:22" x14ac:dyDescent="0.3">
      <c r="A761" t="s">
        <v>846</v>
      </c>
      <c r="B761" s="33">
        <v>45142</v>
      </c>
      <c r="C761">
        <v>2023</v>
      </c>
      <c r="D761">
        <v>8</v>
      </c>
      <c r="E761" t="s">
        <v>4627</v>
      </c>
      <c r="F761" t="s">
        <v>4624</v>
      </c>
      <c r="G761" t="s">
        <v>51</v>
      </c>
      <c r="H761" t="s">
        <v>52</v>
      </c>
      <c r="I761" t="s">
        <v>53</v>
      </c>
      <c r="J761" t="s">
        <v>81</v>
      </c>
      <c r="K761" t="s">
        <v>94</v>
      </c>
      <c r="L761" t="s">
        <v>40</v>
      </c>
      <c r="M761" t="s">
        <v>49</v>
      </c>
      <c r="N761">
        <v>1</v>
      </c>
      <c r="O761">
        <v>33145</v>
      </c>
      <c r="P761">
        <v>0.2</v>
      </c>
      <c r="Q761">
        <v>23209</v>
      </c>
      <c r="R761">
        <v>26516</v>
      </c>
      <c r="S761">
        <v>23209</v>
      </c>
      <c r="T761">
        <v>3307</v>
      </c>
      <c r="U761">
        <v>0.1247171519082818</v>
      </c>
      <c r="V761" t="s">
        <v>42</v>
      </c>
    </row>
    <row r="762" spans="1:22" x14ac:dyDescent="0.3">
      <c r="A762" t="s">
        <v>3072</v>
      </c>
      <c r="B762" s="33">
        <v>45655</v>
      </c>
      <c r="C762">
        <v>2024</v>
      </c>
      <c r="D762">
        <v>12</v>
      </c>
      <c r="E762" t="s">
        <v>4615</v>
      </c>
      <c r="F762" t="s">
        <v>4616</v>
      </c>
      <c r="G762" t="s">
        <v>51</v>
      </c>
      <c r="H762" t="s">
        <v>52</v>
      </c>
      <c r="I762" t="s">
        <v>53</v>
      </c>
      <c r="J762" t="s">
        <v>46</v>
      </c>
      <c r="K762" t="s">
        <v>66</v>
      </c>
      <c r="L762" t="s">
        <v>76</v>
      </c>
      <c r="M762" t="s">
        <v>41</v>
      </c>
      <c r="N762">
        <v>1</v>
      </c>
      <c r="O762">
        <v>285</v>
      </c>
      <c r="P762">
        <v>0.15</v>
      </c>
      <c r="Q762">
        <v>113</v>
      </c>
      <c r="R762">
        <v>242.25</v>
      </c>
      <c r="S762">
        <v>113</v>
      </c>
      <c r="T762">
        <v>129.25</v>
      </c>
      <c r="U762">
        <v>0.53353973168214652</v>
      </c>
      <c r="V762" t="s">
        <v>42</v>
      </c>
    </row>
    <row r="763" spans="1:22" x14ac:dyDescent="0.3">
      <c r="A763" t="s">
        <v>848</v>
      </c>
      <c r="B763" s="33">
        <v>45142</v>
      </c>
      <c r="C763">
        <v>2023</v>
      </c>
      <c r="D763">
        <v>8</v>
      </c>
      <c r="E763" t="s">
        <v>4627</v>
      </c>
      <c r="F763" t="s">
        <v>4624</v>
      </c>
      <c r="G763" t="s">
        <v>51</v>
      </c>
      <c r="H763" t="s">
        <v>52</v>
      </c>
      <c r="I763" t="s">
        <v>53</v>
      </c>
      <c r="J763" t="s">
        <v>46</v>
      </c>
      <c r="K763" t="s">
        <v>89</v>
      </c>
      <c r="L763" t="s">
        <v>40</v>
      </c>
      <c r="M763" t="s">
        <v>49</v>
      </c>
      <c r="N763">
        <v>2</v>
      </c>
      <c r="O763">
        <v>2350</v>
      </c>
      <c r="P763">
        <v>0.15</v>
      </c>
      <c r="Q763">
        <v>1326</v>
      </c>
      <c r="R763">
        <v>3995</v>
      </c>
      <c r="S763">
        <v>2652</v>
      </c>
      <c r="T763">
        <v>1343</v>
      </c>
      <c r="U763">
        <v>0.33617021276595743</v>
      </c>
      <c r="V763" t="s">
        <v>42</v>
      </c>
    </row>
    <row r="764" spans="1:22" x14ac:dyDescent="0.3">
      <c r="A764" t="s">
        <v>849</v>
      </c>
      <c r="B764" s="33">
        <v>45143</v>
      </c>
      <c r="C764">
        <v>2023</v>
      </c>
      <c r="D764">
        <v>8</v>
      </c>
      <c r="E764" t="s">
        <v>4627</v>
      </c>
      <c r="F764" t="s">
        <v>4624</v>
      </c>
      <c r="G764" t="s">
        <v>51</v>
      </c>
      <c r="H764" t="s">
        <v>106</v>
      </c>
      <c r="I764" t="s">
        <v>107</v>
      </c>
      <c r="J764" t="s">
        <v>38</v>
      </c>
      <c r="K764" t="s">
        <v>39</v>
      </c>
      <c r="L764" t="s">
        <v>40</v>
      </c>
      <c r="M764" t="s">
        <v>41</v>
      </c>
      <c r="N764">
        <v>2</v>
      </c>
      <c r="O764">
        <v>50336</v>
      </c>
      <c r="P764">
        <v>0.05</v>
      </c>
      <c r="Q764">
        <v>43175</v>
      </c>
      <c r="R764">
        <v>95638.399999999994</v>
      </c>
      <c r="S764">
        <v>86350</v>
      </c>
      <c r="T764">
        <v>9288.3999999999942</v>
      </c>
      <c r="U764">
        <v>9.7119985277879961E-2</v>
      </c>
      <c r="V764" t="s">
        <v>42</v>
      </c>
    </row>
    <row r="765" spans="1:22" x14ac:dyDescent="0.3">
      <c r="A765" t="s">
        <v>850</v>
      </c>
      <c r="B765" s="33">
        <v>45143</v>
      </c>
      <c r="C765">
        <v>2023</v>
      </c>
      <c r="D765">
        <v>8</v>
      </c>
      <c r="E765" t="s">
        <v>4627</v>
      </c>
      <c r="F765" t="s">
        <v>4624</v>
      </c>
      <c r="G765" t="s">
        <v>51</v>
      </c>
      <c r="H765" t="s">
        <v>106</v>
      </c>
      <c r="I765" t="s">
        <v>107</v>
      </c>
      <c r="J765" t="s">
        <v>54</v>
      </c>
      <c r="K765" t="s">
        <v>99</v>
      </c>
      <c r="L765" t="s">
        <v>40</v>
      </c>
      <c r="M765" t="s">
        <v>56</v>
      </c>
      <c r="N765">
        <v>2</v>
      </c>
      <c r="O765">
        <v>1646</v>
      </c>
      <c r="P765">
        <v>0</v>
      </c>
      <c r="Q765">
        <v>862</v>
      </c>
      <c r="R765">
        <v>3292</v>
      </c>
      <c r="S765">
        <v>1724</v>
      </c>
      <c r="T765">
        <v>1568</v>
      </c>
      <c r="U765">
        <v>0.47630619684082626</v>
      </c>
      <c r="V765" t="s">
        <v>42</v>
      </c>
    </row>
    <row r="766" spans="1:22" x14ac:dyDescent="0.3">
      <c r="A766" t="s">
        <v>3067</v>
      </c>
      <c r="B766" s="33">
        <v>45654</v>
      </c>
      <c r="C766">
        <v>2024</v>
      </c>
      <c r="D766">
        <v>12</v>
      </c>
      <c r="E766" t="s">
        <v>4615</v>
      </c>
      <c r="F766" t="s">
        <v>4616</v>
      </c>
      <c r="G766" t="s">
        <v>51</v>
      </c>
      <c r="H766" t="s">
        <v>79</v>
      </c>
      <c r="I766" t="s">
        <v>80</v>
      </c>
      <c r="J766" t="s">
        <v>54</v>
      </c>
      <c r="K766" t="s">
        <v>55</v>
      </c>
      <c r="L766" t="s">
        <v>40</v>
      </c>
      <c r="M766" t="s">
        <v>49</v>
      </c>
      <c r="N766">
        <v>5</v>
      </c>
      <c r="O766">
        <v>2562</v>
      </c>
      <c r="P766">
        <v>0</v>
      </c>
      <c r="Q766">
        <v>1505</v>
      </c>
      <c r="R766">
        <v>12810</v>
      </c>
      <c r="S766">
        <v>7525</v>
      </c>
      <c r="T766">
        <v>5285</v>
      </c>
      <c r="U766">
        <v>0.41256830601092898</v>
      </c>
      <c r="V766" t="s">
        <v>42</v>
      </c>
    </row>
    <row r="767" spans="1:22" x14ac:dyDescent="0.3">
      <c r="A767" t="s">
        <v>852</v>
      </c>
      <c r="B767" s="33">
        <v>45143</v>
      </c>
      <c r="C767">
        <v>2023</v>
      </c>
      <c r="D767">
        <v>8</v>
      </c>
      <c r="E767" t="s">
        <v>4627</v>
      </c>
      <c r="F767" t="s">
        <v>4624</v>
      </c>
      <c r="G767" t="s">
        <v>51</v>
      </c>
      <c r="H767" t="s">
        <v>79</v>
      </c>
      <c r="I767" t="s">
        <v>80</v>
      </c>
      <c r="J767" t="s">
        <v>46</v>
      </c>
      <c r="K767" t="s">
        <v>47</v>
      </c>
      <c r="L767" t="s">
        <v>40</v>
      </c>
      <c r="M767" t="s">
        <v>41</v>
      </c>
      <c r="N767">
        <v>4</v>
      </c>
      <c r="O767">
        <v>420</v>
      </c>
      <c r="P767">
        <v>0.05</v>
      </c>
      <c r="Q767">
        <v>185</v>
      </c>
      <c r="R767">
        <v>1596</v>
      </c>
      <c r="S767">
        <v>740</v>
      </c>
      <c r="T767">
        <v>856</v>
      </c>
      <c r="U767">
        <v>0.53634085213032578</v>
      </c>
      <c r="V767" t="s">
        <v>42</v>
      </c>
    </row>
    <row r="768" spans="1:22" x14ac:dyDescent="0.3">
      <c r="A768" t="s">
        <v>853</v>
      </c>
      <c r="B768" s="33">
        <v>45143</v>
      </c>
      <c r="C768">
        <v>2023</v>
      </c>
      <c r="D768">
        <v>8</v>
      </c>
      <c r="E768" t="s">
        <v>4627</v>
      </c>
      <c r="F768" t="s">
        <v>4624</v>
      </c>
      <c r="G768" t="s">
        <v>51</v>
      </c>
      <c r="H768" t="s">
        <v>52</v>
      </c>
      <c r="I768" t="s">
        <v>53</v>
      </c>
      <c r="J768" t="s">
        <v>81</v>
      </c>
      <c r="K768" t="s">
        <v>94</v>
      </c>
      <c r="L768" t="s">
        <v>76</v>
      </c>
      <c r="M768" t="s">
        <v>49</v>
      </c>
      <c r="N768">
        <v>2</v>
      </c>
      <c r="O768">
        <v>35077</v>
      </c>
      <c r="P768">
        <v>0.3</v>
      </c>
      <c r="Q768">
        <v>23615</v>
      </c>
      <c r="R768">
        <v>49107.799999999996</v>
      </c>
      <c r="S768">
        <v>47230</v>
      </c>
      <c r="T768">
        <v>1877.7999999999956</v>
      </c>
      <c r="U768">
        <v>3.8238324665328026E-2</v>
      </c>
      <c r="V768" t="s">
        <v>42</v>
      </c>
    </row>
    <row r="769" spans="1:22" x14ac:dyDescent="0.3">
      <c r="A769" t="s">
        <v>3064</v>
      </c>
      <c r="B769" s="33">
        <v>45654</v>
      </c>
      <c r="C769">
        <v>2024</v>
      </c>
      <c r="D769">
        <v>12</v>
      </c>
      <c r="E769" t="s">
        <v>4615</v>
      </c>
      <c r="F769" t="s">
        <v>4616</v>
      </c>
      <c r="G769" t="s">
        <v>51</v>
      </c>
      <c r="H769" t="s">
        <v>52</v>
      </c>
      <c r="I769" t="s">
        <v>53</v>
      </c>
      <c r="J769" t="s">
        <v>38</v>
      </c>
      <c r="K769" t="s">
        <v>104</v>
      </c>
      <c r="L769" t="s">
        <v>76</v>
      </c>
      <c r="M769" t="s">
        <v>56</v>
      </c>
      <c r="N769">
        <v>2</v>
      </c>
      <c r="O769">
        <v>1539</v>
      </c>
      <c r="P769">
        <v>0.05</v>
      </c>
      <c r="Q769">
        <v>749</v>
      </c>
      <c r="R769">
        <v>2924.1</v>
      </c>
      <c r="S769">
        <v>1498</v>
      </c>
      <c r="T769">
        <v>1426.1</v>
      </c>
      <c r="U769">
        <v>0.48770561882288566</v>
      </c>
      <c r="V769" t="s">
        <v>42</v>
      </c>
    </row>
    <row r="770" spans="1:22" x14ac:dyDescent="0.3">
      <c r="A770" t="s">
        <v>855</v>
      </c>
      <c r="B770" s="33">
        <v>45144</v>
      </c>
      <c r="C770">
        <v>2023</v>
      </c>
      <c r="D770">
        <v>8</v>
      </c>
      <c r="E770" t="s">
        <v>4627</v>
      </c>
      <c r="F770" t="s">
        <v>4624</v>
      </c>
      <c r="G770" t="s">
        <v>51</v>
      </c>
      <c r="H770" t="s">
        <v>79</v>
      </c>
      <c r="I770" t="s">
        <v>80</v>
      </c>
      <c r="J770" t="s">
        <v>38</v>
      </c>
      <c r="K770" t="s">
        <v>75</v>
      </c>
      <c r="L770" t="s">
        <v>40</v>
      </c>
      <c r="M770" t="s">
        <v>41</v>
      </c>
      <c r="N770">
        <v>3</v>
      </c>
      <c r="O770">
        <v>10984</v>
      </c>
      <c r="P770">
        <v>0.15</v>
      </c>
      <c r="Q770">
        <v>7980</v>
      </c>
      <c r="R770">
        <v>28009.200000000001</v>
      </c>
      <c r="S770">
        <v>23940</v>
      </c>
      <c r="T770">
        <v>4069.2000000000007</v>
      </c>
      <c r="U770">
        <v>0.1452808362966454</v>
      </c>
      <c r="V770" t="s">
        <v>42</v>
      </c>
    </row>
    <row r="771" spans="1:22" x14ac:dyDescent="0.3">
      <c r="A771" t="s">
        <v>3063</v>
      </c>
      <c r="B771" s="33">
        <v>45654</v>
      </c>
      <c r="C771">
        <v>2024</v>
      </c>
      <c r="D771">
        <v>12</v>
      </c>
      <c r="E771" t="s">
        <v>4615</v>
      </c>
      <c r="F771" t="s">
        <v>4616</v>
      </c>
      <c r="G771" t="s">
        <v>51</v>
      </c>
      <c r="H771" t="s">
        <v>79</v>
      </c>
      <c r="I771" t="s">
        <v>80</v>
      </c>
      <c r="J771" t="s">
        <v>46</v>
      </c>
      <c r="K771" t="s">
        <v>89</v>
      </c>
      <c r="L771" t="s">
        <v>40</v>
      </c>
      <c r="M771" t="s">
        <v>49</v>
      </c>
      <c r="N771">
        <v>3</v>
      </c>
      <c r="O771">
        <v>2052</v>
      </c>
      <c r="P771">
        <v>0</v>
      </c>
      <c r="Q771">
        <v>1207</v>
      </c>
      <c r="R771">
        <v>6156</v>
      </c>
      <c r="S771">
        <v>3621</v>
      </c>
      <c r="T771">
        <v>2535</v>
      </c>
      <c r="U771">
        <v>0.4117933723196881</v>
      </c>
      <c r="V771" t="s">
        <v>42</v>
      </c>
    </row>
    <row r="772" spans="1:22" x14ac:dyDescent="0.3">
      <c r="A772" t="s">
        <v>857</v>
      </c>
      <c r="B772" s="33">
        <v>45145</v>
      </c>
      <c r="C772">
        <v>2023</v>
      </c>
      <c r="D772">
        <v>8</v>
      </c>
      <c r="E772" t="s">
        <v>4627</v>
      </c>
      <c r="F772" t="s">
        <v>4624</v>
      </c>
      <c r="G772" t="s">
        <v>51</v>
      </c>
      <c r="H772" t="s">
        <v>79</v>
      </c>
      <c r="I772" t="s">
        <v>80</v>
      </c>
      <c r="J772" t="s">
        <v>46</v>
      </c>
      <c r="K772" t="s">
        <v>61</v>
      </c>
      <c r="L772" t="s">
        <v>40</v>
      </c>
      <c r="M772" t="s">
        <v>56</v>
      </c>
      <c r="N772">
        <v>1</v>
      </c>
      <c r="O772">
        <v>226</v>
      </c>
      <c r="P772">
        <v>0.15</v>
      </c>
      <c r="Q772">
        <v>94</v>
      </c>
      <c r="R772">
        <v>192.1</v>
      </c>
      <c r="S772">
        <v>94</v>
      </c>
      <c r="T772">
        <v>98.1</v>
      </c>
      <c r="U772">
        <v>0.510671525247267</v>
      </c>
      <c r="V772" t="s">
        <v>42</v>
      </c>
    </row>
    <row r="773" spans="1:22" x14ac:dyDescent="0.3">
      <c r="A773" t="s">
        <v>858</v>
      </c>
      <c r="B773" s="33">
        <v>45145</v>
      </c>
      <c r="C773">
        <v>2023</v>
      </c>
      <c r="D773">
        <v>8</v>
      </c>
      <c r="E773" t="s">
        <v>4627</v>
      </c>
      <c r="F773" t="s">
        <v>4624</v>
      </c>
      <c r="G773" t="s">
        <v>51</v>
      </c>
      <c r="H773" t="s">
        <v>106</v>
      </c>
      <c r="I773" t="s">
        <v>107</v>
      </c>
      <c r="J773" t="s">
        <v>46</v>
      </c>
      <c r="K773" t="s">
        <v>66</v>
      </c>
      <c r="L773" t="s">
        <v>76</v>
      </c>
      <c r="M773" t="s">
        <v>56</v>
      </c>
      <c r="N773">
        <v>1</v>
      </c>
      <c r="O773">
        <v>325</v>
      </c>
      <c r="P773">
        <v>0.15</v>
      </c>
      <c r="Q773">
        <v>131</v>
      </c>
      <c r="R773">
        <v>276.25</v>
      </c>
      <c r="S773">
        <v>131</v>
      </c>
      <c r="T773">
        <v>145.25</v>
      </c>
      <c r="U773">
        <v>0.52579185520361993</v>
      </c>
      <c r="V773" t="s">
        <v>42</v>
      </c>
    </row>
    <row r="774" spans="1:22" x14ac:dyDescent="0.3">
      <c r="A774" t="s">
        <v>859</v>
      </c>
      <c r="B774" s="33">
        <v>45145</v>
      </c>
      <c r="C774">
        <v>2023</v>
      </c>
      <c r="D774">
        <v>8</v>
      </c>
      <c r="E774" t="s">
        <v>4627</v>
      </c>
      <c r="F774" t="s">
        <v>4624</v>
      </c>
      <c r="G774" t="s">
        <v>51</v>
      </c>
      <c r="H774" t="s">
        <v>52</v>
      </c>
      <c r="I774" t="s">
        <v>53</v>
      </c>
      <c r="J774" t="s">
        <v>81</v>
      </c>
      <c r="K774" t="s">
        <v>94</v>
      </c>
      <c r="L774" t="s">
        <v>76</v>
      </c>
      <c r="M774" t="s">
        <v>41</v>
      </c>
      <c r="N774">
        <v>2</v>
      </c>
      <c r="O774">
        <v>30292</v>
      </c>
      <c r="P774">
        <v>0.35</v>
      </c>
      <c r="Q774">
        <v>21025</v>
      </c>
      <c r="R774">
        <v>39379.599999999999</v>
      </c>
      <c r="S774">
        <v>42050</v>
      </c>
      <c r="T774">
        <v>-2670.4000000000015</v>
      </c>
      <c r="U774">
        <v>-6.7811760403863969E-2</v>
      </c>
      <c r="V774" t="s">
        <v>42</v>
      </c>
    </row>
    <row r="775" spans="1:22" x14ac:dyDescent="0.3">
      <c r="A775" t="s">
        <v>3062</v>
      </c>
      <c r="B775" s="33">
        <v>45654</v>
      </c>
      <c r="C775">
        <v>2024</v>
      </c>
      <c r="D775">
        <v>12</v>
      </c>
      <c r="E775" t="s">
        <v>4615</v>
      </c>
      <c r="F775" t="s">
        <v>4616</v>
      </c>
      <c r="G775" t="s">
        <v>51</v>
      </c>
      <c r="H775" t="s">
        <v>106</v>
      </c>
      <c r="I775" t="s">
        <v>107</v>
      </c>
      <c r="J775" t="s">
        <v>54</v>
      </c>
      <c r="K775" t="s">
        <v>99</v>
      </c>
      <c r="L775" t="s">
        <v>48</v>
      </c>
      <c r="M775" t="s">
        <v>49</v>
      </c>
      <c r="N775">
        <v>5</v>
      </c>
      <c r="O775">
        <v>1882</v>
      </c>
      <c r="P775">
        <v>0.15</v>
      </c>
      <c r="Q775">
        <v>963</v>
      </c>
      <c r="R775">
        <v>7998.5</v>
      </c>
      <c r="S775">
        <v>4815</v>
      </c>
      <c r="T775">
        <v>3183.5</v>
      </c>
      <c r="U775">
        <v>0.39801212727386387</v>
      </c>
      <c r="V775" t="s">
        <v>42</v>
      </c>
    </row>
    <row r="776" spans="1:22" x14ac:dyDescent="0.3">
      <c r="A776" t="s">
        <v>3059</v>
      </c>
      <c r="B776" s="33">
        <v>45654</v>
      </c>
      <c r="C776">
        <v>2024</v>
      </c>
      <c r="D776">
        <v>12</v>
      </c>
      <c r="E776" t="s">
        <v>4615</v>
      </c>
      <c r="F776" t="s">
        <v>4616</v>
      </c>
      <c r="G776" t="s">
        <v>51</v>
      </c>
      <c r="H776" t="s">
        <v>106</v>
      </c>
      <c r="I776" t="s">
        <v>107</v>
      </c>
      <c r="J776" t="s">
        <v>38</v>
      </c>
      <c r="K776" t="s">
        <v>104</v>
      </c>
      <c r="L776" t="s">
        <v>40</v>
      </c>
      <c r="M776" t="s">
        <v>56</v>
      </c>
      <c r="N776">
        <v>4</v>
      </c>
      <c r="O776">
        <v>1367</v>
      </c>
      <c r="P776">
        <v>0</v>
      </c>
      <c r="Q776">
        <v>682</v>
      </c>
      <c r="R776">
        <v>5468</v>
      </c>
      <c r="S776">
        <v>2728</v>
      </c>
      <c r="T776">
        <v>2740</v>
      </c>
      <c r="U776">
        <v>0.50109729334308706</v>
      </c>
      <c r="V776" t="s">
        <v>120</v>
      </c>
    </row>
    <row r="777" spans="1:22" x14ac:dyDescent="0.3">
      <c r="A777" t="s">
        <v>3058</v>
      </c>
      <c r="B777" s="33">
        <v>45653</v>
      </c>
      <c r="C777">
        <v>2024</v>
      </c>
      <c r="D777">
        <v>12</v>
      </c>
      <c r="E777" t="s">
        <v>4615</v>
      </c>
      <c r="F777" t="s">
        <v>4616</v>
      </c>
      <c r="G777" t="s">
        <v>51</v>
      </c>
      <c r="H777" t="s">
        <v>106</v>
      </c>
      <c r="I777" t="s">
        <v>107</v>
      </c>
      <c r="J777" t="s">
        <v>46</v>
      </c>
      <c r="K777" t="s">
        <v>47</v>
      </c>
      <c r="L777" t="s">
        <v>48</v>
      </c>
      <c r="M777" t="s">
        <v>41</v>
      </c>
      <c r="N777">
        <v>1</v>
      </c>
      <c r="O777">
        <v>447</v>
      </c>
      <c r="P777">
        <v>0.1</v>
      </c>
      <c r="Q777">
        <v>196</v>
      </c>
      <c r="R777">
        <v>402.3</v>
      </c>
      <c r="S777">
        <v>196</v>
      </c>
      <c r="T777">
        <v>206.3</v>
      </c>
      <c r="U777">
        <v>0.51280139199602293</v>
      </c>
      <c r="V777" t="s">
        <v>42</v>
      </c>
    </row>
    <row r="778" spans="1:22" x14ac:dyDescent="0.3">
      <c r="A778" t="s">
        <v>3052</v>
      </c>
      <c r="B778" s="33">
        <v>45653</v>
      </c>
      <c r="C778">
        <v>2024</v>
      </c>
      <c r="D778">
        <v>12</v>
      </c>
      <c r="E778" t="s">
        <v>4615</v>
      </c>
      <c r="F778" t="s">
        <v>4616</v>
      </c>
      <c r="G778" t="s">
        <v>51</v>
      </c>
      <c r="H778" t="s">
        <v>79</v>
      </c>
      <c r="I778" t="s">
        <v>80</v>
      </c>
      <c r="J778" t="s">
        <v>38</v>
      </c>
      <c r="K778" t="s">
        <v>39</v>
      </c>
      <c r="L778" t="s">
        <v>40</v>
      </c>
      <c r="M778" t="s">
        <v>49</v>
      </c>
      <c r="N778">
        <v>1</v>
      </c>
      <c r="O778">
        <v>47565</v>
      </c>
      <c r="P778">
        <v>0.05</v>
      </c>
      <c r="Q778">
        <v>40315</v>
      </c>
      <c r="R778">
        <v>45186.75</v>
      </c>
      <c r="S778">
        <v>40315</v>
      </c>
      <c r="T778">
        <v>4871.75</v>
      </c>
      <c r="U778">
        <v>0.10781368432117822</v>
      </c>
      <c r="V778" t="s">
        <v>42</v>
      </c>
    </row>
    <row r="779" spans="1:22" x14ac:dyDescent="0.3">
      <c r="A779" t="s">
        <v>864</v>
      </c>
      <c r="B779" s="33">
        <v>45146</v>
      </c>
      <c r="C779">
        <v>2023</v>
      </c>
      <c r="D779">
        <v>8</v>
      </c>
      <c r="E779" t="s">
        <v>4627</v>
      </c>
      <c r="F779" t="s">
        <v>4624</v>
      </c>
      <c r="G779" t="s">
        <v>51</v>
      </c>
      <c r="H779" t="s">
        <v>79</v>
      </c>
      <c r="I779" t="s">
        <v>80</v>
      </c>
      <c r="J779" t="s">
        <v>46</v>
      </c>
      <c r="K779" t="s">
        <v>89</v>
      </c>
      <c r="L779" t="s">
        <v>40</v>
      </c>
      <c r="M779" t="s">
        <v>49</v>
      </c>
      <c r="N779">
        <v>4</v>
      </c>
      <c r="O779">
        <v>2137</v>
      </c>
      <c r="P779">
        <v>0</v>
      </c>
      <c r="Q779">
        <v>1224</v>
      </c>
      <c r="R779">
        <v>8548</v>
      </c>
      <c r="S779">
        <v>4896</v>
      </c>
      <c r="T779">
        <v>3652</v>
      </c>
      <c r="U779">
        <v>0.42723444080486661</v>
      </c>
      <c r="V779" t="s">
        <v>42</v>
      </c>
    </row>
    <row r="780" spans="1:22" x14ac:dyDescent="0.3">
      <c r="A780" t="s">
        <v>3049</v>
      </c>
      <c r="B780" s="33">
        <v>45653</v>
      </c>
      <c r="C780">
        <v>2024</v>
      </c>
      <c r="D780">
        <v>12</v>
      </c>
      <c r="E780" t="s">
        <v>4615</v>
      </c>
      <c r="F780" t="s">
        <v>4616</v>
      </c>
      <c r="G780" t="s">
        <v>51</v>
      </c>
      <c r="H780" t="s">
        <v>106</v>
      </c>
      <c r="I780" t="s">
        <v>107</v>
      </c>
      <c r="J780" t="s">
        <v>54</v>
      </c>
      <c r="K780" t="s">
        <v>55</v>
      </c>
      <c r="L780" t="s">
        <v>48</v>
      </c>
      <c r="M780" t="s">
        <v>49</v>
      </c>
      <c r="N780">
        <v>2</v>
      </c>
      <c r="O780">
        <v>2901</v>
      </c>
      <c r="P780">
        <v>0.05</v>
      </c>
      <c r="Q780">
        <v>1743</v>
      </c>
      <c r="R780">
        <v>5511.9</v>
      </c>
      <c r="S780">
        <v>3486</v>
      </c>
      <c r="T780">
        <v>2025.8999999999996</v>
      </c>
      <c r="U780">
        <v>0.36755020954661727</v>
      </c>
      <c r="V780" t="s">
        <v>42</v>
      </c>
    </row>
    <row r="781" spans="1:22" x14ac:dyDescent="0.3">
      <c r="A781" t="s">
        <v>3044</v>
      </c>
      <c r="B781" s="33">
        <v>45652</v>
      </c>
      <c r="C781">
        <v>2024</v>
      </c>
      <c r="D781">
        <v>12</v>
      </c>
      <c r="E781" t="s">
        <v>4615</v>
      </c>
      <c r="F781" t="s">
        <v>4616</v>
      </c>
      <c r="G781" t="s">
        <v>51</v>
      </c>
      <c r="H781" t="s">
        <v>79</v>
      </c>
      <c r="I781" t="s">
        <v>80</v>
      </c>
      <c r="J781" t="s">
        <v>46</v>
      </c>
      <c r="K781" t="s">
        <v>61</v>
      </c>
      <c r="L781" t="s">
        <v>48</v>
      </c>
      <c r="M781" t="s">
        <v>41</v>
      </c>
      <c r="N781">
        <v>1</v>
      </c>
      <c r="O781">
        <v>259</v>
      </c>
      <c r="P781">
        <v>0.2</v>
      </c>
      <c r="Q781">
        <v>106</v>
      </c>
      <c r="R781">
        <v>207.20000000000002</v>
      </c>
      <c r="S781">
        <v>106</v>
      </c>
      <c r="T781">
        <v>101.20000000000002</v>
      </c>
      <c r="U781">
        <v>0.48841698841698844</v>
      </c>
      <c r="V781" t="s">
        <v>42</v>
      </c>
    </row>
    <row r="782" spans="1:22" x14ac:dyDescent="0.3">
      <c r="A782" t="s">
        <v>867</v>
      </c>
      <c r="B782" s="33">
        <v>45147</v>
      </c>
      <c r="C782">
        <v>2023</v>
      </c>
      <c r="D782">
        <v>8</v>
      </c>
      <c r="E782" t="s">
        <v>4627</v>
      </c>
      <c r="F782" t="s">
        <v>4624</v>
      </c>
      <c r="G782" t="s">
        <v>51</v>
      </c>
      <c r="H782" t="s">
        <v>106</v>
      </c>
      <c r="I782" t="s">
        <v>107</v>
      </c>
      <c r="J782" t="s">
        <v>46</v>
      </c>
      <c r="K782" t="s">
        <v>66</v>
      </c>
      <c r="L782" t="s">
        <v>76</v>
      </c>
      <c r="M782" t="s">
        <v>56</v>
      </c>
      <c r="N782">
        <v>1</v>
      </c>
      <c r="O782">
        <v>287</v>
      </c>
      <c r="P782">
        <v>0</v>
      </c>
      <c r="Q782">
        <v>116</v>
      </c>
      <c r="R782">
        <v>287</v>
      </c>
      <c r="S782">
        <v>116</v>
      </c>
      <c r="T782">
        <v>171</v>
      </c>
      <c r="U782">
        <v>0.59581881533101044</v>
      </c>
      <c r="V782" t="s">
        <v>42</v>
      </c>
    </row>
    <row r="783" spans="1:22" x14ac:dyDescent="0.3">
      <c r="A783" t="s">
        <v>3043</v>
      </c>
      <c r="B783" s="33">
        <v>45652</v>
      </c>
      <c r="C783">
        <v>2024</v>
      </c>
      <c r="D783">
        <v>12</v>
      </c>
      <c r="E783" t="s">
        <v>4615</v>
      </c>
      <c r="F783" t="s">
        <v>4616</v>
      </c>
      <c r="G783" t="s">
        <v>51</v>
      </c>
      <c r="H783" t="s">
        <v>79</v>
      </c>
      <c r="I783" t="s">
        <v>80</v>
      </c>
      <c r="J783" t="s">
        <v>38</v>
      </c>
      <c r="K783" t="s">
        <v>104</v>
      </c>
      <c r="L783" t="s">
        <v>40</v>
      </c>
      <c r="M783" t="s">
        <v>41</v>
      </c>
      <c r="N783">
        <v>2</v>
      </c>
      <c r="O783">
        <v>1478</v>
      </c>
      <c r="P783">
        <v>0.05</v>
      </c>
      <c r="Q783">
        <v>745</v>
      </c>
      <c r="R783">
        <v>2808.2</v>
      </c>
      <c r="S783">
        <v>1490</v>
      </c>
      <c r="T783">
        <v>1318.1999999999998</v>
      </c>
      <c r="U783">
        <v>0.46941101061177976</v>
      </c>
      <c r="V783" t="s">
        <v>42</v>
      </c>
    </row>
    <row r="784" spans="1:22" x14ac:dyDescent="0.3">
      <c r="A784" t="s">
        <v>3042</v>
      </c>
      <c r="B784" s="33">
        <v>45652</v>
      </c>
      <c r="C784">
        <v>2024</v>
      </c>
      <c r="D784">
        <v>12</v>
      </c>
      <c r="E784" t="s">
        <v>4615</v>
      </c>
      <c r="F784" t="s">
        <v>4616</v>
      </c>
      <c r="G784" t="s">
        <v>51</v>
      </c>
      <c r="H784" t="s">
        <v>79</v>
      </c>
      <c r="I784" t="s">
        <v>80</v>
      </c>
      <c r="J784" t="s">
        <v>38</v>
      </c>
      <c r="K784" t="s">
        <v>75</v>
      </c>
      <c r="L784" t="s">
        <v>40</v>
      </c>
      <c r="M784" t="s">
        <v>56</v>
      </c>
      <c r="N784">
        <v>5</v>
      </c>
      <c r="O784">
        <v>11263</v>
      </c>
      <c r="P784">
        <v>0</v>
      </c>
      <c r="Q784">
        <v>8157</v>
      </c>
      <c r="R784">
        <v>56315</v>
      </c>
      <c r="S784">
        <v>40785</v>
      </c>
      <c r="T784">
        <v>15530</v>
      </c>
      <c r="U784">
        <v>0.27577022107786558</v>
      </c>
      <c r="V784" t="s">
        <v>42</v>
      </c>
    </row>
    <row r="785" spans="1:22" x14ac:dyDescent="0.3">
      <c r="A785" t="s">
        <v>870</v>
      </c>
      <c r="B785" s="33">
        <v>45147</v>
      </c>
      <c r="C785">
        <v>2023</v>
      </c>
      <c r="D785">
        <v>8</v>
      </c>
      <c r="E785" t="s">
        <v>4627</v>
      </c>
      <c r="F785" t="s">
        <v>4624</v>
      </c>
      <c r="G785" t="s">
        <v>51</v>
      </c>
      <c r="H785" t="s">
        <v>52</v>
      </c>
      <c r="I785" t="s">
        <v>53</v>
      </c>
      <c r="J785" t="s">
        <v>46</v>
      </c>
      <c r="K785" t="s">
        <v>89</v>
      </c>
      <c r="L785" t="s">
        <v>76</v>
      </c>
      <c r="M785" t="s">
        <v>56</v>
      </c>
      <c r="N785">
        <v>2</v>
      </c>
      <c r="O785">
        <v>2297</v>
      </c>
      <c r="P785">
        <v>0.15</v>
      </c>
      <c r="Q785">
        <v>1298</v>
      </c>
      <c r="R785">
        <v>3904.9</v>
      </c>
      <c r="S785">
        <v>2596</v>
      </c>
      <c r="T785">
        <v>1308.9000000000001</v>
      </c>
      <c r="U785">
        <v>0.3351942431304259</v>
      </c>
      <c r="V785" t="s">
        <v>42</v>
      </c>
    </row>
    <row r="786" spans="1:22" x14ac:dyDescent="0.3">
      <c r="A786" t="s">
        <v>3040</v>
      </c>
      <c r="B786" s="33">
        <v>45651</v>
      </c>
      <c r="C786">
        <v>2024</v>
      </c>
      <c r="D786">
        <v>12</v>
      </c>
      <c r="E786" t="s">
        <v>4615</v>
      </c>
      <c r="F786" t="s">
        <v>4616</v>
      </c>
      <c r="G786" t="s">
        <v>51</v>
      </c>
      <c r="H786" t="s">
        <v>79</v>
      </c>
      <c r="I786" t="s">
        <v>80</v>
      </c>
      <c r="J786" t="s">
        <v>81</v>
      </c>
      <c r="K786" t="s">
        <v>94</v>
      </c>
      <c r="L786" t="s">
        <v>40</v>
      </c>
      <c r="M786" t="s">
        <v>49</v>
      </c>
      <c r="N786">
        <v>3</v>
      </c>
      <c r="O786">
        <v>33817</v>
      </c>
      <c r="P786">
        <v>0.3</v>
      </c>
      <c r="Q786">
        <v>22581</v>
      </c>
      <c r="R786">
        <v>71015.7</v>
      </c>
      <c r="S786">
        <v>67743</v>
      </c>
      <c r="T786">
        <v>3272.6999999999971</v>
      </c>
      <c r="U786">
        <v>4.6084175752685634E-2</v>
      </c>
      <c r="V786" t="s">
        <v>42</v>
      </c>
    </row>
    <row r="787" spans="1:22" x14ac:dyDescent="0.3">
      <c r="A787" t="s">
        <v>3037</v>
      </c>
      <c r="B787" s="33">
        <v>45651</v>
      </c>
      <c r="C787">
        <v>2024</v>
      </c>
      <c r="D787">
        <v>12</v>
      </c>
      <c r="E787" t="s">
        <v>4615</v>
      </c>
      <c r="F787" t="s">
        <v>4616</v>
      </c>
      <c r="G787" t="s">
        <v>51</v>
      </c>
      <c r="H787" t="s">
        <v>52</v>
      </c>
      <c r="I787" t="s">
        <v>53</v>
      </c>
      <c r="J787" t="s">
        <v>46</v>
      </c>
      <c r="K787" t="s">
        <v>61</v>
      </c>
      <c r="L787" t="s">
        <v>40</v>
      </c>
      <c r="M787" t="s">
        <v>49</v>
      </c>
      <c r="N787">
        <v>1</v>
      </c>
      <c r="O787">
        <v>260</v>
      </c>
      <c r="P787">
        <v>0.05</v>
      </c>
      <c r="Q787">
        <v>109</v>
      </c>
      <c r="R787">
        <v>247</v>
      </c>
      <c r="S787">
        <v>109</v>
      </c>
      <c r="T787">
        <v>138</v>
      </c>
      <c r="U787">
        <v>0.5587044534412956</v>
      </c>
      <c r="V787" t="s">
        <v>42</v>
      </c>
    </row>
    <row r="788" spans="1:22" x14ac:dyDescent="0.3">
      <c r="A788" t="s">
        <v>3029</v>
      </c>
      <c r="B788" s="33">
        <v>45649</v>
      </c>
      <c r="C788">
        <v>2024</v>
      </c>
      <c r="D788">
        <v>12</v>
      </c>
      <c r="E788" t="s">
        <v>4615</v>
      </c>
      <c r="F788" t="s">
        <v>4616</v>
      </c>
      <c r="G788" t="s">
        <v>51</v>
      </c>
      <c r="H788" t="s">
        <v>106</v>
      </c>
      <c r="I788" t="s">
        <v>107</v>
      </c>
      <c r="J788" t="s">
        <v>54</v>
      </c>
      <c r="K788" t="s">
        <v>99</v>
      </c>
      <c r="L788" t="s">
        <v>48</v>
      </c>
      <c r="M788" t="s">
        <v>49</v>
      </c>
      <c r="N788">
        <v>4</v>
      </c>
      <c r="O788">
        <v>1948</v>
      </c>
      <c r="P788">
        <v>0</v>
      </c>
      <c r="Q788">
        <v>1036</v>
      </c>
      <c r="R788">
        <v>7792</v>
      </c>
      <c r="S788">
        <v>4144</v>
      </c>
      <c r="T788">
        <v>3648</v>
      </c>
      <c r="U788">
        <v>0.46817248459958932</v>
      </c>
      <c r="V788" t="s">
        <v>42</v>
      </c>
    </row>
    <row r="789" spans="1:22" x14ac:dyDescent="0.3">
      <c r="A789" t="s">
        <v>874</v>
      </c>
      <c r="B789" s="33">
        <v>45148</v>
      </c>
      <c r="C789">
        <v>2023</v>
      </c>
      <c r="D789">
        <v>8</v>
      </c>
      <c r="E789" t="s">
        <v>4627</v>
      </c>
      <c r="F789" t="s">
        <v>4624</v>
      </c>
      <c r="G789" t="s">
        <v>51</v>
      </c>
      <c r="H789" t="s">
        <v>106</v>
      </c>
      <c r="I789" t="s">
        <v>107</v>
      </c>
      <c r="J789" t="s">
        <v>46</v>
      </c>
      <c r="K789" t="s">
        <v>66</v>
      </c>
      <c r="L789" t="s">
        <v>40</v>
      </c>
      <c r="M789" t="s">
        <v>49</v>
      </c>
      <c r="N789">
        <v>2</v>
      </c>
      <c r="O789">
        <v>312</v>
      </c>
      <c r="P789">
        <v>0.15</v>
      </c>
      <c r="Q789">
        <v>127</v>
      </c>
      <c r="R789">
        <v>530.4</v>
      </c>
      <c r="S789">
        <v>254</v>
      </c>
      <c r="T789">
        <v>276.39999999999998</v>
      </c>
      <c r="U789">
        <v>0.52111613876319751</v>
      </c>
      <c r="V789" t="s">
        <v>42</v>
      </c>
    </row>
    <row r="790" spans="1:22" x14ac:dyDescent="0.3">
      <c r="A790" t="s">
        <v>3028</v>
      </c>
      <c r="B790" s="33">
        <v>45649</v>
      </c>
      <c r="C790">
        <v>2024</v>
      </c>
      <c r="D790">
        <v>12</v>
      </c>
      <c r="E790" t="s">
        <v>4615</v>
      </c>
      <c r="F790" t="s">
        <v>4616</v>
      </c>
      <c r="G790" t="s">
        <v>51</v>
      </c>
      <c r="H790" t="s">
        <v>52</v>
      </c>
      <c r="I790" t="s">
        <v>53</v>
      </c>
      <c r="J790" t="s">
        <v>38</v>
      </c>
      <c r="K790" t="s">
        <v>75</v>
      </c>
      <c r="L790" t="s">
        <v>76</v>
      </c>
      <c r="M790" t="s">
        <v>49</v>
      </c>
      <c r="N790">
        <v>1</v>
      </c>
      <c r="O790">
        <v>11644</v>
      </c>
      <c r="P790">
        <v>0.05</v>
      </c>
      <c r="Q790">
        <v>8784</v>
      </c>
      <c r="R790">
        <v>11061.8</v>
      </c>
      <c r="S790">
        <v>8784</v>
      </c>
      <c r="T790">
        <v>2277.7999999999993</v>
      </c>
      <c r="U790">
        <v>0.20591585456254854</v>
      </c>
      <c r="V790" t="s">
        <v>42</v>
      </c>
    </row>
    <row r="791" spans="1:22" x14ac:dyDescent="0.3">
      <c r="A791" t="s">
        <v>3027</v>
      </c>
      <c r="B791" s="33">
        <v>45649</v>
      </c>
      <c r="C791">
        <v>2024</v>
      </c>
      <c r="D791">
        <v>12</v>
      </c>
      <c r="E791" t="s">
        <v>4615</v>
      </c>
      <c r="F791" t="s">
        <v>4616</v>
      </c>
      <c r="G791" t="s">
        <v>51</v>
      </c>
      <c r="H791" t="s">
        <v>79</v>
      </c>
      <c r="I791" t="s">
        <v>80</v>
      </c>
      <c r="J791" t="s">
        <v>81</v>
      </c>
      <c r="K791" t="s">
        <v>82</v>
      </c>
      <c r="L791" t="s">
        <v>40</v>
      </c>
      <c r="M791" t="s">
        <v>41</v>
      </c>
      <c r="N791">
        <v>2</v>
      </c>
      <c r="O791">
        <v>6843</v>
      </c>
      <c r="P791">
        <v>0.4</v>
      </c>
      <c r="Q791">
        <v>3688</v>
      </c>
      <c r="R791">
        <v>8211.6</v>
      </c>
      <c r="S791">
        <v>7376</v>
      </c>
      <c r="T791">
        <v>835.60000000000036</v>
      </c>
      <c r="U791">
        <v>0.10175848799259588</v>
      </c>
      <c r="V791" t="s">
        <v>42</v>
      </c>
    </row>
    <row r="792" spans="1:22" x14ac:dyDescent="0.3">
      <c r="A792" t="s">
        <v>3026</v>
      </c>
      <c r="B792" s="33">
        <v>45649</v>
      </c>
      <c r="C792">
        <v>2024</v>
      </c>
      <c r="D792">
        <v>12</v>
      </c>
      <c r="E792" t="s">
        <v>4615</v>
      </c>
      <c r="F792" t="s">
        <v>4616</v>
      </c>
      <c r="G792" t="s">
        <v>51</v>
      </c>
      <c r="H792" t="s">
        <v>79</v>
      </c>
      <c r="I792" t="s">
        <v>80</v>
      </c>
      <c r="J792" t="s">
        <v>81</v>
      </c>
      <c r="K792" t="s">
        <v>130</v>
      </c>
      <c r="L792" t="s">
        <v>40</v>
      </c>
      <c r="M792" t="s">
        <v>49</v>
      </c>
      <c r="N792">
        <v>1</v>
      </c>
      <c r="O792">
        <v>14456</v>
      </c>
      <c r="P792">
        <v>0.3</v>
      </c>
      <c r="Q792">
        <v>8469</v>
      </c>
      <c r="R792">
        <v>10119.199999999999</v>
      </c>
      <c r="S792">
        <v>8469</v>
      </c>
      <c r="T792">
        <v>1650.1999999999989</v>
      </c>
      <c r="U792">
        <v>0.16307613250059283</v>
      </c>
      <c r="V792" t="s">
        <v>42</v>
      </c>
    </row>
    <row r="793" spans="1:22" x14ac:dyDescent="0.3">
      <c r="A793" t="s">
        <v>3024</v>
      </c>
      <c r="B793" s="33">
        <v>45649</v>
      </c>
      <c r="C793">
        <v>2024</v>
      </c>
      <c r="D793">
        <v>12</v>
      </c>
      <c r="E793" t="s">
        <v>4615</v>
      </c>
      <c r="F793" t="s">
        <v>4616</v>
      </c>
      <c r="G793" t="s">
        <v>51</v>
      </c>
      <c r="H793" t="s">
        <v>106</v>
      </c>
      <c r="I793" t="s">
        <v>107</v>
      </c>
      <c r="J793" t="s">
        <v>46</v>
      </c>
      <c r="K793" t="s">
        <v>61</v>
      </c>
      <c r="L793" t="s">
        <v>48</v>
      </c>
      <c r="M793" t="s">
        <v>49</v>
      </c>
      <c r="N793">
        <v>3</v>
      </c>
      <c r="O793">
        <v>238</v>
      </c>
      <c r="P793">
        <v>0</v>
      </c>
      <c r="Q793">
        <v>98</v>
      </c>
      <c r="R793">
        <v>714</v>
      </c>
      <c r="S793">
        <v>294</v>
      </c>
      <c r="T793">
        <v>420</v>
      </c>
      <c r="U793">
        <v>0.58823529411764708</v>
      </c>
      <c r="V793" t="s">
        <v>42</v>
      </c>
    </row>
    <row r="794" spans="1:22" x14ac:dyDescent="0.3">
      <c r="A794" t="s">
        <v>3020</v>
      </c>
      <c r="B794" s="33">
        <v>45648</v>
      </c>
      <c r="C794">
        <v>2024</v>
      </c>
      <c r="D794">
        <v>12</v>
      </c>
      <c r="E794" t="s">
        <v>4615</v>
      </c>
      <c r="F794" t="s">
        <v>4616</v>
      </c>
      <c r="G794" t="s">
        <v>51</v>
      </c>
      <c r="H794" t="s">
        <v>52</v>
      </c>
      <c r="I794" t="s">
        <v>53</v>
      </c>
      <c r="J794" t="s">
        <v>38</v>
      </c>
      <c r="K794" t="s">
        <v>104</v>
      </c>
      <c r="L794" t="s">
        <v>40</v>
      </c>
      <c r="M794" t="s">
        <v>49</v>
      </c>
      <c r="N794">
        <v>2</v>
      </c>
      <c r="O794">
        <v>1617</v>
      </c>
      <c r="P794">
        <v>0.05</v>
      </c>
      <c r="Q794">
        <v>790</v>
      </c>
      <c r="R794">
        <v>3072.2999999999997</v>
      </c>
      <c r="S794">
        <v>1580</v>
      </c>
      <c r="T794">
        <v>1492.2999999999997</v>
      </c>
      <c r="U794">
        <v>0.48572730527617741</v>
      </c>
      <c r="V794" t="s">
        <v>42</v>
      </c>
    </row>
    <row r="795" spans="1:22" x14ac:dyDescent="0.3">
      <c r="A795" t="s">
        <v>880</v>
      </c>
      <c r="B795" s="33">
        <v>45151</v>
      </c>
      <c r="C795">
        <v>2023</v>
      </c>
      <c r="D795">
        <v>8</v>
      </c>
      <c r="E795" t="s">
        <v>4627</v>
      </c>
      <c r="F795" t="s">
        <v>4624</v>
      </c>
      <c r="G795" t="s">
        <v>51</v>
      </c>
      <c r="H795" t="s">
        <v>79</v>
      </c>
      <c r="I795" t="s">
        <v>80</v>
      </c>
      <c r="J795" t="s">
        <v>38</v>
      </c>
      <c r="K795" t="s">
        <v>104</v>
      </c>
      <c r="L795" t="s">
        <v>48</v>
      </c>
      <c r="M795" t="s">
        <v>49</v>
      </c>
      <c r="N795">
        <v>4</v>
      </c>
      <c r="O795">
        <v>1468</v>
      </c>
      <c r="P795">
        <v>0.15</v>
      </c>
      <c r="Q795">
        <v>733</v>
      </c>
      <c r="R795">
        <v>4991.2</v>
      </c>
      <c r="S795">
        <v>2932</v>
      </c>
      <c r="T795">
        <v>2059.1999999999998</v>
      </c>
      <c r="U795">
        <v>0.412566116364802</v>
      </c>
      <c r="V795" t="s">
        <v>42</v>
      </c>
    </row>
    <row r="796" spans="1:22" x14ac:dyDescent="0.3">
      <c r="A796" t="s">
        <v>3018</v>
      </c>
      <c r="B796" s="33">
        <v>45647</v>
      </c>
      <c r="C796">
        <v>2024</v>
      </c>
      <c r="D796">
        <v>12</v>
      </c>
      <c r="E796" t="s">
        <v>4615</v>
      </c>
      <c r="F796" t="s">
        <v>4616</v>
      </c>
      <c r="G796" t="s">
        <v>51</v>
      </c>
      <c r="H796" t="s">
        <v>79</v>
      </c>
      <c r="I796" t="s">
        <v>80</v>
      </c>
      <c r="J796" t="s">
        <v>81</v>
      </c>
      <c r="K796" t="s">
        <v>146</v>
      </c>
      <c r="L796" t="s">
        <v>48</v>
      </c>
      <c r="M796" t="s">
        <v>49</v>
      </c>
      <c r="N796">
        <v>2</v>
      </c>
      <c r="O796">
        <v>8279</v>
      </c>
      <c r="P796">
        <v>0.35</v>
      </c>
      <c r="Q796">
        <v>5170</v>
      </c>
      <c r="R796">
        <v>10762.7</v>
      </c>
      <c r="S796">
        <v>10340</v>
      </c>
      <c r="T796">
        <v>422.70000000000073</v>
      </c>
      <c r="U796">
        <v>3.927453148373556E-2</v>
      </c>
      <c r="V796" t="s">
        <v>42</v>
      </c>
    </row>
    <row r="797" spans="1:22" x14ac:dyDescent="0.3">
      <c r="A797" t="s">
        <v>3017</v>
      </c>
      <c r="B797" s="33">
        <v>45647</v>
      </c>
      <c r="C797">
        <v>2024</v>
      </c>
      <c r="D797">
        <v>12</v>
      </c>
      <c r="E797" t="s">
        <v>4615</v>
      </c>
      <c r="F797" t="s">
        <v>4616</v>
      </c>
      <c r="G797" t="s">
        <v>51</v>
      </c>
      <c r="H797" t="s">
        <v>106</v>
      </c>
      <c r="I797" t="s">
        <v>107</v>
      </c>
      <c r="J797" t="s">
        <v>46</v>
      </c>
      <c r="K797" t="s">
        <v>89</v>
      </c>
      <c r="L797" t="s">
        <v>48</v>
      </c>
      <c r="M797" t="s">
        <v>49</v>
      </c>
      <c r="N797">
        <v>1</v>
      </c>
      <c r="O797">
        <v>2146</v>
      </c>
      <c r="P797">
        <v>0</v>
      </c>
      <c r="Q797">
        <v>1221</v>
      </c>
      <c r="R797">
        <v>2146</v>
      </c>
      <c r="S797">
        <v>1221</v>
      </c>
      <c r="T797">
        <v>925</v>
      </c>
      <c r="U797">
        <v>0.43103448275862066</v>
      </c>
      <c r="V797" t="s">
        <v>42</v>
      </c>
    </row>
    <row r="798" spans="1:22" x14ac:dyDescent="0.3">
      <c r="A798" t="s">
        <v>3015</v>
      </c>
      <c r="B798" s="33">
        <v>45646</v>
      </c>
      <c r="C798">
        <v>2024</v>
      </c>
      <c r="D798">
        <v>12</v>
      </c>
      <c r="E798" t="s">
        <v>4615</v>
      </c>
      <c r="F798" t="s">
        <v>4616</v>
      </c>
      <c r="G798" t="s">
        <v>51</v>
      </c>
      <c r="H798" t="s">
        <v>106</v>
      </c>
      <c r="I798" t="s">
        <v>107</v>
      </c>
      <c r="J798" t="s">
        <v>38</v>
      </c>
      <c r="K798" t="s">
        <v>39</v>
      </c>
      <c r="L798" t="s">
        <v>76</v>
      </c>
      <c r="M798" t="s">
        <v>41</v>
      </c>
      <c r="N798">
        <v>2</v>
      </c>
      <c r="O798">
        <v>50707</v>
      </c>
      <c r="P798">
        <v>0.1</v>
      </c>
      <c r="Q798">
        <v>42227</v>
      </c>
      <c r="R798">
        <v>91272.6</v>
      </c>
      <c r="S798">
        <v>84454</v>
      </c>
      <c r="T798">
        <v>6818.6000000000058</v>
      </c>
      <c r="U798">
        <v>7.4705881063977644E-2</v>
      </c>
      <c r="V798" t="s">
        <v>42</v>
      </c>
    </row>
    <row r="799" spans="1:22" x14ac:dyDescent="0.3">
      <c r="A799" t="s">
        <v>3011</v>
      </c>
      <c r="B799" s="33">
        <v>45646</v>
      </c>
      <c r="C799">
        <v>2024</v>
      </c>
      <c r="D799">
        <v>12</v>
      </c>
      <c r="E799" t="s">
        <v>4615</v>
      </c>
      <c r="F799" t="s">
        <v>4616</v>
      </c>
      <c r="G799" t="s">
        <v>51</v>
      </c>
      <c r="H799" t="s">
        <v>106</v>
      </c>
      <c r="I799" t="s">
        <v>107</v>
      </c>
      <c r="J799" t="s">
        <v>54</v>
      </c>
      <c r="K799" t="s">
        <v>99</v>
      </c>
      <c r="L799" t="s">
        <v>40</v>
      </c>
      <c r="M799" t="s">
        <v>49</v>
      </c>
      <c r="N799">
        <v>1</v>
      </c>
      <c r="O799">
        <v>1806</v>
      </c>
      <c r="P799">
        <v>0.1</v>
      </c>
      <c r="Q799">
        <v>951</v>
      </c>
      <c r="R799">
        <v>1625.4</v>
      </c>
      <c r="S799">
        <v>951</v>
      </c>
      <c r="T799">
        <v>674.40000000000009</v>
      </c>
      <c r="U799">
        <v>0.41491325212255448</v>
      </c>
      <c r="V799" t="s">
        <v>42</v>
      </c>
    </row>
    <row r="800" spans="1:22" x14ac:dyDescent="0.3">
      <c r="A800" t="s">
        <v>885</v>
      </c>
      <c r="B800" s="33">
        <v>45153</v>
      </c>
      <c r="C800">
        <v>2023</v>
      </c>
      <c r="D800">
        <v>8</v>
      </c>
      <c r="E800" t="s">
        <v>4627</v>
      </c>
      <c r="F800" t="s">
        <v>4624</v>
      </c>
      <c r="G800" t="s">
        <v>51</v>
      </c>
      <c r="H800" t="s">
        <v>79</v>
      </c>
      <c r="I800" t="s">
        <v>80</v>
      </c>
      <c r="J800" t="s">
        <v>46</v>
      </c>
      <c r="K800" t="s">
        <v>47</v>
      </c>
      <c r="L800" t="s">
        <v>40</v>
      </c>
      <c r="M800" t="s">
        <v>56</v>
      </c>
      <c r="N800">
        <v>1</v>
      </c>
      <c r="O800">
        <v>417</v>
      </c>
      <c r="P800">
        <v>0</v>
      </c>
      <c r="Q800">
        <v>185</v>
      </c>
      <c r="R800">
        <v>417</v>
      </c>
      <c r="S800">
        <v>185</v>
      </c>
      <c r="T800">
        <v>232</v>
      </c>
      <c r="U800">
        <v>0.55635491606714627</v>
      </c>
      <c r="V800" t="s">
        <v>42</v>
      </c>
    </row>
    <row r="801" spans="1:22" x14ac:dyDescent="0.3">
      <c r="A801" t="s">
        <v>3002</v>
      </c>
      <c r="B801" s="33">
        <v>45645</v>
      </c>
      <c r="C801">
        <v>2024</v>
      </c>
      <c r="D801">
        <v>12</v>
      </c>
      <c r="E801" t="s">
        <v>4615</v>
      </c>
      <c r="F801" t="s">
        <v>4616</v>
      </c>
      <c r="G801" t="s">
        <v>51</v>
      </c>
      <c r="H801" t="s">
        <v>52</v>
      </c>
      <c r="I801" t="s">
        <v>53</v>
      </c>
      <c r="J801" t="s">
        <v>54</v>
      </c>
      <c r="K801" t="s">
        <v>99</v>
      </c>
      <c r="L801" t="s">
        <v>40</v>
      </c>
      <c r="M801" t="s">
        <v>56</v>
      </c>
      <c r="N801">
        <v>8</v>
      </c>
      <c r="O801">
        <v>1652</v>
      </c>
      <c r="P801">
        <v>0</v>
      </c>
      <c r="Q801">
        <v>856</v>
      </c>
      <c r="R801">
        <v>13216</v>
      </c>
      <c r="S801">
        <v>6848</v>
      </c>
      <c r="T801">
        <v>6368</v>
      </c>
      <c r="U801">
        <v>0.48184019370460046</v>
      </c>
      <c r="V801" t="s">
        <v>42</v>
      </c>
    </row>
    <row r="802" spans="1:22" x14ac:dyDescent="0.3">
      <c r="A802" t="s">
        <v>3000</v>
      </c>
      <c r="B802" s="33">
        <v>45644</v>
      </c>
      <c r="C802">
        <v>2024</v>
      </c>
      <c r="D802">
        <v>12</v>
      </c>
      <c r="E802" t="s">
        <v>4615</v>
      </c>
      <c r="F802" t="s">
        <v>4616</v>
      </c>
      <c r="G802" t="s">
        <v>51</v>
      </c>
      <c r="H802" t="s">
        <v>79</v>
      </c>
      <c r="I802" t="s">
        <v>80</v>
      </c>
      <c r="J802" t="s">
        <v>38</v>
      </c>
      <c r="K802" t="s">
        <v>118</v>
      </c>
      <c r="L802" t="s">
        <v>40</v>
      </c>
      <c r="M802" t="s">
        <v>56</v>
      </c>
      <c r="N802">
        <v>1</v>
      </c>
      <c r="O802">
        <v>17846</v>
      </c>
      <c r="P802">
        <v>0</v>
      </c>
      <c r="Q802">
        <v>13555</v>
      </c>
      <c r="R802">
        <v>17846</v>
      </c>
      <c r="S802">
        <v>13555</v>
      </c>
      <c r="T802">
        <v>4291</v>
      </c>
      <c r="U802">
        <v>0.24044603832791661</v>
      </c>
      <c r="V802" t="s">
        <v>42</v>
      </c>
    </row>
    <row r="803" spans="1:22" x14ac:dyDescent="0.3">
      <c r="A803" t="s">
        <v>2995</v>
      </c>
      <c r="B803" s="33">
        <v>45644</v>
      </c>
      <c r="C803">
        <v>2024</v>
      </c>
      <c r="D803">
        <v>12</v>
      </c>
      <c r="E803" t="s">
        <v>4615</v>
      </c>
      <c r="F803" t="s">
        <v>4616</v>
      </c>
      <c r="G803" t="s">
        <v>51</v>
      </c>
      <c r="H803" t="s">
        <v>79</v>
      </c>
      <c r="I803" t="s">
        <v>80</v>
      </c>
      <c r="J803" t="s">
        <v>38</v>
      </c>
      <c r="K803" t="s">
        <v>118</v>
      </c>
      <c r="L803" t="s">
        <v>40</v>
      </c>
      <c r="M803" t="s">
        <v>49</v>
      </c>
      <c r="N803">
        <v>1</v>
      </c>
      <c r="O803">
        <v>17920</v>
      </c>
      <c r="P803">
        <v>0.05</v>
      </c>
      <c r="Q803">
        <v>14049</v>
      </c>
      <c r="R803">
        <v>17024</v>
      </c>
      <c r="S803">
        <v>14049</v>
      </c>
      <c r="T803">
        <v>2975</v>
      </c>
      <c r="U803">
        <v>0.17475328947368421</v>
      </c>
      <c r="V803" t="s">
        <v>42</v>
      </c>
    </row>
    <row r="804" spans="1:22" x14ac:dyDescent="0.3">
      <c r="A804" t="s">
        <v>2993</v>
      </c>
      <c r="B804" s="33">
        <v>45643</v>
      </c>
      <c r="C804">
        <v>2024</v>
      </c>
      <c r="D804">
        <v>12</v>
      </c>
      <c r="E804" t="s">
        <v>4615</v>
      </c>
      <c r="F804" t="s">
        <v>4616</v>
      </c>
      <c r="G804" t="s">
        <v>51</v>
      </c>
      <c r="H804" t="s">
        <v>106</v>
      </c>
      <c r="I804" t="s">
        <v>107</v>
      </c>
      <c r="J804" t="s">
        <v>46</v>
      </c>
      <c r="K804" t="s">
        <v>61</v>
      </c>
      <c r="L804" t="s">
        <v>76</v>
      </c>
      <c r="M804" t="s">
        <v>41</v>
      </c>
      <c r="N804">
        <v>5</v>
      </c>
      <c r="O804">
        <v>226</v>
      </c>
      <c r="P804">
        <v>0.1</v>
      </c>
      <c r="Q804">
        <v>94</v>
      </c>
      <c r="R804">
        <v>1017</v>
      </c>
      <c r="S804">
        <v>470</v>
      </c>
      <c r="T804">
        <v>547</v>
      </c>
      <c r="U804">
        <v>0.53785644051130777</v>
      </c>
      <c r="V804" t="s">
        <v>42</v>
      </c>
    </row>
    <row r="805" spans="1:22" x14ac:dyDescent="0.3">
      <c r="A805" t="s">
        <v>890</v>
      </c>
      <c r="B805" s="33">
        <v>45154</v>
      </c>
      <c r="C805">
        <v>2023</v>
      </c>
      <c r="D805">
        <v>8</v>
      </c>
      <c r="E805" t="s">
        <v>4627</v>
      </c>
      <c r="F805" t="s">
        <v>4624</v>
      </c>
      <c r="G805" t="s">
        <v>51</v>
      </c>
      <c r="H805" t="s">
        <v>106</v>
      </c>
      <c r="I805" t="s">
        <v>107</v>
      </c>
      <c r="J805" t="s">
        <v>46</v>
      </c>
      <c r="K805" t="s">
        <v>47</v>
      </c>
      <c r="L805" t="s">
        <v>40</v>
      </c>
      <c r="M805" t="s">
        <v>49</v>
      </c>
      <c r="N805">
        <v>1</v>
      </c>
      <c r="O805">
        <v>435</v>
      </c>
      <c r="P805">
        <v>0</v>
      </c>
      <c r="Q805">
        <v>195</v>
      </c>
      <c r="R805">
        <v>435</v>
      </c>
      <c r="S805">
        <v>195</v>
      </c>
      <c r="T805">
        <v>240</v>
      </c>
      <c r="U805">
        <v>0.55172413793103448</v>
      </c>
      <c r="V805" t="s">
        <v>42</v>
      </c>
    </row>
    <row r="806" spans="1:22" x14ac:dyDescent="0.3">
      <c r="A806" t="s">
        <v>891</v>
      </c>
      <c r="B806" s="33">
        <v>45154</v>
      </c>
      <c r="C806">
        <v>2023</v>
      </c>
      <c r="D806">
        <v>8</v>
      </c>
      <c r="E806" t="s">
        <v>4627</v>
      </c>
      <c r="F806" t="s">
        <v>4624</v>
      </c>
      <c r="G806" t="s">
        <v>51</v>
      </c>
      <c r="H806" t="s">
        <v>52</v>
      </c>
      <c r="I806" t="s">
        <v>53</v>
      </c>
      <c r="J806" t="s">
        <v>81</v>
      </c>
      <c r="K806" t="s">
        <v>94</v>
      </c>
      <c r="L806" t="s">
        <v>40</v>
      </c>
      <c r="M806" t="s">
        <v>56</v>
      </c>
      <c r="N806">
        <v>2</v>
      </c>
      <c r="O806">
        <v>34946</v>
      </c>
      <c r="P806">
        <v>0.35</v>
      </c>
      <c r="Q806">
        <v>23157</v>
      </c>
      <c r="R806">
        <v>45429.8</v>
      </c>
      <c r="S806">
        <v>46314</v>
      </c>
      <c r="T806">
        <v>-884.19999999999709</v>
      </c>
      <c r="U806">
        <v>-1.9462995654834427E-2</v>
      </c>
      <c r="V806" t="s">
        <v>42</v>
      </c>
    </row>
    <row r="807" spans="1:22" x14ac:dyDescent="0.3">
      <c r="A807" t="s">
        <v>2992</v>
      </c>
      <c r="B807" s="33">
        <v>45643</v>
      </c>
      <c r="C807">
        <v>2024</v>
      </c>
      <c r="D807">
        <v>12</v>
      </c>
      <c r="E807" t="s">
        <v>4615</v>
      </c>
      <c r="F807" t="s">
        <v>4616</v>
      </c>
      <c r="G807" t="s">
        <v>51</v>
      </c>
      <c r="H807" t="s">
        <v>79</v>
      </c>
      <c r="I807" t="s">
        <v>80</v>
      </c>
      <c r="J807" t="s">
        <v>38</v>
      </c>
      <c r="K807" t="s">
        <v>118</v>
      </c>
      <c r="L807" t="s">
        <v>48</v>
      </c>
      <c r="M807" t="s">
        <v>56</v>
      </c>
      <c r="N807">
        <v>2</v>
      </c>
      <c r="O807">
        <v>18179</v>
      </c>
      <c r="P807">
        <v>0</v>
      </c>
      <c r="Q807">
        <v>14598</v>
      </c>
      <c r="R807">
        <v>36358</v>
      </c>
      <c r="S807">
        <v>29196</v>
      </c>
      <c r="T807">
        <v>7162</v>
      </c>
      <c r="U807">
        <v>0.19698553275757744</v>
      </c>
      <c r="V807" t="s">
        <v>120</v>
      </c>
    </row>
    <row r="808" spans="1:22" x14ac:dyDescent="0.3">
      <c r="A808" t="s">
        <v>2991</v>
      </c>
      <c r="B808" s="33">
        <v>45643</v>
      </c>
      <c r="C808">
        <v>2024</v>
      </c>
      <c r="D808">
        <v>12</v>
      </c>
      <c r="E808" t="s">
        <v>4615</v>
      </c>
      <c r="F808" t="s">
        <v>4616</v>
      </c>
      <c r="G808" t="s">
        <v>51</v>
      </c>
      <c r="H808" t="s">
        <v>106</v>
      </c>
      <c r="I808" t="s">
        <v>107</v>
      </c>
      <c r="J808" t="s">
        <v>54</v>
      </c>
      <c r="K808" t="s">
        <v>55</v>
      </c>
      <c r="L808" t="s">
        <v>40</v>
      </c>
      <c r="M808" t="s">
        <v>56</v>
      </c>
      <c r="N808">
        <v>4</v>
      </c>
      <c r="O808">
        <v>2997</v>
      </c>
      <c r="P808">
        <v>0.15</v>
      </c>
      <c r="Q808">
        <v>1765</v>
      </c>
      <c r="R808">
        <v>10189.799999999999</v>
      </c>
      <c r="S808">
        <v>7060</v>
      </c>
      <c r="T808">
        <v>3129.7999999999993</v>
      </c>
      <c r="U808">
        <v>0.30715028754244433</v>
      </c>
      <c r="V808" t="s">
        <v>42</v>
      </c>
    </row>
    <row r="809" spans="1:22" x14ac:dyDescent="0.3">
      <c r="A809" t="s">
        <v>2990</v>
      </c>
      <c r="B809" s="33">
        <v>45643</v>
      </c>
      <c r="C809">
        <v>2024</v>
      </c>
      <c r="D809">
        <v>12</v>
      </c>
      <c r="E809" t="s">
        <v>4615</v>
      </c>
      <c r="F809" t="s">
        <v>4616</v>
      </c>
      <c r="G809" t="s">
        <v>51</v>
      </c>
      <c r="H809" t="s">
        <v>106</v>
      </c>
      <c r="I809" t="s">
        <v>107</v>
      </c>
      <c r="J809" t="s">
        <v>46</v>
      </c>
      <c r="K809" t="s">
        <v>61</v>
      </c>
      <c r="L809" t="s">
        <v>40</v>
      </c>
      <c r="M809" t="s">
        <v>49</v>
      </c>
      <c r="N809">
        <v>2</v>
      </c>
      <c r="O809">
        <v>267</v>
      </c>
      <c r="P809">
        <v>0.15</v>
      </c>
      <c r="Q809">
        <v>114</v>
      </c>
      <c r="R809">
        <v>453.9</v>
      </c>
      <c r="S809">
        <v>228</v>
      </c>
      <c r="T809">
        <v>225.89999999999998</v>
      </c>
      <c r="U809">
        <v>0.4976867151354924</v>
      </c>
      <c r="V809" t="s">
        <v>42</v>
      </c>
    </row>
    <row r="810" spans="1:22" x14ac:dyDescent="0.3">
      <c r="A810" t="s">
        <v>2989</v>
      </c>
      <c r="B810" s="33">
        <v>45643</v>
      </c>
      <c r="C810">
        <v>2024</v>
      </c>
      <c r="D810">
        <v>12</v>
      </c>
      <c r="E810" t="s">
        <v>4615</v>
      </c>
      <c r="F810" t="s">
        <v>4616</v>
      </c>
      <c r="G810" t="s">
        <v>51</v>
      </c>
      <c r="H810" t="s">
        <v>79</v>
      </c>
      <c r="I810" t="s">
        <v>80</v>
      </c>
      <c r="J810" t="s">
        <v>46</v>
      </c>
      <c r="K810" t="s">
        <v>47</v>
      </c>
      <c r="L810" t="s">
        <v>76</v>
      </c>
      <c r="M810" t="s">
        <v>49</v>
      </c>
      <c r="N810">
        <v>5</v>
      </c>
      <c r="O810">
        <v>479</v>
      </c>
      <c r="P810">
        <v>0.15</v>
      </c>
      <c r="Q810">
        <v>221</v>
      </c>
      <c r="R810">
        <v>2035.75</v>
      </c>
      <c r="S810">
        <v>1105</v>
      </c>
      <c r="T810">
        <v>930.75</v>
      </c>
      <c r="U810">
        <v>0.45720250521920669</v>
      </c>
      <c r="V810" t="s">
        <v>42</v>
      </c>
    </row>
    <row r="811" spans="1:22" x14ac:dyDescent="0.3">
      <c r="A811" t="s">
        <v>2985</v>
      </c>
      <c r="B811" s="33">
        <v>45642</v>
      </c>
      <c r="C811">
        <v>2024</v>
      </c>
      <c r="D811">
        <v>12</v>
      </c>
      <c r="E811" t="s">
        <v>4615</v>
      </c>
      <c r="F811" t="s">
        <v>4616</v>
      </c>
      <c r="G811" t="s">
        <v>51</v>
      </c>
      <c r="H811" t="s">
        <v>52</v>
      </c>
      <c r="I811" t="s">
        <v>53</v>
      </c>
      <c r="J811" t="s">
        <v>38</v>
      </c>
      <c r="K811" t="s">
        <v>118</v>
      </c>
      <c r="L811" t="s">
        <v>40</v>
      </c>
      <c r="M811" t="s">
        <v>49</v>
      </c>
      <c r="N811">
        <v>2</v>
      </c>
      <c r="O811">
        <v>17191</v>
      </c>
      <c r="P811">
        <v>0.15</v>
      </c>
      <c r="Q811">
        <v>13578</v>
      </c>
      <c r="R811">
        <v>29224.7</v>
      </c>
      <c r="S811">
        <v>27156</v>
      </c>
      <c r="T811">
        <v>2068.7000000000007</v>
      </c>
      <c r="U811">
        <v>7.0786013201162054E-2</v>
      </c>
      <c r="V811" t="s">
        <v>120</v>
      </c>
    </row>
    <row r="812" spans="1:22" x14ac:dyDescent="0.3">
      <c r="A812" t="s">
        <v>2984</v>
      </c>
      <c r="B812" s="33">
        <v>45642</v>
      </c>
      <c r="C812">
        <v>2024</v>
      </c>
      <c r="D812">
        <v>12</v>
      </c>
      <c r="E812" t="s">
        <v>4615</v>
      </c>
      <c r="F812" t="s">
        <v>4616</v>
      </c>
      <c r="G812" t="s">
        <v>51</v>
      </c>
      <c r="H812" t="s">
        <v>106</v>
      </c>
      <c r="I812" t="s">
        <v>107</v>
      </c>
      <c r="J812" t="s">
        <v>46</v>
      </c>
      <c r="K812" t="s">
        <v>61</v>
      </c>
      <c r="L812" t="s">
        <v>48</v>
      </c>
      <c r="M812" t="s">
        <v>41</v>
      </c>
      <c r="N812">
        <v>3</v>
      </c>
      <c r="O812">
        <v>232</v>
      </c>
      <c r="P812">
        <v>0.05</v>
      </c>
      <c r="Q812">
        <v>99</v>
      </c>
      <c r="R812">
        <v>661.19999999999993</v>
      </c>
      <c r="S812">
        <v>297</v>
      </c>
      <c r="T812">
        <v>364.19999999999993</v>
      </c>
      <c r="U812">
        <v>0.55081669691470048</v>
      </c>
      <c r="V812" t="s">
        <v>42</v>
      </c>
    </row>
    <row r="813" spans="1:22" x14ac:dyDescent="0.3">
      <c r="A813" t="s">
        <v>2979</v>
      </c>
      <c r="B813" s="33">
        <v>45641</v>
      </c>
      <c r="C813">
        <v>2024</v>
      </c>
      <c r="D813">
        <v>12</v>
      </c>
      <c r="E813" t="s">
        <v>4615</v>
      </c>
      <c r="F813" t="s">
        <v>4616</v>
      </c>
      <c r="G813" t="s">
        <v>51</v>
      </c>
      <c r="H813" t="s">
        <v>79</v>
      </c>
      <c r="I813" t="s">
        <v>80</v>
      </c>
      <c r="J813" t="s">
        <v>46</v>
      </c>
      <c r="K813" t="s">
        <v>89</v>
      </c>
      <c r="L813" t="s">
        <v>40</v>
      </c>
      <c r="M813" t="s">
        <v>56</v>
      </c>
      <c r="N813">
        <v>3</v>
      </c>
      <c r="O813">
        <v>2167</v>
      </c>
      <c r="P813">
        <v>0.15</v>
      </c>
      <c r="Q813">
        <v>1222</v>
      </c>
      <c r="R813">
        <v>5525.8499999999995</v>
      </c>
      <c r="S813">
        <v>3666</v>
      </c>
      <c r="T813">
        <v>1859.8499999999995</v>
      </c>
      <c r="U813">
        <v>0.33657265398083547</v>
      </c>
      <c r="V813" t="s">
        <v>42</v>
      </c>
    </row>
    <row r="814" spans="1:22" x14ac:dyDescent="0.3">
      <c r="A814" t="s">
        <v>2977</v>
      </c>
      <c r="B814" s="33">
        <v>45640</v>
      </c>
      <c r="C814">
        <v>2024</v>
      </c>
      <c r="D814">
        <v>12</v>
      </c>
      <c r="E814" t="s">
        <v>4615</v>
      </c>
      <c r="F814" t="s">
        <v>4616</v>
      </c>
      <c r="G814" t="s">
        <v>51</v>
      </c>
      <c r="H814" t="s">
        <v>52</v>
      </c>
      <c r="I814" t="s">
        <v>53</v>
      </c>
      <c r="J814" t="s">
        <v>81</v>
      </c>
      <c r="K814" t="s">
        <v>82</v>
      </c>
      <c r="L814" t="s">
        <v>48</v>
      </c>
      <c r="M814" t="s">
        <v>49</v>
      </c>
      <c r="N814">
        <v>8</v>
      </c>
      <c r="O814">
        <v>6183</v>
      </c>
      <c r="P814">
        <v>0.25</v>
      </c>
      <c r="Q814">
        <v>3422</v>
      </c>
      <c r="R814">
        <v>37098</v>
      </c>
      <c r="S814">
        <v>27376</v>
      </c>
      <c r="T814">
        <v>9722</v>
      </c>
      <c r="U814">
        <v>0.26206264488651682</v>
      </c>
      <c r="V814" t="s">
        <v>42</v>
      </c>
    </row>
    <row r="815" spans="1:22" x14ac:dyDescent="0.3">
      <c r="A815" t="s">
        <v>900</v>
      </c>
      <c r="B815" s="33">
        <v>45156</v>
      </c>
      <c r="C815">
        <v>2023</v>
      </c>
      <c r="D815">
        <v>8</v>
      </c>
      <c r="E815" t="s">
        <v>4627</v>
      </c>
      <c r="F815" t="s">
        <v>4624</v>
      </c>
      <c r="G815" t="s">
        <v>51</v>
      </c>
      <c r="H815" t="s">
        <v>106</v>
      </c>
      <c r="I815" t="s">
        <v>107</v>
      </c>
      <c r="J815" t="s">
        <v>54</v>
      </c>
      <c r="K815" t="s">
        <v>99</v>
      </c>
      <c r="L815" t="s">
        <v>48</v>
      </c>
      <c r="M815" t="s">
        <v>49</v>
      </c>
      <c r="N815">
        <v>2</v>
      </c>
      <c r="O815">
        <v>1752</v>
      </c>
      <c r="P815">
        <v>0.05</v>
      </c>
      <c r="Q815">
        <v>914</v>
      </c>
      <c r="R815">
        <v>3328.7999999999997</v>
      </c>
      <c r="S815">
        <v>1828</v>
      </c>
      <c r="T815">
        <v>1500.7999999999997</v>
      </c>
      <c r="U815">
        <v>0.45085316029800526</v>
      </c>
      <c r="V815" t="s">
        <v>42</v>
      </c>
    </row>
    <row r="816" spans="1:22" x14ac:dyDescent="0.3">
      <c r="A816" t="s">
        <v>2975</v>
      </c>
      <c r="B816" s="33">
        <v>45640</v>
      </c>
      <c r="C816">
        <v>2024</v>
      </c>
      <c r="D816">
        <v>12</v>
      </c>
      <c r="E816" t="s">
        <v>4615</v>
      </c>
      <c r="F816" t="s">
        <v>4616</v>
      </c>
      <c r="G816" t="s">
        <v>51</v>
      </c>
      <c r="H816" t="s">
        <v>106</v>
      </c>
      <c r="I816" t="s">
        <v>107</v>
      </c>
      <c r="J816" t="s">
        <v>81</v>
      </c>
      <c r="K816" t="s">
        <v>146</v>
      </c>
      <c r="L816" t="s">
        <v>40</v>
      </c>
      <c r="M816" t="s">
        <v>56</v>
      </c>
      <c r="N816">
        <v>1</v>
      </c>
      <c r="O816">
        <v>8357</v>
      </c>
      <c r="P816">
        <v>0.35</v>
      </c>
      <c r="Q816">
        <v>5106</v>
      </c>
      <c r="R816">
        <v>5432.05</v>
      </c>
      <c r="S816">
        <v>5106</v>
      </c>
      <c r="T816">
        <v>326.05000000000018</v>
      </c>
      <c r="U816">
        <v>6.0023379755341014E-2</v>
      </c>
      <c r="V816" t="s">
        <v>42</v>
      </c>
    </row>
    <row r="817" spans="1:22" x14ac:dyDescent="0.3">
      <c r="A817" t="s">
        <v>2974</v>
      </c>
      <c r="B817" s="33">
        <v>45639</v>
      </c>
      <c r="C817">
        <v>2024</v>
      </c>
      <c r="D817">
        <v>12</v>
      </c>
      <c r="E817" t="s">
        <v>4615</v>
      </c>
      <c r="F817" t="s">
        <v>4616</v>
      </c>
      <c r="G817" t="s">
        <v>51</v>
      </c>
      <c r="H817" t="s">
        <v>79</v>
      </c>
      <c r="I817" t="s">
        <v>80</v>
      </c>
      <c r="J817" t="s">
        <v>81</v>
      </c>
      <c r="K817" t="s">
        <v>94</v>
      </c>
      <c r="L817" t="s">
        <v>40</v>
      </c>
      <c r="M817" t="s">
        <v>56</v>
      </c>
      <c r="N817">
        <v>1</v>
      </c>
      <c r="O817">
        <v>30238</v>
      </c>
      <c r="P817">
        <v>0.35</v>
      </c>
      <c r="Q817">
        <v>20412</v>
      </c>
      <c r="R817">
        <v>19654.7</v>
      </c>
      <c r="S817">
        <v>20412</v>
      </c>
      <c r="T817">
        <v>-757.29999999999927</v>
      </c>
      <c r="U817">
        <v>-3.8530224322935444E-2</v>
      </c>
      <c r="V817" t="s">
        <v>42</v>
      </c>
    </row>
    <row r="818" spans="1:22" x14ac:dyDescent="0.3">
      <c r="A818" t="s">
        <v>2970</v>
      </c>
      <c r="B818" s="33">
        <v>45638</v>
      </c>
      <c r="C818">
        <v>2024</v>
      </c>
      <c r="D818">
        <v>12</v>
      </c>
      <c r="E818" t="s">
        <v>4615</v>
      </c>
      <c r="F818" t="s">
        <v>4616</v>
      </c>
      <c r="G818" t="s">
        <v>51</v>
      </c>
      <c r="H818" t="s">
        <v>106</v>
      </c>
      <c r="I818" t="s">
        <v>107</v>
      </c>
      <c r="J818" t="s">
        <v>81</v>
      </c>
      <c r="K818" t="s">
        <v>146</v>
      </c>
      <c r="L818" t="s">
        <v>40</v>
      </c>
      <c r="M818" t="s">
        <v>49</v>
      </c>
      <c r="N818">
        <v>8</v>
      </c>
      <c r="O818">
        <v>8975</v>
      </c>
      <c r="P818">
        <v>0.35</v>
      </c>
      <c r="Q818">
        <v>5522</v>
      </c>
      <c r="R818">
        <v>46670</v>
      </c>
      <c r="S818">
        <v>44176</v>
      </c>
      <c r="T818">
        <v>2494</v>
      </c>
      <c r="U818">
        <v>5.3439040068566528E-2</v>
      </c>
      <c r="V818" t="s">
        <v>42</v>
      </c>
    </row>
    <row r="819" spans="1:22" x14ac:dyDescent="0.3">
      <c r="A819" t="s">
        <v>2967</v>
      </c>
      <c r="B819" s="33">
        <v>45638</v>
      </c>
      <c r="C819">
        <v>2024</v>
      </c>
      <c r="D819">
        <v>12</v>
      </c>
      <c r="E819" t="s">
        <v>4615</v>
      </c>
      <c r="F819" t="s">
        <v>4616</v>
      </c>
      <c r="G819" t="s">
        <v>51</v>
      </c>
      <c r="H819" t="s">
        <v>106</v>
      </c>
      <c r="I819" t="s">
        <v>107</v>
      </c>
      <c r="J819" t="s">
        <v>81</v>
      </c>
      <c r="K819" t="s">
        <v>94</v>
      </c>
      <c r="L819" t="s">
        <v>40</v>
      </c>
      <c r="M819" t="s">
        <v>41</v>
      </c>
      <c r="N819">
        <v>1</v>
      </c>
      <c r="O819">
        <v>34625</v>
      </c>
      <c r="P819">
        <v>0.3</v>
      </c>
      <c r="Q819">
        <v>24013</v>
      </c>
      <c r="R819">
        <v>24237.5</v>
      </c>
      <c r="S819">
        <v>24013</v>
      </c>
      <c r="T819">
        <v>224.5</v>
      </c>
      <c r="U819">
        <v>9.2625064466219705E-3</v>
      </c>
      <c r="V819" t="s">
        <v>42</v>
      </c>
    </row>
    <row r="820" spans="1:22" x14ac:dyDescent="0.3">
      <c r="A820" t="s">
        <v>2964</v>
      </c>
      <c r="B820" s="33">
        <v>45636</v>
      </c>
      <c r="C820">
        <v>2024</v>
      </c>
      <c r="D820">
        <v>12</v>
      </c>
      <c r="E820" t="s">
        <v>4615</v>
      </c>
      <c r="F820" t="s">
        <v>4616</v>
      </c>
      <c r="G820" t="s">
        <v>51</v>
      </c>
      <c r="H820" t="s">
        <v>52</v>
      </c>
      <c r="I820" t="s">
        <v>53</v>
      </c>
      <c r="J820" t="s">
        <v>46</v>
      </c>
      <c r="K820" t="s">
        <v>66</v>
      </c>
      <c r="L820" t="s">
        <v>40</v>
      </c>
      <c r="M820" t="s">
        <v>41</v>
      </c>
      <c r="N820">
        <v>2</v>
      </c>
      <c r="O820">
        <v>306</v>
      </c>
      <c r="P820">
        <v>0.05</v>
      </c>
      <c r="Q820">
        <v>123</v>
      </c>
      <c r="R820">
        <v>581.4</v>
      </c>
      <c r="S820">
        <v>246</v>
      </c>
      <c r="T820">
        <v>335.4</v>
      </c>
      <c r="U820">
        <v>0.57688338493292057</v>
      </c>
      <c r="V820" t="s">
        <v>42</v>
      </c>
    </row>
    <row r="821" spans="1:22" x14ac:dyDescent="0.3">
      <c r="A821" t="s">
        <v>906</v>
      </c>
      <c r="B821" s="33">
        <v>45158</v>
      </c>
      <c r="C821">
        <v>2023</v>
      </c>
      <c r="D821">
        <v>8</v>
      </c>
      <c r="E821" t="s">
        <v>4627</v>
      </c>
      <c r="F821" t="s">
        <v>4624</v>
      </c>
      <c r="G821" t="s">
        <v>51</v>
      </c>
      <c r="H821" t="s">
        <v>79</v>
      </c>
      <c r="I821" t="s">
        <v>80</v>
      </c>
      <c r="J821" t="s">
        <v>81</v>
      </c>
      <c r="K821" t="s">
        <v>130</v>
      </c>
      <c r="L821" t="s">
        <v>40</v>
      </c>
      <c r="M821" t="s">
        <v>49</v>
      </c>
      <c r="N821">
        <v>1</v>
      </c>
      <c r="O821">
        <v>14377</v>
      </c>
      <c r="P821">
        <v>0.2</v>
      </c>
      <c r="Q821">
        <v>8679</v>
      </c>
      <c r="R821">
        <v>11501.6</v>
      </c>
      <c r="S821">
        <v>8679</v>
      </c>
      <c r="T821">
        <v>2822.6000000000004</v>
      </c>
      <c r="U821">
        <v>0.24540933435348128</v>
      </c>
      <c r="V821" t="s">
        <v>42</v>
      </c>
    </row>
    <row r="822" spans="1:22" x14ac:dyDescent="0.3">
      <c r="A822" t="s">
        <v>2963</v>
      </c>
      <c r="B822" s="33">
        <v>45636</v>
      </c>
      <c r="C822">
        <v>2024</v>
      </c>
      <c r="D822">
        <v>12</v>
      </c>
      <c r="E822" t="s">
        <v>4615</v>
      </c>
      <c r="F822" t="s">
        <v>4616</v>
      </c>
      <c r="G822" t="s">
        <v>51</v>
      </c>
      <c r="H822" t="s">
        <v>52</v>
      </c>
      <c r="I822" t="s">
        <v>53</v>
      </c>
      <c r="J822" t="s">
        <v>54</v>
      </c>
      <c r="K822" t="s">
        <v>55</v>
      </c>
      <c r="L822" t="s">
        <v>40</v>
      </c>
      <c r="M822" t="s">
        <v>49</v>
      </c>
      <c r="N822">
        <v>4</v>
      </c>
      <c r="O822">
        <v>2719</v>
      </c>
      <c r="P822">
        <v>0.15</v>
      </c>
      <c r="Q822">
        <v>1663</v>
      </c>
      <c r="R822">
        <v>9244.6</v>
      </c>
      <c r="S822">
        <v>6652</v>
      </c>
      <c r="T822">
        <v>2592.6000000000004</v>
      </c>
      <c r="U822">
        <v>0.28044480020768886</v>
      </c>
      <c r="V822" t="s">
        <v>42</v>
      </c>
    </row>
    <row r="823" spans="1:22" x14ac:dyDescent="0.3">
      <c r="A823" t="s">
        <v>908</v>
      </c>
      <c r="B823" s="33">
        <v>45158</v>
      </c>
      <c r="C823">
        <v>2023</v>
      </c>
      <c r="D823">
        <v>8</v>
      </c>
      <c r="E823" t="s">
        <v>4627</v>
      </c>
      <c r="F823" t="s">
        <v>4624</v>
      </c>
      <c r="G823" t="s">
        <v>51</v>
      </c>
      <c r="H823" t="s">
        <v>79</v>
      </c>
      <c r="I823" t="s">
        <v>80</v>
      </c>
      <c r="J823" t="s">
        <v>38</v>
      </c>
      <c r="K823" t="s">
        <v>39</v>
      </c>
      <c r="L823" t="s">
        <v>40</v>
      </c>
      <c r="M823" t="s">
        <v>56</v>
      </c>
      <c r="N823">
        <v>1</v>
      </c>
      <c r="O823">
        <v>55368</v>
      </c>
      <c r="P823">
        <v>0.05</v>
      </c>
      <c r="Q823">
        <v>47300</v>
      </c>
      <c r="R823">
        <v>52599.6</v>
      </c>
      <c r="S823">
        <v>47300</v>
      </c>
      <c r="T823">
        <v>5299.5999999999985</v>
      </c>
      <c r="U823">
        <v>0.10075361789823495</v>
      </c>
      <c r="V823" t="s">
        <v>42</v>
      </c>
    </row>
    <row r="824" spans="1:22" x14ac:dyDescent="0.3">
      <c r="A824" t="s">
        <v>2960</v>
      </c>
      <c r="B824" s="33">
        <v>45636</v>
      </c>
      <c r="C824">
        <v>2024</v>
      </c>
      <c r="D824">
        <v>12</v>
      </c>
      <c r="E824" t="s">
        <v>4615</v>
      </c>
      <c r="F824" t="s">
        <v>4616</v>
      </c>
      <c r="G824" t="s">
        <v>51</v>
      </c>
      <c r="H824" t="s">
        <v>52</v>
      </c>
      <c r="I824" t="s">
        <v>53</v>
      </c>
      <c r="J824" t="s">
        <v>54</v>
      </c>
      <c r="K824" t="s">
        <v>55</v>
      </c>
      <c r="L824" t="s">
        <v>76</v>
      </c>
      <c r="M824" t="s">
        <v>49</v>
      </c>
      <c r="N824">
        <v>5</v>
      </c>
      <c r="O824">
        <v>2629</v>
      </c>
      <c r="P824">
        <v>0.05</v>
      </c>
      <c r="Q824">
        <v>1579</v>
      </c>
      <c r="R824">
        <v>12487.75</v>
      </c>
      <c r="S824">
        <v>7895</v>
      </c>
      <c r="T824">
        <v>4592.75</v>
      </c>
      <c r="U824">
        <v>0.36778042481632001</v>
      </c>
      <c r="V824" t="s">
        <v>42</v>
      </c>
    </row>
    <row r="825" spans="1:22" x14ac:dyDescent="0.3">
      <c r="A825" t="s">
        <v>2958</v>
      </c>
      <c r="B825" s="33">
        <v>45636</v>
      </c>
      <c r="C825">
        <v>2024</v>
      </c>
      <c r="D825">
        <v>12</v>
      </c>
      <c r="E825" t="s">
        <v>4615</v>
      </c>
      <c r="F825" t="s">
        <v>4616</v>
      </c>
      <c r="G825" t="s">
        <v>51</v>
      </c>
      <c r="H825" t="s">
        <v>52</v>
      </c>
      <c r="I825" t="s">
        <v>53</v>
      </c>
      <c r="J825" t="s">
        <v>38</v>
      </c>
      <c r="K825" t="s">
        <v>39</v>
      </c>
      <c r="L825" t="s">
        <v>40</v>
      </c>
      <c r="M825" t="s">
        <v>49</v>
      </c>
      <c r="N825">
        <v>1</v>
      </c>
      <c r="O825">
        <v>56156</v>
      </c>
      <c r="P825">
        <v>0</v>
      </c>
      <c r="Q825">
        <v>47792</v>
      </c>
      <c r="R825">
        <v>56156</v>
      </c>
      <c r="S825">
        <v>47792</v>
      </c>
      <c r="T825">
        <v>8364</v>
      </c>
      <c r="U825">
        <v>0.14894223235273168</v>
      </c>
      <c r="V825" t="s">
        <v>42</v>
      </c>
    </row>
    <row r="826" spans="1:22" x14ac:dyDescent="0.3">
      <c r="A826" t="s">
        <v>2956</v>
      </c>
      <c r="B826" s="33">
        <v>45636</v>
      </c>
      <c r="C826">
        <v>2024</v>
      </c>
      <c r="D826">
        <v>12</v>
      </c>
      <c r="E826" t="s">
        <v>4615</v>
      </c>
      <c r="F826" t="s">
        <v>4616</v>
      </c>
      <c r="G826" t="s">
        <v>51</v>
      </c>
      <c r="H826" t="s">
        <v>106</v>
      </c>
      <c r="I826" t="s">
        <v>107</v>
      </c>
      <c r="J826" t="s">
        <v>38</v>
      </c>
      <c r="K826" t="s">
        <v>118</v>
      </c>
      <c r="L826" t="s">
        <v>40</v>
      </c>
      <c r="M826" t="s">
        <v>41</v>
      </c>
      <c r="N826">
        <v>2</v>
      </c>
      <c r="O826">
        <v>16928</v>
      </c>
      <c r="P826">
        <v>0.2</v>
      </c>
      <c r="Q826">
        <v>12968</v>
      </c>
      <c r="R826">
        <v>27084.800000000003</v>
      </c>
      <c r="S826">
        <v>25936</v>
      </c>
      <c r="T826">
        <v>1148.8000000000029</v>
      </c>
      <c r="U826">
        <v>4.2414933837429211E-2</v>
      </c>
      <c r="V826" t="s">
        <v>42</v>
      </c>
    </row>
    <row r="827" spans="1:22" x14ac:dyDescent="0.3">
      <c r="A827" t="s">
        <v>2955</v>
      </c>
      <c r="B827" s="33">
        <v>45636</v>
      </c>
      <c r="C827">
        <v>2024</v>
      </c>
      <c r="D827">
        <v>12</v>
      </c>
      <c r="E827" t="s">
        <v>4615</v>
      </c>
      <c r="F827" t="s">
        <v>4616</v>
      </c>
      <c r="G827" t="s">
        <v>51</v>
      </c>
      <c r="H827" t="s">
        <v>79</v>
      </c>
      <c r="I827" t="s">
        <v>80</v>
      </c>
      <c r="J827" t="s">
        <v>38</v>
      </c>
      <c r="K827" t="s">
        <v>118</v>
      </c>
      <c r="L827" t="s">
        <v>48</v>
      </c>
      <c r="M827" t="s">
        <v>41</v>
      </c>
      <c r="N827">
        <v>3</v>
      </c>
      <c r="O827">
        <v>17048</v>
      </c>
      <c r="P827">
        <v>0.2</v>
      </c>
      <c r="Q827">
        <v>13403</v>
      </c>
      <c r="R827">
        <v>40915.200000000004</v>
      </c>
      <c r="S827">
        <v>40209</v>
      </c>
      <c r="T827">
        <v>706.20000000000437</v>
      </c>
      <c r="U827">
        <v>1.7260089160018876E-2</v>
      </c>
      <c r="V827" t="s">
        <v>42</v>
      </c>
    </row>
    <row r="828" spans="1:22" x14ac:dyDescent="0.3">
      <c r="A828" t="s">
        <v>2952</v>
      </c>
      <c r="B828" s="33">
        <v>45635</v>
      </c>
      <c r="C828">
        <v>2024</v>
      </c>
      <c r="D828">
        <v>12</v>
      </c>
      <c r="E828" t="s">
        <v>4615</v>
      </c>
      <c r="F828" t="s">
        <v>4616</v>
      </c>
      <c r="G828" t="s">
        <v>51</v>
      </c>
      <c r="H828" t="s">
        <v>79</v>
      </c>
      <c r="I828" t="s">
        <v>80</v>
      </c>
      <c r="J828" t="s">
        <v>38</v>
      </c>
      <c r="K828" t="s">
        <v>118</v>
      </c>
      <c r="L828" t="s">
        <v>48</v>
      </c>
      <c r="M828" t="s">
        <v>41</v>
      </c>
      <c r="N828">
        <v>1</v>
      </c>
      <c r="O828">
        <v>18490</v>
      </c>
      <c r="P828">
        <v>0.15</v>
      </c>
      <c r="Q828">
        <v>14042</v>
      </c>
      <c r="R828">
        <v>15716.5</v>
      </c>
      <c r="S828">
        <v>14042</v>
      </c>
      <c r="T828">
        <v>1674.5</v>
      </c>
      <c r="U828">
        <v>0.1065440778799351</v>
      </c>
      <c r="V828" t="s">
        <v>42</v>
      </c>
    </row>
    <row r="829" spans="1:22" x14ac:dyDescent="0.3">
      <c r="A829" t="s">
        <v>2950</v>
      </c>
      <c r="B829" s="33">
        <v>45634</v>
      </c>
      <c r="C829">
        <v>2024</v>
      </c>
      <c r="D829">
        <v>12</v>
      </c>
      <c r="E829" t="s">
        <v>4615</v>
      </c>
      <c r="F829" t="s">
        <v>4616</v>
      </c>
      <c r="G829" t="s">
        <v>51</v>
      </c>
      <c r="H829" t="s">
        <v>79</v>
      </c>
      <c r="I829" t="s">
        <v>80</v>
      </c>
      <c r="J829" t="s">
        <v>46</v>
      </c>
      <c r="K829" t="s">
        <v>61</v>
      </c>
      <c r="L829" t="s">
        <v>40</v>
      </c>
      <c r="M829" t="s">
        <v>56</v>
      </c>
      <c r="N829">
        <v>1</v>
      </c>
      <c r="O829">
        <v>240</v>
      </c>
      <c r="P829">
        <v>0.05</v>
      </c>
      <c r="Q829">
        <v>100</v>
      </c>
      <c r="R829">
        <v>228</v>
      </c>
      <c r="S829">
        <v>100</v>
      </c>
      <c r="T829">
        <v>128</v>
      </c>
      <c r="U829">
        <v>0.56140350877192979</v>
      </c>
      <c r="V829" t="s">
        <v>42</v>
      </c>
    </row>
    <row r="830" spans="1:22" x14ac:dyDescent="0.3">
      <c r="A830" t="s">
        <v>915</v>
      </c>
      <c r="B830" s="33">
        <v>45160</v>
      </c>
      <c r="C830">
        <v>2023</v>
      </c>
      <c r="D830">
        <v>8</v>
      </c>
      <c r="E830" t="s">
        <v>4627</v>
      </c>
      <c r="F830" t="s">
        <v>4624</v>
      </c>
      <c r="G830" t="s">
        <v>51</v>
      </c>
      <c r="H830" t="s">
        <v>106</v>
      </c>
      <c r="I830" t="s">
        <v>107</v>
      </c>
      <c r="J830" t="s">
        <v>81</v>
      </c>
      <c r="K830" t="s">
        <v>130</v>
      </c>
      <c r="L830" t="s">
        <v>48</v>
      </c>
      <c r="M830" t="s">
        <v>41</v>
      </c>
      <c r="N830">
        <v>5</v>
      </c>
      <c r="O830">
        <v>14977</v>
      </c>
      <c r="P830">
        <v>0.4</v>
      </c>
      <c r="Q830">
        <v>9234</v>
      </c>
      <c r="R830">
        <v>44931</v>
      </c>
      <c r="S830">
        <v>46170</v>
      </c>
      <c r="T830">
        <v>-1239</v>
      </c>
      <c r="U830">
        <v>-2.7575615944448153E-2</v>
      </c>
      <c r="V830" t="s">
        <v>42</v>
      </c>
    </row>
    <row r="831" spans="1:22" x14ac:dyDescent="0.3">
      <c r="A831" t="s">
        <v>2949</v>
      </c>
      <c r="B831" s="33">
        <v>45634</v>
      </c>
      <c r="C831">
        <v>2024</v>
      </c>
      <c r="D831">
        <v>12</v>
      </c>
      <c r="E831" t="s">
        <v>4615</v>
      </c>
      <c r="F831" t="s">
        <v>4616</v>
      </c>
      <c r="G831" t="s">
        <v>51</v>
      </c>
      <c r="H831" t="s">
        <v>52</v>
      </c>
      <c r="I831" t="s">
        <v>53</v>
      </c>
      <c r="J831" t="s">
        <v>54</v>
      </c>
      <c r="K831" t="s">
        <v>99</v>
      </c>
      <c r="L831" t="s">
        <v>48</v>
      </c>
      <c r="M831" t="s">
        <v>56</v>
      </c>
      <c r="N831">
        <v>2</v>
      </c>
      <c r="O831">
        <v>1740</v>
      </c>
      <c r="P831">
        <v>0</v>
      </c>
      <c r="Q831">
        <v>903</v>
      </c>
      <c r="R831">
        <v>3480</v>
      </c>
      <c r="S831">
        <v>1806</v>
      </c>
      <c r="T831">
        <v>1674</v>
      </c>
      <c r="U831">
        <v>0.48103448275862071</v>
      </c>
      <c r="V831" t="s">
        <v>120</v>
      </c>
    </row>
    <row r="832" spans="1:22" x14ac:dyDescent="0.3">
      <c r="A832" t="s">
        <v>917</v>
      </c>
      <c r="B832" s="33">
        <v>45160</v>
      </c>
      <c r="C832">
        <v>2023</v>
      </c>
      <c r="D832">
        <v>8</v>
      </c>
      <c r="E832" t="s">
        <v>4627</v>
      </c>
      <c r="F832" t="s">
        <v>4624</v>
      </c>
      <c r="G832" t="s">
        <v>51</v>
      </c>
      <c r="H832" t="s">
        <v>106</v>
      </c>
      <c r="I832" t="s">
        <v>107</v>
      </c>
      <c r="J832" t="s">
        <v>46</v>
      </c>
      <c r="K832" t="s">
        <v>61</v>
      </c>
      <c r="L832" t="s">
        <v>48</v>
      </c>
      <c r="M832" t="s">
        <v>41</v>
      </c>
      <c r="N832">
        <v>3</v>
      </c>
      <c r="O832">
        <v>239</v>
      </c>
      <c r="P832">
        <v>0.1</v>
      </c>
      <c r="Q832">
        <v>98</v>
      </c>
      <c r="R832">
        <v>645.30000000000007</v>
      </c>
      <c r="S832">
        <v>294</v>
      </c>
      <c r="T832">
        <v>351.30000000000007</v>
      </c>
      <c r="U832">
        <v>0.54439795443979544</v>
      </c>
      <c r="V832" t="s">
        <v>42</v>
      </c>
    </row>
    <row r="833" spans="1:22" x14ac:dyDescent="0.3">
      <c r="A833" t="s">
        <v>2947</v>
      </c>
      <c r="B833" s="33">
        <v>45634</v>
      </c>
      <c r="C833">
        <v>2024</v>
      </c>
      <c r="D833">
        <v>12</v>
      </c>
      <c r="E833" t="s">
        <v>4615</v>
      </c>
      <c r="F833" t="s">
        <v>4616</v>
      </c>
      <c r="G833" t="s">
        <v>51</v>
      </c>
      <c r="H833" t="s">
        <v>79</v>
      </c>
      <c r="I833" t="s">
        <v>80</v>
      </c>
      <c r="J833" t="s">
        <v>54</v>
      </c>
      <c r="K833" t="s">
        <v>55</v>
      </c>
      <c r="L833" t="s">
        <v>40</v>
      </c>
      <c r="M833" t="s">
        <v>49</v>
      </c>
      <c r="N833">
        <v>1</v>
      </c>
      <c r="O833">
        <v>2857</v>
      </c>
      <c r="P833">
        <v>0.05</v>
      </c>
      <c r="Q833">
        <v>1735</v>
      </c>
      <c r="R833">
        <v>2714.15</v>
      </c>
      <c r="S833">
        <v>1735</v>
      </c>
      <c r="T833">
        <v>979.15000000000009</v>
      </c>
      <c r="U833">
        <v>0.36075751155978852</v>
      </c>
      <c r="V833" t="s">
        <v>42</v>
      </c>
    </row>
    <row r="834" spans="1:22" x14ac:dyDescent="0.3">
      <c r="A834" t="s">
        <v>919</v>
      </c>
      <c r="B834" s="33">
        <v>45160</v>
      </c>
      <c r="C834">
        <v>2023</v>
      </c>
      <c r="D834">
        <v>8</v>
      </c>
      <c r="E834" t="s">
        <v>4627</v>
      </c>
      <c r="F834" t="s">
        <v>4624</v>
      </c>
      <c r="G834" t="s">
        <v>51</v>
      </c>
      <c r="H834" t="s">
        <v>52</v>
      </c>
      <c r="I834" t="s">
        <v>53</v>
      </c>
      <c r="J834" t="s">
        <v>54</v>
      </c>
      <c r="K834" t="s">
        <v>55</v>
      </c>
      <c r="L834" t="s">
        <v>76</v>
      </c>
      <c r="M834" t="s">
        <v>49</v>
      </c>
      <c r="N834">
        <v>5</v>
      </c>
      <c r="O834">
        <v>2838</v>
      </c>
      <c r="P834">
        <v>0.15</v>
      </c>
      <c r="Q834">
        <v>1721</v>
      </c>
      <c r="R834">
        <v>12061.5</v>
      </c>
      <c r="S834">
        <v>8605</v>
      </c>
      <c r="T834">
        <v>3456.5</v>
      </c>
      <c r="U834">
        <v>0.28657298014343158</v>
      </c>
      <c r="V834" t="s">
        <v>42</v>
      </c>
    </row>
    <row r="835" spans="1:22" x14ac:dyDescent="0.3">
      <c r="A835" t="s">
        <v>2945</v>
      </c>
      <c r="B835" s="33">
        <v>45634</v>
      </c>
      <c r="C835">
        <v>2024</v>
      </c>
      <c r="D835">
        <v>12</v>
      </c>
      <c r="E835" t="s">
        <v>4615</v>
      </c>
      <c r="F835" t="s">
        <v>4616</v>
      </c>
      <c r="G835" t="s">
        <v>51</v>
      </c>
      <c r="H835" t="s">
        <v>79</v>
      </c>
      <c r="I835" t="s">
        <v>80</v>
      </c>
      <c r="J835" t="s">
        <v>46</v>
      </c>
      <c r="K835" t="s">
        <v>89</v>
      </c>
      <c r="L835" t="s">
        <v>40</v>
      </c>
      <c r="M835" t="s">
        <v>56</v>
      </c>
      <c r="N835">
        <v>5</v>
      </c>
      <c r="O835">
        <v>2300</v>
      </c>
      <c r="P835">
        <v>0</v>
      </c>
      <c r="Q835">
        <v>1298</v>
      </c>
      <c r="R835">
        <v>11500</v>
      </c>
      <c r="S835">
        <v>6490</v>
      </c>
      <c r="T835">
        <v>5010</v>
      </c>
      <c r="U835">
        <v>0.43565217391304351</v>
      </c>
      <c r="V835" t="s">
        <v>42</v>
      </c>
    </row>
    <row r="836" spans="1:22" x14ac:dyDescent="0.3">
      <c r="A836" t="s">
        <v>2943</v>
      </c>
      <c r="B836" s="33">
        <v>45633</v>
      </c>
      <c r="C836">
        <v>2024</v>
      </c>
      <c r="D836">
        <v>12</v>
      </c>
      <c r="E836" t="s">
        <v>4615</v>
      </c>
      <c r="F836" t="s">
        <v>4616</v>
      </c>
      <c r="G836" t="s">
        <v>51</v>
      </c>
      <c r="H836" t="s">
        <v>79</v>
      </c>
      <c r="I836" t="s">
        <v>80</v>
      </c>
      <c r="J836" t="s">
        <v>46</v>
      </c>
      <c r="K836" t="s">
        <v>47</v>
      </c>
      <c r="L836" t="s">
        <v>76</v>
      </c>
      <c r="M836" t="s">
        <v>41</v>
      </c>
      <c r="N836">
        <v>1</v>
      </c>
      <c r="O836">
        <v>412</v>
      </c>
      <c r="P836">
        <v>0.2</v>
      </c>
      <c r="Q836">
        <v>183</v>
      </c>
      <c r="R836">
        <v>329.6</v>
      </c>
      <c r="S836">
        <v>183</v>
      </c>
      <c r="T836">
        <v>146.60000000000002</v>
      </c>
      <c r="U836">
        <v>0.4447815533980583</v>
      </c>
      <c r="V836" t="s">
        <v>42</v>
      </c>
    </row>
    <row r="837" spans="1:22" x14ac:dyDescent="0.3">
      <c r="A837" t="s">
        <v>922</v>
      </c>
      <c r="B837" s="33">
        <v>45162</v>
      </c>
      <c r="C837">
        <v>2023</v>
      </c>
      <c r="D837">
        <v>8</v>
      </c>
      <c r="E837" t="s">
        <v>4627</v>
      </c>
      <c r="F837" t="s">
        <v>4624</v>
      </c>
      <c r="G837" t="s">
        <v>51</v>
      </c>
      <c r="H837" t="s">
        <v>79</v>
      </c>
      <c r="I837" t="s">
        <v>80</v>
      </c>
      <c r="J837" t="s">
        <v>46</v>
      </c>
      <c r="K837" t="s">
        <v>47</v>
      </c>
      <c r="L837" t="s">
        <v>48</v>
      </c>
      <c r="M837" t="s">
        <v>49</v>
      </c>
      <c r="N837">
        <v>4</v>
      </c>
      <c r="O837">
        <v>453</v>
      </c>
      <c r="P837">
        <v>0.15</v>
      </c>
      <c r="Q837">
        <v>207</v>
      </c>
      <c r="R837">
        <v>1540.2</v>
      </c>
      <c r="S837">
        <v>828</v>
      </c>
      <c r="T837">
        <v>712.2</v>
      </c>
      <c r="U837">
        <v>0.46240747954811068</v>
      </c>
      <c r="V837" t="s">
        <v>42</v>
      </c>
    </row>
    <row r="838" spans="1:22" x14ac:dyDescent="0.3">
      <c r="A838" t="s">
        <v>923</v>
      </c>
      <c r="B838" s="33">
        <v>45162</v>
      </c>
      <c r="C838">
        <v>2023</v>
      </c>
      <c r="D838">
        <v>8</v>
      </c>
      <c r="E838" t="s">
        <v>4627</v>
      </c>
      <c r="F838" t="s">
        <v>4624</v>
      </c>
      <c r="G838" t="s">
        <v>51</v>
      </c>
      <c r="H838" t="s">
        <v>106</v>
      </c>
      <c r="I838" t="s">
        <v>107</v>
      </c>
      <c r="J838" t="s">
        <v>81</v>
      </c>
      <c r="K838" t="s">
        <v>146</v>
      </c>
      <c r="L838" t="s">
        <v>76</v>
      </c>
      <c r="M838" t="s">
        <v>49</v>
      </c>
      <c r="N838">
        <v>2</v>
      </c>
      <c r="O838">
        <v>9722</v>
      </c>
      <c r="P838">
        <v>0.3</v>
      </c>
      <c r="Q838">
        <v>6055</v>
      </c>
      <c r="R838">
        <v>13610.8</v>
      </c>
      <c r="S838">
        <v>12110</v>
      </c>
      <c r="T838">
        <v>1500.7999999999993</v>
      </c>
      <c r="U838">
        <v>0.11026537749434268</v>
      </c>
      <c r="V838" t="s">
        <v>42</v>
      </c>
    </row>
    <row r="839" spans="1:22" x14ac:dyDescent="0.3">
      <c r="A839" t="s">
        <v>2937</v>
      </c>
      <c r="B839" s="33">
        <v>45632</v>
      </c>
      <c r="C839">
        <v>2024</v>
      </c>
      <c r="D839">
        <v>12</v>
      </c>
      <c r="E839" t="s">
        <v>4615</v>
      </c>
      <c r="F839" t="s">
        <v>4616</v>
      </c>
      <c r="G839" t="s">
        <v>51</v>
      </c>
      <c r="H839" t="s">
        <v>79</v>
      </c>
      <c r="I839" t="s">
        <v>80</v>
      </c>
      <c r="J839" t="s">
        <v>46</v>
      </c>
      <c r="K839" t="s">
        <v>47</v>
      </c>
      <c r="L839" t="s">
        <v>48</v>
      </c>
      <c r="M839" t="s">
        <v>41</v>
      </c>
      <c r="N839">
        <v>4</v>
      </c>
      <c r="O839">
        <v>474</v>
      </c>
      <c r="P839">
        <v>0.05</v>
      </c>
      <c r="Q839">
        <v>218</v>
      </c>
      <c r="R839">
        <v>1801.1999999999998</v>
      </c>
      <c r="S839">
        <v>872</v>
      </c>
      <c r="T839">
        <v>929.19999999999982</v>
      </c>
      <c r="U839">
        <v>0.51587830335331997</v>
      </c>
      <c r="V839" t="s">
        <v>42</v>
      </c>
    </row>
    <row r="840" spans="1:22" x14ac:dyDescent="0.3">
      <c r="A840" t="s">
        <v>925</v>
      </c>
      <c r="B840" s="33">
        <v>45163</v>
      </c>
      <c r="C840">
        <v>2023</v>
      </c>
      <c r="D840">
        <v>8</v>
      </c>
      <c r="E840" t="s">
        <v>4627</v>
      </c>
      <c r="F840" t="s">
        <v>4624</v>
      </c>
      <c r="G840" t="s">
        <v>51</v>
      </c>
      <c r="H840" t="s">
        <v>52</v>
      </c>
      <c r="I840" t="s">
        <v>53</v>
      </c>
      <c r="J840" t="s">
        <v>46</v>
      </c>
      <c r="K840" t="s">
        <v>66</v>
      </c>
      <c r="L840" t="s">
        <v>48</v>
      </c>
      <c r="M840" t="s">
        <v>41</v>
      </c>
      <c r="N840">
        <v>8</v>
      </c>
      <c r="O840">
        <v>317</v>
      </c>
      <c r="P840">
        <v>0.1</v>
      </c>
      <c r="Q840">
        <v>124</v>
      </c>
      <c r="R840">
        <v>2282.4</v>
      </c>
      <c r="S840">
        <v>992</v>
      </c>
      <c r="T840">
        <v>1290.4000000000001</v>
      </c>
      <c r="U840">
        <v>0.56536978618997547</v>
      </c>
      <c r="V840" t="s">
        <v>42</v>
      </c>
    </row>
    <row r="841" spans="1:22" x14ac:dyDescent="0.3">
      <c r="A841" t="s">
        <v>2932</v>
      </c>
      <c r="B841" s="33">
        <v>45632</v>
      </c>
      <c r="C841">
        <v>2024</v>
      </c>
      <c r="D841">
        <v>12</v>
      </c>
      <c r="E841" t="s">
        <v>4615</v>
      </c>
      <c r="F841" t="s">
        <v>4616</v>
      </c>
      <c r="G841" t="s">
        <v>51</v>
      </c>
      <c r="H841" t="s">
        <v>52</v>
      </c>
      <c r="I841" t="s">
        <v>53</v>
      </c>
      <c r="J841" t="s">
        <v>81</v>
      </c>
      <c r="K841" t="s">
        <v>130</v>
      </c>
      <c r="L841" t="s">
        <v>40</v>
      </c>
      <c r="M841" t="s">
        <v>49</v>
      </c>
      <c r="N841">
        <v>2</v>
      </c>
      <c r="O841">
        <v>14418</v>
      </c>
      <c r="P841">
        <v>0.25</v>
      </c>
      <c r="Q841">
        <v>8725</v>
      </c>
      <c r="R841">
        <v>21627</v>
      </c>
      <c r="S841">
        <v>17450</v>
      </c>
      <c r="T841">
        <v>4177</v>
      </c>
      <c r="U841">
        <v>0.19313820687104083</v>
      </c>
      <c r="V841" t="s">
        <v>42</v>
      </c>
    </row>
    <row r="842" spans="1:22" x14ac:dyDescent="0.3">
      <c r="A842" t="s">
        <v>927</v>
      </c>
      <c r="B842" s="33">
        <v>45164</v>
      </c>
      <c r="C842">
        <v>2023</v>
      </c>
      <c r="D842">
        <v>8</v>
      </c>
      <c r="E842" t="s">
        <v>4627</v>
      </c>
      <c r="F842" t="s">
        <v>4624</v>
      </c>
      <c r="G842" t="s">
        <v>51</v>
      </c>
      <c r="H842" t="s">
        <v>79</v>
      </c>
      <c r="I842" t="s">
        <v>80</v>
      </c>
      <c r="J842" t="s">
        <v>46</v>
      </c>
      <c r="K842" t="s">
        <v>66</v>
      </c>
      <c r="L842" t="s">
        <v>40</v>
      </c>
      <c r="M842" t="s">
        <v>41</v>
      </c>
      <c r="N842">
        <v>3</v>
      </c>
      <c r="O842">
        <v>288</v>
      </c>
      <c r="P842">
        <v>0.05</v>
      </c>
      <c r="Q842">
        <v>115</v>
      </c>
      <c r="R842">
        <v>820.8</v>
      </c>
      <c r="S842">
        <v>345</v>
      </c>
      <c r="T842">
        <v>475.79999999999995</v>
      </c>
      <c r="U842">
        <v>0.57967836257309935</v>
      </c>
      <c r="V842" t="s">
        <v>42</v>
      </c>
    </row>
    <row r="843" spans="1:22" x14ac:dyDescent="0.3">
      <c r="A843" t="s">
        <v>928</v>
      </c>
      <c r="B843" s="33">
        <v>45164</v>
      </c>
      <c r="C843">
        <v>2023</v>
      </c>
      <c r="D843">
        <v>8</v>
      </c>
      <c r="E843" t="s">
        <v>4627</v>
      </c>
      <c r="F843" t="s">
        <v>4624</v>
      </c>
      <c r="G843" t="s">
        <v>51</v>
      </c>
      <c r="H843" t="s">
        <v>106</v>
      </c>
      <c r="I843" t="s">
        <v>107</v>
      </c>
      <c r="J843" t="s">
        <v>38</v>
      </c>
      <c r="K843" t="s">
        <v>118</v>
      </c>
      <c r="L843" t="s">
        <v>40</v>
      </c>
      <c r="M843" t="s">
        <v>49</v>
      </c>
      <c r="N843">
        <v>4</v>
      </c>
      <c r="O843">
        <v>16852</v>
      </c>
      <c r="P843">
        <v>0</v>
      </c>
      <c r="Q843">
        <v>12860</v>
      </c>
      <c r="R843">
        <v>67408</v>
      </c>
      <c r="S843">
        <v>51440</v>
      </c>
      <c r="T843">
        <v>15968</v>
      </c>
      <c r="U843">
        <v>0.23688582957512461</v>
      </c>
      <c r="V843" t="s">
        <v>42</v>
      </c>
    </row>
    <row r="844" spans="1:22" x14ac:dyDescent="0.3">
      <c r="A844" t="s">
        <v>929</v>
      </c>
      <c r="B844" s="33">
        <v>45164</v>
      </c>
      <c r="C844">
        <v>2023</v>
      </c>
      <c r="D844">
        <v>8</v>
      </c>
      <c r="E844" t="s">
        <v>4627</v>
      </c>
      <c r="F844" t="s">
        <v>4624</v>
      </c>
      <c r="G844" t="s">
        <v>51</v>
      </c>
      <c r="H844" t="s">
        <v>79</v>
      </c>
      <c r="I844" t="s">
        <v>80</v>
      </c>
      <c r="J844" t="s">
        <v>81</v>
      </c>
      <c r="K844" t="s">
        <v>146</v>
      </c>
      <c r="L844" t="s">
        <v>40</v>
      </c>
      <c r="M844" t="s">
        <v>41</v>
      </c>
      <c r="N844">
        <v>3</v>
      </c>
      <c r="O844">
        <v>8900</v>
      </c>
      <c r="P844">
        <v>0.35</v>
      </c>
      <c r="Q844">
        <v>5682</v>
      </c>
      <c r="R844">
        <v>17355</v>
      </c>
      <c r="S844">
        <v>17046</v>
      </c>
      <c r="T844">
        <v>309</v>
      </c>
      <c r="U844">
        <v>1.7804667242869492E-2</v>
      </c>
      <c r="V844" t="s">
        <v>42</v>
      </c>
    </row>
    <row r="845" spans="1:22" x14ac:dyDescent="0.3">
      <c r="A845" t="s">
        <v>2929</v>
      </c>
      <c r="B845" s="33">
        <v>45631</v>
      </c>
      <c r="C845">
        <v>2024</v>
      </c>
      <c r="D845">
        <v>12</v>
      </c>
      <c r="E845" t="s">
        <v>4615</v>
      </c>
      <c r="F845" t="s">
        <v>4616</v>
      </c>
      <c r="G845" t="s">
        <v>51</v>
      </c>
      <c r="H845" t="s">
        <v>52</v>
      </c>
      <c r="I845" t="s">
        <v>53</v>
      </c>
      <c r="J845" t="s">
        <v>81</v>
      </c>
      <c r="K845" t="s">
        <v>130</v>
      </c>
      <c r="L845" t="s">
        <v>40</v>
      </c>
      <c r="M845" t="s">
        <v>49</v>
      </c>
      <c r="N845">
        <v>1</v>
      </c>
      <c r="O845">
        <v>14750</v>
      </c>
      <c r="P845">
        <v>0.35</v>
      </c>
      <c r="Q845">
        <v>8750</v>
      </c>
      <c r="R845">
        <v>9587.5</v>
      </c>
      <c r="S845">
        <v>8750</v>
      </c>
      <c r="T845">
        <v>837.5</v>
      </c>
      <c r="U845">
        <v>8.7353324641460228E-2</v>
      </c>
      <c r="V845" t="s">
        <v>42</v>
      </c>
    </row>
    <row r="846" spans="1:22" x14ac:dyDescent="0.3">
      <c r="A846" t="s">
        <v>2925</v>
      </c>
      <c r="B846" s="33">
        <v>45631</v>
      </c>
      <c r="C846">
        <v>2024</v>
      </c>
      <c r="D846">
        <v>12</v>
      </c>
      <c r="E846" t="s">
        <v>4615</v>
      </c>
      <c r="F846" t="s">
        <v>4616</v>
      </c>
      <c r="G846" t="s">
        <v>51</v>
      </c>
      <c r="H846" t="s">
        <v>106</v>
      </c>
      <c r="I846" t="s">
        <v>107</v>
      </c>
      <c r="J846" t="s">
        <v>38</v>
      </c>
      <c r="K846" t="s">
        <v>104</v>
      </c>
      <c r="L846" t="s">
        <v>76</v>
      </c>
      <c r="M846" t="s">
        <v>49</v>
      </c>
      <c r="N846">
        <v>3</v>
      </c>
      <c r="O846">
        <v>1478</v>
      </c>
      <c r="P846">
        <v>0</v>
      </c>
      <c r="Q846">
        <v>725</v>
      </c>
      <c r="R846">
        <v>4434</v>
      </c>
      <c r="S846">
        <v>2175</v>
      </c>
      <c r="T846">
        <v>2259</v>
      </c>
      <c r="U846">
        <v>0.50947225981055477</v>
      </c>
      <c r="V846" t="s">
        <v>42</v>
      </c>
    </row>
    <row r="847" spans="1:22" x14ac:dyDescent="0.3">
      <c r="A847" t="s">
        <v>2924</v>
      </c>
      <c r="B847" s="33">
        <v>45631</v>
      </c>
      <c r="C847">
        <v>2024</v>
      </c>
      <c r="D847">
        <v>12</v>
      </c>
      <c r="E847" t="s">
        <v>4615</v>
      </c>
      <c r="F847" t="s">
        <v>4616</v>
      </c>
      <c r="G847" t="s">
        <v>51</v>
      </c>
      <c r="H847" t="s">
        <v>106</v>
      </c>
      <c r="I847" t="s">
        <v>107</v>
      </c>
      <c r="J847" t="s">
        <v>46</v>
      </c>
      <c r="K847" t="s">
        <v>66</v>
      </c>
      <c r="L847" t="s">
        <v>40</v>
      </c>
      <c r="M847" t="s">
        <v>41</v>
      </c>
      <c r="N847">
        <v>5</v>
      </c>
      <c r="O847">
        <v>303</v>
      </c>
      <c r="P847">
        <v>0.05</v>
      </c>
      <c r="Q847">
        <v>125</v>
      </c>
      <c r="R847">
        <v>1439.25</v>
      </c>
      <c r="S847">
        <v>625</v>
      </c>
      <c r="T847">
        <v>814.25</v>
      </c>
      <c r="U847">
        <v>0.5657460482890394</v>
      </c>
      <c r="V847" t="s">
        <v>42</v>
      </c>
    </row>
    <row r="848" spans="1:22" x14ac:dyDescent="0.3">
      <c r="A848" t="s">
        <v>2922</v>
      </c>
      <c r="B848" s="33">
        <v>45630</v>
      </c>
      <c r="C848">
        <v>2024</v>
      </c>
      <c r="D848">
        <v>12</v>
      </c>
      <c r="E848" t="s">
        <v>4615</v>
      </c>
      <c r="F848" t="s">
        <v>4616</v>
      </c>
      <c r="G848" t="s">
        <v>51</v>
      </c>
      <c r="H848" t="s">
        <v>106</v>
      </c>
      <c r="I848" t="s">
        <v>107</v>
      </c>
      <c r="J848" t="s">
        <v>46</v>
      </c>
      <c r="K848" t="s">
        <v>61</v>
      </c>
      <c r="L848" t="s">
        <v>40</v>
      </c>
      <c r="M848" t="s">
        <v>49</v>
      </c>
      <c r="N848">
        <v>3</v>
      </c>
      <c r="O848">
        <v>252</v>
      </c>
      <c r="P848">
        <v>0</v>
      </c>
      <c r="Q848">
        <v>105</v>
      </c>
      <c r="R848">
        <v>756</v>
      </c>
      <c r="S848">
        <v>315</v>
      </c>
      <c r="T848">
        <v>441</v>
      </c>
      <c r="U848">
        <v>0.58333333333333337</v>
      </c>
      <c r="V848" t="s">
        <v>42</v>
      </c>
    </row>
    <row r="849" spans="1:22" x14ac:dyDescent="0.3">
      <c r="A849" t="s">
        <v>2919</v>
      </c>
      <c r="B849" s="33">
        <v>45630</v>
      </c>
      <c r="C849">
        <v>2024</v>
      </c>
      <c r="D849">
        <v>12</v>
      </c>
      <c r="E849" t="s">
        <v>4615</v>
      </c>
      <c r="F849" t="s">
        <v>4616</v>
      </c>
      <c r="G849" t="s">
        <v>51</v>
      </c>
      <c r="H849" t="s">
        <v>106</v>
      </c>
      <c r="I849" t="s">
        <v>107</v>
      </c>
      <c r="J849" t="s">
        <v>54</v>
      </c>
      <c r="K849" t="s">
        <v>84</v>
      </c>
      <c r="L849" t="s">
        <v>76</v>
      </c>
      <c r="M849" t="s">
        <v>56</v>
      </c>
      <c r="N849">
        <v>1</v>
      </c>
      <c r="O849">
        <v>2587</v>
      </c>
      <c r="P849">
        <v>0.1</v>
      </c>
      <c r="Q849">
        <v>1326</v>
      </c>
      <c r="R849">
        <v>2328.3000000000002</v>
      </c>
      <c r="S849">
        <v>1326</v>
      </c>
      <c r="T849">
        <v>1002.3000000000002</v>
      </c>
      <c r="U849">
        <v>0.43048576214405365</v>
      </c>
      <c r="V849" t="s">
        <v>42</v>
      </c>
    </row>
    <row r="850" spans="1:22" x14ac:dyDescent="0.3">
      <c r="A850" t="s">
        <v>935</v>
      </c>
      <c r="B850" s="33">
        <v>45165</v>
      </c>
      <c r="C850">
        <v>2023</v>
      </c>
      <c r="D850">
        <v>8</v>
      </c>
      <c r="E850" t="s">
        <v>4627</v>
      </c>
      <c r="F850" t="s">
        <v>4624</v>
      </c>
      <c r="G850" t="s">
        <v>51</v>
      </c>
      <c r="H850" t="s">
        <v>79</v>
      </c>
      <c r="I850" t="s">
        <v>80</v>
      </c>
      <c r="J850" t="s">
        <v>46</v>
      </c>
      <c r="K850" t="s">
        <v>66</v>
      </c>
      <c r="L850" t="s">
        <v>76</v>
      </c>
      <c r="M850" t="s">
        <v>41</v>
      </c>
      <c r="N850">
        <v>1</v>
      </c>
      <c r="O850">
        <v>280</v>
      </c>
      <c r="P850">
        <v>0.05</v>
      </c>
      <c r="Q850">
        <v>115</v>
      </c>
      <c r="R850">
        <v>266</v>
      </c>
      <c r="S850">
        <v>115</v>
      </c>
      <c r="T850">
        <v>151</v>
      </c>
      <c r="U850">
        <v>0.56766917293233088</v>
      </c>
      <c r="V850" t="s">
        <v>42</v>
      </c>
    </row>
    <row r="851" spans="1:22" x14ac:dyDescent="0.3">
      <c r="A851" t="s">
        <v>936</v>
      </c>
      <c r="B851" s="33">
        <v>45165</v>
      </c>
      <c r="C851">
        <v>2023</v>
      </c>
      <c r="D851">
        <v>8</v>
      </c>
      <c r="E851" t="s">
        <v>4627</v>
      </c>
      <c r="F851" t="s">
        <v>4624</v>
      </c>
      <c r="G851" t="s">
        <v>51</v>
      </c>
      <c r="H851" t="s">
        <v>106</v>
      </c>
      <c r="I851" t="s">
        <v>107</v>
      </c>
      <c r="J851" t="s">
        <v>38</v>
      </c>
      <c r="K851" t="s">
        <v>118</v>
      </c>
      <c r="L851" t="s">
        <v>40</v>
      </c>
      <c r="M851" t="s">
        <v>41</v>
      </c>
      <c r="N851">
        <v>1</v>
      </c>
      <c r="O851">
        <v>19573</v>
      </c>
      <c r="P851">
        <v>0.1</v>
      </c>
      <c r="Q851">
        <v>14928</v>
      </c>
      <c r="R851">
        <v>17615.7</v>
      </c>
      <c r="S851">
        <v>14928</v>
      </c>
      <c r="T851">
        <v>2687.7000000000007</v>
      </c>
      <c r="U851">
        <v>0.15257412421873673</v>
      </c>
      <c r="V851" t="s">
        <v>42</v>
      </c>
    </row>
    <row r="852" spans="1:22" x14ac:dyDescent="0.3">
      <c r="A852" t="s">
        <v>2914</v>
      </c>
      <c r="B852" s="33">
        <v>45629</v>
      </c>
      <c r="C852">
        <v>2024</v>
      </c>
      <c r="D852">
        <v>12</v>
      </c>
      <c r="E852" t="s">
        <v>4615</v>
      </c>
      <c r="F852" t="s">
        <v>4616</v>
      </c>
      <c r="G852" t="s">
        <v>51</v>
      </c>
      <c r="H852" t="s">
        <v>106</v>
      </c>
      <c r="I852" t="s">
        <v>107</v>
      </c>
      <c r="J852" t="s">
        <v>81</v>
      </c>
      <c r="K852" t="s">
        <v>146</v>
      </c>
      <c r="L852" t="s">
        <v>76</v>
      </c>
      <c r="M852" t="s">
        <v>41</v>
      </c>
      <c r="N852">
        <v>2</v>
      </c>
      <c r="O852">
        <v>8421</v>
      </c>
      <c r="P852">
        <v>0.35</v>
      </c>
      <c r="Q852">
        <v>5222</v>
      </c>
      <c r="R852">
        <v>10947.300000000001</v>
      </c>
      <c r="S852">
        <v>10444</v>
      </c>
      <c r="T852">
        <v>503.30000000000109</v>
      </c>
      <c r="U852">
        <v>4.5974806573310406E-2</v>
      </c>
      <c r="V852" t="s">
        <v>42</v>
      </c>
    </row>
    <row r="853" spans="1:22" x14ac:dyDescent="0.3">
      <c r="A853" t="s">
        <v>938</v>
      </c>
      <c r="B853" s="33">
        <v>45165</v>
      </c>
      <c r="C853">
        <v>2023</v>
      </c>
      <c r="D853">
        <v>8</v>
      </c>
      <c r="E853" t="s">
        <v>4627</v>
      </c>
      <c r="F853" t="s">
        <v>4624</v>
      </c>
      <c r="G853" t="s">
        <v>51</v>
      </c>
      <c r="H853" t="s">
        <v>79</v>
      </c>
      <c r="I853" t="s">
        <v>80</v>
      </c>
      <c r="J853" t="s">
        <v>54</v>
      </c>
      <c r="K853" t="s">
        <v>99</v>
      </c>
      <c r="L853" t="s">
        <v>40</v>
      </c>
      <c r="M853" t="s">
        <v>49</v>
      </c>
      <c r="N853">
        <v>1</v>
      </c>
      <c r="O853">
        <v>1626</v>
      </c>
      <c r="P853">
        <v>0</v>
      </c>
      <c r="Q853">
        <v>865</v>
      </c>
      <c r="R853">
        <v>1626</v>
      </c>
      <c r="S853">
        <v>865</v>
      </c>
      <c r="T853">
        <v>761</v>
      </c>
      <c r="U853">
        <v>0.46801968019680196</v>
      </c>
      <c r="V853" t="s">
        <v>42</v>
      </c>
    </row>
    <row r="854" spans="1:22" x14ac:dyDescent="0.3">
      <c r="A854" t="s">
        <v>2910</v>
      </c>
      <c r="B854" s="33">
        <v>45629</v>
      </c>
      <c r="C854">
        <v>2024</v>
      </c>
      <c r="D854">
        <v>12</v>
      </c>
      <c r="E854" t="s">
        <v>4615</v>
      </c>
      <c r="F854" t="s">
        <v>4616</v>
      </c>
      <c r="G854" t="s">
        <v>51</v>
      </c>
      <c r="H854" t="s">
        <v>106</v>
      </c>
      <c r="I854" t="s">
        <v>107</v>
      </c>
      <c r="J854" t="s">
        <v>46</v>
      </c>
      <c r="K854" t="s">
        <v>89</v>
      </c>
      <c r="L854" t="s">
        <v>48</v>
      </c>
      <c r="M854" t="s">
        <v>56</v>
      </c>
      <c r="N854">
        <v>5</v>
      </c>
      <c r="O854">
        <v>2363</v>
      </c>
      <c r="P854">
        <v>0.15</v>
      </c>
      <c r="Q854">
        <v>1382</v>
      </c>
      <c r="R854">
        <v>10042.75</v>
      </c>
      <c r="S854">
        <v>6910</v>
      </c>
      <c r="T854">
        <v>3132.75</v>
      </c>
      <c r="U854">
        <v>0.31194145029996762</v>
      </c>
      <c r="V854" t="s">
        <v>42</v>
      </c>
    </row>
    <row r="855" spans="1:22" x14ac:dyDescent="0.3">
      <c r="A855" t="s">
        <v>2909</v>
      </c>
      <c r="B855" s="33">
        <v>45629</v>
      </c>
      <c r="C855">
        <v>2024</v>
      </c>
      <c r="D855">
        <v>12</v>
      </c>
      <c r="E855" t="s">
        <v>4615</v>
      </c>
      <c r="F855" t="s">
        <v>4616</v>
      </c>
      <c r="G855" t="s">
        <v>51</v>
      </c>
      <c r="H855" t="s">
        <v>52</v>
      </c>
      <c r="I855" t="s">
        <v>53</v>
      </c>
      <c r="J855" t="s">
        <v>46</v>
      </c>
      <c r="K855" t="s">
        <v>66</v>
      </c>
      <c r="L855" t="s">
        <v>48</v>
      </c>
      <c r="M855" t="s">
        <v>49</v>
      </c>
      <c r="N855">
        <v>2</v>
      </c>
      <c r="O855">
        <v>299</v>
      </c>
      <c r="P855">
        <v>0.05</v>
      </c>
      <c r="Q855">
        <v>118</v>
      </c>
      <c r="R855">
        <v>568.1</v>
      </c>
      <c r="S855">
        <v>236</v>
      </c>
      <c r="T855">
        <v>332.1</v>
      </c>
      <c r="U855">
        <v>0.58458017954585462</v>
      </c>
      <c r="V855" t="s">
        <v>120</v>
      </c>
    </row>
    <row r="856" spans="1:22" x14ac:dyDescent="0.3">
      <c r="A856" t="s">
        <v>941</v>
      </c>
      <c r="B856" s="33">
        <v>45166</v>
      </c>
      <c r="C856">
        <v>2023</v>
      </c>
      <c r="D856">
        <v>8</v>
      </c>
      <c r="E856" t="s">
        <v>4627</v>
      </c>
      <c r="F856" t="s">
        <v>4624</v>
      </c>
      <c r="G856" t="s">
        <v>51</v>
      </c>
      <c r="H856" t="s">
        <v>79</v>
      </c>
      <c r="I856" t="s">
        <v>80</v>
      </c>
      <c r="J856" t="s">
        <v>54</v>
      </c>
      <c r="K856" t="s">
        <v>84</v>
      </c>
      <c r="L856" t="s">
        <v>40</v>
      </c>
      <c r="M856" t="s">
        <v>41</v>
      </c>
      <c r="N856">
        <v>1</v>
      </c>
      <c r="O856">
        <v>2269</v>
      </c>
      <c r="P856">
        <v>0.15</v>
      </c>
      <c r="Q856">
        <v>1114</v>
      </c>
      <c r="R856">
        <v>1928.6499999999999</v>
      </c>
      <c r="S856">
        <v>1114</v>
      </c>
      <c r="T856">
        <v>814.64999999999986</v>
      </c>
      <c r="U856">
        <v>0.42239390247064007</v>
      </c>
      <c r="V856" t="s">
        <v>42</v>
      </c>
    </row>
    <row r="857" spans="1:22" x14ac:dyDescent="0.3">
      <c r="A857" t="s">
        <v>2908</v>
      </c>
      <c r="B857" s="33">
        <v>45629</v>
      </c>
      <c r="C857">
        <v>2024</v>
      </c>
      <c r="D857">
        <v>12</v>
      </c>
      <c r="E857" t="s">
        <v>4615</v>
      </c>
      <c r="F857" t="s">
        <v>4616</v>
      </c>
      <c r="G857" t="s">
        <v>51</v>
      </c>
      <c r="H857" t="s">
        <v>52</v>
      </c>
      <c r="I857" t="s">
        <v>53</v>
      </c>
      <c r="J857" t="s">
        <v>46</v>
      </c>
      <c r="K857" t="s">
        <v>61</v>
      </c>
      <c r="L857" t="s">
        <v>76</v>
      </c>
      <c r="M857" t="s">
        <v>56</v>
      </c>
      <c r="N857">
        <v>2</v>
      </c>
      <c r="O857">
        <v>268</v>
      </c>
      <c r="P857">
        <v>0</v>
      </c>
      <c r="Q857">
        <v>112</v>
      </c>
      <c r="R857">
        <v>536</v>
      </c>
      <c r="S857">
        <v>224</v>
      </c>
      <c r="T857">
        <v>312</v>
      </c>
      <c r="U857">
        <v>0.58208955223880599</v>
      </c>
      <c r="V857" t="s">
        <v>42</v>
      </c>
    </row>
    <row r="858" spans="1:22" x14ac:dyDescent="0.3">
      <c r="A858" t="s">
        <v>943</v>
      </c>
      <c r="B858" s="33">
        <v>45166</v>
      </c>
      <c r="C858">
        <v>2023</v>
      </c>
      <c r="D858">
        <v>8</v>
      </c>
      <c r="E858" t="s">
        <v>4627</v>
      </c>
      <c r="F858" t="s">
        <v>4624</v>
      </c>
      <c r="G858" t="s">
        <v>51</v>
      </c>
      <c r="H858" t="s">
        <v>79</v>
      </c>
      <c r="I858" t="s">
        <v>80</v>
      </c>
      <c r="J858" t="s">
        <v>38</v>
      </c>
      <c r="K858" t="s">
        <v>104</v>
      </c>
      <c r="L858" t="s">
        <v>40</v>
      </c>
      <c r="M858" t="s">
        <v>41</v>
      </c>
      <c r="N858">
        <v>3</v>
      </c>
      <c r="O858">
        <v>1592</v>
      </c>
      <c r="P858">
        <v>0.05</v>
      </c>
      <c r="Q858">
        <v>817</v>
      </c>
      <c r="R858">
        <v>4537.2</v>
      </c>
      <c r="S858">
        <v>2451</v>
      </c>
      <c r="T858">
        <v>2086.1999999999998</v>
      </c>
      <c r="U858">
        <v>0.45979899497487436</v>
      </c>
      <c r="V858" t="s">
        <v>42</v>
      </c>
    </row>
    <row r="859" spans="1:22" x14ac:dyDescent="0.3">
      <c r="A859" t="s">
        <v>944</v>
      </c>
      <c r="B859" s="33">
        <v>45166</v>
      </c>
      <c r="C859">
        <v>2023</v>
      </c>
      <c r="D859">
        <v>8</v>
      </c>
      <c r="E859" t="s">
        <v>4627</v>
      </c>
      <c r="F859" t="s">
        <v>4624</v>
      </c>
      <c r="G859" t="s">
        <v>51</v>
      </c>
      <c r="H859" t="s">
        <v>52</v>
      </c>
      <c r="I859" t="s">
        <v>53</v>
      </c>
      <c r="J859" t="s">
        <v>38</v>
      </c>
      <c r="K859" t="s">
        <v>75</v>
      </c>
      <c r="L859" t="s">
        <v>76</v>
      </c>
      <c r="M859" t="s">
        <v>49</v>
      </c>
      <c r="N859">
        <v>1</v>
      </c>
      <c r="O859">
        <v>11750</v>
      </c>
      <c r="P859">
        <v>0.15</v>
      </c>
      <c r="Q859">
        <v>8791</v>
      </c>
      <c r="R859">
        <v>9987.5</v>
      </c>
      <c r="S859">
        <v>8791</v>
      </c>
      <c r="T859">
        <v>1196.5</v>
      </c>
      <c r="U859">
        <v>0.11979974968710888</v>
      </c>
      <c r="V859" t="s">
        <v>42</v>
      </c>
    </row>
    <row r="860" spans="1:22" x14ac:dyDescent="0.3">
      <c r="A860" t="s">
        <v>2904</v>
      </c>
      <c r="B860" s="33">
        <v>45628</v>
      </c>
      <c r="C860">
        <v>2024</v>
      </c>
      <c r="D860">
        <v>12</v>
      </c>
      <c r="E860" t="s">
        <v>4615</v>
      </c>
      <c r="F860" t="s">
        <v>4616</v>
      </c>
      <c r="G860" t="s">
        <v>51</v>
      </c>
      <c r="H860" t="s">
        <v>52</v>
      </c>
      <c r="I860" t="s">
        <v>53</v>
      </c>
      <c r="J860" t="s">
        <v>46</v>
      </c>
      <c r="K860" t="s">
        <v>66</v>
      </c>
      <c r="L860" t="s">
        <v>48</v>
      </c>
      <c r="M860" t="s">
        <v>56</v>
      </c>
      <c r="N860">
        <v>2</v>
      </c>
      <c r="O860">
        <v>300</v>
      </c>
      <c r="P860">
        <v>0.05</v>
      </c>
      <c r="Q860">
        <v>123</v>
      </c>
      <c r="R860">
        <v>570</v>
      </c>
      <c r="S860">
        <v>246</v>
      </c>
      <c r="T860">
        <v>324</v>
      </c>
      <c r="U860">
        <v>0.56842105263157894</v>
      </c>
      <c r="V860" t="s">
        <v>42</v>
      </c>
    </row>
    <row r="861" spans="1:22" x14ac:dyDescent="0.3">
      <c r="A861" t="s">
        <v>2897</v>
      </c>
      <c r="B861" s="33">
        <v>45627</v>
      </c>
      <c r="C861">
        <v>2024</v>
      </c>
      <c r="D861">
        <v>12</v>
      </c>
      <c r="E861" t="s">
        <v>4615</v>
      </c>
      <c r="F861" t="s">
        <v>4616</v>
      </c>
      <c r="G861" t="s">
        <v>51</v>
      </c>
      <c r="H861" t="s">
        <v>52</v>
      </c>
      <c r="I861" t="s">
        <v>53</v>
      </c>
      <c r="J861" t="s">
        <v>81</v>
      </c>
      <c r="K861" t="s">
        <v>94</v>
      </c>
      <c r="L861" t="s">
        <v>40</v>
      </c>
      <c r="M861" t="s">
        <v>41</v>
      </c>
      <c r="N861">
        <v>1</v>
      </c>
      <c r="O861">
        <v>33628</v>
      </c>
      <c r="P861">
        <v>0.4</v>
      </c>
      <c r="Q861">
        <v>22776</v>
      </c>
      <c r="R861">
        <v>20176.8</v>
      </c>
      <c r="S861">
        <v>22776</v>
      </c>
      <c r="T861">
        <v>-2599.2000000000007</v>
      </c>
      <c r="U861">
        <v>-0.12882122041156183</v>
      </c>
      <c r="V861" t="s">
        <v>42</v>
      </c>
    </row>
    <row r="862" spans="1:22" x14ac:dyDescent="0.3">
      <c r="A862" t="s">
        <v>2893</v>
      </c>
      <c r="B862" s="33">
        <v>45627</v>
      </c>
      <c r="C862">
        <v>2024</v>
      </c>
      <c r="D862">
        <v>12</v>
      </c>
      <c r="E862" t="s">
        <v>4615</v>
      </c>
      <c r="F862" t="s">
        <v>4616</v>
      </c>
      <c r="G862" t="s">
        <v>51</v>
      </c>
      <c r="H862" t="s">
        <v>106</v>
      </c>
      <c r="I862" t="s">
        <v>107</v>
      </c>
      <c r="J862" t="s">
        <v>38</v>
      </c>
      <c r="K862" t="s">
        <v>118</v>
      </c>
      <c r="L862" t="s">
        <v>76</v>
      </c>
      <c r="M862" t="s">
        <v>56</v>
      </c>
      <c r="N862">
        <v>3</v>
      </c>
      <c r="O862">
        <v>17530</v>
      </c>
      <c r="P862">
        <v>0.05</v>
      </c>
      <c r="Q862">
        <v>13587</v>
      </c>
      <c r="R862">
        <v>49960.5</v>
      </c>
      <c r="S862">
        <v>40761</v>
      </c>
      <c r="T862">
        <v>9199.5</v>
      </c>
      <c r="U862">
        <v>0.18413546701894495</v>
      </c>
      <c r="V862" t="s">
        <v>42</v>
      </c>
    </row>
    <row r="863" spans="1:22" x14ac:dyDescent="0.3">
      <c r="A863" t="s">
        <v>2892</v>
      </c>
      <c r="B863" s="33">
        <v>45626</v>
      </c>
      <c r="C863">
        <v>2024</v>
      </c>
      <c r="D863">
        <v>11</v>
      </c>
      <c r="E863" t="s">
        <v>4619</v>
      </c>
      <c r="F863" t="s">
        <v>4616</v>
      </c>
      <c r="G863" t="s">
        <v>51</v>
      </c>
      <c r="H863" t="s">
        <v>106</v>
      </c>
      <c r="I863" t="s">
        <v>107</v>
      </c>
      <c r="J863" t="s">
        <v>46</v>
      </c>
      <c r="K863" t="s">
        <v>66</v>
      </c>
      <c r="L863" t="s">
        <v>48</v>
      </c>
      <c r="M863" t="s">
        <v>41</v>
      </c>
      <c r="N863">
        <v>1</v>
      </c>
      <c r="O863">
        <v>288</v>
      </c>
      <c r="P863">
        <v>0.2</v>
      </c>
      <c r="Q863">
        <v>117</v>
      </c>
      <c r="R863">
        <v>230.4</v>
      </c>
      <c r="S863">
        <v>117</v>
      </c>
      <c r="T863">
        <v>113.4</v>
      </c>
      <c r="U863">
        <v>0.4921875</v>
      </c>
      <c r="V863" t="s">
        <v>42</v>
      </c>
    </row>
    <row r="864" spans="1:22" x14ac:dyDescent="0.3">
      <c r="A864" t="s">
        <v>949</v>
      </c>
      <c r="B864" s="33">
        <v>45167</v>
      </c>
      <c r="C864">
        <v>2023</v>
      </c>
      <c r="D864">
        <v>8</v>
      </c>
      <c r="E864" t="s">
        <v>4627</v>
      </c>
      <c r="F864" t="s">
        <v>4624</v>
      </c>
      <c r="G864" t="s">
        <v>51</v>
      </c>
      <c r="H864" t="s">
        <v>79</v>
      </c>
      <c r="I864" t="s">
        <v>80</v>
      </c>
      <c r="J864" t="s">
        <v>54</v>
      </c>
      <c r="K864" t="s">
        <v>55</v>
      </c>
      <c r="L864" t="s">
        <v>40</v>
      </c>
      <c r="M864" t="s">
        <v>49</v>
      </c>
      <c r="N864">
        <v>3</v>
      </c>
      <c r="O864">
        <v>2893</v>
      </c>
      <c r="P864">
        <v>0</v>
      </c>
      <c r="Q864">
        <v>1787</v>
      </c>
      <c r="R864">
        <v>8679</v>
      </c>
      <c r="S864">
        <v>5361</v>
      </c>
      <c r="T864">
        <v>3318</v>
      </c>
      <c r="U864">
        <v>0.38230210853784996</v>
      </c>
      <c r="V864" t="s">
        <v>42</v>
      </c>
    </row>
    <row r="865" spans="1:22" x14ac:dyDescent="0.3">
      <c r="A865" t="s">
        <v>2891</v>
      </c>
      <c r="B865" s="33">
        <v>45626</v>
      </c>
      <c r="C865">
        <v>2024</v>
      </c>
      <c r="D865">
        <v>11</v>
      </c>
      <c r="E865" t="s">
        <v>4619</v>
      </c>
      <c r="F865" t="s">
        <v>4616</v>
      </c>
      <c r="G865" t="s">
        <v>51</v>
      </c>
      <c r="H865" t="s">
        <v>106</v>
      </c>
      <c r="I865" t="s">
        <v>107</v>
      </c>
      <c r="J865" t="s">
        <v>46</v>
      </c>
      <c r="K865" t="s">
        <v>66</v>
      </c>
      <c r="L865" t="s">
        <v>40</v>
      </c>
      <c r="M865" t="s">
        <v>49</v>
      </c>
      <c r="N865">
        <v>1</v>
      </c>
      <c r="O865">
        <v>282</v>
      </c>
      <c r="P865">
        <v>0</v>
      </c>
      <c r="Q865">
        <v>114</v>
      </c>
      <c r="R865">
        <v>282</v>
      </c>
      <c r="S865">
        <v>114</v>
      </c>
      <c r="T865">
        <v>168</v>
      </c>
      <c r="U865">
        <v>0.5957446808510638</v>
      </c>
      <c r="V865" t="s">
        <v>42</v>
      </c>
    </row>
    <row r="866" spans="1:22" x14ac:dyDescent="0.3">
      <c r="A866" t="s">
        <v>951</v>
      </c>
      <c r="B866" s="33">
        <v>45167</v>
      </c>
      <c r="C866">
        <v>2023</v>
      </c>
      <c r="D866">
        <v>8</v>
      </c>
      <c r="E866" t="s">
        <v>4627</v>
      </c>
      <c r="F866" t="s">
        <v>4624</v>
      </c>
      <c r="G866" t="s">
        <v>51</v>
      </c>
      <c r="H866" t="s">
        <v>52</v>
      </c>
      <c r="I866" t="s">
        <v>53</v>
      </c>
      <c r="J866" t="s">
        <v>81</v>
      </c>
      <c r="K866" t="s">
        <v>130</v>
      </c>
      <c r="L866" t="s">
        <v>76</v>
      </c>
      <c r="M866" t="s">
        <v>56</v>
      </c>
      <c r="N866">
        <v>1</v>
      </c>
      <c r="O866">
        <v>13739</v>
      </c>
      <c r="P866">
        <v>0.35</v>
      </c>
      <c r="Q866">
        <v>8002</v>
      </c>
      <c r="R866">
        <v>8930.35</v>
      </c>
      <c r="S866">
        <v>8002</v>
      </c>
      <c r="T866">
        <v>928.35000000000036</v>
      </c>
      <c r="U866">
        <v>0.10395449226514082</v>
      </c>
      <c r="V866" t="s">
        <v>42</v>
      </c>
    </row>
    <row r="867" spans="1:22" x14ac:dyDescent="0.3">
      <c r="A867" t="s">
        <v>2890</v>
      </c>
      <c r="B867" s="33">
        <v>45626</v>
      </c>
      <c r="C867">
        <v>2024</v>
      </c>
      <c r="D867">
        <v>11</v>
      </c>
      <c r="E867" t="s">
        <v>4619</v>
      </c>
      <c r="F867" t="s">
        <v>4616</v>
      </c>
      <c r="G867" t="s">
        <v>51</v>
      </c>
      <c r="H867" t="s">
        <v>106</v>
      </c>
      <c r="I867" t="s">
        <v>107</v>
      </c>
      <c r="J867" t="s">
        <v>38</v>
      </c>
      <c r="K867" t="s">
        <v>104</v>
      </c>
      <c r="L867" t="s">
        <v>48</v>
      </c>
      <c r="M867" t="s">
        <v>49</v>
      </c>
      <c r="N867">
        <v>2</v>
      </c>
      <c r="O867">
        <v>1583</v>
      </c>
      <c r="P867">
        <v>0.05</v>
      </c>
      <c r="Q867">
        <v>793</v>
      </c>
      <c r="R867">
        <v>3007.7</v>
      </c>
      <c r="S867">
        <v>1586</v>
      </c>
      <c r="T867">
        <v>1421.6999999999998</v>
      </c>
      <c r="U867">
        <v>0.47268677062206998</v>
      </c>
      <c r="V867" t="s">
        <v>42</v>
      </c>
    </row>
    <row r="868" spans="1:22" x14ac:dyDescent="0.3">
      <c r="A868" t="s">
        <v>953</v>
      </c>
      <c r="B868" s="33">
        <v>45168</v>
      </c>
      <c r="C868">
        <v>2023</v>
      </c>
      <c r="D868">
        <v>8</v>
      </c>
      <c r="E868" t="s">
        <v>4627</v>
      </c>
      <c r="F868" t="s">
        <v>4624</v>
      </c>
      <c r="G868" t="s">
        <v>51</v>
      </c>
      <c r="H868" t="s">
        <v>106</v>
      </c>
      <c r="I868" t="s">
        <v>107</v>
      </c>
      <c r="J868" t="s">
        <v>81</v>
      </c>
      <c r="K868" t="s">
        <v>146</v>
      </c>
      <c r="L868" t="s">
        <v>48</v>
      </c>
      <c r="M868" t="s">
        <v>49</v>
      </c>
      <c r="N868">
        <v>1</v>
      </c>
      <c r="O868">
        <v>8855</v>
      </c>
      <c r="P868">
        <v>0.25</v>
      </c>
      <c r="Q868">
        <v>5577</v>
      </c>
      <c r="R868">
        <v>6641.25</v>
      </c>
      <c r="S868">
        <v>5577</v>
      </c>
      <c r="T868">
        <v>1064.25</v>
      </c>
      <c r="U868">
        <v>0.16024844720496895</v>
      </c>
      <c r="V868" t="s">
        <v>42</v>
      </c>
    </row>
    <row r="869" spans="1:22" x14ac:dyDescent="0.3">
      <c r="A869" t="s">
        <v>2884</v>
      </c>
      <c r="B869" s="33">
        <v>45625</v>
      </c>
      <c r="C869">
        <v>2024</v>
      </c>
      <c r="D869">
        <v>11</v>
      </c>
      <c r="E869" t="s">
        <v>4619</v>
      </c>
      <c r="F869" t="s">
        <v>4616</v>
      </c>
      <c r="G869" t="s">
        <v>51</v>
      </c>
      <c r="H869" t="s">
        <v>79</v>
      </c>
      <c r="I869" t="s">
        <v>80</v>
      </c>
      <c r="J869" t="s">
        <v>81</v>
      </c>
      <c r="K869" t="s">
        <v>130</v>
      </c>
      <c r="L869" t="s">
        <v>40</v>
      </c>
      <c r="M869" t="s">
        <v>49</v>
      </c>
      <c r="N869">
        <v>1</v>
      </c>
      <c r="O869">
        <v>12706</v>
      </c>
      <c r="P869">
        <v>0.25</v>
      </c>
      <c r="Q869">
        <v>7715</v>
      </c>
      <c r="R869">
        <v>9529.5</v>
      </c>
      <c r="S869">
        <v>7715</v>
      </c>
      <c r="T869">
        <v>1814.5</v>
      </c>
      <c r="U869">
        <v>0.19040873078335693</v>
      </c>
      <c r="V869" t="s">
        <v>42</v>
      </c>
    </row>
    <row r="870" spans="1:22" x14ac:dyDescent="0.3">
      <c r="A870" t="s">
        <v>2883</v>
      </c>
      <c r="B870" s="33">
        <v>45625</v>
      </c>
      <c r="C870">
        <v>2024</v>
      </c>
      <c r="D870">
        <v>11</v>
      </c>
      <c r="E870" t="s">
        <v>4619</v>
      </c>
      <c r="F870" t="s">
        <v>4616</v>
      </c>
      <c r="G870" t="s">
        <v>51</v>
      </c>
      <c r="H870" t="s">
        <v>52</v>
      </c>
      <c r="I870" t="s">
        <v>53</v>
      </c>
      <c r="J870" t="s">
        <v>54</v>
      </c>
      <c r="K870" t="s">
        <v>99</v>
      </c>
      <c r="L870" t="s">
        <v>40</v>
      </c>
      <c r="M870" t="s">
        <v>49</v>
      </c>
      <c r="N870">
        <v>5</v>
      </c>
      <c r="O870">
        <v>1787</v>
      </c>
      <c r="P870">
        <v>0</v>
      </c>
      <c r="Q870">
        <v>926</v>
      </c>
      <c r="R870">
        <v>8935</v>
      </c>
      <c r="S870">
        <v>4630</v>
      </c>
      <c r="T870">
        <v>4305</v>
      </c>
      <c r="U870">
        <v>0.48181309457190824</v>
      </c>
      <c r="V870" t="s">
        <v>120</v>
      </c>
    </row>
    <row r="871" spans="1:22" x14ac:dyDescent="0.3">
      <c r="A871" t="s">
        <v>956</v>
      </c>
      <c r="B871" s="33">
        <v>45169</v>
      </c>
      <c r="C871">
        <v>2023</v>
      </c>
      <c r="D871">
        <v>8</v>
      </c>
      <c r="E871" t="s">
        <v>4627</v>
      </c>
      <c r="F871" t="s">
        <v>4624</v>
      </c>
      <c r="G871" t="s">
        <v>51</v>
      </c>
      <c r="H871" t="s">
        <v>79</v>
      </c>
      <c r="I871" t="s">
        <v>80</v>
      </c>
      <c r="J871" t="s">
        <v>54</v>
      </c>
      <c r="K871" t="s">
        <v>99</v>
      </c>
      <c r="L871" t="s">
        <v>76</v>
      </c>
      <c r="M871" t="s">
        <v>49</v>
      </c>
      <c r="N871">
        <v>3</v>
      </c>
      <c r="O871">
        <v>1777</v>
      </c>
      <c r="P871">
        <v>0.05</v>
      </c>
      <c r="Q871">
        <v>910</v>
      </c>
      <c r="R871">
        <v>5064.45</v>
      </c>
      <c r="S871">
        <v>2730</v>
      </c>
      <c r="T871">
        <v>2334.4499999999998</v>
      </c>
      <c r="U871">
        <v>0.46094837544057105</v>
      </c>
      <c r="V871" t="s">
        <v>42</v>
      </c>
    </row>
    <row r="872" spans="1:22" x14ac:dyDescent="0.3">
      <c r="A872" t="s">
        <v>957</v>
      </c>
      <c r="B872" s="33">
        <v>45169</v>
      </c>
      <c r="C872">
        <v>2023</v>
      </c>
      <c r="D872">
        <v>8</v>
      </c>
      <c r="E872" t="s">
        <v>4627</v>
      </c>
      <c r="F872" t="s">
        <v>4624</v>
      </c>
      <c r="G872" t="s">
        <v>51</v>
      </c>
      <c r="H872" t="s">
        <v>79</v>
      </c>
      <c r="I872" t="s">
        <v>80</v>
      </c>
      <c r="J872" t="s">
        <v>54</v>
      </c>
      <c r="K872" t="s">
        <v>55</v>
      </c>
      <c r="L872" t="s">
        <v>40</v>
      </c>
      <c r="M872" t="s">
        <v>49</v>
      </c>
      <c r="N872">
        <v>8</v>
      </c>
      <c r="O872">
        <v>2966</v>
      </c>
      <c r="P872">
        <v>0.1</v>
      </c>
      <c r="Q872">
        <v>1772</v>
      </c>
      <c r="R872">
        <v>21355.200000000001</v>
      </c>
      <c r="S872">
        <v>14176</v>
      </c>
      <c r="T872">
        <v>7179.2000000000007</v>
      </c>
      <c r="U872">
        <v>0.3361804150745486</v>
      </c>
      <c r="V872" t="s">
        <v>42</v>
      </c>
    </row>
    <row r="873" spans="1:22" x14ac:dyDescent="0.3">
      <c r="A873" t="s">
        <v>2881</v>
      </c>
      <c r="B873" s="33">
        <v>45625</v>
      </c>
      <c r="C873">
        <v>2024</v>
      </c>
      <c r="D873">
        <v>11</v>
      </c>
      <c r="E873" t="s">
        <v>4619</v>
      </c>
      <c r="F873" t="s">
        <v>4616</v>
      </c>
      <c r="G873" t="s">
        <v>51</v>
      </c>
      <c r="H873" t="s">
        <v>52</v>
      </c>
      <c r="I873" t="s">
        <v>53</v>
      </c>
      <c r="J873" t="s">
        <v>46</v>
      </c>
      <c r="K873" t="s">
        <v>47</v>
      </c>
      <c r="L873" t="s">
        <v>40</v>
      </c>
      <c r="M873" t="s">
        <v>56</v>
      </c>
      <c r="N873">
        <v>2</v>
      </c>
      <c r="O873">
        <v>447</v>
      </c>
      <c r="P873">
        <v>0.15</v>
      </c>
      <c r="Q873">
        <v>198</v>
      </c>
      <c r="R873">
        <v>759.9</v>
      </c>
      <c r="S873">
        <v>396</v>
      </c>
      <c r="T873">
        <v>363.9</v>
      </c>
      <c r="U873">
        <v>0.47887879984208448</v>
      </c>
      <c r="V873" t="s">
        <v>42</v>
      </c>
    </row>
    <row r="874" spans="1:22" x14ac:dyDescent="0.3">
      <c r="A874" t="s">
        <v>959</v>
      </c>
      <c r="B874" s="33">
        <v>45170</v>
      </c>
      <c r="C874">
        <v>2023</v>
      </c>
      <c r="D874">
        <v>9</v>
      </c>
      <c r="E874" t="s">
        <v>4623</v>
      </c>
      <c r="F874" t="s">
        <v>4624</v>
      </c>
      <c r="G874" t="s">
        <v>51</v>
      </c>
      <c r="H874" t="s">
        <v>79</v>
      </c>
      <c r="I874" t="s">
        <v>80</v>
      </c>
      <c r="J874" t="s">
        <v>54</v>
      </c>
      <c r="K874" t="s">
        <v>84</v>
      </c>
      <c r="L874" t="s">
        <v>76</v>
      </c>
      <c r="M874" t="s">
        <v>49</v>
      </c>
      <c r="N874">
        <v>5</v>
      </c>
      <c r="O874">
        <v>2347</v>
      </c>
      <c r="P874">
        <v>0</v>
      </c>
      <c r="Q874">
        <v>1192</v>
      </c>
      <c r="R874">
        <v>11735</v>
      </c>
      <c r="S874">
        <v>5960</v>
      </c>
      <c r="T874">
        <v>5775</v>
      </c>
      <c r="U874">
        <v>0.49211759693225393</v>
      </c>
      <c r="V874" t="s">
        <v>42</v>
      </c>
    </row>
    <row r="875" spans="1:22" x14ac:dyDescent="0.3">
      <c r="A875" t="s">
        <v>960</v>
      </c>
      <c r="B875" s="33">
        <v>45170</v>
      </c>
      <c r="C875">
        <v>2023</v>
      </c>
      <c r="D875">
        <v>9</v>
      </c>
      <c r="E875" t="s">
        <v>4623</v>
      </c>
      <c r="F875" t="s">
        <v>4624</v>
      </c>
      <c r="G875" t="s">
        <v>51</v>
      </c>
      <c r="H875" t="s">
        <v>106</v>
      </c>
      <c r="I875" t="s">
        <v>107</v>
      </c>
      <c r="J875" t="s">
        <v>54</v>
      </c>
      <c r="K875" t="s">
        <v>55</v>
      </c>
      <c r="L875" t="s">
        <v>76</v>
      </c>
      <c r="M875" t="s">
        <v>41</v>
      </c>
      <c r="N875">
        <v>1</v>
      </c>
      <c r="O875">
        <v>2662</v>
      </c>
      <c r="P875">
        <v>0.1</v>
      </c>
      <c r="Q875">
        <v>1634</v>
      </c>
      <c r="R875">
        <v>2395.8000000000002</v>
      </c>
      <c r="S875">
        <v>1634</v>
      </c>
      <c r="T875">
        <v>761.80000000000018</v>
      </c>
      <c r="U875">
        <v>0.31797311962601221</v>
      </c>
      <c r="V875" t="s">
        <v>42</v>
      </c>
    </row>
    <row r="876" spans="1:22" x14ac:dyDescent="0.3">
      <c r="A876" t="s">
        <v>2878</v>
      </c>
      <c r="B876" s="33">
        <v>45625</v>
      </c>
      <c r="C876">
        <v>2024</v>
      </c>
      <c r="D876">
        <v>11</v>
      </c>
      <c r="E876" t="s">
        <v>4619</v>
      </c>
      <c r="F876" t="s">
        <v>4616</v>
      </c>
      <c r="G876" t="s">
        <v>51</v>
      </c>
      <c r="H876" t="s">
        <v>52</v>
      </c>
      <c r="I876" t="s">
        <v>53</v>
      </c>
      <c r="J876" t="s">
        <v>54</v>
      </c>
      <c r="K876" t="s">
        <v>84</v>
      </c>
      <c r="L876" t="s">
        <v>76</v>
      </c>
      <c r="M876" t="s">
        <v>56</v>
      </c>
      <c r="N876">
        <v>1</v>
      </c>
      <c r="O876">
        <v>2229</v>
      </c>
      <c r="P876">
        <v>0.05</v>
      </c>
      <c r="Q876">
        <v>1086</v>
      </c>
      <c r="R876">
        <v>2117.5499999999997</v>
      </c>
      <c r="S876">
        <v>1086</v>
      </c>
      <c r="T876">
        <v>1031.5499999999997</v>
      </c>
      <c r="U876">
        <v>0.48714316072819996</v>
      </c>
      <c r="V876" t="s">
        <v>42</v>
      </c>
    </row>
    <row r="877" spans="1:22" x14ac:dyDescent="0.3">
      <c r="A877" t="s">
        <v>962</v>
      </c>
      <c r="B877" s="33">
        <v>45171</v>
      </c>
      <c r="C877">
        <v>2023</v>
      </c>
      <c r="D877">
        <v>9</v>
      </c>
      <c r="E877" t="s">
        <v>4623</v>
      </c>
      <c r="F877" t="s">
        <v>4624</v>
      </c>
      <c r="G877" t="s">
        <v>51</v>
      </c>
      <c r="H877" t="s">
        <v>52</v>
      </c>
      <c r="I877" t="s">
        <v>53</v>
      </c>
      <c r="J877" t="s">
        <v>38</v>
      </c>
      <c r="K877" t="s">
        <v>104</v>
      </c>
      <c r="L877" t="s">
        <v>76</v>
      </c>
      <c r="M877" t="s">
        <v>56</v>
      </c>
      <c r="N877">
        <v>4</v>
      </c>
      <c r="O877">
        <v>1378</v>
      </c>
      <c r="P877">
        <v>0.1</v>
      </c>
      <c r="Q877">
        <v>677</v>
      </c>
      <c r="R877">
        <v>4960.8</v>
      </c>
      <c r="S877">
        <v>2708</v>
      </c>
      <c r="T877">
        <v>2252.8000000000002</v>
      </c>
      <c r="U877">
        <v>0.45412030317690699</v>
      </c>
      <c r="V877" t="s">
        <v>42</v>
      </c>
    </row>
    <row r="878" spans="1:22" x14ac:dyDescent="0.3">
      <c r="A878" t="s">
        <v>2877</v>
      </c>
      <c r="B878" s="33">
        <v>45624</v>
      </c>
      <c r="C878">
        <v>2024</v>
      </c>
      <c r="D878">
        <v>11</v>
      </c>
      <c r="E878" t="s">
        <v>4619</v>
      </c>
      <c r="F878" t="s">
        <v>4616</v>
      </c>
      <c r="G878" t="s">
        <v>51</v>
      </c>
      <c r="H878" t="s">
        <v>52</v>
      </c>
      <c r="I878" t="s">
        <v>53</v>
      </c>
      <c r="J878" t="s">
        <v>38</v>
      </c>
      <c r="K878" t="s">
        <v>75</v>
      </c>
      <c r="L878" t="s">
        <v>48</v>
      </c>
      <c r="M878" t="s">
        <v>49</v>
      </c>
      <c r="N878">
        <v>3</v>
      </c>
      <c r="O878">
        <v>11890</v>
      </c>
      <c r="P878">
        <v>0</v>
      </c>
      <c r="Q878">
        <v>8915</v>
      </c>
      <c r="R878">
        <v>35670</v>
      </c>
      <c r="S878">
        <v>26745</v>
      </c>
      <c r="T878">
        <v>8925</v>
      </c>
      <c r="U878">
        <v>0.25021026072329688</v>
      </c>
      <c r="V878" t="s">
        <v>42</v>
      </c>
    </row>
    <row r="879" spans="1:22" x14ac:dyDescent="0.3">
      <c r="A879" t="s">
        <v>2876</v>
      </c>
      <c r="B879" s="33">
        <v>45624</v>
      </c>
      <c r="C879">
        <v>2024</v>
      </c>
      <c r="D879">
        <v>11</v>
      </c>
      <c r="E879" t="s">
        <v>4619</v>
      </c>
      <c r="F879" t="s">
        <v>4616</v>
      </c>
      <c r="G879" t="s">
        <v>51</v>
      </c>
      <c r="H879" t="s">
        <v>79</v>
      </c>
      <c r="I879" t="s">
        <v>80</v>
      </c>
      <c r="J879" t="s">
        <v>81</v>
      </c>
      <c r="K879" t="s">
        <v>146</v>
      </c>
      <c r="L879" t="s">
        <v>40</v>
      </c>
      <c r="M879" t="s">
        <v>56</v>
      </c>
      <c r="N879">
        <v>1</v>
      </c>
      <c r="O879">
        <v>9159</v>
      </c>
      <c r="P879">
        <v>0.3</v>
      </c>
      <c r="Q879">
        <v>5737</v>
      </c>
      <c r="R879">
        <v>6411.2999999999993</v>
      </c>
      <c r="S879">
        <v>5737</v>
      </c>
      <c r="T879">
        <v>674.29999999999927</v>
      </c>
      <c r="U879">
        <v>0.10517367772526623</v>
      </c>
      <c r="V879" t="s">
        <v>42</v>
      </c>
    </row>
    <row r="880" spans="1:22" x14ac:dyDescent="0.3">
      <c r="A880" t="s">
        <v>2872</v>
      </c>
      <c r="B880" s="33">
        <v>45623</v>
      </c>
      <c r="C880">
        <v>2024</v>
      </c>
      <c r="D880">
        <v>11</v>
      </c>
      <c r="E880" t="s">
        <v>4619</v>
      </c>
      <c r="F880" t="s">
        <v>4616</v>
      </c>
      <c r="G880" t="s">
        <v>51</v>
      </c>
      <c r="H880" t="s">
        <v>79</v>
      </c>
      <c r="I880" t="s">
        <v>80</v>
      </c>
      <c r="J880" t="s">
        <v>54</v>
      </c>
      <c r="K880" t="s">
        <v>84</v>
      </c>
      <c r="L880" t="s">
        <v>40</v>
      </c>
      <c r="M880" t="s">
        <v>56</v>
      </c>
      <c r="N880">
        <v>4</v>
      </c>
      <c r="O880">
        <v>2171</v>
      </c>
      <c r="P880">
        <v>0</v>
      </c>
      <c r="Q880">
        <v>1095</v>
      </c>
      <c r="R880">
        <v>8684</v>
      </c>
      <c r="S880">
        <v>4380</v>
      </c>
      <c r="T880">
        <v>4304</v>
      </c>
      <c r="U880">
        <v>0.4956241363426992</v>
      </c>
      <c r="V880" t="s">
        <v>42</v>
      </c>
    </row>
    <row r="881" spans="1:22" x14ac:dyDescent="0.3">
      <c r="A881" t="s">
        <v>966</v>
      </c>
      <c r="B881" s="33">
        <v>45171</v>
      </c>
      <c r="C881">
        <v>2023</v>
      </c>
      <c r="D881">
        <v>9</v>
      </c>
      <c r="E881" t="s">
        <v>4623</v>
      </c>
      <c r="F881" t="s">
        <v>4624</v>
      </c>
      <c r="G881" t="s">
        <v>51</v>
      </c>
      <c r="H881" t="s">
        <v>79</v>
      </c>
      <c r="I881" t="s">
        <v>80</v>
      </c>
      <c r="J881" t="s">
        <v>46</v>
      </c>
      <c r="K881" t="s">
        <v>61</v>
      </c>
      <c r="L881" t="s">
        <v>40</v>
      </c>
      <c r="M881" t="s">
        <v>41</v>
      </c>
      <c r="N881">
        <v>3</v>
      </c>
      <c r="O881">
        <v>241</v>
      </c>
      <c r="P881">
        <v>0.2</v>
      </c>
      <c r="Q881">
        <v>100</v>
      </c>
      <c r="R881">
        <v>578.4</v>
      </c>
      <c r="S881">
        <v>300</v>
      </c>
      <c r="T881">
        <v>278.39999999999998</v>
      </c>
      <c r="U881">
        <v>0.48132780082987547</v>
      </c>
      <c r="V881" t="s">
        <v>42</v>
      </c>
    </row>
    <row r="882" spans="1:22" x14ac:dyDescent="0.3">
      <c r="A882" t="s">
        <v>967</v>
      </c>
      <c r="B882" s="33">
        <v>45172</v>
      </c>
      <c r="C882">
        <v>2023</v>
      </c>
      <c r="D882">
        <v>9</v>
      </c>
      <c r="E882" t="s">
        <v>4623</v>
      </c>
      <c r="F882" t="s">
        <v>4624</v>
      </c>
      <c r="G882" t="s">
        <v>51</v>
      </c>
      <c r="H882" t="s">
        <v>106</v>
      </c>
      <c r="I882" t="s">
        <v>107</v>
      </c>
      <c r="J882" t="s">
        <v>38</v>
      </c>
      <c r="K882" t="s">
        <v>104</v>
      </c>
      <c r="L882" t="s">
        <v>40</v>
      </c>
      <c r="M882" t="s">
        <v>41</v>
      </c>
      <c r="N882">
        <v>1</v>
      </c>
      <c r="O882">
        <v>1622</v>
      </c>
      <c r="P882">
        <v>0.05</v>
      </c>
      <c r="Q882">
        <v>831</v>
      </c>
      <c r="R882">
        <v>1540.8999999999999</v>
      </c>
      <c r="S882">
        <v>831</v>
      </c>
      <c r="T882">
        <v>709.89999999999986</v>
      </c>
      <c r="U882">
        <v>0.46070478291907324</v>
      </c>
      <c r="V882" t="s">
        <v>42</v>
      </c>
    </row>
    <row r="883" spans="1:22" x14ac:dyDescent="0.3">
      <c r="A883" t="s">
        <v>2868</v>
      </c>
      <c r="B883" s="33">
        <v>45622</v>
      </c>
      <c r="C883">
        <v>2024</v>
      </c>
      <c r="D883">
        <v>11</v>
      </c>
      <c r="E883" t="s">
        <v>4619</v>
      </c>
      <c r="F883" t="s">
        <v>4616</v>
      </c>
      <c r="G883" t="s">
        <v>51</v>
      </c>
      <c r="H883" t="s">
        <v>106</v>
      </c>
      <c r="I883" t="s">
        <v>107</v>
      </c>
      <c r="J883" t="s">
        <v>38</v>
      </c>
      <c r="K883" t="s">
        <v>104</v>
      </c>
      <c r="L883" t="s">
        <v>48</v>
      </c>
      <c r="M883" t="s">
        <v>41</v>
      </c>
      <c r="N883">
        <v>2</v>
      </c>
      <c r="O883">
        <v>1379</v>
      </c>
      <c r="P883">
        <v>0.05</v>
      </c>
      <c r="Q883">
        <v>676</v>
      </c>
      <c r="R883">
        <v>2620.1</v>
      </c>
      <c r="S883">
        <v>1352</v>
      </c>
      <c r="T883">
        <v>1268.0999999999999</v>
      </c>
      <c r="U883">
        <v>0.48398916071905651</v>
      </c>
      <c r="V883" t="s">
        <v>42</v>
      </c>
    </row>
    <row r="884" spans="1:22" x14ac:dyDescent="0.3">
      <c r="A884" t="s">
        <v>2867</v>
      </c>
      <c r="B884" s="33">
        <v>45622</v>
      </c>
      <c r="C884">
        <v>2024</v>
      </c>
      <c r="D884">
        <v>11</v>
      </c>
      <c r="E884" t="s">
        <v>4619</v>
      </c>
      <c r="F884" t="s">
        <v>4616</v>
      </c>
      <c r="G884" t="s">
        <v>51</v>
      </c>
      <c r="H884" t="s">
        <v>79</v>
      </c>
      <c r="I884" t="s">
        <v>80</v>
      </c>
      <c r="J884" t="s">
        <v>38</v>
      </c>
      <c r="K884" t="s">
        <v>118</v>
      </c>
      <c r="L884" t="s">
        <v>76</v>
      </c>
      <c r="M884" t="s">
        <v>49</v>
      </c>
      <c r="N884">
        <v>1</v>
      </c>
      <c r="O884">
        <v>17121</v>
      </c>
      <c r="P884">
        <v>0</v>
      </c>
      <c r="Q884">
        <v>13419</v>
      </c>
      <c r="R884">
        <v>17121</v>
      </c>
      <c r="S884">
        <v>13419</v>
      </c>
      <c r="T884">
        <v>3702</v>
      </c>
      <c r="U884">
        <v>0.21622568775188364</v>
      </c>
      <c r="V884" t="s">
        <v>42</v>
      </c>
    </row>
    <row r="885" spans="1:22" x14ac:dyDescent="0.3">
      <c r="A885" t="s">
        <v>970</v>
      </c>
      <c r="B885" s="33">
        <v>45172</v>
      </c>
      <c r="C885">
        <v>2023</v>
      </c>
      <c r="D885">
        <v>9</v>
      </c>
      <c r="E885" t="s">
        <v>4623</v>
      </c>
      <c r="F885" t="s">
        <v>4624</v>
      </c>
      <c r="G885" t="s">
        <v>51</v>
      </c>
      <c r="H885" t="s">
        <v>106</v>
      </c>
      <c r="I885" t="s">
        <v>107</v>
      </c>
      <c r="J885" t="s">
        <v>38</v>
      </c>
      <c r="K885" t="s">
        <v>104</v>
      </c>
      <c r="L885" t="s">
        <v>40</v>
      </c>
      <c r="M885" t="s">
        <v>49</v>
      </c>
      <c r="N885">
        <v>3</v>
      </c>
      <c r="O885">
        <v>1392</v>
      </c>
      <c r="P885">
        <v>0.05</v>
      </c>
      <c r="Q885">
        <v>705</v>
      </c>
      <c r="R885">
        <v>3967.2</v>
      </c>
      <c r="S885">
        <v>2115</v>
      </c>
      <c r="T885">
        <v>1852.1999999999998</v>
      </c>
      <c r="U885">
        <v>0.46687840290381122</v>
      </c>
      <c r="V885" t="s">
        <v>42</v>
      </c>
    </row>
    <row r="886" spans="1:22" x14ac:dyDescent="0.3">
      <c r="A886" t="s">
        <v>971</v>
      </c>
      <c r="B886" s="33">
        <v>45172</v>
      </c>
      <c r="C886">
        <v>2023</v>
      </c>
      <c r="D886">
        <v>9</v>
      </c>
      <c r="E886" t="s">
        <v>4623</v>
      </c>
      <c r="F886" t="s">
        <v>4624</v>
      </c>
      <c r="G886" t="s">
        <v>51</v>
      </c>
      <c r="H886" t="s">
        <v>79</v>
      </c>
      <c r="I886" t="s">
        <v>80</v>
      </c>
      <c r="J886" t="s">
        <v>81</v>
      </c>
      <c r="K886" t="s">
        <v>130</v>
      </c>
      <c r="L886" t="s">
        <v>48</v>
      </c>
      <c r="M886" t="s">
        <v>41</v>
      </c>
      <c r="N886">
        <v>1</v>
      </c>
      <c r="O886">
        <v>13486</v>
      </c>
      <c r="P886">
        <v>0.35</v>
      </c>
      <c r="Q886">
        <v>8272</v>
      </c>
      <c r="R886">
        <v>8765.9</v>
      </c>
      <c r="S886">
        <v>8272</v>
      </c>
      <c r="T886">
        <v>493.89999999999964</v>
      </c>
      <c r="U886">
        <v>5.634333040532058E-2</v>
      </c>
      <c r="V886" t="s">
        <v>42</v>
      </c>
    </row>
    <row r="887" spans="1:22" x14ac:dyDescent="0.3">
      <c r="A887" t="s">
        <v>972</v>
      </c>
      <c r="B887" s="33">
        <v>45173</v>
      </c>
      <c r="C887">
        <v>2023</v>
      </c>
      <c r="D887">
        <v>9</v>
      </c>
      <c r="E887" t="s">
        <v>4623</v>
      </c>
      <c r="F887" t="s">
        <v>4624</v>
      </c>
      <c r="G887" t="s">
        <v>51</v>
      </c>
      <c r="H887" t="s">
        <v>106</v>
      </c>
      <c r="I887" t="s">
        <v>107</v>
      </c>
      <c r="J887" t="s">
        <v>38</v>
      </c>
      <c r="K887" t="s">
        <v>118</v>
      </c>
      <c r="L887" t="s">
        <v>76</v>
      </c>
      <c r="M887" t="s">
        <v>41</v>
      </c>
      <c r="N887">
        <v>1</v>
      </c>
      <c r="O887">
        <v>16982</v>
      </c>
      <c r="P887">
        <v>0.05</v>
      </c>
      <c r="Q887">
        <v>13490</v>
      </c>
      <c r="R887">
        <v>16132.9</v>
      </c>
      <c r="S887">
        <v>13490</v>
      </c>
      <c r="T887">
        <v>2642.8999999999996</v>
      </c>
      <c r="U887">
        <v>0.16382051584030147</v>
      </c>
      <c r="V887" t="s">
        <v>42</v>
      </c>
    </row>
    <row r="888" spans="1:22" x14ac:dyDescent="0.3">
      <c r="A888" t="s">
        <v>973</v>
      </c>
      <c r="B888" s="33">
        <v>45173</v>
      </c>
      <c r="C888">
        <v>2023</v>
      </c>
      <c r="D888">
        <v>9</v>
      </c>
      <c r="E888" t="s">
        <v>4623</v>
      </c>
      <c r="F888" t="s">
        <v>4624</v>
      </c>
      <c r="G888" t="s">
        <v>51</v>
      </c>
      <c r="H888" t="s">
        <v>79</v>
      </c>
      <c r="I888" t="s">
        <v>80</v>
      </c>
      <c r="J888" t="s">
        <v>54</v>
      </c>
      <c r="K888" t="s">
        <v>99</v>
      </c>
      <c r="L888" t="s">
        <v>48</v>
      </c>
      <c r="M888" t="s">
        <v>41</v>
      </c>
      <c r="N888">
        <v>1</v>
      </c>
      <c r="O888">
        <v>1781</v>
      </c>
      <c r="P888">
        <v>0.05</v>
      </c>
      <c r="Q888">
        <v>928</v>
      </c>
      <c r="R888">
        <v>1691.9499999999998</v>
      </c>
      <c r="S888">
        <v>928</v>
      </c>
      <c r="T888">
        <v>763.94999999999982</v>
      </c>
      <c r="U888">
        <v>0.45152043500103423</v>
      </c>
      <c r="V888" t="s">
        <v>120</v>
      </c>
    </row>
    <row r="889" spans="1:22" x14ac:dyDescent="0.3">
      <c r="A889" t="s">
        <v>2866</v>
      </c>
      <c r="B889" s="33">
        <v>45622</v>
      </c>
      <c r="C889">
        <v>2024</v>
      </c>
      <c r="D889">
        <v>11</v>
      </c>
      <c r="E889" t="s">
        <v>4619</v>
      </c>
      <c r="F889" t="s">
        <v>4616</v>
      </c>
      <c r="G889" t="s">
        <v>51</v>
      </c>
      <c r="H889" t="s">
        <v>79</v>
      </c>
      <c r="I889" t="s">
        <v>80</v>
      </c>
      <c r="J889" t="s">
        <v>81</v>
      </c>
      <c r="K889" t="s">
        <v>146</v>
      </c>
      <c r="L889" t="s">
        <v>76</v>
      </c>
      <c r="M889" t="s">
        <v>49</v>
      </c>
      <c r="N889">
        <v>1</v>
      </c>
      <c r="O889">
        <v>8248</v>
      </c>
      <c r="P889">
        <v>0.25</v>
      </c>
      <c r="Q889">
        <v>5049</v>
      </c>
      <c r="R889">
        <v>6186</v>
      </c>
      <c r="S889">
        <v>5049</v>
      </c>
      <c r="T889">
        <v>1137</v>
      </c>
      <c r="U889">
        <v>0.18380213385063046</v>
      </c>
      <c r="V889" t="s">
        <v>42</v>
      </c>
    </row>
    <row r="890" spans="1:22" x14ac:dyDescent="0.3">
      <c r="A890" t="s">
        <v>2863</v>
      </c>
      <c r="B890" s="33">
        <v>45622</v>
      </c>
      <c r="C890">
        <v>2024</v>
      </c>
      <c r="D890">
        <v>11</v>
      </c>
      <c r="E890" t="s">
        <v>4619</v>
      </c>
      <c r="F890" t="s">
        <v>4616</v>
      </c>
      <c r="G890" t="s">
        <v>51</v>
      </c>
      <c r="H890" t="s">
        <v>106</v>
      </c>
      <c r="I890" t="s">
        <v>107</v>
      </c>
      <c r="J890" t="s">
        <v>46</v>
      </c>
      <c r="K890" t="s">
        <v>47</v>
      </c>
      <c r="L890" t="s">
        <v>76</v>
      </c>
      <c r="M890" t="s">
        <v>41</v>
      </c>
      <c r="N890">
        <v>2</v>
      </c>
      <c r="O890">
        <v>432</v>
      </c>
      <c r="P890">
        <v>0.15</v>
      </c>
      <c r="Q890">
        <v>196</v>
      </c>
      <c r="R890">
        <v>734.4</v>
      </c>
      <c r="S890">
        <v>392</v>
      </c>
      <c r="T890">
        <v>342.4</v>
      </c>
      <c r="U890">
        <v>0.4662309368191721</v>
      </c>
      <c r="V890" t="s">
        <v>42</v>
      </c>
    </row>
    <row r="891" spans="1:22" x14ac:dyDescent="0.3">
      <c r="A891" t="s">
        <v>2861</v>
      </c>
      <c r="B891" s="33">
        <v>45621</v>
      </c>
      <c r="C891">
        <v>2024</v>
      </c>
      <c r="D891">
        <v>11</v>
      </c>
      <c r="E891" t="s">
        <v>4619</v>
      </c>
      <c r="F891" t="s">
        <v>4616</v>
      </c>
      <c r="G891" t="s">
        <v>51</v>
      </c>
      <c r="H891" t="s">
        <v>106</v>
      </c>
      <c r="I891" t="s">
        <v>107</v>
      </c>
      <c r="J891" t="s">
        <v>46</v>
      </c>
      <c r="K891" t="s">
        <v>89</v>
      </c>
      <c r="L891" t="s">
        <v>40</v>
      </c>
      <c r="M891" t="s">
        <v>56</v>
      </c>
      <c r="N891">
        <v>1</v>
      </c>
      <c r="O891">
        <v>2138</v>
      </c>
      <c r="P891">
        <v>0</v>
      </c>
      <c r="Q891">
        <v>1233</v>
      </c>
      <c r="R891">
        <v>2138</v>
      </c>
      <c r="S891">
        <v>1233</v>
      </c>
      <c r="T891">
        <v>905</v>
      </c>
      <c r="U891">
        <v>0.42329279700654815</v>
      </c>
      <c r="V891" t="s">
        <v>42</v>
      </c>
    </row>
    <row r="892" spans="1:22" x14ac:dyDescent="0.3">
      <c r="A892" t="s">
        <v>977</v>
      </c>
      <c r="B892" s="33">
        <v>45174</v>
      </c>
      <c r="C892">
        <v>2023</v>
      </c>
      <c r="D892">
        <v>9</v>
      </c>
      <c r="E892" t="s">
        <v>4623</v>
      </c>
      <c r="F892" t="s">
        <v>4624</v>
      </c>
      <c r="G892" t="s">
        <v>51</v>
      </c>
      <c r="H892" t="s">
        <v>79</v>
      </c>
      <c r="I892" t="s">
        <v>80</v>
      </c>
      <c r="J892" t="s">
        <v>81</v>
      </c>
      <c r="K892" t="s">
        <v>146</v>
      </c>
      <c r="L892" t="s">
        <v>40</v>
      </c>
      <c r="M892" t="s">
        <v>56</v>
      </c>
      <c r="N892">
        <v>1</v>
      </c>
      <c r="O892">
        <v>8538</v>
      </c>
      <c r="P892">
        <v>0.25</v>
      </c>
      <c r="Q892">
        <v>5299</v>
      </c>
      <c r="R892">
        <v>6403.5</v>
      </c>
      <c r="S892">
        <v>5299</v>
      </c>
      <c r="T892">
        <v>1104.5</v>
      </c>
      <c r="U892">
        <v>0.17248379792301086</v>
      </c>
      <c r="V892" t="s">
        <v>42</v>
      </c>
    </row>
    <row r="893" spans="1:22" x14ac:dyDescent="0.3">
      <c r="A893" t="s">
        <v>978</v>
      </c>
      <c r="B893" s="33">
        <v>45174</v>
      </c>
      <c r="C893">
        <v>2023</v>
      </c>
      <c r="D893">
        <v>9</v>
      </c>
      <c r="E893" t="s">
        <v>4623</v>
      </c>
      <c r="F893" t="s">
        <v>4624</v>
      </c>
      <c r="G893" t="s">
        <v>51</v>
      </c>
      <c r="H893" t="s">
        <v>79</v>
      </c>
      <c r="I893" t="s">
        <v>80</v>
      </c>
      <c r="J893" t="s">
        <v>38</v>
      </c>
      <c r="K893" t="s">
        <v>39</v>
      </c>
      <c r="L893" t="s">
        <v>40</v>
      </c>
      <c r="M893" t="s">
        <v>49</v>
      </c>
      <c r="N893">
        <v>1</v>
      </c>
      <c r="O893">
        <v>48377</v>
      </c>
      <c r="P893">
        <v>0</v>
      </c>
      <c r="Q893">
        <v>42114</v>
      </c>
      <c r="R893">
        <v>48377</v>
      </c>
      <c r="S893">
        <v>42114</v>
      </c>
      <c r="T893">
        <v>6263</v>
      </c>
      <c r="U893">
        <v>0.12946234780990967</v>
      </c>
      <c r="V893" t="s">
        <v>42</v>
      </c>
    </row>
    <row r="894" spans="1:22" x14ac:dyDescent="0.3">
      <c r="A894" t="s">
        <v>979</v>
      </c>
      <c r="B894" s="33">
        <v>45175</v>
      </c>
      <c r="C894">
        <v>2023</v>
      </c>
      <c r="D894">
        <v>9</v>
      </c>
      <c r="E894" t="s">
        <v>4623</v>
      </c>
      <c r="F894" t="s">
        <v>4624</v>
      </c>
      <c r="G894" t="s">
        <v>51</v>
      </c>
      <c r="H894" t="s">
        <v>52</v>
      </c>
      <c r="I894" t="s">
        <v>53</v>
      </c>
      <c r="J894" t="s">
        <v>46</v>
      </c>
      <c r="K894" t="s">
        <v>89</v>
      </c>
      <c r="L894" t="s">
        <v>76</v>
      </c>
      <c r="M894" t="s">
        <v>56</v>
      </c>
      <c r="N894">
        <v>1</v>
      </c>
      <c r="O894">
        <v>2207</v>
      </c>
      <c r="P894">
        <v>0</v>
      </c>
      <c r="Q894">
        <v>1248</v>
      </c>
      <c r="R894">
        <v>2207</v>
      </c>
      <c r="S894">
        <v>1248</v>
      </c>
      <c r="T894">
        <v>959</v>
      </c>
      <c r="U894">
        <v>0.43452650657000452</v>
      </c>
      <c r="V894" t="s">
        <v>42</v>
      </c>
    </row>
    <row r="895" spans="1:22" x14ac:dyDescent="0.3">
      <c r="A895" t="s">
        <v>980</v>
      </c>
      <c r="B895" s="33">
        <v>45175</v>
      </c>
      <c r="C895">
        <v>2023</v>
      </c>
      <c r="D895">
        <v>9</v>
      </c>
      <c r="E895" t="s">
        <v>4623</v>
      </c>
      <c r="F895" t="s">
        <v>4624</v>
      </c>
      <c r="G895" t="s">
        <v>51</v>
      </c>
      <c r="H895" t="s">
        <v>79</v>
      </c>
      <c r="I895" t="s">
        <v>80</v>
      </c>
      <c r="J895" t="s">
        <v>46</v>
      </c>
      <c r="K895" t="s">
        <v>47</v>
      </c>
      <c r="L895" t="s">
        <v>40</v>
      </c>
      <c r="M895" t="s">
        <v>41</v>
      </c>
      <c r="N895">
        <v>3</v>
      </c>
      <c r="O895">
        <v>481</v>
      </c>
      <c r="P895">
        <v>0.05</v>
      </c>
      <c r="Q895">
        <v>219</v>
      </c>
      <c r="R895">
        <v>1370.85</v>
      </c>
      <c r="S895">
        <v>657</v>
      </c>
      <c r="T895">
        <v>713.84999999999991</v>
      </c>
      <c r="U895">
        <v>0.52073531020899444</v>
      </c>
      <c r="V895" t="s">
        <v>42</v>
      </c>
    </row>
    <row r="896" spans="1:22" x14ac:dyDescent="0.3">
      <c r="A896" t="s">
        <v>2860</v>
      </c>
      <c r="B896" s="33">
        <v>45621</v>
      </c>
      <c r="C896">
        <v>2024</v>
      </c>
      <c r="D896">
        <v>11</v>
      </c>
      <c r="E896" t="s">
        <v>4619</v>
      </c>
      <c r="F896" t="s">
        <v>4616</v>
      </c>
      <c r="G896" t="s">
        <v>51</v>
      </c>
      <c r="H896" t="s">
        <v>79</v>
      </c>
      <c r="I896" t="s">
        <v>80</v>
      </c>
      <c r="J896" t="s">
        <v>38</v>
      </c>
      <c r="K896" t="s">
        <v>118</v>
      </c>
      <c r="L896" t="s">
        <v>40</v>
      </c>
      <c r="M896" t="s">
        <v>49</v>
      </c>
      <c r="N896">
        <v>1</v>
      </c>
      <c r="O896">
        <v>17586</v>
      </c>
      <c r="P896">
        <v>0</v>
      </c>
      <c r="Q896">
        <v>13688</v>
      </c>
      <c r="R896">
        <v>17586</v>
      </c>
      <c r="S896">
        <v>13688</v>
      </c>
      <c r="T896">
        <v>3898</v>
      </c>
      <c r="U896">
        <v>0.2216535880814284</v>
      </c>
      <c r="V896" t="s">
        <v>42</v>
      </c>
    </row>
    <row r="897" spans="1:22" x14ac:dyDescent="0.3">
      <c r="A897" t="s">
        <v>2859</v>
      </c>
      <c r="B897" s="33">
        <v>45621</v>
      </c>
      <c r="C897">
        <v>2024</v>
      </c>
      <c r="D897">
        <v>11</v>
      </c>
      <c r="E897" t="s">
        <v>4619</v>
      </c>
      <c r="F897" t="s">
        <v>4616</v>
      </c>
      <c r="G897" t="s">
        <v>51</v>
      </c>
      <c r="H897" t="s">
        <v>52</v>
      </c>
      <c r="I897" t="s">
        <v>53</v>
      </c>
      <c r="J897" t="s">
        <v>54</v>
      </c>
      <c r="K897" t="s">
        <v>99</v>
      </c>
      <c r="L897" t="s">
        <v>40</v>
      </c>
      <c r="M897" t="s">
        <v>41</v>
      </c>
      <c r="N897">
        <v>4</v>
      </c>
      <c r="O897">
        <v>1828</v>
      </c>
      <c r="P897">
        <v>0.05</v>
      </c>
      <c r="Q897">
        <v>978</v>
      </c>
      <c r="R897">
        <v>6946.4</v>
      </c>
      <c r="S897">
        <v>3912</v>
      </c>
      <c r="T897">
        <v>3034.3999999999996</v>
      </c>
      <c r="U897">
        <v>0.4368305885062766</v>
      </c>
      <c r="V897" t="s">
        <v>42</v>
      </c>
    </row>
    <row r="898" spans="1:22" x14ac:dyDescent="0.3">
      <c r="A898" t="s">
        <v>2855</v>
      </c>
      <c r="B898" s="33">
        <v>45620</v>
      </c>
      <c r="C898">
        <v>2024</v>
      </c>
      <c r="D898">
        <v>11</v>
      </c>
      <c r="E898" t="s">
        <v>4619</v>
      </c>
      <c r="F898" t="s">
        <v>4616</v>
      </c>
      <c r="G898" t="s">
        <v>51</v>
      </c>
      <c r="H898" t="s">
        <v>79</v>
      </c>
      <c r="I898" t="s">
        <v>80</v>
      </c>
      <c r="J898" t="s">
        <v>81</v>
      </c>
      <c r="K898" t="s">
        <v>82</v>
      </c>
      <c r="L898" t="s">
        <v>76</v>
      </c>
      <c r="M898" t="s">
        <v>56</v>
      </c>
      <c r="N898">
        <v>3</v>
      </c>
      <c r="O898">
        <v>6374</v>
      </c>
      <c r="P898">
        <v>0.35</v>
      </c>
      <c r="Q898">
        <v>3524</v>
      </c>
      <c r="R898">
        <v>12429.300000000001</v>
      </c>
      <c r="S898">
        <v>10572</v>
      </c>
      <c r="T898">
        <v>1857.3000000000011</v>
      </c>
      <c r="U898">
        <v>0.14942917139340114</v>
      </c>
      <c r="V898" t="s">
        <v>42</v>
      </c>
    </row>
    <row r="899" spans="1:22" x14ac:dyDescent="0.3">
      <c r="A899" t="s">
        <v>2853</v>
      </c>
      <c r="B899" s="33">
        <v>45620</v>
      </c>
      <c r="C899">
        <v>2024</v>
      </c>
      <c r="D899">
        <v>11</v>
      </c>
      <c r="E899" t="s">
        <v>4619</v>
      </c>
      <c r="F899" t="s">
        <v>4616</v>
      </c>
      <c r="G899" t="s">
        <v>51</v>
      </c>
      <c r="H899" t="s">
        <v>79</v>
      </c>
      <c r="I899" t="s">
        <v>80</v>
      </c>
      <c r="J899" t="s">
        <v>38</v>
      </c>
      <c r="K899" t="s">
        <v>39</v>
      </c>
      <c r="L899" t="s">
        <v>76</v>
      </c>
      <c r="M899" t="s">
        <v>41</v>
      </c>
      <c r="N899">
        <v>1</v>
      </c>
      <c r="O899">
        <v>52634</v>
      </c>
      <c r="P899">
        <v>0.15</v>
      </c>
      <c r="Q899">
        <v>43656</v>
      </c>
      <c r="R899">
        <v>44738.9</v>
      </c>
      <c r="S899">
        <v>43656</v>
      </c>
      <c r="T899">
        <v>1082.9000000000015</v>
      </c>
      <c r="U899">
        <v>2.4204886575217573E-2</v>
      </c>
      <c r="V899" t="s">
        <v>42</v>
      </c>
    </row>
    <row r="900" spans="1:22" x14ac:dyDescent="0.3">
      <c r="A900" t="s">
        <v>985</v>
      </c>
      <c r="B900" s="33">
        <v>45176</v>
      </c>
      <c r="C900">
        <v>2023</v>
      </c>
      <c r="D900">
        <v>9</v>
      </c>
      <c r="E900" t="s">
        <v>4623</v>
      </c>
      <c r="F900" t="s">
        <v>4624</v>
      </c>
      <c r="G900" t="s">
        <v>51</v>
      </c>
      <c r="H900" t="s">
        <v>52</v>
      </c>
      <c r="I900" t="s">
        <v>53</v>
      </c>
      <c r="J900" t="s">
        <v>38</v>
      </c>
      <c r="K900" t="s">
        <v>39</v>
      </c>
      <c r="L900" t="s">
        <v>40</v>
      </c>
      <c r="M900" t="s">
        <v>56</v>
      </c>
      <c r="N900">
        <v>1</v>
      </c>
      <c r="O900">
        <v>56571</v>
      </c>
      <c r="P900">
        <v>0.15</v>
      </c>
      <c r="Q900">
        <v>48479</v>
      </c>
      <c r="R900">
        <v>48085.35</v>
      </c>
      <c r="S900">
        <v>48479</v>
      </c>
      <c r="T900">
        <v>-393.65000000000146</v>
      </c>
      <c r="U900">
        <v>-8.1864850728964531E-3</v>
      </c>
      <c r="V900" t="s">
        <v>42</v>
      </c>
    </row>
    <row r="901" spans="1:22" x14ac:dyDescent="0.3">
      <c r="A901" t="s">
        <v>2848</v>
      </c>
      <c r="B901" s="33">
        <v>45620</v>
      </c>
      <c r="C901">
        <v>2024</v>
      </c>
      <c r="D901">
        <v>11</v>
      </c>
      <c r="E901" t="s">
        <v>4619</v>
      </c>
      <c r="F901" t="s">
        <v>4616</v>
      </c>
      <c r="G901" t="s">
        <v>51</v>
      </c>
      <c r="H901" t="s">
        <v>52</v>
      </c>
      <c r="I901" t="s">
        <v>53</v>
      </c>
      <c r="J901" t="s">
        <v>46</v>
      </c>
      <c r="K901" t="s">
        <v>66</v>
      </c>
      <c r="L901" t="s">
        <v>40</v>
      </c>
      <c r="M901" t="s">
        <v>56</v>
      </c>
      <c r="N901">
        <v>3</v>
      </c>
      <c r="O901">
        <v>305</v>
      </c>
      <c r="P901">
        <v>0.05</v>
      </c>
      <c r="Q901">
        <v>123</v>
      </c>
      <c r="R901">
        <v>869.25</v>
      </c>
      <c r="S901">
        <v>369</v>
      </c>
      <c r="T901">
        <v>500.25</v>
      </c>
      <c r="U901">
        <v>0.57549611734253669</v>
      </c>
      <c r="V901" t="s">
        <v>42</v>
      </c>
    </row>
    <row r="902" spans="1:22" x14ac:dyDescent="0.3">
      <c r="A902" t="s">
        <v>2846</v>
      </c>
      <c r="B902" s="33">
        <v>45619</v>
      </c>
      <c r="C902">
        <v>2024</v>
      </c>
      <c r="D902">
        <v>11</v>
      </c>
      <c r="E902" t="s">
        <v>4619</v>
      </c>
      <c r="F902" t="s">
        <v>4616</v>
      </c>
      <c r="G902" t="s">
        <v>51</v>
      </c>
      <c r="H902" t="s">
        <v>52</v>
      </c>
      <c r="I902" t="s">
        <v>53</v>
      </c>
      <c r="J902" t="s">
        <v>81</v>
      </c>
      <c r="K902" t="s">
        <v>82</v>
      </c>
      <c r="L902" t="s">
        <v>40</v>
      </c>
      <c r="M902" t="s">
        <v>41</v>
      </c>
      <c r="N902">
        <v>5</v>
      </c>
      <c r="O902">
        <v>6692</v>
      </c>
      <c r="P902">
        <v>0.35</v>
      </c>
      <c r="Q902">
        <v>3622</v>
      </c>
      <c r="R902">
        <v>21749</v>
      </c>
      <c r="S902">
        <v>18110</v>
      </c>
      <c r="T902">
        <v>3639</v>
      </c>
      <c r="U902">
        <v>0.16731803761092465</v>
      </c>
      <c r="V902" t="s">
        <v>42</v>
      </c>
    </row>
    <row r="903" spans="1:22" x14ac:dyDescent="0.3">
      <c r="A903" t="s">
        <v>2844</v>
      </c>
      <c r="B903" s="33">
        <v>45618</v>
      </c>
      <c r="C903">
        <v>2024</v>
      </c>
      <c r="D903">
        <v>11</v>
      </c>
      <c r="E903" t="s">
        <v>4619</v>
      </c>
      <c r="F903" t="s">
        <v>4616</v>
      </c>
      <c r="G903" t="s">
        <v>51</v>
      </c>
      <c r="H903" t="s">
        <v>79</v>
      </c>
      <c r="I903" t="s">
        <v>80</v>
      </c>
      <c r="J903" t="s">
        <v>46</v>
      </c>
      <c r="K903" t="s">
        <v>61</v>
      </c>
      <c r="L903" t="s">
        <v>48</v>
      </c>
      <c r="M903" t="s">
        <v>41</v>
      </c>
      <c r="N903">
        <v>3</v>
      </c>
      <c r="O903">
        <v>272</v>
      </c>
      <c r="P903">
        <v>0.1</v>
      </c>
      <c r="Q903">
        <v>116</v>
      </c>
      <c r="R903">
        <v>734.4</v>
      </c>
      <c r="S903">
        <v>348</v>
      </c>
      <c r="T903">
        <v>386.4</v>
      </c>
      <c r="U903">
        <v>0.52614379084967322</v>
      </c>
      <c r="V903" t="s">
        <v>42</v>
      </c>
    </row>
    <row r="904" spans="1:22" x14ac:dyDescent="0.3">
      <c r="A904" t="s">
        <v>2843</v>
      </c>
      <c r="B904" s="33">
        <v>45618</v>
      </c>
      <c r="C904">
        <v>2024</v>
      </c>
      <c r="D904">
        <v>11</v>
      </c>
      <c r="E904" t="s">
        <v>4619</v>
      </c>
      <c r="F904" t="s">
        <v>4616</v>
      </c>
      <c r="G904" t="s">
        <v>51</v>
      </c>
      <c r="H904" t="s">
        <v>79</v>
      </c>
      <c r="I904" t="s">
        <v>80</v>
      </c>
      <c r="J904" t="s">
        <v>54</v>
      </c>
      <c r="K904" t="s">
        <v>84</v>
      </c>
      <c r="L904" t="s">
        <v>40</v>
      </c>
      <c r="M904" t="s">
        <v>56</v>
      </c>
      <c r="N904">
        <v>2</v>
      </c>
      <c r="O904">
        <v>2433</v>
      </c>
      <c r="P904">
        <v>0.05</v>
      </c>
      <c r="Q904">
        <v>1217</v>
      </c>
      <c r="R904">
        <v>4622.7</v>
      </c>
      <c r="S904">
        <v>2434</v>
      </c>
      <c r="T904">
        <v>2188.6999999999998</v>
      </c>
      <c r="U904">
        <v>0.47346788673286172</v>
      </c>
      <c r="V904" t="s">
        <v>42</v>
      </c>
    </row>
    <row r="905" spans="1:22" x14ac:dyDescent="0.3">
      <c r="A905" t="s">
        <v>2842</v>
      </c>
      <c r="B905" s="33">
        <v>45618</v>
      </c>
      <c r="C905">
        <v>2024</v>
      </c>
      <c r="D905">
        <v>11</v>
      </c>
      <c r="E905" t="s">
        <v>4619</v>
      </c>
      <c r="F905" t="s">
        <v>4616</v>
      </c>
      <c r="G905" t="s">
        <v>51</v>
      </c>
      <c r="H905" t="s">
        <v>52</v>
      </c>
      <c r="I905" t="s">
        <v>53</v>
      </c>
      <c r="J905" t="s">
        <v>46</v>
      </c>
      <c r="K905" t="s">
        <v>47</v>
      </c>
      <c r="L905" t="s">
        <v>76</v>
      </c>
      <c r="M905" t="s">
        <v>41</v>
      </c>
      <c r="N905">
        <v>1</v>
      </c>
      <c r="O905">
        <v>424</v>
      </c>
      <c r="P905">
        <v>0.05</v>
      </c>
      <c r="Q905">
        <v>191</v>
      </c>
      <c r="R905">
        <v>402.79999999999995</v>
      </c>
      <c r="S905">
        <v>191</v>
      </c>
      <c r="T905">
        <v>211.79999999999995</v>
      </c>
      <c r="U905">
        <v>0.52581926514399202</v>
      </c>
      <c r="V905" t="s">
        <v>42</v>
      </c>
    </row>
    <row r="906" spans="1:22" x14ac:dyDescent="0.3">
      <c r="A906" t="s">
        <v>991</v>
      </c>
      <c r="B906" s="33">
        <v>45178</v>
      </c>
      <c r="C906">
        <v>2023</v>
      </c>
      <c r="D906">
        <v>9</v>
      </c>
      <c r="E906" t="s">
        <v>4623</v>
      </c>
      <c r="F906" t="s">
        <v>4624</v>
      </c>
      <c r="G906" t="s">
        <v>51</v>
      </c>
      <c r="H906" t="s">
        <v>106</v>
      </c>
      <c r="I906" t="s">
        <v>107</v>
      </c>
      <c r="J906" t="s">
        <v>46</v>
      </c>
      <c r="K906" t="s">
        <v>61</v>
      </c>
      <c r="L906" t="s">
        <v>40</v>
      </c>
      <c r="M906" t="s">
        <v>49</v>
      </c>
      <c r="N906">
        <v>1</v>
      </c>
      <c r="O906">
        <v>232</v>
      </c>
      <c r="P906">
        <v>0.1</v>
      </c>
      <c r="Q906">
        <v>100</v>
      </c>
      <c r="R906">
        <v>208.8</v>
      </c>
      <c r="S906">
        <v>100</v>
      </c>
      <c r="T906">
        <v>108.80000000000001</v>
      </c>
      <c r="U906">
        <v>0.52107279693486597</v>
      </c>
      <c r="V906" t="s">
        <v>42</v>
      </c>
    </row>
    <row r="907" spans="1:22" x14ac:dyDescent="0.3">
      <c r="A907" t="s">
        <v>992</v>
      </c>
      <c r="B907" s="33">
        <v>45179</v>
      </c>
      <c r="C907">
        <v>2023</v>
      </c>
      <c r="D907">
        <v>9</v>
      </c>
      <c r="E907" t="s">
        <v>4623</v>
      </c>
      <c r="F907" t="s">
        <v>4624</v>
      </c>
      <c r="G907" t="s">
        <v>51</v>
      </c>
      <c r="H907" t="s">
        <v>52</v>
      </c>
      <c r="I907" t="s">
        <v>53</v>
      </c>
      <c r="J907" t="s">
        <v>54</v>
      </c>
      <c r="K907" t="s">
        <v>55</v>
      </c>
      <c r="L907" t="s">
        <v>40</v>
      </c>
      <c r="M907" t="s">
        <v>49</v>
      </c>
      <c r="N907">
        <v>2</v>
      </c>
      <c r="O907">
        <v>2607</v>
      </c>
      <c r="P907">
        <v>0.05</v>
      </c>
      <c r="Q907">
        <v>1561</v>
      </c>
      <c r="R907">
        <v>4953.3</v>
      </c>
      <c r="S907">
        <v>3122</v>
      </c>
      <c r="T907">
        <v>1831.3000000000002</v>
      </c>
      <c r="U907">
        <v>0.36971312054589872</v>
      </c>
      <c r="V907" t="s">
        <v>42</v>
      </c>
    </row>
    <row r="908" spans="1:22" x14ac:dyDescent="0.3">
      <c r="A908" t="s">
        <v>2841</v>
      </c>
      <c r="B908" s="33">
        <v>45618</v>
      </c>
      <c r="C908">
        <v>2024</v>
      </c>
      <c r="D908">
        <v>11</v>
      </c>
      <c r="E908" t="s">
        <v>4619</v>
      </c>
      <c r="F908" t="s">
        <v>4616</v>
      </c>
      <c r="G908" t="s">
        <v>51</v>
      </c>
      <c r="H908" t="s">
        <v>52</v>
      </c>
      <c r="I908" t="s">
        <v>53</v>
      </c>
      <c r="J908" t="s">
        <v>46</v>
      </c>
      <c r="K908" t="s">
        <v>47</v>
      </c>
      <c r="L908" t="s">
        <v>76</v>
      </c>
      <c r="M908" t="s">
        <v>49</v>
      </c>
      <c r="N908">
        <v>4</v>
      </c>
      <c r="O908">
        <v>487</v>
      </c>
      <c r="P908">
        <v>0.1</v>
      </c>
      <c r="Q908">
        <v>220</v>
      </c>
      <c r="R908">
        <v>1753.2</v>
      </c>
      <c r="S908">
        <v>880</v>
      </c>
      <c r="T908">
        <v>873.2</v>
      </c>
      <c r="U908">
        <v>0.49806068902578143</v>
      </c>
      <c r="V908" t="s">
        <v>42</v>
      </c>
    </row>
    <row r="909" spans="1:22" x14ac:dyDescent="0.3">
      <c r="A909" t="s">
        <v>2839</v>
      </c>
      <c r="B909" s="33">
        <v>45618</v>
      </c>
      <c r="C909">
        <v>2024</v>
      </c>
      <c r="D909">
        <v>11</v>
      </c>
      <c r="E909" t="s">
        <v>4619</v>
      </c>
      <c r="F909" t="s">
        <v>4616</v>
      </c>
      <c r="G909" t="s">
        <v>51</v>
      </c>
      <c r="H909" t="s">
        <v>52</v>
      </c>
      <c r="I909" t="s">
        <v>53</v>
      </c>
      <c r="J909" t="s">
        <v>81</v>
      </c>
      <c r="K909" t="s">
        <v>146</v>
      </c>
      <c r="L909" t="s">
        <v>48</v>
      </c>
      <c r="M909" t="s">
        <v>49</v>
      </c>
      <c r="N909">
        <v>1</v>
      </c>
      <c r="O909">
        <v>9497</v>
      </c>
      <c r="P909">
        <v>0.2</v>
      </c>
      <c r="Q909">
        <v>5823</v>
      </c>
      <c r="R909">
        <v>7597.6</v>
      </c>
      <c r="S909">
        <v>5823</v>
      </c>
      <c r="T909">
        <v>1774.6000000000004</v>
      </c>
      <c r="U909">
        <v>0.23357376013477943</v>
      </c>
      <c r="V909" t="s">
        <v>42</v>
      </c>
    </row>
    <row r="910" spans="1:22" x14ac:dyDescent="0.3">
      <c r="A910" t="s">
        <v>2838</v>
      </c>
      <c r="B910" s="33">
        <v>45617</v>
      </c>
      <c r="C910">
        <v>2024</v>
      </c>
      <c r="D910">
        <v>11</v>
      </c>
      <c r="E910" t="s">
        <v>4619</v>
      </c>
      <c r="F910" t="s">
        <v>4616</v>
      </c>
      <c r="G910" t="s">
        <v>51</v>
      </c>
      <c r="H910" t="s">
        <v>52</v>
      </c>
      <c r="I910" t="s">
        <v>53</v>
      </c>
      <c r="J910" t="s">
        <v>38</v>
      </c>
      <c r="K910" t="s">
        <v>75</v>
      </c>
      <c r="L910" t="s">
        <v>40</v>
      </c>
      <c r="M910" t="s">
        <v>56</v>
      </c>
      <c r="N910">
        <v>2</v>
      </c>
      <c r="O910">
        <v>11655</v>
      </c>
      <c r="P910">
        <v>0.1</v>
      </c>
      <c r="Q910">
        <v>8638</v>
      </c>
      <c r="R910">
        <v>20979</v>
      </c>
      <c r="S910">
        <v>17276</v>
      </c>
      <c r="T910">
        <v>3703</v>
      </c>
      <c r="U910">
        <v>0.17650984317650983</v>
      </c>
      <c r="V910" t="s">
        <v>42</v>
      </c>
    </row>
    <row r="911" spans="1:22" x14ac:dyDescent="0.3">
      <c r="A911" t="s">
        <v>2835</v>
      </c>
      <c r="B911" s="33">
        <v>45616</v>
      </c>
      <c r="C911">
        <v>2024</v>
      </c>
      <c r="D911">
        <v>11</v>
      </c>
      <c r="E911" t="s">
        <v>4619</v>
      </c>
      <c r="F911" t="s">
        <v>4616</v>
      </c>
      <c r="G911" t="s">
        <v>51</v>
      </c>
      <c r="H911" t="s">
        <v>79</v>
      </c>
      <c r="I911" t="s">
        <v>80</v>
      </c>
      <c r="J911" t="s">
        <v>54</v>
      </c>
      <c r="K911" t="s">
        <v>84</v>
      </c>
      <c r="L911" t="s">
        <v>40</v>
      </c>
      <c r="M911" t="s">
        <v>49</v>
      </c>
      <c r="N911">
        <v>2</v>
      </c>
      <c r="O911">
        <v>2437</v>
      </c>
      <c r="P911">
        <v>0</v>
      </c>
      <c r="Q911">
        <v>1254</v>
      </c>
      <c r="R911">
        <v>4874</v>
      </c>
      <c r="S911">
        <v>2508</v>
      </c>
      <c r="T911">
        <v>2366</v>
      </c>
      <c r="U911">
        <v>0.48543290931473121</v>
      </c>
      <c r="V911" t="s">
        <v>42</v>
      </c>
    </row>
    <row r="912" spans="1:22" x14ac:dyDescent="0.3">
      <c r="A912" t="s">
        <v>2833</v>
      </c>
      <c r="B912" s="33">
        <v>45616</v>
      </c>
      <c r="C912">
        <v>2024</v>
      </c>
      <c r="D912">
        <v>11</v>
      </c>
      <c r="E912" t="s">
        <v>4619</v>
      </c>
      <c r="F912" t="s">
        <v>4616</v>
      </c>
      <c r="G912" t="s">
        <v>51</v>
      </c>
      <c r="H912" t="s">
        <v>106</v>
      </c>
      <c r="I912" t="s">
        <v>107</v>
      </c>
      <c r="J912" t="s">
        <v>38</v>
      </c>
      <c r="K912" t="s">
        <v>118</v>
      </c>
      <c r="L912" t="s">
        <v>48</v>
      </c>
      <c r="M912" t="s">
        <v>56</v>
      </c>
      <c r="N912">
        <v>2</v>
      </c>
      <c r="O912">
        <v>17997</v>
      </c>
      <c r="P912">
        <v>0</v>
      </c>
      <c r="Q912">
        <v>13673</v>
      </c>
      <c r="R912">
        <v>35994</v>
      </c>
      <c r="S912">
        <v>27346</v>
      </c>
      <c r="T912">
        <v>8648</v>
      </c>
      <c r="U912">
        <v>0.24026226593321109</v>
      </c>
      <c r="V912" t="s">
        <v>42</v>
      </c>
    </row>
    <row r="913" spans="1:22" x14ac:dyDescent="0.3">
      <c r="A913" t="s">
        <v>2832</v>
      </c>
      <c r="B913" s="33">
        <v>45616</v>
      </c>
      <c r="C913">
        <v>2024</v>
      </c>
      <c r="D913">
        <v>11</v>
      </c>
      <c r="E913" t="s">
        <v>4619</v>
      </c>
      <c r="F913" t="s">
        <v>4616</v>
      </c>
      <c r="G913" t="s">
        <v>51</v>
      </c>
      <c r="H913" t="s">
        <v>106</v>
      </c>
      <c r="I913" t="s">
        <v>107</v>
      </c>
      <c r="J913" t="s">
        <v>46</v>
      </c>
      <c r="K913" t="s">
        <v>47</v>
      </c>
      <c r="L913" t="s">
        <v>48</v>
      </c>
      <c r="M913" t="s">
        <v>49</v>
      </c>
      <c r="N913">
        <v>2</v>
      </c>
      <c r="O913">
        <v>443</v>
      </c>
      <c r="P913">
        <v>0.1</v>
      </c>
      <c r="Q913">
        <v>202</v>
      </c>
      <c r="R913">
        <v>797.4</v>
      </c>
      <c r="S913">
        <v>404</v>
      </c>
      <c r="T913">
        <v>393.4</v>
      </c>
      <c r="U913">
        <v>0.4933533985452721</v>
      </c>
      <c r="V913" t="s">
        <v>42</v>
      </c>
    </row>
    <row r="914" spans="1:22" x14ac:dyDescent="0.3">
      <c r="A914" t="s">
        <v>999</v>
      </c>
      <c r="B914" s="33">
        <v>45181</v>
      </c>
      <c r="C914">
        <v>2023</v>
      </c>
      <c r="D914">
        <v>9</v>
      </c>
      <c r="E914" t="s">
        <v>4623</v>
      </c>
      <c r="F914" t="s">
        <v>4624</v>
      </c>
      <c r="G914" t="s">
        <v>51</v>
      </c>
      <c r="H914" t="s">
        <v>79</v>
      </c>
      <c r="I914" t="s">
        <v>80</v>
      </c>
      <c r="J914" t="s">
        <v>38</v>
      </c>
      <c r="K914" t="s">
        <v>75</v>
      </c>
      <c r="L914" t="s">
        <v>48</v>
      </c>
      <c r="M914" t="s">
        <v>56</v>
      </c>
      <c r="N914">
        <v>4</v>
      </c>
      <c r="O914">
        <v>11734</v>
      </c>
      <c r="P914">
        <v>0.1</v>
      </c>
      <c r="Q914">
        <v>8790</v>
      </c>
      <c r="R914">
        <v>42242.400000000001</v>
      </c>
      <c r="S914">
        <v>35160</v>
      </c>
      <c r="T914">
        <v>7082.4000000000015</v>
      </c>
      <c r="U914">
        <v>0.16766092835634341</v>
      </c>
      <c r="V914" t="s">
        <v>42</v>
      </c>
    </row>
    <row r="915" spans="1:22" x14ac:dyDescent="0.3">
      <c r="A915" t="s">
        <v>1000</v>
      </c>
      <c r="B915" s="33">
        <v>45181</v>
      </c>
      <c r="C915">
        <v>2023</v>
      </c>
      <c r="D915">
        <v>9</v>
      </c>
      <c r="E915" t="s">
        <v>4623</v>
      </c>
      <c r="F915" t="s">
        <v>4624</v>
      </c>
      <c r="G915" t="s">
        <v>51</v>
      </c>
      <c r="H915" t="s">
        <v>106</v>
      </c>
      <c r="I915" t="s">
        <v>107</v>
      </c>
      <c r="J915" t="s">
        <v>54</v>
      </c>
      <c r="K915" t="s">
        <v>84</v>
      </c>
      <c r="L915" t="s">
        <v>48</v>
      </c>
      <c r="M915" t="s">
        <v>49</v>
      </c>
      <c r="N915">
        <v>1</v>
      </c>
      <c r="O915">
        <v>2576</v>
      </c>
      <c r="P915">
        <v>0.05</v>
      </c>
      <c r="Q915">
        <v>1250</v>
      </c>
      <c r="R915">
        <v>2447.1999999999998</v>
      </c>
      <c r="S915">
        <v>1250</v>
      </c>
      <c r="T915">
        <v>1197.1999999999998</v>
      </c>
      <c r="U915">
        <v>0.48921216083687474</v>
      </c>
      <c r="V915" t="s">
        <v>42</v>
      </c>
    </row>
    <row r="916" spans="1:22" x14ac:dyDescent="0.3">
      <c r="A916" t="s">
        <v>2825</v>
      </c>
      <c r="B916" s="33">
        <v>45614</v>
      </c>
      <c r="C916">
        <v>2024</v>
      </c>
      <c r="D916">
        <v>11</v>
      </c>
      <c r="E916" t="s">
        <v>4619</v>
      </c>
      <c r="F916" t="s">
        <v>4616</v>
      </c>
      <c r="G916" t="s">
        <v>51</v>
      </c>
      <c r="H916" t="s">
        <v>106</v>
      </c>
      <c r="I916" t="s">
        <v>107</v>
      </c>
      <c r="J916" t="s">
        <v>46</v>
      </c>
      <c r="K916" t="s">
        <v>89</v>
      </c>
      <c r="L916" t="s">
        <v>40</v>
      </c>
      <c r="M916" t="s">
        <v>56</v>
      </c>
      <c r="N916">
        <v>1</v>
      </c>
      <c r="O916">
        <v>2418</v>
      </c>
      <c r="P916">
        <v>0</v>
      </c>
      <c r="Q916">
        <v>1428</v>
      </c>
      <c r="R916">
        <v>2418</v>
      </c>
      <c r="S916">
        <v>1428</v>
      </c>
      <c r="T916">
        <v>990</v>
      </c>
      <c r="U916">
        <v>0.40942928039702231</v>
      </c>
      <c r="V916" t="s">
        <v>42</v>
      </c>
    </row>
    <row r="917" spans="1:22" x14ac:dyDescent="0.3">
      <c r="A917" t="s">
        <v>2820</v>
      </c>
      <c r="B917" s="33">
        <v>45614</v>
      </c>
      <c r="C917">
        <v>2024</v>
      </c>
      <c r="D917">
        <v>11</v>
      </c>
      <c r="E917" t="s">
        <v>4619</v>
      </c>
      <c r="F917" t="s">
        <v>4616</v>
      </c>
      <c r="G917" t="s">
        <v>51</v>
      </c>
      <c r="H917" t="s">
        <v>79</v>
      </c>
      <c r="I917" t="s">
        <v>80</v>
      </c>
      <c r="J917" t="s">
        <v>81</v>
      </c>
      <c r="K917" t="s">
        <v>130</v>
      </c>
      <c r="L917" t="s">
        <v>48</v>
      </c>
      <c r="M917" t="s">
        <v>49</v>
      </c>
      <c r="N917">
        <v>8</v>
      </c>
      <c r="O917">
        <v>14279</v>
      </c>
      <c r="P917">
        <v>0.35</v>
      </c>
      <c r="Q917">
        <v>8601</v>
      </c>
      <c r="R917">
        <v>74250.8</v>
      </c>
      <c r="S917">
        <v>68808</v>
      </c>
      <c r="T917">
        <v>5442.8000000000029</v>
      </c>
      <c r="U917">
        <v>7.3302913907998341E-2</v>
      </c>
      <c r="V917" t="s">
        <v>42</v>
      </c>
    </row>
    <row r="918" spans="1:22" x14ac:dyDescent="0.3">
      <c r="A918" t="s">
        <v>1003</v>
      </c>
      <c r="B918" s="33">
        <v>45182</v>
      </c>
      <c r="C918">
        <v>2023</v>
      </c>
      <c r="D918">
        <v>9</v>
      </c>
      <c r="E918" t="s">
        <v>4623</v>
      </c>
      <c r="F918" t="s">
        <v>4624</v>
      </c>
      <c r="G918" t="s">
        <v>51</v>
      </c>
      <c r="H918" t="s">
        <v>52</v>
      </c>
      <c r="I918" t="s">
        <v>53</v>
      </c>
      <c r="J918" t="s">
        <v>81</v>
      </c>
      <c r="K918" t="s">
        <v>82</v>
      </c>
      <c r="L918" t="s">
        <v>40</v>
      </c>
      <c r="M918" t="s">
        <v>41</v>
      </c>
      <c r="N918">
        <v>1</v>
      </c>
      <c r="O918">
        <v>6635</v>
      </c>
      <c r="P918">
        <v>0.3</v>
      </c>
      <c r="Q918">
        <v>3582</v>
      </c>
      <c r="R918">
        <v>4644.5</v>
      </c>
      <c r="S918">
        <v>3582</v>
      </c>
      <c r="T918">
        <v>1062.5</v>
      </c>
      <c r="U918">
        <v>0.22876520615782109</v>
      </c>
      <c r="V918" t="s">
        <v>42</v>
      </c>
    </row>
    <row r="919" spans="1:22" x14ac:dyDescent="0.3">
      <c r="A919" t="s">
        <v>1004</v>
      </c>
      <c r="B919" s="33">
        <v>45183</v>
      </c>
      <c r="C919">
        <v>2023</v>
      </c>
      <c r="D919">
        <v>9</v>
      </c>
      <c r="E919" t="s">
        <v>4623</v>
      </c>
      <c r="F919" t="s">
        <v>4624</v>
      </c>
      <c r="G919" t="s">
        <v>51</v>
      </c>
      <c r="H919" t="s">
        <v>52</v>
      </c>
      <c r="I919" t="s">
        <v>53</v>
      </c>
      <c r="J919" t="s">
        <v>38</v>
      </c>
      <c r="K919" t="s">
        <v>104</v>
      </c>
      <c r="L919" t="s">
        <v>40</v>
      </c>
      <c r="M919" t="s">
        <v>49</v>
      </c>
      <c r="N919">
        <v>1</v>
      </c>
      <c r="O919">
        <v>1383</v>
      </c>
      <c r="P919">
        <v>0.05</v>
      </c>
      <c r="Q919">
        <v>702</v>
      </c>
      <c r="R919">
        <v>1313.85</v>
      </c>
      <c r="S919">
        <v>702</v>
      </c>
      <c r="T919">
        <v>611.84999999999991</v>
      </c>
      <c r="U919">
        <v>0.46569243064276739</v>
      </c>
      <c r="V919" t="s">
        <v>42</v>
      </c>
    </row>
    <row r="920" spans="1:22" x14ac:dyDescent="0.3">
      <c r="A920" t="s">
        <v>1005</v>
      </c>
      <c r="B920" s="33">
        <v>45183</v>
      </c>
      <c r="C920">
        <v>2023</v>
      </c>
      <c r="D920">
        <v>9</v>
      </c>
      <c r="E920" t="s">
        <v>4623</v>
      </c>
      <c r="F920" t="s">
        <v>4624</v>
      </c>
      <c r="G920" t="s">
        <v>51</v>
      </c>
      <c r="H920" t="s">
        <v>52</v>
      </c>
      <c r="I920" t="s">
        <v>53</v>
      </c>
      <c r="J920" t="s">
        <v>54</v>
      </c>
      <c r="K920" t="s">
        <v>84</v>
      </c>
      <c r="L920" t="s">
        <v>40</v>
      </c>
      <c r="M920" t="s">
        <v>49</v>
      </c>
      <c r="N920">
        <v>4</v>
      </c>
      <c r="O920">
        <v>2412</v>
      </c>
      <c r="P920">
        <v>0</v>
      </c>
      <c r="Q920">
        <v>1201</v>
      </c>
      <c r="R920">
        <v>9648</v>
      </c>
      <c r="S920">
        <v>4804</v>
      </c>
      <c r="T920">
        <v>4844</v>
      </c>
      <c r="U920">
        <v>0.5020729684908789</v>
      </c>
      <c r="V920" t="s">
        <v>42</v>
      </c>
    </row>
    <row r="921" spans="1:22" x14ac:dyDescent="0.3">
      <c r="A921" t="s">
        <v>2818</v>
      </c>
      <c r="B921" s="33">
        <v>45613</v>
      </c>
      <c r="C921">
        <v>2024</v>
      </c>
      <c r="D921">
        <v>11</v>
      </c>
      <c r="E921" t="s">
        <v>4619</v>
      </c>
      <c r="F921" t="s">
        <v>4616</v>
      </c>
      <c r="G921" t="s">
        <v>51</v>
      </c>
      <c r="H921" t="s">
        <v>79</v>
      </c>
      <c r="I921" t="s">
        <v>80</v>
      </c>
      <c r="J921" t="s">
        <v>81</v>
      </c>
      <c r="K921" t="s">
        <v>146</v>
      </c>
      <c r="L921" t="s">
        <v>40</v>
      </c>
      <c r="M921" t="s">
        <v>49</v>
      </c>
      <c r="N921">
        <v>1</v>
      </c>
      <c r="O921">
        <v>8899</v>
      </c>
      <c r="P921">
        <v>0.25</v>
      </c>
      <c r="Q921">
        <v>5368</v>
      </c>
      <c r="R921">
        <v>6674.25</v>
      </c>
      <c r="S921">
        <v>5368</v>
      </c>
      <c r="T921">
        <v>1306.25</v>
      </c>
      <c r="U921">
        <v>0.19571487433044912</v>
      </c>
      <c r="V921" t="s">
        <v>42</v>
      </c>
    </row>
    <row r="922" spans="1:22" x14ac:dyDescent="0.3">
      <c r="A922" t="s">
        <v>2814</v>
      </c>
      <c r="B922" s="33">
        <v>45612</v>
      </c>
      <c r="C922">
        <v>2024</v>
      </c>
      <c r="D922">
        <v>11</v>
      </c>
      <c r="E922" t="s">
        <v>4619</v>
      </c>
      <c r="F922" t="s">
        <v>4616</v>
      </c>
      <c r="G922" t="s">
        <v>51</v>
      </c>
      <c r="H922" t="s">
        <v>52</v>
      </c>
      <c r="I922" t="s">
        <v>53</v>
      </c>
      <c r="J922" t="s">
        <v>46</v>
      </c>
      <c r="K922" t="s">
        <v>47</v>
      </c>
      <c r="L922" t="s">
        <v>40</v>
      </c>
      <c r="M922" t="s">
        <v>41</v>
      </c>
      <c r="N922">
        <v>1</v>
      </c>
      <c r="O922">
        <v>427</v>
      </c>
      <c r="P922">
        <v>0.05</v>
      </c>
      <c r="Q922">
        <v>195</v>
      </c>
      <c r="R922">
        <v>405.65</v>
      </c>
      <c r="S922">
        <v>195</v>
      </c>
      <c r="T922">
        <v>210.64999999999998</v>
      </c>
      <c r="U922">
        <v>0.51929002834956239</v>
      </c>
      <c r="V922" t="s">
        <v>42</v>
      </c>
    </row>
    <row r="923" spans="1:22" x14ac:dyDescent="0.3">
      <c r="A923" t="s">
        <v>2808</v>
      </c>
      <c r="B923" s="33">
        <v>45611</v>
      </c>
      <c r="C923">
        <v>2024</v>
      </c>
      <c r="D923">
        <v>11</v>
      </c>
      <c r="E923" t="s">
        <v>4619</v>
      </c>
      <c r="F923" t="s">
        <v>4616</v>
      </c>
      <c r="G923" t="s">
        <v>51</v>
      </c>
      <c r="H923" t="s">
        <v>106</v>
      </c>
      <c r="I923" t="s">
        <v>107</v>
      </c>
      <c r="J923" t="s">
        <v>46</v>
      </c>
      <c r="K923" t="s">
        <v>66</v>
      </c>
      <c r="L923" t="s">
        <v>40</v>
      </c>
      <c r="M923" t="s">
        <v>41</v>
      </c>
      <c r="N923">
        <v>1</v>
      </c>
      <c r="O923">
        <v>327</v>
      </c>
      <c r="P923">
        <v>0.15</v>
      </c>
      <c r="Q923">
        <v>131</v>
      </c>
      <c r="R923">
        <v>277.95</v>
      </c>
      <c r="S923">
        <v>131</v>
      </c>
      <c r="T923">
        <v>146.94999999999999</v>
      </c>
      <c r="U923">
        <v>0.52869221082928586</v>
      </c>
      <c r="V923" t="s">
        <v>42</v>
      </c>
    </row>
    <row r="924" spans="1:22" x14ac:dyDescent="0.3">
      <c r="A924" t="s">
        <v>2807</v>
      </c>
      <c r="B924" s="33">
        <v>45610</v>
      </c>
      <c r="C924">
        <v>2024</v>
      </c>
      <c r="D924">
        <v>11</v>
      </c>
      <c r="E924" t="s">
        <v>4619</v>
      </c>
      <c r="F924" t="s">
        <v>4616</v>
      </c>
      <c r="G924" t="s">
        <v>51</v>
      </c>
      <c r="H924" t="s">
        <v>106</v>
      </c>
      <c r="I924" t="s">
        <v>107</v>
      </c>
      <c r="J924" t="s">
        <v>81</v>
      </c>
      <c r="K924" t="s">
        <v>130</v>
      </c>
      <c r="L924" t="s">
        <v>40</v>
      </c>
      <c r="M924" t="s">
        <v>49</v>
      </c>
      <c r="N924">
        <v>1</v>
      </c>
      <c r="O924">
        <v>14263</v>
      </c>
      <c r="P924">
        <v>0.3</v>
      </c>
      <c r="Q924">
        <v>8735</v>
      </c>
      <c r="R924">
        <v>9984.0999999999985</v>
      </c>
      <c r="S924">
        <v>8735</v>
      </c>
      <c r="T924">
        <v>1249.0999999999985</v>
      </c>
      <c r="U924">
        <v>0.12510892318786859</v>
      </c>
      <c r="V924" t="s">
        <v>42</v>
      </c>
    </row>
    <row r="925" spans="1:22" x14ac:dyDescent="0.3">
      <c r="A925" t="s">
        <v>2805</v>
      </c>
      <c r="B925" s="33">
        <v>45610</v>
      </c>
      <c r="C925">
        <v>2024</v>
      </c>
      <c r="D925">
        <v>11</v>
      </c>
      <c r="E925" t="s">
        <v>4619</v>
      </c>
      <c r="F925" t="s">
        <v>4616</v>
      </c>
      <c r="G925" t="s">
        <v>51</v>
      </c>
      <c r="H925" t="s">
        <v>52</v>
      </c>
      <c r="I925" t="s">
        <v>53</v>
      </c>
      <c r="J925" t="s">
        <v>46</v>
      </c>
      <c r="K925" t="s">
        <v>61</v>
      </c>
      <c r="L925" t="s">
        <v>76</v>
      </c>
      <c r="M925" t="s">
        <v>41</v>
      </c>
      <c r="N925">
        <v>2</v>
      </c>
      <c r="O925">
        <v>248</v>
      </c>
      <c r="P925">
        <v>0.05</v>
      </c>
      <c r="Q925">
        <v>105</v>
      </c>
      <c r="R925">
        <v>471.2</v>
      </c>
      <c r="S925">
        <v>210</v>
      </c>
      <c r="T925">
        <v>261.2</v>
      </c>
      <c r="U925">
        <v>0.55432937181663833</v>
      </c>
      <c r="V925" t="s">
        <v>42</v>
      </c>
    </row>
    <row r="926" spans="1:22" x14ac:dyDescent="0.3">
      <c r="A926" t="s">
        <v>2804</v>
      </c>
      <c r="B926" s="33">
        <v>45610</v>
      </c>
      <c r="C926">
        <v>2024</v>
      </c>
      <c r="D926">
        <v>11</v>
      </c>
      <c r="E926" t="s">
        <v>4619</v>
      </c>
      <c r="F926" t="s">
        <v>4616</v>
      </c>
      <c r="G926" t="s">
        <v>51</v>
      </c>
      <c r="H926" t="s">
        <v>106</v>
      </c>
      <c r="I926" t="s">
        <v>107</v>
      </c>
      <c r="J926" t="s">
        <v>38</v>
      </c>
      <c r="K926" t="s">
        <v>104</v>
      </c>
      <c r="L926" t="s">
        <v>48</v>
      </c>
      <c r="M926" t="s">
        <v>49</v>
      </c>
      <c r="N926">
        <v>1</v>
      </c>
      <c r="O926">
        <v>1410</v>
      </c>
      <c r="P926">
        <v>0.05</v>
      </c>
      <c r="Q926">
        <v>688</v>
      </c>
      <c r="R926">
        <v>1339.5</v>
      </c>
      <c r="S926">
        <v>688</v>
      </c>
      <c r="T926">
        <v>651.5</v>
      </c>
      <c r="U926">
        <v>0.48637551325121314</v>
      </c>
      <c r="V926" t="s">
        <v>42</v>
      </c>
    </row>
    <row r="927" spans="1:22" x14ac:dyDescent="0.3">
      <c r="A927" t="s">
        <v>2802</v>
      </c>
      <c r="B927" s="33">
        <v>45609</v>
      </c>
      <c r="C927">
        <v>2024</v>
      </c>
      <c r="D927">
        <v>11</v>
      </c>
      <c r="E927" t="s">
        <v>4619</v>
      </c>
      <c r="F927" t="s">
        <v>4616</v>
      </c>
      <c r="G927" t="s">
        <v>51</v>
      </c>
      <c r="H927" t="s">
        <v>106</v>
      </c>
      <c r="I927" t="s">
        <v>107</v>
      </c>
      <c r="J927" t="s">
        <v>81</v>
      </c>
      <c r="K927" t="s">
        <v>130</v>
      </c>
      <c r="L927" t="s">
        <v>48</v>
      </c>
      <c r="M927" t="s">
        <v>41</v>
      </c>
      <c r="N927">
        <v>1</v>
      </c>
      <c r="O927">
        <v>13959</v>
      </c>
      <c r="P927">
        <v>0.4</v>
      </c>
      <c r="Q927">
        <v>8153</v>
      </c>
      <c r="R927">
        <v>8375.4</v>
      </c>
      <c r="S927">
        <v>8153</v>
      </c>
      <c r="T927">
        <v>222.39999999999964</v>
      </c>
      <c r="U927">
        <v>2.6553955631969776E-2</v>
      </c>
      <c r="V927" t="s">
        <v>42</v>
      </c>
    </row>
    <row r="928" spans="1:22" x14ac:dyDescent="0.3">
      <c r="A928" t="s">
        <v>2801</v>
      </c>
      <c r="B928" s="33">
        <v>45609</v>
      </c>
      <c r="C928">
        <v>2024</v>
      </c>
      <c r="D928">
        <v>11</v>
      </c>
      <c r="E928" t="s">
        <v>4619</v>
      </c>
      <c r="F928" t="s">
        <v>4616</v>
      </c>
      <c r="G928" t="s">
        <v>51</v>
      </c>
      <c r="H928" t="s">
        <v>52</v>
      </c>
      <c r="I928" t="s">
        <v>53</v>
      </c>
      <c r="J928" t="s">
        <v>46</v>
      </c>
      <c r="K928" t="s">
        <v>61</v>
      </c>
      <c r="L928" t="s">
        <v>40</v>
      </c>
      <c r="M928" t="s">
        <v>49</v>
      </c>
      <c r="N928">
        <v>4</v>
      </c>
      <c r="O928">
        <v>271</v>
      </c>
      <c r="P928">
        <v>0</v>
      </c>
      <c r="Q928">
        <v>116</v>
      </c>
      <c r="R928">
        <v>1084</v>
      </c>
      <c r="S928">
        <v>464</v>
      </c>
      <c r="T928">
        <v>620</v>
      </c>
      <c r="U928">
        <v>0.5719557195571956</v>
      </c>
      <c r="V928" t="s">
        <v>42</v>
      </c>
    </row>
    <row r="929" spans="1:22" x14ac:dyDescent="0.3">
      <c r="A929" t="s">
        <v>2797</v>
      </c>
      <c r="B929" s="33">
        <v>45608</v>
      </c>
      <c r="C929">
        <v>2024</v>
      </c>
      <c r="D929">
        <v>11</v>
      </c>
      <c r="E929" t="s">
        <v>4619</v>
      </c>
      <c r="F929" t="s">
        <v>4616</v>
      </c>
      <c r="G929" t="s">
        <v>51</v>
      </c>
      <c r="H929" t="s">
        <v>106</v>
      </c>
      <c r="I929" t="s">
        <v>107</v>
      </c>
      <c r="J929" t="s">
        <v>46</v>
      </c>
      <c r="K929" t="s">
        <v>89</v>
      </c>
      <c r="L929" t="s">
        <v>76</v>
      </c>
      <c r="M929" t="s">
        <v>49</v>
      </c>
      <c r="N929">
        <v>1</v>
      </c>
      <c r="O929">
        <v>2314</v>
      </c>
      <c r="P929">
        <v>0</v>
      </c>
      <c r="Q929">
        <v>1361</v>
      </c>
      <c r="R929">
        <v>2314</v>
      </c>
      <c r="S929">
        <v>1361</v>
      </c>
      <c r="T929">
        <v>953</v>
      </c>
      <c r="U929">
        <v>0.41184096802074333</v>
      </c>
      <c r="V929" t="s">
        <v>42</v>
      </c>
    </row>
    <row r="930" spans="1:22" x14ac:dyDescent="0.3">
      <c r="A930" t="s">
        <v>1015</v>
      </c>
      <c r="B930" s="33">
        <v>45184</v>
      </c>
      <c r="C930">
        <v>2023</v>
      </c>
      <c r="D930">
        <v>9</v>
      </c>
      <c r="E930" t="s">
        <v>4623</v>
      </c>
      <c r="F930" t="s">
        <v>4624</v>
      </c>
      <c r="G930" t="s">
        <v>51</v>
      </c>
      <c r="H930" t="s">
        <v>106</v>
      </c>
      <c r="I930" t="s">
        <v>107</v>
      </c>
      <c r="J930" t="s">
        <v>54</v>
      </c>
      <c r="K930" t="s">
        <v>99</v>
      </c>
      <c r="L930" t="s">
        <v>48</v>
      </c>
      <c r="M930" t="s">
        <v>49</v>
      </c>
      <c r="N930">
        <v>4</v>
      </c>
      <c r="O930">
        <v>1627</v>
      </c>
      <c r="P930">
        <v>0.1</v>
      </c>
      <c r="Q930">
        <v>850</v>
      </c>
      <c r="R930">
        <v>5857.2</v>
      </c>
      <c r="S930">
        <v>3400</v>
      </c>
      <c r="T930">
        <v>2457.1999999999998</v>
      </c>
      <c r="U930">
        <v>0.41951785836235744</v>
      </c>
      <c r="V930" t="s">
        <v>42</v>
      </c>
    </row>
    <row r="931" spans="1:22" x14ac:dyDescent="0.3">
      <c r="A931" t="s">
        <v>2796</v>
      </c>
      <c r="B931" s="33">
        <v>45608</v>
      </c>
      <c r="C931">
        <v>2024</v>
      </c>
      <c r="D931">
        <v>11</v>
      </c>
      <c r="E931" t="s">
        <v>4619</v>
      </c>
      <c r="F931" t="s">
        <v>4616</v>
      </c>
      <c r="G931" t="s">
        <v>51</v>
      </c>
      <c r="H931" t="s">
        <v>79</v>
      </c>
      <c r="I931" t="s">
        <v>80</v>
      </c>
      <c r="J931" t="s">
        <v>54</v>
      </c>
      <c r="K931" t="s">
        <v>99</v>
      </c>
      <c r="L931" t="s">
        <v>40</v>
      </c>
      <c r="M931" t="s">
        <v>49</v>
      </c>
      <c r="N931">
        <v>2</v>
      </c>
      <c r="O931">
        <v>1890</v>
      </c>
      <c r="P931">
        <v>0</v>
      </c>
      <c r="Q931">
        <v>1007</v>
      </c>
      <c r="R931">
        <v>3780</v>
      </c>
      <c r="S931">
        <v>2014</v>
      </c>
      <c r="T931">
        <v>1766</v>
      </c>
      <c r="U931">
        <v>0.46719576719576722</v>
      </c>
      <c r="V931" t="s">
        <v>42</v>
      </c>
    </row>
    <row r="932" spans="1:22" x14ac:dyDescent="0.3">
      <c r="A932" t="s">
        <v>2794</v>
      </c>
      <c r="B932" s="33">
        <v>45608</v>
      </c>
      <c r="C932">
        <v>2024</v>
      </c>
      <c r="D932">
        <v>11</v>
      </c>
      <c r="E932" t="s">
        <v>4619</v>
      </c>
      <c r="F932" t="s">
        <v>4616</v>
      </c>
      <c r="G932" t="s">
        <v>51</v>
      </c>
      <c r="H932" t="s">
        <v>52</v>
      </c>
      <c r="I932" t="s">
        <v>53</v>
      </c>
      <c r="J932" t="s">
        <v>46</v>
      </c>
      <c r="K932" t="s">
        <v>89</v>
      </c>
      <c r="L932" t="s">
        <v>76</v>
      </c>
      <c r="M932" t="s">
        <v>41</v>
      </c>
      <c r="N932">
        <v>2</v>
      </c>
      <c r="O932">
        <v>2186</v>
      </c>
      <c r="P932">
        <v>0.05</v>
      </c>
      <c r="Q932">
        <v>1291</v>
      </c>
      <c r="R932">
        <v>4153.3999999999996</v>
      </c>
      <c r="S932">
        <v>2582</v>
      </c>
      <c r="T932">
        <v>1571.3999999999996</v>
      </c>
      <c r="U932">
        <v>0.3783406365868926</v>
      </c>
      <c r="V932" t="s">
        <v>42</v>
      </c>
    </row>
    <row r="933" spans="1:22" x14ac:dyDescent="0.3">
      <c r="A933" t="s">
        <v>2793</v>
      </c>
      <c r="B933" s="33">
        <v>45608</v>
      </c>
      <c r="C933">
        <v>2024</v>
      </c>
      <c r="D933">
        <v>11</v>
      </c>
      <c r="E933" t="s">
        <v>4619</v>
      </c>
      <c r="F933" t="s">
        <v>4616</v>
      </c>
      <c r="G933" t="s">
        <v>51</v>
      </c>
      <c r="H933" t="s">
        <v>79</v>
      </c>
      <c r="I933" t="s">
        <v>80</v>
      </c>
      <c r="J933" t="s">
        <v>46</v>
      </c>
      <c r="K933" t="s">
        <v>61</v>
      </c>
      <c r="L933" t="s">
        <v>40</v>
      </c>
      <c r="M933" t="s">
        <v>41</v>
      </c>
      <c r="N933">
        <v>2</v>
      </c>
      <c r="O933">
        <v>242</v>
      </c>
      <c r="P933">
        <v>0.15</v>
      </c>
      <c r="Q933">
        <v>102</v>
      </c>
      <c r="R933">
        <v>411.4</v>
      </c>
      <c r="S933">
        <v>204</v>
      </c>
      <c r="T933">
        <v>207.39999999999998</v>
      </c>
      <c r="U933">
        <v>0.50413223140495866</v>
      </c>
      <c r="V933" t="s">
        <v>42</v>
      </c>
    </row>
    <row r="934" spans="1:22" x14ac:dyDescent="0.3">
      <c r="A934" t="s">
        <v>2786</v>
      </c>
      <c r="B934" s="33">
        <v>45606</v>
      </c>
      <c r="C934">
        <v>2024</v>
      </c>
      <c r="D934">
        <v>11</v>
      </c>
      <c r="E934" t="s">
        <v>4619</v>
      </c>
      <c r="F934" t="s">
        <v>4616</v>
      </c>
      <c r="G934" t="s">
        <v>51</v>
      </c>
      <c r="H934" t="s">
        <v>52</v>
      </c>
      <c r="I934" t="s">
        <v>53</v>
      </c>
      <c r="J934" t="s">
        <v>46</v>
      </c>
      <c r="K934" t="s">
        <v>66</v>
      </c>
      <c r="L934" t="s">
        <v>40</v>
      </c>
      <c r="M934" t="s">
        <v>49</v>
      </c>
      <c r="N934">
        <v>2</v>
      </c>
      <c r="O934">
        <v>318</v>
      </c>
      <c r="P934">
        <v>0</v>
      </c>
      <c r="Q934">
        <v>127</v>
      </c>
      <c r="R934">
        <v>636</v>
      </c>
      <c r="S934">
        <v>254</v>
      </c>
      <c r="T934">
        <v>382</v>
      </c>
      <c r="U934">
        <v>0.60062893081761004</v>
      </c>
      <c r="V934" t="s">
        <v>42</v>
      </c>
    </row>
    <row r="935" spans="1:22" x14ac:dyDescent="0.3">
      <c r="A935" t="s">
        <v>1020</v>
      </c>
      <c r="B935" s="33">
        <v>45186</v>
      </c>
      <c r="C935">
        <v>2023</v>
      </c>
      <c r="D935">
        <v>9</v>
      </c>
      <c r="E935" t="s">
        <v>4623</v>
      </c>
      <c r="F935" t="s">
        <v>4624</v>
      </c>
      <c r="G935" t="s">
        <v>51</v>
      </c>
      <c r="H935" t="s">
        <v>106</v>
      </c>
      <c r="I935" t="s">
        <v>107</v>
      </c>
      <c r="J935" t="s">
        <v>54</v>
      </c>
      <c r="K935" t="s">
        <v>55</v>
      </c>
      <c r="L935" t="s">
        <v>40</v>
      </c>
      <c r="M935" t="s">
        <v>56</v>
      </c>
      <c r="N935">
        <v>2</v>
      </c>
      <c r="O935">
        <v>2906</v>
      </c>
      <c r="P935">
        <v>0.15</v>
      </c>
      <c r="Q935">
        <v>1692</v>
      </c>
      <c r="R935">
        <v>4940.2</v>
      </c>
      <c r="S935">
        <v>3384</v>
      </c>
      <c r="T935">
        <v>1556.1999999999998</v>
      </c>
      <c r="U935">
        <v>0.31500748957532082</v>
      </c>
      <c r="V935" t="s">
        <v>42</v>
      </c>
    </row>
    <row r="936" spans="1:22" x14ac:dyDescent="0.3">
      <c r="A936" t="s">
        <v>2785</v>
      </c>
      <c r="B936" s="33">
        <v>45606</v>
      </c>
      <c r="C936">
        <v>2024</v>
      </c>
      <c r="D936">
        <v>11</v>
      </c>
      <c r="E936" t="s">
        <v>4619</v>
      </c>
      <c r="F936" t="s">
        <v>4616</v>
      </c>
      <c r="G936" t="s">
        <v>51</v>
      </c>
      <c r="H936" t="s">
        <v>79</v>
      </c>
      <c r="I936" t="s">
        <v>80</v>
      </c>
      <c r="J936" t="s">
        <v>54</v>
      </c>
      <c r="K936" t="s">
        <v>84</v>
      </c>
      <c r="L936" t="s">
        <v>48</v>
      </c>
      <c r="M936" t="s">
        <v>56</v>
      </c>
      <c r="N936">
        <v>5</v>
      </c>
      <c r="O936">
        <v>2477</v>
      </c>
      <c r="P936">
        <v>0</v>
      </c>
      <c r="Q936">
        <v>1231</v>
      </c>
      <c r="R936">
        <v>12385</v>
      </c>
      <c r="S936">
        <v>6155</v>
      </c>
      <c r="T936">
        <v>6230</v>
      </c>
      <c r="U936">
        <v>0.50302785627775537</v>
      </c>
      <c r="V936" t="s">
        <v>42</v>
      </c>
    </row>
    <row r="937" spans="1:22" x14ac:dyDescent="0.3">
      <c r="A937" t="s">
        <v>1022</v>
      </c>
      <c r="B937" s="33">
        <v>45187</v>
      </c>
      <c r="C937">
        <v>2023</v>
      </c>
      <c r="D937">
        <v>9</v>
      </c>
      <c r="E937" t="s">
        <v>4623</v>
      </c>
      <c r="F937" t="s">
        <v>4624</v>
      </c>
      <c r="G937" t="s">
        <v>51</v>
      </c>
      <c r="H937" t="s">
        <v>52</v>
      </c>
      <c r="I937" t="s">
        <v>53</v>
      </c>
      <c r="J937" t="s">
        <v>46</v>
      </c>
      <c r="K937" t="s">
        <v>47</v>
      </c>
      <c r="L937" t="s">
        <v>76</v>
      </c>
      <c r="M937" t="s">
        <v>56</v>
      </c>
      <c r="N937">
        <v>8</v>
      </c>
      <c r="O937">
        <v>425</v>
      </c>
      <c r="P937">
        <v>0</v>
      </c>
      <c r="Q937">
        <v>190</v>
      </c>
      <c r="R937">
        <v>3400</v>
      </c>
      <c r="S937">
        <v>1520</v>
      </c>
      <c r="T937">
        <v>1880</v>
      </c>
      <c r="U937">
        <v>0.55294117647058827</v>
      </c>
      <c r="V937" t="s">
        <v>42</v>
      </c>
    </row>
    <row r="938" spans="1:22" x14ac:dyDescent="0.3">
      <c r="A938" t="s">
        <v>1023</v>
      </c>
      <c r="B938" s="33">
        <v>45188</v>
      </c>
      <c r="C938">
        <v>2023</v>
      </c>
      <c r="D938">
        <v>9</v>
      </c>
      <c r="E938" t="s">
        <v>4623</v>
      </c>
      <c r="F938" t="s">
        <v>4624</v>
      </c>
      <c r="G938" t="s">
        <v>51</v>
      </c>
      <c r="H938" t="s">
        <v>79</v>
      </c>
      <c r="I938" t="s">
        <v>80</v>
      </c>
      <c r="J938" t="s">
        <v>81</v>
      </c>
      <c r="K938" t="s">
        <v>146</v>
      </c>
      <c r="L938" t="s">
        <v>40</v>
      </c>
      <c r="M938" t="s">
        <v>49</v>
      </c>
      <c r="N938">
        <v>4</v>
      </c>
      <c r="O938">
        <v>9640</v>
      </c>
      <c r="P938">
        <v>0.2</v>
      </c>
      <c r="Q938">
        <v>5864</v>
      </c>
      <c r="R938">
        <v>30848</v>
      </c>
      <c r="S938">
        <v>23456</v>
      </c>
      <c r="T938">
        <v>7392</v>
      </c>
      <c r="U938">
        <v>0.23962655601659752</v>
      </c>
      <c r="V938" t="s">
        <v>42</v>
      </c>
    </row>
    <row r="939" spans="1:22" x14ac:dyDescent="0.3">
      <c r="A939" t="s">
        <v>1024</v>
      </c>
      <c r="B939" s="33">
        <v>45188</v>
      </c>
      <c r="C939">
        <v>2023</v>
      </c>
      <c r="D939">
        <v>9</v>
      </c>
      <c r="E939" t="s">
        <v>4623</v>
      </c>
      <c r="F939" t="s">
        <v>4624</v>
      </c>
      <c r="G939" t="s">
        <v>51</v>
      </c>
      <c r="H939" t="s">
        <v>106</v>
      </c>
      <c r="I939" t="s">
        <v>107</v>
      </c>
      <c r="J939" t="s">
        <v>46</v>
      </c>
      <c r="K939" t="s">
        <v>66</v>
      </c>
      <c r="L939" t="s">
        <v>40</v>
      </c>
      <c r="M939" t="s">
        <v>56</v>
      </c>
      <c r="N939">
        <v>2</v>
      </c>
      <c r="O939">
        <v>272</v>
      </c>
      <c r="P939">
        <v>0</v>
      </c>
      <c r="Q939">
        <v>111</v>
      </c>
      <c r="R939">
        <v>544</v>
      </c>
      <c r="S939">
        <v>222</v>
      </c>
      <c r="T939">
        <v>322</v>
      </c>
      <c r="U939">
        <v>0.59191176470588236</v>
      </c>
      <c r="V939" t="s">
        <v>120</v>
      </c>
    </row>
    <row r="940" spans="1:22" x14ac:dyDescent="0.3">
      <c r="A940" t="s">
        <v>2784</v>
      </c>
      <c r="B940" s="33">
        <v>45606</v>
      </c>
      <c r="C940">
        <v>2024</v>
      </c>
      <c r="D940">
        <v>11</v>
      </c>
      <c r="E940" t="s">
        <v>4619</v>
      </c>
      <c r="F940" t="s">
        <v>4616</v>
      </c>
      <c r="G940" t="s">
        <v>51</v>
      </c>
      <c r="H940" t="s">
        <v>79</v>
      </c>
      <c r="I940" t="s">
        <v>80</v>
      </c>
      <c r="J940" t="s">
        <v>46</v>
      </c>
      <c r="K940" t="s">
        <v>89</v>
      </c>
      <c r="L940" t="s">
        <v>48</v>
      </c>
      <c r="M940" t="s">
        <v>41</v>
      </c>
      <c r="N940">
        <v>1</v>
      </c>
      <c r="O940">
        <v>2341</v>
      </c>
      <c r="P940">
        <v>0.1</v>
      </c>
      <c r="Q940">
        <v>1392</v>
      </c>
      <c r="R940">
        <v>2106.9</v>
      </c>
      <c r="S940">
        <v>1392</v>
      </c>
      <c r="T940">
        <v>714.90000000000009</v>
      </c>
      <c r="U940">
        <v>0.33931368361099246</v>
      </c>
      <c r="V940" t="s">
        <v>42</v>
      </c>
    </row>
    <row r="941" spans="1:22" x14ac:dyDescent="0.3">
      <c r="A941" t="s">
        <v>1026</v>
      </c>
      <c r="B941" s="33">
        <v>45189</v>
      </c>
      <c r="C941">
        <v>2023</v>
      </c>
      <c r="D941">
        <v>9</v>
      </c>
      <c r="E941" t="s">
        <v>4623</v>
      </c>
      <c r="F941" t="s">
        <v>4624</v>
      </c>
      <c r="G941" t="s">
        <v>51</v>
      </c>
      <c r="H941" t="s">
        <v>79</v>
      </c>
      <c r="I941" t="s">
        <v>80</v>
      </c>
      <c r="J941" t="s">
        <v>54</v>
      </c>
      <c r="K941" t="s">
        <v>99</v>
      </c>
      <c r="L941" t="s">
        <v>40</v>
      </c>
      <c r="M941" t="s">
        <v>41</v>
      </c>
      <c r="N941">
        <v>2</v>
      </c>
      <c r="O941">
        <v>1622</v>
      </c>
      <c r="P941">
        <v>0.05</v>
      </c>
      <c r="Q941">
        <v>861</v>
      </c>
      <c r="R941">
        <v>3081.7999999999997</v>
      </c>
      <c r="S941">
        <v>1722</v>
      </c>
      <c r="T941">
        <v>1359.7999999999997</v>
      </c>
      <c r="U941">
        <v>0.44123564150820943</v>
      </c>
      <c r="V941" t="s">
        <v>120</v>
      </c>
    </row>
    <row r="942" spans="1:22" x14ac:dyDescent="0.3">
      <c r="A942" t="s">
        <v>1027</v>
      </c>
      <c r="B942" s="33">
        <v>45189</v>
      </c>
      <c r="C942">
        <v>2023</v>
      </c>
      <c r="D942">
        <v>9</v>
      </c>
      <c r="E942" t="s">
        <v>4623</v>
      </c>
      <c r="F942" t="s">
        <v>4624</v>
      </c>
      <c r="G942" t="s">
        <v>51</v>
      </c>
      <c r="H942" t="s">
        <v>79</v>
      </c>
      <c r="I942" t="s">
        <v>80</v>
      </c>
      <c r="J942" t="s">
        <v>46</v>
      </c>
      <c r="K942" t="s">
        <v>89</v>
      </c>
      <c r="L942" t="s">
        <v>40</v>
      </c>
      <c r="M942" t="s">
        <v>56</v>
      </c>
      <c r="N942">
        <v>1</v>
      </c>
      <c r="O942">
        <v>2395</v>
      </c>
      <c r="P942">
        <v>0.15</v>
      </c>
      <c r="Q942">
        <v>1379</v>
      </c>
      <c r="R942">
        <v>2035.75</v>
      </c>
      <c r="S942">
        <v>1379</v>
      </c>
      <c r="T942">
        <v>656.75</v>
      </c>
      <c r="U942">
        <v>0.32260837529166153</v>
      </c>
      <c r="V942" t="s">
        <v>42</v>
      </c>
    </row>
    <row r="943" spans="1:22" x14ac:dyDescent="0.3">
      <c r="A943" t="s">
        <v>1028</v>
      </c>
      <c r="B943" s="33">
        <v>45190</v>
      </c>
      <c r="C943">
        <v>2023</v>
      </c>
      <c r="D943">
        <v>9</v>
      </c>
      <c r="E943" t="s">
        <v>4623</v>
      </c>
      <c r="F943" t="s">
        <v>4624</v>
      </c>
      <c r="G943" t="s">
        <v>51</v>
      </c>
      <c r="H943" t="s">
        <v>79</v>
      </c>
      <c r="I943" t="s">
        <v>80</v>
      </c>
      <c r="J943" t="s">
        <v>54</v>
      </c>
      <c r="K943" t="s">
        <v>55</v>
      </c>
      <c r="L943" t="s">
        <v>76</v>
      </c>
      <c r="M943" t="s">
        <v>41</v>
      </c>
      <c r="N943">
        <v>1</v>
      </c>
      <c r="O943">
        <v>2911</v>
      </c>
      <c r="P943">
        <v>0.05</v>
      </c>
      <c r="Q943">
        <v>1777</v>
      </c>
      <c r="R943">
        <v>2765.45</v>
      </c>
      <c r="S943">
        <v>1777</v>
      </c>
      <c r="T943">
        <v>988.44999999999982</v>
      </c>
      <c r="U943">
        <v>0.35742826664738103</v>
      </c>
      <c r="V943" t="s">
        <v>42</v>
      </c>
    </row>
    <row r="944" spans="1:22" x14ac:dyDescent="0.3">
      <c r="A944" t="s">
        <v>2781</v>
      </c>
      <c r="B944" s="33">
        <v>45605</v>
      </c>
      <c r="C944">
        <v>2024</v>
      </c>
      <c r="D944">
        <v>11</v>
      </c>
      <c r="E944" t="s">
        <v>4619</v>
      </c>
      <c r="F944" t="s">
        <v>4616</v>
      </c>
      <c r="G944" t="s">
        <v>51</v>
      </c>
      <c r="H944" t="s">
        <v>79</v>
      </c>
      <c r="I944" t="s">
        <v>80</v>
      </c>
      <c r="J944" t="s">
        <v>38</v>
      </c>
      <c r="K944" t="s">
        <v>104</v>
      </c>
      <c r="L944" t="s">
        <v>48</v>
      </c>
      <c r="M944" t="s">
        <v>41</v>
      </c>
      <c r="N944">
        <v>2</v>
      </c>
      <c r="O944">
        <v>1643</v>
      </c>
      <c r="P944">
        <v>0.1</v>
      </c>
      <c r="Q944">
        <v>800</v>
      </c>
      <c r="R944">
        <v>2957.4</v>
      </c>
      <c r="S944">
        <v>1600</v>
      </c>
      <c r="T944">
        <v>1357.4</v>
      </c>
      <c r="U944">
        <v>0.45898424291607492</v>
      </c>
      <c r="V944" t="s">
        <v>42</v>
      </c>
    </row>
    <row r="945" spans="1:22" x14ac:dyDescent="0.3">
      <c r="A945" t="s">
        <v>2776</v>
      </c>
      <c r="B945" s="33">
        <v>45604</v>
      </c>
      <c r="C945">
        <v>2024</v>
      </c>
      <c r="D945">
        <v>11</v>
      </c>
      <c r="E945" t="s">
        <v>4619</v>
      </c>
      <c r="F945" t="s">
        <v>4616</v>
      </c>
      <c r="G945" t="s">
        <v>51</v>
      </c>
      <c r="H945" t="s">
        <v>52</v>
      </c>
      <c r="I945" t="s">
        <v>53</v>
      </c>
      <c r="J945" t="s">
        <v>81</v>
      </c>
      <c r="K945" t="s">
        <v>82</v>
      </c>
      <c r="L945" t="s">
        <v>40</v>
      </c>
      <c r="M945" t="s">
        <v>56</v>
      </c>
      <c r="N945">
        <v>2</v>
      </c>
      <c r="O945">
        <v>6192</v>
      </c>
      <c r="P945">
        <v>0.35</v>
      </c>
      <c r="Q945">
        <v>3391</v>
      </c>
      <c r="R945">
        <v>8049.6</v>
      </c>
      <c r="S945">
        <v>6782</v>
      </c>
      <c r="T945">
        <v>1267.6000000000004</v>
      </c>
      <c r="U945">
        <v>0.15747366328761681</v>
      </c>
      <c r="V945" t="s">
        <v>42</v>
      </c>
    </row>
    <row r="946" spans="1:22" x14ac:dyDescent="0.3">
      <c r="A946" t="s">
        <v>2772</v>
      </c>
      <c r="B946" s="33">
        <v>45604</v>
      </c>
      <c r="C946">
        <v>2024</v>
      </c>
      <c r="D946">
        <v>11</v>
      </c>
      <c r="E946" t="s">
        <v>4619</v>
      </c>
      <c r="F946" t="s">
        <v>4616</v>
      </c>
      <c r="G946" t="s">
        <v>51</v>
      </c>
      <c r="H946" t="s">
        <v>52</v>
      </c>
      <c r="I946" t="s">
        <v>53</v>
      </c>
      <c r="J946" t="s">
        <v>38</v>
      </c>
      <c r="K946" t="s">
        <v>75</v>
      </c>
      <c r="L946" t="s">
        <v>76</v>
      </c>
      <c r="M946" t="s">
        <v>56</v>
      </c>
      <c r="N946">
        <v>5</v>
      </c>
      <c r="O946">
        <v>11525</v>
      </c>
      <c r="P946">
        <v>0.1</v>
      </c>
      <c r="Q946">
        <v>8754</v>
      </c>
      <c r="R946">
        <v>51862.5</v>
      </c>
      <c r="S946">
        <v>43770</v>
      </c>
      <c r="T946">
        <v>8092.5</v>
      </c>
      <c r="U946">
        <v>0.15603759942154735</v>
      </c>
      <c r="V946" t="s">
        <v>42</v>
      </c>
    </row>
    <row r="947" spans="1:22" x14ac:dyDescent="0.3">
      <c r="A947" t="s">
        <v>2771</v>
      </c>
      <c r="B947" s="33">
        <v>45604</v>
      </c>
      <c r="C947">
        <v>2024</v>
      </c>
      <c r="D947">
        <v>11</v>
      </c>
      <c r="E947" t="s">
        <v>4619</v>
      </c>
      <c r="F947" t="s">
        <v>4616</v>
      </c>
      <c r="G947" t="s">
        <v>51</v>
      </c>
      <c r="H947" t="s">
        <v>79</v>
      </c>
      <c r="I947" t="s">
        <v>80</v>
      </c>
      <c r="J947" t="s">
        <v>46</v>
      </c>
      <c r="K947" t="s">
        <v>66</v>
      </c>
      <c r="L947" t="s">
        <v>48</v>
      </c>
      <c r="M947" t="s">
        <v>49</v>
      </c>
      <c r="N947">
        <v>1</v>
      </c>
      <c r="O947">
        <v>316</v>
      </c>
      <c r="P947">
        <v>0</v>
      </c>
      <c r="Q947">
        <v>126</v>
      </c>
      <c r="R947">
        <v>316</v>
      </c>
      <c r="S947">
        <v>126</v>
      </c>
      <c r="T947">
        <v>190</v>
      </c>
      <c r="U947">
        <v>0.60126582278481011</v>
      </c>
      <c r="V947" t="s">
        <v>42</v>
      </c>
    </row>
    <row r="948" spans="1:22" x14ac:dyDescent="0.3">
      <c r="A948" t="s">
        <v>2770</v>
      </c>
      <c r="B948" s="33">
        <v>45603</v>
      </c>
      <c r="C948">
        <v>2024</v>
      </c>
      <c r="D948">
        <v>11</v>
      </c>
      <c r="E948" t="s">
        <v>4619</v>
      </c>
      <c r="F948" t="s">
        <v>4616</v>
      </c>
      <c r="G948" t="s">
        <v>51</v>
      </c>
      <c r="H948" t="s">
        <v>52</v>
      </c>
      <c r="I948" t="s">
        <v>53</v>
      </c>
      <c r="J948" t="s">
        <v>46</v>
      </c>
      <c r="K948" t="s">
        <v>89</v>
      </c>
      <c r="L948" t="s">
        <v>76</v>
      </c>
      <c r="M948" t="s">
        <v>49</v>
      </c>
      <c r="N948">
        <v>3</v>
      </c>
      <c r="O948">
        <v>2399</v>
      </c>
      <c r="P948">
        <v>0.1</v>
      </c>
      <c r="Q948">
        <v>1397</v>
      </c>
      <c r="R948">
        <v>6477.3</v>
      </c>
      <c r="S948">
        <v>4191</v>
      </c>
      <c r="T948">
        <v>2286.3000000000002</v>
      </c>
      <c r="U948">
        <v>0.35297114538465102</v>
      </c>
      <c r="V948" t="s">
        <v>42</v>
      </c>
    </row>
    <row r="949" spans="1:22" x14ac:dyDescent="0.3">
      <c r="A949" t="s">
        <v>1034</v>
      </c>
      <c r="B949" s="33">
        <v>45191</v>
      </c>
      <c r="C949">
        <v>2023</v>
      </c>
      <c r="D949">
        <v>9</v>
      </c>
      <c r="E949" t="s">
        <v>4623</v>
      </c>
      <c r="F949" t="s">
        <v>4624</v>
      </c>
      <c r="G949" t="s">
        <v>51</v>
      </c>
      <c r="H949" t="s">
        <v>106</v>
      </c>
      <c r="I949" t="s">
        <v>107</v>
      </c>
      <c r="J949" t="s">
        <v>46</v>
      </c>
      <c r="K949" t="s">
        <v>47</v>
      </c>
      <c r="L949" t="s">
        <v>76</v>
      </c>
      <c r="M949" t="s">
        <v>49</v>
      </c>
      <c r="N949">
        <v>1</v>
      </c>
      <c r="O949">
        <v>458</v>
      </c>
      <c r="P949">
        <v>0.05</v>
      </c>
      <c r="Q949">
        <v>207</v>
      </c>
      <c r="R949">
        <v>435.09999999999997</v>
      </c>
      <c r="S949">
        <v>207</v>
      </c>
      <c r="T949">
        <v>228.09999999999997</v>
      </c>
      <c r="U949">
        <v>0.52424729947138582</v>
      </c>
      <c r="V949" t="s">
        <v>42</v>
      </c>
    </row>
    <row r="950" spans="1:22" x14ac:dyDescent="0.3">
      <c r="A950" t="s">
        <v>2768</v>
      </c>
      <c r="B950" s="33">
        <v>45603</v>
      </c>
      <c r="C950">
        <v>2024</v>
      </c>
      <c r="D950">
        <v>11</v>
      </c>
      <c r="E950" t="s">
        <v>4619</v>
      </c>
      <c r="F950" t="s">
        <v>4616</v>
      </c>
      <c r="G950" t="s">
        <v>51</v>
      </c>
      <c r="H950" t="s">
        <v>79</v>
      </c>
      <c r="I950" t="s">
        <v>80</v>
      </c>
      <c r="J950" t="s">
        <v>46</v>
      </c>
      <c r="K950" t="s">
        <v>47</v>
      </c>
      <c r="L950" t="s">
        <v>40</v>
      </c>
      <c r="M950" t="s">
        <v>56</v>
      </c>
      <c r="N950">
        <v>3</v>
      </c>
      <c r="O950">
        <v>451</v>
      </c>
      <c r="P950">
        <v>0</v>
      </c>
      <c r="Q950">
        <v>209</v>
      </c>
      <c r="R950">
        <v>1353</v>
      </c>
      <c r="S950">
        <v>627</v>
      </c>
      <c r="T950">
        <v>726</v>
      </c>
      <c r="U950">
        <v>0.53658536585365857</v>
      </c>
      <c r="V950" t="s">
        <v>42</v>
      </c>
    </row>
    <row r="951" spans="1:22" x14ac:dyDescent="0.3">
      <c r="A951" t="s">
        <v>2767</v>
      </c>
      <c r="B951" s="33">
        <v>45603</v>
      </c>
      <c r="C951">
        <v>2024</v>
      </c>
      <c r="D951">
        <v>11</v>
      </c>
      <c r="E951" t="s">
        <v>4619</v>
      </c>
      <c r="F951" t="s">
        <v>4616</v>
      </c>
      <c r="G951" t="s">
        <v>51</v>
      </c>
      <c r="H951" t="s">
        <v>52</v>
      </c>
      <c r="I951" t="s">
        <v>53</v>
      </c>
      <c r="J951" t="s">
        <v>54</v>
      </c>
      <c r="K951" t="s">
        <v>84</v>
      </c>
      <c r="L951" t="s">
        <v>40</v>
      </c>
      <c r="M951" t="s">
        <v>56</v>
      </c>
      <c r="N951">
        <v>1</v>
      </c>
      <c r="O951">
        <v>2291</v>
      </c>
      <c r="P951">
        <v>0.05</v>
      </c>
      <c r="Q951">
        <v>1173</v>
      </c>
      <c r="R951">
        <v>2176.4499999999998</v>
      </c>
      <c r="S951">
        <v>1173</v>
      </c>
      <c r="T951">
        <v>1003.4499999999998</v>
      </c>
      <c r="U951">
        <v>0.46104895586850142</v>
      </c>
      <c r="V951" t="s">
        <v>42</v>
      </c>
    </row>
    <row r="952" spans="1:22" x14ac:dyDescent="0.3">
      <c r="A952" t="s">
        <v>2766</v>
      </c>
      <c r="B952" s="33">
        <v>45603</v>
      </c>
      <c r="C952">
        <v>2024</v>
      </c>
      <c r="D952">
        <v>11</v>
      </c>
      <c r="E952" t="s">
        <v>4619</v>
      </c>
      <c r="F952" t="s">
        <v>4616</v>
      </c>
      <c r="G952" t="s">
        <v>51</v>
      </c>
      <c r="H952" t="s">
        <v>79</v>
      </c>
      <c r="I952" t="s">
        <v>80</v>
      </c>
      <c r="J952" t="s">
        <v>54</v>
      </c>
      <c r="K952" t="s">
        <v>84</v>
      </c>
      <c r="L952" t="s">
        <v>48</v>
      </c>
      <c r="M952" t="s">
        <v>56</v>
      </c>
      <c r="N952">
        <v>1</v>
      </c>
      <c r="O952">
        <v>2406</v>
      </c>
      <c r="P952">
        <v>0</v>
      </c>
      <c r="Q952">
        <v>1206</v>
      </c>
      <c r="R952">
        <v>2406</v>
      </c>
      <c r="S952">
        <v>1206</v>
      </c>
      <c r="T952">
        <v>1200</v>
      </c>
      <c r="U952">
        <v>0.49875311720698257</v>
      </c>
      <c r="V952" t="s">
        <v>42</v>
      </c>
    </row>
    <row r="953" spans="1:22" x14ac:dyDescent="0.3">
      <c r="A953" t="s">
        <v>2765</v>
      </c>
      <c r="B953" s="33">
        <v>45603</v>
      </c>
      <c r="C953">
        <v>2024</v>
      </c>
      <c r="D953">
        <v>11</v>
      </c>
      <c r="E953" t="s">
        <v>4619</v>
      </c>
      <c r="F953" t="s">
        <v>4616</v>
      </c>
      <c r="G953" t="s">
        <v>51</v>
      </c>
      <c r="H953" t="s">
        <v>79</v>
      </c>
      <c r="I953" t="s">
        <v>80</v>
      </c>
      <c r="J953" t="s">
        <v>54</v>
      </c>
      <c r="K953" t="s">
        <v>55</v>
      </c>
      <c r="L953" t="s">
        <v>40</v>
      </c>
      <c r="M953" t="s">
        <v>41</v>
      </c>
      <c r="N953">
        <v>1</v>
      </c>
      <c r="O953">
        <v>2563</v>
      </c>
      <c r="P953">
        <v>0.2</v>
      </c>
      <c r="Q953">
        <v>1503</v>
      </c>
      <c r="R953">
        <v>2050.4</v>
      </c>
      <c r="S953">
        <v>1503</v>
      </c>
      <c r="T953">
        <v>547.40000000000009</v>
      </c>
      <c r="U953">
        <v>0.26697229808817796</v>
      </c>
      <c r="V953" t="s">
        <v>42</v>
      </c>
    </row>
    <row r="954" spans="1:22" x14ac:dyDescent="0.3">
      <c r="A954" t="s">
        <v>2760</v>
      </c>
      <c r="B954" s="33">
        <v>45602</v>
      </c>
      <c r="C954">
        <v>2024</v>
      </c>
      <c r="D954">
        <v>11</v>
      </c>
      <c r="E954" t="s">
        <v>4619</v>
      </c>
      <c r="F954" t="s">
        <v>4616</v>
      </c>
      <c r="G954" t="s">
        <v>51</v>
      </c>
      <c r="H954" t="s">
        <v>106</v>
      </c>
      <c r="I954" t="s">
        <v>107</v>
      </c>
      <c r="J954" t="s">
        <v>46</v>
      </c>
      <c r="K954" t="s">
        <v>61</v>
      </c>
      <c r="L954" t="s">
        <v>48</v>
      </c>
      <c r="M954" t="s">
        <v>56</v>
      </c>
      <c r="N954">
        <v>2</v>
      </c>
      <c r="O954">
        <v>244</v>
      </c>
      <c r="P954">
        <v>0</v>
      </c>
      <c r="Q954">
        <v>103</v>
      </c>
      <c r="R954">
        <v>488</v>
      </c>
      <c r="S954">
        <v>206</v>
      </c>
      <c r="T954">
        <v>282</v>
      </c>
      <c r="U954">
        <v>0.57786885245901642</v>
      </c>
      <c r="V954" t="s">
        <v>42</v>
      </c>
    </row>
    <row r="955" spans="1:22" x14ac:dyDescent="0.3">
      <c r="A955" t="s">
        <v>2758</v>
      </c>
      <c r="B955" s="33">
        <v>45602</v>
      </c>
      <c r="C955">
        <v>2024</v>
      </c>
      <c r="D955">
        <v>11</v>
      </c>
      <c r="E955" t="s">
        <v>4619</v>
      </c>
      <c r="F955" t="s">
        <v>4616</v>
      </c>
      <c r="G955" t="s">
        <v>51</v>
      </c>
      <c r="H955" t="s">
        <v>106</v>
      </c>
      <c r="I955" t="s">
        <v>107</v>
      </c>
      <c r="J955" t="s">
        <v>81</v>
      </c>
      <c r="K955" t="s">
        <v>130</v>
      </c>
      <c r="L955" t="s">
        <v>40</v>
      </c>
      <c r="M955" t="s">
        <v>41</v>
      </c>
      <c r="N955">
        <v>2</v>
      </c>
      <c r="O955">
        <v>13924</v>
      </c>
      <c r="P955">
        <v>0.3</v>
      </c>
      <c r="Q955">
        <v>8576</v>
      </c>
      <c r="R955">
        <v>19493.599999999999</v>
      </c>
      <c r="S955">
        <v>17152</v>
      </c>
      <c r="T955">
        <v>2341.5999999999985</v>
      </c>
      <c r="U955">
        <v>0.12012147576640532</v>
      </c>
      <c r="V955" t="s">
        <v>42</v>
      </c>
    </row>
    <row r="956" spans="1:22" x14ac:dyDescent="0.3">
      <c r="A956" t="s">
        <v>2754</v>
      </c>
      <c r="B956" s="33">
        <v>45601</v>
      </c>
      <c r="C956">
        <v>2024</v>
      </c>
      <c r="D956">
        <v>11</v>
      </c>
      <c r="E956" t="s">
        <v>4619</v>
      </c>
      <c r="F956" t="s">
        <v>4616</v>
      </c>
      <c r="G956" t="s">
        <v>51</v>
      </c>
      <c r="H956" t="s">
        <v>52</v>
      </c>
      <c r="I956" t="s">
        <v>53</v>
      </c>
      <c r="J956" t="s">
        <v>38</v>
      </c>
      <c r="K956" t="s">
        <v>75</v>
      </c>
      <c r="L956" t="s">
        <v>76</v>
      </c>
      <c r="M956" t="s">
        <v>41</v>
      </c>
      <c r="N956">
        <v>4</v>
      </c>
      <c r="O956">
        <v>11163</v>
      </c>
      <c r="P956">
        <v>0.15</v>
      </c>
      <c r="Q956">
        <v>8134</v>
      </c>
      <c r="R956">
        <v>37954.199999999997</v>
      </c>
      <c r="S956">
        <v>32536</v>
      </c>
      <c r="T956">
        <v>5418.1999999999971</v>
      </c>
      <c r="U956">
        <v>0.1427562693983801</v>
      </c>
      <c r="V956" t="s">
        <v>42</v>
      </c>
    </row>
    <row r="957" spans="1:22" x14ac:dyDescent="0.3">
      <c r="A957" t="s">
        <v>1042</v>
      </c>
      <c r="B957" s="33">
        <v>45193</v>
      </c>
      <c r="C957">
        <v>2023</v>
      </c>
      <c r="D957">
        <v>9</v>
      </c>
      <c r="E957" t="s">
        <v>4623</v>
      </c>
      <c r="F957" t="s">
        <v>4624</v>
      </c>
      <c r="G957" t="s">
        <v>51</v>
      </c>
      <c r="H957" t="s">
        <v>79</v>
      </c>
      <c r="I957" t="s">
        <v>80</v>
      </c>
      <c r="J957" t="s">
        <v>54</v>
      </c>
      <c r="K957" t="s">
        <v>55</v>
      </c>
      <c r="L957" t="s">
        <v>76</v>
      </c>
      <c r="M957" t="s">
        <v>41</v>
      </c>
      <c r="N957">
        <v>2</v>
      </c>
      <c r="O957">
        <v>2591</v>
      </c>
      <c r="P957">
        <v>0.05</v>
      </c>
      <c r="Q957">
        <v>1524</v>
      </c>
      <c r="R957">
        <v>4922.8999999999996</v>
      </c>
      <c r="S957">
        <v>3048</v>
      </c>
      <c r="T957">
        <v>1874.8999999999996</v>
      </c>
      <c r="U957">
        <v>0.38085274939568137</v>
      </c>
      <c r="V957" t="s">
        <v>120</v>
      </c>
    </row>
    <row r="958" spans="1:22" x14ac:dyDescent="0.3">
      <c r="A958" t="s">
        <v>2752</v>
      </c>
      <c r="B958" s="33">
        <v>45601</v>
      </c>
      <c r="C958">
        <v>2024</v>
      </c>
      <c r="D958">
        <v>11</v>
      </c>
      <c r="E958" t="s">
        <v>4619</v>
      </c>
      <c r="F958" t="s">
        <v>4616</v>
      </c>
      <c r="G958" t="s">
        <v>51</v>
      </c>
      <c r="H958" t="s">
        <v>52</v>
      </c>
      <c r="I958" t="s">
        <v>53</v>
      </c>
      <c r="J958" t="s">
        <v>38</v>
      </c>
      <c r="K958" t="s">
        <v>104</v>
      </c>
      <c r="L958" t="s">
        <v>40</v>
      </c>
      <c r="M958" t="s">
        <v>41</v>
      </c>
      <c r="N958">
        <v>3</v>
      </c>
      <c r="O958">
        <v>1414</v>
      </c>
      <c r="P958">
        <v>0.15</v>
      </c>
      <c r="Q958">
        <v>707</v>
      </c>
      <c r="R958">
        <v>3605.7</v>
      </c>
      <c r="S958">
        <v>2121</v>
      </c>
      <c r="T958">
        <v>1484.6999999999998</v>
      </c>
      <c r="U958">
        <v>0.41176470588235292</v>
      </c>
      <c r="V958" t="s">
        <v>42</v>
      </c>
    </row>
    <row r="959" spans="1:22" x14ac:dyDescent="0.3">
      <c r="A959" t="s">
        <v>2743</v>
      </c>
      <c r="B959" s="33">
        <v>45600</v>
      </c>
      <c r="C959">
        <v>2024</v>
      </c>
      <c r="D959">
        <v>11</v>
      </c>
      <c r="E959" t="s">
        <v>4619</v>
      </c>
      <c r="F959" t="s">
        <v>4616</v>
      </c>
      <c r="G959" t="s">
        <v>51</v>
      </c>
      <c r="H959" t="s">
        <v>52</v>
      </c>
      <c r="I959" t="s">
        <v>53</v>
      </c>
      <c r="J959" t="s">
        <v>38</v>
      </c>
      <c r="K959" t="s">
        <v>118</v>
      </c>
      <c r="L959" t="s">
        <v>48</v>
      </c>
      <c r="M959" t="s">
        <v>49</v>
      </c>
      <c r="N959">
        <v>1</v>
      </c>
      <c r="O959">
        <v>17062</v>
      </c>
      <c r="P959">
        <v>0.1</v>
      </c>
      <c r="Q959">
        <v>13181</v>
      </c>
      <c r="R959">
        <v>15355.800000000001</v>
      </c>
      <c r="S959">
        <v>13181</v>
      </c>
      <c r="T959">
        <v>2174.8000000000011</v>
      </c>
      <c r="U959">
        <v>0.14162726787272567</v>
      </c>
      <c r="V959" t="s">
        <v>42</v>
      </c>
    </row>
    <row r="960" spans="1:22" x14ac:dyDescent="0.3">
      <c r="A960" t="s">
        <v>2740</v>
      </c>
      <c r="B960" s="33">
        <v>45599</v>
      </c>
      <c r="C960">
        <v>2024</v>
      </c>
      <c r="D960">
        <v>11</v>
      </c>
      <c r="E960" t="s">
        <v>4619</v>
      </c>
      <c r="F960" t="s">
        <v>4616</v>
      </c>
      <c r="G960" t="s">
        <v>51</v>
      </c>
      <c r="H960" t="s">
        <v>106</v>
      </c>
      <c r="I960" t="s">
        <v>107</v>
      </c>
      <c r="J960" t="s">
        <v>81</v>
      </c>
      <c r="K960" t="s">
        <v>130</v>
      </c>
      <c r="L960" t="s">
        <v>40</v>
      </c>
      <c r="M960" t="s">
        <v>56</v>
      </c>
      <c r="N960">
        <v>1</v>
      </c>
      <c r="O960">
        <v>13176</v>
      </c>
      <c r="P960">
        <v>0.35</v>
      </c>
      <c r="Q960">
        <v>8076</v>
      </c>
      <c r="R960">
        <v>8564.4</v>
      </c>
      <c r="S960">
        <v>8076</v>
      </c>
      <c r="T960">
        <v>488.39999999999964</v>
      </c>
      <c r="U960">
        <v>5.7026761944794689E-2</v>
      </c>
      <c r="V960" t="s">
        <v>42</v>
      </c>
    </row>
    <row r="961" spans="1:22" x14ac:dyDescent="0.3">
      <c r="A961" t="s">
        <v>2739</v>
      </c>
      <c r="B961" s="33">
        <v>45599</v>
      </c>
      <c r="C961">
        <v>2024</v>
      </c>
      <c r="D961">
        <v>11</v>
      </c>
      <c r="E961" t="s">
        <v>4619</v>
      </c>
      <c r="F961" t="s">
        <v>4616</v>
      </c>
      <c r="G961" t="s">
        <v>51</v>
      </c>
      <c r="H961" t="s">
        <v>106</v>
      </c>
      <c r="I961" t="s">
        <v>107</v>
      </c>
      <c r="J961" t="s">
        <v>46</v>
      </c>
      <c r="K961" t="s">
        <v>89</v>
      </c>
      <c r="L961" t="s">
        <v>76</v>
      </c>
      <c r="M961" t="s">
        <v>41</v>
      </c>
      <c r="N961">
        <v>3</v>
      </c>
      <c r="O961">
        <v>2035</v>
      </c>
      <c r="P961">
        <v>0.05</v>
      </c>
      <c r="Q961">
        <v>1197</v>
      </c>
      <c r="R961">
        <v>5799.75</v>
      </c>
      <c r="S961">
        <v>3591</v>
      </c>
      <c r="T961">
        <v>2208.75</v>
      </c>
      <c r="U961">
        <v>0.38083538083538082</v>
      </c>
      <c r="V961" t="s">
        <v>42</v>
      </c>
    </row>
    <row r="962" spans="1:22" x14ac:dyDescent="0.3">
      <c r="A962" t="s">
        <v>2737</v>
      </c>
      <c r="B962" s="33">
        <v>45599</v>
      </c>
      <c r="C962">
        <v>2024</v>
      </c>
      <c r="D962">
        <v>11</v>
      </c>
      <c r="E962" t="s">
        <v>4619</v>
      </c>
      <c r="F962" t="s">
        <v>4616</v>
      </c>
      <c r="G962" t="s">
        <v>51</v>
      </c>
      <c r="H962" t="s">
        <v>106</v>
      </c>
      <c r="I962" t="s">
        <v>107</v>
      </c>
      <c r="J962" t="s">
        <v>46</v>
      </c>
      <c r="K962" t="s">
        <v>47</v>
      </c>
      <c r="L962" t="s">
        <v>40</v>
      </c>
      <c r="M962" t="s">
        <v>56</v>
      </c>
      <c r="N962">
        <v>5</v>
      </c>
      <c r="O962">
        <v>484</v>
      </c>
      <c r="P962">
        <v>0.1</v>
      </c>
      <c r="Q962">
        <v>218</v>
      </c>
      <c r="R962">
        <v>2178</v>
      </c>
      <c r="S962">
        <v>1090</v>
      </c>
      <c r="T962">
        <v>1088</v>
      </c>
      <c r="U962">
        <v>0.49954086317722679</v>
      </c>
      <c r="V962" t="s">
        <v>120</v>
      </c>
    </row>
    <row r="963" spans="1:22" x14ac:dyDescent="0.3">
      <c r="A963" t="s">
        <v>2736</v>
      </c>
      <c r="B963" s="33">
        <v>45599</v>
      </c>
      <c r="C963">
        <v>2024</v>
      </c>
      <c r="D963">
        <v>11</v>
      </c>
      <c r="E963" t="s">
        <v>4619</v>
      </c>
      <c r="F963" t="s">
        <v>4616</v>
      </c>
      <c r="G963" t="s">
        <v>51</v>
      </c>
      <c r="H963" t="s">
        <v>106</v>
      </c>
      <c r="I963" t="s">
        <v>107</v>
      </c>
      <c r="J963" t="s">
        <v>38</v>
      </c>
      <c r="K963" t="s">
        <v>118</v>
      </c>
      <c r="L963" t="s">
        <v>40</v>
      </c>
      <c r="M963" t="s">
        <v>56</v>
      </c>
      <c r="N963">
        <v>1</v>
      </c>
      <c r="O963">
        <v>19734</v>
      </c>
      <c r="P963">
        <v>0.05</v>
      </c>
      <c r="Q963">
        <v>15436</v>
      </c>
      <c r="R963">
        <v>18747.3</v>
      </c>
      <c r="S963">
        <v>15436</v>
      </c>
      <c r="T963">
        <v>3311.2999999999993</v>
      </c>
      <c r="U963">
        <v>0.17662810111322694</v>
      </c>
      <c r="V963" t="s">
        <v>42</v>
      </c>
    </row>
    <row r="964" spans="1:22" x14ac:dyDescent="0.3">
      <c r="A964" t="s">
        <v>2732</v>
      </c>
      <c r="B964" s="33">
        <v>45598</v>
      </c>
      <c r="C964">
        <v>2024</v>
      </c>
      <c r="D964">
        <v>11</v>
      </c>
      <c r="E964" t="s">
        <v>4619</v>
      </c>
      <c r="F964" t="s">
        <v>4616</v>
      </c>
      <c r="G964" t="s">
        <v>51</v>
      </c>
      <c r="H964" t="s">
        <v>79</v>
      </c>
      <c r="I964" t="s">
        <v>80</v>
      </c>
      <c r="J964" t="s">
        <v>38</v>
      </c>
      <c r="K964" t="s">
        <v>104</v>
      </c>
      <c r="L964" t="s">
        <v>40</v>
      </c>
      <c r="M964" t="s">
        <v>41</v>
      </c>
      <c r="N964">
        <v>2</v>
      </c>
      <c r="O964">
        <v>1565</v>
      </c>
      <c r="P964">
        <v>0.2</v>
      </c>
      <c r="Q964">
        <v>770</v>
      </c>
      <c r="R964">
        <v>2504</v>
      </c>
      <c r="S964">
        <v>1540</v>
      </c>
      <c r="T964">
        <v>964</v>
      </c>
      <c r="U964">
        <v>0.38498402555910544</v>
      </c>
      <c r="V964" t="s">
        <v>42</v>
      </c>
    </row>
    <row r="965" spans="1:22" x14ac:dyDescent="0.3">
      <c r="A965" t="s">
        <v>2728</v>
      </c>
      <c r="B965" s="33">
        <v>45597</v>
      </c>
      <c r="C965">
        <v>2024</v>
      </c>
      <c r="D965">
        <v>11</v>
      </c>
      <c r="E965" t="s">
        <v>4619</v>
      </c>
      <c r="F965" t="s">
        <v>4616</v>
      </c>
      <c r="G965" t="s">
        <v>51</v>
      </c>
      <c r="H965" t="s">
        <v>52</v>
      </c>
      <c r="I965" t="s">
        <v>53</v>
      </c>
      <c r="J965" t="s">
        <v>38</v>
      </c>
      <c r="K965" t="s">
        <v>118</v>
      </c>
      <c r="L965" t="s">
        <v>40</v>
      </c>
      <c r="M965" t="s">
        <v>49</v>
      </c>
      <c r="N965">
        <v>1</v>
      </c>
      <c r="O965">
        <v>19790</v>
      </c>
      <c r="P965">
        <v>0</v>
      </c>
      <c r="Q965">
        <v>15184</v>
      </c>
      <c r="R965">
        <v>19790</v>
      </c>
      <c r="S965">
        <v>15184</v>
      </c>
      <c r="T965">
        <v>4606</v>
      </c>
      <c r="U965">
        <v>0.23274381000505306</v>
      </c>
      <c r="V965" t="s">
        <v>42</v>
      </c>
    </row>
    <row r="966" spans="1:22" x14ac:dyDescent="0.3">
      <c r="A966" t="s">
        <v>1051</v>
      </c>
      <c r="B966" s="33">
        <v>45196</v>
      </c>
      <c r="C966">
        <v>2023</v>
      </c>
      <c r="D966">
        <v>9</v>
      </c>
      <c r="E966" t="s">
        <v>4623</v>
      </c>
      <c r="F966" t="s">
        <v>4624</v>
      </c>
      <c r="G966" t="s">
        <v>51</v>
      </c>
      <c r="H966" t="s">
        <v>79</v>
      </c>
      <c r="I966" t="s">
        <v>80</v>
      </c>
      <c r="J966" t="s">
        <v>54</v>
      </c>
      <c r="K966" t="s">
        <v>99</v>
      </c>
      <c r="L966" t="s">
        <v>40</v>
      </c>
      <c r="M966" t="s">
        <v>41</v>
      </c>
      <c r="N966">
        <v>4</v>
      </c>
      <c r="O966">
        <v>1843</v>
      </c>
      <c r="P966">
        <v>0.1</v>
      </c>
      <c r="Q966">
        <v>982</v>
      </c>
      <c r="R966">
        <v>6634.8</v>
      </c>
      <c r="S966">
        <v>3928</v>
      </c>
      <c r="T966">
        <v>2706.8</v>
      </c>
      <c r="U966">
        <v>0.40797009706396575</v>
      </c>
      <c r="V966" t="s">
        <v>120</v>
      </c>
    </row>
    <row r="967" spans="1:22" x14ac:dyDescent="0.3">
      <c r="A967" t="s">
        <v>2725</v>
      </c>
      <c r="B967" s="33">
        <v>45596</v>
      </c>
      <c r="C967">
        <v>2024</v>
      </c>
      <c r="D967">
        <v>10</v>
      </c>
      <c r="E967" t="s">
        <v>4621</v>
      </c>
      <c r="F967" t="s">
        <v>4616</v>
      </c>
      <c r="G967" t="s">
        <v>51</v>
      </c>
      <c r="H967" t="s">
        <v>106</v>
      </c>
      <c r="I967" t="s">
        <v>107</v>
      </c>
      <c r="J967" t="s">
        <v>38</v>
      </c>
      <c r="K967" t="s">
        <v>39</v>
      </c>
      <c r="L967" t="s">
        <v>40</v>
      </c>
      <c r="M967" t="s">
        <v>49</v>
      </c>
      <c r="N967">
        <v>1</v>
      </c>
      <c r="O967">
        <v>48473</v>
      </c>
      <c r="P967">
        <v>0.05</v>
      </c>
      <c r="Q967">
        <v>41947</v>
      </c>
      <c r="R967">
        <v>46049.35</v>
      </c>
      <c r="S967">
        <v>41947</v>
      </c>
      <c r="T967">
        <v>4102.3499999999985</v>
      </c>
      <c r="U967">
        <v>8.9085948010123886E-2</v>
      </c>
      <c r="V967" t="s">
        <v>42</v>
      </c>
    </row>
    <row r="968" spans="1:22" x14ac:dyDescent="0.3">
      <c r="A968" t="s">
        <v>2723</v>
      </c>
      <c r="B968" s="33">
        <v>45596</v>
      </c>
      <c r="C968">
        <v>2024</v>
      </c>
      <c r="D968">
        <v>10</v>
      </c>
      <c r="E968" t="s">
        <v>4621</v>
      </c>
      <c r="F968" t="s">
        <v>4616</v>
      </c>
      <c r="G968" t="s">
        <v>51</v>
      </c>
      <c r="H968" t="s">
        <v>106</v>
      </c>
      <c r="I968" t="s">
        <v>107</v>
      </c>
      <c r="J968" t="s">
        <v>38</v>
      </c>
      <c r="K968" t="s">
        <v>118</v>
      </c>
      <c r="L968" t="s">
        <v>40</v>
      </c>
      <c r="M968" t="s">
        <v>49</v>
      </c>
      <c r="N968">
        <v>4</v>
      </c>
      <c r="O968">
        <v>16314</v>
      </c>
      <c r="P968">
        <v>0.05</v>
      </c>
      <c r="Q968">
        <v>12546</v>
      </c>
      <c r="R968">
        <v>61993.2</v>
      </c>
      <c r="S968">
        <v>50184</v>
      </c>
      <c r="T968">
        <v>11809.199999999997</v>
      </c>
      <c r="U968">
        <v>0.19049186039759194</v>
      </c>
      <c r="V968" t="s">
        <v>42</v>
      </c>
    </row>
    <row r="969" spans="1:22" x14ac:dyDescent="0.3">
      <c r="A969" t="s">
        <v>1054</v>
      </c>
      <c r="B969" s="33">
        <v>45197</v>
      </c>
      <c r="C969">
        <v>2023</v>
      </c>
      <c r="D969">
        <v>9</v>
      </c>
      <c r="E969" t="s">
        <v>4623</v>
      </c>
      <c r="F969" t="s">
        <v>4624</v>
      </c>
      <c r="G969" t="s">
        <v>51</v>
      </c>
      <c r="H969" t="s">
        <v>52</v>
      </c>
      <c r="I969" t="s">
        <v>53</v>
      </c>
      <c r="J969" t="s">
        <v>46</v>
      </c>
      <c r="K969" t="s">
        <v>66</v>
      </c>
      <c r="L969" t="s">
        <v>40</v>
      </c>
      <c r="M969" t="s">
        <v>49</v>
      </c>
      <c r="N969">
        <v>1</v>
      </c>
      <c r="O969">
        <v>310</v>
      </c>
      <c r="P969">
        <v>0.1</v>
      </c>
      <c r="Q969">
        <v>122</v>
      </c>
      <c r="R969">
        <v>279</v>
      </c>
      <c r="S969">
        <v>122</v>
      </c>
      <c r="T969">
        <v>157</v>
      </c>
      <c r="U969">
        <v>0.56272401433691754</v>
      </c>
      <c r="V969" t="s">
        <v>42</v>
      </c>
    </row>
    <row r="970" spans="1:22" x14ac:dyDescent="0.3">
      <c r="A970" t="s">
        <v>1055</v>
      </c>
      <c r="B970" s="33">
        <v>45197</v>
      </c>
      <c r="C970">
        <v>2023</v>
      </c>
      <c r="D970">
        <v>9</v>
      </c>
      <c r="E970" t="s">
        <v>4623</v>
      </c>
      <c r="F970" t="s">
        <v>4624</v>
      </c>
      <c r="G970" t="s">
        <v>51</v>
      </c>
      <c r="H970" t="s">
        <v>79</v>
      </c>
      <c r="I970" t="s">
        <v>80</v>
      </c>
      <c r="J970" t="s">
        <v>54</v>
      </c>
      <c r="K970" t="s">
        <v>84</v>
      </c>
      <c r="L970" t="s">
        <v>40</v>
      </c>
      <c r="M970" t="s">
        <v>41</v>
      </c>
      <c r="N970">
        <v>4</v>
      </c>
      <c r="O970">
        <v>2192</v>
      </c>
      <c r="P970">
        <v>0.1</v>
      </c>
      <c r="Q970">
        <v>1107</v>
      </c>
      <c r="R970">
        <v>7891.2</v>
      </c>
      <c r="S970">
        <v>4428</v>
      </c>
      <c r="T970">
        <v>3463.2</v>
      </c>
      <c r="U970">
        <v>0.43886861313868614</v>
      </c>
      <c r="V970" t="s">
        <v>42</v>
      </c>
    </row>
    <row r="971" spans="1:22" x14ac:dyDescent="0.3">
      <c r="A971" t="s">
        <v>1056</v>
      </c>
      <c r="B971" s="33">
        <v>45197</v>
      </c>
      <c r="C971">
        <v>2023</v>
      </c>
      <c r="D971">
        <v>9</v>
      </c>
      <c r="E971" t="s">
        <v>4623</v>
      </c>
      <c r="F971" t="s">
        <v>4624</v>
      </c>
      <c r="G971" t="s">
        <v>51</v>
      </c>
      <c r="H971" t="s">
        <v>52</v>
      </c>
      <c r="I971" t="s">
        <v>53</v>
      </c>
      <c r="J971" t="s">
        <v>38</v>
      </c>
      <c r="K971" t="s">
        <v>104</v>
      </c>
      <c r="L971" t="s">
        <v>48</v>
      </c>
      <c r="M971" t="s">
        <v>41</v>
      </c>
      <c r="N971">
        <v>2</v>
      </c>
      <c r="O971">
        <v>1375</v>
      </c>
      <c r="P971">
        <v>0.1</v>
      </c>
      <c r="Q971">
        <v>690</v>
      </c>
      <c r="R971">
        <v>2475</v>
      </c>
      <c r="S971">
        <v>1380</v>
      </c>
      <c r="T971">
        <v>1095</v>
      </c>
      <c r="U971">
        <v>0.44242424242424244</v>
      </c>
      <c r="V971" t="s">
        <v>42</v>
      </c>
    </row>
    <row r="972" spans="1:22" x14ac:dyDescent="0.3">
      <c r="A972" t="s">
        <v>2718</v>
      </c>
      <c r="B972" s="33">
        <v>45595</v>
      </c>
      <c r="C972">
        <v>2024</v>
      </c>
      <c r="D972">
        <v>10</v>
      </c>
      <c r="E972" t="s">
        <v>4621</v>
      </c>
      <c r="F972" t="s">
        <v>4616</v>
      </c>
      <c r="G972" t="s">
        <v>51</v>
      </c>
      <c r="H972" t="s">
        <v>106</v>
      </c>
      <c r="I972" t="s">
        <v>107</v>
      </c>
      <c r="J972" t="s">
        <v>81</v>
      </c>
      <c r="K972" t="s">
        <v>82</v>
      </c>
      <c r="L972" t="s">
        <v>40</v>
      </c>
      <c r="M972" t="s">
        <v>41</v>
      </c>
      <c r="N972">
        <v>1</v>
      </c>
      <c r="O972">
        <v>6147</v>
      </c>
      <c r="P972">
        <v>0.4</v>
      </c>
      <c r="Q972">
        <v>3434</v>
      </c>
      <c r="R972">
        <v>3688.2</v>
      </c>
      <c r="S972">
        <v>3434</v>
      </c>
      <c r="T972">
        <v>254.19999999999982</v>
      </c>
      <c r="U972">
        <v>6.8922509625291423E-2</v>
      </c>
      <c r="V972" t="s">
        <v>42</v>
      </c>
    </row>
    <row r="973" spans="1:22" x14ac:dyDescent="0.3">
      <c r="A973" t="s">
        <v>1058</v>
      </c>
      <c r="B973" s="33">
        <v>45197</v>
      </c>
      <c r="C973">
        <v>2023</v>
      </c>
      <c r="D973">
        <v>9</v>
      </c>
      <c r="E973" t="s">
        <v>4623</v>
      </c>
      <c r="F973" t="s">
        <v>4624</v>
      </c>
      <c r="G973" t="s">
        <v>51</v>
      </c>
      <c r="H973" t="s">
        <v>106</v>
      </c>
      <c r="I973" t="s">
        <v>107</v>
      </c>
      <c r="J973" t="s">
        <v>46</v>
      </c>
      <c r="K973" t="s">
        <v>47</v>
      </c>
      <c r="L973" t="s">
        <v>40</v>
      </c>
      <c r="M973" t="s">
        <v>56</v>
      </c>
      <c r="N973">
        <v>3</v>
      </c>
      <c r="O973">
        <v>430</v>
      </c>
      <c r="P973">
        <v>0.1</v>
      </c>
      <c r="Q973">
        <v>188</v>
      </c>
      <c r="R973">
        <v>1161</v>
      </c>
      <c r="S973">
        <v>564</v>
      </c>
      <c r="T973">
        <v>597</v>
      </c>
      <c r="U973">
        <v>0.51421188630490955</v>
      </c>
      <c r="V973" t="s">
        <v>42</v>
      </c>
    </row>
    <row r="974" spans="1:22" x14ac:dyDescent="0.3">
      <c r="A974" t="s">
        <v>1059</v>
      </c>
      <c r="B974" s="33">
        <v>45198</v>
      </c>
      <c r="C974">
        <v>2023</v>
      </c>
      <c r="D974">
        <v>9</v>
      </c>
      <c r="E974" t="s">
        <v>4623</v>
      </c>
      <c r="F974" t="s">
        <v>4624</v>
      </c>
      <c r="G974" t="s">
        <v>51</v>
      </c>
      <c r="H974" t="s">
        <v>52</v>
      </c>
      <c r="I974" t="s">
        <v>53</v>
      </c>
      <c r="J974" t="s">
        <v>46</v>
      </c>
      <c r="K974" t="s">
        <v>89</v>
      </c>
      <c r="L974" t="s">
        <v>76</v>
      </c>
      <c r="M974" t="s">
        <v>41</v>
      </c>
      <c r="N974">
        <v>4</v>
      </c>
      <c r="O974">
        <v>2375</v>
      </c>
      <c r="P974">
        <v>0.15</v>
      </c>
      <c r="Q974">
        <v>1347</v>
      </c>
      <c r="R974">
        <v>8075</v>
      </c>
      <c r="S974">
        <v>5388</v>
      </c>
      <c r="T974">
        <v>2687</v>
      </c>
      <c r="U974">
        <v>0.33275541795665636</v>
      </c>
      <c r="V974" t="s">
        <v>42</v>
      </c>
    </row>
    <row r="975" spans="1:22" x14ac:dyDescent="0.3">
      <c r="A975" t="s">
        <v>2716</v>
      </c>
      <c r="B975" s="33">
        <v>45595</v>
      </c>
      <c r="C975">
        <v>2024</v>
      </c>
      <c r="D975">
        <v>10</v>
      </c>
      <c r="E975" t="s">
        <v>4621</v>
      </c>
      <c r="F975" t="s">
        <v>4616</v>
      </c>
      <c r="G975" t="s">
        <v>51</v>
      </c>
      <c r="H975" t="s">
        <v>106</v>
      </c>
      <c r="I975" t="s">
        <v>107</v>
      </c>
      <c r="J975" t="s">
        <v>54</v>
      </c>
      <c r="K975" t="s">
        <v>84</v>
      </c>
      <c r="L975" t="s">
        <v>48</v>
      </c>
      <c r="M975" t="s">
        <v>56</v>
      </c>
      <c r="N975">
        <v>4</v>
      </c>
      <c r="O975">
        <v>2236</v>
      </c>
      <c r="P975">
        <v>0.05</v>
      </c>
      <c r="Q975">
        <v>1151</v>
      </c>
      <c r="R975">
        <v>8496.7999999999993</v>
      </c>
      <c r="S975">
        <v>4604</v>
      </c>
      <c r="T975">
        <v>3892.7999999999993</v>
      </c>
      <c r="U975">
        <v>0.45814895019301377</v>
      </c>
      <c r="V975" t="s">
        <v>42</v>
      </c>
    </row>
    <row r="976" spans="1:22" x14ac:dyDescent="0.3">
      <c r="A976" t="s">
        <v>2715</v>
      </c>
      <c r="B976" s="33">
        <v>45594</v>
      </c>
      <c r="C976">
        <v>2024</v>
      </c>
      <c r="D976">
        <v>10</v>
      </c>
      <c r="E976" t="s">
        <v>4621</v>
      </c>
      <c r="F976" t="s">
        <v>4616</v>
      </c>
      <c r="G976" t="s">
        <v>51</v>
      </c>
      <c r="H976" t="s">
        <v>106</v>
      </c>
      <c r="I976" t="s">
        <v>107</v>
      </c>
      <c r="J976" t="s">
        <v>54</v>
      </c>
      <c r="K976" t="s">
        <v>55</v>
      </c>
      <c r="L976" t="s">
        <v>40</v>
      </c>
      <c r="M976" t="s">
        <v>56</v>
      </c>
      <c r="N976">
        <v>4</v>
      </c>
      <c r="O976">
        <v>2648</v>
      </c>
      <c r="P976">
        <v>0</v>
      </c>
      <c r="Q976">
        <v>1616</v>
      </c>
      <c r="R976">
        <v>10592</v>
      </c>
      <c r="S976">
        <v>6464</v>
      </c>
      <c r="T976">
        <v>4128</v>
      </c>
      <c r="U976">
        <v>0.38972809667673713</v>
      </c>
      <c r="V976" t="s">
        <v>42</v>
      </c>
    </row>
    <row r="977" spans="1:22" x14ac:dyDescent="0.3">
      <c r="A977" t="s">
        <v>2707</v>
      </c>
      <c r="B977" s="33">
        <v>45593</v>
      </c>
      <c r="C977">
        <v>2024</v>
      </c>
      <c r="D977">
        <v>10</v>
      </c>
      <c r="E977" t="s">
        <v>4621</v>
      </c>
      <c r="F977" t="s">
        <v>4616</v>
      </c>
      <c r="G977" t="s">
        <v>51</v>
      </c>
      <c r="H977" t="s">
        <v>79</v>
      </c>
      <c r="I977" t="s">
        <v>80</v>
      </c>
      <c r="J977" t="s">
        <v>38</v>
      </c>
      <c r="K977" t="s">
        <v>118</v>
      </c>
      <c r="L977" t="s">
        <v>76</v>
      </c>
      <c r="M977" t="s">
        <v>41</v>
      </c>
      <c r="N977">
        <v>1</v>
      </c>
      <c r="O977">
        <v>19026</v>
      </c>
      <c r="P977">
        <v>0.2</v>
      </c>
      <c r="Q977">
        <v>14403</v>
      </c>
      <c r="R977">
        <v>15220.800000000001</v>
      </c>
      <c r="S977">
        <v>14403</v>
      </c>
      <c r="T977">
        <v>817.80000000000109</v>
      </c>
      <c r="U977">
        <v>5.3729107537054628E-2</v>
      </c>
      <c r="V977" t="s">
        <v>120</v>
      </c>
    </row>
    <row r="978" spans="1:22" x14ac:dyDescent="0.3">
      <c r="A978" t="s">
        <v>2692</v>
      </c>
      <c r="B978" s="33">
        <v>45589</v>
      </c>
      <c r="C978">
        <v>2024</v>
      </c>
      <c r="D978">
        <v>10</v>
      </c>
      <c r="E978" t="s">
        <v>4621</v>
      </c>
      <c r="F978" t="s">
        <v>4616</v>
      </c>
      <c r="G978" t="s">
        <v>51</v>
      </c>
      <c r="H978" t="s">
        <v>79</v>
      </c>
      <c r="I978" t="s">
        <v>80</v>
      </c>
      <c r="J978" t="s">
        <v>81</v>
      </c>
      <c r="K978" t="s">
        <v>130</v>
      </c>
      <c r="L978" t="s">
        <v>40</v>
      </c>
      <c r="M978" t="s">
        <v>41</v>
      </c>
      <c r="N978">
        <v>3</v>
      </c>
      <c r="O978">
        <v>13150</v>
      </c>
      <c r="P978">
        <v>0.35</v>
      </c>
      <c r="Q978">
        <v>7785</v>
      </c>
      <c r="R978">
        <v>25642.5</v>
      </c>
      <c r="S978">
        <v>23355</v>
      </c>
      <c r="T978">
        <v>2287.5</v>
      </c>
      <c r="U978">
        <v>8.9207370576191866E-2</v>
      </c>
      <c r="V978" t="s">
        <v>42</v>
      </c>
    </row>
    <row r="979" spans="1:22" x14ac:dyDescent="0.3">
      <c r="A979" t="s">
        <v>2690</v>
      </c>
      <c r="B979" s="33">
        <v>45589</v>
      </c>
      <c r="C979">
        <v>2024</v>
      </c>
      <c r="D979">
        <v>10</v>
      </c>
      <c r="E979" t="s">
        <v>4621</v>
      </c>
      <c r="F979" t="s">
        <v>4616</v>
      </c>
      <c r="G979" t="s">
        <v>51</v>
      </c>
      <c r="H979" t="s">
        <v>106</v>
      </c>
      <c r="I979" t="s">
        <v>107</v>
      </c>
      <c r="J979" t="s">
        <v>81</v>
      </c>
      <c r="K979" t="s">
        <v>94</v>
      </c>
      <c r="L979" t="s">
        <v>40</v>
      </c>
      <c r="M979" t="s">
        <v>49</v>
      </c>
      <c r="N979">
        <v>3</v>
      </c>
      <c r="O979">
        <v>31439</v>
      </c>
      <c r="P979">
        <v>0.3</v>
      </c>
      <c r="Q979">
        <v>21404</v>
      </c>
      <c r="R979">
        <v>66021.899999999994</v>
      </c>
      <c r="S979">
        <v>64212</v>
      </c>
      <c r="T979">
        <v>1809.8999999999942</v>
      </c>
      <c r="U979">
        <v>2.7413630931554443E-2</v>
      </c>
      <c r="V979" t="s">
        <v>42</v>
      </c>
    </row>
    <row r="980" spans="1:22" x14ac:dyDescent="0.3">
      <c r="A980" t="s">
        <v>2688</v>
      </c>
      <c r="B980" s="33">
        <v>45589</v>
      </c>
      <c r="C980">
        <v>2024</v>
      </c>
      <c r="D980">
        <v>10</v>
      </c>
      <c r="E980" t="s">
        <v>4621</v>
      </c>
      <c r="F980" t="s">
        <v>4616</v>
      </c>
      <c r="G980" t="s">
        <v>51</v>
      </c>
      <c r="H980" t="s">
        <v>106</v>
      </c>
      <c r="I980" t="s">
        <v>107</v>
      </c>
      <c r="J980" t="s">
        <v>54</v>
      </c>
      <c r="K980" t="s">
        <v>55</v>
      </c>
      <c r="L980" t="s">
        <v>76</v>
      </c>
      <c r="M980" t="s">
        <v>49</v>
      </c>
      <c r="N980">
        <v>2</v>
      </c>
      <c r="O980">
        <v>2602</v>
      </c>
      <c r="P980">
        <v>0.1</v>
      </c>
      <c r="Q980">
        <v>1560</v>
      </c>
      <c r="R980">
        <v>4683.6000000000004</v>
      </c>
      <c r="S980">
        <v>3120</v>
      </c>
      <c r="T980">
        <v>1563.6000000000004</v>
      </c>
      <c r="U980">
        <v>0.33384575967204722</v>
      </c>
      <c r="V980" t="s">
        <v>42</v>
      </c>
    </row>
    <row r="981" spans="1:22" x14ac:dyDescent="0.3">
      <c r="A981" t="s">
        <v>2685</v>
      </c>
      <c r="B981" s="33">
        <v>45589</v>
      </c>
      <c r="C981">
        <v>2024</v>
      </c>
      <c r="D981">
        <v>10</v>
      </c>
      <c r="E981" t="s">
        <v>4621</v>
      </c>
      <c r="F981" t="s">
        <v>4616</v>
      </c>
      <c r="G981" t="s">
        <v>51</v>
      </c>
      <c r="H981" t="s">
        <v>106</v>
      </c>
      <c r="I981" t="s">
        <v>107</v>
      </c>
      <c r="J981" t="s">
        <v>38</v>
      </c>
      <c r="K981" t="s">
        <v>104</v>
      </c>
      <c r="L981" t="s">
        <v>40</v>
      </c>
      <c r="M981" t="s">
        <v>56</v>
      </c>
      <c r="N981">
        <v>3</v>
      </c>
      <c r="O981">
        <v>1350</v>
      </c>
      <c r="P981">
        <v>0.15</v>
      </c>
      <c r="Q981">
        <v>665</v>
      </c>
      <c r="R981">
        <v>3442.5</v>
      </c>
      <c r="S981">
        <v>1995</v>
      </c>
      <c r="T981">
        <v>1447.5</v>
      </c>
      <c r="U981">
        <v>0.420479302832244</v>
      </c>
      <c r="V981" t="s">
        <v>42</v>
      </c>
    </row>
    <row r="982" spans="1:22" x14ac:dyDescent="0.3">
      <c r="A982" t="s">
        <v>2682</v>
      </c>
      <c r="B982" s="33">
        <v>45588</v>
      </c>
      <c r="C982">
        <v>2024</v>
      </c>
      <c r="D982">
        <v>10</v>
      </c>
      <c r="E982" t="s">
        <v>4621</v>
      </c>
      <c r="F982" t="s">
        <v>4616</v>
      </c>
      <c r="G982" t="s">
        <v>51</v>
      </c>
      <c r="H982" t="s">
        <v>79</v>
      </c>
      <c r="I982" t="s">
        <v>80</v>
      </c>
      <c r="J982" t="s">
        <v>38</v>
      </c>
      <c r="K982" t="s">
        <v>39</v>
      </c>
      <c r="L982" t="s">
        <v>76</v>
      </c>
      <c r="M982" t="s">
        <v>49</v>
      </c>
      <c r="N982">
        <v>1</v>
      </c>
      <c r="O982">
        <v>55389</v>
      </c>
      <c r="P982">
        <v>0.1</v>
      </c>
      <c r="Q982">
        <v>48479</v>
      </c>
      <c r="R982">
        <v>49850.1</v>
      </c>
      <c r="S982">
        <v>48479</v>
      </c>
      <c r="T982">
        <v>1371.0999999999985</v>
      </c>
      <c r="U982">
        <v>2.7504458366181785E-2</v>
      </c>
      <c r="V982" t="s">
        <v>42</v>
      </c>
    </row>
    <row r="983" spans="1:22" x14ac:dyDescent="0.3">
      <c r="A983" t="s">
        <v>1068</v>
      </c>
      <c r="B983" s="33">
        <v>45199</v>
      </c>
      <c r="C983">
        <v>2023</v>
      </c>
      <c r="D983">
        <v>9</v>
      </c>
      <c r="E983" t="s">
        <v>4623</v>
      </c>
      <c r="F983" t="s">
        <v>4624</v>
      </c>
      <c r="G983" t="s">
        <v>51</v>
      </c>
      <c r="H983" t="s">
        <v>79</v>
      </c>
      <c r="I983" t="s">
        <v>80</v>
      </c>
      <c r="J983" t="s">
        <v>54</v>
      </c>
      <c r="K983" t="s">
        <v>55</v>
      </c>
      <c r="L983" t="s">
        <v>40</v>
      </c>
      <c r="M983" t="s">
        <v>41</v>
      </c>
      <c r="N983">
        <v>1</v>
      </c>
      <c r="O983">
        <v>2956</v>
      </c>
      <c r="P983">
        <v>0.05</v>
      </c>
      <c r="Q983">
        <v>1758</v>
      </c>
      <c r="R983">
        <v>2808.2</v>
      </c>
      <c r="S983">
        <v>1758</v>
      </c>
      <c r="T983">
        <v>1050.1999999999998</v>
      </c>
      <c r="U983">
        <v>0.37397621252047569</v>
      </c>
      <c r="V983" t="s">
        <v>42</v>
      </c>
    </row>
    <row r="984" spans="1:22" x14ac:dyDescent="0.3">
      <c r="A984" t="s">
        <v>1069</v>
      </c>
      <c r="B984" s="33">
        <v>45199</v>
      </c>
      <c r="C984">
        <v>2023</v>
      </c>
      <c r="D984">
        <v>9</v>
      </c>
      <c r="E984" t="s">
        <v>4623</v>
      </c>
      <c r="F984" t="s">
        <v>4624</v>
      </c>
      <c r="G984" t="s">
        <v>51</v>
      </c>
      <c r="H984" t="s">
        <v>79</v>
      </c>
      <c r="I984" t="s">
        <v>80</v>
      </c>
      <c r="J984" t="s">
        <v>38</v>
      </c>
      <c r="K984" t="s">
        <v>104</v>
      </c>
      <c r="L984" t="s">
        <v>76</v>
      </c>
      <c r="M984" t="s">
        <v>49</v>
      </c>
      <c r="N984">
        <v>2</v>
      </c>
      <c r="O984">
        <v>1460</v>
      </c>
      <c r="P984">
        <v>0.05</v>
      </c>
      <c r="Q984">
        <v>728</v>
      </c>
      <c r="R984">
        <v>2774</v>
      </c>
      <c r="S984">
        <v>1456</v>
      </c>
      <c r="T984">
        <v>1318</v>
      </c>
      <c r="U984">
        <v>0.47512617159336695</v>
      </c>
      <c r="V984" t="s">
        <v>42</v>
      </c>
    </row>
    <row r="985" spans="1:22" x14ac:dyDescent="0.3">
      <c r="A985" t="s">
        <v>2680</v>
      </c>
      <c r="B985" s="33">
        <v>45588</v>
      </c>
      <c r="C985">
        <v>2024</v>
      </c>
      <c r="D985">
        <v>10</v>
      </c>
      <c r="E985" t="s">
        <v>4621</v>
      </c>
      <c r="F985" t="s">
        <v>4616</v>
      </c>
      <c r="G985" t="s">
        <v>51</v>
      </c>
      <c r="H985" t="s">
        <v>52</v>
      </c>
      <c r="I985" t="s">
        <v>53</v>
      </c>
      <c r="J985" t="s">
        <v>46</v>
      </c>
      <c r="K985" t="s">
        <v>89</v>
      </c>
      <c r="L985" t="s">
        <v>48</v>
      </c>
      <c r="M985" t="s">
        <v>56</v>
      </c>
      <c r="N985">
        <v>1</v>
      </c>
      <c r="O985">
        <v>2065</v>
      </c>
      <c r="P985">
        <v>0</v>
      </c>
      <c r="Q985">
        <v>1215</v>
      </c>
      <c r="R985">
        <v>2065</v>
      </c>
      <c r="S985">
        <v>1215</v>
      </c>
      <c r="T985">
        <v>850</v>
      </c>
      <c r="U985">
        <v>0.41162227602905571</v>
      </c>
      <c r="V985" t="s">
        <v>42</v>
      </c>
    </row>
    <row r="986" spans="1:22" x14ac:dyDescent="0.3">
      <c r="A986" t="s">
        <v>2679</v>
      </c>
      <c r="B986" s="33">
        <v>45587</v>
      </c>
      <c r="C986">
        <v>2024</v>
      </c>
      <c r="D986">
        <v>10</v>
      </c>
      <c r="E986" t="s">
        <v>4621</v>
      </c>
      <c r="F986" t="s">
        <v>4616</v>
      </c>
      <c r="G986" t="s">
        <v>51</v>
      </c>
      <c r="H986" t="s">
        <v>52</v>
      </c>
      <c r="I986" t="s">
        <v>53</v>
      </c>
      <c r="J986" t="s">
        <v>81</v>
      </c>
      <c r="K986" t="s">
        <v>94</v>
      </c>
      <c r="L986" t="s">
        <v>40</v>
      </c>
      <c r="M986" t="s">
        <v>56</v>
      </c>
      <c r="N986">
        <v>5</v>
      </c>
      <c r="O986">
        <v>30274</v>
      </c>
      <c r="P986">
        <v>0.3</v>
      </c>
      <c r="Q986">
        <v>20752</v>
      </c>
      <c r="R986">
        <v>105959</v>
      </c>
      <c r="S986">
        <v>103760</v>
      </c>
      <c r="T986">
        <v>2199</v>
      </c>
      <c r="U986">
        <v>2.0753310242641022E-2</v>
      </c>
      <c r="V986" t="s">
        <v>42</v>
      </c>
    </row>
    <row r="987" spans="1:22" x14ac:dyDescent="0.3">
      <c r="A987" t="s">
        <v>2678</v>
      </c>
      <c r="B987" s="33">
        <v>45587</v>
      </c>
      <c r="C987">
        <v>2024</v>
      </c>
      <c r="D987">
        <v>10</v>
      </c>
      <c r="E987" t="s">
        <v>4621</v>
      </c>
      <c r="F987" t="s">
        <v>4616</v>
      </c>
      <c r="G987" t="s">
        <v>51</v>
      </c>
      <c r="H987" t="s">
        <v>106</v>
      </c>
      <c r="I987" t="s">
        <v>107</v>
      </c>
      <c r="J987" t="s">
        <v>38</v>
      </c>
      <c r="K987" t="s">
        <v>104</v>
      </c>
      <c r="L987" t="s">
        <v>76</v>
      </c>
      <c r="M987" t="s">
        <v>49</v>
      </c>
      <c r="N987">
        <v>3</v>
      </c>
      <c r="O987">
        <v>1374</v>
      </c>
      <c r="P987">
        <v>0</v>
      </c>
      <c r="Q987">
        <v>687</v>
      </c>
      <c r="R987">
        <v>4122</v>
      </c>
      <c r="S987">
        <v>2061</v>
      </c>
      <c r="T987">
        <v>2061</v>
      </c>
      <c r="U987">
        <v>0.5</v>
      </c>
      <c r="V987" t="s">
        <v>42</v>
      </c>
    </row>
    <row r="988" spans="1:22" x14ac:dyDescent="0.3">
      <c r="A988" t="s">
        <v>1073</v>
      </c>
      <c r="B988" s="33">
        <v>45200</v>
      </c>
      <c r="C988">
        <v>2023</v>
      </c>
      <c r="D988">
        <v>10</v>
      </c>
      <c r="E988" t="s">
        <v>4621</v>
      </c>
      <c r="F988" t="s">
        <v>4616</v>
      </c>
      <c r="G988" t="s">
        <v>51</v>
      </c>
      <c r="H988" t="s">
        <v>79</v>
      </c>
      <c r="I988" t="s">
        <v>80</v>
      </c>
      <c r="J988" t="s">
        <v>46</v>
      </c>
      <c r="K988" t="s">
        <v>89</v>
      </c>
      <c r="L988" t="s">
        <v>40</v>
      </c>
      <c r="M988" t="s">
        <v>56</v>
      </c>
      <c r="N988">
        <v>2</v>
      </c>
      <c r="O988">
        <v>2379</v>
      </c>
      <c r="P988">
        <v>0</v>
      </c>
      <c r="Q988">
        <v>1414</v>
      </c>
      <c r="R988">
        <v>4758</v>
      </c>
      <c r="S988">
        <v>2828</v>
      </c>
      <c r="T988">
        <v>1930</v>
      </c>
      <c r="U988">
        <v>0.40563261874737283</v>
      </c>
      <c r="V988" t="s">
        <v>42</v>
      </c>
    </row>
    <row r="989" spans="1:22" x14ac:dyDescent="0.3">
      <c r="A989" t="s">
        <v>2677</v>
      </c>
      <c r="B989" s="33">
        <v>45587</v>
      </c>
      <c r="C989">
        <v>2024</v>
      </c>
      <c r="D989">
        <v>10</v>
      </c>
      <c r="E989" t="s">
        <v>4621</v>
      </c>
      <c r="F989" t="s">
        <v>4616</v>
      </c>
      <c r="G989" t="s">
        <v>51</v>
      </c>
      <c r="H989" t="s">
        <v>52</v>
      </c>
      <c r="I989" t="s">
        <v>53</v>
      </c>
      <c r="J989" t="s">
        <v>46</v>
      </c>
      <c r="K989" t="s">
        <v>47</v>
      </c>
      <c r="L989" t="s">
        <v>40</v>
      </c>
      <c r="M989" t="s">
        <v>49</v>
      </c>
      <c r="N989">
        <v>4</v>
      </c>
      <c r="O989">
        <v>406</v>
      </c>
      <c r="P989">
        <v>0.1</v>
      </c>
      <c r="Q989">
        <v>179</v>
      </c>
      <c r="R989">
        <v>1461.6000000000001</v>
      </c>
      <c r="S989">
        <v>716</v>
      </c>
      <c r="T989">
        <v>745.60000000000014</v>
      </c>
      <c r="U989">
        <v>0.51012588943623427</v>
      </c>
      <c r="V989" t="s">
        <v>42</v>
      </c>
    </row>
    <row r="990" spans="1:22" x14ac:dyDescent="0.3">
      <c r="A990" t="s">
        <v>2675</v>
      </c>
      <c r="B990" s="33">
        <v>45586</v>
      </c>
      <c r="C990">
        <v>2024</v>
      </c>
      <c r="D990">
        <v>10</v>
      </c>
      <c r="E990" t="s">
        <v>4621</v>
      </c>
      <c r="F990" t="s">
        <v>4616</v>
      </c>
      <c r="G990" t="s">
        <v>51</v>
      </c>
      <c r="H990" t="s">
        <v>79</v>
      </c>
      <c r="I990" t="s">
        <v>80</v>
      </c>
      <c r="J990" t="s">
        <v>38</v>
      </c>
      <c r="K990" t="s">
        <v>118</v>
      </c>
      <c r="L990" t="s">
        <v>76</v>
      </c>
      <c r="M990" t="s">
        <v>49</v>
      </c>
      <c r="N990">
        <v>3</v>
      </c>
      <c r="O990">
        <v>17865</v>
      </c>
      <c r="P990">
        <v>0.05</v>
      </c>
      <c r="Q990">
        <v>13708</v>
      </c>
      <c r="R990">
        <v>50915.25</v>
      </c>
      <c r="S990">
        <v>41124</v>
      </c>
      <c r="T990">
        <v>9791.25</v>
      </c>
      <c r="U990">
        <v>0.19230485954601029</v>
      </c>
      <c r="V990" t="s">
        <v>42</v>
      </c>
    </row>
    <row r="991" spans="1:22" x14ac:dyDescent="0.3">
      <c r="A991" t="s">
        <v>1076</v>
      </c>
      <c r="B991" s="33">
        <v>45201</v>
      </c>
      <c r="C991">
        <v>2023</v>
      </c>
      <c r="D991">
        <v>10</v>
      </c>
      <c r="E991" t="s">
        <v>4621</v>
      </c>
      <c r="F991" t="s">
        <v>4616</v>
      </c>
      <c r="G991" t="s">
        <v>51</v>
      </c>
      <c r="H991" t="s">
        <v>52</v>
      </c>
      <c r="I991" t="s">
        <v>53</v>
      </c>
      <c r="J991" t="s">
        <v>81</v>
      </c>
      <c r="K991" t="s">
        <v>146</v>
      </c>
      <c r="L991" t="s">
        <v>40</v>
      </c>
      <c r="M991" t="s">
        <v>41</v>
      </c>
      <c r="N991">
        <v>3</v>
      </c>
      <c r="O991">
        <v>8642</v>
      </c>
      <c r="P991">
        <v>0.3</v>
      </c>
      <c r="Q991">
        <v>5436</v>
      </c>
      <c r="R991">
        <v>18148.199999999997</v>
      </c>
      <c r="S991">
        <v>16308</v>
      </c>
      <c r="T991">
        <v>1840.1999999999971</v>
      </c>
      <c r="U991">
        <v>0.10139848580024451</v>
      </c>
      <c r="V991" t="s">
        <v>42</v>
      </c>
    </row>
    <row r="992" spans="1:22" x14ac:dyDescent="0.3">
      <c r="A992" t="s">
        <v>1077</v>
      </c>
      <c r="B992" s="33">
        <v>45201</v>
      </c>
      <c r="C992">
        <v>2023</v>
      </c>
      <c r="D992">
        <v>10</v>
      </c>
      <c r="E992" t="s">
        <v>4621</v>
      </c>
      <c r="F992" t="s">
        <v>4616</v>
      </c>
      <c r="G992" t="s">
        <v>51</v>
      </c>
      <c r="H992" t="s">
        <v>79</v>
      </c>
      <c r="I992" t="s">
        <v>80</v>
      </c>
      <c r="J992" t="s">
        <v>46</v>
      </c>
      <c r="K992" t="s">
        <v>89</v>
      </c>
      <c r="L992" t="s">
        <v>76</v>
      </c>
      <c r="M992" t="s">
        <v>49</v>
      </c>
      <c r="N992">
        <v>1</v>
      </c>
      <c r="O992">
        <v>1983</v>
      </c>
      <c r="P992">
        <v>0.05</v>
      </c>
      <c r="Q992">
        <v>1148</v>
      </c>
      <c r="R992">
        <v>1883.85</v>
      </c>
      <c r="S992">
        <v>1148</v>
      </c>
      <c r="T992">
        <v>735.84999999999991</v>
      </c>
      <c r="U992">
        <v>0.39060965575815482</v>
      </c>
      <c r="V992" t="s">
        <v>42</v>
      </c>
    </row>
    <row r="993" spans="1:22" x14ac:dyDescent="0.3">
      <c r="A993" t="s">
        <v>2674</v>
      </c>
      <c r="B993" s="33">
        <v>45586</v>
      </c>
      <c r="C993">
        <v>2024</v>
      </c>
      <c r="D993">
        <v>10</v>
      </c>
      <c r="E993" t="s">
        <v>4621</v>
      </c>
      <c r="F993" t="s">
        <v>4616</v>
      </c>
      <c r="G993" t="s">
        <v>51</v>
      </c>
      <c r="H993" t="s">
        <v>106</v>
      </c>
      <c r="I993" t="s">
        <v>107</v>
      </c>
      <c r="J993" t="s">
        <v>46</v>
      </c>
      <c r="K993" t="s">
        <v>61</v>
      </c>
      <c r="L993" t="s">
        <v>48</v>
      </c>
      <c r="M993" t="s">
        <v>41</v>
      </c>
      <c r="N993">
        <v>2</v>
      </c>
      <c r="O993">
        <v>262</v>
      </c>
      <c r="P993">
        <v>0.1</v>
      </c>
      <c r="Q993">
        <v>112</v>
      </c>
      <c r="R993">
        <v>471.6</v>
      </c>
      <c r="S993">
        <v>224</v>
      </c>
      <c r="T993">
        <v>247.60000000000002</v>
      </c>
      <c r="U993">
        <v>0.52502120441051736</v>
      </c>
      <c r="V993" t="s">
        <v>42</v>
      </c>
    </row>
    <row r="994" spans="1:22" x14ac:dyDescent="0.3">
      <c r="A994" t="s">
        <v>2673</v>
      </c>
      <c r="B994" s="33">
        <v>45586</v>
      </c>
      <c r="C994">
        <v>2024</v>
      </c>
      <c r="D994">
        <v>10</v>
      </c>
      <c r="E994" t="s">
        <v>4621</v>
      </c>
      <c r="F994" t="s">
        <v>4616</v>
      </c>
      <c r="G994" t="s">
        <v>51</v>
      </c>
      <c r="H994" t="s">
        <v>79</v>
      </c>
      <c r="I994" t="s">
        <v>80</v>
      </c>
      <c r="J994" t="s">
        <v>81</v>
      </c>
      <c r="K994" t="s">
        <v>130</v>
      </c>
      <c r="L994" t="s">
        <v>40</v>
      </c>
      <c r="M994" t="s">
        <v>49</v>
      </c>
      <c r="N994">
        <v>1</v>
      </c>
      <c r="O994">
        <v>15088</v>
      </c>
      <c r="P994">
        <v>0.35</v>
      </c>
      <c r="Q994">
        <v>9006</v>
      </c>
      <c r="R994">
        <v>9807.2000000000007</v>
      </c>
      <c r="S994">
        <v>9006</v>
      </c>
      <c r="T994">
        <v>801.20000000000073</v>
      </c>
      <c r="U994">
        <v>8.1695081164858546E-2</v>
      </c>
      <c r="V994" t="s">
        <v>42</v>
      </c>
    </row>
    <row r="995" spans="1:22" x14ac:dyDescent="0.3">
      <c r="A995" t="s">
        <v>2666</v>
      </c>
      <c r="B995" s="33">
        <v>45585</v>
      </c>
      <c r="C995">
        <v>2024</v>
      </c>
      <c r="D995">
        <v>10</v>
      </c>
      <c r="E995" t="s">
        <v>4621</v>
      </c>
      <c r="F995" t="s">
        <v>4616</v>
      </c>
      <c r="G995" t="s">
        <v>51</v>
      </c>
      <c r="H995" t="s">
        <v>79</v>
      </c>
      <c r="I995" t="s">
        <v>80</v>
      </c>
      <c r="J995" t="s">
        <v>81</v>
      </c>
      <c r="K995" t="s">
        <v>146</v>
      </c>
      <c r="L995" t="s">
        <v>76</v>
      </c>
      <c r="M995" t="s">
        <v>56</v>
      </c>
      <c r="N995">
        <v>2</v>
      </c>
      <c r="O995">
        <v>8215</v>
      </c>
      <c r="P995">
        <v>0.3</v>
      </c>
      <c r="Q995">
        <v>5118</v>
      </c>
      <c r="R995">
        <v>11501</v>
      </c>
      <c r="S995">
        <v>10236</v>
      </c>
      <c r="T995">
        <v>1265</v>
      </c>
      <c r="U995">
        <v>0.1099904356142944</v>
      </c>
      <c r="V995" t="s">
        <v>42</v>
      </c>
    </row>
    <row r="996" spans="1:22" x14ac:dyDescent="0.3">
      <c r="A996" t="s">
        <v>2665</v>
      </c>
      <c r="B996" s="33">
        <v>45585</v>
      </c>
      <c r="C996">
        <v>2024</v>
      </c>
      <c r="D996">
        <v>10</v>
      </c>
      <c r="E996" t="s">
        <v>4621</v>
      </c>
      <c r="F996" t="s">
        <v>4616</v>
      </c>
      <c r="G996" t="s">
        <v>51</v>
      </c>
      <c r="H996" t="s">
        <v>52</v>
      </c>
      <c r="I996" t="s">
        <v>53</v>
      </c>
      <c r="J996" t="s">
        <v>46</v>
      </c>
      <c r="K996" t="s">
        <v>47</v>
      </c>
      <c r="L996" t="s">
        <v>40</v>
      </c>
      <c r="M996" t="s">
        <v>56</v>
      </c>
      <c r="N996">
        <v>3</v>
      </c>
      <c r="O996">
        <v>479</v>
      </c>
      <c r="P996">
        <v>0.15</v>
      </c>
      <c r="Q996">
        <v>220</v>
      </c>
      <c r="R996">
        <v>1221.45</v>
      </c>
      <c r="S996">
        <v>660</v>
      </c>
      <c r="T996">
        <v>561.45000000000005</v>
      </c>
      <c r="U996">
        <v>0.45965860248065826</v>
      </c>
      <c r="V996" t="s">
        <v>42</v>
      </c>
    </row>
    <row r="997" spans="1:22" x14ac:dyDescent="0.3">
      <c r="A997" t="s">
        <v>2661</v>
      </c>
      <c r="B997" s="33">
        <v>45584</v>
      </c>
      <c r="C997">
        <v>2024</v>
      </c>
      <c r="D997">
        <v>10</v>
      </c>
      <c r="E997" t="s">
        <v>4621</v>
      </c>
      <c r="F997" t="s">
        <v>4616</v>
      </c>
      <c r="G997" t="s">
        <v>51</v>
      </c>
      <c r="H997" t="s">
        <v>106</v>
      </c>
      <c r="I997" t="s">
        <v>107</v>
      </c>
      <c r="J997" t="s">
        <v>46</v>
      </c>
      <c r="K997" t="s">
        <v>47</v>
      </c>
      <c r="L997" t="s">
        <v>76</v>
      </c>
      <c r="M997" t="s">
        <v>49</v>
      </c>
      <c r="N997">
        <v>1</v>
      </c>
      <c r="O997">
        <v>465</v>
      </c>
      <c r="P997">
        <v>0</v>
      </c>
      <c r="Q997">
        <v>206</v>
      </c>
      <c r="R997">
        <v>465</v>
      </c>
      <c r="S997">
        <v>206</v>
      </c>
      <c r="T997">
        <v>259</v>
      </c>
      <c r="U997">
        <v>0.55698924731182797</v>
      </c>
      <c r="V997" t="s">
        <v>42</v>
      </c>
    </row>
    <row r="998" spans="1:22" x14ac:dyDescent="0.3">
      <c r="A998" t="s">
        <v>2654</v>
      </c>
      <c r="B998" s="33">
        <v>45583</v>
      </c>
      <c r="C998">
        <v>2024</v>
      </c>
      <c r="D998">
        <v>10</v>
      </c>
      <c r="E998" t="s">
        <v>4621</v>
      </c>
      <c r="F998" t="s">
        <v>4616</v>
      </c>
      <c r="G998" t="s">
        <v>51</v>
      </c>
      <c r="H998" t="s">
        <v>52</v>
      </c>
      <c r="I998" t="s">
        <v>53</v>
      </c>
      <c r="J998" t="s">
        <v>46</v>
      </c>
      <c r="K998" t="s">
        <v>47</v>
      </c>
      <c r="L998" t="s">
        <v>40</v>
      </c>
      <c r="M998" t="s">
        <v>56</v>
      </c>
      <c r="N998">
        <v>1</v>
      </c>
      <c r="O998">
        <v>423</v>
      </c>
      <c r="P998">
        <v>0</v>
      </c>
      <c r="Q998">
        <v>192</v>
      </c>
      <c r="R998">
        <v>423</v>
      </c>
      <c r="S998">
        <v>192</v>
      </c>
      <c r="T998">
        <v>231</v>
      </c>
      <c r="U998">
        <v>0.54609929078014185</v>
      </c>
      <c r="V998" t="s">
        <v>42</v>
      </c>
    </row>
    <row r="999" spans="1:22" x14ac:dyDescent="0.3">
      <c r="A999" t="s">
        <v>2652</v>
      </c>
      <c r="B999" s="33">
        <v>45583</v>
      </c>
      <c r="C999">
        <v>2024</v>
      </c>
      <c r="D999">
        <v>10</v>
      </c>
      <c r="E999" t="s">
        <v>4621</v>
      </c>
      <c r="F999" t="s">
        <v>4616</v>
      </c>
      <c r="G999" t="s">
        <v>51</v>
      </c>
      <c r="H999" t="s">
        <v>79</v>
      </c>
      <c r="I999" t="s">
        <v>80</v>
      </c>
      <c r="J999" t="s">
        <v>38</v>
      </c>
      <c r="K999" t="s">
        <v>104</v>
      </c>
      <c r="L999" t="s">
        <v>40</v>
      </c>
      <c r="M999" t="s">
        <v>56</v>
      </c>
      <c r="N999">
        <v>3</v>
      </c>
      <c r="O999">
        <v>1507</v>
      </c>
      <c r="P999">
        <v>0</v>
      </c>
      <c r="Q999">
        <v>744</v>
      </c>
      <c r="R999">
        <v>4521</v>
      </c>
      <c r="S999">
        <v>2232</v>
      </c>
      <c r="T999">
        <v>2289</v>
      </c>
      <c r="U999">
        <v>0.50630391506303918</v>
      </c>
      <c r="V999" t="s">
        <v>42</v>
      </c>
    </row>
    <row r="1000" spans="1:22" x14ac:dyDescent="0.3">
      <c r="A1000" t="s">
        <v>2649</v>
      </c>
      <c r="B1000" s="33">
        <v>45582</v>
      </c>
      <c r="C1000">
        <v>2024</v>
      </c>
      <c r="D1000">
        <v>10</v>
      </c>
      <c r="E1000" t="s">
        <v>4621</v>
      </c>
      <c r="F1000" t="s">
        <v>4616</v>
      </c>
      <c r="G1000" t="s">
        <v>51</v>
      </c>
      <c r="H1000" t="s">
        <v>52</v>
      </c>
      <c r="I1000" t="s">
        <v>53</v>
      </c>
      <c r="J1000" t="s">
        <v>38</v>
      </c>
      <c r="K1000" t="s">
        <v>39</v>
      </c>
      <c r="L1000" t="s">
        <v>40</v>
      </c>
      <c r="M1000" t="s">
        <v>56</v>
      </c>
      <c r="N1000">
        <v>4</v>
      </c>
      <c r="O1000">
        <v>48320</v>
      </c>
      <c r="P1000">
        <v>0.15</v>
      </c>
      <c r="Q1000">
        <v>41612</v>
      </c>
      <c r="R1000">
        <v>164288</v>
      </c>
      <c r="S1000">
        <v>166448</v>
      </c>
      <c r="T1000">
        <v>-2160</v>
      </c>
      <c r="U1000">
        <v>-1.3147643163225555E-2</v>
      </c>
      <c r="V1000" t="s">
        <v>42</v>
      </c>
    </row>
    <row r="1001" spans="1:22" x14ac:dyDescent="0.3">
      <c r="A1001" t="s">
        <v>2648</v>
      </c>
      <c r="B1001" s="33">
        <v>45582</v>
      </c>
      <c r="C1001">
        <v>2024</v>
      </c>
      <c r="D1001">
        <v>10</v>
      </c>
      <c r="E1001" t="s">
        <v>4621</v>
      </c>
      <c r="F1001" t="s">
        <v>4616</v>
      </c>
      <c r="G1001" t="s">
        <v>51</v>
      </c>
      <c r="H1001" t="s">
        <v>52</v>
      </c>
      <c r="I1001" t="s">
        <v>53</v>
      </c>
      <c r="J1001" t="s">
        <v>81</v>
      </c>
      <c r="K1001" t="s">
        <v>82</v>
      </c>
      <c r="L1001" t="s">
        <v>40</v>
      </c>
      <c r="M1001" t="s">
        <v>49</v>
      </c>
      <c r="N1001">
        <v>3</v>
      </c>
      <c r="O1001">
        <v>6775</v>
      </c>
      <c r="P1001">
        <v>0.2</v>
      </c>
      <c r="Q1001">
        <v>3622</v>
      </c>
      <c r="R1001">
        <v>16260</v>
      </c>
      <c r="S1001">
        <v>10866</v>
      </c>
      <c r="T1001">
        <v>5394</v>
      </c>
      <c r="U1001">
        <v>0.33173431734317343</v>
      </c>
      <c r="V1001" t="s">
        <v>42</v>
      </c>
    </row>
    <row r="1002" spans="1:22" x14ac:dyDescent="0.3">
      <c r="A1002" t="s">
        <v>2646</v>
      </c>
      <c r="B1002" s="33">
        <v>45582</v>
      </c>
      <c r="C1002">
        <v>2024</v>
      </c>
      <c r="D1002">
        <v>10</v>
      </c>
      <c r="E1002" t="s">
        <v>4621</v>
      </c>
      <c r="F1002" t="s">
        <v>4616</v>
      </c>
      <c r="G1002" t="s">
        <v>51</v>
      </c>
      <c r="H1002" t="s">
        <v>106</v>
      </c>
      <c r="I1002" t="s">
        <v>107</v>
      </c>
      <c r="J1002" t="s">
        <v>38</v>
      </c>
      <c r="K1002" t="s">
        <v>118</v>
      </c>
      <c r="L1002" t="s">
        <v>40</v>
      </c>
      <c r="M1002" t="s">
        <v>49</v>
      </c>
      <c r="N1002">
        <v>3</v>
      </c>
      <c r="O1002">
        <v>17150</v>
      </c>
      <c r="P1002">
        <v>0</v>
      </c>
      <c r="Q1002">
        <v>13187</v>
      </c>
      <c r="R1002">
        <v>51450</v>
      </c>
      <c r="S1002">
        <v>39561</v>
      </c>
      <c r="T1002">
        <v>11889</v>
      </c>
      <c r="U1002">
        <v>0.23107871720116618</v>
      </c>
      <c r="V1002" t="s">
        <v>42</v>
      </c>
    </row>
    <row r="1003" spans="1:22" x14ac:dyDescent="0.3">
      <c r="A1003" t="s">
        <v>2644</v>
      </c>
      <c r="B1003" s="33">
        <v>45581</v>
      </c>
      <c r="C1003">
        <v>2024</v>
      </c>
      <c r="D1003">
        <v>10</v>
      </c>
      <c r="E1003" t="s">
        <v>4621</v>
      </c>
      <c r="F1003" t="s">
        <v>4616</v>
      </c>
      <c r="G1003" t="s">
        <v>51</v>
      </c>
      <c r="H1003" t="s">
        <v>106</v>
      </c>
      <c r="I1003" t="s">
        <v>107</v>
      </c>
      <c r="J1003" t="s">
        <v>38</v>
      </c>
      <c r="K1003" t="s">
        <v>75</v>
      </c>
      <c r="L1003" t="s">
        <v>40</v>
      </c>
      <c r="M1003" t="s">
        <v>56</v>
      </c>
      <c r="N1003">
        <v>1</v>
      </c>
      <c r="O1003">
        <v>11783</v>
      </c>
      <c r="P1003">
        <v>0.05</v>
      </c>
      <c r="Q1003">
        <v>8665</v>
      </c>
      <c r="R1003">
        <v>11193.85</v>
      </c>
      <c r="S1003">
        <v>8665</v>
      </c>
      <c r="T1003">
        <v>2528.8500000000004</v>
      </c>
      <c r="U1003">
        <v>0.22591422968862368</v>
      </c>
      <c r="V1003" t="s">
        <v>42</v>
      </c>
    </row>
    <row r="1004" spans="1:22" x14ac:dyDescent="0.3">
      <c r="A1004" t="s">
        <v>1089</v>
      </c>
      <c r="B1004" s="33">
        <v>45203</v>
      </c>
      <c r="C1004">
        <v>2023</v>
      </c>
      <c r="D1004">
        <v>10</v>
      </c>
      <c r="E1004" t="s">
        <v>4621</v>
      </c>
      <c r="F1004" t="s">
        <v>4616</v>
      </c>
      <c r="G1004" t="s">
        <v>51</v>
      </c>
      <c r="H1004" t="s">
        <v>106</v>
      </c>
      <c r="I1004" t="s">
        <v>107</v>
      </c>
      <c r="J1004" t="s">
        <v>54</v>
      </c>
      <c r="K1004" t="s">
        <v>84</v>
      </c>
      <c r="L1004" t="s">
        <v>40</v>
      </c>
      <c r="M1004" t="s">
        <v>56</v>
      </c>
      <c r="N1004">
        <v>1</v>
      </c>
      <c r="O1004">
        <v>2291</v>
      </c>
      <c r="P1004">
        <v>0</v>
      </c>
      <c r="Q1004">
        <v>1114</v>
      </c>
      <c r="R1004">
        <v>2291</v>
      </c>
      <c r="S1004">
        <v>1114</v>
      </c>
      <c r="T1004">
        <v>1177</v>
      </c>
      <c r="U1004">
        <v>0.5137494543867307</v>
      </c>
      <c r="V1004" t="s">
        <v>120</v>
      </c>
    </row>
    <row r="1005" spans="1:22" x14ac:dyDescent="0.3">
      <c r="A1005" t="s">
        <v>2642</v>
      </c>
      <c r="B1005" s="33">
        <v>45581</v>
      </c>
      <c r="C1005">
        <v>2024</v>
      </c>
      <c r="D1005">
        <v>10</v>
      </c>
      <c r="E1005" t="s">
        <v>4621</v>
      </c>
      <c r="F1005" t="s">
        <v>4616</v>
      </c>
      <c r="G1005" t="s">
        <v>51</v>
      </c>
      <c r="H1005" t="s">
        <v>52</v>
      </c>
      <c r="I1005" t="s">
        <v>53</v>
      </c>
      <c r="J1005" t="s">
        <v>54</v>
      </c>
      <c r="K1005" t="s">
        <v>99</v>
      </c>
      <c r="L1005" t="s">
        <v>76</v>
      </c>
      <c r="M1005" t="s">
        <v>41</v>
      </c>
      <c r="N1005">
        <v>1</v>
      </c>
      <c r="O1005">
        <v>1661</v>
      </c>
      <c r="P1005">
        <v>0.05</v>
      </c>
      <c r="Q1005">
        <v>848</v>
      </c>
      <c r="R1005">
        <v>1577.9499999999998</v>
      </c>
      <c r="S1005">
        <v>848</v>
      </c>
      <c r="T1005">
        <v>729.94999999999982</v>
      </c>
      <c r="U1005">
        <v>0.46259387179568423</v>
      </c>
      <c r="V1005" t="s">
        <v>42</v>
      </c>
    </row>
    <row r="1006" spans="1:22" x14ac:dyDescent="0.3">
      <c r="A1006" t="s">
        <v>1091</v>
      </c>
      <c r="B1006" s="33">
        <v>45204</v>
      </c>
      <c r="C1006">
        <v>2023</v>
      </c>
      <c r="D1006">
        <v>10</v>
      </c>
      <c r="E1006" t="s">
        <v>4621</v>
      </c>
      <c r="F1006" t="s">
        <v>4616</v>
      </c>
      <c r="G1006" t="s">
        <v>51</v>
      </c>
      <c r="H1006" t="s">
        <v>52</v>
      </c>
      <c r="I1006" t="s">
        <v>53</v>
      </c>
      <c r="J1006" t="s">
        <v>46</v>
      </c>
      <c r="K1006" t="s">
        <v>89</v>
      </c>
      <c r="L1006" t="s">
        <v>76</v>
      </c>
      <c r="M1006" t="s">
        <v>49</v>
      </c>
      <c r="N1006">
        <v>1</v>
      </c>
      <c r="O1006">
        <v>2402</v>
      </c>
      <c r="P1006">
        <v>0.15</v>
      </c>
      <c r="Q1006">
        <v>1368</v>
      </c>
      <c r="R1006">
        <v>2041.7</v>
      </c>
      <c r="S1006">
        <v>1368</v>
      </c>
      <c r="T1006">
        <v>673.7</v>
      </c>
      <c r="U1006">
        <v>0.32997012293676842</v>
      </c>
      <c r="V1006" t="s">
        <v>42</v>
      </c>
    </row>
    <row r="1007" spans="1:22" x14ac:dyDescent="0.3">
      <c r="A1007" t="s">
        <v>1092</v>
      </c>
      <c r="B1007" s="33">
        <v>45204</v>
      </c>
      <c r="C1007">
        <v>2023</v>
      </c>
      <c r="D1007">
        <v>10</v>
      </c>
      <c r="E1007" t="s">
        <v>4621</v>
      </c>
      <c r="F1007" t="s">
        <v>4616</v>
      </c>
      <c r="G1007" t="s">
        <v>51</v>
      </c>
      <c r="H1007" t="s">
        <v>79</v>
      </c>
      <c r="I1007" t="s">
        <v>80</v>
      </c>
      <c r="J1007" t="s">
        <v>46</v>
      </c>
      <c r="K1007" t="s">
        <v>47</v>
      </c>
      <c r="L1007" t="s">
        <v>48</v>
      </c>
      <c r="M1007" t="s">
        <v>49</v>
      </c>
      <c r="N1007">
        <v>2</v>
      </c>
      <c r="O1007">
        <v>410</v>
      </c>
      <c r="P1007">
        <v>0</v>
      </c>
      <c r="Q1007">
        <v>182</v>
      </c>
      <c r="R1007">
        <v>820</v>
      </c>
      <c r="S1007">
        <v>364</v>
      </c>
      <c r="T1007">
        <v>456</v>
      </c>
      <c r="U1007">
        <v>0.55609756097560981</v>
      </c>
      <c r="V1007" t="s">
        <v>42</v>
      </c>
    </row>
    <row r="1008" spans="1:22" x14ac:dyDescent="0.3">
      <c r="A1008" t="s">
        <v>1093</v>
      </c>
      <c r="B1008" s="33">
        <v>45204</v>
      </c>
      <c r="C1008">
        <v>2023</v>
      </c>
      <c r="D1008">
        <v>10</v>
      </c>
      <c r="E1008" t="s">
        <v>4621</v>
      </c>
      <c r="F1008" t="s">
        <v>4616</v>
      </c>
      <c r="G1008" t="s">
        <v>51</v>
      </c>
      <c r="H1008" t="s">
        <v>106</v>
      </c>
      <c r="I1008" t="s">
        <v>107</v>
      </c>
      <c r="J1008" t="s">
        <v>81</v>
      </c>
      <c r="K1008" t="s">
        <v>146</v>
      </c>
      <c r="L1008" t="s">
        <v>76</v>
      </c>
      <c r="M1008" t="s">
        <v>49</v>
      </c>
      <c r="N1008">
        <v>3</v>
      </c>
      <c r="O1008">
        <v>8351</v>
      </c>
      <c r="P1008">
        <v>0.25</v>
      </c>
      <c r="Q1008">
        <v>5147</v>
      </c>
      <c r="R1008">
        <v>18789.75</v>
      </c>
      <c r="S1008">
        <v>15441</v>
      </c>
      <c r="T1008">
        <v>3348.75</v>
      </c>
      <c r="U1008">
        <v>0.17822216900171636</v>
      </c>
      <c r="V1008" t="s">
        <v>42</v>
      </c>
    </row>
    <row r="1009" spans="1:22" x14ac:dyDescent="0.3">
      <c r="A1009" t="s">
        <v>1094</v>
      </c>
      <c r="B1009" s="33">
        <v>45204</v>
      </c>
      <c r="C1009">
        <v>2023</v>
      </c>
      <c r="D1009">
        <v>10</v>
      </c>
      <c r="E1009" t="s">
        <v>4621</v>
      </c>
      <c r="F1009" t="s">
        <v>4616</v>
      </c>
      <c r="G1009" t="s">
        <v>51</v>
      </c>
      <c r="H1009" t="s">
        <v>52</v>
      </c>
      <c r="I1009" t="s">
        <v>53</v>
      </c>
      <c r="J1009" t="s">
        <v>46</v>
      </c>
      <c r="K1009" t="s">
        <v>89</v>
      </c>
      <c r="L1009" t="s">
        <v>40</v>
      </c>
      <c r="M1009" t="s">
        <v>56</v>
      </c>
      <c r="N1009">
        <v>1</v>
      </c>
      <c r="O1009">
        <v>2396</v>
      </c>
      <c r="P1009">
        <v>0.1</v>
      </c>
      <c r="Q1009">
        <v>1423</v>
      </c>
      <c r="R1009">
        <v>2156.4</v>
      </c>
      <c r="S1009">
        <v>1423</v>
      </c>
      <c r="T1009">
        <v>733.40000000000009</v>
      </c>
      <c r="U1009">
        <v>0.34010387683175664</v>
      </c>
      <c r="V1009" t="s">
        <v>42</v>
      </c>
    </row>
    <row r="1010" spans="1:22" x14ac:dyDescent="0.3">
      <c r="A1010" t="s">
        <v>2634</v>
      </c>
      <c r="B1010" s="33">
        <v>45579</v>
      </c>
      <c r="C1010">
        <v>2024</v>
      </c>
      <c r="D1010">
        <v>10</v>
      </c>
      <c r="E1010" t="s">
        <v>4621</v>
      </c>
      <c r="F1010" t="s">
        <v>4616</v>
      </c>
      <c r="G1010" t="s">
        <v>51</v>
      </c>
      <c r="H1010" t="s">
        <v>52</v>
      </c>
      <c r="I1010" t="s">
        <v>53</v>
      </c>
      <c r="J1010" t="s">
        <v>46</v>
      </c>
      <c r="K1010" t="s">
        <v>66</v>
      </c>
      <c r="L1010" t="s">
        <v>40</v>
      </c>
      <c r="M1010" t="s">
        <v>49</v>
      </c>
      <c r="N1010">
        <v>2</v>
      </c>
      <c r="O1010">
        <v>329</v>
      </c>
      <c r="P1010">
        <v>0.05</v>
      </c>
      <c r="Q1010">
        <v>132</v>
      </c>
      <c r="R1010">
        <v>625.1</v>
      </c>
      <c r="S1010">
        <v>264</v>
      </c>
      <c r="T1010">
        <v>361.1</v>
      </c>
      <c r="U1010">
        <v>0.57766757318828987</v>
      </c>
      <c r="V1010" t="s">
        <v>42</v>
      </c>
    </row>
    <row r="1011" spans="1:22" x14ac:dyDescent="0.3">
      <c r="A1011" t="s">
        <v>2633</v>
      </c>
      <c r="B1011" s="33">
        <v>45579</v>
      </c>
      <c r="C1011">
        <v>2024</v>
      </c>
      <c r="D1011">
        <v>10</v>
      </c>
      <c r="E1011" t="s">
        <v>4621</v>
      </c>
      <c r="F1011" t="s">
        <v>4616</v>
      </c>
      <c r="G1011" t="s">
        <v>51</v>
      </c>
      <c r="H1011" t="s">
        <v>79</v>
      </c>
      <c r="I1011" t="s">
        <v>80</v>
      </c>
      <c r="J1011" t="s">
        <v>81</v>
      </c>
      <c r="K1011" t="s">
        <v>82</v>
      </c>
      <c r="L1011" t="s">
        <v>40</v>
      </c>
      <c r="M1011" t="s">
        <v>49</v>
      </c>
      <c r="N1011">
        <v>2</v>
      </c>
      <c r="O1011">
        <v>6781</v>
      </c>
      <c r="P1011">
        <v>0.2</v>
      </c>
      <c r="Q1011">
        <v>3656</v>
      </c>
      <c r="R1011">
        <v>10849.6</v>
      </c>
      <c r="S1011">
        <v>7312</v>
      </c>
      <c r="T1011">
        <v>3537.6000000000004</v>
      </c>
      <c r="U1011">
        <v>0.32605810352455394</v>
      </c>
      <c r="V1011" t="s">
        <v>42</v>
      </c>
    </row>
    <row r="1012" spans="1:22" x14ac:dyDescent="0.3">
      <c r="A1012" t="s">
        <v>2630</v>
      </c>
      <c r="B1012" s="33">
        <v>45578</v>
      </c>
      <c r="C1012">
        <v>2024</v>
      </c>
      <c r="D1012">
        <v>10</v>
      </c>
      <c r="E1012" t="s">
        <v>4621</v>
      </c>
      <c r="F1012" t="s">
        <v>4616</v>
      </c>
      <c r="G1012" t="s">
        <v>51</v>
      </c>
      <c r="H1012" t="s">
        <v>79</v>
      </c>
      <c r="I1012" t="s">
        <v>80</v>
      </c>
      <c r="J1012" t="s">
        <v>54</v>
      </c>
      <c r="K1012" t="s">
        <v>99</v>
      </c>
      <c r="L1012" t="s">
        <v>76</v>
      </c>
      <c r="M1012" t="s">
        <v>49</v>
      </c>
      <c r="N1012">
        <v>4</v>
      </c>
      <c r="O1012">
        <v>1829</v>
      </c>
      <c r="P1012">
        <v>0</v>
      </c>
      <c r="Q1012">
        <v>968</v>
      </c>
      <c r="R1012">
        <v>7316</v>
      </c>
      <c r="S1012">
        <v>3872</v>
      </c>
      <c r="T1012">
        <v>3444</v>
      </c>
      <c r="U1012">
        <v>0.47074904319300165</v>
      </c>
      <c r="V1012" t="s">
        <v>42</v>
      </c>
    </row>
    <row r="1013" spans="1:22" x14ac:dyDescent="0.3">
      <c r="A1013" t="s">
        <v>2626</v>
      </c>
      <c r="B1013" s="33">
        <v>45577</v>
      </c>
      <c r="C1013">
        <v>2024</v>
      </c>
      <c r="D1013">
        <v>10</v>
      </c>
      <c r="E1013" t="s">
        <v>4621</v>
      </c>
      <c r="F1013" t="s">
        <v>4616</v>
      </c>
      <c r="G1013" t="s">
        <v>51</v>
      </c>
      <c r="H1013" t="s">
        <v>52</v>
      </c>
      <c r="I1013" t="s">
        <v>53</v>
      </c>
      <c r="J1013" t="s">
        <v>38</v>
      </c>
      <c r="K1013" t="s">
        <v>39</v>
      </c>
      <c r="L1013" t="s">
        <v>40</v>
      </c>
      <c r="M1013" t="s">
        <v>41</v>
      </c>
      <c r="N1013">
        <v>4</v>
      </c>
      <c r="O1013">
        <v>53184</v>
      </c>
      <c r="P1013">
        <v>0.15</v>
      </c>
      <c r="Q1013">
        <v>44230</v>
      </c>
      <c r="R1013">
        <v>180825.60000000001</v>
      </c>
      <c r="S1013">
        <v>176920</v>
      </c>
      <c r="T1013">
        <v>3905.6000000000058</v>
      </c>
      <c r="U1013">
        <v>2.1598711686840834E-2</v>
      </c>
      <c r="V1013" t="s">
        <v>42</v>
      </c>
    </row>
    <row r="1014" spans="1:22" x14ac:dyDescent="0.3">
      <c r="A1014" t="s">
        <v>2625</v>
      </c>
      <c r="B1014" s="33">
        <v>45576</v>
      </c>
      <c r="C1014">
        <v>2024</v>
      </c>
      <c r="D1014">
        <v>10</v>
      </c>
      <c r="E1014" t="s">
        <v>4621</v>
      </c>
      <c r="F1014" t="s">
        <v>4616</v>
      </c>
      <c r="G1014" t="s">
        <v>51</v>
      </c>
      <c r="H1014" t="s">
        <v>79</v>
      </c>
      <c r="I1014" t="s">
        <v>80</v>
      </c>
      <c r="J1014" t="s">
        <v>81</v>
      </c>
      <c r="K1014" t="s">
        <v>82</v>
      </c>
      <c r="L1014" t="s">
        <v>40</v>
      </c>
      <c r="M1014" t="s">
        <v>41</v>
      </c>
      <c r="N1014">
        <v>3</v>
      </c>
      <c r="O1014">
        <v>5995</v>
      </c>
      <c r="P1014">
        <v>0.25</v>
      </c>
      <c r="Q1014">
        <v>3386</v>
      </c>
      <c r="R1014">
        <v>13488.75</v>
      </c>
      <c r="S1014">
        <v>10158</v>
      </c>
      <c r="T1014">
        <v>3330.75</v>
      </c>
      <c r="U1014">
        <v>0.24692799555184877</v>
      </c>
      <c r="V1014" t="s">
        <v>42</v>
      </c>
    </row>
    <row r="1015" spans="1:22" x14ac:dyDescent="0.3">
      <c r="A1015" t="s">
        <v>1100</v>
      </c>
      <c r="B1015" s="33">
        <v>45205</v>
      </c>
      <c r="C1015">
        <v>2023</v>
      </c>
      <c r="D1015">
        <v>10</v>
      </c>
      <c r="E1015" t="s">
        <v>4621</v>
      </c>
      <c r="F1015" t="s">
        <v>4616</v>
      </c>
      <c r="G1015" t="s">
        <v>51</v>
      </c>
      <c r="H1015" t="s">
        <v>52</v>
      </c>
      <c r="I1015" t="s">
        <v>53</v>
      </c>
      <c r="J1015" t="s">
        <v>46</v>
      </c>
      <c r="K1015" t="s">
        <v>61</v>
      </c>
      <c r="L1015" t="s">
        <v>48</v>
      </c>
      <c r="M1015" t="s">
        <v>49</v>
      </c>
      <c r="N1015">
        <v>2</v>
      </c>
      <c r="O1015">
        <v>274</v>
      </c>
      <c r="P1015">
        <v>0.15</v>
      </c>
      <c r="Q1015">
        <v>116</v>
      </c>
      <c r="R1015">
        <v>465.8</v>
      </c>
      <c r="S1015">
        <v>232</v>
      </c>
      <c r="T1015">
        <v>233.8</v>
      </c>
      <c r="U1015">
        <v>0.501932159725204</v>
      </c>
      <c r="V1015" t="s">
        <v>42</v>
      </c>
    </row>
    <row r="1016" spans="1:22" x14ac:dyDescent="0.3">
      <c r="A1016" t="s">
        <v>2622</v>
      </c>
      <c r="B1016" s="33">
        <v>45575</v>
      </c>
      <c r="C1016">
        <v>2024</v>
      </c>
      <c r="D1016">
        <v>10</v>
      </c>
      <c r="E1016" t="s">
        <v>4621</v>
      </c>
      <c r="F1016" t="s">
        <v>4616</v>
      </c>
      <c r="G1016" t="s">
        <v>51</v>
      </c>
      <c r="H1016" t="s">
        <v>52</v>
      </c>
      <c r="I1016" t="s">
        <v>53</v>
      </c>
      <c r="J1016" t="s">
        <v>46</v>
      </c>
      <c r="K1016" t="s">
        <v>89</v>
      </c>
      <c r="L1016" t="s">
        <v>40</v>
      </c>
      <c r="M1016" t="s">
        <v>49</v>
      </c>
      <c r="N1016">
        <v>1</v>
      </c>
      <c r="O1016">
        <v>2374</v>
      </c>
      <c r="P1016">
        <v>0.15</v>
      </c>
      <c r="Q1016">
        <v>1397</v>
      </c>
      <c r="R1016">
        <v>2017.8999999999999</v>
      </c>
      <c r="S1016">
        <v>1397</v>
      </c>
      <c r="T1016">
        <v>620.89999999999986</v>
      </c>
      <c r="U1016">
        <v>0.30769611972843047</v>
      </c>
      <c r="V1016" t="s">
        <v>42</v>
      </c>
    </row>
    <row r="1017" spans="1:22" x14ac:dyDescent="0.3">
      <c r="A1017" t="s">
        <v>1102</v>
      </c>
      <c r="B1017" s="33">
        <v>45205</v>
      </c>
      <c r="C1017">
        <v>2023</v>
      </c>
      <c r="D1017">
        <v>10</v>
      </c>
      <c r="E1017" t="s">
        <v>4621</v>
      </c>
      <c r="F1017" t="s">
        <v>4616</v>
      </c>
      <c r="G1017" t="s">
        <v>51</v>
      </c>
      <c r="H1017" t="s">
        <v>106</v>
      </c>
      <c r="I1017" t="s">
        <v>107</v>
      </c>
      <c r="J1017" t="s">
        <v>38</v>
      </c>
      <c r="K1017" t="s">
        <v>104</v>
      </c>
      <c r="L1017" t="s">
        <v>76</v>
      </c>
      <c r="M1017" t="s">
        <v>56</v>
      </c>
      <c r="N1017">
        <v>1</v>
      </c>
      <c r="O1017">
        <v>1465</v>
      </c>
      <c r="P1017">
        <v>0.15</v>
      </c>
      <c r="Q1017">
        <v>717</v>
      </c>
      <c r="R1017">
        <v>1245.25</v>
      </c>
      <c r="S1017">
        <v>717</v>
      </c>
      <c r="T1017">
        <v>528.25</v>
      </c>
      <c r="U1017">
        <v>0.42421200562136119</v>
      </c>
      <c r="V1017" t="s">
        <v>42</v>
      </c>
    </row>
    <row r="1018" spans="1:22" x14ac:dyDescent="0.3">
      <c r="A1018" t="s">
        <v>1103</v>
      </c>
      <c r="B1018" s="33">
        <v>45205</v>
      </c>
      <c r="C1018">
        <v>2023</v>
      </c>
      <c r="D1018">
        <v>10</v>
      </c>
      <c r="E1018" t="s">
        <v>4621</v>
      </c>
      <c r="F1018" t="s">
        <v>4616</v>
      </c>
      <c r="G1018" t="s">
        <v>51</v>
      </c>
      <c r="H1018" t="s">
        <v>52</v>
      </c>
      <c r="I1018" t="s">
        <v>53</v>
      </c>
      <c r="J1018" t="s">
        <v>46</v>
      </c>
      <c r="K1018" t="s">
        <v>47</v>
      </c>
      <c r="L1018" t="s">
        <v>48</v>
      </c>
      <c r="M1018" t="s">
        <v>56</v>
      </c>
      <c r="N1018">
        <v>5</v>
      </c>
      <c r="O1018">
        <v>468</v>
      </c>
      <c r="P1018">
        <v>0.05</v>
      </c>
      <c r="Q1018">
        <v>208</v>
      </c>
      <c r="R1018">
        <v>2223</v>
      </c>
      <c r="S1018">
        <v>1040</v>
      </c>
      <c r="T1018">
        <v>1183</v>
      </c>
      <c r="U1018">
        <v>0.53216374269005851</v>
      </c>
      <c r="V1018" t="s">
        <v>42</v>
      </c>
    </row>
    <row r="1019" spans="1:22" x14ac:dyDescent="0.3">
      <c r="A1019" t="s">
        <v>2621</v>
      </c>
      <c r="B1019" s="33">
        <v>45575</v>
      </c>
      <c r="C1019">
        <v>2024</v>
      </c>
      <c r="D1019">
        <v>10</v>
      </c>
      <c r="E1019" t="s">
        <v>4621</v>
      </c>
      <c r="F1019" t="s">
        <v>4616</v>
      </c>
      <c r="G1019" t="s">
        <v>51</v>
      </c>
      <c r="H1019" t="s">
        <v>52</v>
      </c>
      <c r="I1019" t="s">
        <v>53</v>
      </c>
      <c r="J1019" t="s">
        <v>46</v>
      </c>
      <c r="K1019" t="s">
        <v>61</v>
      </c>
      <c r="L1019" t="s">
        <v>40</v>
      </c>
      <c r="M1019" t="s">
        <v>49</v>
      </c>
      <c r="N1019">
        <v>1</v>
      </c>
      <c r="O1019">
        <v>226</v>
      </c>
      <c r="P1019">
        <v>0.05</v>
      </c>
      <c r="Q1019">
        <v>92</v>
      </c>
      <c r="R1019">
        <v>214.7</v>
      </c>
      <c r="S1019">
        <v>92</v>
      </c>
      <c r="T1019">
        <v>122.69999999999999</v>
      </c>
      <c r="U1019">
        <v>0.57149510945505355</v>
      </c>
      <c r="V1019" t="s">
        <v>42</v>
      </c>
    </row>
    <row r="1020" spans="1:22" x14ac:dyDescent="0.3">
      <c r="A1020" t="s">
        <v>2620</v>
      </c>
      <c r="B1020" s="33">
        <v>45575</v>
      </c>
      <c r="C1020">
        <v>2024</v>
      </c>
      <c r="D1020">
        <v>10</v>
      </c>
      <c r="E1020" t="s">
        <v>4621</v>
      </c>
      <c r="F1020" t="s">
        <v>4616</v>
      </c>
      <c r="G1020" t="s">
        <v>51</v>
      </c>
      <c r="H1020" t="s">
        <v>52</v>
      </c>
      <c r="I1020" t="s">
        <v>53</v>
      </c>
      <c r="J1020" t="s">
        <v>54</v>
      </c>
      <c r="K1020" t="s">
        <v>84</v>
      </c>
      <c r="L1020" t="s">
        <v>40</v>
      </c>
      <c r="M1020" t="s">
        <v>49</v>
      </c>
      <c r="N1020">
        <v>4</v>
      </c>
      <c r="O1020">
        <v>2171</v>
      </c>
      <c r="P1020">
        <v>0</v>
      </c>
      <c r="Q1020">
        <v>1116</v>
      </c>
      <c r="R1020">
        <v>8684</v>
      </c>
      <c r="S1020">
        <v>4464</v>
      </c>
      <c r="T1020">
        <v>4220</v>
      </c>
      <c r="U1020">
        <v>0.48595117457392906</v>
      </c>
      <c r="V1020" t="s">
        <v>42</v>
      </c>
    </row>
    <row r="1021" spans="1:22" x14ac:dyDescent="0.3">
      <c r="A1021" t="s">
        <v>2618</v>
      </c>
      <c r="B1021" s="33">
        <v>45575</v>
      </c>
      <c r="C1021">
        <v>2024</v>
      </c>
      <c r="D1021">
        <v>10</v>
      </c>
      <c r="E1021" t="s">
        <v>4621</v>
      </c>
      <c r="F1021" t="s">
        <v>4616</v>
      </c>
      <c r="G1021" t="s">
        <v>51</v>
      </c>
      <c r="H1021" t="s">
        <v>52</v>
      </c>
      <c r="I1021" t="s">
        <v>53</v>
      </c>
      <c r="J1021" t="s">
        <v>46</v>
      </c>
      <c r="K1021" t="s">
        <v>89</v>
      </c>
      <c r="L1021" t="s">
        <v>40</v>
      </c>
      <c r="M1021" t="s">
        <v>49</v>
      </c>
      <c r="N1021">
        <v>4</v>
      </c>
      <c r="O1021">
        <v>2017</v>
      </c>
      <c r="P1021">
        <v>0</v>
      </c>
      <c r="Q1021">
        <v>1200</v>
      </c>
      <c r="R1021">
        <v>8068</v>
      </c>
      <c r="S1021">
        <v>4800</v>
      </c>
      <c r="T1021">
        <v>3268</v>
      </c>
      <c r="U1021">
        <v>0.40505701536936045</v>
      </c>
      <c r="V1021" t="s">
        <v>42</v>
      </c>
    </row>
    <row r="1022" spans="1:22" x14ac:dyDescent="0.3">
      <c r="A1022" t="s">
        <v>2617</v>
      </c>
      <c r="B1022" s="33">
        <v>45575</v>
      </c>
      <c r="C1022">
        <v>2024</v>
      </c>
      <c r="D1022">
        <v>10</v>
      </c>
      <c r="E1022" t="s">
        <v>4621</v>
      </c>
      <c r="F1022" t="s">
        <v>4616</v>
      </c>
      <c r="G1022" t="s">
        <v>51</v>
      </c>
      <c r="H1022" t="s">
        <v>79</v>
      </c>
      <c r="I1022" t="s">
        <v>80</v>
      </c>
      <c r="J1022" t="s">
        <v>38</v>
      </c>
      <c r="K1022" t="s">
        <v>75</v>
      </c>
      <c r="L1022" t="s">
        <v>40</v>
      </c>
      <c r="M1022" t="s">
        <v>56</v>
      </c>
      <c r="N1022">
        <v>1</v>
      </c>
      <c r="O1022">
        <v>11605</v>
      </c>
      <c r="P1022">
        <v>0.15</v>
      </c>
      <c r="Q1022">
        <v>8741</v>
      </c>
      <c r="R1022">
        <v>9864.25</v>
      </c>
      <c r="S1022">
        <v>8741</v>
      </c>
      <c r="T1022">
        <v>1123.25</v>
      </c>
      <c r="U1022">
        <v>0.11387079605646654</v>
      </c>
      <c r="V1022" t="s">
        <v>42</v>
      </c>
    </row>
    <row r="1023" spans="1:22" x14ac:dyDescent="0.3">
      <c r="A1023" t="s">
        <v>2612</v>
      </c>
      <c r="B1023" s="33">
        <v>45573</v>
      </c>
      <c r="C1023">
        <v>2024</v>
      </c>
      <c r="D1023">
        <v>10</v>
      </c>
      <c r="E1023" t="s">
        <v>4621</v>
      </c>
      <c r="F1023" t="s">
        <v>4616</v>
      </c>
      <c r="G1023" t="s">
        <v>51</v>
      </c>
      <c r="H1023" t="s">
        <v>52</v>
      </c>
      <c r="I1023" t="s">
        <v>53</v>
      </c>
      <c r="J1023" t="s">
        <v>54</v>
      </c>
      <c r="K1023" t="s">
        <v>99</v>
      </c>
      <c r="L1023" t="s">
        <v>40</v>
      </c>
      <c r="M1023" t="s">
        <v>56</v>
      </c>
      <c r="N1023">
        <v>2</v>
      </c>
      <c r="O1023">
        <v>1695</v>
      </c>
      <c r="P1023">
        <v>0.05</v>
      </c>
      <c r="Q1023">
        <v>859</v>
      </c>
      <c r="R1023">
        <v>3220.5</v>
      </c>
      <c r="S1023">
        <v>1718</v>
      </c>
      <c r="T1023">
        <v>1502.5</v>
      </c>
      <c r="U1023">
        <v>0.46654246235056668</v>
      </c>
      <c r="V1023" t="s">
        <v>42</v>
      </c>
    </row>
    <row r="1024" spans="1:22" x14ac:dyDescent="0.3">
      <c r="A1024" t="s">
        <v>2610</v>
      </c>
      <c r="B1024" s="33">
        <v>45573</v>
      </c>
      <c r="C1024">
        <v>2024</v>
      </c>
      <c r="D1024">
        <v>10</v>
      </c>
      <c r="E1024" t="s">
        <v>4621</v>
      </c>
      <c r="F1024" t="s">
        <v>4616</v>
      </c>
      <c r="G1024" t="s">
        <v>51</v>
      </c>
      <c r="H1024" t="s">
        <v>52</v>
      </c>
      <c r="I1024" t="s">
        <v>53</v>
      </c>
      <c r="J1024" t="s">
        <v>46</v>
      </c>
      <c r="K1024" t="s">
        <v>89</v>
      </c>
      <c r="L1024" t="s">
        <v>40</v>
      </c>
      <c r="M1024" t="s">
        <v>49</v>
      </c>
      <c r="N1024">
        <v>2</v>
      </c>
      <c r="O1024">
        <v>2105</v>
      </c>
      <c r="P1024">
        <v>0.1</v>
      </c>
      <c r="Q1024">
        <v>1228</v>
      </c>
      <c r="R1024">
        <v>3789</v>
      </c>
      <c r="S1024">
        <v>2456</v>
      </c>
      <c r="T1024">
        <v>1333</v>
      </c>
      <c r="U1024">
        <v>0.35180786487199789</v>
      </c>
      <c r="V1024" t="s">
        <v>42</v>
      </c>
    </row>
    <row r="1025" spans="1:22" x14ac:dyDescent="0.3">
      <c r="A1025" t="s">
        <v>2605</v>
      </c>
      <c r="B1025" s="33">
        <v>45572</v>
      </c>
      <c r="C1025">
        <v>2024</v>
      </c>
      <c r="D1025">
        <v>10</v>
      </c>
      <c r="E1025" t="s">
        <v>4621</v>
      </c>
      <c r="F1025" t="s">
        <v>4616</v>
      </c>
      <c r="G1025" t="s">
        <v>51</v>
      </c>
      <c r="H1025" t="s">
        <v>106</v>
      </c>
      <c r="I1025" t="s">
        <v>107</v>
      </c>
      <c r="J1025" t="s">
        <v>46</v>
      </c>
      <c r="K1025" t="s">
        <v>66</v>
      </c>
      <c r="L1025" t="s">
        <v>40</v>
      </c>
      <c r="M1025" t="s">
        <v>49</v>
      </c>
      <c r="N1025">
        <v>1</v>
      </c>
      <c r="O1025">
        <v>292</v>
      </c>
      <c r="P1025">
        <v>0.1</v>
      </c>
      <c r="Q1025">
        <v>119</v>
      </c>
      <c r="R1025">
        <v>262.8</v>
      </c>
      <c r="S1025">
        <v>119</v>
      </c>
      <c r="T1025">
        <v>143.80000000000001</v>
      </c>
      <c r="U1025">
        <v>0.54718417047184176</v>
      </c>
      <c r="V1025" t="s">
        <v>42</v>
      </c>
    </row>
    <row r="1026" spans="1:22" x14ac:dyDescent="0.3">
      <c r="A1026" t="s">
        <v>2604</v>
      </c>
      <c r="B1026" s="33">
        <v>45572</v>
      </c>
      <c r="C1026">
        <v>2024</v>
      </c>
      <c r="D1026">
        <v>10</v>
      </c>
      <c r="E1026" t="s">
        <v>4621</v>
      </c>
      <c r="F1026" t="s">
        <v>4616</v>
      </c>
      <c r="G1026" t="s">
        <v>51</v>
      </c>
      <c r="H1026" t="s">
        <v>106</v>
      </c>
      <c r="I1026" t="s">
        <v>107</v>
      </c>
      <c r="J1026" t="s">
        <v>46</v>
      </c>
      <c r="K1026" t="s">
        <v>47</v>
      </c>
      <c r="L1026" t="s">
        <v>48</v>
      </c>
      <c r="M1026" t="s">
        <v>56</v>
      </c>
      <c r="N1026">
        <v>1</v>
      </c>
      <c r="O1026">
        <v>425</v>
      </c>
      <c r="P1026">
        <v>0.15</v>
      </c>
      <c r="Q1026">
        <v>190</v>
      </c>
      <c r="R1026">
        <v>361.25</v>
      </c>
      <c r="S1026">
        <v>190</v>
      </c>
      <c r="T1026">
        <v>171.25</v>
      </c>
      <c r="U1026">
        <v>0.47404844290657439</v>
      </c>
      <c r="V1026" t="s">
        <v>42</v>
      </c>
    </row>
    <row r="1027" spans="1:22" x14ac:dyDescent="0.3">
      <c r="A1027" t="s">
        <v>2595</v>
      </c>
      <c r="B1027" s="33">
        <v>45571</v>
      </c>
      <c r="C1027">
        <v>2024</v>
      </c>
      <c r="D1027">
        <v>10</v>
      </c>
      <c r="E1027" t="s">
        <v>4621</v>
      </c>
      <c r="F1027" t="s">
        <v>4616</v>
      </c>
      <c r="G1027" t="s">
        <v>51</v>
      </c>
      <c r="H1027" t="s">
        <v>52</v>
      </c>
      <c r="I1027" t="s">
        <v>53</v>
      </c>
      <c r="J1027" t="s">
        <v>54</v>
      </c>
      <c r="K1027" t="s">
        <v>55</v>
      </c>
      <c r="L1027" t="s">
        <v>40</v>
      </c>
      <c r="M1027" t="s">
        <v>49</v>
      </c>
      <c r="N1027">
        <v>1</v>
      </c>
      <c r="O1027">
        <v>2915</v>
      </c>
      <c r="P1027">
        <v>0.05</v>
      </c>
      <c r="Q1027">
        <v>1794</v>
      </c>
      <c r="R1027">
        <v>2769.25</v>
      </c>
      <c r="S1027">
        <v>1794</v>
      </c>
      <c r="T1027">
        <v>975.25</v>
      </c>
      <c r="U1027">
        <v>0.35217116547801752</v>
      </c>
      <c r="V1027" t="s">
        <v>42</v>
      </c>
    </row>
    <row r="1028" spans="1:22" x14ac:dyDescent="0.3">
      <c r="A1028" t="s">
        <v>2594</v>
      </c>
      <c r="B1028" s="33">
        <v>45571</v>
      </c>
      <c r="C1028">
        <v>2024</v>
      </c>
      <c r="D1028">
        <v>10</v>
      </c>
      <c r="E1028" t="s">
        <v>4621</v>
      </c>
      <c r="F1028" t="s">
        <v>4616</v>
      </c>
      <c r="G1028" t="s">
        <v>51</v>
      </c>
      <c r="H1028" t="s">
        <v>106</v>
      </c>
      <c r="I1028" t="s">
        <v>107</v>
      </c>
      <c r="J1028" t="s">
        <v>46</v>
      </c>
      <c r="K1028" t="s">
        <v>47</v>
      </c>
      <c r="L1028" t="s">
        <v>40</v>
      </c>
      <c r="M1028" t="s">
        <v>41</v>
      </c>
      <c r="N1028">
        <v>3</v>
      </c>
      <c r="O1028">
        <v>475</v>
      </c>
      <c r="P1028">
        <v>0.2</v>
      </c>
      <c r="Q1028">
        <v>209</v>
      </c>
      <c r="R1028">
        <v>1140</v>
      </c>
      <c r="S1028">
        <v>627</v>
      </c>
      <c r="T1028">
        <v>513</v>
      </c>
      <c r="U1028">
        <v>0.45</v>
      </c>
      <c r="V1028" t="s">
        <v>42</v>
      </c>
    </row>
    <row r="1029" spans="1:22" x14ac:dyDescent="0.3">
      <c r="A1029" t="s">
        <v>2591</v>
      </c>
      <c r="B1029" s="33">
        <v>45570</v>
      </c>
      <c r="C1029">
        <v>2024</v>
      </c>
      <c r="D1029">
        <v>10</v>
      </c>
      <c r="E1029" t="s">
        <v>4621</v>
      </c>
      <c r="F1029" t="s">
        <v>4616</v>
      </c>
      <c r="G1029" t="s">
        <v>51</v>
      </c>
      <c r="H1029" t="s">
        <v>79</v>
      </c>
      <c r="I1029" t="s">
        <v>80</v>
      </c>
      <c r="J1029" t="s">
        <v>38</v>
      </c>
      <c r="K1029" t="s">
        <v>118</v>
      </c>
      <c r="L1029" t="s">
        <v>40</v>
      </c>
      <c r="M1029" t="s">
        <v>41</v>
      </c>
      <c r="N1029">
        <v>2</v>
      </c>
      <c r="O1029">
        <v>16466</v>
      </c>
      <c r="P1029">
        <v>0.1</v>
      </c>
      <c r="Q1029">
        <v>12853</v>
      </c>
      <c r="R1029">
        <v>29638.799999999999</v>
      </c>
      <c r="S1029">
        <v>25706</v>
      </c>
      <c r="T1029">
        <v>3932.7999999999993</v>
      </c>
      <c r="U1029">
        <v>0.13269093215649755</v>
      </c>
      <c r="V1029" t="s">
        <v>42</v>
      </c>
    </row>
    <row r="1030" spans="1:22" x14ac:dyDescent="0.3">
      <c r="A1030" t="s">
        <v>2586</v>
      </c>
      <c r="B1030" s="33">
        <v>45569</v>
      </c>
      <c r="C1030">
        <v>2024</v>
      </c>
      <c r="D1030">
        <v>10</v>
      </c>
      <c r="E1030" t="s">
        <v>4621</v>
      </c>
      <c r="F1030" t="s">
        <v>4616</v>
      </c>
      <c r="G1030" t="s">
        <v>51</v>
      </c>
      <c r="H1030" t="s">
        <v>106</v>
      </c>
      <c r="I1030" t="s">
        <v>107</v>
      </c>
      <c r="J1030" t="s">
        <v>38</v>
      </c>
      <c r="K1030" t="s">
        <v>39</v>
      </c>
      <c r="L1030" t="s">
        <v>40</v>
      </c>
      <c r="M1030" t="s">
        <v>56</v>
      </c>
      <c r="N1030">
        <v>1</v>
      </c>
      <c r="O1030">
        <v>52109</v>
      </c>
      <c r="P1030">
        <v>0</v>
      </c>
      <c r="Q1030">
        <v>45321</v>
      </c>
      <c r="R1030">
        <v>52109</v>
      </c>
      <c r="S1030">
        <v>45321</v>
      </c>
      <c r="T1030">
        <v>6788</v>
      </c>
      <c r="U1030">
        <v>0.13026540520831334</v>
      </c>
      <c r="V1030" t="s">
        <v>42</v>
      </c>
    </row>
    <row r="1031" spans="1:22" x14ac:dyDescent="0.3">
      <c r="A1031" t="s">
        <v>2583</v>
      </c>
      <c r="B1031" s="33">
        <v>45568</v>
      </c>
      <c r="C1031">
        <v>2024</v>
      </c>
      <c r="D1031">
        <v>10</v>
      </c>
      <c r="E1031" t="s">
        <v>4621</v>
      </c>
      <c r="F1031" t="s">
        <v>4616</v>
      </c>
      <c r="G1031" t="s">
        <v>51</v>
      </c>
      <c r="H1031" t="s">
        <v>106</v>
      </c>
      <c r="I1031" t="s">
        <v>107</v>
      </c>
      <c r="J1031" t="s">
        <v>46</v>
      </c>
      <c r="K1031" t="s">
        <v>61</v>
      </c>
      <c r="L1031" t="s">
        <v>76</v>
      </c>
      <c r="M1031" t="s">
        <v>41</v>
      </c>
      <c r="N1031">
        <v>2</v>
      </c>
      <c r="O1031">
        <v>225</v>
      </c>
      <c r="P1031">
        <v>0.2</v>
      </c>
      <c r="Q1031">
        <v>96</v>
      </c>
      <c r="R1031">
        <v>360</v>
      </c>
      <c r="S1031">
        <v>192</v>
      </c>
      <c r="T1031">
        <v>168</v>
      </c>
      <c r="U1031">
        <v>0.46666666666666667</v>
      </c>
      <c r="V1031" t="s">
        <v>42</v>
      </c>
    </row>
    <row r="1032" spans="1:22" x14ac:dyDescent="0.3">
      <c r="A1032" t="s">
        <v>1117</v>
      </c>
      <c r="B1032" s="33">
        <v>45208</v>
      </c>
      <c r="C1032">
        <v>2023</v>
      </c>
      <c r="D1032">
        <v>10</v>
      </c>
      <c r="E1032" t="s">
        <v>4621</v>
      </c>
      <c r="F1032" t="s">
        <v>4616</v>
      </c>
      <c r="G1032" t="s">
        <v>51</v>
      </c>
      <c r="H1032" t="s">
        <v>79</v>
      </c>
      <c r="I1032" t="s">
        <v>80</v>
      </c>
      <c r="J1032" t="s">
        <v>46</v>
      </c>
      <c r="K1032" t="s">
        <v>89</v>
      </c>
      <c r="L1032" t="s">
        <v>40</v>
      </c>
      <c r="M1032" t="s">
        <v>49</v>
      </c>
      <c r="N1032">
        <v>1</v>
      </c>
      <c r="O1032">
        <v>2201</v>
      </c>
      <c r="P1032">
        <v>0.1</v>
      </c>
      <c r="Q1032">
        <v>1300</v>
      </c>
      <c r="R1032">
        <v>1980.9</v>
      </c>
      <c r="S1032">
        <v>1300</v>
      </c>
      <c r="T1032">
        <v>680.90000000000009</v>
      </c>
      <c r="U1032">
        <v>0.34373264677671767</v>
      </c>
      <c r="V1032" t="s">
        <v>42</v>
      </c>
    </row>
    <row r="1033" spans="1:22" x14ac:dyDescent="0.3">
      <c r="A1033" t="s">
        <v>2581</v>
      </c>
      <c r="B1033" s="33">
        <v>45568</v>
      </c>
      <c r="C1033">
        <v>2024</v>
      </c>
      <c r="D1033">
        <v>10</v>
      </c>
      <c r="E1033" t="s">
        <v>4621</v>
      </c>
      <c r="F1033" t="s">
        <v>4616</v>
      </c>
      <c r="G1033" t="s">
        <v>51</v>
      </c>
      <c r="H1033" t="s">
        <v>79</v>
      </c>
      <c r="I1033" t="s">
        <v>80</v>
      </c>
      <c r="J1033" t="s">
        <v>38</v>
      </c>
      <c r="K1033" t="s">
        <v>118</v>
      </c>
      <c r="L1033" t="s">
        <v>40</v>
      </c>
      <c r="M1033" t="s">
        <v>49</v>
      </c>
      <c r="N1033">
        <v>1</v>
      </c>
      <c r="O1033">
        <v>19101</v>
      </c>
      <c r="P1033">
        <v>0</v>
      </c>
      <c r="Q1033">
        <v>15124</v>
      </c>
      <c r="R1033">
        <v>19101</v>
      </c>
      <c r="S1033">
        <v>15124</v>
      </c>
      <c r="T1033">
        <v>3977</v>
      </c>
      <c r="U1033">
        <v>0.20820899429349249</v>
      </c>
      <c r="V1033" t="s">
        <v>120</v>
      </c>
    </row>
    <row r="1034" spans="1:22" x14ac:dyDescent="0.3">
      <c r="A1034" t="s">
        <v>1119</v>
      </c>
      <c r="B1034" s="33">
        <v>45208</v>
      </c>
      <c r="C1034">
        <v>2023</v>
      </c>
      <c r="D1034">
        <v>10</v>
      </c>
      <c r="E1034" t="s">
        <v>4621</v>
      </c>
      <c r="F1034" t="s">
        <v>4616</v>
      </c>
      <c r="G1034" t="s">
        <v>51</v>
      </c>
      <c r="H1034" t="s">
        <v>79</v>
      </c>
      <c r="I1034" t="s">
        <v>80</v>
      </c>
      <c r="J1034" t="s">
        <v>46</v>
      </c>
      <c r="K1034" t="s">
        <v>89</v>
      </c>
      <c r="L1034" t="s">
        <v>76</v>
      </c>
      <c r="M1034" t="s">
        <v>49</v>
      </c>
      <c r="N1034">
        <v>3</v>
      </c>
      <c r="O1034">
        <v>2363</v>
      </c>
      <c r="P1034">
        <v>0</v>
      </c>
      <c r="Q1034">
        <v>1349</v>
      </c>
      <c r="R1034">
        <v>7089</v>
      </c>
      <c r="S1034">
        <v>4047</v>
      </c>
      <c r="T1034">
        <v>3042</v>
      </c>
      <c r="U1034">
        <v>0.42911553110452816</v>
      </c>
      <c r="V1034" t="s">
        <v>42</v>
      </c>
    </row>
    <row r="1035" spans="1:22" x14ac:dyDescent="0.3">
      <c r="A1035" t="s">
        <v>2579</v>
      </c>
      <c r="B1035" s="33">
        <v>45567</v>
      </c>
      <c r="C1035">
        <v>2024</v>
      </c>
      <c r="D1035">
        <v>10</v>
      </c>
      <c r="E1035" t="s">
        <v>4621</v>
      </c>
      <c r="F1035" t="s">
        <v>4616</v>
      </c>
      <c r="G1035" t="s">
        <v>51</v>
      </c>
      <c r="H1035" t="s">
        <v>79</v>
      </c>
      <c r="I1035" t="s">
        <v>80</v>
      </c>
      <c r="J1035" t="s">
        <v>46</v>
      </c>
      <c r="K1035" t="s">
        <v>61</v>
      </c>
      <c r="L1035" t="s">
        <v>40</v>
      </c>
      <c r="M1035" t="s">
        <v>49</v>
      </c>
      <c r="N1035">
        <v>1</v>
      </c>
      <c r="O1035">
        <v>241</v>
      </c>
      <c r="P1035">
        <v>0.05</v>
      </c>
      <c r="Q1035">
        <v>99</v>
      </c>
      <c r="R1035">
        <v>228.95</v>
      </c>
      <c r="S1035">
        <v>99</v>
      </c>
      <c r="T1035">
        <v>129.94999999999999</v>
      </c>
      <c r="U1035">
        <v>0.56759117711290674</v>
      </c>
      <c r="V1035" t="s">
        <v>42</v>
      </c>
    </row>
    <row r="1036" spans="1:22" x14ac:dyDescent="0.3">
      <c r="A1036" t="s">
        <v>1121</v>
      </c>
      <c r="B1036" s="33">
        <v>45208</v>
      </c>
      <c r="C1036">
        <v>2023</v>
      </c>
      <c r="D1036">
        <v>10</v>
      </c>
      <c r="E1036" t="s">
        <v>4621</v>
      </c>
      <c r="F1036" t="s">
        <v>4616</v>
      </c>
      <c r="G1036" t="s">
        <v>51</v>
      </c>
      <c r="H1036" t="s">
        <v>52</v>
      </c>
      <c r="I1036" t="s">
        <v>53</v>
      </c>
      <c r="J1036" t="s">
        <v>38</v>
      </c>
      <c r="K1036" t="s">
        <v>75</v>
      </c>
      <c r="L1036" t="s">
        <v>40</v>
      </c>
      <c r="M1036" t="s">
        <v>41</v>
      </c>
      <c r="N1036">
        <v>1</v>
      </c>
      <c r="O1036">
        <v>9987</v>
      </c>
      <c r="P1036">
        <v>0.1</v>
      </c>
      <c r="Q1036">
        <v>7224</v>
      </c>
      <c r="R1036">
        <v>8988.3000000000011</v>
      </c>
      <c r="S1036">
        <v>7224</v>
      </c>
      <c r="T1036">
        <v>1764.3000000000011</v>
      </c>
      <c r="U1036">
        <v>0.19628850839424594</v>
      </c>
      <c r="V1036" t="s">
        <v>42</v>
      </c>
    </row>
    <row r="1037" spans="1:22" x14ac:dyDescent="0.3">
      <c r="A1037" t="s">
        <v>1122</v>
      </c>
      <c r="B1037" s="33">
        <v>45209</v>
      </c>
      <c r="C1037">
        <v>2023</v>
      </c>
      <c r="D1037">
        <v>10</v>
      </c>
      <c r="E1037" t="s">
        <v>4621</v>
      </c>
      <c r="F1037" t="s">
        <v>4616</v>
      </c>
      <c r="G1037" t="s">
        <v>51</v>
      </c>
      <c r="H1037" t="s">
        <v>106</v>
      </c>
      <c r="I1037" t="s">
        <v>107</v>
      </c>
      <c r="J1037" t="s">
        <v>81</v>
      </c>
      <c r="K1037" t="s">
        <v>130</v>
      </c>
      <c r="L1037" t="s">
        <v>40</v>
      </c>
      <c r="M1037" t="s">
        <v>56</v>
      </c>
      <c r="N1037">
        <v>5</v>
      </c>
      <c r="O1037">
        <v>15385</v>
      </c>
      <c r="P1037">
        <v>0.35</v>
      </c>
      <c r="Q1037">
        <v>9451</v>
      </c>
      <c r="R1037">
        <v>50001.25</v>
      </c>
      <c r="S1037">
        <v>47255</v>
      </c>
      <c r="T1037">
        <v>2746.25</v>
      </c>
      <c r="U1037">
        <v>5.4923626909327269E-2</v>
      </c>
      <c r="V1037" t="s">
        <v>42</v>
      </c>
    </row>
    <row r="1038" spans="1:22" x14ac:dyDescent="0.3">
      <c r="A1038" t="s">
        <v>2578</v>
      </c>
      <c r="B1038" s="33">
        <v>45567</v>
      </c>
      <c r="C1038">
        <v>2024</v>
      </c>
      <c r="D1038">
        <v>10</v>
      </c>
      <c r="E1038" t="s">
        <v>4621</v>
      </c>
      <c r="F1038" t="s">
        <v>4616</v>
      </c>
      <c r="G1038" t="s">
        <v>51</v>
      </c>
      <c r="H1038" t="s">
        <v>106</v>
      </c>
      <c r="I1038" t="s">
        <v>107</v>
      </c>
      <c r="J1038" t="s">
        <v>46</v>
      </c>
      <c r="K1038" t="s">
        <v>47</v>
      </c>
      <c r="L1038" t="s">
        <v>40</v>
      </c>
      <c r="M1038" t="s">
        <v>56</v>
      </c>
      <c r="N1038">
        <v>1</v>
      </c>
      <c r="O1038">
        <v>422</v>
      </c>
      <c r="P1038">
        <v>0.05</v>
      </c>
      <c r="Q1038">
        <v>185</v>
      </c>
      <c r="R1038">
        <v>400.9</v>
      </c>
      <c r="S1038">
        <v>185</v>
      </c>
      <c r="T1038">
        <v>215.89999999999998</v>
      </c>
      <c r="U1038">
        <v>0.53853828885008725</v>
      </c>
      <c r="V1038" t="s">
        <v>42</v>
      </c>
    </row>
    <row r="1039" spans="1:22" x14ac:dyDescent="0.3">
      <c r="A1039" t="s">
        <v>1124</v>
      </c>
      <c r="B1039" s="33">
        <v>45209</v>
      </c>
      <c r="C1039">
        <v>2023</v>
      </c>
      <c r="D1039">
        <v>10</v>
      </c>
      <c r="E1039" t="s">
        <v>4621</v>
      </c>
      <c r="F1039" t="s">
        <v>4616</v>
      </c>
      <c r="G1039" t="s">
        <v>51</v>
      </c>
      <c r="H1039" t="s">
        <v>52</v>
      </c>
      <c r="I1039" t="s">
        <v>53</v>
      </c>
      <c r="J1039" t="s">
        <v>81</v>
      </c>
      <c r="K1039" t="s">
        <v>130</v>
      </c>
      <c r="L1039" t="s">
        <v>48</v>
      </c>
      <c r="M1039" t="s">
        <v>56</v>
      </c>
      <c r="N1039">
        <v>1</v>
      </c>
      <c r="O1039">
        <v>12904</v>
      </c>
      <c r="P1039">
        <v>0.3</v>
      </c>
      <c r="Q1039">
        <v>7646</v>
      </c>
      <c r="R1039">
        <v>9032.7999999999993</v>
      </c>
      <c r="S1039">
        <v>7646</v>
      </c>
      <c r="T1039">
        <v>1386.7999999999993</v>
      </c>
      <c r="U1039">
        <v>0.15352935966699133</v>
      </c>
      <c r="V1039" t="s">
        <v>42</v>
      </c>
    </row>
    <row r="1040" spans="1:22" x14ac:dyDescent="0.3">
      <c r="A1040" t="s">
        <v>1125</v>
      </c>
      <c r="B1040" s="33">
        <v>45209</v>
      </c>
      <c r="C1040">
        <v>2023</v>
      </c>
      <c r="D1040">
        <v>10</v>
      </c>
      <c r="E1040" t="s">
        <v>4621</v>
      </c>
      <c r="F1040" t="s">
        <v>4616</v>
      </c>
      <c r="G1040" t="s">
        <v>51</v>
      </c>
      <c r="H1040" t="s">
        <v>52</v>
      </c>
      <c r="I1040" t="s">
        <v>53</v>
      </c>
      <c r="J1040" t="s">
        <v>46</v>
      </c>
      <c r="K1040" t="s">
        <v>47</v>
      </c>
      <c r="L1040" t="s">
        <v>48</v>
      </c>
      <c r="M1040" t="s">
        <v>49</v>
      </c>
      <c r="N1040">
        <v>2</v>
      </c>
      <c r="O1040">
        <v>465</v>
      </c>
      <c r="P1040">
        <v>0.15</v>
      </c>
      <c r="Q1040">
        <v>211</v>
      </c>
      <c r="R1040">
        <v>790.5</v>
      </c>
      <c r="S1040">
        <v>422</v>
      </c>
      <c r="T1040">
        <v>368.5</v>
      </c>
      <c r="U1040">
        <v>0.46616065781151172</v>
      </c>
      <c r="V1040" t="s">
        <v>42</v>
      </c>
    </row>
    <row r="1041" spans="1:22" x14ac:dyDescent="0.3">
      <c r="A1041" t="s">
        <v>2575</v>
      </c>
      <c r="B1041" s="33">
        <v>45567</v>
      </c>
      <c r="C1041">
        <v>2024</v>
      </c>
      <c r="D1041">
        <v>10</v>
      </c>
      <c r="E1041" t="s">
        <v>4621</v>
      </c>
      <c r="F1041" t="s">
        <v>4616</v>
      </c>
      <c r="G1041" t="s">
        <v>51</v>
      </c>
      <c r="H1041" t="s">
        <v>52</v>
      </c>
      <c r="I1041" t="s">
        <v>53</v>
      </c>
      <c r="J1041" t="s">
        <v>81</v>
      </c>
      <c r="K1041" t="s">
        <v>94</v>
      </c>
      <c r="L1041" t="s">
        <v>40</v>
      </c>
      <c r="M1041" t="s">
        <v>49</v>
      </c>
      <c r="N1041">
        <v>2</v>
      </c>
      <c r="O1041">
        <v>31473</v>
      </c>
      <c r="P1041">
        <v>0.25</v>
      </c>
      <c r="Q1041">
        <v>20818</v>
      </c>
      <c r="R1041">
        <v>47209.5</v>
      </c>
      <c r="S1041">
        <v>41636</v>
      </c>
      <c r="T1041">
        <v>5573.5</v>
      </c>
      <c r="U1041">
        <v>0.11805886527076118</v>
      </c>
      <c r="V1041" t="s">
        <v>42</v>
      </c>
    </row>
    <row r="1042" spans="1:22" x14ac:dyDescent="0.3">
      <c r="A1042" t="s">
        <v>2574</v>
      </c>
      <c r="B1042" s="33">
        <v>45566</v>
      </c>
      <c r="C1042">
        <v>2024</v>
      </c>
      <c r="D1042">
        <v>10</v>
      </c>
      <c r="E1042" t="s">
        <v>4621</v>
      </c>
      <c r="F1042" t="s">
        <v>4616</v>
      </c>
      <c r="G1042" t="s">
        <v>51</v>
      </c>
      <c r="H1042" t="s">
        <v>52</v>
      </c>
      <c r="I1042" t="s">
        <v>53</v>
      </c>
      <c r="J1042" t="s">
        <v>54</v>
      </c>
      <c r="K1042" t="s">
        <v>84</v>
      </c>
      <c r="L1042" t="s">
        <v>76</v>
      </c>
      <c r="M1042" t="s">
        <v>49</v>
      </c>
      <c r="N1042">
        <v>1</v>
      </c>
      <c r="O1042">
        <v>2449</v>
      </c>
      <c r="P1042">
        <v>0.05</v>
      </c>
      <c r="Q1042">
        <v>1206</v>
      </c>
      <c r="R1042">
        <v>2326.5499999999997</v>
      </c>
      <c r="S1042">
        <v>1206</v>
      </c>
      <c r="T1042">
        <v>1120.5499999999997</v>
      </c>
      <c r="U1042">
        <v>0.48163589864821293</v>
      </c>
      <c r="V1042" t="s">
        <v>42</v>
      </c>
    </row>
    <row r="1043" spans="1:22" x14ac:dyDescent="0.3">
      <c r="A1043" t="s">
        <v>2572</v>
      </c>
      <c r="B1043" s="33">
        <v>45566</v>
      </c>
      <c r="C1043">
        <v>2024</v>
      </c>
      <c r="D1043">
        <v>10</v>
      </c>
      <c r="E1043" t="s">
        <v>4621</v>
      </c>
      <c r="F1043" t="s">
        <v>4616</v>
      </c>
      <c r="G1043" t="s">
        <v>51</v>
      </c>
      <c r="H1043" t="s">
        <v>52</v>
      </c>
      <c r="I1043" t="s">
        <v>53</v>
      </c>
      <c r="J1043" t="s">
        <v>38</v>
      </c>
      <c r="K1043" t="s">
        <v>75</v>
      </c>
      <c r="L1043" t="s">
        <v>40</v>
      </c>
      <c r="M1043" t="s">
        <v>49</v>
      </c>
      <c r="N1043">
        <v>1</v>
      </c>
      <c r="O1043">
        <v>12059</v>
      </c>
      <c r="P1043">
        <v>0</v>
      </c>
      <c r="Q1043">
        <v>9086</v>
      </c>
      <c r="R1043">
        <v>12059</v>
      </c>
      <c r="S1043">
        <v>9086</v>
      </c>
      <c r="T1043">
        <v>2973</v>
      </c>
      <c r="U1043">
        <v>0.24653785554357741</v>
      </c>
      <c r="V1043" t="s">
        <v>42</v>
      </c>
    </row>
    <row r="1044" spans="1:22" x14ac:dyDescent="0.3">
      <c r="A1044" t="s">
        <v>2571</v>
      </c>
      <c r="B1044" s="33">
        <v>45565</v>
      </c>
      <c r="C1044">
        <v>2024</v>
      </c>
      <c r="D1044">
        <v>9</v>
      </c>
      <c r="E1044" t="s">
        <v>4623</v>
      </c>
      <c r="F1044" t="s">
        <v>4624</v>
      </c>
      <c r="G1044" t="s">
        <v>51</v>
      </c>
      <c r="H1044" t="s">
        <v>106</v>
      </c>
      <c r="I1044" t="s">
        <v>107</v>
      </c>
      <c r="J1044" t="s">
        <v>38</v>
      </c>
      <c r="K1044" t="s">
        <v>75</v>
      </c>
      <c r="L1044" t="s">
        <v>76</v>
      </c>
      <c r="M1044" t="s">
        <v>56</v>
      </c>
      <c r="N1044">
        <v>1</v>
      </c>
      <c r="O1044">
        <v>10768</v>
      </c>
      <c r="P1044">
        <v>0</v>
      </c>
      <c r="Q1044">
        <v>7932</v>
      </c>
      <c r="R1044">
        <v>10768</v>
      </c>
      <c r="S1044">
        <v>7932</v>
      </c>
      <c r="T1044">
        <v>2836</v>
      </c>
      <c r="U1044">
        <v>0.26337295690936108</v>
      </c>
      <c r="V1044" t="s">
        <v>42</v>
      </c>
    </row>
    <row r="1045" spans="1:22" x14ac:dyDescent="0.3">
      <c r="A1045" t="s">
        <v>2569</v>
      </c>
      <c r="B1045" s="33">
        <v>45565</v>
      </c>
      <c r="C1045">
        <v>2024</v>
      </c>
      <c r="D1045">
        <v>9</v>
      </c>
      <c r="E1045" t="s">
        <v>4623</v>
      </c>
      <c r="F1045" t="s">
        <v>4624</v>
      </c>
      <c r="G1045" t="s">
        <v>51</v>
      </c>
      <c r="H1045" t="s">
        <v>79</v>
      </c>
      <c r="I1045" t="s">
        <v>80</v>
      </c>
      <c r="J1045" t="s">
        <v>46</v>
      </c>
      <c r="K1045" t="s">
        <v>89</v>
      </c>
      <c r="L1045" t="s">
        <v>40</v>
      </c>
      <c r="M1045" t="s">
        <v>56</v>
      </c>
      <c r="N1045">
        <v>1</v>
      </c>
      <c r="O1045">
        <v>2270</v>
      </c>
      <c r="P1045">
        <v>0</v>
      </c>
      <c r="Q1045">
        <v>1279</v>
      </c>
      <c r="R1045">
        <v>2270</v>
      </c>
      <c r="S1045">
        <v>1279</v>
      </c>
      <c r="T1045">
        <v>991</v>
      </c>
      <c r="U1045">
        <v>0.43656387665198237</v>
      </c>
      <c r="V1045" t="s">
        <v>42</v>
      </c>
    </row>
    <row r="1046" spans="1:22" x14ac:dyDescent="0.3">
      <c r="A1046" t="s">
        <v>1131</v>
      </c>
      <c r="B1046" s="33">
        <v>45211</v>
      </c>
      <c r="C1046">
        <v>2023</v>
      </c>
      <c r="D1046">
        <v>10</v>
      </c>
      <c r="E1046" t="s">
        <v>4621</v>
      </c>
      <c r="F1046" t="s">
        <v>4616</v>
      </c>
      <c r="G1046" t="s">
        <v>51</v>
      </c>
      <c r="H1046" t="s">
        <v>106</v>
      </c>
      <c r="I1046" t="s">
        <v>107</v>
      </c>
      <c r="J1046" t="s">
        <v>46</v>
      </c>
      <c r="K1046" t="s">
        <v>47</v>
      </c>
      <c r="L1046" t="s">
        <v>40</v>
      </c>
      <c r="M1046" t="s">
        <v>49</v>
      </c>
      <c r="N1046">
        <v>1</v>
      </c>
      <c r="O1046">
        <v>446</v>
      </c>
      <c r="P1046">
        <v>0.05</v>
      </c>
      <c r="Q1046">
        <v>202</v>
      </c>
      <c r="R1046">
        <v>423.7</v>
      </c>
      <c r="S1046">
        <v>202</v>
      </c>
      <c r="T1046">
        <v>221.7</v>
      </c>
      <c r="U1046">
        <v>0.52324758083549683</v>
      </c>
      <c r="V1046" t="s">
        <v>42</v>
      </c>
    </row>
    <row r="1047" spans="1:22" x14ac:dyDescent="0.3">
      <c r="A1047" t="s">
        <v>1132</v>
      </c>
      <c r="B1047" s="33">
        <v>45211</v>
      </c>
      <c r="C1047">
        <v>2023</v>
      </c>
      <c r="D1047">
        <v>10</v>
      </c>
      <c r="E1047" t="s">
        <v>4621</v>
      </c>
      <c r="F1047" t="s">
        <v>4616</v>
      </c>
      <c r="G1047" t="s">
        <v>51</v>
      </c>
      <c r="H1047" t="s">
        <v>52</v>
      </c>
      <c r="I1047" t="s">
        <v>53</v>
      </c>
      <c r="J1047" t="s">
        <v>46</v>
      </c>
      <c r="K1047" t="s">
        <v>89</v>
      </c>
      <c r="L1047" t="s">
        <v>76</v>
      </c>
      <c r="M1047" t="s">
        <v>49</v>
      </c>
      <c r="N1047">
        <v>1</v>
      </c>
      <c r="O1047">
        <v>2385</v>
      </c>
      <c r="P1047">
        <v>0</v>
      </c>
      <c r="Q1047">
        <v>1388</v>
      </c>
      <c r="R1047">
        <v>2385</v>
      </c>
      <c r="S1047">
        <v>1388</v>
      </c>
      <c r="T1047">
        <v>997</v>
      </c>
      <c r="U1047">
        <v>0.41802935010482178</v>
      </c>
      <c r="V1047" t="s">
        <v>42</v>
      </c>
    </row>
    <row r="1048" spans="1:22" x14ac:dyDescent="0.3">
      <c r="A1048" t="s">
        <v>2567</v>
      </c>
      <c r="B1048" s="33">
        <v>45565</v>
      </c>
      <c r="C1048">
        <v>2024</v>
      </c>
      <c r="D1048">
        <v>9</v>
      </c>
      <c r="E1048" t="s">
        <v>4623</v>
      </c>
      <c r="F1048" t="s">
        <v>4624</v>
      </c>
      <c r="G1048" t="s">
        <v>51</v>
      </c>
      <c r="H1048" t="s">
        <v>106</v>
      </c>
      <c r="I1048" t="s">
        <v>107</v>
      </c>
      <c r="J1048" t="s">
        <v>81</v>
      </c>
      <c r="K1048" t="s">
        <v>146</v>
      </c>
      <c r="L1048" t="s">
        <v>48</v>
      </c>
      <c r="M1048" t="s">
        <v>56</v>
      </c>
      <c r="N1048">
        <v>2</v>
      </c>
      <c r="O1048">
        <v>8280</v>
      </c>
      <c r="P1048">
        <v>0.2</v>
      </c>
      <c r="Q1048">
        <v>5176</v>
      </c>
      <c r="R1048">
        <v>13248</v>
      </c>
      <c r="S1048">
        <v>10352</v>
      </c>
      <c r="T1048">
        <v>2896</v>
      </c>
      <c r="U1048">
        <v>0.21859903381642512</v>
      </c>
      <c r="V1048" t="s">
        <v>42</v>
      </c>
    </row>
    <row r="1049" spans="1:22" x14ac:dyDescent="0.3">
      <c r="A1049" t="s">
        <v>2566</v>
      </c>
      <c r="B1049" s="33">
        <v>45564</v>
      </c>
      <c r="C1049">
        <v>2024</v>
      </c>
      <c r="D1049">
        <v>9</v>
      </c>
      <c r="E1049" t="s">
        <v>4623</v>
      </c>
      <c r="F1049" t="s">
        <v>4624</v>
      </c>
      <c r="G1049" t="s">
        <v>51</v>
      </c>
      <c r="H1049" t="s">
        <v>52</v>
      </c>
      <c r="I1049" t="s">
        <v>53</v>
      </c>
      <c r="J1049" t="s">
        <v>46</v>
      </c>
      <c r="K1049" t="s">
        <v>47</v>
      </c>
      <c r="L1049" t="s">
        <v>40</v>
      </c>
      <c r="M1049" t="s">
        <v>49</v>
      </c>
      <c r="N1049">
        <v>3</v>
      </c>
      <c r="O1049">
        <v>420</v>
      </c>
      <c r="P1049">
        <v>0.1</v>
      </c>
      <c r="Q1049">
        <v>187</v>
      </c>
      <c r="R1049">
        <v>1134</v>
      </c>
      <c r="S1049">
        <v>561</v>
      </c>
      <c r="T1049">
        <v>573</v>
      </c>
      <c r="U1049">
        <v>0.50529100529100535</v>
      </c>
      <c r="V1049" t="s">
        <v>42</v>
      </c>
    </row>
    <row r="1050" spans="1:22" x14ac:dyDescent="0.3">
      <c r="A1050" t="s">
        <v>2561</v>
      </c>
      <c r="B1050" s="33">
        <v>45564</v>
      </c>
      <c r="C1050">
        <v>2024</v>
      </c>
      <c r="D1050">
        <v>9</v>
      </c>
      <c r="E1050" t="s">
        <v>4623</v>
      </c>
      <c r="F1050" t="s">
        <v>4624</v>
      </c>
      <c r="G1050" t="s">
        <v>51</v>
      </c>
      <c r="H1050" t="s">
        <v>52</v>
      </c>
      <c r="I1050" t="s">
        <v>53</v>
      </c>
      <c r="J1050" t="s">
        <v>54</v>
      </c>
      <c r="K1050" t="s">
        <v>55</v>
      </c>
      <c r="L1050" t="s">
        <v>48</v>
      </c>
      <c r="M1050" t="s">
        <v>56</v>
      </c>
      <c r="N1050">
        <v>2</v>
      </c>
      <c r="O1050">
        <v>3038</v>
      </c>
      <c r="P1050">
        <v>0</v>
      </c>
      <c r="Q1050">
        <v>1844</v>
      </c>
      <c r="R1050">
        <v>6076</v>
      </c>
      <c r="S1050">
        <v>3688</v>
      </c>
      <c r="T1050">
        <v>2388</v>
      </c>
      <c r="U1050">
        <v>0.39302172481895986</v>
      </c>
      <c r="V1050" t="s">
        <v>42</v>
      </c>
    </row>
    <row r="1051" spans="1:22" x14ac:dyDescent="0.3">
      <c r="A1051" t="s">
        <v>1136</v>
      </c>
      <c r="B1051" s="33">
        <v>45211</v>
      </c>
      <c r="C1051">
        <v>2023</v>
      </c>
      <c r="D1051">
        <v>10</v>
      </c>
      <c r="E1051" t="s">
        <v>4621</v>
      </c>
      <c r="F1051" t="s">
        <v>4616</v>
      </c>
      <c r="G1051" t="s">
        <v>51</v>
      </c>
      <c r="H1051" t="s">
        <v>52</v>
      </c>
      <c r="I1051" t="s">
        <v>53</v>
      </c>
      <c r="J1051" t="s">
        <v>46</v>
      </c>
      <c r="K1051" t="s">
        <v>66</v>
      </c>
      <c r="L1051" t="s">
        <v>76</v>
      </c>
      <c r="M1051" t="s">
        <v>49</v>
      </c>
      <c r="N1051">
        <v>4</v>
      </c>
      <c r="O1051">
        <v>315</v>
      </c>
      <c r="P1051">
        <v>0</v>
      </c>
      <c r="Q1051">
        <v>127</v>
      </c>
      <c r="R1051">
        <v>1260</v>
      </c>
      <c r="S1051">
        <v>508</v>
      </c>
      <c r="T1051">
        <v>752</v>
      </c>
      <c r="U1051">
        <v>0.59682539682539681</v>
      </c>
      <c r="V1051" t="s">
        <v>42</v>
      </c>
    </row>
    <row r="1052" spans="1:22" x14ac:dyDescent="0.3">
      <c r="A1052" t="s">
        <v>1137</v>
      </c>
      <c r="B1052" s="33">
        <v>45211</v>
      </c>
      <c r="C1052">
        <v>2023</v>
      </c>
      <c r="D1052">
        <v>10</v>
      </c>
      <c r="E1052" t="s">
        <v>4621</v>
      </c>
      <c r="F1052" t="s">
        <v>4616</v>
      </c>
      <c r="G1052" t="s">
        <v>51</v>
      </c>
      <c r="H1052" t="s">
        <v>52</v>
      </c>
      <c r="I1052" t="s">
        <v>53</v>
      </c>
      <c r="J1052" t="s">
        <v>46</v>
      </c>
      <c r="K1052" t="s">
        <v>61</v>
      </c>
      <c r="L1052" t="s">
        <v>76</v>
      </c>
      <c r="M1052" t="s">
        <v>49</v>
      </c>
      <c r="N1052">
        <v>3</v>
      </c>
      <c r="O1052">
        <v>270</v>
      </c>
      <c r="P1052">
        <v>0.05</v>
      </c>
      <c r="Q1052">
        <v>112</v>
      </c>
      <c r="R1052">
        <v>769.5</v>
      </c>
      <c r="S1052">
        <v>336</v>
      </c>
      <c r="T1052">
        <v>433.5</v>
      </c>
      <c r="U1052">
        <v>0.56335282651072127</v>
      </c>
      <c r="V1052" t="s">
        <v>42</v>
      </c>
    </row>
    <row r="1053" spans="1:22" x14ac:dyDescent="0.3">
      <c r="A1053" t="s">
        <v>2560</v>
      </c>
      <c r="B1053" s="33">
        <v>45563</v>
      </c>
      <c r="C1053">
        <v>2024</v>
      </c>
      <c r="D1053">
        <v>9</v>
      </c>
      <c r="E1053" t="s">
        <v>4623</v>
      </c>
      <c r="F1053" t="s">
        <v>4624</v>
      </c>
      <c r="G1053" t="s">
        <v>51</v>
      </c>
      <c r="H1053" t="s">
        <v>106</v>
      </c>
      <c r="I1053" t="s">
        <v>107</v>
      </c>
      <c r="J1053" t="s">
        <v>38</v>
      </c>
      <c r="K1053" t="s">
        <v>118</v>
      </c>
      <c r="L1053" t="s">
        <v>48</v>
      </c>
      <c r="M1053" t="s">
        <v>49</v>
      </c>
      <c r="N1053">
        <v>1</v>
      </c>
      <c r="O1053">
        <v>18106</v>
      </c>
      <c r="P1053">
        <v>0.15</v>
      </c>
      <c r="Q1053">
        <v>14322</v>
      </c>
      <c r="R1053">
        <v>15390.1</v>
      </c>
      <c r="S1053">
        <v>14322</v>
      </c>
      <c r="T1053">
        <v>1068.1000000000004</v>
      </c>
      <c r="U1053">
        <v>6.9401758273175629E-2</v>
      </c>
      <c r="V1053" t="s">
        <v>42</v>
      </c>
    </row>
    <row r="1054" spans="1:22" x14ac:dyDescent="0.3">
      <c r="A1054" t="s">
        <v>1139</v>
      </c>
      <c r="B1054" s="33">
        <v>45212</v>
      </c>
      <c r="C1054">
        <v>2023</v>
      </c>
      <c r="D1054">
        <v>10</v>
      </c>
      <c r="E1054" t="s">
        <v>4621</v>
      </c>
      <c r="F1054" t="s">
        <v>4616</v>
      </c>
      <c r="G1054" t="s">
        <v>51</v>
      </c>
      <c r="H1054" t="s">
        <v>106</v>
      </c>
      <c r="I1054" t="s">
        <v>107</v>
      </c>
      <c r="J1054" t="s">
        <v>38</v>
      </c>
      <c r="K1054" t="s">
        <v>39</v>
      </c>
      <c r="L1054" t="s">
        <v>76</v>
      </c>
      <c r="M1054" t="s">
        <v>49</v>
      </c>
      <c r="N1054">
        <v>1</v>
      </c>
      <c r="O1054">
        <v>48254</v>
      </c>
      <c r="P1054">
        <v>0</v>
      </c>
      <c r="Q1054">
        <v>40583</v>
      </c>
      <c r="R1054">
        <v>48254</v>
      </c>
      <c r="S1054">
        <v>40583</v>
      </c>
      <c r="T1054">
        <v>7671</v>
      </c>
      <c r="U1054">
        <v>0.15897127699258093</v>
      </c>
      <c r="V1054" t="s">
        <v>42</v>
      </c>
    </row>
    <row r="1055" spans="1:22" x14ac:dyDescent="0.3">
      <c r="A1055" t="s">
        <v>1140</v>
      </c>
      <c r="B1055" s="33">
        <v>45212</v>
      </c>
      <c r="C1055">
        <v>2023</v>
      </c>
      <c r="D1055">
        <v>10</v>
      </c>
      <c r="E1055" t="s">
        <v>4621</v>
      </c>
      <c r="F1055" t="s">
        <v>4616</v>
      </c>
      <c r="G1055" t="s">
        <v>51</v>
      </c>
      <c r="H1055" t="s">
        <v>52</v>
      </c>
      <c r="I1055" t="s">
        <v>53</v>
      </c>
      <c r="J1055" t="s">
        <v>54</v>
      </c>
      <c r="K1055" t="s">
        <v>99</v>
      </c>
      <c r="L1055" t="s">
        <v>76</v>
      </c>
      <c r="M1055" t="s">
        <v>56</v>
      </c>
      <c r="N1055">
        <v>3</v>
      </c>
      <c r="O1055">
        <v>1812</v>
      </c>
      <c r="P1055">
        <v>0</v>
      </c>
      <c r="Q1055">
        <v>970</v>
      </c>
      <c r="R1055">
        <v>5436</v>
      </c>
      <c r="S1055">
        <v>2910</v>
      </c>
      <c r="T1055">
        <v>2526</v>
      </c>
      <c r="U1055">
        <v>0.46467991169977924</v>
      </c>
      <c r="V1055" t="s">
        <v>42</v>
      </c>
    </row>
    <row r="1056" spans="1:22" x14ac:dyDescent="0.3">
      <c r="A1056" t="s">
        <v>1141</v>
      </c>
      <c r="B1056" s="33">
        <v>45212</v>
      </c>
      <c r="C1056">
        <v>2023</v>
      </c>
      <c r="D1056">
        <v>10</v>
      </c>
      <c r="E1056" t="s">
        <v>4621</v>
      </c>
      <c r="F1056" t="s">
        <v>4616</v>
      </c>
      <c r="G1056" t="s">
        <v>51</v>
      </c>
      <c r="H1056" t="s">
        <v>79</v>
      </c>
      <c r="I1056" t="s">
        <v>80</v>
      </c>
      <c r="J1056" t="s">
        <v>81</v>
      </c>
      <c r="K1056" t="s">
        <v>94</v>
      </c>
      <c r="L1056" t="s">
        <v>40</v>
      </c>
      <c r="M1056" t="s">
        <v>56</v>
      </c>
      <c r="N1056">
        <v>1</v>
      </c>
      <c r="O1056">
        <v>31337</v>
      </c>
      <c r="P1056">
        <v>0.35</v>
      </c>
      <c r="Q1056">
        <v>21469</v>
      </c>
      <c r="R1056">
        <v>20369.05</v>
      </c>
      <c r="S1056">
        <v>21469</v>
      </c>
      <c r="T1056">
        <v>-1099.9500000000007</v>
      </c>
      <c r="U1056">
        <v>-5.4001045704144317E-2</v>
      </c>
      <c r="V1056" t="s">
        <v>42</v>
      </c>
    </row>
    <row r="1057" spans="1:22" x14ac:dyDescent="0.3">
      <c r="A1057" t="s">
        <v>1142</v>
      </c>
      <c r="B1057" s="33">
        <v>45212</v>
      </c>
      <c r="C1057">
        <v>2023</v>
      </c>
      <c r="D1057">
        <v>10</v>
      </c>
      <c r="E1057" t="s">
        <v>4621</v>
      </c>
      <c r="F1057" t="s">
        <v>4616</v>
      </c>
      <c r="G1057" t="s">
        <v>51</v>
      </c>
      <c r="H1057" t="s">
        <v>79</v>
      </c>
      <c r="I1057" t="s">
        <v>80</v>
      </c>
      <c r="J1057" t="s">
        <v>46</v>
      </c>
      <c r="K1057" t="s">
        <v>61</v>
      </c>
      <c r="L1057" t="s">
        <v>40</v>
      </c>
      <c r="M1057" t="s">
        <v>49</v>
      </c>
      <c r="N1057">
        <v>3</v>
      </c>
      <c r="O1057">
        <v>272</v>
      </c>
      <c r="P1057">
        <v>0.15</v>
      </c>
      <c r="Q1057">
        <v>111</v>
      </c>
      <c r="R1057">
        <v>693.6</v>
      </c>
      <c r="S1057">
        <v>333</v>
      </c>
      <c r="T1057">
        <v>360.6</v>
      </c>
      <c r="U1057">
        <v>0.51989619377162632</v>
      </c>
      <c r="V1057" t="s">
        <v>120</v>
      </c>
    </row>
    <row r="1058" spans="1:22" x14ac:dyDescent="0.3">
      <c r="A1058" t="s">
        <v>2558</v>
      </c>
      <c r="B1058" s="33">
        <v>45562</v>
      </c>
      <c r="C1058">
        <v>2024</v>
      </c>
      <c r="D1058">
        <v>9</v>
      </c>
      <c r="E1058" t="s">
        <v>4623</v>
      </c>
      <c r="F1058" t="s">
        <v>4624</v>
      </c>
      <c r="G1058" t="s">
        <v>51</v>
      </c>
      <c r="H1058" t="s">
        <v>79</v>
      </c>
      <c r="I1058" t="s">
        <v>80</v>
      </c>
      <c r="J1058" t="s">
        <v>38</v>
      </c>
      <c r="K1058" t="s">
        <v>39</v>
      </c>
      <c r="L1058" t="s">
        <v>76</v>
      </c>
      <c r="M1058" t="s">
        <v>49</v>
      </c>
      <c r="N1058">
        <v>3</v>
      </c>
      <c r="O1058">
        <v>52116</v>
      </c>
      <c r="P1058">
        <v>0.05</v>
      </c>
      <c r="Q1058">
        <v>44734</v>
      </c>
      <c r="R1058">
        <v>148530.6</v>
      </c>
      <c r="S1058">
        <v>134202</v>
      </c>
      <c r="T1058">
        <v>14328.600000000006</v>
      </c>
      <c r="U1058">
        <v>9.6469010426134455E-2</v>
      </c>
      <c r="V1058" t="s">
        <v>42</v>
      </c>
    </row>
    <row r="1059" spans="1:22" x14ac:dyDescent="0.3">
      <c r="A1059" t="s">
        <v>2555</v>
      </c>
      <c r="B1059" s="33">
        <v>45561</v>
      </c>
      <c r="C1059">
        <v>2024</v>
      </c>
      <c r="D1059">
        <v>9</v>
      </c>
      <c r="E1059" t="s">
        <v>4623</v>
      </c>
      <c r="F1059" t="s">
        <v>4624</v>
      </c>
      <c r="G1059" t="s">
        <v>51</v>
      </c>
      <c r="H1059" t="s">
        <v>106</v>
      </c>
      <c r="I1059" t="s">
        <v>107</v>
      </c>
      <c r="J1059" t="s">
        <v>46</v>
      </c>
      <c r="K1059" t="s">
        <v>61</v>
      </c>
      <c r="L1059" t="s">
        <v>40</v>
      </c>
      <c r="M1059" t="s">
        <v>41</v>
      </c>
      <c r="N1059">
        <v>4</v>
      </c>
      <c r="O1059">
        <v>225</v>
      </c>
      <c r="P1059">
        <v>0.2</v>
      </c>
      <c r="Q1059">
        <v>93</v>
      </c>
      <c r="R1059">
        <v>720</v>
      </c>
      <c r="S1059">
        <v>372</v>
      </c>
      <c r="T1059">
        <v>348</v>
      </c>
      <c r="U1059">
        <v>0.48333333333333334</v>
      </c>
      <c r="V1059" t="s">
        <v>42</v>
      </c>
    </row>
    <row r="1060" spans="1:22" x14ac:dyDescent="0.3">
      <c r="A1060" t="s">
        <v>2551</v>
      </c>
      <c r="B1060" s="33">
        <v>45561</v>
      </c>
      <c r="C1060">
        <v>2024</v>
      </c>
      <c r="D1060">
        <v>9</v>
      </c>
      <c r="E1060" t="s">
        <v>4623</v>
      </c>
      <c r="F1060" t="s">
        <v>4624</v>
      </c>
      <c r="G1060" t="s">
        <v>51</v>
      </c>
      <c r="H1060" t="s">
        <v>79</v>
      </c>
      <c r="I1060" t="s">
        <v>80</v>
      </c>
      <c r="J1060" t="s">
        <v>46</v>
      </c>
      <c r="K1060" t="s">
        <v>89</v>
      </c>
      <c r="L1060" t="s">
        <v>40</v>
      </c>
      <c r="M1060" t="s">
        <v>41</v>
      </c>
      <c r="N1060">
        <v>5</v>
      </c>
      <c r="O1060">
        <v>2303</v>
      </c>
      <c r="P1060">
        <v>0.2</v>
      </c>
      <c r="Q1060">
        <v>1344</v>
      </c>
      <c r="R1060">
        <v>9212</v>
      </c>
      <c r="S1060">
        <v>6720</v>
      </c>
      <c r="T1060">
        <v>2492</v>
      </c>
      <c r="U1060">
        <v>0.27051671732522797</v>
      </c>
      <c r="V1060" t="s">
        <v>42</v>
      </c>
    </row>
    <row r="1061" spans="1:22" x14ac:dyDescent="0.3">
      <c r="A1061" t="s">
        <v>1146</v>
      </c>
      <c r="B1061" s="33">
        <v>45213</v>
      </c>
      <c r="C1061">
        <v>2023</v>
      </c>
      <c r="D1061">
        <v>10</v>
      </c>
      <c r="E1061" t="s">
        <v>4621</v>
      </c>
      <c r="F1061" t="s">
        <v>4616</v>
      </c>
      <c r="G1061" t="s">
        <v>51</v>
      </c>
      <c r="H1061" t="s">
        <v>79</v>
      </c>
      <c r="I1061" t="s">
        <v>80</v>
      </c>
      <c r="J1061" t="s">
        <v>46</v>
      </c>
      <c r="K1061" t="s">
        <v>47</v>
      </c>
      <c r="L1061" t="s">
        <v>40</v>
      </c>
      <c r="M1061" t="s">
        <v>56</v>
      </c>
      <c r="N1061">
        <v>8</v>
      </c>
      <c r="O1061">
        <v>487</v>
      </c>
      <c r="P1061">
        <v>0.15</v>
      </c>
      <c r="Q1061">
        <v>213</v>
      </c>
      <c r="R1061">
        <v>3311.6</v>
      </c>
      <c r="S1061">
        <v>1704</v>
      </c>
      <c r="T1061">
        <v>1607.6</v>
      </c>
      <c r="U1061">
        <v>0.48544510206546682</v>
      </c>
      <c r="V1061" t="s">
        <v>42</v>
      </c>
    </row>
    <row r="1062" spans="1:22" x14ac:dyDescent="0.3">
      <c r="A1062" t="s">
        <v>1147</v>
      </c>
      <c r="B1062" s="33">
        <v>45213</v>
      </c>
      <c r="C1062">
        <v>2023</v>
      </c>
      <c r="D1062">
        <v>10</v>
      </c>
      <c r="E1062" t="s">
        <v>4621</v>
      </c>
      <c r="F1062" t="s">
        <v>4616</v>
      </c>
      <c r="G1062" t="s">
        <v>51</v>
      </c>
      <c r="H1062" t="s">
        <v>79</v>
      </c>
      <c r="I1062" t="s">
        <v>80</v>
      </c>
      <c r="J1062" t="s">
        <v>54</v>
      </c>
      <c r="K1062" t="s">
        <v>99</v>
      </c>
      <c r="L1062" t="s">
        <v>40</v>
      </c>
      <c r="M1062" t="s">
        <v>41</v>
      </c>
      <c r="N1062">
        <v>2</v>
      </c>
      <c r="O1062">
        <v>1831</v>
      </c>
      <c r="P1062">
        <v>0.05</v>
      </c>
      <c r="Q1062">
        <v>926</v>
      </c>
      <c r="R1062">
        <v>3478.8999999999996</v>
      </c>
      <c r="S1062">
        <v>1852</v>
      </c>
      <c r="T1062">
        <v>1626.8999999999996</v>
      </c>
      <c r="U1062">
        <v>0.46764781971312763</v>
      </c>
      <c r="V1062" t="s">
        <v>42</v>
      </c>
    </row>
    <row r="1063" spans="1:22" x14ac:dyDescent="0.3">
      <c r="A1063" t="s">
        <v>1148</v>
      </c>
      <c r="B1063" s="33">
        <v>45213</v>
      </c>
      <c r="C1063">
        <v>2023</v>
      </c>
      <c r="D1063">
        <v>10</v>
      </c>
      <c r="E1063" t="s">
        <v>4621</v>
      </c>
      <c r="F1063" t="s">
        <v>4616</v>
      </c>
      <c r="G1063" t="s">
        <v>51</v>
      </c>
      <c r="H1063" t="s">
        <v>52</v>
      </c>
      <c r="I1063" t="s">
        <v>53</v>
      </c>
      <c r="J1063" t="s">
        <v>46</v>
      </c>
      <c r="K1063" t="s">
        <v>66</v>
      </c>
      <c r="L1063" t="s">
        <v>40</v>
      </c>
      <c r="M1063" t="s">
        <v>56</v>
      </c>
      <c r="N1063">
        <v>1</v>
      </c>
      <c r="O1063">
        <v>314</v>
      </c>
      <c r="P1063">
        <v>0</v>
      </c>
      <c r="Q1063">
        <v>129</v>
      </c>
      <c r="R1063">
        <v>314</v>
      </c>
      <c r="S1063">
        <v>129</v>
      </c>
      <c r="T1063">
        <v>185</v>
      </c>
      <c r="U1063">
        <v>0.58917197452229297</v>
      </c>
      <c r="V1063" t="s">
        <v>42</v>
      </c>
    </row>
    <row r="1064" spans="1:22" x14ac:dyDescent="0.3">
      <c r="A1064" t="s">
        <v>2546</v>
      </c>
      <c r="B1064" s="33">
        <v>45560</v>
      </c>
      <c r="C1064">
        <v>2024</v>
      </c>
      <c r="D1064">
        <v>9</v>
      </c>
      <c r="E1064" t="s">
        <v>4623</v>
      </c>
      <c r="F1064" t="s">
        <v>4624</v>
      </c>
      <c r="G1064" t="s">
        <v>51</v>
      </c>
      <c r="H1064" t="s">
        <v>79</v>
      </c>
      <c r="I1064" t="s">
        <v>80</v>
      </c>
      <c r="J1064" t="s">
        <v>46</v>
      </c>
      <c r="K1064" t="s">
        <v>47</v>
      </c>
      <c r="L1064" t="s">
        <v>48</v>
      </c>
      <c r="M1064" t="s">
        <v>56</v>
      </c>
      <c r="N1064">
        <v>1</v>
      </c>
      <c r="O1064">
        <v>470</v>
      </c>
      <c r="P1064">
        <v>0</v>
      </c>
      <c r="Q1064">
        <v>218</v>
      </c>
      <c r="R1064">
        <v>470</v>
      </c>
      <c r="S1064">
        <v>218</v>
      </c>
      <c r="T1064">
        <v>252</v>
      </c>
      <c r="U1064">
        <v>0.53617021276595744</v>
      </c>
      <c r="V1064" t="s">
        <v>42</v>
      </c>
    </row>
    <row r="1065" spans="1:22" x14ac:dyDescent="0.3">
      <c r="A1065" t="s">
        <v>2544</v>
      </c>
      <c r="B1065" s="33">
        <v>45558</v>
      </c>
      <c r="C1065">
        <v>2024</v>
      </c>
      <c r="D1065">
        <v>9</v>
      </c>
      <c r="E1065" t="s">
        <v>4623</v>
      </c>
      <c r="F1065" t="s">
        <v>4624</v>
      </c>
      <c r="G1065" t="s">
        <v>51</v>
      </c>
      <c r="H1065" t="s">
        <v>79</v>
      </c>
      <c r="I1065" t="s">
        <v>80</v>
      </c>
      <c r="J1065" t="s">
        <v>81</v>
      </c>
      <c r="K1065" t="s">
        <v>146</v>
      </c>
      <c r="L1065" t="s">
        <v>76</v>
      </c>
      <c r="M1065" t="s">
        <v>56</v>
      </c>
      <c r="N1065">
        <v>2</v>
      </c>
      <c r="O1065">
        <v>8125</v>
      </c>
      <c r="P1065">
        <v>0.25</v>
      </c>
      <c r="Q1065">
        <v>4906</v>
      </c>
      <c r="R1065">
        <v>12187.5</v>
      </c>
      <c r="S1065">
        <v>9812</v>
      </c>
      <c r="T1065">
        <v>2375.5</v>
      </c>
      <c r="U1065">
        <v>0.19491282051282052</v>
      </c>
      <c r="V1065" t="s">
        <v>120</v>
      </c>
    </row>
    <row r="1066" spans="1:22" x14ac:dyDescent="0.3">
      <c r="A1066" t="s">
        <v>1151</v>
      </c>
      <c r="B1066" s="33">
        <v>45214</v>
      </c>
      <c r="C1066">
        <v>2023</v>
      </c>
      <c r="D1066">
        <v>10</v>
      </c>
      <c r="E1066" t="s">
        <v>4621</v>
      </c>
      <c r="F1066" t="s">
        <v>4616</v>
      </c>
      <c r="G1066" t="s">
        <v>51</v>
      </c>
      <c r="H1066" t="s">
        <v>106</v>
      </c>
      <c r="I1066" t="s">
        <v>107</v>
      </c>
      <c r="J1066" t="s">
        <v>81</v>
      </c>
      <c r="K1066" t="s">
        <v>146</v>
      </c>
      <c r="L1066" t="s">
        <v>40</v>
      </c>
      <c r="M1066" t="s">
        <v>49</v>
      </c>
      <c r="N1066">
        <v>1</v>
      </c>
      <c r="O1066">
        <v>9362</v>
      </c>
      <c r="P1066">
        <v>0.3</v>
      </c>
      <c r="Q1066">
        <v>5887</v>
      </c>
      <c r="R1066">
        <v>6553.4</v>
      </c>
      <c r="S1066">
        <v>5887</v>
      </c>
      <c r="T1066">
        <v>666.39999999999964</v>
      </c>
      <c r="U1066">
        <v>0.1016876735740226</v>
      </c>
      <c r="V1066" t="s">
        <v>42</v>
      </c>
    </row>
    <row r="1067" spans="1:22" x14ac:dyDescent="0.3">
      <c r="A1067" t="s">
        <v>2532</v>
      </c>
      <c r="B1067" s="33">
        <v>45554</v>
      </c>
      <c r="C1067">
        <v>2024</v>
      </c>
      <c r="D1067">
        <v>9</v>
      </c>
      <c r="E1067" t="s">
        <v>4623</v>
      </c>
      <c r="F1067" t="s">
        <v>4624</v>
      </c>
      <c r="G1067" t="s">
        <v>51</v>
      </c>
      <c r="H1067" t="s">
        <v>106</v>
      </c>
      <c r="I1067" t="s">
        <v>107</v>
      </c>
      <c r="J1067" t="s">
        <v>38</v>
      </c>
      <c r="K1067" t="s">
        <v>39</v>
      </c>
      <c r="L1067" t="s">
        <v>48</v>
      </c>
      <c r="M1067" t="s">
        <v>41</v>
      </c>
      <c r="N1067">
        <v>1</v>
      </c>
      <c r="O1067">
        <v>57118</v>
      </c>
      <c r="P1067">
        <v>0.2</v>
      </c>
      <c r="Q1067">
        <v>47444</v>
      </c>
      <c r="R1067">
        <v>45694.400000000001</v>
      </c>
      <c r="S1067">
        <v>47444</v>
      </c>
      <c r="T1067">
        <v>-1749.5999999999985</v>
      </c>
      <c r="U1067">
        <v>-3.8289155782765469E-2</v>
      </c>
      <c r="V1067" t="s">
        <v>42</v>
      </c>
    </row>
    <row r="1068" spans="1:22" x14ac:dyDescent="0.3">
      <c r="A1068" t="s">
        <v>2524</v>
      </c>
      <c r="B1068" s="33">
        <v>45552</v>
      </c>
      <c r="C1068">
        <v>2024</v>
      </c>
      <c r="D1068">
        <v>9</v>
      </c>
      <c r="E1068" t="s">
        <v>4623</v>
      </c>
      <c r="F1068" t="s">
        <v>4624</v>
      </c>
      <c r="G1068" t="s">
        <v>51</v>
      </c>
      <c r="H1068" t="s">
        <v>52</v>
      </c>
      <c r="I1068" t="s">
        <v>53</v>
      </c>
      <c r="J1068" t="s">
        <v>38</v>
      </c>
      <c r="K1068" t="s">
        <v>39</v>
      </c>
      <c r="L1068" t="s">
        <v>76</v>
      </c>
      <c r="M1068" t="s">
        <v>56</v>
      </c>
      <c r="N1068">
        <v>5</v>
      </c>
      <c r="O1068">
        <v>54937</v>
      </c>
      <c r="P1068">
        <v>0</v>
      </c>
      <c r="Q1068">
        <v>47683</v>
      </c>
      <c r="R1068">
        <v>274685</v>
      </c>
      <c r="S1068">
        <v>238415</v>
      </c>
      <c r="T1068">
        <v>36270</v>
      </c>
      <c r="U1068">
        <v>0.13204215738027195</v>
      </c>
      <c r="V1068" t="s">
        <v>42</v>
      </c>
    </row>
    <row r="1069" spans="1:22" x14ac:dyDescent="0.3">
      <c r="A1069" t="s">
        <v>1154</v>
      </c>
      <c r="B1069" s="33">
        <v>45215</v>
      </c>
      <c r="C1069">
        <v>2023</v>
      </c>
      <c r="D1069">
        <v>10</v>
      </c>
      <c r="E1069" t="s">
        <v>4621</v>
      </c>
      <c r="F1069" t="s">
        <v>4616</v>
      </c>
      <c r="G1069" t="s">
        <v>51</v>
      </c>
      <c r="H1069" t="s">
        <v>106</v>
      </c>
      <c r="I1069" t="s">
        <v>107</v>
      </c>
      <c r="J1069" t="s">
        <v>38</v>
      </c>
      <c r="K1069" t="s">
        <v>104</v>
      </c>
      <c r="L1069" t="s">
        <v>76</v>
      </c>
      <c r="M1069" t="s">
        <v>49</v>
      </c>
      <c r="N1069">
        <v>5</v>
      </c>
      <c r="O1069">
        <v>1394</v>
      </c>
      <c r="P1069">
        <v>0.1</v>
      </c>
      <c r="Q1069">
        <v>697</v>
      </c>
      <c r="R1069">
        <v>6273</v>
      </c>
      <c r="S1069">
        <v>3485</v>
      </c>
      <c r="T1069">
        <v>2788</v>
      </c>
      <c r="U1069">
        <v>0.44444444444444442</v>
      </c>
      <c r="V1069" t="s">
        <v>42</v>
      </c>
    </row>
    <row r="1070" spans="1:22" x14ac:dyDescent="0.3">
      <c r="A1070" t="s">
        <v>2520</v>
      </c>
      <c r="B1070" s="33">
        <v>45550</v>
      </c>
      <c r="C1070">
        <v>2024</v>
      </c>
      <c r="D1070">
        <v>9</v>
      </c>
      <c r="E1070" t="s">
        <v>4623</v>
      </c>
      <c r="F1070" t="s">
        <v>4624</v>
      </c>
      <c r="G1070" t="s">
        <v>51</v>
      </c>
      <c r="H1070" t="s">
        <v>106</v>
      </c>
      <c r="I1070" t="s">
        <v>107</v>
      </c>
      <c r="J1070" t="s">
        <v>54</v>
      </c>
      <c r="K1070" t="s">
        <v>84</v>
      </c>
      <c r="L1070" t="s">
        <v>48</v>
      </c>
      <c r="M1070" t="s">
        <v>56</v>
      </c>
      <c r="N1070">
        <v>2</v>
      </c>
      <c r="O1070">
        <v>2234</v>
      </c>
      <c r="P1070">
        <v>0</v>
      </c>
      <c r="Q1070">
        <v>1136</v>
      </c>
      <c r="R1070">
        <v>4468</v>
      </c>
      <c r="S1070">
        <v>2272</v>
      </c>
      <c r="T1070">
        <v>2196</v>
      </c>
      <c r="U1070">
        <v>0.49149507609668758</v>
      </c>
      <c r="V1070" t="s">
        <v>42</v>
      </c>
    </row>
    <row r="1071" spans="1:22" x14ac:dyDescent="0.3">
      <c r="A1071" t="s">
        <v>2518</v>
      </c>
      <c r="B1071" s="33">
        <v>45550</v>
      </c>
      <c r="C1071">
        <v>2024</v>
      </c>
      <c r="D1071">
        <v>9</v>
      </c>
      <c r="E1071" t="s">
        <v>4623</v>
      </c>
      <c r="F1071" t="s">
        <v>4624</v>
      </c>
      <c r="G1071" t="s">
        <v>51</v>
      </c>
      <c r="H1071" t="s">
        <v>52</v>
      </c>
      <c r="I1071" t="s">
        <v>53</v>
      </c>
      <c r="J1071" t="s">
        <v>38</v>
      </c>
      <c r="K1071" t="s">
        <v>118</v>
      </c>
      <c r="L1071" t="s">
        <v>76</v>
      </c>
      <c r="M1071" t="s">
        <v>56</v>
      </c>
      <c r="N1071">
        <v>1</v>
      </c>
      <c r="O1071">
        <v>16248</v>
      </c>
      <c r="P1071">
        <v>0</v>
      </c>
      <c r="Q1071">
        <v>12843</v>
      </c>
      <c r="R1071">
        <v>16248</v>
      </c>
      <c r="S1071">
        <v>12843</v>
      </c>
      <c r="T1071">
        <v>3405</v>
      </c>
      <c r="U1071">
        <v>0.20956425406203841</v>
      </c>
      <c r="V1071" t="s">
        <v>42</v>
      </c>
    </row>
    <row r="1072" spans="1:22" x14ac:dyDescent="0.3">
      <c r="A1072" t="s">
        <v>1157</v>
      </c>
      <c r="B1072" s="33">
        <v>45215</v>
      </c>
      <c r="C1072">
        <v>2023</v>
      </c>
      <c r="D1072">
        <v>10</v>
      </c>
      <c r="E1072" t="s">
        <v>4621</v>
      </c>
      <c r="F1072" t="s">
        <v>4616</v>
      </c>
      <c r="G1072" t="s">
        <v>51</v>
      </c>
      <c r="H1072" t="s">
        <v>52</v>
      </c>
      <c r="I1072" t="s">
        <v>53</v>
      </c>
      <c r="J1072" t="s">
        <v>46</v>
      </c>
      <c r="K1072" t="s">
        <v>47</v>
      </c>
      <c r="L1072" t="s">
        <v>40</v>
      </c>
      <c r="M1072" t="s">
        <v>49</v>
      </c>
      <c r="N1072">
        <v>1</v>
      </c>
      <c r="O1072">
        <v>482</v>
      </c>
      <c r="P1072">
        <v>0.1</v>
      </c>
      <c r="Q1072">
        <v>212</v>
      </c>
      <c r="R1072">
        <v>433.8</v>
      </c>
      <c r="S1072">
        <v>212</v>
      </c>
      <c r="T1072">
        <v>221.8</v>
      </c>
      <c r="U1072">
        <v>0.51129552789303823</v>
      </c>
      <c r="V1072" t="s">
        <v>42</v>
      </c>
    </row>
    <row r="1073" spans="1:22" x14ac:dyDescent="0.3">
      <c r="A1073" t="s">
        <v>1158</v>
      </c>
      <c r="B1073" s="33">
        <v>45215</v>
      </c>
      <c r="C1073">
        <v>2023</v>
      </c>
      <c r="D1073">
        <v>10</v>
      </c>
      <c r="E1073" t="s">
        <v>4621</v>
      </c>
      <c r="F1073" t="s">
        <v>4616</v>
      </c>
      <c r="G1073" t="s">
        <v>51</v>
      </c>
      <c r="H1073" t="s">
        <v>106</v>
      </c>
      <c r="I1073" t="s">
        <v>107</v>
      </c>
      <c r="J1073" t="s">
        <v>54</v>
      </c>
      <c r="K1073" t="s">
        <v>99</v>
      </c>
      <c r="L1073" t="s">
        <v>76</v>
      </c>
      <c r="M1073" t="s">
        <v>49</v>
      </c>
      <c r="N1073">
        <v>1</v>
      </c>
      <c r="O1073">
        <v>1787</v>
      </c>
      <c r="P1073">
        <v>0</v>
      </c>
      <c r="Q1073">
        <v>920</v>
      </c>
      <c r="R1073">
        <v>1787</v>
      </c>
      <c r="S1073">
        <v>920</v>
      </c>
      <c r="T1073">
        <v>867</v>
      </c>
      <c r="U1073">
        <v>0.48517067711247902</v>
      </c>
      <c r="V1073" t="s">
        <v>42</v>
      </c>
    </row>
    <row r="1074" spans="1:22" x14ac:dyDescent="0.3">
      <c r="A1074" t="s">
        <v>1159</v>
      </c>
      <c r="B1074" s="33">
        <v>45216</v>
      </c>
      <c r="C1074">
        <v>2023</v>
      </c>
      <c r="D1074">
        <v>10</v>
      </c>
      <c r="E1074" t="s">
        <v>4621</v>
      </c>
      <c r="F1074" t="s">
        <v>4616</v>
      </c>
      <c r="G1074" t="s">
        <v>51</v>
      </c>
      <c r="H1074" t="s">
        <v>52</v>
      </c>
      <c r="I1074" t="s">
        <v>53</v>
      </c>
      <c r="J1074" t="s">
        <v>46</v>
      </c>
      <c r="K1074" t="s">
        <v>47</v>
      </c>
      <c r="L1074" t="s">
        <v>40</v>
      </c>
      <c r="M1074" t="s">
        <v>49</v>
      </c>
      <c r="N1074">
        <v>4</v>
      </c>
      <c r="O1074">
        <v>471</v>
      </c>
      <c r="P1074">
        <v>0.15</v>
      </c>
      <c r="Q1074">
        <v>206</v>
      </c>
      <c r="R1074">
        <v>1601.3999999999999</v>
      </c>
      <c r="S1074">
        <v>824</v>
      </c>
      <c r="T1074">
        <v>777.39999999999986</v>
      </c>
      <c r="U1074">
        <v>0.48545023104783308</v>
      </c>
      <c r="V1074" t="s">
        <v>42</v>
      </c>
    </row>
    <row r="1075" spans="1:22" x14ac:dyDescent="0.3">
      <c r="A1075" t="s">
        <v>2516</v>
      </c>
      <c r="B1075" s="33">
        <v>45549</v>
      </c>
      <c r="C1075">
        <v>2024</v>
      </c>
      <c r="D1075">
        <v>9</v>
      </c>
      <c r="E1075" t="s">
        <v>4623</v>
      </c>
      <c r="F1075" t="s">
        <v>4624</v>
      </c>
      <c r="G1075" t="s">
        <v>51</v>
      </c>
      <c r="H1075" t="s">
        <v>52</v>
      </c>
      <c r="I1075" t="s">
        <v>53</v>
      </c>
      <c r="J1075" t="s">
        <v>46</v>
      </c>
      <c r="K1075" t="s">
        <v>61</v>
      </c>
      <c r="L1075" t="s">
        <v>76</v>
      </c>
      <c r="M1075" t="s">
        <v>56</v>
      </c>
      <c r="N1075">
        <v>1</v>
      </c>
      <c r="O1075">
        <v>226</v>
      </c>
      <c r="P1075">
        <v>0.1</v>
      </c>
      <c r="Q1075">
        <v>95</v>
      </c>
      <c r="R1075">
        <v>203.4</v>
      </c>
      <c r="S1075">
        <v>95</v>
      </c>
      <c r="T1075">
        <v>108.4</v>
      </c>
      <c r="U1075">
        <v>0.53294001966568338</v>
      </c>
      <c r="V1075" t="s">
        <v>42</v>
      </c>
    </row>
    <row r="1076" spans="1:22" x14ac:dyDescent="0.3">
      <c r="A1076" t="s">
        <v>1161</v>
      </c>
      <c r="B1076" s="33">
        <v>45216</v>
      </c>
      <c r="C1076">
        <v>2023</v>
      </c>
      <c r="D1076">
        <v>10</v>
      </c>
      <c r="E1076" t="s">
        <v>4621</v>
      </c>
      <c r="F1076" t="s">
        <v>4616</v>
      </c>
      <c r="G1076" t="s">
        <v>51</v>
      </c>
      <c r="H1076" t="s">
        <v>106</v>
      </c>
      <c r="I1076" t="s">
        <v>107</v>
      </c>
      <c r="J1076" t="s">
        <v>46</v>
      </c>
      <c r="K1076" t="s">
        <v>61</v>
      </c>
      <c r="L1076" t="s">
        <v>40</v>
      </c>
      <c r="M1076" t="s">
        <v>49</v>
      </c>
      <c r="N1076">
        <v>2</v>
      </c>
      <c r="O1076">
        <v>266</v>
      </c>
      <c r="P1076">
        <v>0.1</v>
      </c>
      <c r="Q1076">
        <v>113</v>
      </c>
      <c r="R1076">
        <v>478.8</v>
      </c>
      <c r="S1076">
        <v>226</v>
      </c>
      <c r="T1076">
        <v>252.8</v>
      </c>
      <c r="U1076">
        <v>0.52798663324979112</v>
      </c>
      <c r="V1076" t="s">
        <v>120</v>
      </c>
    </row>
    <row r="1077" spans="1:22" x14ac:dyDescent="0.3">
      <c r="A1077" t="s">
        <v>1162</v>
      </c>
      <c r="B1077" s="33">
        <v>45216</v>
      </c>
      <c r="C1077">
        <v>2023</v>
      </c>
      <c r="D1077">
        <v>10</v>
      </c>
      <c r="E1077" t="s">
        <v>4621</v>
      </c>
      <c r="F1077" t="s">
        <v>4616</v>
      </c>
      <c r="G1077" t="s">
        <v>51</v>
      </c>
      <c r="H1077" t="s">
        <v>52</v>
      </c>
      <c r="I1077" t="s">
        <v>53</v>
      </c>
      <c r="J1077" t="s">
        <v>38</v>
      </c>
      <c r="K1077" t="s">
        <v>39</v>
      </c>
      <c r="L1077" t="s">
        <v>40</v>
      </c>
      <c r="M1077" t="s">
        <v>49</v>
      </c>
      <c r="N1077">
        <v>2</v>
      </c>
      <c r="O1077">
        <v>52146</v>
      </c>
      <c r="P1077">
        <v>0</v>
      </c>
      <c r="Q1077">
        <v>44394</v>
      </c>
      <c r="R1077">
        <v>104292</v>
      </c>
      <c r="S1077">
        <v>88788</v>
      </c>
      <c r="T1077">
        <v>15504</v>
      </c>
      <c r="U1077">
        <v>0.1486595328500748</v>
      </c>
      <c r="V1077" t="s">
        <v>42</v>
      </c>
    </row>
    <row r="1078" spans="1:22" x14ac:dyDescent="0.3">
      <c r="A1078" t="s">
        <v>2515</v>
      </c>
      <c r="B1078" s="33">
        <v>45549</v>
      </c>
      <c r="C1078">
        <v>2024</v>
      </c>
      <c r="D1078">
        <v>9</v>
      </c>
      <c r="E1078" t="s">
        <v>4623</v>
      </c>
      <c r="F1078" t="s">
        <v>4624</v>
      </c>
      <c r="G1078" t="s">
        <v>51</v>
      </c>
      <c r="H1078" t="s">
        <v>52</v>
      </c>
      <c r="I1078" t="s">
        <v>53</v>
      </c>
      <c r="J1078" t="s">
        <v>38</v>
      </c>
      <c r="K1078" t="s">
        <v>104</v>
      </c>
      <c r="L1078" t="s">
        <v>40</v>
      </c>
      <c r="M1078" t="s">
        <v>56</v>
      </c>
      <c r="N1078">
        <v>1</v>
      </c>
      <c r="O1078">
        <v>1555</v>
      </c>
      <c r="P1078">
        <v>0.15</v>
      </c>
      <c r="Q1078">
        <v>785</v>
      </c>
      <c r="R1078">
        <v>1321.75</v>
      </c>
      <c r="S1078">
        <v>785</v>
      </c>
      <c r="T1078">
        <v>536.75</v>
      </c>
      <c r="U1078">
        <v>0.4060904104407036</v>
      </c>
      <c r="V1078" t="s">
        <v>42</v>
      </c>
    </row>
    <row r="1079" spans="1:22" x14ac:dyDescent="0.3">
      <c r="A1079" t="s">
        <v>2510</v>
      </c>
      <c r="B1079" s="33">
        <v>45548</v>
      </c>
      <c r="C1079">
        <v>2024</v>
      </c>
      <c r="D1079">
        <v>9</v>
      </c>
      <c r="E1079" t="s">
        <v>4623</v>
      </c>
      <c r="F1079" t="s">
        <v>4624</v>
      </c>
      <c r="G1079" t="s">
        <v>51</v>
      </c>
      <c r="H1079" t="s">
        <v>52</v>
      </c>
      <c r="I1079" t="s">
        <v>53</v>
      </c>
      <c r="J1079" t="s">
        <v>38</v>
      </c>
      <c r="K1079" t="s">
        <v>118</v>
      </c>
      <c r="L1079" t="s">
        <v>40</v>
      </c>
      <c r="M1079" t="s">
        <v>49</v>
      </c>
      <c r="N1079">
        <v>3</v>
      </c>
      <c r="O1079">
        <v>16662</v>
      </c>
      <c r="P1079">
        <v>0.05</v>
      </c>
      <c r="Q1079">
        <v>12618</v>
      </c>
      <c r="R1079">
        <v>47486.7</v>
      </c>
      <c r="S1079">
        <v>37854</v>
      </c>
      <c r="T1079">
        <v>9632.6999999999971</v>
      </c>
      <c r="U1079">
        <v>0.20285048234558303</v>
      </c>
      <c r="V1079" t="s">
        <v>42</v>
      </c>
    </row>
    <row r="1080" spans="1:22" x14ac:dyDescent="0.3">
      <c r="A1080" t="s">
        <v>2509</v>
      </c>
      <c r="B1080" s="33">
        <v>45548</v>
      </c>
      <c r="C1080">
        <v>2024</v>
      </c>
      <c r="D1080">
        <v>9</v>
      </c>
      <c r="E1080" t="s">
        <v>4623</v>
      </c>
      <c r="F1080" t="s">
        <v>4624</v>
      </c>
      <c r="G1080" t="s">
        <v>51</v>
      </c>
      <c r="H1080" t="s">
        <v>52</v>
      </c>
      <c r="I1080" t="s">
        <v>53</v>
      </c>
      <c r="J1080" t="s">
        <v>46</v>
      </c>
      <c r="K1080" t="s">
        <v>47</v>
      </c>
      <c r="L1080" t="s">
        <v>48</v>
      </c>
      <c r="M1080" t="s">
        <v>56</v>
      </c>
      <c r="N1080">
        <v>4</v>
      </c>
      <c r="O1080">
        <v>459</v>
      </c>
      <c r="P1080">
        <v>0</v>
      </c>
      <c r="Q1080">
        <v>207</v>
      </c>
      <c r="R1080">
        <v>1836</v>
      </c>
      <c r="S1080">
        <v>828</v>
      </c>
      <c r="T1080">
        <v>1008</v>
      </c>
      <c r="U1080">
        <v>0.5490196078431373</v>
      </c>
      <c r="V1080" t="s">
        <v>42</v>
      </c>
    </row>
    <row r="1081" spans="1:22" x14ac:dyDescent="0.3">
      <c r="A1081" t="s">
        <v>2506</v>
      </c>
      <c r="B1081" s="33">
        <v>45547</v>
      </c>
      <c r="C1081">
        <v>2024</v>
      </c>
      <c r="D1081">
        <v>9</v>
      </c>
      <c r="E1081" t="s">
        <v>4623</v>
      </c>
      <c r="F1081" t="s">
        <v>4624</v>
      </c>
      <c r="G1081" t="s">
        <v>51</v>
      </c>
      <c r="H1081" t="s">
        <v>52</v>
      </c>
      <c r="I1081" t="s">
        <v>53</v>
      </c>
      <c r="J1081" t="s">
        <v>81</v>
      </c>
      <c r="K1081" t="s">
        <v>94</v>
      </c>
      <c r="L1081" t="s">
        <v>40</v>
      </c>
      <c r="M1081" t="s">
        <v>56</v>
      </c>
      <c r="N1081">
        <v>1</v>
      </c>
      <c r="O1081">
        <v>29050</v>
      </c>
      <c r="P1081">
        <v>0.3</v>
      </c>
      <c r="Q1081">
        <v>19859</v>
      </c>
      <c r="R1081">
        <v>20335</v>
      </c>
      <c r="S1081">
        <v>19859</v>
      </c>
      <c r="T1081">
        <v>476</v>
      </c>
      <c r="U1081">
        <v>2.3407917383821E-2</v>
      </c>
      <c r="V1081" t="s">
        <v>42</v>
      </c>
    </row>
    <row r="1082" spans="1:22" x14ac:dyDescent="0.3">
      <c r="A1082" t="s">
        <v>1167</v>
      </c>
      <c r="B1082" s="33">
        <v>45216</v>
      </c>
      <c r="C1082">
        <v>2023</v>
      </c>
      <c r="D1082">
        <v>10</v>
      </c>
      <c r="E1082" t="s">
        <v>4621</v>
      </c>
      <c r="F1082" t="s">
        <v>4616</v>
      </c>
      <c r="G1082" t="s">
        <v>51</v>
      </c>
      <c r="H1082" t="s">
        <v>52</v>
      </c>
      <c r="I1082" t="s">
        <v>53</v>
      </c>
      <c r="J1082" t="s">
        <v>54</v>
      </c>
      <c r="K1082" t="s">
        <v>84</v>
      </c>
      <c r="L1082" t="s">
        <v>40</v>
      </c>
      <c r="M1082" t="s">
        <v>49</v>
      </c>
      <c r="N1082">
        <v>1</v>
      </c>
      <c r="O1082">
        <v>2227</v>
      </c>
      <c r="P1082">
        <v>0</v>
      </c>
      <c r="Q1082">
        <v>1146</v>
      </c>
      <c r="R1082">
        <v>2227</v>
      </c>
      <c r="S1082">
        <v>1146</v>
      </c>
      <c r="T1082">
        <v>1081</v>
      </c>
      <c r="U1082">
        <v>0.48540637629097438</v>
      </c>
      <c r="V1082" t="s">
        <v>42</v>
      </c>
    </row>
    <row r="1083" spans="1:22" x14ac:dyDescent="0.3">
      <c r="A1083" t="s">
        <v>2505</v>
      </c>
      <c r="B1083" s="33">
        <v>45547</v>
      </c>
      <c r="C1083">
        <v>2024</v>
      </c>
      <c r="D1083">
        <v>9</v>
      </c>
      <c r="E1083" t="s">
        <v>4623</v>
      </c>
      <c r="F1083" t="s">
        <v>4624</v>
      </c>
      <c r="G1083" t="s">
        <v>51</v>
      </c>
      <c r="H1083" t="s">
        <v>79</v>
      </c>
      <c r="I1083" t="s">
        <v>80</v>
      </c>
      <c r="J1083" t="s">
        <v>54</v>
      </c>
      <c r="K1083" t="s">
        <v>84</v>
      </c>
      <c r="L1083" t="s">
        <v>48</v>
      </c>
      <c r="M1083" t="s">
        <v>49</v>
      </c>
      <c r="N1083">
        <v>1</v>
      </c>
      <c r="O1083">
        <v>2282</v>
      </c>
      <c r="P1083">
        <v>0.15</v>
      </c>
      <c r="Q1083">
        <v>1171</v>
      </c>
      <c r="R1083">
        <v>1939.7</v>
      </c>
      <c r="S1083">
        <v>1171</v>
      </c>
      <c r="T1083">
        <v>768.7</v>
      </c>
      <c r="U1083">
        <v>0.39629839665927724</v>
      </c>
      <c r="V1083" t="s">
        <v>42</v>
      </c>
    </row>
    <row r="1084" spans="1:22" x14ac:dyDescent="0.3">
      <c r="A1084" t="s">
        <v>2504</v>
      </c>
      <c r="B1084" s="33">
        <v>45547</v>
      </c>
      <c r="C1084">
        <v>2024</v>
      </c>
      <c r="D1084">
        <v>9</v>
      </c>
      <c r="E1084" t="s">
        <v>4623</v>
      </c>
      <c r="F1084" t="s">
        <v>4624</v>
      </c>
      <c r="G1084" t="s">
        <v>51</v>
      </c>
      <c r="H1084" t="s">
        <v>52</v>
      </c>
      <c r="I1084" t="s">
        <v>53</v>
      </c>
      <c r="J1084" t="s">
        <v>46</v>
      </c>
      <c r="K1084" t="s">
        <v>47</v>
      </c>
      <c r="L1084" t="s">
        <v>40</v>
      </c>
      <c r="M1084" t="s">
        <v>56</v>
      </c>
      <c r="N1084">
        <v>3</v>
      </c>
      <c r="O1084">
        <v>460</v>
      </c>
      <c r="P1084">
        <v>0.05</v>
      </c>
      <c r="Q1084">
        <v>208</v>
      </c>
      <c r="R1084">
        <v>1311</v>
      </c>
      <c r="S1084">
        <v>624</v>
      </c>
      <c r="T1084">
        <v>687</v>
      </c>
      <c r="U1084">
        <v>0.52402745995423339</v>
      </c>
      <c r="V1084" t="s">
        <v>42</v>
      </c>
    </row>
    <row r="1085" spans="1:22" x14ac:dyDescent="0.3">
      <c r="A1085" t="s">
        <v>2502</v>
      </c>
      <c r="B1085" s="33">
        <v>45547</v>
      </c>
      <c r="C1085">
        <v>2024</v>
      </c>
      <c r="D1085">
        <v>9</v>
      </c>
      <c r="E1085" t="s">
        <v>4623</v>
      </c>
      <c r="F1085" t="s">
        <v>4624</v>
      </c>
      <c r="G1085" t="s">
        <v>51</v>
      </c>
      <c r="H1085" t="s">
        <v>79</v>
      </c>
      <c r="I1085" t="s">
        <v>80</v>
      </c>
      <c r="J1085" t="s">
        <v>81</v>
      </c>
      <c r="K1085" t="s">
        <v>130</v>
      </c>
      <c r="L1085" t="s">
        <v>40</v>
      </c>
      <c r="M1085" t="s">
        <v>56</v>
      </c>
      <c r="N1085">
        <v>2</v>
      </c>
      <c r="O1085">
        <v>15243</v>
      </c>
      <c r="P1085">
        <v>0.3</v>
      </c>
      <c r="Q1085">
        <v>9158</v>
      </c>
      <c r="R1085">
        <v>21340.199999999997</v>
      </c>
      <c r="S1085">
        <v>18316</v>
      </c>
      <c r="T1085">
        <v>3024.1999999999971</v>
      </c>
      <c r="U1085">
        <v>0.14171376088321561</v>
      </c>
      <c r="V1085" t="s">
        <v>42</v>
      </c>
    </row>
    <row r="1086" spans="1:22" x14ac:dyDescent="0.3">
      <c r="A1086" t="s">
        <v>2498</v>
      </c>
      <c r="B1086" s="33">
        <v>45546</v>
      </c>
      <c r="C1086">
        <v>2024</v>
      </c>
      <c r="D1086">
        <v>9</v>
      </c>
      <c r="E1086" t="s">
        <v>4623</v>
      </c>
      <c r="F1086" t="s">
        <v>4624</v>
      </c>
      <c r="G1086" t="s">
        <v>51</v>
      </c>
      <c r="H1086" t="s">
        <v>52</v>
      </c>
      <c r="I1086" t="s">
        <v>53</v>
      </c>
      <c r="J1086" t="s">
        <v>46</v>
      </c>
      <c r="K1086" t="s">
        <v>47</v>
      </c>
      <c r="L1086" t="s">
        <v>40</v>
      </c>
      <c r="M1086" t="s">
        <v>49</v>
      </c>
      <c r="N1086">
        <v>3</v>
      </c>
      <c r="O1086">
        <v>444</v>
      </c>
      <c r="P1086">
        <v>0.05</v>
      </c>
      <c r="Q1086">
        <v>198</v>
      </c>
      <c r="R1086">
        <v>1265.3999999999999</v>
      </c>
      <c r="S1086">
        <v>594</v>
      </c>
      <c r="T1086">
        <v>671.39999999999986</v>
      </c>
      <c r="U1086">
        <v>0.53058321479374104</v>
      </c>
      <c r="V1086" t="s">
        <v>42</v>
      </c>
    </row>
    <row r="1087" spans="1:22" x14ac:dyDescent="0.3">
      <c r="A1087" t="s">
        <v>1172</v>
      </c>
      <c r="B1087" s="33">
        <v>45217</v>
      </c>
      <c r="C1087">
        <v>2023</v>
      </c>
      <c r="D1087">
        <v>10</v>
      </c>
      <c r="E1087" t="s">
        <v>4621</v>
      </c>
      <c r="F1087" t="s">
        <v>4616</v>
      </c>
      <c r="G1087" t="s">
        <v>51</v>
      </c>
      <c r="H1087" t="s">
        <v>79</v>
      </c>
      <c r="I1087" t="s">
        <v>80</v>
      </c>
      <c r="J1087" t="s">
        <v>46</v>
      </c>
      <c r="K1087" t="s">
        <v>89</v>
      </c>
      <c r="L1087" t="s">
        <v>40</v>
      </c>
      <c r="M1087" t="s">
        <v>56</v>
      </c>
      <c r="N1087">
        <v>2</v>
      </c>
      <c r="O1087">
        <v>2389</v>
      </c>
      <c r="P1087">
        <v>0.15</v>
      </c>
      <c r="Q1087">
        <v>1367</v>
      </c>
      <c r="R1087">
        <v>4061.2999999999997</v>
      </c>
      <c r="S1087">
        <v>2734</v>
      </c>
      <c r="T1087">
        <v>1327.2999999999997</v>
      </c>
      <c r="U1087">
        <v>0.32681653657695808</v>
      </c>
      <c r="V1087" t="s">
        <v>42</v>
      </c>
    </row>
    <row r="1088" spans="1:22" x14ac:dyDescent="0.3">
      <c r="A1088" t="s">
        <v>2494</v>
      </c>
      <c r="B1088" s="33">
        <v>45544</v>
      </c>
      <c r="C1088">
        <v>2024</v>
      </c>
      <c r="D1088">
        <v>9</v>
      </c>
      <c r="E1088" t="s">
        <v>4623</v>
      </c>
      <c r="F1088" t="s">
        <v>4624</v>
      </c>
      <c r="G1088" t="s">
        <v>51</v>
      </c>
      <c r="H1088" t="s">
        <v>79</v>
      </c>
      <c r="I1088" t="s">
        <v>80</v>
      </c>
      <c r="J1088" t="s">
        <v>38</v>
      </c>
      <c r="K1088" t="s">
        <v>104</v>
      </c>
      <c r="L1088" t="s">
        <v>40</v>
      </c>
      <c r="M1088" t="s">
        <v>49</v>
      </c>
      <c r="N1088">
        <v>1</v>
      </c>
      <c r="O1088">
        <v>1632</v>
      </c>
      <c r="P1088">
        <v>0.05</v>
      </c>
      <c r="Q1088">
        <v>810</v>
      </c>
      <c r="R1088">
        <v>1550.3999999999999</v>
      </c>
      <c r="S1088">
        <v>810</v>
      </c>
      <c r="T1088">
        <v>740.39999999999986</v>
      </c>
      <c r="U1088">
        <v>0.47755417956656343</v>
      </c>
      <c r="V1088" t="s">
        <v>42</v>
      </c>
    </row>
    <row r="1089" spans="1:22" x14ac:dyDescent="0.3">
      <c r="A1089" t="s">
        <v>2492</v>
      </c>
      <c r="B1089" s="33">
        <v>45544</v>
      </c>
      <c r="C1089">
        <v>2024</v>
      </c>
      <c r="D1089">
        <v>9</v>
      </c>
      <c r="E1089" t="s">
        <v>4623</v>
      </c>
      <c r="F1089" t="s">
        <v>4624</v>
      </c>
      <c r="G1089" t="s">
        <v>51</v>
      </c>
      <c r="H1089" t="s">
        <v>79</v>
      </c>
      <c r="I1089" t="s">
        <v>80</v>
      </c>
      <c r="J1089" t="s">
        <v>81</v>
      </c>
      <c r="K1089" t="s">
        <v>146</v>
      </c>
      <c r="L1089" t="s">
        <v>40</v>
      </c>
      <c r="M1089" t="s">
        <v>56</v>
      </c>
      <c r="N1089">
        <v>1</v>
      </c>
      <c r="O1089">
        <v>8591</v>
      </c>
      <c r="P1089">
        <v>0.2</v>
      </c>
      <c r="Q1089">
        <v>5225</v>
      </c>
      <c r="R1089">
        <v>6872.8</v>
      </c>
      <c r="S1089">
        <v>5225</v>
      </c>
      <c r="T1089">
        <v>1647.8000000000002</v>
      </c>
      <c r="U1089">
        <v>0.23975672215108837</v>
      </c>
      <c r="V1089" t="s">
        <v>42</v>
      </c>
    </row>
    <row r="1090" spans="1:22" x14ac:dyDescent="0.3">
      <c r="A1090" t="s">
        <v>2488</v>
      </c>
      <c r="B1090" s="33">
        <v>45543</v>
      </c>
      <c r="C1090">
        <v>2024</v>
      </c>
      <c r="D1090">
        <v>9</v>
      </c>
      <c r="E1090" t="s">
        <v>4623</v>
      </c>
      <c r="F1090" t="s">
        <v>4624</v>
      </c>
      <c r="G1090" t="s">
        <v>51</v>
      </c>
      <c r="H1090" t="s">
        <v>79</v>
      </c>
      <c r="I1090" t="s">
        <v>80</v>
      </c>
      <c r="J1090" t="s">
        <v>81</v>
      </c>
      <c r="K1090" t="s">
        <v>82</v>
      </c>
      <c r="L1090" t="s">
        <v>40</v>
      </c>
      <c r="M1090" t="s">
        <v>49</v>
      </c>
      <c r="N1090">
        <v>3</v>
      </c>
      <c r="O1090">
        <v>6943</v>
      </c>
      <c r="P1090">
        <v>0.35</v>
      </c>
      <c r="Q1090">
        <v>3761</v>
      </c>
      <c r="R1090">
        <v>13538.85</v>
      </c>
      <c r="S1090">
        <v>11283</v>
      </c>
      <c r="T1090">
        <v>2255.8500000000004</v>
      </c>
      <c r="U1090">
        <v>0.16662050321851563</v>
      </c>
      <c r="V1090" t="s">
        <v>42</v>
      </c>
    </row>
    <row r="1091" spans="1:22" x14ac:dyDescent="0.3">
      <c r="A1091" t="s">
        <v>2486</v>
      </c>
      <c r="B1091" s="33">
        <v>45542</v>
      </c>
      <c r="C1091">
        <v>2024</v>
      </c>
      <c r="D1091">
        <v>9</v>
      </c>
      <c r="E1091" t="s">
        <v>4623</v>
      </c>
      <c r="F1091" t="s">
        <v>4624</v>
      </c>
      <c r="G1091" t="s">
        <v>51</v>
      </c>
      <c r="H1091" t="s">
        <v>52</v>
      </c>
      <c r="I1091" t="s">
        <v>53</v>
      </c>
      <c r="J1091" t="s">
        <v>81</v>
      </c>
      <c r="K1091" t="s">
        <v>94</v>
      </c>
      <c r="L1091" t="s">
        <v>76</v>
      </c>
      <c r="M1091" t="s">
        <v>56</v>
      </c>
      <c r="N1091">
        <v>2</v>
      </c>
      <c r="O1091">
        <v>30864</v>
      </c>
      <c r="P1091">
        <v>0.25</v>
      </c>
      <c r="Q1091">
        <v>21194</v>
      </c>
      <c r="R1091">
        <v>46296</v>
      </c>
      <c r="S1091">
        <v>42388</v>
      </c>
      <c r="T1091">
        <v>3908</v>
      </c>
      <c r="U1091">
        <v>8.4413340245377569E-2</v>
      </c>
      <c r="V1091" t="s">
        <v>42</v>
      </c>
    </row>
    <row r="1092" spans="1:22" x14ac:dyDescent="0.3">
      <c r="A1092" t="s">
        <v>1177</v>
      </c>
      <c r="B1092" s="33">
        <v>45218</v>
      </c>
      <c r="C1092">
        <v>2023</v>
      </c>
      <c r="D1092">
        <v>10</v>
      </c>
      <c r="E1092" t="s">
        <v>4621</v>
      </c>
      <c r="F1092" t="s">
        <v>4616</v>
      </c>
      <c r="G1092" t="s">
        <v>51</v>
      </c>
      <c r="H1092" t="s">
        <v>52</v>
      </c>
      <c r="I1092" t="s">
        <v>53</v>
      </c>
      <c r="J1092" t="s">
        <v>38</v>
      </c>
      <c r="K1092" t="s">
        <v>39</v>
      </c>
      <c r="L1092" t="s">
        <v>48</v>
      </c>
      <c r="M1092" t="s">
        <v>49</v>
      </c>
      <c r="N1092">
        <v>3</v>
      </c>
      <c r="O1092">
        <v>52696</v>
      </c>
      <c r="P1092">
        <v>0.05</v>
      </c>
      <c r="Q1092">
        <v>45610</v>
      </c>
      <c r="R1092">
        <v>150183.6</v>
      </c>
      <c r="S1092">
        <v>136830</v>
      </c>
      <c r="T1092">
        <v>13353.600000000006</v>
      </c>
      <c r="U1092">
        <v>8.8915167834570527E-2</v>
      </c>
      <c r="V1092" t="s">
        <v>42</v>
      </c>
    </row>
    <row r="1093" spans="1:22" x14ac:dyDescent="0.3">
      <c r="A1093" t="s">
        <v>2485</v>
      </c>
      <c r="B1093" s="33">
        <v>45542</v>
      </c>
      <c r="C1093">
        <v>2024</v>
      </c>
      <c r="D1093">
        <v>9</v>
      </c>
      <c r="E1093" t="s">
        <v>4623</v>
      </c>
      <c r="F1093" t="s">
        <v>4624</v>
      </c>
      <c r="G1093" t="s">
        <v>51</v>
      </c>
      <c r="H1093" t="s">
        <v>106</v>
      </c>
      <c r="I1093" t="s">
        <v>107</v>
      </c>
      <c r="J1093" t="s">
        <v>54</v>
      </c>
      <c r="K1093" t="s">
        <v>84</v>
      </c>
      <c r="L1093" t="s">
        <v>40</v>
      </c>
      <c r="M1093" t="s">
        <v>49</v>
      </c>
      <c r="N1093">
        <v>1</v>
      </c>
      <c r="O1093">
        <v>2499</v>
      </c>
      <c r="P1093">
        <v>0</v>
      </c>
      <c r="Q1093">
        <v>1251</v>
      </c>
      <c r="R1093">
        <v>2499</v>
      </c>
      <c r="S1093">
        <v>1251</v>
      </c>
      <c r="T1093">
        <v>1248</v>
      </c>
      <c r="U1093">
        <v>0.49939975990396157</v>
      </c>
      <c r="V1093" t="s">
        <v>42</v>
      </c>
    </row>
    <row r="1094" spans="1:22" x14ac:dyDescent="0.3">
      <c r="A1094" t="s">
        <v>2483</v>
      </c>
      <c r="B1094" s="33">
        <v>45541</v>
      </c>
      <c r="C1094">
        <v>2024</v>
      </c>
      <c r="D1094">
        <v>9</v>
      </c>
      <c r="E1094" t="s">
        <v>4623</v>
      </c>
      <c r="F1094" t="s">
        <v>4624</v>
      </c>
      <c r="G1094" t="s">
        <v>51</v>
      </c>
      <c r="H1094" t="s">
        <v>79</v>
      </c>
      <c r="I1094" t="s">
        <v>80</v>
      </c>
      <c r="J1094" t="s">
        <v>46</v>
      </c>
      <c r="K1094" t="s">
        <v>66</v>
      </c>
      <c r="L1094" t="s">
        <v>40</v>
      </c>
      <c r="M1094" t="s">
        <v>49</v>
      </c>
      <c r="N1094">
        <v>2</v>
      </c>
      <c r="O1094">
        <v>302</v>
      </c>
      <c r="P1094">
        <v>0.05</v>
      </c>
      <c r="Q1094">
        <v>119</v>
      </c>
      <c r="R1094">
        <v>573.79999999999995</v>
      </c>
      <c r="S1094">
        <v>238</v>
      </c>
      <c r="T1094">
        <v>335.79999999999995</v>
      </c>
      <c r="U1094">
        <v>0.58522133147438127</v>
      </c>
      <c r="V1094" t="s">
        <v>42</v>
      </c>
    </row>
    <row r="1095" spans="1:22" x14ac:dyDescent="0.3">
      <c r="A1095" t="s">
        <v>2481</v>
      </c>
      <c r="B1095" s="33">
        <v>45541</v>
      </c>
      <c r="C1095">
        <v>2024</v>
      </c>
      <c r="D1095">
        <v>9</v>
      </c>
      <c r="E1095" t="s">
        <v>4623</v>
      </c>
      <c r="F1095" t="s">
        <v>4624</v>
      </c>
      <c r="G1095" t="s">
        <v>51</v>
      </c>
      <c r="H1095" t="s">
        <v>79</v>
      </c>
      <c r="I1095" t="s">
        <v>80</v>
      </c>
      <c r="J1095" t="s">
        <v>46</v>
      </c>
      <c r="K1095" t="s">
        <v>61</v>
      </c>
      <c r="L1095" t="s">
        <v>40</v>
      </c>
      <c r="M1095" t="s">
        <v>56</v>
      </c>
      <c r="N1095">
        <v>1</v>
      </c>
      <c r="O1095">
        <v>251</v>
      </c>
      <c r="P1095">
        <v>0</v>
      </c>
      <c r="Q1095">
        <v>108</v>
      </c>
      <c r="R1095">
        <v>251</v>
      </c>
      <c r="S1095">
        <v>108</v>
      </c>
      <c r="T1095">
        <v>143</v>
      </c>
      <c r="U1095">
        <v>0.56972111553784865</v>
      </c>
      <c r="V1095" t="s">
        <v>42</v>
      </c>
    </row>
    <row r="1096" spans="1:22" x14ac:dyDescent="0.3">
      <c r="A1096" t="s">
        <v>2474</v>
      </c>
      <c r="B1096" s="33">
        <v>45540</v>
      </c>
      <c r="C1096">
        <v>2024</v>
      </c>
      <c r="D1096">
        <v>9</v>
      </c>
      <c r="E1096" t="s">
        <v>4623</v>
      </c>
      <c r="F1096" t="s">
        <v>4624</v>
      </c>
      <c r="G1096" t="s">
        <v>51</v>
      </c>
      <c r="H1096" t="s">
        <v>79</v>
      </c>
      <c r="I1096" t="s">
        <v>80</v>
      </c>
      <c r="J1096" t="s">
        <v>46</v>
      </c>
      <c r="K1096" t="s">
        <v>89</v>
      </c>
      <c r="L1096" t="s">
        <v>40</v>
      </c>
      <c r="M1096" t="s">
        <v>49</v>
      </c>
      <c r="N1096">
        <v>3</v>
      </c>
      <c r="O1096">
        <v>2257</v>
      </c>
      <c r="P1096">
        <v>0</v>
      </c>
      <c r="Q1096">
        <v>1282</v>
      </c>
      <c r="R1096">
        <v>6771</v>
      </c>
      <c r="S1096">
        <v>3846</v>
      </c>
      <c r="T1096">
        <v>2925</v>
      </c>
      <c r="U1096">
        <v>0.43198936641559593</v>
      </c>
      <c r="V1096" t="s">
        <v>42</v>
      </c>
    </row>
    <row r="1097" spans="1:22" x14ac:dyDescent="0.3">
      <c r="A1097" t="s">
        <v>1182</v>
      </c>
      <c r="B1097" s="33">
        <v>45220</v>
      </c>
      <c r="C1097">
        <v>2023</v>
      </c>
      <c r="D1097">
        <v>10</v>
      </c>
      <c r="E1097" t="s">
        <v>4621</v>
      </c>
      <c r="F1097" t="s">
        <v>4616</v>
      </c>
      <c r="G1097" t="s">
        <v>51</v>
      </c>
      <c r="H1097" t="s">
        <v>52</v>
      </c>
      <c r="I1097" t="s">
        <v>53</v>
      </c>
      <c r="J1097" t="s">
        <v>81</v>
      </c>
      <c r="K1097" t="s">
        <v>82</v>
      </c>
      <c r="L1097" t="s">
        <v>48</v>
      </c>
      <c r="M1097" t="s">
        <v>56</v>
      </c>
      <c r="N1097">
        <v>2</v>
      </c>
      <c r="O1097">
        <v>6265</v>
      </c>
      <c r="P1097">
        <v>0.2</v>
      </c>
      <c r="Q1097">
        <v>3504</v>
      </c>
      <c r="R1097">
        <v>10024</v>
      </c>
      <c r="S1097">
        <v>7008</v>
      </c>
      <c r="T1097">
        <v>3016</v>
      </c>
      <c r="U1097">
        <v>0.30087789305666401</v>
      </c>
      <c r="V1097" t="s">
        <v>42</v>
      </c>
    </row>
    <row r="1098" spans="1:22" x14ac:dyDescent="0.3">
      <c r="A1098" t="s">
        <v>1183</v>
      </c>
      <c r="B1098" s="33">
        <v>45220</v>
      </c>
      <c r="C1098">
        <v>2023</v>
      </c>
      <c r="D1098">
        <v>10</v>
      </c>
      <c r="E1098" t="s">
        <v>4621</v>
      </c>
      <c r="F1098" t="s">
        <v>4616</v>
      </c>
      <c r="G1098" t="s">
        <v>51</v>
      </c>
      <c r="H1098" t="s">
        <v>106</v>
      </c>
      <c r="I1098" t="s">
        <v>107</v>
      </c>
      <c r="J1098" t="s">
        <v>46</v>
      </c>
      <c r="K1098" t="s">
        <v>47</v>
      </c>
      <c r="L1098" t="s">
        <v>40</v>
      </c>
      <c r="M1098" t="s">
        <v>49</v>
      </c>
      <c r="N1098">
        <v>2</v>
      </c>
      <c r="O1098">
        <v>467</v>
      </c>
      <c r="P1098">
        <v>0.1</v>
      </c>
      <c r="Q1098">
        <v>213</v>
      </c>
      <c r="R1098">
        <v>840.6</v>
      </c>
      <c r="S1098">
        <v>426</v>
      </c>
      <c r="T1098">
        <v>414.6</v>
      </c>
      <c r="U1098">
        <v>0.4932191291934333</v>
      </c>
      <c r="V1098" t="s">
        <v>120</v>
      </c>
    </row>
    <row r="1099" spans="1:22" x14ac:dyDescent="0.3">
      <c r="A1099" t="s">
        <v>2472</v>
      </c>
      <c r="B1099" s="33">
        <v>45539</v>
      </c>
      <c r="C1099">
        <v>2024</v>
      </c>
      <c r="D1099">
        <v>9</v>
      </c>
      <c r="E1099" t="s">
        <v>4623</v>
      </c>
      <c r="F1099" t="s">
        <v>4624</v>
      </c>
      <c r="G1099" t="s">
        <v>51</v>
      </c>
      <c r="H1099" t="s">
        <v>106</v>
      </c>
      <c r="I1099" t="s">
        <v>107</v>
      </c>
      <c r="J1099" t="s">
        <v>46</v>
      </c>
      <c r="K1099" t="s">
        <v>66</v>
      </c>
      <c r="L1099" t="s">
        <v>40</v>
      </c>
      <c r="M1099" t="s">
        <v>49</v>
      </c>
      <c r="N1099">
        <v>1</v>
      </c>
      <c r="O1099">
        <v>278</v>
      </c>
      <c r="P1099">
        <v>0.1</v>
      </c>
      <c r="Q1099">
        <v>114</v>
      </c>
      <c r="R1099">
        <v>250.20000000000002</v>
      </c>
      <c r="S1099">
        <v>114</v>
      </c>
      <c r="T1099">
        <v>136.20000000000002</v>
      </c>
      <c r="U1099">
        <v>0.54436450839328543</v>
      </c>
      <c r="V1099" t="s">
        <v>42</v>
      </c>
    </row>
    <row r="1100" spans="1:22" x14ac:dyDescent="0.3">
      <c r="A1100" t="s">
        <v>1185</v>
      </c>
      <c r="B1100" s="33">
        <v>45220</v>
      </c>
      <c r="C1100">
        <v>2023</v>
      </c>
      <c r="D1100">
        <v>10</v>
      </c>
      <c r="E1100" t="s">
        <v>4621</v>
      </c>
      <c r="F1100" t="s">
        <v>4616</v>
      </c>
      <c r="G1100" t="s">
        <v>51</v>
      </c>
      <c r="H1100" t="s">
        <v>52</v>
      </c>
      <c r="I1100" t="s">
        <v>53</v>
      </c>
      <c r="J1100" t="s">
        <v>38</v>
      </c>
      <c r="K1100" t="s">
        <v>75</v>
      </c>
      <c r="L1100" t="s">
        <v>76</v>
      </c>
      <c r="M1100" t="s">
        <v>49</v>
      </c>
      <c r="N1100">
        <v>2</v>
      </c>
      <c r="O1100">
        <v>11274</v>
      </c>
      <c r="P1100">
        <v>0.05</v>
      </c>
      <c r="Q1100">
        <v>8291</v>
      </c>
      <c r="R1100">
        <v>21420.6</v>
      </c>
      <c r="S1100">
        <v>16582</v>
      </c>
      <c r="T1100">
        <v>4838.5999999999985</v>
      </c>
      <c r="U1100">
        <v>0.22588536268825332</v>
      </c>
      <c r="V1100" t="s">
        <v>42</v>
      </c>
    </row>
    <row r="1101" spans="1:22" x14ac:dyDescent="0.3">
      <c r="A1101" t="s">
        <v>2469</v>
      </c>
      <c r="B1101" s="33">
        <v>45539</v>
      </c>
      <c r="C1101">
        <v>2024</v>
      </c>
      <c r="D1101">
        <v>9</v>
      </c>
      <c r="E1101" t="s">
        <v>4623</v>
      </c>
      <c r="F1101" t="s">
        <v>4624</v>
      </c>
      <c r="G1101" t="s">
        <v>51</v>
      </c>
      <c r="H1101" t="s">
        <v>52</v>
      </c>
      <c r="I1101" t="s">
        <v>53</v>
      </c>
      <c r="J1101" t="s">
        <v>46</v>
      </c>
      <c r="K1101" t="s">
        <v>61</v>
      </c>
      <c r="L1101" t="s">
        <v>40</v>
      </c>
      <c r="M1101" t="s">
        <v>49</v>
      </c>
      <c r="N1101">
        <v>5</v>
      </c>
      <c r="O1101">
        <v>249</v>
      </c>
      <c r="P1101">
        <v>0.1</v>
      </c>
      <c r="Q1101">
        <v>107</v>
      </c>
      <c r="R1101">
        <v>1120.5</v>
      </c>
      <c r="S1101">
        <v>535</v>
      </c>
      <c r="T1101">
        <v>585.5</v>
      </c>
      <c r="U1101">
        <v>0.52253458277554665</v>
      </c>
      <c r="V1101" t="s">
        <v>42</v>
      </c>
    </row>
    <row r="1102" spans="1:22" x14ac:dyDescent="0.3">
      <c r="A1102" t="s">
        <v>2468</v>
      </c>
      <c r="B1102" s="33">
        <v>45539</v>
      </c>
      <c r="C1102">
        <v>2024</v>
      </c>
      <c r="D1102">
        <v>9</v>
      </c>
      <c r="E1102" t="s">
        <v>4623</v>
      </c>
      <c r="F1102" t="s">
        <v>4624</v>
      </c>
      <c r="G1102" t="s">
        <v>51</v>
      </c>
      <c r="H1102" t="s">
        <v>106</v>
      </c>
      <c r="I1102" t="s">
        <v>107</v>
      </c>
      <c r="J1102" t="s">
        <v>46</v>
      </c>
      <c r="K1102" t="s">
        <v>61</v>
      </c>
      <c r="L1102" t="s">
        <v>76</v>
      </c>
      <c r="M1102" t="s">
        <v>41</v>
      </c>
      <c r="N1102">
        <v>2</v>
      </c>
      <c r="O1102">
        <v>257</v>
      </c>
      <c r="P1102">
        <v>0.05</v>
      </c>
      <c r="Q1102">
        <v>107</v>
      </c>
      <c r="R1102">
        <v>488.29999999999995</v>
      </c>
      <c r="S1102">
        <v>214</v>
      </c>
      <c r="T1102">
        <v>274.29999999999995</v>
      </c>
      <c r="U1102">
        <v>0.56174482899856637</v>
      </c>
      <c r="V1102" t="s">
        <v>42</v>
      </c>
    </row>
    <row r="1103" spans="1:22" x14ac:dyDescent="0.3">
      <c r="A1103" t="s">
        <v>2467</v>
      </c>
      <c r="B1103" s="33">
        <v>45538</v>
      </c>
      <c r="C1103">
        <v>2024</v>
      </c>
      <c r="D1103">
        <v>9</v>
      </c>
      <c r="E1103" t="s">
        <v>4623</v>
      </c>
      <c r="F1103" t="s">
        <v>4624</v>
      </c>
      <c r="G1103" t="s">
        <v>51</v>
      </c>
      <c r="H1103" t="s">
        <v>52</v>
      </c>
      <c r="I1103" t="s">
        <v>53</v>
      </c>
      <c r="J1103" t="s">
        <v>54</v>
      </c>
      <c r="K1103" t="s">
        <v>99</v>
      </c>
      <c r="L1103" t="s">
        <v>48</v>
      </c>
      <c r="M1103" t="s">
        <v>49</v>
      </c>
      <c r="N1103">
        <v>2</v>
      </c>
      <c r="O1103">
        <v>1916</v>
      </c>
      <c r="P1103">
        <v>0.1</v>
      </c>
      <c r="Q1103">
        <v>991</v>
      </c>
      <c r="R1103">
        <v>3448.8</v>
      </c>
      <c r="S1103">
        <v>1982</v>
      </c>
      <c r="T1103">
        <v>1466.8000000000002</v>
      </c>
      <c r="U1103">
        <v>0.42530735328230113</v>
      </c>
      <c r="V1103" t="s">
        <v>120</v>
      </c>
    </row>
    <row r="1104" spans="1:22" x14ac:dyDescent="0.3">
      <c r="A1104" t="s">
        <v>2466</v>
      </c>
      <c r="B1104" s="33">
        <v>45538</v>
      </c>
      <c r="C1104">
        <v>2024</v>
      </c>
      <c r="D1104">
        <v>9</v>
      </c>
      <c r="E1104" t="s">
        <v>4623</v>
      </c>
      <c r="F1104" t="s">
        <v>4624</v>
      </c>
      <c r="G1104" t="s">
        <v>51</v>
      </c>
      <c r="H1104" t="s">
        <v>52</v>
      </c>
      <c r="I1104" t="s">
        <v>53</v>
      </c>
      <c r="J1104" t="s">
        <v>54</v>
      </c>
      <c r="K1104" t="s">
        <v>84</v>
      </c>
      <c r="L1104" t="s">
        <v>40</v>
      </c>
      <c r="M1104" t="s">
        <v>41</v>
      </c>
      <c r="N1104">
        <v>2</v>
      </c>
      <c r="O1104">
        <v>2377</v>
      </c>
      <c r="P1104">
        <v>0.05</v>
      </c>
      <c r="Q1104">
        <v>1165</v>
      </c>
      <c r="R1104">
        <v>4516.3</v>
      </c>
      <c r="S1104">
        <v>2330</v>
      </c>
      <c r="T1104">
        <v>2186.3000000000002</v>
      </c>
      <c r="U1104">
        <v>0.48409095941367936</v>
      </c>
      <c r="V1104" t="s">
        <v>42</v>
      </c>
    </row>
    <row r="1105" spans="1:22" x14ac:dyDescent="0.3">
      <c r="A1105" t="s">
        <v>1190</v>
      </c>
      <c r="B1105" s="33">
        <v>45221</v>
      </c>
      <c r="C1105">
        <v>2023</v>
      </c>
      <c r="D1105">
        <v>10</v>
      </c>
      <c r="E1105" t="s">
        <v>4621</v>
      </c>
      <c r="F1105" t="s">
        <v>4616</v>
      </c>
      <c r="G1105" t="s">
        <v>51</v>
      </c>
      <c r="H1105" t="s">
        <v>52</v>
      </c>
      <c r="I1105" t="s">
        <v>53</v>
      </c>
      <c r="J1105" t="s">
        <v>46</v>
      </c>
      <c r="K1105" t="s">
        <v>89</v>
      </c>
      <c r="L1105" t="s">
        <v>48</v>
      </c>
      <c r="M1105" t="s">
        <v>49</v>
      </c>
      <c r="N1105">
        <v>3</v>
      </c>
      <c r="O1105">
        <v>2183</v>
      </c>
      <c r="P1105">
        <v>0.15</v>
      </c>
      <c r="Q1105">
        <v>1249</v>
      </c>
      <c r="R1105">
        <v>5566.65</v>
      </c>
      <c r="S1105">
        <v>3747</v>
      </c>
      <c r="T1105">
        <v>1819.6499999999996</v>
      </c>
      <c r="U1105">
        <v>0.32688421222818026</v>
      </c>
      <c r="V1105" t="s">
        <v>42</v>
      </c>
    </row>
    <row r="1106" spans="1:22" x14ac:dyDescent="0.3">
      <c r="A1106" t="s">
        <v>2463</v>
      </c>
      <c r="B1106" s="33">
        <v>45537</v>
      </c>
      <c r="C1106">
        <v>2024</v>
      </c>
      <c r="D1106">
        <v>9</v>
      </c>
      <c r="E1106" t="s">
        <v>4623</v>
      </c>
      <c r="F1106" t="s">
        <v>4624</v>
      </c>
      <c r="G1106" t="s">
        <v>51</v>
      </c>
      <c r="H1106" t="s">
        <v>106</v>
      </c>
      <c r="I1106" t="s">
        <v>107</v>
      </c>
      <c r="J1106" t="s">
        <v>46</v>
      </c>
      <c r="K1106" t="s">
        <v>89</v>
      </c>
      <c r="L1106" t="s">
        <v>40</v>
      </c>
      <c r="M1106" t="s">
        <v>49</v>
      </c>
      <c r="N1106">
        <v>3</v>
      </c>
      <c r="O1106">
        <v>2369</v>
      </c>
      <c r="P1106">
        <v>0.1</v>
      </c>
      <c r="Q1106">
        <v>1411</v>
      </c>
      <c r="R1106">
        <v>6396.3</v>
      </c>
      <c r="S1106">
        <v>4233</v>
      </c>
      <c r="T1106">
        <v>2163.3000000000002</v>
      </c>
      <c r="U1106">
        <v>0.33821115332301488</v>
      </c>
      <c r="V1106" t="s">
        <v>42</v>
      </c>
    </row>
    <row r="1107" spans="1:22" x14ac:dyDescent="0.3">
      <c r="A1107" t="s">
        <v>2462</v>
      </c>
      <c r="B1107" s="33">
        <v>45537</v>
      </c>
      <c r="C1107">
        <v>2024</v>
      </c>
      <c r="D1107">
        <v>9</v>
      </c>
      <c r="E1107" t="s">
        <v>4623</v>
      </c>
      <c r="F1107" t="s">
        <v>4624</v>
      </c>
      <c r="G1107" t="s">
        <v>51</v>
      </c>
      <c r="H1107" t="s">
        <v>52</v>
      </c>
      <c r="I1107" t="s">
        <v>53</v>
      </c>
      <c r="J1107" t="s">
        <v>54</v>
      </c>
      <c r="K1107" t="s">
        <v>55</v>
      </c>
      <c r="L1107" t="s">
        <v>40</v>
      </c>
      <c r="M1107" t="s">
        <v>49</v>
      </c>
      <c r="N1107">
        <v>3</v>
      </c>
      <c r="O1107">
        <v>2578</v>
      </c>
      <c r="P1107">
        <v>0</v>
      </c>
      <c r="Q1107">
        <v>1526</v>
      </c>
      <c r="R1107">
        <v>7734</v>
      </c>
      <c r="S1107">
        <v>4578</v>
      </c>
      <c r="T1107">
        <v>3156</v>
      </c>
      <c r="U1107">
        <v>0.40806826997672613</v>
      </c>
      <c r="V1107" t="s">
        <v>42</v>
      </c>
    </row>
    <row r="1108" spans="1:22" x14ac:dyDescent="0.3">
      <c r="A1108" t="s">
        <v>1193</v>
      </c>
      <c r="B1108" s="33">
        <v>45222</v>
      </c>
      <c r="C1108">
        <v>2023</v>
      </c>
      <c r="D1108">
        <v>10</v>
      </c>
      <c r="E1108" t="s">
        <v>4621</v>
      </c>
      <c r="F1108" t="s">
        <v>4616</v>
      </c>
      <c r="G1108" t="s">
        <v>51</v>
      </c>
      <c r="H1108" t="s">
        <v>106</v>
      </c>
      <c r="I1108" t="s">
        <v>107</v>
      </c>
      <c r="J1108" t="s">
        <v>81</v>
      </c>
      <c r="K1108" t="s">
        <v>130</v>
      </c>
      <c r="L1108" t="s">
        <v>40</v>
      </c>
      <c r="M1108" t="s">
        <v>49</v>
      </c>
      <c r="N1108">
        <v>1</v>
      </c>
      <c r="O1108">
        <v>14249</v>
      </c>
      <c r="P1108">
        <v>0.35</v>
      </c>
      <c r="Q1108">
        <v>8733</v>
      </c>
      <c r="R1108">
        <v>9261.85</v>
      </c>
      <c r="S1108">
        <v>8733</v>
      </c>
      <c r="T1108">
        <v>528.85000000000036</v>
      </c>
      <c r="U1108">
        <v>5.7099823469393303E-2</v>
      </c>
      <c r="V1108" t="s">
        <v>42</v>
      </c>
    </row>
    <row r="1109" spans="1:22" x14ac:dyDescent="0.3">
      <c r="A1109" t="s">
        <v>2459</v>
      </c>
      <c r="B1109" s="33">
        <v>45536</v>
      </c>
      <c r="C1109">
        <v>2024</v>
      </c>
      <c r="D1109">
        <v>9</v>
      </c>
      <c r="E1109" t="s">
        <v>4623</v>
      </c>
      <c r="F1109" t="s">
        <v>4624</v>
      </c>
      <c r="G1109" t="s">
        <v>51</v>
      </c>
      <c r="H1109" t="s">
        <v>52</v>
      </c>
      <c r="I1109" t="s">
        <v>53</v>
      </c>
      <c r="J1109" t="s">
        <v>46</v>
      </c>
      <c r="K1109" t="s">
        <v>89</v>
      </c>
      <c r="L1109" t="s">
        <v>48</v>
      </c>
      <c r="M1109" t="s">
        <v>41</v>
      </c>
      <c r="N1109">
        <v>1</v>
      </c>
      <c r="O1109">
        <v>2210</v>
      </c>
      <c r="P1109">
        <v>0.05</v>
      </c>
      <c r="Q1109">
        <v>1304</v>
      </c>
      <c r="R1109">
        <v>2099.5</v>
      </c>
      <c r="S1109">
        <v>1304</v>
      </c>
      <c r="T1109">
        <v>795.5</v>
      </c>
      <c r="U1109">
        <v>0.37889973803286497</v>
      </c>
      <c r="V1109" t="s">
        <v>42</v>
      </c>
    </row>
    <row r="1110" spans="1:22" x14ac:dyDescent="0.3">
      <c r="A1110" t="s">
        <v>2455</v>
      </c>
      <c r="B1110" s="33">
        <v>45535</v>
      </c>
      <c r="C1110">
        <v>2024</v>
      </c>
      <c r="D1110">
        <v>8</v>
      </c>
      <c r="E1110" t="s">
        <v>4627</v>
      </c>
      <c r="F1110" t="s">
        <v>4624</v>
      </c>
      <c r="G1110" t="s">
        <v>51</v>
      </c>
      <c r="H1110" t="s">
        <v>106</v>
      </c>
      <c r="I1110" t="s">
        <v>107</v>
      </c>
      <c r="J1110" t="s">
        <v>46</v>
      </c>
      <c r="K1110" t="s">
        <v>47</v>
      </c>
      <c r="L1110" t="s">
        <v>76</v>
      </c>
      <c r="M1110" t="s">
        <v>49</v>
      </c>
      <c r="N1110">
        <v>3</v>
      </c>
      <c r="O1110">
        <v>447</v>
      </c>
      <c r="P1110">
        <v>0</v>
      </c>
      <c r="Q1110">
        <v>202</v>
      </c>
      <c r="R1110">
        <v>1341</v>
      </c>
      <c r="S1110">
        <v>606</v>
      </c>
      <c r="T1110">
        <v>735</v>
      </c>
      <c r="U1110">
        <v>0.54809843400447422</v>
      </c>
      <c r="V1110" t="s">
        <v>42</v>
      </c>
    </row>
    <row r="1111" spans="1:22" x14ac:dyDescent="0.3">
      <c r="A1111" t="s">
        <v>2453</v>
      </c>
      <c r="B1111" s="33">
        <v>45535</v>
      </c>
      <c r="C1111">
        <v>2024</v>
      </c>
      <c r="D1111">
        <v>8</v>
      </c>
      <c r="E1111" t="s">
        <v>4627</v>
      </c>
      <c r="F1111" t="s">
        <v>4624</v>
      </c>
      <c r="G1111" t="s">
        <v>51</v>
      </c>
      <c r="H1111" t="s">
        <v>52</v>
      </c>
      <c r="I1111" t="s">
        <v>53</v>
      </c>
      <c r="J1111" t="s">
        <v>38</v>
      </c>
      <c r="K1111" t="s">
        <v>118</v>
      </c>
      <c r="L1111" t="s">
        <v>48</v>
      </c>
      <c r="M1111" t="s">
        <v>41</v>
      </c>
      <c r="N1111">
        <v>1</v>
      </c>
      <c r="O1111">
        <v>16921</v>
      </c>
      <c r="P1111">
        <v>0.15</v>
      </c>
      <c r="Q1111">
        <v>12959</v>
      </c>
      <c r="R1111">
        <v>14382.85</v>
      </c>
      <c r="S1111">
        <v>12959</v>
      </c>
      <c r="T1111">
        <v>1423.8500000000004</v>
      </c>
      <c r="U1111">
        <v>9.8996374153940303E-2</v>
      </c>
      <c r="V1111" t="s">
        <v>42</v>
      </c>
    </row>
    <row r="1112" spans="1:22" x14ac:dyDescent="0.3">
      <c r="A1112" t="s">
        <v>2452</v>
      </c>
      <c r="B1112" s="33">
        <v>45535</v>
      </c>
      <c r="C1112">
        <v>2024</v>
      </c>
      <c r="D1112">
        <v>8</v>
      </c>
      <c r="E1112" t="s">
        <v>4627</v>
      </c>
      <c r="F1112" t="s">
        <v>4624</v>
      </c>
      <c r="G1112" t="s">
        <v>51</v>
      </c>
      <c r="H1112" t="s">
        <v>52</v>
      </c>
      <c r="I1112" t="s">
        <v>53</v>
      </c>
      <c r="J1112" t="s">
        <v>38</v>
      </c>
      <c r="K1112" t="s">
        <v>104</v>
      </c>
      <c r="L1112" t="s">
        <v>40</v>
      </c>
      <c r="M1112" t="s">
        <v>49</v>
      </c>
      <c r="N1112">
        <v>3</v>
      </c>
      <c r="O1112">
        <v>1595</v>
      </c>
      <c r="P1112">
        <v>0.1</v>
      </c>
      <c r="Q1112">
        <v>816</v>
      </c>
      <c r="R1112">
        <v>4306.5</v>
      </c>
      <c r="S1112">
        <v>2448</v>
      </c>
      <c r="T1112">
        <v>1858.5</v>
      </c>
      <c r="U1112">
        <v>0.43155694879832812</v>
      </c>
      <c r="V1112" t="s">
        <v>42</v>
      </c>
    </row>
    <row r="1113" spans="1:22" x14ac:dyDescent="0.3">
      <c r="A1113" t="s">
        <v>1198</v>
      </c>
      <c r="B1113" s="33">
        <v>45222</v>
      </c>
      <c r="C1113">
        <v>2023</v>
      </c>
      <c r="D1113">
        <v>10</v>
      </c>
      <c r="E1113" t="s">
        <v>4621</v>
      </c>
      <c r="F1113" t="s">
        <v>4616</v>
      </c>
      <c r="G1113" t="s">
        <v>51</v>
      </c>
      <c r="H1113" t="s">
        <v>106</v>
      </c>
      <c r="I1113" t="s">
        <v>107</v>
      </c>
      <c r="J1113" t="s">
        <v>81</v>
      </c>
      <c r="K1113" t="s">
        <v>130</v>
      </c>
      <c r="L1113" t="s">
        <v>76</v>
      </c>
      <c r="M1113" t="s">
        <v>49</v>
      </c>
      <c r="N1113">
        <v>1</v>
      </c>
      <c r="O1113">
        <v>13490</v>
      </c>
      <c r="P1113">
        <v>0.25</v>
      </c>
      <c r="Q1113">
        <v>7951</v>
      </c>
      <c r="R1113">
        <v>10117.5</v>
      </c>
      <c r="S1113">
        <v>7951</v>
      </c>
      <c r="T1113">
        <v>2166.5</v>
      </c>
      <c r="U1113">
        <v>0.21413392636520881</v>
      </c>
      <c r="V1113" t="s">
        <v>42</v>
      </c>
    </row>
    <row r="1114" spans="1:22" x14ac:dyDescent="0.3">
      <c r="A1114" t="s">
        <v>2450</v>
      </c>
      <c r="B1114" s="33">
        <v>45534</v>
      </c>
      <c r="C1114">
        <v>2024</v>
      </c>
      <c r="D1114">
        <v>8</v>
      </c>
      <c r="E1114" t="s">
        <v>4627</v>
      </c>
      <c r="F1114" t="s">
        <v>4624</v>
      </c>
      <c r="G1114" t="s">
        <v>51</v>
      </c>
      <c r="H1114" t="s">
        <v>79</v>
      </c>
      <c r="I1114" t="s">
        <v>80</v>
      </c>
      <c r="J1114" t="s">
        <v>46</v>
      </c>
      <c r="K1114" t="s">
        <v>61</v>
      </c>
      <c r="L1114" t="s">
        <v>40</v>
      </c>
      <c r="M1114" t="s">
        <v>49</v>
      </c>
      <c r="N1114">
        <v>1</v>
      </c>
      <c r="O1114">
        <v>274</v>
      </c>
      <c r="P1114">
        <v>0</v>
      </c>
      <c r="Q1114">
        <v>115</v>
      </c>
      <c r="R1114">
        <v>274</v>
      </c>
      <c r="S1114">
        <v>115</v>
      </c>
      <c r="T1114">
        <v>159</v>
      </c>
      <c r="U1114">
        <v>0.58029197080291972</v>
      </c>
      <c r="V1114" t="s">
        <v>42</v>
      </c>
    </row>
    <row r="1115" spans="1:22" x14ac:dyDescent="0.3">
      <c r="A1115" t="s">
        <v>2447</v>
      </c>
      <c r="B1115" s="33">
        <v>45533</v>
      </c>
      <c r="C1115">
        <v>2024</v>
      </c>
      <c r="D1115">
        <v>8</v>
      </c>
      <c r="E1115" t="s">
        <v>4627</v>
      </c>
      <c r="F1115" t="s">
        <v>4624</v>
      </c>
      <c r="G1115" t="s">
        <v>51</v>
      </c>
      <c r="H1115" t="s">
        <v>79</v>
      </c>
      <c r="I1115" t="s">
        <v>80</v>
      </c>
      <c r="J1115" t="s">
        <v>81</v>
      </c>
      <c r="K1115" t="s">
        <v>146</v>
      </c>
      <c r="L1115" t="s">
        <v>40</v>
      </c>
      <c r="M1115" t="s">
        <v>41</v>
      </c>
      <c r="N1115">
        <v>5</v>
      </c>
      <c r="O1115">
        <v>9601</v>
      </c>
      <c r="P1115">
        <v>0.35</v>
      </c>
      <c r="Q1115">
        <v>6106</v>
      </c>
      <c r="R1115">
        <v>31203.25</v>
      </c>
      <c r="S1115">
        <v>30530</v>
      </c>
      <c r="T1115">
        <v>673.25</v>
      </c>
      <c r="U1115">
        <v>2.1576278112055636E-2</v>
      </c>
      <c r="V1115" t="s">
        <v>42</v>
      </c>
    </row>
    <row r="1116" spans="1:22" x14ac:dyDescent="0.3">
      <c r="A1116" t="s">
        <v>1201</v>
      </c>
      <c r="B1116" s="33">
        <v>45223</v>
      </c>
      <c r="C1116">
        <v>2023</v>
      </c>
      <c r="D1116">
        <v>10</v>
      </c>
      <c r="E1116" t="s">
        <v>4621</v>
      </c>
      <c r="F1116" t="s">
        <v>4616</v>
      </c>
      <c r="G1116" t="s">
        <v>51</v>
      </c>
      <c r="H1116" t="s">
        <v>52</v>
      </c>
      <c r="I1116" t="s">
        <v>53</v>
      </c>
      <c r="J1116" t="s">
        <v>46</v>
      </c>
      <c r="K1116" t="s">
        <v>89</v>
      </c>
      <c r="L1116" t="s">
        <v>40</v>
      </c>
      <c r="M1116" t="s">
        <v>49</v>
      </c>
      <c r="N1116">
        <v>1</v>
      </c>
      <c r="O1116">
        <v>2034</v>
      </c>
      <c r="P1116">
        <v>0</v>
      </c>
      <c r="Q1116">
        <v>1209</v>
      </c>
      <c r="R1116">
        <v>2034</v>
      </c>
      <c r="S1116">
        <v>1209</v>
      </c>
      <c r="T1116">
        <v>825</v>
      </c>
      <c r="U1116">
        <v>0.4056047197640118</v>
      </c>
      <c r="V1116" t="s">
        <v>42</v>
      </c>
    </row>
    <row r="1117" spans="1:22" x14ac:dyDescent="0.3">
      <c r="A1117" t="s">
        <v>2445</v>
      </c>
      <c r="B1117" s="33">
        <v>45532</v>
      </c>
      <c r="C1117">
        <v>2024</v>
      </c>
      <c r="D1117">
        <v>8</v>
      </c>
      <c r="E1117" t="s">
        <v>4627</v>
      </c>
      <c r="F1117" t="s">
        <v>4624</v>
      </c>
      <c r="G1117" t="s">
        <v>51</v>
      </c>
      <c r="H1117" t="s">
        <v>106</v>
      </c>
      <c r="I1117" t="s">
        <v>107</v>
      </c>
      <c r="J1117" t="s">
        <v>46</v>
      </c>
      <c r="K1117" t="s">
        <v>47</v>
      </c>
      <c r="L1117" t="s">
        <v>76</v>
      </c>
      <c r="M1117" t="s">
        <v>41</v>
      </c>
      <c r="N1117">
        <v>3</v>
      </c>
      <c r="O1117">
        <v>458</v>
      </c>
      <c r="P1117">
        <v>0.15</v>
      </c>
      <c r="Q1117">
        <v>204</v>
      </c>
      <c r="R1117">
        <v>1167.8999999999999</v>
      </c>
      <c r="S1117">
        <v>612</v>
      </c>
      <c r="T1117">
        <v>555.89999999999986</v>
      </c>
      <c r="U1117">
        <v>0.47598253275109165</v>
      </c>
      <c r="V1117" t="s">
        <v>42</v>
      </c>
    </row>
    <row r="1118" spans="1:22" x14ac:dyDescent="0.3">
      <c r="A1118" t="s">
        <v>2442</v>
      </c>
      <c r="B1118" s="33">
        <v>45532</v>
      </c>
      <c r="C1118">
        <v>2024</v>
      </c>
      <c r="D1118">
        <v>8</v>
      </c>
      <c r="E1118" t="s">
        <v>4627</v>
      </c>
      <c r="F1118" t="s">
        <v>4624</v>
      </c>
      <c r="G1118" t="s">
        <v>51</v>
      </c>
      <c r="H1118" t="s">
        <v>52</v>
      </c>
      <c r="I1118" t="s">
        <v>53</v>
      </c>
      <c r="J1118" t="s">
        <v>81</v>
      </c>
      <c r="K1118" t="s">
        <v>82</v>
      </c>
      <c r="L1118" t="s">
        <v>48</v>
      </c>
      <c r="M1118" t="s">
        <v>41</v>
      </c>
      <c r="N1118">
        <v>3</v>
      </c>
      <c r="O1118">
        <v>6071</v>
      </c>
      <c r="P1118">
        <v>0.3</v>
      </c>
      <c r="Q1118">
        <v>3304</v>
      </c>
      <c r="R1118">
        <v>12749.099999999999</v>
      </c>
      <c r="S1118">
        <v>9912</v>
      </c>
      <c r="T1118">
        <v>2837.0999999999985</v>
      </c>
      <c r="U1118">
        <v>0.22253335529566784</v>
      </c>
      <c r="V1118" t="s">
        <v>42</v>
      </c>
    </row>
    <row r="1119" spans="1:22" x14ac:dyDescent="0.3">
      <c r="A1119" t="s">
        <v>2440</v>
      </c>
      <c r="B1119" s="33">
        <v>45531</v>
      </c>
      <c r="C1119">
        <v>2024</v>
      </c>
      <c r="D1119">
        <v>8</v>
      </c>
      <c r="E1119" t="s">
        <v>4627</v>
      </c>
      <c r="F1119" t="s">
        <v>4624</v>
      </c>
      <c r="G1119" t="s">
        <v>51</v>
      </c>
      <c r="H1119" t="s">
        <v>106</v>
      </c>
      <c r="I1119" t="s">
        <v>107</v>
      </c>
      <c r="J1119" t="s">
        <v>38</v>
      </c>
      <c r="K1119" t="s">
        <v>39</v>
      </c>
      <c r="L1119" t="s">
        <v>40</v>
      </c>
      <c r="M1119" t="s">
        <v>49</v>
      </c>
      <c r="N1119">
        <v>2</v>
      </c>
      <c r="O1119">
        <v>50572</v>
      </c>
      <c r="P1119">
        <v>0.05</v>
      </c>
      <c r="Q1119">
        <v>44053</v>
      </c>
      <c r="R1119">
        <v>96086.799999999988</v>
      </c>
      <c r="S1119">
        <v>88106</v>
      </c>
      <c r="T1119">
        <v>7980.7999999999884</v>
      </c>
      <c r="U1119">
        <v>8.3058234845993298E-2</v>
      </c>
      <c r="V1119" t="s">
        <v>42</v>
      </c>
    </row>
    <row r="1120" spans="1:22" x14ac:dyDescent="0.3">
      <c r="A1120" t="s">
        <v>2434</v>
      </c>
      <c r="B1120" s="33">
        <v>45529</v>
      </c>
      <c r="C1120">
        <v>2024</v>
      </c>
      <c r="D1120">
        <v>8</v>
      </c>
      <c r="E1120" t="s">
        <v>4627</v>
      </c>
      <c r="F1120" t="s">
        <v>4624</v>
      </c>
      <c r="G1120" t="s">
        <v>51</v>
      </c>
      <c r="H1120" t="s">
        <v>52</v>
      </c>
      <c r="I1120" t="s">
        <v>53</v>
      </c>
      <c r="J1120" t="s">
        <v>38</v>
      </c>
      <c r="K1120" t="s">
        <v>75</v>
      </c>
      <c r="L1120" t="s">
        <v>40</v>
      </c>
      <c r="M1120" t="s">
        <v>49</v>
      </c>
      <c r="N1120">
        <v>1</v>
      </c>
      <c r="O1120">
        <v>11568</v>
      </c>
      <c r="P1120">
        <v>0</v>
      </c>
      <c r="Q1120">
        <v>8618</v>
      </c>
      <c r="R1120">
        <v>11568</v>
      </c>
      <c r="S1120">
        <v>8618</v>
      </c>
      <c r="T1120">
        <v>2950</v>
      </c>
      <c r="U1120">
        <v>0.25501383125864452</v>
      </c>
      <c r="V1120" t="s">
        <v>42</v>
      </c>
    </row>
    <row r="1121" spans="1:22" x14ac:dyDescent="0.3">
      <c r="A1121" t="s">
        <v>2432</v>
      </c>
      <c r="B1121" s="33">
        <v>45529</v>
      </c>
      <c r="C1121">
        <v>2024</v>
      </c>
      <c r="D1121">
        <v>8</v>
      </c>
      <c r="E1121" t="s">
        <v>4627</v>
      </c>
      <c r="F1121" t="s">
        <v>4624</v>
      </c>
      <c r="G1121" t="s">
        <v>51</v>
      </c>
      <c r="H1121" t="s">
        <v>79</v>
      </c>
      <c r="I1121" t="s">
        <v>80</v>
      </c>
      <c r="J1121" t="s">
        <v>54</v>
      </c>
      <c r="K1121" t="s">
        <v>99</v>
      </c>
      <c r="L1121" t="s">
        <v>76</v>
      </c>
      <c r="M1121" t="s">
        <v>49</v>
      </c>
      <c r="N1121">
        <v>1</v>
      </c>
      <c r="O1121">
        <v>1632</v>
      </c>
      <c r="P1121">
        <v>0</v>
      </c>
      <c r="Q1121">
        <v>865</v>
      </c>
      <c r="R1121">
        <v>1632</v>
      </c>
      <c r="S1121">
        <v>865</v>
      </c>
      <c r="T1121">
        <v>767</v>
      </c>
      <c r="U1121">
        <v>0.46997549019607843</v>
      </c>
      <c r="V1121" t="s">
        <v>42</v>
      </c>
    </row>
    <row r="1122" spans="1:22" x14ac:dyDescent="0.3">
      <c r="A1122" t="s">
        <v>2429</v>
      </c>
      <c r="B1122" s="33">
        <v>45528</v>
      </c>
      <c r="C1122">
        <v>2024</v>
      </c>
      <c r="D1122">
        <v>8</v>
      </c>
      <c r="E1122" t="s">
        <v>4627</v>
      </c>
      <c r="F1122" t="s">
        <v>4624</v>
      </c>
      <c r="G1122" t="s">
        <v>51</v>
      </c>
      <c r="H1122" t="s">
        <v>79</v>
      </c>
      <c r="I1122" t="s">
        <v>80</v>
      </c>
      <c r="J1122" t="s">
        <v>54</v>
      </c>
      <c r="K1122" t="s">
        <v>99</v>
      </c>
      <c r="L1122" t="s">
        <v>40</v>
      </c>
      <c r="M1122" t="s">
        <v>56</v>
      </c>
      <c r="N1122">
        <v>1</v>
      </c>
      <c r="O1122">
        <v>1861</v>
      </c>
      <c r="P1122">
        <v>0.1</v>
      </c>
      <c r="Q1122">
        <v>994</v>
      </c>
      <c r="R1122">
        <v>1674.9</v>
      </c>
      <c r="S1122">
        <v>994</v>
      </c>
      <c r="T1122">
        <v>680.90000000000009</v>
      </c>
      <c r="U1122">
        <v>0.40653173323780528</v>
      </c>
      <c r="V1122" t="s">
        <v>120</v>
      </c>
    </row>
    <row r="1123" spans="1:22" x14ac:dyDescent="0.3">
      <c r="A1123" t="s">
        <v>2425</v>
      </c>
      <c r="B1123" s="33">
        <v>45527</v>
      </c>
      <c r="C1123">
        <v>2024</v>
      </c>
      <c r="D1123">
        <v>8</v>
      </c>
      <c r="E1123" t="s">
        <v>4627</v>
      </c>
      <c r="F1123" t="s">
        <v>4624</v>
      </c>
      <c r="G1123" t="s">
        <v>51</v>
      </c>
      <c r="H1123" t="s">
        <v>106</v>
      </c>
      <c r="I1123" t="s">
        <v>107</v>
      </c>
      <c r="J1123" t="s">
        <v>46</v>
      </c>
      <c r="K1123" t="s">
        <v>47</v>
      </c>
      <c r="L1123" t="s">
        <v>76</v>
      </c>
      <c r="M1123" t="s">
        <v>49</v>
      </c>
      <c r="N1123">
        <v>1</v>
      </c>
      <c r="O1123">
        <v>487</v>
      </c>
      <c r="P1123">
        <v>0.1</v>
      </c>
      <c r="Q1123">
        <v>214</v>
      </c>
      <c r="R1123">
        <v>438.3</v>
      </c>
      <c r="S1123">
        <v>214</v>
      </c>
      <c r="T1123">
        <v>224.3</v>
      </c>
      <c r="U1123">
        <v>0.51174994296144194</v>
      </c>
      <c r="V1123" t="s">
        <v>42</v>
      </c>
    </row>
    <row r="1124" spans="1:22" x14ac:dyDescent="0.3">
      <c r="A1124" t="s">
        <v>2415</v>
      </c>
      <c r="B1124" s="33">
        <v>45524</v>
      </c>
      <c r="C1124">
        <v>2024</v>
      </c>
      <c r="D1124">
        <v>8</v>
      </c>
      <c r="E1124" t="s">
        <v>4627</v>
      </c>
      <c r="F1124" t="s">
        <v>4624</v>
      </c>
      <c r="G1124" t="s">
        <v>51</v>
      </c>
      <c r="H1124" t="s">
        <v>106</v>
      </c>
      <c r="I1124" t="s">
        <v>107</v>
      </c>
      <c r="J1124" t="s">
        <v>54</v>
      </c>
      <c r="K1124" t="s">
        <v>55</v>
      </c>
      <c r="L1124" t="s">
        <v>40</v>
      </c>
      <c r="M1124" t="s">
        <v>49</v>
      </c>
      <c r="N1124">
        <v>3</v>
      </c>
      <c r="O1124">
        <v>3001</v>
      </c>
      <c r="P1124">
        <v>0.15</v>
      </c>
      <c r="Q1124">
        <v>1801</v>
      </c>
      <c r="R1124">
        <v>7652.55</v>
      </c>
      <c r="S1124">
        <v>5403</v>
      </c>
      <c r="T1124">
        <v>2249.5500000000002</v>
      </c>
      <c r="U1124">
        <v>0.29396083658388383</v>
      </c>
      <c r="V1124" t="s">
        <v>42</v>
      </c>
    </row>
    <row r="1125" spans="1:22" x14ac:dyDescent="0.3">
      <c r="A1125" t="s">
        <v>2414</v>
      </c>
      <c r="B1125" s="33">
        <v>45524</v>
      </c>
      <c r="C1125">
        <v>2024</v>
      </c>
      <c r="D1125">
        <v>8</v>
      </c>
      <c r="E1125" t="s">
        <v>4627</v>
      </c>
      <c r="F1125" t="s">
        <v>4624</v>
      </c>
      <c r="G1125" t="s">
        <v>51</v>
      </c>
      <c r="H1125" t="s">
        <v>106</v>
      </c>
      <c r="I1125" t="s">
        <v>107</v>
      </c>
      <c r="J1125" t="s">
        <v>46</v>
      </c>
      <c r="K1125" t="s">
        <v>66</v>
      </c>
      <c r="L1125" t="s">
        <v>40</v>
      </c>
      <c r="M1125" t="s">
        <v>49</v>
      </c>
      <c r="N1125">
        <v>2</v>
      </c>
      <c r="O1125">
        <v>325</v>
      </c>
      <c r="P1125">
        <v>0.1</v>
      </c>
      <c r="Q1125">
        <v>128</v>
      </c>
      <c r="R1125">
        <v>585</v>
      </c>
      <c r="S1125">
        <v>256</v>
      </c>
      <c r="T1125">
        <v>329</v>
      </c>
      <c r="U1125">
        <v>0.56239316239316239</v>
      </c>
      <c r="V1125" t="s">
        <v>42</v>
      </c>
    </row>
    <row r="1126" spans="1:22" x14ac:dyDescent="0.3">
      <c r="A1126" t="s">
        <v>1211</v>
      </c>
      <c r="B1126" s="33">
        <v>45224</v>
      </c>
      <c r="C1126">
        <v>2023</v>
      </c>
      <c r="D1126">
        <v>10</v>
      </c>
      <c r="E1126" t="s">
        <v>4621</v>
      </c>
      <c r="F1126" t="s">
        <v>4616</v>
      </c>
      <c r="G1126" t="s">
        <v>51</v>
      </c>
      <c r="H1126" t="s">
        <v>52</v>
      </c>
      <c r="I1126" t="s">
        <v>53</v>
      </c>
      <c r="J1126" t="s">
        <v>81</v>
      </c>
      <c r="K1126" t="s">
        <v>130</v>
      </c>
      <c r="L1126" t="s">
        <v>40</v>
      </c>
      <c r="M1126" t="s">
        <v>41</v>
      </c>
      <c r="N1126">
        <v>1</v>
      </c>
      <c r="O1126">
        <v>13869</v>
      </c>
      <c r="P1126">
        <v>0.4</v>
      </c>
      <c r="Q1126">
        <v>8492</v>
      </c>
      <c r="R1126">
        <v>8321.4</v>
      </c>
      <c r="S1126">
        <v>8492</v>
      </c>
      <c r="T1126">
        <v>-170.60000000000036</v>
      </c>
      <c r="U1126">
        <v>-2.0501357944576679E-2</v>
      </c>
      <c r="V1126" t="s">
        <v>42</v>
      </c>
    </row>
    <row r="1127" spans="1:22" x14ac:dyDescent="0.3">
      <c r="A1127" t="s">
        <v>2413</v>
      </c>
      <c r="B1127" s="33">
        <v>45524</v>
      </c>
      <c r="C1127">
        <v>2024</v>
      </c>
      <c r="D1127">
        <v>8</v>
      </c>
      <c r="E1127" t="s">
        <v>4627</v>
      </c>
      <c r="F1127" t="s">
        <v>4624</v>
      </c>
      <c r="G1127" t="s">
        <v>51</v>
      </c>
      <c r="H1127" t="s">
        <v>79</v>
      </c>
      <c r="I1127" t="s">
        <v>80</v>
      </c>
      <c r="J1127" t="s">
        <v>46</v>
      </c>
      <c r="K1127" t="s">
        <v>47</v>
      </c>
      <c r="L1127" t="s">
        <v>40</v>
      </c>
      <c r="M1127" t="s">
        <v>41</v>
      </c>
      <c r="N1127">
        <v>4</v>
      </c>
      <c r="O1127">
        <v>409</v>
      </c>
      <c r="P1127">
        <v>0.15</v>
      </c>
      <c r="Q1127">
        <v>180</v>
      </c>
      <c r="R1127">
        <v>1390.6</v>
      </c>
      <c r="S1127">
        <v>720</v>
      </c>
      <c r="T1127">
        <v>670.59999999999991</v>
      </c>
      <c r="U1127">
        <v>0.48223788292823239</v>
      </c>
      <c r="V1127" t="s">
        <v>42</v>
      </c>
    </row>
    <row r="1128" spans="1:22" x14ac:dyDescent="0.3">
      <c r="A1128" t="s">
        <v>2412</v>
      </c>
      <c r="B1128" s="33">
        <v>45524</v>
      </c>
      <c r="C1128">
        <v>2024</v>
      </c>
      <c r="D1128">
        <v>8</v>
      </c>
      <c r="E1128" t="s">
        <v>4627</v>
      </c>
      <c r="F1128" t="s">
        <v>4624</v>
      </c>
      <c r="G1128" t="s">
        <v>51</v>
      </c>
      <c r="H1128" t="s">
        <v>52</v>
      </c>
      <c r="I1128" t="s">
        <v>53</v>
      </c>
      <c r="J1128" t="s">
        <v>38</v>
      </c>
      <c r="K1128" t="s">
        <v>75</v>
      </c>
      <c r="L1128" t="s">
        <v>76</v>
      </c>
      <c r="M1128" t="s">
        <v>56</v>
      </c>
      <c r="N1128">
        <v>2</v>
      </c>
      <c r="O1128">
        <v>11011</v>
      </c>
      <c r="P1128">
        <v>0</v>
      </c>
      <c r="Q1128">
        <v>8268</v>
      </c>
      <c r="R1128">
        <v>22022</v>
      </c>
      <c r="S1128">
        <v>16536</v>
      </c>
      <c r="T1128">
        <v>5486</v>
      </c>
      <c r="U1128">
        <v>0.24911452184179456</v>
      </c>
      <c r="V1128" t="s">
        <v>42</v>
      </c>
    </row>
    <row r="1129" spans="1:22" x14ac:dyDescent="0.3">
      <c r="A1129" t="s">
        <v>2409</v>
      </c>
      <c r="B1129" s="33">
        <v>45523</v>
      </c>
      <c r="C1129">
        <v>2024</v>
      </c>
      <c r="D1129">
        <v>8</v>
      </c>
      <c r="E1129" t="s">
        <v>4627</v>
      </c>
      <c r="F1129" t="s">
        <v>4624</v>
      </c>
      <c r="G1129" t="s">
        <v>51</v>
      </c>
      <c r="H1129" t="s">
        <v>106</v>
      </c>
      <c r="I1129" t="s">
        <v>107</v>
      </c>
      <c r="J1129" t="s">
        <v>38</v>
      </c>
      <c r="K1129" t="s">
        <v>39</v>
      </c>
      <c r="L1129" t="s">
        <v>40</v>
      </c>
      <c r="M1129" t="s">
        <v>56</v>
      </c>
      <c r="N1129">
        <v>1</v>
      </c>
      <c r="O1129">
        <v>50054</v>
      </c>
      <c r="P1129">
        <v>0.05</v>
      </c>
      <c r="Q1129">
        <v>43631</v>
      </c>
      <c r="R1129">
        <v>47551.299999999996</v>
      </c>
      <c r="S1129">
        <v>43631</v>
      </c>
      <c r="T1129">
        <v>3920.2999999999956</v>
      </c>
      <c r="U1129">
        <v>8.2443592499048313E-2</v>
      </c>
      <c r="V1129" t="s">
        <v>42</v>
      </c>
    </row>
    <row r="1130" spans="1:22" x14ac:dyDescent="0.3">
      <c r="A1130" t="s">
        <v>1215</v>
      </c>
      <c r="B1130" s="33">
        <v>45225</v>
      </c>
      <c r="C1130">
        <v>2023</v>
      </c>
      <c r="D1130">
        <v>10</v>
      </c>
      <c r="E1130" t="s">
        <v>4621</v>
      </c>
      <c r="F1130" t="s">
        <v>4616</v>
      </c>
      <c r="G1130" t="s">
        <v>51</v>
      </c>
      <c r="H1130" t="s">
        <v>52</v>
      </c>
      <c r="I1130" t="s">
        <v>53</v>
      </c>
      <c r="J1130" t="s">
        <v>54</v>
      </c>
      <c r="K1130" t="s">
        <v>99</v>
      </c>
      <c r="L1130" t="s">
        <v>40</v>
      </c>
      <c r="M1130" t="s">
        <v>56</v>
      </c>
      <c r="N1130">
        <v>1</v>
      </c>
      <c r="O1130">
        <v>1688</v>
      </c>
      <c r="P1130">
        <v>0</v>
      </c>
      <c r="Q1130">
        <v>867</v>
      </c>
      <c r="R1130">
        <v>1688</v>
      </c>
      <c r="S1130">
        <v>867</v>
      </c>
      <c r="T1130">
        <v>821</v>
      </c>
      <c r="U1130">
        <v>0.48637440758293837</v>
      </c>
      <c r="V1130" t="s">
        <v>42</v>
      </c>
    </row>
    <row r="1131" spans="1:22" x14ac:dyDescent="0.3">
      <c r="A1131" t="s">
        <v>2405</v>
      </c>
      <c r="B1131" s="33">
        <v>45522</v>
      </c>
      <c r="C1131">
        <v>2024</v>
      </c>
      <c r="D1131">
        <v>8</v>
      </c>
      <c r="E1131" t="s">
        <v>4627</v>
      </c>
      <c r="F1131" t="s">
        <v>4624</v>
      </c>
      <c r="G1131" t="s">
        <v>51</v>
      </c>
      <c r="H1131" t="s">
        <v>52</v>
      </c>
      <c r="I1131" t="s">
        <v>53</v>
      </c>
      <c r="J1131" t="s">
        <v>46</v>
      </c>
      <c r="K1131" t="s">
        <v>47</v>
      </c>
      <c r="L1131" t="s">
        <v>40</v>
      </c>
      <c r="M1131" t="s">
        <v>56</v>
      </c>
      <c r="N1131">
        <v>3</v>
      </c>
      <c r="O1131">
        <v>477</v>
      </c>
      <c r="P1131">
        <v>0.05</v>
      </c>
      <c r="Q1131">
        <v>219</v>
      </c>
      <c r="R1131">
        <v>1359.45</v>
      </c>
      <c r="S1131">
        <v>657</v>
      </c>
      <c r="T1131">
        <v>702.45</v>
      </c>
      <c r="U1131">
        <v>0.51671631909963589</v>
      </c>
      <c r="V1131" t="s">
        <v>42</v>
      </c>
    </row>
    <row r="1132" spans="1:22" x14ac:dyDescent="0.3">
      <c r="A1132" t="s">
        <v>2398</v>
      </c>
      <c r="B1132" s="33">
        <v>45522</v>
      </c>
      <c r="C1132">
        <v>2024</v>
      </c>
      <c r="D1132">
        <v>8</v>
      </c>
      <c r="E1132" t="s">
        <v>4627</v>
      </c>
      <c r="F1132" t="s">
        <v>4624</v>
      </c>
      <c r="G1132" t="s">
        <v>51</v>
      </c>
      <c r="H1132" t="s">
        <v>79</v>
      </c>
      <c r="I1132" t="s">
        <v>80</v>
      </c>
      <c r="J1132" t="s">
        <v>46</v>
      </c>
      <c r="K1132" t="s">
        <v>47</v>
      </c>
      <c r="L1132" t="s">
        <v>76</v>
      </c>
      <c r="M1132" t="s">
        <v>41</v>
      </c>
      <c r="N1132">
        <v>1</v>
      </c>
      <c r="O1132">
        <v>422</v>
      </c>
      <c r="P1132">
        <v>0.05</v>
      </c>
      <c r="Q1132">
        <v>192</v>
      </c>
      <c r="R1132">
        <v>400.9</v>
      </c>
      <c r="S1132">
        <v>192</v>
      </c>
      <c r="T1132">
        <v>208.89999999999998</v>
      </c>
      <c r="U1132">
        <v>0.52107757545522571</v>
      </c>
      <c r="V1132" t="s">
        <v>42</v>
      </c>
    </row>
    <row r="1133" spans="1:22" x14ac:dyDescent="0.3">
      <c r="A1133" t="s">
        <v>2396</v>
      </c>
      <c r="B1133" s="33">
        <v>45521</v>
      </c>
      <c r="C1133">
        <v>2024</v>
      </c>
      <c r="D1133">
        <v>8</v>
      </c>
      <c r="E1133" t="s">
        <v>4627</v>
      </c>
      <c r="F1133" t="s">
        <v>4624</v>
      </c>
      <c r="G1133" t="s">
        <v>51</v>
      </c>
      <c r="H1133" t="s">
        <v>52</v>
      </c>
      <c r="I1133" t="s">
        <v>53</v>
      </c>
      <c r="J1133" t="s">
        <v>54</v>
      </c>
      <c r="K1133" t="s">
        <v>99</v>
      </c>
      <c r="L1133" t="s">
        <v>76</v>
      </c>
      <c r="M1133" t="s">
        <v>56</v>
      </c>
      <c r="N1133">
        <v>1</v>
      </c>
      <c r="O1133">
        <v>1672</v>
      </c>
      <c r="P1133">
        <v>0.05</v>
      </c>
      <c r="Q1133">
        <v>876</v>
      </c>
      <c r="R1133">
        <v>1588.3999999999999</v>
      </c>
      <c r="S1133">
        <v>876</v>
      </c>
      <c r="T1133">
        <v>712.39999999999986</v>
      </c>
      <c r="U1133">
        <v>0.44850163686728778</v>
      </c>
      <c r="V1133" t="s">
        <v>42</v>
      </c>
    </row>
    <row r="1134" spans="1:22" x14ac:dyDescent="0.3">
      <c r="A1134" t="s">
        <v>2395</v>
      </c>
      <c r="B1134" s="33">
        <v>45521</v>
      </c>
      <c r="C1134">
        <v>2024</v>
      </c>
      <c r="D1134">
        <v>8</v>
      </c>
      <c r="E1134" t="s">
        <v>4627</v>
      </c>
      <c r="F1134" t="s">
        <v>4624</v>
      </c>
      <c r="G1134" t="s">
        <v>51</v>
      </c>
      <c r="H1134" t="s">
        <v>79</v>
      </c>
      <c r="I1134" t="s">
        <v>80</v>
      </c>
      <c r="J1134" t="s">
        <v>54</v>
      </c>
      <c r="K1134" t="s">
        <v>84</v>
      </c>
      <c r="L1134" t="s">
        <v>40</v>
      </c>
      <c r="M1134" t="s">
        <v>49</v>
      </c>
      <c r="N1134">
        <v>3</v>
      </c>
      <c r="O1134">
        <v>2539</v>
      </c>
      <c r="P1134">
        <v>0</v>
      </c>
      <c r="Q1134">
        <v>1268</v>
      </c>
      <c r="R1134">
        <v>7617</v>
      </c>
      <c r="S1134">
        <v>3804</v>
      </c>
      <c r="T1134">
        <v>3813</v>
      </c>
      <c r="U1134">
        <v>0.50059078377313904</v>
      </c>
      <c r="V1134" t="s">
        <v>42</v>
      </c>
    </row>
    <row r="1135" spans="1:22" x14ac:dyDescent="0.3">
      <c r="A1135" t="s">
        <v>2393</v>
      </c>
      <c r="B1135" s="33">
        <v>45521</v>
      </c>
      <c r="C1135">
        <v>2024</v>
      </c>
      <c r="D1135">
        <v>8</v>
      </c>
      <c r="E1135" t="s">
        <v>4627</v>
      </c>
      <c r="F1135" t="s">
        <v>4624</v>
      </c>
      <c r="G1135" t="s">
        <v>51</v>
      </c>
      <c r="H1135" t="s">
        <v>52</v>
      </c>
      <c r="I1135" t="s">
        <v>53</v>
      </c>
      <c r="J1135" t="s">
        <v>46</v>
      </c>
      <c r="K1135" t="s">
        <v>61</v>
      </c>
      <c r="L1135" t="s">
        <v>48</v>
      </c>
      <c r="M1135" t="s">
        <v>56</v>
      </c>
      <c r="N1135">
        <v>2</v>
      </c>
      <c r="O1135">
        <v>249</v>
      </c>
      <c r="P1135">
        <v>0.05</v>
      </c>
      <c r="Q1135">
        <v>106</v>
      </c>
      <c r="R1135">
        <v>473.09999999999997</v>
      </c>
      <c r="S1135">
        <v>212</v>
      </c>
      <c r="T1135">
        <v>261.09999999999997</v>
      </c>
      <c r="U1135">
        <v>0.55189177763686326</v>
      </c>
      <c r="V1135" t="s">
        <v>42</v>
      </c>
    </row>
    <row r="1136" spans="1:22" x14ac:dyDescent="0.3">
      <c r="A1136" t="s">
        <v>1221</v>
      </c>
      <c r="B1136" s="33">
        <v>45226</v>
      </c>
      <c r="C1136">
        <v>2023</v>
      </c>
      <c r="D1136">
        <v>10</v>
      </c>
      <c r="E1136" t="s">
        <v>4621</v>
      </c>
      <c r="F1136" t="s">
        <v>4616</v>
      </c>
      <c r="G1136" t="s">
        <v>51</v>
      </c>
      <c r="H1136" t="s">
        <v>106</v>
      </c>
      <c r="I1136" t="s">
        <v>107</v>
      </c>
      <c r="J1136" t="s">
        <v>46</v>
      </c>
      <c r="K1136" t="s">
        <v>89</v>
      </c>
      <c r="L1136" t="s">
        <v>76</v>
      </c>
      <c r="M1136" t="s">
        <v>56</v>
      </c>
      <c r="N1136">
        <v>5</v>
      </c>
      <c r="O1136">
        <v>2119</v>
      </c>
      <c r="P1136">
        <v>0</v>
      </c>
      <c r="Q1136">
        <v>1216</v>
      </c>
      <c r="R1136">
        <v>10595</v>
      </c>
      <c r="S1136">
        <v>6080</v>
      </c>
      <c r="T1136">
        <v>4515</v>
      </c>
      <c r="U1136">
        <v>0.42614440773949974</v>
      </c>
      <c r="V1136" t="s">
        <v>42</v>
      </c>
    </row>
    <row r="1137" spans="1:22" x14ac:dyDescent="0.3">
      <c r="A1137" t="s">
        <v>2392</v>
      </c>
      <c r="B1137" s="33">
        <v>45521</v>
      </c>
      <c r="C1137">
        <v>2024</v>
      </c>
      <c r="D1137">
        <v>8</v>
      </c>
      <c r="E1137" t="s">
        <v>4627</v>
      </c>
      <c r="F1137" t="s">
        <v>4624</v>
      </c>
      <c r="G1137" t="s">
        <v>51</v>
      </c>
      <c r="H1137" t="s">
        <v>79</v>
      </c>
      <c r="I1137" t="s">
        <v>80</v>
      </c>
      <c r="J1137" t="s">
        <v>46</v>
      </c>
      <c r="K1137" t="s">
        <v>89</v>
      </c>
      <c r="L1137" t="s">
        <v>40</v>
      </c>
      <c r="M1137" t="s">
        <v>49</v>
      </c>
      <c r="N1137">
        <v>1</v>
      </c>
      <c r="O1137">
        <v>2264</v>
      </c>
      <c r="P1137">
        <v>0</v>
      </c>
      <c r="Q1137">
        <v>1336</v>
      </c>
      <c r="R1137">
        <v>2264</v>
      </c>
      <c r="S1137">
        <v>1336</v>
      </c>
      <c r="T1137">
        <v>928</v>
      </c>
      <c r="U1137">
        <v>0.40989399293286222</v>
      </c>
      <c r="V1137" t="s">
        <v>42</v>
      </c>
    </row>
    <row r="1138" spans="1:22" x14ac:dyDescent="0.3">
      <c r="A1138" t="s">
        <v>1223</v>
      </c>
      <c r="B1138" s="33">
        <v>45226</v>
      </c>
      <c r="C1138">
        <v>2023</v>
      </c>
      <c r="D1138">
        <v>10</v>
      </c>
      <c r="E1138" t="s">
        <v>4621</v>
      </c>
      <c r="F1138" t="s">
        <v>4616</v>
      </c>
      <c r="G1138" t="s">
        <v>51</v>
      </c>
      <c r="H1138" t="s">
        <v>106</v>
      </c>
      <c r="I1138" t="s">
        <v>107</v>
      </c>
      <c r="J1138" t="s">
        <v>38</v>
      </c>
      <c r="K1138" t="s">
        <v>104</v>
      </c>
      <c r="L1138" t="s">
        <v>76</v>
      </c>
      <c r="M1138" t="s">
        <v>41</v>
      </c>
      <c r="N1138">
        <v>1</v>
      </c>
      <c r="O1138">
        <v>1528</v>
      </c>
      <c r="P1138">
        <v>0.05</v>
      </c>
      <c r="Q1138">
        <v>742</v>
      </c>
      <c r="R1138">
        <v>1451.6</v>
      </c>
      <c r="S1138">
        <v>742</v>
      </c>
      <c r="T1138">
        <v>709.59999999999991</v>
      </c>
      <c r="U1138">
        <v>0.48883990079911821</v>
      </c>
      <c r="V1138" t="s">
        <v>42</v>
      </c>
    </row>
    <row r="1139" spans="1:22" x14ac:dyDescent="0.3">
      <c r="A1139" t="s">
        <v>2391</v>
      </c>
      <c r="B1139" s="33">
        <v>45521</v>
      </c>
      <c r="C1139">
        <v>2024</v>
      </c>
      <c r="D1139">
        <v>8</v>
      </c>
      <c r="E1139" t="s">
        <v>4627</v>
      </c>
      <c r="F1139" t="s">
        <v>4624</v>
      </c>
      <c r="G1139" t="s">
        <v>51</v>
      </c>
      <c r="H1139" t="s">
        <v>79</v>
      </c>
      <c r="I1139" t="s">
        <v>80</v>
      </c>
      <c r="J1139" t="s">
        <v>81</v>
      </c>
      <c r="K1139" t="s">
        <v>82</v>
      </c>
      <c r="L1139" t="s">
        <v>76</v>
      </c>
      <c r="M1139" t="s">
        <v>49</v>
      </c>
      <c r="N1139">
        <v>1</v>
      </c>
      <c r="O1139">
        <v>6929</v>
      </c>
      <c r="P1139">
        <v>0.25</v>
      </c>
      <c r="Q1139">
        <v>3894</v>
      </c>
      <c r="R1139">
        <v>5196.75</v>
      </c>
      <c r="S1139">
        <v>3894</v>
      </c>
      <c r="T1139">
        <v>1302.75</v>
      </c>
      <c r="U1139">
        <v>0.25068552460672533</v>
      </c>
      <c r="V1139" t="s">
        <v>42</v>
      </c>
    </row>
    <row r="1140" spans="1:22" x14ac:dyDescent="0.3">
      <c r="A1140" t="s">
        <v>1225</v>
      </c>
      <c r="B1140" s="33">
        <v>45226</v>
      </c>
      <c r="C1140">
        <v>2023</v>
      </c>
      <c r="D1140">
        <v>10</v>
      </c>
      <c r="E1140" t="s">
        <v>4621</v>
      </c>
      <c r="F1140" t="s">
        <v>4616</v>
      </c>
      <c r="G1140" t="s">
        <v>51</v>
      </c>
      <c r="H1140" t="s">
        <v>106</v>
      </c>
      <c r="I1140" t="s">
        <v>107</v>
      </c>
      <c r="J1140" t="s">
        <v>81</v>
      </c>
      <c r="K1140" t="s">
        <v>146</v>
      </c>
      <c r="L1140" t="s">
        <v>76</v>
      </c>
      <c r="M1140" t="s">
        <v>56</v>
      </c>
      <c r="N1140">
        <v>3</v>
      </c>
      <c r="O1140">
        <v>8168</v>
      </c>
      <c r="P1140">
        <v>0.3</v>
      </c>
      <c r="Q1140">
        <v>5058</v>
      </c>
      <c r="R1140">
        <v>17152.8</v>
      </c>
      <c r="S1140">
        <v>15174</v>
      </c>
      <c r="T1140">
        <v>1978.7999999999993</v>
      </c>
      <c r="U1140">
        <v>0.11536308940814324</v>
      </c>
      <c r="V1140" t="s">
        <v>42</v>
      </c>
    </row>
    <row r="1141" spans="1:22" x14ac:dyDescent="0.3">
      <c r="A1141" t="s">
        <v>2387</v>
      </c>
      <c r="B1141" s="33">
        <v>45520</v>
      </c>
      <c r="C1141">
        <v>2024</v>
      </c>
      <c r="D1141">
        <v>8</v>
      </c>
      <c r="E1141" t="s">
        <v>4627</v>
      </c>
      <c r="F1141" t="s">
        <v>4624</v>
      </c>
      <c r="G1141" t="s">
        <v>51</v>
      </c>
      <c r="H1141" t="s">
        <v>106</v>
      </c>
      <c r="I1141" t="s">
        <v>107</v>
      </c>
      <c r="J1141" t="s">
        <v>54</v>
      </c>
      <c r="K1141" t="s">
        <v>99</v>
      </c>
      <c r="L1141" t="s">
        <v>76</v>
      </c>
      <c r="M1141" t="s">
        <v>49</v>
      </c>
      <c r="N1141">
        <v>1</v>
      </c>
      <c r="O1141">
        <v>1787</v>
      </c>
      <c r="P1141">
        <v>0.15</v>
      </c>
      <c r="Q1141">
        <v>951</v>
      </c>
      <c r="R1141">
        <v>1518.95</v>
      </c>
      <c r="S1141">
        <v>951</v>
      </c>
      <c r="T1141">
        <v>567.95000000000005</v>
      </c>
      <c r="U1141">
        <v>0.3739096086112117</v>
      </c>
      <c r="V1141" t="s">
        <v>42</v>
      </c>
    </row>
    <row r="1142" spans="1:22" x14ac:dyDescent="0.3">
      <c r="A1142" t="s">
        <v>1227</v>
      </c>
      <c r="B1142" s="33">
        <v>45227</v>
      </c>
      <c r="C1142">
        <v>2023</v>
      </c>
      <c r="D1142">
        <v>10</v>
      </c>
      <c r="E1142" t="s">
        <v>4621</v>
      </c>
      <c r="F1142" t="s">
        <v>4616</v>
      </c>
      <c r="G1142" t="s">
        <v>51</v>
      </c>
      <c r="H1142" t="s">
        <v>79</v>
      </c>
      <c r="I1142" t="s">
        <v>80</v>
      </c>
      <c r="J1142" t="s">
        <v>46</v>
      </c>
      <c r="K1142" t="s">
        <v>47</v>
      </c>
      <c r="L1142" t="s">
        <v>40</v>
      </c>
      <c r="M1142" t="s">
        <v>49</v>
      </c>
      <c r="N1142">
        <v>4</v>
      </c>
      <c r="O1142">
        <v>464</v>
      </c>
      <c r="P1142">
        <v>0</v>
      </c>
      <c r="Q1142">
        <v>209</v>
      </c>
      <c r="R1142">
        <v>1856</v>
      </c>
      <c r="S1142">
        <v>836</v>
      </c>
      <c r="T1142">
        <v>1020</v>
      </c>
      <c r="U1142">
        <v>0.54956896551724133</v>
      </c>
      <c r="V1142" t="s">
        <v>42</v>
      </c>
    </row>
    <row r="1143" spans="1:22" x14ac:dyDescent="0.3">
      <c r="A1143" t="s">
        <v>1228</v>
      </c>
      <c r="B1143" s="33">
        <v>45227</v>
      </c>
      <c r="C1143">
        <v>2023</v>
      </c>
      <c r="D1143">
        <v>10</v>
      </c>
      <c r="E1143" t="s">
        <v>4621</v>
      </c>
      <c r="F1143" t="s">
        <v>4616</v>
      </c>
      <c r="G1143" t="s">
        <v>51</v>
      </c>
      <c r="H1143" t="s">
        <v>106</v>
      </c>
      <c r="I1143" t="s">
        <v>107</v>
      </c>
      <c r="J1143" t="s">
        <v>46</v>
      </c>
      <c r="K1143" t="s">
        <v>89</v>
      </c>
      <c r="L1143" t="s">
        <v>40</v>
      </c>
      <c r="M1143" t="s">
        <v>41</v>
      </c>
      <c r="N1143">
        <v>3</v>
      </c>
      <c r="O1143">
        <v>1989</v>
      </c>
      <c r="P1143">
        <v>0.05</v>
      </c>
      <c r="Q1143">
        <v>1151</v>
      </c>
      <c r="R1143">
        <v>5668.65</v>
      </c>
      <c r="S1143">
        <v>3453</v>
      </c>
      <c r="T1143">
        <v>2215.6499999999996</v>
      </c>
      <c r="U1143">
        <v>0.39086025773332272</v>
      </c>
      <c r="V1143" t="s">
        <v>42</v>
      </c>
    </row>
    <row r="1144" spans="1:22" x14ac:dyDescent="0.3">
      <c r="A1144" t="s">
        <v>2375</v>
      </c>
      <c r="B1144" s="33">
        <v>45518</v>
      </c>
      <c r="C1144">
        <v>2024</v>
      </c>
      <c r="D1144">
        <v>8</v>
      </c>
      <c r="E1144" t="s">
        <v>4627</v>
      </c>
      <c r="F1144" t="s">
        <v>4624</v>
      </c>
      <c r="G1144" t="s">
        <v>51</v>
      </c>
      <c r="H1144" t="s">
        <v>52</v>
      </c>
      <c r="I1144" t="s">
        <v>53</v>
      </c>
      <c r="J1144" t="s">
        <v>46</v>
      </c>
      <c r="K1144" t="s">
        <v>61</v>
      </c>
      <c r="L1144" t="s">
        <v>40</v>
      </c>
      <c r="M1144" t="s">
        <v>49</v>
      </c>
      <c r="N1144">
        <v>4</v>
      </c>
      <c r="O1144">
        <v>250</v>
      </c>
      <c r="P1144">
        <v>0.1</v>
      </c>
      <c r="Q1144">
        <v>103</v>
      </c>
      <c r="R1144">
        <v>900</v>
      </c>
      <c r="S1144">
        <v>412</v>
      </c>
      <c r="T1144">
        <v>488</v>
      </c>
      <c r="U1144">
        <v>0.54222222222222227</v>
      </c>
      <c r="V1144" t="s">
        <v>42</v>
      </c>
    </row>
    <row r="1145" spans="1:22" x14ac:dyDescent="0.3">
      <c r="A1145" t="s">
        <v>1230</v>
      </c>
      <c r="B1145" s="33">
        <v>45227</v>
      </c>
      <c r="C1145">
        <v>2023</v>
      </c>
      <c r="D1145">
        <v>10</v>
      </c>
      <c r="E1145" t="s">
        <v>4621</v>
      </c>
      <c r="F1145" t="s">
        <v>4616</v>
      </c>
      <c r="G1145" t="s">
        <v>51</v>
      </c>
      <c r="H1145" t="s">
        <v>52</v>
      </c>
      <c r="I1145" t="s">
        <v>53</v>
      </c>
      <c r="J1145" t="s">
        <v>38</v>
      </c>
      <c r="K1145" t="s">
        <v>118</v>
      </c>
      <c r="L1145" t="s">
        <v>40</v>
      </c>
      <c r="M1145" t="s">
        <v>49</v>
      </c>
      <c r="N1145">
        <v>3</v>
      </c>
      <c r="O1145">
        <v>18842</v>
      </c>
      <c r="P1145">
        <v>0</v>
      </c>
      <c r="Q1145">
        <v>14552</v>
      </c>
      <c r="R1145">
        <v>56526</v>
      </c>
      <c r="S1145">
        <v>43656</v>
      </c>
      <c r="T1145">
        <v>12870</v>
      </c>
      <c r="U1145">
        <v>0.22768283621696211</v>
      </c>
      <c r="V1145" t="s">
        <v>42</v>
      </c>
    </row>
    <row r="1146" spans="1:22" x14ac:dyDescent="0.3">
      <c r="A1146" t="s">
        <v>2373</v>
      </c>
      <c r="B1146" s="33">
        <v>45517</v>
      </c>
      <c r="C1146">
        <v>2024</v>
      </c>
      <c r="D1146">
        <v>8</v>
      </c>
      <c r="E1146" t="s">
        <v>4627</v>
      </c>
      <c r="F1146" t="s">
        <v>4624</v>
      </c>
      <c r="G1146" t="s">
        <v>51</v>
      </c>
      <c r="H1146" t="s">
        <v>79</v>
      </c>
      <c r="I1146" t="s">
        <v>80</v>
      </c>
      <c r="J1146" t="s">
        <v>81</v>
      </c>
      <c r="K1146" t="s">
        <v>130</v>
      </c>
      <c r="L1146" t="s">
        <v>40</v>
      </c>
      <c r="M1146" t="s">
        <v>49</v>
      </c>
      <c r="N1146">
        <v>3</v>
      </c>
      <c r="O1146">
        <v>14141</v>
      </c>
      <c r="P1146">
        <v>0.35</v>
      </c>
      <c r="Q1146">
        <v>8391</v>
      </c>
      <c r="R1146">
        <v>27574.95</v>
      </c>
      <c r="S1146">
        <v>25173</v>
      </c>
      <c r="T1146">
        <v>2401.9500000000007</v>
      </c>
      <c r="U1146">
        <v>8.7106232286912597E-2</v>
      </c>
      <c r="V1146" t="s">
        <v>42</v>
      </c>
    </row>
    <row r="1147" spans="1:22" x14ac:dyDescent="0.3">
      <c r="A1147" t="s">
        <v>2372</v>
      </c>
      <c r="B1147" s="33">
        <v>45517</v>
      </c>
      <c r="C1147">
        <v>2024</v>
      </c>
      <c r="D1147">
        <v>8</v>
      </c>
      <c r="E1147" t="s">
        <v>4627</v>
      </c>
      <c r="F1147" t="s">
        <v>4624</v>
      </c>
      <c r="G1147" t="s">
        <v>51</v>
      </c>
      <c r="H1147" t="s">
        <v>106</v>
      </c>
      <c r="I1147" t="s">
        <v>107</v>
      </c>
      <c r="J1147" t="s">
        <v>46</v>
      </c>
      <c r="K1147" t="s">
        <v>66</v>
      </c>
      <c r="L1147" t="s">
        <v>40</v>
      </c>
      <c r="M1147" t="s">
        <v>56</v>
      </c>
      <c r="N1147">
        <v>1</v>
      </c>
      <c r="O1147">
        <v>286</v>
      </c>
      <c r="P1147">
        <v>0.15</v>
      </c>
      <c r="Q1147">
        <v>112</v>
      </c>
      <c r="R1147">
        <v>243.1</v>
      </c>
      <c r="S1147">
        <v>112</v>
      </c>
      <c r="T1147">
        <v>131.1</v>
      </c>
      <c r="U1147">
        <v>0.53928424516659812</v>
      </c>
      <c r="V1147" t="s">
        <v>42</v>
      </c>
    </row>
    <row r="1148" spans="1:22" x14ac:dyDescent="0.3">
      <c r="A1148" t="s">
        <v>2369</v>
      </c>
      <c r="B1148" s="33">
        <v>45516</v>
      </c>
      <c r="C1148">
        <v>2024</v>
      </c>
      <c r="D1148">
        <v>8</v>
      </c>
      <c r="E1148" t="s">
        <v>4627</v>
      </c>
      <c r="F1148" t="s">
        <v>4624</v>
      </c>
      <c r="G1148" t="s">
        <v>51</v>
      </c>
      <c r="H1148" t="s">
        <v>106</v>
      </c>
      <c r="I1148" t="s">
        <v>107</v>
      </c>
      <c r="J1148" t="s">
        <v>81</v>
      </c>
      <c r="K1148" t="s">
        <v>94</v>
      </c>
      <c r="L1148" t="s">
        <v>40</v>
      </c>
      <c r="M1148" t="s">
        <v>56</v>
      </c>
      <c r="N1148">
        <v>4</v>
      </c>
      <c r="O1148">
        <v>30901</v>
      </c>
      <c r="P1148">
        <v>0.2</v>
      </c>
      <c r="Q1148">
        <v>21514</v>
      </c>
      <c r="R1148">
        <v>98883.200000000012</v>
      </c>
      <c r="S1148">
        <v>86056</v>
      </c>
      <c r="T1148">
        <v>12827.200000000012</v>
      </c>
      <c r="U1148">
        <v>0.12972072101226509</v>
      </c>
      <c r="V1148" t="s">
        <v>42</v>
      </c>
    </row>
    <row r="1149" spans="1:22" x14ac:dyDescent="0.3">
      <c r="A1149" t="s">
        <v>2368</v>
      </c>
      <c r="B1149" s="33">
        <v>45516</v>
      </c>
      <c r="C1149">
        <v>2024</v>
      </c>
      <c r="D1149">
        <v>8</v>
      </c>
      <c r="E1149" t="s">
        <v>4627</v>
      </c>
      <c r="F1149" t="s">
        <v>4624</v>
      </c>
      <c r="G1149" t="s">
        <v>51</v>
      </c>
      <c r="H1149" t="s">
        <v>52</v>
      </c>
      <c r="I1149" t="s">
        <v>53</v>
      </c>
      <c r="J1149" t="s">
        <v>81</v>
      </c>
      <c r="K1149" t="s">
        <v>130</v>
      </c>
      <c r="L1149" t="s">
        <v>40</v>
      </c>
      <c r="M1149" t="s">
        <v>56</v>
      </c>
      <c r="N1149">
        <v>2</v>
      </c>
      <c r="O1149">
        <v>13294</v>
      </c>
      <c r="P1149">
        <v>0.2</v>
      </c>
      <c r="Q1149">
        <v>8063</v>
      </c>
      <c r="R1149">
        <v>21270.400000000001</v>
      </c>
      <c r="S1149">
        <v>16126</v>
      </c>
      <c r="T1149">
        <v>5144.4000000000015</v>
      </c>
      <c r="U1149">
        <v>0.24185722882503391</v>
      </c>
      <c r="V1149" t="s">
        <v>42</v>
      </c>
    </row>
    <row r="1150" spans="1:22" x14ac:dyDescent="0.3">
      <c r="A1150" t="s">
        <v>2367</v>
      </c>
      <c r="B1150" s="33">
        <v>45515</v>
      </c>
      <c r="C1150">
        <v>2024</v>
      </c>
      <c r="D1150">
        <v>8</v>
      </c>
      <c r="E1150" t="s">
        <v>4627</v>
      </c>
      <c r="F1150" t="s">
        <v>4624</v>
      </c>
      <c r="G1150" t="s">
        <v>51</v>
      </c>
      <c r="H1150" t="s">
        <v>52</v>
      </c>
      <c r="I1150" t="s">
        <v>53</v>
      </c>
      <c r="J1150" t="s">
        <v>81</v>
      </c>
      <c r="K1150" t="s">
        <v>82</v>
      </c>
      <c r="L1150" t="s">
        <v>76</v>
      </c>
      <c r="M1150" t="s">
        <v>56</v>
      </c>
      <c r="N1150">
        <v>1</v>
      </c>
      <c r="O1150">
        <v>6394</v>
      </c>
      <c r="P1150">
        <v>0.3</v>
      </c>
      <c r="Q1150">
        <v>3517</v>
      </c>
      <c r="R1150">
        <v>4475.7999999999993</v>
      </c>
      <c r="S1150">
        <v>3517</v>
      </c>
      <c r="T1150">
        <v>958.79999999999927</v>
      </c>
      <c r="U1150">
        <v>0.21421868716207146</v>
      </c>
      <c r="V1150" t="s">
        <v>42</v>
      </c>
    </row>
    <row r="1151" spans="1:22" x14ac:dyDescent="0.3">
      <c r="A1151" t="s">
        <v>1236</v>
      </c>
      <c r="B1151" s="33">
        <v>45228</v>
      </c>
      <c r="C1151">
        <v>2023</v>
      </c>
      <c r="D1151">
        <v>10</v>
      </c>
      <c r="E1151" t="s">
        <v>4621</v>
      </c>
      <c r="F1151" t="s">
        <v>4616</v>
      </c>
      <c r="G1151" t="s">
        <v>51</v>
      </c>
      <c r="H1151" t="s">
        <v>79</v>
      </c>
      <c r="I1151" t="s">
        <v>80</v>
      </c>
      <c r="J1151" t="s">
        <v>81</v>
      </c>
      <c r="K1151" t="s">
        <v>146</v>
      </c>
      <c r="L1151" t="s">
        <v>48</v>
      </c>
      <c r="M1151" t="s">
        <v>41</v>
      </c>
      <c r="N1151">
        <v>2</v>
      </c>
      <c r="O1151">
        <v>9142</v>
      </c>
      <c r="P1151">
        <v>0.4</v>
      </c>
      <c r="Q1151">
        <v>5653</v>
      </c>
      <c r="R1151">
        <v>10970.4</v>
      </c>
      <c r="S1151">
        <v>11306</v>
      </c>
      <c r="T1151">
        <v>-335.60000000000036</v>
      </c>
      <c r="U1151">
        <v>-3.059140961131776E-2</v>
      </c>
      <c r="V1151" t="s">
        <v>42</v>
      </c>
    </row>
    <row r="1152" spans="1:22" x14ac:dyDescent="0.3">
      <c r="A1152" t="s">
        <v>1237</v>
      </c>
      <c r="B1152" s="33">
        <v>45229</v>
      </c>
      <c r="C1152">
        <v>2023</v>
      </c>
      <c r="D1152">
        <v>10</v>
      </c>
      <c r="E1152" t="s">
        <v>4621</v>
      </c>
      <c r="F1152" t="s">
        <v>4616</v>
      </c>
      <c r="G1152" t="s">
        <v>51</v>
      </c>
      <c r="H1152" t="s">
        <v>52</v>
      </c>
      <c r="I1152" t="s">
        <v>53</v>
      </c>
      <c r="J1152" t="s">
        <v>46</v>
      </c>
      <c r="K1152" t="s">
        <v>66</v>
      </c>
      <c r="L1152" t="s">
        <v>76</v>
      </c>
      <c r="M1152" t="s">
        <v>41</v>
      </c>
      <c r="N1152">
        <v>3</v>
      </c>
      <c r="O1152">
        <v>272</v>
      </c>
      <c r="P1152">
        <v>0.05</v>
      </c>
      <c r="Q1152">
        <v>111</v>
      </c>
      <c r="R1152">
        <v>775.19999999999993</v>
      </c>
      <c r="S1152">
        <v>333</v>
      </c>
      <c r="T1152">
        <v>442.19999999999993</v>
      </c>
      <c r="U1152">
        <v>0.57043343653250767</v>
      </c>
      <c r="V1152" t="s">
        <v>42</v>
      </c>
    </row>
    <row r="1153" spans="1:22" x14ac:dyDescent="0.3">
      <c r="A1153" t="s">
        <v>1238</v>
      </c>
      <c r="B1153" s="33">
        <v>45229</v>
      </c>
      <c r="C1153">
        <v>2023</v>
      </c>
      <c r="D1153">
        <v>10</v>
      </c>
      <c r="E1153" t="s">
        <v>4621</v>
      </c>
      <c r="F1153" t="s">
        <v>4616</v>
      </c>
      <c r="G1153" t="s">
        <v>51</v>
      </c>
      <c r="H1153" t="s">
        <v>106</v>
      </c>
      <c r="I1153" t="s">
        <v>107</v>
      </c>
      <c r="J1153" t="s">
        <v>38</v>
      </c>
      <c r="K1153" t="s">
        <v>75</v>
      </c>
      <c r="L1153" t="s">
        <v>40</v>
      </c>
      <c r="M1153" t="s">
        <v>41</v>
      </c>
      <c r="N1153">
        <v>2</v>
      </c>
      <c r="O1153">
        <v>10470</v>
      </c>
      <c r="P1153">
        <v>0.05</v>
      </c>
      <c r="Q1153">
        <v>7619</v>
      </c>
      <c r="R1153">
        <v>19893</v>
      </c>
      <c r="S1153">
        <v>15238</v>
      </c>
      <c r="T1153">
        <v>4655</v>
      </c>
      <c r="U1153">
        <v>0.23400191021967526</v>
      </c>
      <c r="V1153" t="s">
        <v>42</v>
      </c>
    </row>
    <row r="1154" spans="1:22" x14ac:dyDescent="0.3">
      <c r="A1154" t="s">
        <v>2366</v>
      </c>
      <c r="B1154" s="33">
        <v>45515</v>
      </c>
      <c r="C1154">
        <v>2024</v>
      </c>
      <c r="D1154">
        <v>8</v>
      </c>
      <c r="E1154" t="s">
        <v>4627</v>
      </c>
      <c r="F1154" t="s">
        <v>4624</v>
      </c>
      <c r="G1154" t="s">
        <v>51</v>
      </c>
      <c r="H1154" t="s">
        <v>106</v>
      </c>
      <c r="I1154" t="s">
        <v>107</v>
      </c>
      <c r="J1154" t="s">
        <v>46</v>
      </c>
      <c r="K1154" t="s">
        <v>47</v>
      </c>
      <c r="L1154" t="s">
        <v>40</v>
      </c>
      <c r="M1154" t="s">
        <v>49</v>
      </c>
      <c r="N1154">
        <v>1</v>
      </c>
      <c r="O1154">
        <v>451</v>
      </c>
      <c r="P1154">
        <v>0</v>
      </c>
      <c r="Q1154">
        <v>202</v>
      </c>
      <c r="R1154">
        <v>451</v>
      </c>
      <c r="S1154">
        <v>202</v>
      </c>
      <c r="T1154">
        <v>249</v>
      </c>
      <c r="U1154">
        <v>0.55210643015521066</v>
      </c>
      <c r="V1154" t="s">
        <v>42</v>
      </c>
    </row>
    <row r="1155" spans="1:22" x14ac:dyDescent="0.3">
      <c r="A1155" t="s">
        <v>1240</v>
      </c>
      <c r="B1155" s="33">
        <v>45229</v>
      </c>
      <c r="C1155">
        <v>2023</v>
      </c>
      <c r="D1155">
        <v>10</v>
      </c>
      <c r="E1155" t="s">
        <v>4621</v>
      </c>
      <c r="F1155" t="s">
        <v>4616</v>
      </c>
      <c r="G1155" t="s">
        <v>51</v>
      </c>
      <c r="H1155" t="s">
        <v>106</v>
      </c>
      <c r="I1155" t="s">
        <v>107</v>
      </c>
      <c r="J1155" t="s">
        <v>46</v>
      </c>
      <c r="K1155" t="s">
        <v>61</v>
      </c>
      <c r="L1155" t="s">
        <v>48</v>
      </c>
      <c r="M1155" t="s">
        <v>49</v>
      </c>
      <c r="N1155">
        <v>1</v>
      </c>
      <c r="O1155">
        <v>251</v>
      </c>
      <c r="P1155">
        <v>0.05</v>
      </c>
      <c r="Q1155">
        <v>108</v>
      </c>
      <c r="R1155">
        <v>238.45</v>
      </c>
      <c r="S1155">
        <v>108</v>
      </c>
      <c r="T1155">
        <v>130.44999999999999</v>
      </c>
      <c r="U1155">
        <v>0.54707485846089321</v>
      </c>
      <c r="V1155" t="s">
        <v>42</v>
      </c>
    </row>
    <row r="1156" spans="1:22" x14ac:dyDescent="0.3">
      <c r="A1156" t="s">
        <v>1241</v>
      </c>
      <c r="B1156" s="33">
        <v>45230</v>
      </c>
      <c r="C1156">
        <v>2023</v>
      </c>
      <c r="D1156">
        <v>10</v>
      </c>
      <c r="E1156" t="s">
        <v>4621</v>
      </c>
      <c r="F1156" t="s">
        <v>4616</v>
      </c>
      <c r="G1156" t="s">
        <v>51</v>
      </c>
      <c r="H1156" t="s">
        <v>106</v>
      </c>
      <c r="I1156" t="s">
        <v>107</v>
      </c>
      <c r="J1156" t="s">
        <v>54</v>
      </c>
      <c r="K1156" t="s">
        <v>84</v>
      </c>
      <c r="L1156" t="s">
        <v>48</v>
      </c>
      <c r="M1156" t="s">
        <v>41</v>
      </c>
      <c r="N1156">
        <v>1</v>
      </c>
      <c r="O1156">
        <v>2320</v>
      </c>
      <c r="P1156">
        <v>0.1</v>
      </c>
      <c r="Q1156">
        <v>1168</v>
      </c>
      <c r="R1156">
        <v>2088</v>
      </c>
      <c r="S1156">
        <v>1168</v>
      </c>
      <c r="T1156">
        <v>920</v>
      </c>
      <c r="U1156">
        <v>0.44061302681992337</v>
      </c>
      <c r="V1156" t="s">
        <v>42</v>
      </c>
    </row>
    <row r="1157" spans="1:22" x14ac:dyDescent="0.3">
      <c r="A1157" t="s">
        <v>2361</v>
      </c>
      <c r="B1157" s="33">
        <v>45513</v>
      </c>
      <c r="C1157">
        <v>2024</v>
      </c>
      <c r="D1157">
        <v>8</v>
      </c>
      <c r="E1157" t="s">
        <v>4627</v>
      </c>
      <c r="F1157" t="s">
        <v>4624</v>
      </c>
      <c r="G1157" t="s">
        <v>51</v>
      </c>
      <c r="H1157" t="s">
        <v>52</v>
      </c>
      <c r="I1157" t="s">
        <v>53</v>
      </c>
      <c r="J1157" t="s">
        <v>38</v>
      </c>
      <c r="K1157" t="s">
        <v>104</v>
      </c>
      <c r="L1157" t="s">
        <v>76</v>
      </c>
      <c r="M1157" t="s">
        <v>49</v>
      </c>
      <c r="N1157">
        <v>3</v>
      </c>
      <c r="O1157">
        <v>1470</v>
      </c>
      <c r="P1157">
        <v>0</v>
      </c>
      <c r="Q1157">
        <v>740</v>
      </c>
      <c r="R1157">
        <v>4410</v>
      </c>
      <c r="S1157">
        <v>2220</v>
      </c>
      <c r="T1157">
        <v>2190</v>
      </c>
      <c r="U1157">
        <v>0.49659863945578231</v>
      </c>
      <c r="V1157" t="s">
        <v>42</v>
      </c>
    </row>
    <row r="1158" spans="1:22" x14ac:dyDescent="0.3">
      <c r="A1158" t="s">
        <v>2360</v>
      </c>
      <c r="B1158" s="33">
        <v>45513</v>
      </c>
      <c r="C1158">
        <v>2024</v>
      </c>
      <c r="D1158">
        <v>8</v>
      </c>
      <c r="E1158" t="s">
        <v>4627</v>
      </c>
      <c r="F1158" t="s">
        <v>4624</v>
      </c>
      <c r="G1158" t="s">
        <v>51</v>
      </c>
      <c r="H1158" t="s">
        <v>106</v>
      </c>
      <c r="I1158" t="s">
        <v>107</v>
      </c>
      <c r="J1158" t="s">
        <v>38</v>
      </c>
      <c r="K1158" t="s">
        <v>39</v>
      </c>
      <c r="L1158" t="s">
        <v>48</v>
      </c>
      <c r="M1158" t="s">
        <v>41</v>
      </c>
      <c r="N1158">
        <v>5</v>
      </c>
      <c r="O1158">
        <v>47732</v>
      </c>
      <c r="P1158">
        <v>0.1</v>
      </c>
      <c r="Q1158">
        <v>40875</v>
      </c>
      <c r="R1158">
        <v>214794</v>
      </c>
      <c r="S1158">
        <v>204375</v>
      </c>
      <c r="T1158">
        <v>10419</v>
      </c>
      <c r="U1158">
        <v>4.8506941534679743E-2</v>
      </c>
      <c r="V1158" t="s">
        <v>42</v>
      </c>
    </row>
    <row r="1159" spans="1:22" x14ac:dyDescent="0.3">
      <c r="A1159" t="s">
        <v>1244</v>
      </c>
      <c r="B1159" s="33">
        <v>45231</v>
      </c>
      <c r="C1159">
        <v>2023</v>
      </c>
      <c r="D1159">
        <v>11</v>
      </c>
      <c r="E1159" t="s">
        <v>4619</v>
      </c>
      <c r="F1159" t="s">
        <v>4616</v>
      </c>
      <c r="G1159" t="s">
        <v>51</v>
      </c>
      <c r="H1159" t="s">
        <v>106</v>
      </c>
      <c r="I1159" t="s">
        <v>107</v>
      </c>
      <c r="J1159" t="s">
        <v>38</v>
      </c>
      <c r="K1159" t="s">
        <v>104</v>
      </c>
      <c r="L1159" t="s">
        <v>40</v>
      </c>
      <c r="M1159" t="s">
        <v>49</v>
      </c>
      <c r="N1159">
        <v>1</v>
      </c>
      <c r="O1159">
        <v>1351</v>
      </c>
      <c r="P1159">
        <v>0.15</v>
      </c>
      <c r="Q1159">
        <v>657</v>
      </c>
      <c r="R1159">
        <v>1148.3499999999999</v>
      </c>
      <c r="S1159">
        <v>657</v>
      </c>
      <c r="T1159">
        <v>491.34999999999991</v>
      </c>
      <c r="U1159">
        <v>0.42787477685374664</v>
      </c>
      <c r="V1159" t="s">
        <v>42</v>
      </c>
    </row>
    <row r="1160" spans="1:22" x14ac:dyDescent="0.3">
      <c r="A1160" t="s">
        <v>1245</v>
      </c>
      <c r="B1160" s="33">
        <v>45231</v>
      </c>
      <c r="C1160">
        <v>2023</v>
      </c>
      <c r="D1160">
        <v>11</v>
      </c>
      <c r="E1160" t="s">
        <v>4619</v>
      </c>
      <c r="F1160" t="s">
        <v>4616</v>
      </c>
      <c r="G1160" t="s">
        <v>51</v>
      </c>
      <c r="H1160" t="s">
        <v>52</v>
      </c>
      <c r="I1160" t="s">
        <v>53</v>
      </c>
      <c r="J1160" t="s">
        <v>38</v>
      </c>
      <c r="K1160" t="s">
        <v>75</v>
      </c>
      <c r="L1160" t="s">
        <v>40</v>
      </c>
      <c r="M1160" t="s">
        <v>56</v>
      </c>
      <c r="N1160">
        <v>4</v>
      </c>
      <c r="O1160">
        <v>9948</v>
      </c>
      <c r="P1160">
        <v>0.05</v>
      </c>
      <c r="Q1160">
        <v>7519</v>
      </c>
      <c r="R1160">
        <v>37802.400000000001</v>
      </c>
      <c r="S1160">
        <v>30076</v>
      </c>
      <c r="T1160">
        <v>7726.4000000000015</v>
      </c>
      <c r="U1160">
        <v>0.20438913931390604</v>
      </c>
      <c r="V1160" t="s">
        <v>42</v>
      </c>
    </row>
    <row r="1161" spans="1:22" x14ac:dyDescent="0.3">
      <c r="A1161" t="s">
        <v>1246</v>
      </c>
      <c r="B1161" s="33">
        <v>45231</v>
      </c>
      <c r="C1161">
        <v>2023</v>
      </c>
      <c r="D1161">
        <v>11</v>
      </c>
      <c r="E1161" t="s">
        <v>4619</v>
      </c>
      <c r="F1161" t="s">
        <v>4616</v>
      </c>
      <c r="G1161" t="s">
        <v>51</v>
      </c>
      <c r="H1161" t="s">
        <v>52</v>
      </c>
      <c r="I1161" t="s">
        <v>53</v>
      </c>
      <c r="J1161" t="s">
        <v>81</v>
      </c>
      <c r="K1161" t="s">
        <v>146</v>
      </c>
      <c r="L1161" t="s">
        <v>48</v>
      </c>
      <c r="M1161" t="s">
        <v>49</v>
      </c>
      <c r="N1161">
        <v>2</v>
      </c>
      <c r="O1161">
        <v>8751</v>
      </c>
      <c r="P1161">
        <v>0.2</v>
      </c>
      <c r="Q1161">
        <v>5321</v>
      </c>
      <c r="R1161">
        <v>14001.6</v>
      </c>
      <c r="S1161">
        <v>10642</v>
      </c>
      <c r="T1161">
        <v>3359.6000000000004</v>
      </c>
      <c r="U1161">
        <v>0.23994400639926866</v>
      </c>
      <c r="V1161" t="s">
        <v>42</v>
      </c>
    </row>
    <row r="1162" spans="1:22" x14ac:dyDescent="0.3">
      <c r="A1162" t="s">
        <v>2357</v>
      </c>
      <c r="B1162" s="33">
        <v>45512</v>
      </c>
      <c r="C1162">
        <v>2024</v>
      </c>
      <c r="D1162">
        <v>8</v>
      </c>
      <c r="E1162" t="s">
        <v>4627</v>
      </c>
      <c r="F1162" t="s">
        <v>4624</v>
      </c>
      <c r="G1162" t="s">
        <v>51</v>
      </c>
      <c r="H1162" t="s">
        <v>106</v>
      </c>
      <c r="I1162" t="s">
        <v>107</v>
      </c>
      <c r="J1162" t="s">
        <v>38</v>
      </c>
      <c r="K1162" t="s">
        <v>39</v>
      </c>
      <c r="L1162" t="s">
        <v>40</v>
      </c>
      <c r="M1162" t="s">
        <v>41</v>
      </c>
      <c r="N1162">
        <v>3</v>
      </c>
      <c r="O1162">
        <v>56515</v>
      </c>
      <c r="P1162">
        <v>0.05</v>
      </c>
      <c r="Q1162">
        <v>47082</v>
      </c>
      <c r="R1162">
        <v>161067.75</v>
      </c>
      <c r="S1162">
        <v>141246</v>
      </c>
      <c r="T1162">
        <v>19821.75</v>
      </c>
      <c r="U1162">
        <v>0.12306467309563833</v>
      </c>
      <c r="V1162" t="s">
        <v>42</v>
      </c>
    </row>
    <row r="1163" spans="1:22" x14ac:dyDescent="0.3">
      <c r="A1163" t="s">
        <v>2356</v>
      </c>
      <c r="B1163" s="33">
        <v>45512</v>
      </c>
      <c r="C1163">
        <v>2024</v>
      </c>
      <c r="D1163">
        <v>8</v>
      </c>
      <c r="E1163" t="s">
        <v>4627</v>
      </c>
      <c r="F1163" t="s">
        <v>4624</v>
      </c>
      <c r="G1163" t="s">
        <v>51</v>
      </c>
      <c r="H1163" t="s">
        <v>79</v>
      </c>
      <c r="I1163" t="s">
        <v>80</v>
      </c>
      <c r="J1163" t="s">
        <v>81</v>
      </c>
      <c r="K1163" t="s">
        <v>94</v>
      </c>
      <c r="L1163" t="s">
        <v>40</v>
      </c>
      <c r="M1163" t="s">
        <v>56</v>
      </c>
      <c r="N1163">
        <v>1</v>
      </c>
      <c r="O1163">
        <v>32131</v>
      </c>
      <c r="P1163">
        <v>0.35</v>
      </c>
      <c r="Q1163">
        <v>21243</v>
      </c>
      <c r="R1163">
        <v>20885.150000000001</v>
      </c>
      <c r="S1163">
        <v>21243</v>
      </c>
      <c r="T1163">
        <v>-357.84999999999854</v>
      </c>
      <c r="U1163">
        <v>-1.713418385790854E-2</v>
      </c>
      <c r="V1163" t="s">
        <v>42</v>
      </c>
    </row>
    <row r="1164" spans="1:22" x14ac:dyDescent="0.3">
      <c r="A1164" t="s">
        <v>1249</v>
      </c>
      <c r="B1164" s="33">
        <v>45232</v>
      </c>
      <c r="C1164">
        <v>2023</v>
      </c>
      <c r="D1164">
        <v>11</v>
      </c>
      <c r="E1164" t="s">
        <v>4619</v>
      </c>
      <c r="F1164" t="s">
        <v>4616</v>
      </c>
      <c r="G1164" t="s">
        <v>51</v>
      </c>
      <c r="H1164" t="s">
        <v>79</v>
      </c>
      <c r="I1164" t="s">
        <v>80</v>
      </c>
      <c r="J1164" t="s">
        <v>54</v>
      </c>
      <c r="K1164" t="s">
        <v>99</v>
      </c>
      <c r="L1164" t="s">
        <v>76</v>
      </c>
      <c r="M1164" t="s">
        <v>49</v>
      </c>
      <c r="N1164">
        <v>2</v>
      </c>
      <c r="O1164">
        <v>1946</v>
      </c>
      <c r="P1164">
        <v>0.15</v>
      </c>
      <c r="Q1164">
        <v>1038</v>
      </c>
      <c r="R1164">
        <v>3308.2</v>
      </c>
      <c r="S1164">
        <v>2076</v>
      </c>
      <c r="T1164">
        <v>1232.1999999999998</v>
      </c>
      <c r="U1164">
        <v>0.37246841182516166</v>
      </c>
      <c r="V1164" t="s">
        <v>42</v>
      </c>
    </row>
    <row r="1165" spans="1:22" x14ac:dyDescent="0.3">
      <c r="A1165" t="s">
        <v>1250</v>
      </c>
      <c r="B1165" s="33">
        <v>45232</v>
      </c>
      <c r="C1165">
        <v>2023</v>
      </c>
      <c r="D1165">
        <v>11</v>
      </c>
      <c r="E1165" t="s">
        <v>4619</v>
      </c>
      <c r="F1165" t="s">
        <v>4616</v>
      </c>
      <c r="G1165" t="s">
        <v>51</v>
      </c>
      <c r="H1165" t="s">
        <v>79</v>
      </c>
      <c r="I1165" t="s">
        <v>80</v>
      </c>
      <c r="J1165" t="s">
        <v>81</v>
      </c>
      <c r="K1165" t="s">
        <v>82</v>
      </c>
      <c r="L1165" t="s">
        <v>40</v>
      </c>
      <c r="M1165" t="s">
        <v>56</v>
      </c>
      <c r="N1165">
        <v>2</v>
      </c>
      <c r="O1165">
        <v>6127</v>
      </c>
      <c r="P1165">
        <v>0.25</v>
      </c>
      <c r="Q1165">
        <v>3318</v>
      </c>
      <c r="R1165">
        <v>9190.5</v>
      </c>
      <c r="S1165">
        <v>6636</v>
      </c>
      <c r="T1165">
        <v>2554.5</v>
      </c>
      <c r="U1165">
        <v>0.27795005712420434</v>
      </c>
      <c r="V1165" t="s">
        <v>42</v>
      </c>
    </row>
    <row r="1166" spans="1:22" x14ac:dyDescent="0.3">
      <c r="A1166" t="s">
        <v>2352</v>
      </c>
      <c r="B1166" s="33">
        <v>45511</v>
      </c>
      <c r="C1166">
        <v>2024</v>
      </c>
      <c r="D1166">
        <v>8</v>
      </c>
      <c r="E1166" t="s">
        <v>4627</v>
      </c>
      <c r="F1166" t="s">
        <v>4624</v>
      </c>
      <c r="G1166" t="s">
        <v>51</v>
      </c>
      <c r="H1166" t="s">
        <v>106</v>
      </c>
      <c r="I1166" t="s">
        <v>107</v>
      </c>
      <c r="J1166" t="s">
        <v>46</v>
      </c>
      <c r="K1166" t="s">
        <v>47</v>
      </c>
      <c r="L1166" t="s">
        <v>48</v>
      </c>
      <c r="M1166" t="s">
        <v>49</v>
      </c>
      <c r="N1166">
        <v>1</v>
      </c>
      <c r="O1166">
        <v>468</v>
      </c>
      <c r="P1166">
        <v>0.1</v>
      </c>
      <c r="Q1166">
        <v>210</v>
      </c>
      <c r="R1166">
        <v>421.2</v>
      </c>
      <c r="S1166">
        <v>210</v>
      </c>
      <c r="T1166">
        <v>211.2</v>
      </c>
      <c r="U1166">
        <v>0.50142450142450146</v>
      </c>
      <c r="V1166" t="s">
        <v>42</v>
      </c>
    </row>
    <row r="1167" spans="1:22" x14ac:dyDescent="0.3">
      <c r="A1167" t="s">
        <v>2347</v>
      </c>
      <c r="B1167" s="33">
        <v>45510</v>
      </c>
      <c r="C1167">
        <v>2024</v>
      </c>
      <c r="D1167">
        <v>8</v>
      </c>
      <c r="E1167" t="s">
        <v>4627</v>
      </c>
      <c r="F1167" t="s">
        <v>4624</v>
      </c>
      <c r="G1167" t="s">
        <v>51</v>
      </c>
      <c r="H1167" t="s">
        <v>79</v>
      </c>
      <c r="I1167" t="s">
        <v>80</v>
      </c>
      <c r="J1167" t="s">
        <v>81</v>
      </c>
      <c r="K1167" t="s">
        <v>94</v>
      </c>
      <c r="L1167" t="s">
        <v>40</v>
      </c>
      <c r="M1167" t="s">
        <v>56</v>
      </c>
      <c r="N1167">
        <v>1</v>
      </c>
      <c r="O1167">
        <v>30971</v>
      </c>
      <c r="P1167">
        <v>0.3</v>
      </c>
      <c r="Q1167">
        <v>20652</v>
      </c>
      <c r="R1167">
        <v>21679.699999999997</v>
      </c>
      <c r="S1167">
        <v>20652</v>
      </c>
      <c r="T1167">
        <v>1027.6999999999971</v>
      </c>
      <c r="U1167">
        <v>4.7403792487903301E-2</v>
      </c>
      <c r="V1167" t="s">
        <v>42</v>
      </c>
    </row>
    <row r="1168" spans="1:22" x14ac:dyDescent="0.3">
      <c r="A1168" t="s">
        <v>1253</v>
      </c>
      <c r="B1168" s="33">
        <v>45233</v>
      </c>
      <c r="C1168">
        <v>2023</v>
      </c>
      <c r="D1168">
        <v>11</v>
      </c>
      <c r="E1168" t="s">
        <v>4619</v>
      </c>
      <c r="F1168" t="s">
        <v>4616</v>
      </c>
      <c r="G1168" t="s">
        <v>51</v>
      </c>
      <c r="H1168" t="s">
        <v>52</v>
      </c>
      <c r="I1168" t="s">
        <v>53</v>
      </c>
      <c r="J1168" t="s">
        <v>81</v>
      </c>
      <c r="K1168" t="s">
        <v>82</v>
      </c>
      <c r="L1168" t="s">
        <v>40</v>
      </c>
      <c r="M1168" t="s">
        <v>49</v>
      </c>
      <c r="N1168">
        <v>2</v>
      </c>
      <c r="O1168">
        <v>6718</v>
      </c>
      <c r="P1168">
        <v>0.3</v>
      </c>
      <c r="Q1168">
        <v>3652</v>
      </c>
      <c r="R1168">
        <v>9405.1999999999989</v>
      </c>
      <c r="S1168">
        <v>7304</v>
      </c>
      <c r="T1168">
        <v>2101.1999999999989</v>
      </c>
      <c r="U1168">
        <v>0.22340832730829746</v>
      </c>
      <c r="V1168" t="s">
        <v>42</v>
      </c>
    </row>
    <row r="1169" spans="1:22" x14ac:dyDescent="0.3">
      <c r="A1169" t="s">
        <v>1254</v>
      </c>
      <c r="B1169" s="33">
        <v>45233</v>
      </c>
      <c r="C1169">
        <v>2023</v>
      </c>
      <c r="D1169">
        <v>11</v>
      </c>
      <c r="E1169" t="s">
        <v>4619</v>
      </c>
      <c r="F1169" t="s">
        <v>4616</v>
      </c>
      <c r="G1169" t="s">
        <v>51</v>
      </c>
      <c r="H1169" t="s">
        <v>79</v>
      </c>
      <c r="I1169" t="s">
        <v>80</v>
      </c>
      <c r="J1169" t="s">
        <v>46</v>
      </c>
      <c r="K1169" t="s">
        <v>61</v>
      </c>
      <c r="L1169" t="s">
        <v>76</v>
      </c>
      <c r="M1169" t="s">
        <v>49</v>
      </c>
      <c r="N1169">
        <v>1</v>
      </c>
      <c r="O1169">
        <v>268</v>
      </c>
      <c r="P1169">
        <v>0.05</v>
      </c>
      <c r="Q1169">
        <v>112</v>
      </c>
      <c r="R1169">
        <v>254.6</v>
      </c>
      <c r="S1169">
        <v>112</v>
      </c>
      <c r="T1169">
        <v>142.6</v>
      </c>
      <c r="U1169">
        <v>0.56009426551453256</v>
      </c>
      <c r="V1169" t="s">
        <v>42</v>
      </c>
    </row>
    <row r="1170" spans="1:22" x14ac:dyDescent="0.3">
      <c r="A1170" t="s">
        <v>1255</v>
      </c>
      <c r="B1170" s="33">
        <v>45233</v>
      </c>
      <c r="C1170">
        <v>2023</v>
      </c>
      <c r="D1170">
        <v>11</v>
      </c>
      <c r="E1170" t="s">
        <v>4619</v>
      </c>
      <c r="F1170" t="s">
        <v>4616</v>
      </c>
      <c r="G1170" t="s">
        <v>51</v>
      </c>
      <c r="H1170" t="s">
        <v>52</v>
      </c>
      <c r="I1170" t="s">
        <v>53</v>
      </c>
      <c r="J1170" t="s">
        <v>81</v>
      </c>
      <c r="K1170" t="s">
        <v>146</v>
      </c>
      <c r="L1170" t="s">
        <v>40</v>
      </c>
      <c r="M1170" t="s">
        <v>49</v>
      </c>
      <c r="N1170">
        <v>1</v>
      </c>
      <c r="O1170">
        <v>9399</v>
      </c>
      <c r="P1170">
        <v>0.2</v>
      </c>
      <c r="Q1170">
        <v>5890</v>
      </c>
      <c r="R1170">
        <v>7519.2000000000007</v>
      </c>
      <c r="S1170">
        <v>5890</v>
      </c>
      <c r="T1170">
        <v>1629.2000000000007</v>
      </c>
      <c r="U1170">
        <v>0.21667198638153001</v>
      </c>
      <c r="V1170" t="s">
        <v>42</v>
      </c>
    </row>
    <row r="1171" spans="1:22" x14ac:dyDescent="0.3">
      <c r="A1171" t="s">
        <v>2346</v>
      </c>
      <c r="B1171" s="33">
        <v>45510</v>
      </c>
      <c r="C1171">
        <v>2024</v>
      </c>
      <c r="D1171">
        <v>8</v>
      </c>
      <c r="E1171" t="s">
        <v>4627</v>
      </c>
      <c r="F1171" t="s">
        <v>4624</v>
      </c>
      <c r="G1171" t="s">
        <v>51</v>
      </c>
      <c r="H1171" t="s">
        <v>106</v>
      </c>
      <c r="I1171" t="s">
        <v>107</v>
      </c>
      <c r="J1171" t="s">
        <v>81</v>
      </c>
      <c r="K1171" t="s">
        <v>94</v>
      </c>
      <c r="L1171" t="s">
        <v>48</v>
      </c>
      <c r="M1171" t="s">
        <v>49</v>
      </c>
      <c r="N1171">
        <v>3</v>
      </c>
      <c r="O1171">
        <v>30216</v>
      </c>
      <c r="P1171">
        <v>0.2</v>
      </c>
      <c r="Q1171">
        <v>20696</v>
      </c>
      <c r="R1171">
        <v>72518.400000000009</v>
      </c>
      <c r="S1171">
        <v>62088</v>
      </c>
      <c r="T1171">
        <v>10430.400000000009</v>
      </c>
      <c r="U1171">
        <v>0.14383108287000276</v>
      </c>
      <c r="V1171" t="s">
        <v>42</v>
      </c>
    </row>
    <row r="1172" spans="1:22" x14ac:dyDescent="0.3">
      <c r="A1172" t="s">
        <v>1257</v>
      </c>
      <c r="B1172" s="33">
        <v>45233</v>
      </c>
      <c r="C1172">
        <v>2023</v>
      </c>
      <c r="D1172">
        <v>11</v>
      </c>
      <c r="E1172" t="s">
        <v>4619</v>
      </c>
      <c r="F1172" t="s">
        <v>4616</v>
      </c>
      <c r="G1172" t="s">
        <v>51</v>
      </c>
      <c r="H1172" t="s">
        <v>79</v>
      </c>
      <c r="I1172" t="s">
        <v>80</v>
      </c>
      <c r="J1172" t="s">
        <v>81</v>
      </c>
      <c r="K1172" t="s">
        <v>146</v>
      </c>
      <c r="L1172" t="s">
        <v>48</v>
      </c>
      <c r="M1172" t="s">
        <v>41</v>
      </c>
      <c r="N1172">
        <v>8</v>
      </c>
      <c r="O1172">
        <v>9751</v>
      </c>
      <c r="P1172">
        <v>0.25</v>
      </c>
      <c r="Q1172">
        <v>6079</v>
      </c>
      <c r="R1172">
        <v>58506</v>
      </c>
      <c r="S1172">
        <v>48632</v>
      </c>
      <c r="T1172">
        <v>9874</v>
      </c>
      <c r="U1172">
        <v>0.16876901514374595</v>
      </c>
      <c r="V1172" t="s">
        <v>120</v>
      </c>
    </row>
    <row r="1173" spans="1:22" x14ac:dyDescent="0.3">
      <c r="A1173" t="s">
        <v>2341</v>
      </c>
      <c r="B1173" s="33">
        <v>45508</v>
      </c>
      <c r="C1173">
        <v>2024</v>
      </c>
      <c r="D1173">
        <v>8</v>
      </c>
      <c r="E1173" t="s">
        <v>4627</v>
      </c>
      <c r="F1173" t="s">
        <v>4624</v>
      </c>
      <c r="G1173" t="s">
        <v>51</v>
      </c>
      <c r="H1173" t="s">
        <v>79</v>
      </c>
      <c r="I1173" t="s">
        <v>80</v>
      </c>
      <c r="J1173" t="s">
        <v>38</v>
      </c>
      <c r="K1173" t="s">
        <v>75</v>
      </c>
      <c r="L1173" t="s">
        <v>40</v>
      </c>
      <c r="M1173" t="s">
        <v>49</v>
      </c>
      <c r="N1173">
        <v>1</v>
      </c>
      <c r="O1173">
        <v>10371</v>
      </c>
      <c r="P1173">
        <v>0.15</v>
      </c>
      <c r="Q1173">
        <v>7553</v>
      </c>
      <c r="R1173">
        <v>8815.35</v>
      </c>
      <c r="S1173">
        <v>7553</v>
      </c>
      <c r="T1173">
        <v>1262.3500000000004</v>
      </c>
      <c r="U1173">
        <v>0.14319907887945463</v>
      </c>
      <c r="V1173" t="s">
        <v>42</v>
      </c>
    </row>
    <row r="1174" spans="1:22" x14ac:dyDescent="0.3">
      <c r="A1174" t="s">
        <v>2337</v>
      </c>
      <c r="B1174" s="33">
        <v>45507</v>
      </c>
      <c r="C1174">
        <v>2024</v>
      </c>
      <c r="D1174">
        <v>8</v>
      </c>
      <c r="E1174" t="s">
        <v>4627</v>
      </c>
      <c r="F1174" t="s">
        <v>4624</v>
      </c>
      <c r="G1174" t="s">
        <v>51</v>
      </c>
      <c r="H1174" t="s">
        <v>52</v>
      </c>
      <c r="I1174" t="s">
        <v>53</v>
      </c>
      <c r="J1174" t="s">
        <v>38</v>
      </c>
      <c r="K1174" t="s">
        <v>39</v>
      </c>
      <c r="L1174" t="s">
        <v>48</v>
      </c>
      <c r="M1174" t="s">
        <v>49</v>
      </c>
      <c r="N1174">
        <v>1</v>
      </c>
      <c r="O1174">
        <v>53872</v>
      </c>
      <c r="P1174">
        <v>0.05</v>
      </c>
      <c r="Q1174">
        <v>44955</v>
      </c>
      <c r="R1174">
        <v>51178.399999999994</v>
      </c>
      <c r="S1174">
        <v>44955</v>
      </c>
      <c r="T1174">
        <v>6223.3999999999942</v>
      </c>
      <c r="U1174">
        <v>0.12160208212839782</v>
      </c>
      <c r="V1174" t="s">
        <v>42</v>
      </c>
    </row>
    <row r="1175" spans="1:22" x14ac:dyDescent="0.3">
      <c r="A1175" t="s">
        <v>2336</v>
      </c>
      <c r="B1175" s="33">
        <v>45507</v>
      </c>
      <c r="C1175">
        <v>2024</v>
      </c>
      <c r="D1175">
        <v>8</v>
      </c>
      <c r="E1175" t="s">
        <v>4627</v>
      </c>
      <c r="F1175" t="s">
        <v>4624</v>
      </c>
      <c r="G1175" t="s">
        <v>51</v>
      </c>
      <c r="H1175" t="s">
        <v>106</v>
      </c>
      <c r="I1175" t="s">
        <v>107</v>
      </c>
      <c r="J1175" t="s">
        <v>46</v>
      </c>
      <c r="K1175" t="s">
        <v>89</v>
      </c>
      <c r="L1175" t="s">
        <v>40</v>
      </c>
      <c r="M1175" t="s">
        <v>56</v>
      </c>
      <c r="N1175">
        <v>3</v>
      </c>
      <c r="O1175">
        <v>2231</v>
      </c>
      <c r="P1175">
        <v>0</v>
      </c>
      <c r="Q1175">
        <v>1272</v>
      </c>
      <c r="R1175">
        <v>6693</v>
      </c>
      <c r="S1175">
        <v>3816</v>
      </c>
      <c r="T1175">
        <v>2877</v>
      </c>
      <c r="U1175">
        <v>0.42985208426714477</v>
      </c>
      <c r="V1175" t="s">
        <v>120</v>
      </c>
    </row>
    <row r="1176" spans="1:22" x14ac:dyDescent="0.3">
      <c r="A1176" t="s">
        <v>2334</v>
      </c>
      <c r="B1176" s="33">
        <v>45507</v>
      </c>
      <c r="C1176">
        <v>2024</v>
      </c>
      <c r="D1176">
        <v>8</v>
      </c>
      <c r="E1176" t="s">
        <v>4627</v>
      </c>
      <c r="F1176" t="s">
        <v>4624</v>
      </c>
      <c r="G1176" t="s">
        <v>51</v>
      </c>
      <c r="H1176" t="s">
        <v>106</v>
      </c>
      <c r="I1176" t="s">
        <v>107</v>
      </c>
      <c r="J1176" t="s">
        <v>54</v>
      </c>
      <c r="K1176" t="s">
        <v>99</v>
      </c>
      <c r="L1176" t="s">
        <v>76</v>
      </c>
      <c r="M1176" t="s">
        <v>49</v>
      </c>
      <c r="N1176">
        <v>1</v>
      </c>
      <c r="O1176">
        <v>1772</v>
      </c>
      <c r="P1176">
        <v>0.15</v>
      </c>
      <c r="Q1176">
        <v>942</v>
      </c>
      <c r="R1176">
        <v>1506.2</v>
      </c>
      <c r="S1176">
        <v>942</v>
      </c>
      <c r="T1176">
        <v>564.20000000000005</v>
      </c>
      <c r="U1176">
        <v>0.37458504846633917</v>
      </c>
      <c r="V1176" t="s">
        <v>120</v>
      </c>
    </row>
    <row r="1177" spans="1:22" x14ac:dyDescent="0.3">
      <c r="A1177" t="s">
        <v>2333</v>
      </c>
      <c r="B1177" s="33">
        <v>45506</v>
      </c>
      <c r="C1177">
        <v>2024</v>
      </c>
      <c r="D1177">
        <v>8</v>
      </c>
      <c r="E1177" t="s">
        <v>4627</v>
      </c>
      <c r="F1177" t="s">
        <v>4624</v>
      </c>
      <c r="G1177" t="s">
        <v>51</v>
      </c>
      <c r="H1177" t="s">
        <v>52</v>
      </c>
      <c r="I1177" t="s">
        <v>53</v>
      </c>
      <c r="J1177" t="s">
        <v>54</v>
      </c>
      <c r="K1177" t="s">
        <v>99</v>
      </c>
      <c r="L1177" t="s">
        <v>40</v>
      </c>
      <c r="M1177" t="s">
        <v>41</v>
      </c>
      <c r="N1177">
        <v>1</v>
      </c>
      <c r="O1177">
        <v>1791</v>
      </c>
      <c r="P1177">
        <v>0.05</v>
      </c>
      <c r="Q1177">
        <v>929</v>
      </c>
      <c r="R1177">
        <v>1701.4499999999998</v>
      </c>
      <c r="S1177">
        <v>929</v>
      </c>
      <c r="T1177">
        <v>772.44999999999982</v>
      </c>
      <c r="U1177">
        <v>0.45399512180786972</v>
      </c>
      <c r="V1177" t="s">
        <v>42</v>
      </c>
    </row>
    <row r="1178" spans="1:22" x14ac:dyDescent="0.3">
      <c r="A1178" t="s">
        <v>2329</v>
      </c>
      <c r="B1178" s="33">
        <v>45506</v>
      </c>
      <c r="C1178">
        <v>2024</v>
      </c>
      <c r="D1178">
        <v>8</v>
      </c>
      <c r="E1178" t="s">
        <v>4627</v>
      </c>
      <c r="F1178" t="s">
        <v>4624</v>
      </c>
      <c r="G1178" t="s">
        <v>51</v>
      </c>
      <c r="H1178" t="s">
        <v>79</v>
      </c>
      <c r="I1178" t="s">
        <v>80</v>
      </c>
      <c r="J1178" t="s">
        <v>46</v>
      </c>
      <c r="K1178" t="s">
        <v>66</v>
      </c>
      <c r="L1178" t="s">
        <v>48</v>
      </c>
      <c r="M1178" t="s">
        <v>41</v>
      </c>
      <c r="N1178">
        <v>2</v>
      </c>
      <c r="O1178">
        <v>290</v>
      </c>
      <c r="P1178">
        <v>0.15</v>
      </c>
      <c r="Q1178">
        <v>118</v>
      </c>
      <c r="R1178">
        <v>493</v>
      </c>
      <c r="S1178">
        <v>236</v>
      </c>
      <c r="T1178">
        <v>257</v>
      </c>
      <c r="U1178">
        <v>0.52129817444219062</v>
      </c>
      <c r="V1178" t="s">
        <v>42</v>
      </c>
    </row>
    <row r="1179" spans="1:22" x14ac:dyDescent="0.3">
      <c r="A1179" t="s">
        <v>1264</v>
      </c>
      <c r="B1179" s="33">
        <v>45234</v>
      </c>
      <c r="C1179">
        <v>2023</v>
      </c>
      <c r="D1179">
        <v>11</v>
      </c>
      <c r="E1179" t="s">
        <v>4619</v>
      </c>
      <c r="F1179" t="s">
        <v>4616</v>
      </c>
      <c r="G1179" t="s">
        <v>51</v>
      </c>
      <c r="H1179" t="s">
        <v>106</v>
      </c>
      <c r="I1179" t="s">
        <v>107</v>
      </c>
      <c r="J1179" t="s">
        <v>38</v>
      </c>
      <c r="K1179" t="s">
        <v>104</v>
      </c>
      <c r="L1179" t="s">
        <v>76</v>
      </c>
      <c r="M1179" t="s">
        <v>56</v>
      </c>
      <c r="N1179">
        <v>1</v>
      </c>
      <c r="O1179">
        <v>1527</v>
      </c>
      <c r="P1179">
        <v>0</v>
      </c>
      <c r="Q1179">
        <v>749</v>
      </c>
      <c r="R1179">
        <v>1527</v>
      </c>
      <c r="S1179">
        <v>749</v>
      </c>
      <c r="T1179">
        <v>778</v>
      </c>
      <c r="U1179">
        <v>0.50949574328749181</v>
      </c>
      <c r="V1179" t="s">
        <v>42</v>
      </c>
    </row>
    <row r="1180" spans="1:22" x14ac:dyDescent="0.3">
      <c r="A1180" t="s">
        <v>2322</v>
      </c>
      <c r="B1180" s="33">
        <v>45504</v>
      </c>
      <c r="C1180">
        <v>2024</v>
      </c>
      <c r="D1180">
        <v>7</v>
      </c>
      <c r="E1180" t="s">
        <v>4628</v>
      </c>
      <c r="F1180" t="s">
        <v>4624</v>
      </c>
      <c r="G1180" t="s">
        <v>51</v>
      </c>
      <c r="H1180" t="s">
        <v>79</v>
      </c>
      <c r="I1180" t="s">
        <v>80</v>
      </c>
      <c r="J1180" t="s">
        <v>38</v>
      </c>
      <c r="K1180" t="s">
        <v>118</v>
      </c>
      <c r="L1180" t="s">
        <v>76</v>
      </c>
      <c r="M1180" t="s">
        <v>49</v>
      </c>
      <c r="N1180">
        <v>1</v>
      </c>
      <c r="O1180">
        <v>19037</v>
      </c>
      <c r="P1180">
        <v>0.1</v>
      </c>
      <c r="Q1180">
        <v>14801</v>
      </c>
      <c r="R1180">
        <v>17133.3</v>
      </c>
      <c r="S1180">
        <v>14801</v>
      </c>
      <c r="T1180">
        <v>2332.2999999999993</v>
      </c>
      <c r="U1180">
        <v>0.13612672398195325</v>
      </c>
      <c r="V1180" t="s">
        <v>120</v>
      </c>
    </row>
    <row r="1181" spans="1:22" x14ac:dyDescent="0.3">
      <c r="A1181" t="s">
        <v>2320</v>
      </c>
      <c r="B1181" s="33">
        <v>45504</v>
      </c>
      <c r="C1181">
        <v>2024</v>
      </c>
      <c r="D1181">
        <v>7</v>
      </c>
      <c r="E1181" t="s">
        <v>4628</v>
      </c>
      <c r="F1181" t="s">
        <v>4624</v>
      </c>
      <c r="G1181" t="s">
        <v>51</v>
      </c>
      <c r="H1181" t="s">
        <v>79</v>
      </c>
      <c r="I1181" t="s">
        <v>80</v>
      </c>
      <c r="J1181" t="s">
        <v>46</v>
      </c>
      <c r="K1181" t="s">
        <v>61</v>
      </c>
      <c r="L1181" t="s">
        <v>76</v>
      </c>
      <c r="M1181" t="s">
        <v>49</v>
      </c>
      <c r="N1181">
        <v>1</v>
      </c>
      <c r="O1181">
        <v>246</v>
      </c>
      <c r="P1181">
        <v>0</v>
      </c>
      <c r="Q1181">
        <v>103</v>
      </c>
      <c r="R1181">
        <v>246</v>
      </c>
      <c r="S1181">
        <v>103</v>
      </c>
      <c r="T1181">
        <v>143</v>
      </c>
      <c r="U1181">
        <v>0.58130081300813008</v>
      </c>
      <c r="V1181" t="s">
        <v>42</v>
      </c>
    </row>
    <row r="1182" spans="1:22" x14ac:dyDescent="0.3">
      <c r="A1182" t="s">
        <v>1267</v>
      </c>
      <c r="B1182" s="33">
        <v>45235</v>
      </c>
      <c r="C1182">
        <v>2023</v>
      </c>
      <c r="D1182">
        <v>11</v>
      </c>
      <c r="E1182" t="s">
        <v>4619</v>
      </c>
      <c r="F1182" t="s">
        <v>4616</v>
      </c>
      <c r="G1182" t="s">
        <v>51</v>
      </c>
      <c r="H1182" t="s">
        <v>52</v>
      </c>
      <c r="I1182" t="s">
        <v>53</v>
      </c>
      <c r="J1182" t="s">
        <v>81</v>
      </c>
      <c r="K1182" t="s">
        <v>146</v>
      </c>
      <c r="L1182" t="s">
        <v>40</v>
      </c>
      <c r="M1182" t="s">
        <v>56</v>
      </c>
      <c r="N1182">
        <v>4</v>
      </c>
      <c r="O1182">
        <v>9202</v>
      </c>
      <c r="P1182">
        <v>0.25</v>
      </c>
      <c r="Q1182">
        <v>5817</v>
      </c>
      <c r="R1182">
        <v>27606</v>
      </c>
      <c r="S1182">
        <v>23268</v>
      </c>
      <c r="T1182">
        <v>4338</v>
      </c>
      <c r="U1182">
        <v>0.15713975222777657</v>
      </c>
      <c r="V1182" t="s">
        <v>42</v>
      </c>
    </row>
    <row r="1183" spans="1:22" x14ac:dyDescent="0.3">
      <c r="A1183" t="s">
        <v>2317</v>
      </c>
      <c r="B1183" s="33">
        <v>45503</v>
      </c>
      <c r="C1183">
        <v>2024</v>
      </c>
      <c r="D1183">
        <v>7</v>
      </c>
      <c r="E1183" t="s">
        <v>4628</v>
      </c>
      <c r="F1183" t="s">
        <v>4624</v>
      </c>
      <c r="G1183" t="s">
        <v>51</v>
      </c>
      <c r="H1183" t="s">
        <v>52</v>
      </c>
      <c r="I1183" t="s">
        <v>53</v>
      </c>
      <c r="J1183" t="s">
        <v>38</v>
      </c>
      <c r="K1183" t="s">
        <v>104</v>
      </c>
      <c r="L1183" t="s">
        <v>76</v>
      </c>
      <c r="M1183" t="s">
        <v>41</v>
      </c>
      <c r="N1183">
        <v>3</v>
      </c>
      <c r="O1183">
        <v>1625</v>
      </c>
      <c r="P1183">
        <v>0.05</v>
      </c>
      <c r="Q1183">
        <v>812</v>
      </c>
      <c r="R1183">
        <v>4631.25</v>
      </c>
      <c r="S1183">
        <v>2436</v>
      </c>
      <c r="T1183">
        <v>2195.25</v>
      </c>
      <c r="U1183">
        <v>0.4740080971659919</v>
      </c>
      <c r="V1183" t="s">
        <v>42</v>
      </c>
    </row>
    <row r="1184" spans="1:22" x14ac:dyDescent="0.3">
      <c r="A1184" t="s">
        <v>2314</v>
      </c>
      <c r="B1184" s="33">
        <v>45502</v>
      </c>
      <c r="C1184">
        <v>2024</v>
      </c>
      <c r="D1184">
        <v>7</v>
      </c>
      <c r="E1184" t="s">
        <v>4628</v>
      </c>
      <c r="F1184" t="s">
        <v>4624</v>
      </c>
      <c r="G1184" t="s">
        <v>51</v>
      </c>
      <c r="H1184" t="s">
        <v>79</v>
      </c>
      <c r="I1184" t="s">
        <v>80</v>
      </c>
      <c r="J1184" t="s">
        <v>46</v>
      </c>
      <c r="K1184" t="s">
        <v>47</v>
      </c>
      <c r="L1184" t="s">
        <v>40</v>
      </c>
      <c r="M1184" t="s">
        <v>49</v>
      </c>
      <c r="N1184">
        <v>5</v>
      </c>
      <c r="O1184">
        <v>424</v>
      </c>
      <c r="P1184">
        <v>0.05</v>
      </c>
      <c r="Q1184">
        <v>195</v>
      </c>
      <c r="R1184">
        <v>2014</v>
      </c>
      <c r="S1184">
        <v>975</v>
      </c>
      <c r="T1184">
        <v>1039</v>
      </c>
      <c r="U1184">
        <v>0.51588877855014892</v>
      </c>
      <c r="V1184" t="s">
        <v>42</v>
      </c>
    </row>
    <row r="1185" spans="1:22" x14ac:dyDescent="0.3">
      <c r="A1185" t="s">
        <v>2311</v>
      </c>
      <c r="B1185" s="33">
        <v>45502</v>
      </c>
      <c r="C1185">
        <v>2024</v>
      </c>
      <c r="D1185">
        <v>7</v>
      </c>
      <c r="E1185" t="s">
        <v>4628</v>
      </c>
      <c r="F1185" t="s">
        <v>4624</v>
      </c>
      <c r="G1185" t="s">
        <v>51</v>
      </c>
      <c r="H1185" t="s">
        <v>79</v>
      </c>
      <c r="I1185" t="s">
        <v>80</v>
      </c>
      <c r="J1185" t="s">
        <v>81</v>
      </c>
      <c r="K1185" t="s">
        <v>146</v>
      </c>
      <c r="L1185" t="s">
        <v>40</v>
      </c>
      <c r="M1185" t="s">
        <v>56</v>
      </c>
      <c r="N1185">
        <v>8</v>
      </c>
      <c r="O1185">
        <v>8865</v>
      </c>
      <c r="P1185">
        <v>0.2</v>
      </c>
      <c r="Q1185">
        <v>5407</v>
      </c>
      <c r="R1185">
        <v>56736</v>
      </c>
      <c r="S1185">
        <v>43256</v>
      </c>
      <c r="T1185">
        <v>13480</v>
      </c>
      <c r="U1185">
        <v>0.23759165256627185</v>
      </c>
      <c r="V1185" t="s">
        <v>42</v>
      </c>
    </row>
    <row r="1186" spans="1:22" x14ac:dyDescent="0.3">
      <c r="A1186" t="s">
        <v>2305</v>
      </c>
      <c r="B1186" s="33">
        <v>45500</v>
      </c>
      <c r="C1186">
        <v>2024</v>
      </c>
      <c r="D1186">
        <v>7</v>
      </c>
      <c r="E1186" t="s">
        <v>4628</v>
      </c>
      <c r="F1186" t="s">
        <v>4624</v>
      </c>
      <c r="G1186" t="s">
        <v>51</v>
      </c>
      <c r="H1186" t="s">
        <v>52</v>
      </c>
      <c r="I1186" t="s">
        <v>53</v>
      </c>
      <c r="J1186" t="s">
        <v>46</v>
      </c>
      <c r="K1186" t="s">
        <v>47</v>
      </c>
      <c r="L1186" t="s">
        <v>40</v>
      </c>
      <c r="M1186" t="s">
        <v>56</v>
      </c>
      <c r="N1186">
        <v>4</v>
      </c>
      <c r="O1186">
        <v>456</v>
      </c>
      <c r="P1186">
        <v>0</v>
      </c>
      <c r="Q1186">
        <v>205</v>
      </c>
      <c r="R1186">
        <v>1824</v>
      </c>
      <c r="S1186">
        <v>820</v>
      </c>
      <c r="T1186">
        <v>1004</v>
      </c>
      <c r="U1186">
        <v>0.55043859649122806</v>
      </c>
      <c r="V1186" t="s">
        <v>42</v>
      </c>
    </row>
    <row r="1187" spans="1:22" x14ac:dyDescent="0.3">
      <c r="A1187" t="s">
        <v>2302</v>
      </c>
      <c r="B1187" s="33">
        <v>45499</v>
      </c>
      <c r="C1187">
        <v>2024</v>
      </c>
      <c r="D1187">
        <v>7</v>
      </c>
      <c r="E1187" t="s">
        <v>4628</v>
      </c>
      <c r="F1187" t="s">
        <v>4624</v>
      </c>
      <c r="G1187" t="s">
        <v>51</v>
      </c>
      <c r="H1187" t="s">
        <v>106</v>
      </c>
      <c r="I1187" t="s">
        <v>107</v>
      </c>
      <c r="J1187" t="s">
        <v>54</v>
      </c>
      <c r="K1187" t="s">
        <v>55</v>
      </c>
      <c r="L1187" t="s">
        <v>40</v>
      </c>
      <c r="M1187" t="s">
        <v>56</v>
      </c>
      <c r="N1187">
        <v>1</v>
      </c>
      <c r="O1187">
        <v>2644</v>
      </c>
      <c r="P1187">
        <v>0.15</v>
      </c>
      <c r="Q1187">
        <v>1601</v>
      </c>
      <c r="R1187">
        <v>2247.4</v>
      </c>
      <c r="S1187">
        <v>1601</v>
      </c>
      <c r="T1187">
        <v>646.40000000000009</v>
      </c>
      <c r="U1187">
        <v>0.28762125122363624</v>
      </c>
      <c r="V1187" t="s">
        <v>42</v>
      </c>
    </row>
    <row r="1188" spans="1:22" x14ac:dyDescent="0.3">
      <c r="A1188" t="s">
        <v>1273</v>
      </c>
      <c r="B1188" s="33">
        <v>45236</v>
      </c>
      <c r="C1188">
        <v>2023</v>
      </c>
      <c r="D1188">
        <v>11</v>
      </c>
      <c r="E1188" t="s">
        <v>4619</v>
      </c>
      <c r="F1188" t="s">
        <v>4616</v>
      </c>
      <c r="G1188" t="s">
        <v>51</v>
      </c>
      <c r="H1188" t="s">
        <v>79</v>
      </c>
      <c r="I1188" t="s">
        <v>80</v>
      </c>
      <c r="J1188" t="s">
        <v>38</v>
      </c>
      <c r="K1188" t="s">
        <v>39</v>
      </c>
      <c r="L1188" t="s">
        <v>76</v>
      </c>
      <c r="M1188" t="s">
        <v>49</v>
      </c>
      <c r="N1188">
        <v>4</v>
      </c>
      <c r="O1188">
        <v>48840</v>
      </c>
      <c r="P1188">
        <v>0</v>
      </c>
      <c r="Q1188">
        <v>41424</v>
      </c>
      <c r="R1188">
        <v>195360</v>
      </c>
      <c r="S1188">
        <v>165696</v>
      </c>
      <c r="T1188">
        <v>29664</v>
      </c>
      <c r="U1188">
        <v>0.15184275184275184</v>
      </c>
      <c r="V1188" t="s">
        <v>120</v>
      </c>
    </row>
    <row r="1189" spans="1:22" x14ac:dyDescent="0.3">
      <c r="A1189" t="s">
        <v>2300</v>
      </c>
      <c r="B1189" s="33">
        <v>45499</v>
      </c>
      <c r="C1189">
        <v>2024</v>
      </c>
      <c r="D1189">
        <v>7</v>
      </c>
      <c r="E1189" t="s">
        <v>4628</v>
      </c>
      <c r="F1189" t="s">
        <v>4624</v>
      </c>
      <c r="G1189" t="s">
        <v>51</v>
      </c>
      <c r="H1189" t="s">
        <v>106</v>
      </c>
      <c r="I1189" t="s">
        <v>107</v>
      </c>
      <c r="J1189" t="s">
        <v>54</v>
      </c>
      <c r="K1189" t="s">
        <v>84</v>
      </c>
      <c r="L1189" t="s">
        <v>40</v>
      </c>
      <c r="M1189" t="s">
        <v>56</v>
      </c>
      <c r="N1189">
        <v>1</v>
      </c>
      <c r="O1189">
        <v>2168</v>
      </c>
      <c r="P1189">
        <v>0</v>
      </c>
      <c r="Q1189">
        <v>1089</v>
      </c>
      <c r="R1189">
        <v>2168</v>
      </c>
      <c r="S1189">
        <v>1089</v>
      </c>
      <c r="T1189">
        <v>1079</v>
      </c>
      <c r="U1189">
        <v>0.49769372693726938</v>
      </c>
      <c r="V1189" t="s">
        <v>42</v>
      </c>
    </row>
    <row r="1190" spans="1:22" x14ac:dyDescent="0.3">
      <c r="A1190" t="s">
        <v>2296</v>
      </c>
      <c r="B1190" s="33">
        <v>45499</v>
      </c>
      <c r="C1190">
        <v>2024</v>
      </c>
      <c r="D1190">
        <v>7</v>
      </c>
      <c r="E1190" t="s">
        <v>4628</v>
      </c>
      <c r="F1190" t="s">
        <v>4624</v>
      </c>
      <c r="G1190" t="s">
        <v>51</v>
      </c>
      <c r="H1190" t="s">
        <v>52</v>
      </c>
      <c r="I1190" t="s">
        <v>53</v>
      </c>
      <c r="J1190" t="s">
        <v>46</v>
      </c>
      <c r="K1190" t="s">
        <v>61</v>
      </c>
      <c r="L1190" t="s">
        <v>40</v>
      </c>
      <c r="M1190" t="s">
        <v>56</v>
      </c>
      <c r="N1190">
        <v>1</v>
      </c>
      <c r="O1190">
        <v>241</v>
      </c>
      <c r="P1190">
        <v>0</v>
      </c>
      <c r="Q1190">
        <v>100</v>
      </c>
      <c r="R1190">
        <v>241</v>
      </c>
      <c r="S1190">
        <v>100</v>
      </c>
      <c r="T1190">
        <v>141</v>
      </c>
      <c r="U1190">
        <v>0.58506224066390045</v>
      </c>
      <c r="V1190" t="s">
        <v>42</v>
      </c>
    </row>
    <row r="1191" spans="1:22" x14ac:dyDescent="0.3">
      <c r="A1191" t="s">
        <v>2293</v>
      </c>
      <c r="B1191" s="33">
        <v>45498</v>
      </c>
      <c r="C1191">
        <v>2024</v>
      </c>
      <c r="D1191">
        <v>7</v>
      </c>
      <c r="E1191" t="s">
        <v>4628</v>
      </c>
      <c r="F1191" t="s">
        <v>4624</v>
      </c>
      <c r="G1191" t="s">
        <v>51</v>
      </c>
      <c r="H1191" t="s">
        <v>106</v>
      </c>
      <c r="I1191" t="s">
        <v>107</v>
      </c>
      <c r="J1191" t="s">
        <v>81</v>
      </c>
      <c r="K1191" t="s">
        <v>130</v>
      </c>
      <c r="L1191" t="s">
        <v>76</v>
      </c>
      <c r="M1191" t="s">
        <v>41</v>
      </c>
      <c r="N1191">
        <v>3</v>
      </c>
      <c r="O1191">
        <v>13046</v>
      </c>
      <c r="P1191">
        <v>0.4</v>
      </c>
      <c r="Q1191">
        <v>7974</v>
      </c>
      <c r="R1191">
        <v>23482.799999999999</v>
      </c>
      <c r="S1191">
        <v>23922</v>
      </c>
      <c r="T1191">
        <v>-439.20000000000073</v>
      </c>
      <c r="U1191">
        <v>-1.870305074352295E-2</v>
      </c>
      <c r="V1191" t="s">
        <v>42</v>
      </c>
    </row>
    <row r="1192" spans="1:22" x14ac:dyDescent="0.3">
      <c r="A1192" t="s">
        <v>2291</v>
      </c>
      <c r="B1192" s="33">
        <v>45497</v>
      </c>
      <c r="C1192">
        <v>2024</v>
      </c>
      <c r="D1192">
        <v>7</v>
      </c>
      <c r="E1192" t="s">
        <v>4628</v>
      </c>
      <c r="F1192" t="s">
        <v>4624</v>
      </c>
      <c r="G1192" t="s">
        <v>51</v>
      </c>
      <c r="H1192" t="s">
        <v>52</v>
      </c>
      <c r="I1192" t="s">
        <v>53</v>
      </c>
      <c r="J1192" t="s">
        <v>38</v>
      </c>
      <c r="K1192" t="s">
        <v>39</v>
      </c>
      <c r="L1192" t="s">
        <v>76</v>
      </c>
      <c r="M1192" t="s">
        <v>41</v>
      </c>
      <c r="N1192">
        <v>4</v>
      </c>
      <c r="O1192">
        <v>54971</v>
      </c>
      <c r="P1192">
        <v>0.1</v>
      </c>
      <c r="Q1192">
        <v>47913</v>
      </c>
      <c r="R1192">
        <v>197895.6</v>
      </c>
      <c r="S1192">
        <v>191652</v>
      </c>
      <c r="T1192">
        <v>6243.6000000000058</v>
      </c>
      <c r="U1192">
        <v>3.1549968771412834E-2</v>
      </c>
      <c r="V1192" t="s">
        <v>42</v>
      </c>
    </row>
    <row r="1193" spans="1:22" x14ac:dyDescent="0.3">
      <c r="A1193" t="s">
        <v>2284</v>
      </c>
      <c r="B1193" s="33">
        <v>45494</v>
      </c>
      <c r="C1193">
        <v>2024</v>
      </c>
      <c r="D1193">
        <v>7</v>
      </c>
      <c r="E1193" t="s">
        <v>4628</v>
      </c>
      <c r="F1193" t="s">
        <v>4624</v>
      </c>
      <c r="G1193" t="s">
        <v>51</v>
      </c>
      <c r="H1193" t="s">
        <v>106</v>
      </c>
      <c r="I1193" t="s">
        <v>107</v>
      </c>
      <c r="J1193" t="s">
        <v>38</v>
      </c>
      <c r="K1193" t="s">
        <v>39</v>
      </c>
      <c r="L1193" t="s">
        <v>48</v>
      </c>
      <c r="M1193" t="s">
        <v>49</v>
      </c>
      <c r="N1193">
        <v>4</v>
      </c>
      <c r="O1193">
        <v>53572</v>
      </c>
      <c r="P1193">
        <v>0.15</v>
      </c>
      <c r="Q1193">
        <v>45453</v>
      </c>
      <c r="R1193">
        <v>182144.8</v>
      </c>
      <c r="S1193">
        <v>181812</v>
      </c>
      <c r="T1193">
        <v>332.79999999998836</v>
      </c>
      <c r="U1193">
        <v>1.82711776564573E-3</v>
      </c>
      <c r="V1193" t="s">
        <v>42</v>
      </c>
    </row>
    <row r="1194" spans="1:22" x14ac:dyDescent="0.3">
      <c r="A1194" t="s">
        <v>2282</v>
      </c>
      <c r="B1194" s="33">
        <v>45494</v>
      </c>
      <c r="C1194">
        <v>2024</v>
      </c>
      <c r="D1194">
        <v>7</v>
      </c>
      <c r="E1194" t="s">
        <v>4628</v>
      </c>
      <c r="F1194" t="s">
        <v>4624</v>
      </c>
      <c r="G1194" t="s">
        <v>51</v>
      </c>
      <c r="H1194" t="s">
        <v>106</v>
      </c>
      <c r="I1194" t="s">
        <v>107</v>
      </c>
      <c r="J1194" t="s">
        <v>81</v>
      </c>
      <c r="K1194" t="s">
        <v>130</v>
      </c>
      <c r="L1194" t="s">
        <v>76</v>
      </c>
      <c r="M1194" t="s">
        <v>49</v>
      </c>
      <c r="N1194">
        <v>1</v>
      </c>
      <c r="O1194">
        <v>14708</v>
      </c>
      <c r="P1194">
        <v>0.3</v>
      </c>
      <c r="Q1194">
        <v>8940</v>
      </c>
      <c r="R1194">
        <v>10295.599999999999</v>
      </c>
      <c r="S1194">
        <v>8940</v>
      </c>
      <c r="T1194">
        <v>1355.5999999999985</v>
      </c>
      <c r="U1194">
        <v>0.13166789696569395</v>
      </c>
      <c r="V1194" t="s">
        <v>42</v>
      </c>
    </row>
    <row r="1195" spans="1:22" x14ac:dyDescent="0.3">
      <c r="A1195" t="s">
        <v>1280</v>
      </c>
      <c r="B1195" s="33">
        <v>45236</v>
      </c>
      <c r="C1195">
        <v>2023</v>
      </c>
      <c r="D1195">
        <v>11</v>
      </c>
      <c r="E1195" t="s">
        <v>4619</v>
      </c>
      <c r="F1195" t="s">
        <v>4616</v>
      </c>
      <c r="G1195" t="s">
        <v>51</v>
      </c>
      <c r="H1195" t="s">
        <v>79</v>
      </c>
      <c r="I1195" t="s">
        <v>80</v>
      </c>
      <c r="J1195" t="s">
        <v>38</v>
      </c>
      <c r="K1195" t="s">
        <v>118</v>
      </c>
      <c r="L1195" t="s">
        <v>40</v>
      </c>
      <c r="M1195" t="s">
        <v>56</v>
      </c>
      <c r="N1195">
        <v>1</v>
      </c>
      <c r="O1195">
        <v>17454</v>
      </c>
      <c r="P1195">
        <v>0.15</v>
      </c>
      <c r="Q1195">
        <v>13627</v>
      </c>
      <c r="R1195">
        <v>14835.9</v>
      </c>
      <c r="S1195">
        <v>13627</v>
      </c>
      <c r="T1195">
        <v>1208.8999999999996</v>
      </c>
      <c r="U1195">
        <v>8.1484776791431568E-2</v>
      </c>
      <c r="V1195" t="s">
        <v>42</v>
      </c>
    </row>
    <row r="1196" spans="1:22" x14ac:dyDescent="0.3">
      <c r="A1196" t="s">
        <v>1281</v>
      </c>
      <c r="B1196" s="33">
        <v>45236</v>
      </c>
      <c r="C1196">
        <v>2023</v>
      </c>
      <c r="D1196">
        <v>11</v>
      </c>
      <c r="E1196" t="s">
        <v>4619</v>
      </c>
      <c r="F1196" t="s">
        <v>4616</v>
      </c>
      <c r="G1196" t="s">
        <v>51</v>
      </c>
      <c r="H1196" t="s">
        <v>52</v>
      </c>
      <c r="I1196" t="s">
        <v>53</v>
      </c>
      <c r="J1196" t="s">
        <v>38</v>
      </c>
      <c r="K1196" t="s">
        <v>75</v>
      </c>
      <c r="L1196" t="s">
        <v>40</v>
      </c>
      <c r="M1196" t="s">
        <v>56</v>
      </c>
      <c r="N1196">
        <v>2</v>
      </c>
      <c r="O1196">
        <v>11072</v>
      </c>
      <c r="P1196">
        <v>0</v>
      </c>
      <c r="Q1196">
        <v>8154</v>
      </c>
      <c r="R1196">
        <v>22144</v>
      </c>
      <c r="S1196">
        <v>16308</v>
      </c>
      <c r="T1196">
        <v>5836</v>
      </c>
      <c r="U1196">
        <v>0.2635476878612717</v>
      </c>
      <c r="V1196" t="s">
        <v>42</v>
      </c>
    </row>
    <row r="1197" spans="1:22" x14ac:dyDescent="0.3">
      <c r="A1197" t="s">
        <v>2281</v>
      </c>
      <c r="B1197" s="33">
        <v>45493</v>
      </c>
      <c r="C1197">
        <v>2024</v>
      </c>
      <c r="D1197">
        <v>7</v>
      </c>
      <c r="E1197" t="s">
        <v>4628</v>
      </c>
      <c r="F1197" t="s">
        <v>4624</v>
      </c>
      <c r="G1197" t="s">
        <v>51</v>
      </c>
      <c r="H1197" t="s">
        <v>106</v>
      </c>
      <c r="I1197" t="s">
        <v>107</v>
      </c>
      <c r="J1197" t="s">
        <v>54</v>
      </c>
      <c r="K1197" t="s">
        <v>99</v>
      </c>
      <c r="L1197" t="s">
        <v>48</v>
      </c>
      <c r="M1197" t="s">
        <v>41</v>
      </c>
      <c r="N1197">
        <v>4</v>
      </c>
      <c r="O1197">
        <v>1764</v>
      </c>
      <c r="P1197">
        <v>0.2</v>
      </c>
      <c r="Q1197">
        <v>903</v>
      </c>
      <c r="R1197">
        <v>5644.8</v>
      </c>
      <c r="S1197">
        <v>3612</v>
      </c>
      <c r="T1197">
        <v>2032.8000000000002</v>
      </c>
      <c r="U1197">
        <v>0.36011904761904762</v>
      </c>
      <c r="V1197" t="s">
        <v>42</v>
      </c>
    </row>
    <row r="1198" spans="1:22" x14ac:dyDescent="0.3">
      <c r="A1198" t="s">
        <v>1283</v>
      </c>
      <c r="B1198" s="33">
        <v>45236</v>
      </c>
      <c r="C1198">
        <v>2023</v>
      </c>
      <c r="D1198">
        <v>11</v>
      </c>
      <c r="E1198" t="s">
        <v>4619</v>
      </c>
      <c r="F1198" t="s">
        <v>4616</v>
      </c>
      <c r="G1198" t="s">
        <v>51</v>
      </c>
      <c r="H1198" t="s">
        <v>106</v>
      </c>
      <c r="I1198" t="s">
        <v>107</v>
      </c>
      <c r="J1198" t="s">
        <v>81</v>
      </c>
      <c r="K1198" t="s">
        <v>82</v>
      </c>
      <c r="L1198" t="s">
        <v>76</v>
      </c>
      <c r="M1198" t="s">
        <v>49</v>
      </c>
      <c r="N1198">
        <v>4</v>
      </c>
      <c r="O1198">
        <v>7080</v>
      </c>
      <c r="P1198">
        <v>0.25</v>
      </c>
      <c r="Q1198">
        <v>3853</v>
      </c>
      <c r="R1198">
        <v>21240</v>
      </c>
      <c r="S1198">
        <v>15412</v>
      </c>
      <c r="T1198">
        <v>5828</v>
      </c>
      <c r="U1198">
        <v>0.27438794726930321</v>
      </c>
      <c r="V1198" t="s">
        <v>42</v>
      </c>
    </row>
    <row r="1199" spans="1:22" x14ac:dyDescent="0.3">
      <c r="A1199" t="s">
        <v>2279</v>
      </c>
      <c r="B1199" s="33">
        <v>45492</v>
      </c>
      <c r="C1199">
        <v>2024</v>
      </c>
      <c r="D1199">
        <v>7</v>
      </c>
      <c r="E1199" t="s">
        <v>4628</v>
      </c>
      <c r="F1199" t="s">
        <v>4624</v>
      </c>
      <c r="G1199" t="s">
        <v>51</v>
      </c>
      <c r="H1199" t="s">
        <v>79</v>
      </c>
      <c r="I1199" t="s">
        <v>80</v>
      </c>
      <c r="J1199" t="s">
        <v>38</v>
      </c>
      <c r="K1199" t="s">
        <v>75</v>
      </c>
      <c r="L1199" t="s">
        <v>76</v>
      </c>
      <c r="M1199" t="s">
        <v>56</v>
      </c>
      <c r="N1199">
        <v>3</v>
      </c>
      <c r="O1199">
        <v>10131</v>
      </c>
      <c r="P1199">
        <v>0</v>
      </c>
      <c r="Q1199">
        <v>7316</v>
      </c>
      <c r="R1199">
        <v>30393</v>
      </c>
      <c r="S1199">
        <v>21948</v>
      </c>
      <c r="T1199">
        <v>8445</v>
      </c>
      <c r="U1199">
        <v>0.27786003356035932</v>
      </c>
      <c r="V1199" t="s">
        <v>42</v>
      </c>
    </row>
    <row r="1200" spans="1:22" x14ac:dyDescent="0.3">
      <c r="A1200" t="s">
        <v>2273</v>
      </c>
      <c r="B1200" s="33">
        <v>45491</v>
      </c>
      <c r="C1200">
        <v>2024</v>
      </c>
      <c r="D1200">
        <v>7</v>
      </c>
      <c r="E1200" t="s">
        <v>4628</v>
      </c>
      <c r="F1200" t="s">
        <v>4624</v>
      </c>
      <c r="G1200" t="s">
        <v>51</v>
      </c>
      <c r="H1200" t="s">
        <v>106</v>
      </c>
      <c r="I1200" t="s">
        <v>107</v>
      </c>
      <c r="J1200" t="s">
        <v>46</v>
      </c>
      <c r="K1200" t="s">
        <v>89</v>
      </c>
      <c r="L1200" t="s">
        <v>40</v>
      </c>
      <c r="M1200" t="s">
        <v>49</v>
      </c>
      <c r="N1200">
        <v>2</v>
      </c>
      <c r="O1200">
        <v>2252</v>
      </c>
      <c r="P1200">
        <v>0</v>
      </c>
      <c r="Q1200">
        <v>1308</v>
      </c>
      <c r="R1200">
        <v>4504</v>
      </c>
      <c r="S1200">
        <v>2616</v>
      </c>
      <c r="T1200">
        <v>1888</v>
      </c>
      <c r="U1200">
        <v>0.41918294849023091</v>
      </c>
      <c r="V1200" t="s">
        <v>42</v>
      </c>
    </row>
    <row r="1201" spans="1:22" x14ac:dyDescent="0.3">
      <c r="A1201" t="s">
        <v>2272</v>
      </c>
      <c r="B1201" s="33">
        <v>45491</v>
      </c>
      <c r="C1201">
        <v>2024</v>
      </c>
      <c r="D1201">
        <v>7</v>
      </c>
      <c r="E1201" t="s">
        <v>4628</v>
      </c>
      <c r="F1201" t="s">
        <v>4624</v>
      </c>
      <c r="G1201" t="s">
        <v>51</v>
      </c>
      <c r="H1201" t="s">
        <v>52</v>
      </c>
      <c r="I1201" t="s">
        <v>53</v>
      </c>
      <c r="J1201" t="s">
        <v>38</v>
      </c>
      <c r="K1201" t="s">
        <v>104</v>
      </c>
      <c r="L1201" t="s">
        <v>40</v>
      </c>
      <c r="M1201" t="s">
        <v>56</v>
      </c>
      <c r="N1201">
        <v>2</v>
      </c>
      <c r="O1201">
        <v>1404</v>
      </c>
      <c r="P1201">
        <v>0.1</v>
      </c>
      <c r="Q1201">
        <v>715</v>
      </c>
      <c r="R1201">
        <v>2527.2000000000003</v>
      </c>
      <c r="S1201">
        <v>1430</v>
      </c>
      <c r="T1201">
        <v>1097.2000000000003</v>
      </c>
      <c r="U1201">
        <v>0.43415637860082312</v>
      </c>
      <c r="V1201" t="s">
        <v>42</v>
      </c>
    </row>
    <row r="1202" spans="1:22" x14ac:dyDescent="0.3">
      <c r="A1202" t="s">
        <v>2270</v>
      </c>
      <c r="B1202" s="33">
        <v>45491</v>
      </c>
      <c r="C1202">
        <v>2024</v>
      </c>
      <c r="D1202">
        <v>7</v>
      </c>
      <c r="E1202" t="s">
        <v>4628</v>
      </c>
      <c r="F1202" t="s">
        <v>4624</v>
      </c>
      <c r="G1202" t="s">
        <v>51</v>
      </c>
      <c r="H1202" t="s">
        <v>79</v>
      </c>
      <c r="I1202" t="s">
        <v>80</v>
      </c>
      <c r="J1202" t="s">
        <v>54</v>
      </c>
      <c r="K1202" t="s">
        <v>84</v>
      </c>
      <c r="L1202" t="s">
        <v>76</v>
      </c>
      <c r="M1202" t="s">
        <v>49</v>
      </c>
      <c r="N1202">
        <v>4</v>
      </c>
      <c r="O1202">
        <v>2196</v>
      </c>
      <c r="P1202">
        <v>0</v>
      </c>
      <c r="Q1202">
        <v>1085</v>
      </c>
      <c r="R1202">
        <v>8784</v>
      </c>
      <c r="S1202">
        <v>4340</v>
      </c>
      <c r="T1202">
        <v>4444</v>
      </c>
      <c r="U1202">
        <v>0.50591985428051001</v>
      </c>
      <c r="V1202" t="s">
        <v>42</v>
      </c>
    </row>
    <row r="1203" spans="1:22" x14ac:dyDescent="0.3">
      <c r="A1203" t="s">
        <v>1288</v>
      </c>
      <c r="B1203" s="33">
        <v>45237</v>
      </c>
      <c r="C1203">
        <v>2023</v>
      </c>
      <c r="D1203">
        <v>11</v>
      </c>
      <c r="E1203" t="s">
        <v>4619</v>
      </c>
      <c r="F1203" t="s">
        <v>4616</v>
      </c>
      <c r="G1203" t="s">
        <v>51</v>
      </c>
      <c r="H1203" t="s">
        <v>52</v>
      </c>
      <c r="I1203" t="s">
        <v>53</v>
      </c>
      <c r="J1203" t="s">
        <v>81</v>
      </c>
      <c r="K1203" t="s">
        <v>146</v>
      </c>
      <c r="L1203" t="s">
        <v>76</v>
      </c>
      <c r="M1203" t="s">
        <v>49</v>
      </c>
      <c r="N1203">
        <v>2</v>
      </c>
      <c r="O1203">
        <v>9869</v>
      </c>
      <c r="P1203">
        <v>0.25</v>
      </c>
      <c r="Q1203">
        <v>5948</v>
      </c>
      <c r="R1203">
        <v>14803.5</v>
      </c>
      <c r="S1203">
        <v>11896</v>
      </c>
      <c r="T1203">
        <v>2907.5</v>
      </c>
      <c r="U1203">
        <v>0.19640625527746816</v>
      </c>
      <c r="V1203" t="s">
        <v>42</v>
      </c>
    </row>
    <row r="1204" spans="1:22" x14ac:dyDescent="0.3">
      <c r="A1204" t="s">
        <v>1289</v>
      </c>
      <c r="B1204" s="33">
        <v>45237</v>
      </c>
      <c r="C1204">
        <v>2023</v>
      </c>
      <c r="D1204">
        <v>11</v>
      </c>
      <c r="E1204" t="s">
        <v>4619</v>
      </c>
      <c r="F1204" t="s">
        <v>4616</v>
      </c>
      <c r="G1204" t="s">
        <v>51</v>
      </c>
      <c r="H1204" t="s">
        <v>106</v>
      </c>
      <c r="I1204" t="s">
        <v>107</v>
      </c>
      <c r="J1204" t="s">
        <v>81</v>
      </c>
      <c r="K1204" t="s">
        <v>94</v>
      </c>
      <c r="L1204" t="s">
        <v>40</v>
      </c>
      <c r="M1204" t="s">
        <v>49</v>
      </c>
      <c r="N1204">
        <v>2</v>
      </c>
      <c r="O1204">
        <v>30525</v>
      </c>
      <c r="P1204">
        <v>0.35</v>
      </c>
      <c r="Q1204">
        <v>20412</v>
      </c>
      <c r="R1204">
        <v>39682.5</v>
      </c>
      <c r="S1204">
        <v>40824</v>
      </c>
      <c r="T1204">
        <v>-1141.5</v>
      </c>
      <c r="U1204">
        <v>-2.8765828765828765E-2</v>
      </c>
      <c r="V1204" t="s">
        <v>42</v>
      </c>
    </row>
    <row r="1205" spans="1:22" x14ac:dyDescent="0.3">
      <c r="A1205" t="s">
        <v>1290</v>
      </c>
      <c r="B1205" s="33">
        <v>45237</v>
      </c>
      <c r="C1205">
        <v>2023</v>
      </c>
      <c r="D1205">
        <v>11</v>
      </c>
      <c r="E1205" t="s">
        <v>4619</v>
      </c>
      <c r="F1205" t="s">
        <v>4616</v>
      </c>
      <c r="G1205" t="s">
        <v>51</v>
      </c>
      <c r="H1205" t="s">
        <v>52</v>
      </c>
      <c r="I1205" t="s">
        <v>53</v>
      </c>
      <c r="J1205" t="s">
        <v>38</v>
      </c>
      <c r="K1205" t="s">
        <v>39</v>
      </c>
      <c r="L1205" t="s">
        <v>48</v>
      </c>
      <c r="M1205" t="s">
        <v>49</v>
      </c>
      <c r="N1205">
        <v>1</v>
      </c>
      <c r="O1205">
        <v>53739</v>
      </c>
      <c r="P1205">
        <v>0</v>
      </c>
      <c r="Q1205">
        <v>45788</v>
      </c>
      <c r="R1205">
        <v>53739</v>
      </c>
      <c r="S1205">
        <v>45788</v>
      </c>
      <c r="T1205">
        <v>7951</v>
      </c>
      <c r="U1205">
        <v>0.14795586073428982</v>
      </c>
      <c r="V1205" t="s">
        <v>42</v>
      </c>
    </row>
    <row r="1206" spans="1:22" x14ac:dyDescent="0.3">
      <c r="A1206" t="s">
        <v>2264</v>
      </c>
      <c r="B1206" s="33">
        <v>45489</v>
      </c>
      <c r="C1206">
        <v>2024</v>
      </c>
      <c r="D1206">
        <v>7</v>
      </c>
      <c r="E1206" t="s">
        <v>4628</v>
      </c>
      <c r="F1206" t="s">
        <v>4624</v>
      </c>
      <c r="G1206" t="s">
        <v>51</v>
      </c>
      <c r="H1206" t="s">
        <v>106</v>
      </c>
      <c r="I1206" t="s">
        <v>107</v>
      </c>
      <c r="J1206" t="s">
        <v>46</v>
      </c>
      <c r="K1206" t="s">
        <v>89</v>
      </c>
      <c r="L1206" t="s">
        <v>40</v>
      </c>
      <c r="M1206" t="s">
        <v>49</v>
      </c>
      <c r="N1206">
        <v>2</v>
      </c>
      <c r="O1206">
        <v>2261</v>
      </c>
      <c r="P1206">
        <v>0.1</v>
      </c>
      <c r="Q1206">
        <v>1317</v>
      </c>
      <c r="R1206">
        <v>4069.8</v>
      </c>
      <c r="S1206">
        <v>2634</v>
      </c>
      <c r="T1206">
        <v>1435.8000000000002</v>
      </c>
      <c r="U1206">
        <v>0.35279374907857886</v>
      </c>
      <c r="V1206" t="s">
        <v>42</v>
      </c>
    </row>
    <row r="1207" spans="1:22" x14ac:dyDescent="0.3">
      <c r="A1207" t="s">
        <v>2260</v>
      </c>
      <c r="B1207" s="33">
        <v>45487</v>
      </c>
      <c r="C1207">
        <v>2024</v>
      </c>
      <c r="D1207">
        <v>7</v>
      </c>
      <c r="E1207" t="s">
        <v>4628</v>
      </c>
      <c r="F1207" t="s">
        <v>4624</v>
      </c>
      <c r="G1207" t="s">
        <v>51</v>
      </c>
      <c r="H1207" t="s">
        <v>106</v>
      </c>
      <c r="I1207" t="s">
        <v>107</v>
      </c>
      <c r="J1207" t="s">
        <v>46</v>
      </c>
      <c r="K1207" t="s">
        <v>66</v>
      </c>
      <c r="L1207" t="s">
        <v>40</v>
      </c>
      <c r="M1207" t="s">
        <v>49</v>
      </c>
      <c r="N1207">
        <v>3</v>
      </c>
      <c r="O1207">
        <v>329</v>
      </c>
      <c r="P1207">
        <v>0.1</v>
      </c>
      <c r="Q1207">
        <v>134</v>
      </c>
      <c r="R1207">
        <v>888.30000000000007</v>
      </c>
      <c r="S1207">
        <v>402</v>
      </c>
      <c r="T1207">
        <v>486.30000000000007</v>
      </c>
      <c r="U1207">
        <v>0.54745018574805815</v>
      </c>
      <c r="V1207" t="s">
        <v>42</v>
      </c>
    </row>
    <row r="1208" spans="1:22" x14ac:dyDescent="0.3">
      <c r="A1208" t="s">
        <v>1293</v>
      </c>
      <c r="B1208" s="33">
        <v>45238</v>
      </c>
      <c r="C1208">
        <v>2023</v>
      </c>
      <c r="D1208">
        <v>11</v>
      </c>
      <c r="E1208" t="s">
        <v>4619</v>
      </c>
      <c r="F1208" t="s">
        <v>4616</v>
      </c>
      <c r="G1208" t="s">
        <v>51</v>
      </c>
      <c r="H1208" t="s">
        <v>79</v>
      </c>
      <c r="I1208" t="s">
        <v>80</v>
      </c>
      <c r="J1208" t="s">
        <v>38</v>
      </c>
      <c r="K1208" t="s">
        <v>118</v>
      </c>
      <c r="L1208" t="s">
        <v>48</v>
      </c>
      <c r="M1208" t="s">
        <v>49</v>
      </c>
      <c r="N1208">
        <v>1</v>
      </c>
      <c r="O1208">
        <v>16239</v>
      </c>
      <c r="P1208">
        <v>0.1</v>
      </c>
      <c r="Q1208">
        <v>12380</v>
      </c>
      <c r="R1208">
        <v>14615.1</v>
      </c>
      <c r="S1208">
        <v>12380</v>
      </c>
      <c r="T1208">
        <v>2235.1000000000004</v>
      </c>
      <c r="U1208">
        <v>0.15293087286436632</v>
      </c>
      <c r="V1208" t="s">
        <v>42</v>
      </c>
    </row>
    <row r="1209" spans="1:22" x14ac:dyDescent="0.3">
      <c r="A1209" t="s">
        <v>2250</v>
      </c>
      <c r="B1209" s="33">
        <v>45484</v>
      </c>
      <c r="C1209">
        <v>2024</v>
      </c>
      <c r="D1209">
        <v>7</v>
      </c>
      <c r="E1209" t="s">
        <v>4628</v>
      </c>
      <c r="F1209" t="s">
        <v>4624</v>
      </c>
      <c r="G1209" t="s">
        <v>51</v>
      </c>
      <c r="H1209" t="s">
        <v>79</v>
      </c>
      <c r="I1209" t="s">
        <v>80</v>
      </c>
      <c r="J1209" t="s">
        <v>81</v>
      </c>
      <c r="K1209" t="s">
        <v>94</v>
      </c>
      <c r="L1209" t="s">
        <v>76</v>
      </c>
      <c r="M1209" t="s">
        <v>41</v>
      </c>
      <c r="N1209">
        <v>3</v>
      </c>
      <c r="O1209">
        <v>34683</v>
      </c>
      <c r="P1209">
        <v>0.4</v>
      </c>
      <c r="Q1209">
        <v>22882</v>
      </c>
      <c r="R1209">
        <v>62429.399999999994</v>
      </c>
      <c r="S1209">
        <v>68646</v>
      </c>
      <c r="T1209">
        <v>-6216.6000000000058</v>
      </c>
      <c r="U1209">
        <v>-9.9578083403012149E-2</v>
      </c>
      <c r="V1209" t="s">
        <v>42</v>
      </c>
    </row>
    <row r="1210" spans="1:22" x14ac:dyDescent="0.3">
      <c r="A1210" t="s">
        <v>2249</v>
      </c>
      <c r="B1210" s="33">
        <v>45484</v>
      </c>
      <c r="C1210">
        <v>2024</v>
      </c>
      <c r="D1210">
        <v>7</v>
      </c>
      <c r="E1210" t="s">
        <v>4628</v>
      </c>
      <c r="F1210" t="s">
        <v>4624</v>
      </c>
      <c r="G1210" t="s">
        <v>51</v>
      </c>
      <c r="H1210" t="s">
        <v>52</v>
      </c>
      <c r="I1210" t="s">
        <v>53</v>
      </c>
      <c r="J1210" t="s">
        <v>46</v>
      </c>
      <c r="K1210" t="s">
        <v>61</v>
      </c>
      <c r="L1210" t="s">
        <v>76</v>
      </c>
      <c r="M1210" t="s">
        <v>49</v>
      </c>
      <c r="N1210">
        <v>1</v>
      </c>
      <c r="O1210">
        <v>245</v>
      </c>
      <c r="P1210">
        <v>0.05</v>
      </c>
      <c r="Q1210">
        <v>106</v>
      </c>
      <c r="R1210">
        <v>232.75</v>
      </c>
      <c r="S1210">
        <v>106</v>
      </c>
      <c r="T1210">
        <v>126.75</v>
      </c>
      <c r="U1210">
        <v>0.54457572502685281</v>
      </c>
      <c r="V1210" t="s">
        <v>42</v>
      </c>
    </row>
    <row r="1211" spans="1:22" x14ac:dyDescent="0.3">
      <c r="A1211" t="s">
        <v>2246</v>
      </c>
      <c r="B1211" s="33">
        <v>45482</v>
      </c>
      <c r="C1211">
        <v>2024</v>
      </c>
      <c r="D1211">
        <v>7</v>
      </c>
      <c r="E1211" t="s">
        <v>4628</v>
      </c>
      <c r="F1211" t="s">
        <v>4624</v>
      </c>
      <c r="G1211" t="s">
        <v>51</v>
      </c>
      <c r="H1211" t="s">
        <v>52</v>
      </c>
      <c r="I1211" t="s">
        <v>53</v>
      </c>
      <c r="J1211" t="s">
        <v>38</v>
      </c>
      <c r="K1211" t="s">
        <v>104</v>
      </c>
      <c r="L1211" t="s">
        <v>76</v>
      </c>
      <c r="M1211" t="s">
        <v>49</v>
      </c>
      <c r="N1211">
        <v>1</v>
      </c>
      <c r="O1211">
        <v>1625</v>
      </c>
      <c r="P1211">
        <v>0</v>
      </c>
      <c r="Q1211">
        <v>800</v>
      </c>
      <c r="R1211">
        <v>1625</v>
      </c>
      <c r="S1211">
        <v>800</v>
      </c>
      <c r="T1211">
        <v>825</v>
      </c>
      <c r="U1211">
        <v>0.50769230769230766</v>
      </c>
      <c r="V1211" t="s">
        <v>42</v>
      </c>
    </row>
    <row r="1212" spans="1:22" x14ac:dyDescent="0.3">
      <c r="A1212" t="s">
        <v>2245</v>
      </c>
      <c r="B1212" s="33">
        <v>45482</v>
      </c>
      <c r="C1212">
        <v>2024</v>
      </c>
      <c r="D1212">
        <v>7</v>
      </c>
      <c r="E1212" t="s">
        <v>4628</v>
      </c>
      <c r="F1212" t="s">
        <v>4624</v>
      </c>
      <c r="G1212" t="s">
        <v>51</v>
      </c>
      <c r="H1212" t="s">
        <v>106</v>
      </c>
      <c r="I1212" t="s">
        <v>107</v>
      </c>
      <c r="J1212" t="s">
        <v>46</v>
      </c>
      <c r="K1212" t="s">
        <v>47</v>
      </c>
      <c r="L1212" t="s">
        <v>48</v>
      </c>
      <c r="M1212" t="s">
        <v>41</v>
      </c>
      <c r="N1212">
        <v>1</v>
      </c>
      <c r="O1212">
        <v>491</v>
      </c>
      <c r="P1212">
        <v>0.05</v>
      </c>
      <c r="Q1212">
        <v>216</v>
      </c>
      <c r="R1212">
        <v>466.45</v>
      </c>
      <c r="S1212">
        <v>216</v>
      </c>
      <c r="T1212">
        <v>250.45</v>
      </c>
      <c r="U1212">
        <v>0.53692785936327581</v>
      </c>
      <c r="V1212" t="s">
        <v>42</v>
      </c>
    </row>
    <row r="1213" spans="1:22" x14ac:dyDescent="0.3">
      <c r="A1213" t="s">
        <v>2244</v>
      </c>
      <c r="B1213" s="33">
        <v>45482</v>
      </c>
      <c r="C1213">
        <v>2024</v>
      </c>
      <c r="D1213">
        <v>7</v>
      </c>
      <c r="E1213" t="s">
        <v>4628</v>
      </c>
      <c r="F1213" t="s">
        <v>4624</v>
      </c>
      <c r="G1213" t="s">
        <v>51</v>
      </c>
      <c r="H1213" t="s">
        <v>52</v>
      </c>
      <c r="I1213" t="s">
        <v>53</v>
      </c>
      <c r="J1213" t="s">
        <v>46</v>
      </c>
      <c r="K1213" t="s">
        <v>61</v>
      </c>
      <c r="L1213" t="s">
        <v>40</v>
      </c>
      <c r="M1213" t="s">
        <v>56</v>
      </c>
      <c r="N1213">
        <v>2</v>
      </c>
      <c r="O1213">
        <v>230</v>
      </c>
      <c r="P1213">
        <v>0.1</v>
      </c>
      <c r="Q1213">
        <v>94</v>
      </c>
      <c r="R1213">
        <v>414</v>
      </c>
      <c r="S1213">
        <v>188</v>
      </c>
      <c r="T1213">
        <v>226</v>
      </c>
      <c r="U1213">
        <v>0.54589371980676327</v>
      </c>
      <c r="V1213" t="s">
        <v>42</v>
      </c>
    </row>
    <row r="1214" spans="1:22" x14ac:dyDescent="0.3">
      <c r="A1214" t="s">
        <v>2240</v>
      </c>
      <c r="B1214" s="33">
        <v>45481</v>
      </c>
      <c r="C1214">
        <v>2024</v>
      </c>
      <c r="D1214">
        <v>7</v>
      </c>
      <c r="E1214" t="s">
        <v>4628</v>
      </c>
      <c r="F1214" t="s">
        <v>4624</v>
      </c>
      <c r="G1214" t="s">
        <v>51</v>
      </c>
      <c r="H1214" t="s">
        <v>52</v>
      </c>
      <c r="I1214" t="s">
        <v>53</v>
      </c>
      <c r="J1214" t="s">
        <v>38</v>
      </c>
      <c r="K1214" t="s">
        <v>39</v>
      </c>
      <c r="L1214" t="s">
        <v>40</v>
      </c>
      <c r="M1214" t="s">
        <v>41</v>
      </c>
      <c r="N1214">
        <v>2</v>
      </c>
      <c r="O1214">
        <v>50733</v>
      </c>
      <c r="P1214">
        <v>0.1</v>
      </c>
      <c r="Q1214">
        <v>42943</v>
      </c>
      <c r="R1214">
        <v>91319.400000000009</v>
      </c>
      <c r="S1214">
        <v>85886</v>
      </c>
      <c r="T1214">
        <v>5433.4000000000087</v>
      </c>
      <c r="U1214">
        <v>5.9498857854957524E-2</v>
      </c>
      <c r="V1214" t="s">
        <v>42</v>
      </c>
    </row>
    <row r="1215" spans="1:22" x14ac:dyDescent="0.3">
      <c r="A1215" t="s">
        <v>2238</v>
      </c>
      <c r="B1215" s="33">
        <v>45481</v>
      </c>
      <c r="C1215">
        <v>2024</v>
      </c>
      <c r="D1215">
        <v>7</v>
      </c>
      <c r="E1215" t="s">
        <v>4628</v>
      </c>
      <c r="F1215" t="s">
        <v>4624</v>
      </c>
      <c r="G1215" t="s">
        <v>51</v>
      </c>
      <c r="H1215" t="s">
        <v>106</v>
      </c>
      <c r="I1215" t="s">
        <v>107</v>
      </c>
      <c r="J1215" t="s">
        <v>38</v>
      </c>
      <c r="K1215" t="s">
        <v>104</v>
      </c>
      <c r="L1215" t="s">
        <v>76</v>
      </c>
      <c r="M1215" t="s">
        <v>49</v>
      </c>
      <c r="N1215">
        <v>3</v>
      </c>
      <c r="O1215">
        <v>1634</v>
      </c>
      <c r="P1215">
        <v>0</v>
      </c>
      <c r="Q1215">
        <v>809</v>
      </c>
      <c r="R1215">
        <v>4902</v>
      </c>
      <c r="S1215">
        <v>2427</v>
      </c>
      <c r="T1215">
        <v>2475</v>
      </c>
      <c r="U1215">
        <v>0.50489596083231336</v>
      </c>
      <c r="V1215" t="s">
        <v>42</v>
      </c>
    </row>
    <row r="1216" spans="1:22" x14ac:dyDescent="0.3">
      <c r="A1216" t="s">
        <v>1301</v>
      </c>
      <c r="B1216" s="33">
        <v>45239</v>
      </c>
      <c r="C1216">
        <v>2023</v>
      </c>
      <c r="D1216">
        <v>11</v>
      </c>
      <c r="E1216" t="s">
        <v>4619</v>
      </c>
      <c r="F1216" t="s">
        <v>4616</v>
      </c>
      <c r="G1216" t="s">
        <v>51</v>
      </c>
      <c r="H1216" t="s">
        <v>106</v>
      </c>
      <c r="I1216" t="s">
        <v>107</v>
      </c>
      <c r="J1216" t="s">
        <v>46</v>
      </c>
      <c r="K1216" t="s">
        <v>47</v>
      </c>
      <c r="L1216" t="s">
        <v>76</v>
      </c>
      <c r="M1216" t="s">
        <v>49</v>
      </c>
      <c r="N1216">
        <v>2</v>
      </c>
      <c r="O1216">
        <v>489</v>
      </c>
      <c r="P1216">
        <v>0.15</v>
      </c>
      <c r="Q1216">
        <v>221</v>
      </c>
      <c r="R1216">
        <v>831.3</v>
      </c>
      <c r="S1216">
        <v>442</v>
      </c>
      <c r="T1216">
        <v>389.29999999999995</v>
      </c>
      <c r="U1216">
        <v>0.46830265848670755</v>
      </c>
      <c r="V1216" t="s">
        <v>42</v>
      </c>
    </row>
    <row r="1217" spans="1:22" x14ac:dyDescent="0.3">
      <c r="A1217" t="s">
        <v>2231</v>
      </c>
      <c r="B1217" s="33">
        <v>45479</v>
      </c>
      <c r="C1217">
        <v>2024</v>
      </c>
      <c r="D1217">
        <v>7</v>
      </c>
      <c r="E1217" t="s">
        <v>4628</v>
      </c>
      <c r="F1217" t="s">
        <v>4624</v>
      </c>
      <c r="G1217" t="s">
        <v>51</v>
      </c>
      <c r="H1217" t="s">
        <v>106</v>
      </c>
      <c r="I1217" t="s">
        <v>107</v>
      </c>
      <c r="J1217" t="s">
        <v>81</v>
      </c>
      <c r="K1217" t="s">
        <v>146</v>
      </c>
      <c r="L1217" t="s">
        <v>48</v>
      </c>
      <c r="M1217" t="s">
        <v>49</v>
      </c>
      <c r="N1217">
        <v>1</v>
      </c>
      <c r="O1217">
        <v>9864</v>
      </c>
      <c r="P1217">
        <v>0.2</v>
      </c>
      <c r="Q1217">
        <v>5939</v>
      </c>
      <c r="R1217">
        <v>7891.2000000000007</v>
      </c>
      <c r="S1217">
        <v>5939</v>
      </c>
      <c r="T1217">
        <v>1952.2000000000007</v>
      </c>
      <c r="U1217">
        <v>0.24738949716139505</v>
      </c>
      <c r="V1217" t="s">
        <v>42</v>
      </c>
    </row>
    <row r="1218" spans="1:22" x14ac:dyDescent="0.3">
      <c r="A1218" t="s">
        <v>2230</v>
      </c>
      <c r="B1218" s="33">
        <v>45479</v>
      </c>
      <c r="C1218">
        <v>2024</v>
      </c>
      <c r="D1218">
        <v>7</v>
      </c>
      <c r="E1218" t="s">
        <v>4628</v>
      </c>
      <c r="F1218" t="s">
        <v>4624</v>
      </c>
      <c r="G1218" t="s">
        <v>51</v>
      </c>
      <c r="H1218" t="s">
        <v>79</v>
      </c>
      <c r="I1218" t="s">
        <v>80</v>
      </c>
      <c r="J1218" t="s">
        <v>54</v>
      </c>
      <c r="K1218" t="s">
        <v>84</v>
      </c>
      <c r="L1218" t="s">
        <v>40</v>
      </c>
      <c r="M1218" t="s">
        <v>49</v>
      </c>
      <c r="N1218">
        <v>4</v>
      </c>
      <c r="O1218">
        <v>2495</v>
      </c>
      <c r="P1218">
        <v>0.05</v>
      </c>
      <c r="Q1218">
        <v>1258</v>
      </c>
      <c r="R1218">
        <v>9481</v>
      </c>
      <c r="S1218">
        <v>5032</v>
      </c>
      <c r="T1218">
        <v>4449</v>
      </c>
      <c r="U1218">
        <v>0.46925429806982388</v>
      </c>
      <c r="V1218" t="s">
        <v>42</v>
      </c>
    </row>
    <row r="1219" spans="1:22" x14ac:dyDescent="0.3">
      <c r="A1219" t="s">
        <v>2229</v>
      </c>
      <c r="B1219" s="33">
        <v>45479</v>
      </c>
      <c r="C1219">
        <v>2024</v>
      </c>
      <c r="D1219">
        <v>7</v>
      </c>
      <c r="E1219" t="s">
        <v>4628</v>
      </c>
      <c r="F1219" t="s">
        <v>4624</v>
      </c>
      <c r="G1219" t="s">
        <v>51</v>
      </c>
      <c r="H1219" t="s">
        <v>79</v>
      </c>
      <c r="I1219" t="s">
        <v>80</v>
      </c>
      <c r="J1219" t="s">
        <v>38</v>
      </c>
      <c r="K1219" t="s">
        <v>104</v>
      </c>
      <c r="L1219" t="s">
        <v>40</v>
      </c>
      <c r="M1219" t="s">
        <v>41</v>
      </c>
      <c r="N1219">
        <v>4</v>
      </c>
      <c r="O1219">
        <v>1429</v>
      </c>
      <c r="P1219">
        <v>0.2</v>
      </c>
      <c r="Q1219">
        <v>703</v>
      </c>
      <c r="R1219">
        <v>4572.8</v>
      </c>
      <c r="S1219">
        <v>2812</v>
      </c>
      <c r="T1219">
        <v>1760.8000000000002</v>
      </c>
      <c r="U1219">
        <v>0.38505948215535341</v>
      </c>
      <c r="V1219" t="s">
        <v>42</v>
      </c>
    </row>
    <row r="1220" spans="1:22" x14ac:dyDescent="0.3">
      <c r="A1220" t="s">
        <v>2228</v>
      </c>
      <c r="B1220" s="33">
        <v>45478</v>
      </c>
      <c r="C1220">
        <v>2024</v>
      </c>
      <c r="D1220">
        <v>7</v>
      </c>
      <c r="E1220" t="s">
        <v>4628</v>
      </c>
      <c r="F1220" t="s">
        <v>4624</v>
      </c>
      <c r="G1220" t="s">
        <v>51</v>
      </c>
      <c r="H1220" t="s">
        <v>52</v>
      </c>
      <c r="I1220" t="s">
        <v>53</v>
      </c>
      <c r="J1220" t="s">
        <v>54</v>
      </c>
      <c r="K1220" t="s">
        <v>84</v>
      </c>
      <c r="L1220" t="s">
        <v>40</v>
      </c>
      <c r="M1220" t="s">
        <v>56</v>
      </c>
      <c r="N1220">
        <v>2</v>
      </c>
      <c r="O1220">
        <v>2526</v>
      </c>
      <c r="P1220">
        <v>0.1</v>
      </c>
      <c r="Q1220">
        <v>1235</v>
      </c>
      <c r="R1220">
        <v>4546.8</v>
      </c>
      <c r="S1220">
        <v>2470</v>
      </c>
      <c r="T1220">
        <v>2076.8000000000002</v>
      </c>
      <c r="U1220">
        <v>0.45676079880355419</v>
      </c>
      <c r="V1220" t="s">
        <v>42</v>
      </c>
    </row>
    <row r="1221" spans="1:22" x14ac:dyDescent="0.3">
      <c r="A1221" t="s">
        <v>2225</v>
      </c>
      <c r="B1221" s="33">
        <v>45478</v>
      </c>
      <c r="C1221">
        <v>2024</v>
      </c>
      <c r="D1221">
        <v>7</v>
      </c>
      <c r="E1221" t="s">
        <v>4628</v>
      </c>
      <c r="F1221" t="s">
        <v>4624</v>
      </c>
      <c r="G1221" t="s">
        <v>51</v>
      </c>
      <c r="H1221" t="s">
        <v>106</v>
      </c>
      <c r="I1221" t="s">
        <v>107</v>
      </c>
      <c r="J1221" t="s">
        <v>38</v>
      </c>
      <c r="K1221" t="s">
        <v>39</v>
      </c>
      <c r="L1221" t="s">
        <v>40</v>
      </c>
      <c r="M1221" t="s">
        <v>49</v>
      </c>
      <c r="N1221">
        <v>1</v>
      </c>
      <c r="O1221">
        <v>51624</v>
      </c>
      <c r="P1221">
        <v>0.05</v>
      </c>
      <c r="Q1221">
        <v>43268</v>
      </c>
      <c r="R1221">
        <v>49042.799999999996</v>
      </c>
      <c r="S1221">
        <v>43268</v>
      </c>
      <c r="T1221">
        <v>5774.7999999999956</v>
      </c>
      <c r="U1221">
        <v>0.11775021002063496</v>
      </c>
      <c r="V1221" t="s">
        <v>42</v>
      </c>
    </row>
    <row r="1222" spans="1:22" x14ac:dyDescent="0.3">
      <c r="A1222" t="s">
        <v>2223</v>
      </c>
      <c r="B1222" s="33">
        <v>45477</v>
      </c>
      <c r="C1222">
        <v>2024</v>
      </c>
      <c r="D1222">
        <v>7</v>
      </c>
      <c r="E1222" t="s">
        <v>4628</v>
      </c>
      <c r="F1222" t="s">
        <v>4624</v>
      </c>
      <c r="G1222" t="s">
        <v>51</v>
      </c>
      <c r="H1222" t="s">
        <v>106</v>
      </c>
      <c r="I1222" t="s">
        <v>107</v>
      </c>
      <c r="J1222" t="s">
        <v>46</v>
      </c>
      <c r="K1222" t="s">
        <v>66</v>
      </c>
      <c r="L1222" t="s">
        <v>40</v>
      </c>
      <c r="M1222" t="s">
        <v>56</v>
      </c>
      <c r="N1222">
        <v>3</v>
      </c>
      <c r="O1222">
        <v>322</v>
      </c>
      <c r="P1222">
        <v>0</v>
      </c>
      <c r="Q1222">
        <v>131</v>
      </c>
      <c r="R1222">
        <v>966</v>
      </c>
      <c r="S1222">
        <v>393</v>
      </c>
      <c r="T1222">
        <v>573</v>
      </c>
      <c r="U1222">
        <v>0.59316770186335399</v>
      </c>
      <c r="V1222" t="s">
        <v>42</v>
      </c>
    </row>
    <row r="1223" spans="1:22" x14ac:dyDescent="0.3">
      <c r="A1223" t="s">
        <v>1308</v>
      </c>
      <c r="B1223" s="33">
        <v>45240</v>
      </c>
      <c r="C1223">
        <v>2023</v>
      </c>
      <c r="D1223">
        <v>11</v>
      </c>
      <c r="E1223" t="s">
        <v>4619</v>
      </c>
      <c r="F1223" t="s">
        <v>4616</v>
      </c>
      <c r="G1223" t="s">
        <v>51</v>
      </c>
      <c r="H1223" t="s">
        <v>79</v>
      </c>
      <c r="I1223" t="s">
        <v>80</v>
      </c>
      <c r="J1223" t="s">
        <v>81</v>
      </c>
      <c r="K1223" t="s">
        <v>130</v>
      </c>
      <c r="L1223" t="s">
        <v>40</v>
      </c>
      <c r="M1223" t="s">
        <v>49</v>
      </c>
      <c r="N1223">
        <v>1</v>
      </c>
      <c r="O1223">
        <v>13729</v>
      </c>
      <c r="P1223">
        <v>0.3</v>
      </c>
      <c r="Q1223">
        <v>8278</v>
      </c>
      <c r="R1223">
        <v>9610.2999999999993</v>
      </c>
      <c r="S1223">
        <v>8278</v>
      </c>
      <c r="T1223">
        <v>1332.2999999999993</v>
      </c>
      <c r="U1223">
        <v>0.13863250887069076</v>
      </c>
      <c r="V1223" t="s">
        <v>42</v>
      </c>
    </row>
    <row r="1224" spans="1:22" x14ac:dyDescent="0.3">
      <c r="A1224" t="s">
        <v>2221</v>
      </c>
      <c r="B1224" s="33">
        <v>45477</v>
      </c>
      <c r="C1224">
        <v>2024</v>
      </c>
      <c r="D1224">
        <v>7</v>
      </c>
      <c r="E1224" t="s">
        <v>4628</v>
      </c>
      <c r="F1224" t="s">
        <v>4624</v>
      </c>
      <c r="G1224" t="s">
        <v>51</v>
      </c>
      <c r="H1224" t="s">
        <v>79</v>
      </c>
      <c r="I1224" t="s">
        <v>80</v>
      </c>
      <c r="J1224" t="s">
        <v>46</v>
      </c>
      <c r="K1224" t="s">
        <v>66</v>
      </c>
      <c r="L1224" t="s">
        <v>40</v>
      </c>
      <c r="M1224" t="s">
        <v>49</v>
      </c>
      <c r="N1224">
        <v>1</v>
      </c>
      <c r="O1224">
        <v>305</v>
      </c>
      <c r="P1224">
        <v>0.15</v>
      </c>
      <c r="Q1224">
        <v>119</v>
      </c>
      <c r="R1224">
        <v>259.25</v>
      </c>
      <c r="S1224">
        <v>119</v>
      </c>
      <c r="T1224">
        <v>140.25</v>
      </c>
      <c r="U1224">
        <v>0.54098360655737709</v>
      </c>
      <c r="V1224" t="s">
        <v>42</v>
      </c>
    </row>
    <row r="1225" spans="1:22" x14ac:dyDescent="0.3">
      <c r="A1225" t="s">
        <v>2219</v>
      </c>
      <c r="B1225" s="33">
        <v>45476</v>
      </c>
      <c r="C1225">
        <v>2024</v>
      </c>
      <c r="D1225">
        <v>7</v>
      </c>
      <c r="E1225" t="s">
        <v>4628</v>
      </c>
      <c r="F1225" t="s">
        <v>4624</v>
      </c>
      <c r="G1225" t="s">
        <v>51</v>
      </c>
      <c r="H1225" t="s">
        <v>52</v>
      </c>
      <c r="I1225" t="s">
        <v>53</v>
      </c>
      <c r="J1225" t="s">
        <v>54</v>
      </c>
      <c r="K1225" t="s">
        <v>99</v>
      </c>
      <c r="L1225" t="s">
        <v>40</v>
      </c>
      <c r="M1225" t="s">
        <v>56</v>
      </c>
      <c r="N1225">
        <v>2</v>
      </c>
      <c r="O1225">
        <v>1920</v>
      </c>
      <c r="P1225">
        <v>0.1</v>
      </c>
      <c r="Q1225">
        <v>1023</v>
      </c>
      <c r="R1225">
        <v>3456</v>
      </c>
      <c r="S1225">
        <v>2046</v>
      </c>
      <c r="T1225">
        <v>1410</v>
      </c>
      <c r="U1225">
        <v>0.4079861111111111</v>
      </c>
      <c r="V1225" t="s">
        <v>42</v>
      </c>
    </row>
    <row r="1226" spans="1:22" x14ac:dyDescent="0.3">
      <c r="A1226" t="s">
        <v>1311</v>
      </c>
      <c r="B1226" s="33">
        <v>45240</v>
      </c>
      <c r="C1226">
        <v>2023</v>
      </c>
      <c r="D1226">
        <v>11</v>
      </c>
      <c r="E1226" t="s">
        <v>4619</v>
      </c>
      <c r="F1226" t="s">
        <v>4616</v>
      </c>
      <c r="G1226" t="s">
        <v>51</v>
      </c>
      <c r="H1226" t="s">
        <v>106</v>
      </c>
      <c r="I1226" t="s">
        <v>107</v>
      </c>
      <c r="J1226" t="s">
        <v>46</v>
      </c>
      <c r="K1226" t="s">
        <v>66</v>
      </c>
      <c r="L1226" t="s">
        <v>40</v>
      </c>
      <c r="M1226" t="s">
        <v>49</v>
      </c>
      <c r="N1226">
        <v>4</v>
      </c>
      <c r="O1226">
        <v>319</v>
      </c>
      <c r="P1226">
        <v>0.1</v>
      </c>
      <c r="Q1226">
        <v>128</v>
      </c>
      <c r="R1226">
        <v>1148.4000000000001</v>
      </c>
      <c r="S1226">
        <v>512</v>
      </c>
      <c r="T1226">
        <v>636.40000000000009</v>
      </c>
      <c r="U1226">
        <v>0.55416231278300243</v>
      </c>
      <c r="V1226" t="s">
        <v>42</v>
      </c>
    </row>
    <row r="1227" spans="1:22" x14ac:dyDescent="0.3">
      <c r="A1227" t="s">
        <v>2217</v>
      </c>
      <c r="B1227" s="33">
        <v>45476</v>
      </c>
      <c r="C1227">
        <v>2024</v>
      </c>
      <c r="D1227">
        <v>7</v>
      </c>
      <c r="E1227" t="s">
        <v>4628</v>
      </c>
      <c r="F1227" t="s">
        <v>4624</v>
      </c>
      <c r="G1227" t="s">
        <v>51</v>
      </c>
      <c r="H1227" t="s">
        <v>106</v>
      </c>
      <c r="I1227" t="s">
        <v>107</v>
      </c>
      <c r="J1227" t="s">
        <v>38</v>
      </c>
      <c r="K1227" t="s">
        <v>104</v>
      </c>
      <c r="L1227" t="s">
        <v>40</v>
      </c>
      <c r="M1227" t="s">
        <v>56</v>
      </c>
      <c r="N1227">
        <v>1</v>
      </c>
      <c r="O1227">
        <v>1358</v>
      </c>
      <c r="P1227">
        <v>0.1</v>
      </c>
      <c r="Q1227">
        <v>694</v>
      </c>
      <c r="R1227">
        <v>1222.2</v>
      </c>
      <c r="S1227">
        <v>694</v>
      </c>
      <c r="T1227">
        <v>528.20000000000005</v>
      </c>
      <c r="U1227">
        <v>0.43217149402716415</v>
      </c>
      <c r="V1227" t="s">
        <v>42</v>
      </c>
    </row>
    <row r="1228" spans="1:22" x14ac:dyDescent="0.3">
      <c r="A1228" t="s">
        <v>2212</v>
      </c>
      <c r="B1228" s="33">
        <v>45475</v>
      </c>
      <c r="C1228">
        <v>2024</v>
      </c>
      <c r="D1228">
        <v>7</v>
      </c>
      <c r="E1228" t="s">
        <v>4628</v>
      </c>
      <c r="F1228" t="s">
        <v>4624</v>
      </c>
      <c r="G1228" t="s">
        <v>51</v>
      </c>
      <c r="H1228" t="s">
        <v>52</v>
      </c>
      <c r="I1228" t="s">
        <v>53</v>
      </c>
      <c r="J1228" t="s">
        <v>46</v>
      </c>
      <c r="K1228" t="s">
        <v>66</v>
      </c>
      <c r="L1228" t="s">
        <v>40</v>
      </c>
      <c r="M1228" t="s">
        <v>49</v>
      </c>
      <c r="N1228">
        <v>3</v>
      </c>
      <c r="O1228">
        <v>297</v>
      </c>
      <c r="P1228">
        <v>0.05</v>
      </c>
      <c r="Q1228">
        <v>117</v>
      </c>
      <c r="R1228">
        <v>846.44999999999993</v>
      </c>
      <c r="S1228">
        <v>351</v>
      </c>
      <c r="T1228">
        <v>495.44999999999993</v>
      </c>
      <c r="U1228">
        <v>0.58532695374800636</v>
      </c>
      <c r="V1228" t="s">
        <v>42</v>
      </c>
    </row>
    <row r="1229" spans="1:22" x14ac:dyDescent="0.3">
      <c r="A1229" t="s">
        <v>2209</v>
      </c>
      <c r="B1229" s="33">
        <v>45474</v>
      </c>
      <c r="C1229">
        <v>2024</v>
      </c>
      <c r="D1229">
        <v>7</v>
      </c>
      <c r="E1229" t="s">
        <v>4628</v>
      </c>
      <c r="F1229" t="s">
        <v>4624</v>
      </c>
      <c r="G1229" t="s">
        <v>51</v>
      </c>
      <c r="H1229" t="s">
        <v>79</v>
      </c>
      <c r="I1229" t="s">
        <v>80</v>
      </c>
      <c r="J1229" t="s">
        <v>54</v>
      </c>
      <c r="K1229" t="s">
        <v>84</v>
      </c>
      <c r="L1229" t="s">
        <v>40</v>
      </c>
      <c r="M1229" t="s">
        <v>49</v>
      </c>
      <c r="N1229">
        <v>2</v>
      </c>
      <c r="O1229">
        <v>2560</v>
      </c>
      <c r="P1229">
        <v>0</v>
      </c>
      <c r="Q1229">
        <v>1281</v>
      </c>
      <c r="R1229">
        <v>5120</v>
      </c>
      <c r="S1229">
        <v>2562</v>
      </c>
      <c r="T1229">
        <v>2558</v>
      </c>
      <c r="U1229">
        <v>0.49960937500000002</v>
      </c>
      <c r="V1229" t="s">
        <v>42</v>
      </c>
    </row>
    <row r="1230" spans="1:22" x14ac:dyDescent="0.3">
      <c r="A1230" t="s">
        <v>2208</v>
      </c>
      <c r="B1230" s="33">
        <v>45474</v>
      </c>
      <c r="C1230">
        <v>2024</v>
      </c>
      <c r="D1230">
        <v>7</v>
      </c>
      <c r="E1230" t="s">
        <v>4628</v>
      </c>
      <c r="F1230" t="s">
        <v>4624</v>
      </c>
      <c r="G1230" t="s">
        <v>51</v>
      </c>
      <c r="H1230" t="s">
        <v>106</v>
      </c>
      <c r="I1230" t="s">
        <v>107</v>
      </c>
      <c r="J1230" t="s">
        <v>46</v>
      </c>
      <c r="K1230" t="s">
        <v>61</v>
      </c>
      <c r="L1230" t="s">
        <v>76</v>
      </c>
      <c r="M1230" t="s">
        <v>56</v>
      </c>
      <c r="N1230">
        <v>8</v>
      </c>
      <c r="O1230">
        <v>269</v>
      </c>
      <c r="P1230">
        <v>0.05</v>
      </c>
      <c r="Q1230">
        <v>110</v>
      </c>
      <c r="R1230">
        <v>2044.3999999999999</v>
      </c>
      <c r="S1230">
        <v>880</v>
      </c>
      <c r="T1230">
        <v>1164.3999999999999</v>
      </c>
      <c r="U1230">
        <v>0.56955585990999802</v>
      </c>
      <c r="V1230" t="s">
        <v>42</v>
      </c>
    </row>
    <row r="1231" spans="1:22" x14ac:dyDescent="0.3">
      <c r="A1231" t="s">
        <v>1316</v>
      </c>
      <c r="B1231" s="33">
        <v>45241</v>
      </c>
      <c r="C1231">
        <v>2023</v>
      </c>
      <c r="D1231">
        <v>11</v>
      </c>
      <c r="E1231" t="s">
        <v>4619</v>
      </c>
      <c r="F1231" t="s">
        <v>4616</v>
      </c>
      <c r="G1231" t="s">
        <v>51</v>
      </c>
      <c r="H1231" t="s">
        <v>79</v>
      </c>
      <c r="I1231" t="s">
        <v>80</v>
      </c>
      <c r="J1231" t="s">
        <v>81</v>
      </c>
      <c r="K1231" t="s">
        <v>130</v>
      </c>
      <c r="L1231" t="s">
        <v>40</v>
      </c>
      <c r="M1231" t="s">
        <v>41</v>
      </c>
      <c r="N1231">
        <v>2</v>
      </c>
      <c r="O1231">
        <v>13540</v>
      </c>
      <c r="P1231">
        <v>0.4</v>
      </c>
      <c r="Q1231">
        <v>8175</v>
      </c>
      <c r="R1231">
        <v>16248</v>
      </c>
      <c r="S1231">
        <v>16350</v>
      </c>
      <c r="T1231">
        <v>-102</v>
      </c>
      <c r="U1231">
        <v>-6.2776957163958643E-3</v>
      </c>
      <c r="V1231" t="s">
        <v>42</v>
      </c>
    </row>
    <row r="1232" spans="1:22" x14ac:dyDescent="0.3">
      <c r="A1232" t="s">
        <v>1317</v>
      </c>
      <c r="B1232" s="33">
        <v>45242</v>
      </c>
      <c r="C1232">
        <v>2023</v>
      </c>
      <c r="D1232">
        <v>11</v>
      </c>
      <c r="E1232" t="s">
        <v>4619</v>
      </c>
      <c r="F1232" t="s">
        <v>4616</v>
      </c>
      <c r="G1232" t="s">
        <v>51</v>
      </c>
      <c r="H1232" t="s">
        <v>106</v>
      </c>
      <c r="I1232" t="s">
        <v>107</v>
      </c>
      <c r="J1232" t="s">
        <v>38</v>
      </c>
      <c r="K1232" t="s">
        <v>39</v>
      </c>
      <c r="L1232" t="s">
        <v>76</v>
      </c>
      <c r="M1232" t="s">
        <v>49</v>
      </c>
      <c r="N1232">
        <v>1</v>
      </c>
      <c r="O1232">
        <v>53992</v>
      </c>
      <c r="P1232">
        <v>0.05</v>
      </c>
      <c r="Q1232">
        <v>47211</v>
      </c>
      <c r="R1232">
        <v>51292.399999999994</v>
      </c>
      <c r="S1232">
        <v>47211</v>
      </c>
      <c r="T1232">
        <v>4081.3999999999942</v>
      </c>
      <c r="U1232">
        <v>7.9571242523258701E-2</v>
      </c>
      <c r="V1232" t="s">
        <v>42</v>
      </c>
    </row>
    <row r="1233" spans="1:22" x14ac:dyDescent="0.3">
      <c r="A1233" t="s">
        <v>2207</v>
      </c>
      <c r="B1233" s="33">
        <v>45473</v>
      </c>
      <c r="C1233">
        <v>2024</v>
      </c>
      <c r="D1233">
        <v>6</v>
      </c>
      <c r="E1233" t="s">
        <v>4630</v>
      </c>
      <c r="F1233" t="s">
        <v>4626</v>
      </c>
      <c r="G1233" t="s">
        <v>51</v>
      </c>
      <c r="H1233" t="s">
        <v>106</v>
      </c>
      <c r="I1233" t="s">
        <v>107</v>
      </c>
      <c r="J1233" t="s">
        <v>38</v>
      </c>
      <c r="K1233" t="s">
        <v>39</v>
      </c>
      <c r="L1233" t="s">
        <v>40</v>
      </c>
      <c r="M1233" t="s">
        <v>56</v>
      </c>
      <c r="N1233">
        <v>1</v>
      </c>
      <c r="O1233">
        <v>56981</v>
      </c>
      <c r="P1233">
        <v>0.05</v>
      </c>
      <c r="Q1233">
        <v>49506</v>
      </c>
      <c r="R1233">
        <v>54131.95</v>
      </c>
      <c r="S1233">
        <v>49506</v>
      </c>
      <c r="T1233">
        <v>4625.9499999999971</v>
      </c>
      <c r="U1233">
        <v>8.545692516157273E-2</v>
      </c>
      <c r="V1233" t="s">
        <v>42</v>
      </c>
    </row>
    <row r="1234" spans="1:22" x14ac:dyDescent="0.3">
      <c r="A1234" t="s">
        <v>1319</v>
      </c>
      <c r="B1234" s="33">
        <v>45242</v>
      </c>
      <c r="C1234">
        <v>2023</v>
      </c>
      <c r="D1234">
        <v>11</v>
      </c>
      <c r="E1234" t="s">
        <v>4619</v>
      </c>
      <c r="F1234" t="s">
        <v>4616</v>
      </c>
      <c r="G1234" t="s">
        <v>51</v>
      </c>
      <c r="H1234" t="s">
        <v>52</v>
      </c>
      <c r="I1234" t="s">
        <v>53</v>
      </c>
      <c r="J1234" t="s">
        <v>38</v>
      </c>
      <c r="K1234" t="s">
        <v>75</v>
      </c>
      <c r="L1234" t="s">
        <v>76</v>
      </c>
      <c r="M1234" t="s">
        <v>56</v>
      </c>
      <c r="N1234">
        <v>1</v>
      </c>
      <c r="O1234">
        <v>11698</v>
      </c>
      <c r="P1234">
        <v>0.1</v>
      </c>
      <c r="Q1234">
        <v>8478</v>
      </c>
      <c r="R1234">
        <v>10528.2</v>
      </c>
      <c r="S1234">
        <v>8478</v>
      </c>
      <c r="T1234">
        <v>2050.2000000000007</v>
      </c>
      <c r="U1234">
        <v>0.19473414258847671</v>
      </c>
      <c r="V1234" t="s">
        <v>42</v>
      </c>
    </row>
    <row r="1235" spans="1:22" x14ac:dyDescent="0.3">
      <c r="A1235" t="s">
        <v>2206</v>
      </c>
      <c r="B1235" s="33">
        <v>45473</v>
      </c>
      <c r="C1235">
        <v>2024</v>
      </c>
      <c r="D1235">
        <v>6</v>
      </c>
      <c r="E1235" t="s">
        <v>4630</v>
      </c>
      <c r="F1235" t="s">
        <v>4626</v>
      </c>
      <c r="G1235" t="s">
        <v>51</v>
      </c>
      <c r="H1235" t="s">
        <v>79</v>
      </c>
      <c r="I1235" t="s">
        <v>80</v>
      </c>
      <c r="J1235" t="s">
        <v>81</v>
      </c>
      <c r="K1235" t="s">
        <v>94</v>
      </c>
      <c r="L1235" t="s">
        <v>40</v>
      </c>
      <c r="M1235" t="s">
        <v>49</v>
      </c>
      <c r="N1235">
        <v>3</v>
      </c>
      <c r="O1235">
        <v>29184</v>
      </c>
      <c r="P1235">
        <v>0.25</v>
      </c>
      <c r="Q1235">
        <v>20264</v>
      </c>
      <c r="R1235">
        <v>65664</v>
      </c>
      <c r="S1235">
        <v>60792</v>
      </c>
      <c r="T1235">
        <v>4872</v>
      </c>
      <c r="U1235">
        <v>7.4195906432748537E-2</v>
      </c>
      <c r="V1235" t="s">
        <v>42</v>
      </c>
    </row>
    <row r="1236" spans="1:22" x14ac:dyDescent="0.3">
      <c r="A1236" t="s">
        <v>2204</v>
      </c>
      <c r="B1236" s="33">
        <v>45473</v>
      </c>
      <c r="C1236">
        <v>2024</v>
      </c>
      <c r="D1236">
        <v>6</v>
      </c>
      <c r="E1236" t="s">
        <v>4630</v>
      </c>
      <c r="F1236" t="s">
        <v>4626</v>
      </c>
      <c r="G1236" t="s">
        <v>51</v>
      </c>
      <c r="H1236" t="s">
        <v>79</v>
      </c>
      <c r="I1236" t="s">
        <v>80</v>
      </c>
      <c r="J1236" t="s">
        <v>81</v>
      </c>
      <c r="K1236" t="s">
        <v>130</v>
      </c>
      <c r="L1236" t="s">
        <v>48</v>
      </c>
      <c r="M1236" t="s">
        <v>56</v>
      </c>
      <c r="N1236">
        <v>5</v>
      </c>
      <c r="O1236">
        <v>14102</v>
      </c>
      <c r="P1236">
        <v>0.35</v>
      </c>
      <c r="Q1236">
        <v>8477</v>
      </c>
      <c r="R1236">
        <v>45831.5</v>
      </c>
      <c r="S1236">
        <v>42385</v>
      </c>
      <c r="T1236">
        <v>3446.5</v>
      </c>
      <c r="U1236">
        <v>7.5199371611228083E-2</v>
      </c>
      <c r="V1236" t="s">
        <v>42</v>
      </c>
    </row>
    <row r="1237" spans="1:22" x14ac:dyDescent="0.3">
      <c r="A1237" t="s">
        <v>2198</v>
      </c>
      <c r="B1237" s="33">
        <v>45470</v>
      </c>
      <c r="C1237">
        <v>2024</v>
      </c>
      <c r="D1237">
        <v>6</v>
      </c>
      <c r="E1237" t="s">
        <v>4630</v>
      </c>
      <c r="F1237" t="s">
        <v>4626</v>
      </c>
      <c r="G1237" t="s">
        <v>51</v>
      </c>
      <c r="H1237" t="s">
        <v>79</v>
      </c>
      <c r="I1237" t="s">
        <v>80</v>
      </c>
      <c r="J1237" t="s">
        <v>38</v>
      </c>
      <c r="K1237" t="s">
        <v>75</v>
      </c>
      <c r="L1237" t="s">
        <v>76</v>
      </c>
      <c r="M1237" t="s">
        <v>49</v>
      </c>
      <c r="N1237">
        <v>1</v>
      </c>
      <c r="O1237">
        <v>9998</v>
      </c>
      <c r="P1237">
        <v>0.1</v>
      </c>
      <c r="Q1237">
        <v>7560</v>
      </c>
      <c r="R1237">
        <v>8998.2000000000007</v>
      </c>
      <c r="S1237">
        <v>7560</v>
      </c>
      <c r="T1237">
        <v>1438.2000000000007</v>
      </c>
      <c r="U1237">
        <v>0.15983196639327873</v>
      </c>
      <c r="V1237" t="s">
        <v>42</v>
      </c>
    </row>
    <row r="1238" spans="1:22" x14ac:dyDescent="0.3">
      <c r="A1238" t="s">
        <v>1323</v>
      </c>
      <c r="B1238" s="33">
        <v>45243</v>
      </c>
      <c r="C1238">
        <v>2023</v>
      </c>
      <c r="D1238">
        <v>11</v>
      </c>
      <c r="E1238" t="s">
        <v>4619</v>
      </c>
      <c r="F1238" t="s">
        <v>4616</v>
      </c>
      <c r="G1238" t="s">
        <v>51</v>
      </c>
      <c r="H1238" t="s">
        <v>79</v>
      </c>
      <c r="I1238" t="s">
        <v>80</v>
      </c>
      <c r="J1238" t="s">
        <v>38</v>
      </c>
      <c r="K1238" t="s">
        <v>39</v>
      </c>
      <c r="L1238" t="s">
        <v>40</v>
      </c>
      <c r="M1238" t="s">
        <v>49</v>
      </c>
      <c r="N1238">
        <v>1</v>
      </c>
      <c r="O1238">
        <v>48474</v>
      </c>
      <c r="P1238">
        <v>0</v>
      </c>
      <c r="Q1238">
        <v>41593</v>
      </c>
      <c r="R1238">
        <v>48474</v>
      </c>
      <c r="S1238">
        <v>41593</v>
      </c>
      <c r="T1238">
        <v>6881</v>
      </c>
      <c r="U1238">
        <v>0.14195238684655692</v>
      </c>
      <c r="V1238" t="s">
        <v>42</v>
      </c>
    </row>
    <row r="1239" spans="1:22" x14ac:dyDescent="0.3">
      <c r="A1239" t="s">
        <v>1324</v>
      </c>
      <c r="B1239" s="33">
        <v>45243</v>
      </c>
      <c r="C1239">
        <v>2023</v>
      </c>
      <c r="D1239">
        <v>11</v>
      </c>
      <c r="E1239" t="s">
        <v>4619</v>
      </c>
      <c r="F1239" t="s">
        <v>4616</v>
      </c>
      <c r="G1239" t="s">
        <v>51</v>
      </c>
      <c r="H1239" t="s">
        <v>79</v>
      </c>
      <c r="I1239" t="s">
        <v>80</v>
      </c>
      <c r="J1239" t="s">
        <v>81</v>
      </c>
      <c r="K1239" t="s">
        <v>82</v>
      </c>
      <c r="L1239" t="s">
        <v>40</v>
      </c>
      <c r="M1239" t="s">
        <v>56</v>
      </c>
      <c r="N1239">
        <v>5</v>
      </c>
      <c r="O1239">
        <v>6790</v>
      </c>
      <c r="P1239">
        <v>0.35</v>
      </c>
      <c r="Q1239">
        <v>3730</v>
      </c>
      <c r="R1239">
        <v>22067.5</v>
      </c>
      <c r="S1239">
        <v>18650</v>
      </c>
      <c r="T1239">
        <v>3417.5</v>
      </c>
      <c r="U1239">
        <v>0.15486575280389714</v>
      </c>
      <c r="V1239" t="s">
        <v>42</v>
      </c>
    </row>
    <row r="1240" spans="1:22" x14ac:dyDescent="0.3">
      <c r="A1240" t="s">
        <v>1325</v>
      </c>
      <c r="B1240" s="33">
        <v>45243</v>
      </c>
      <c r="C1240">
        <v>2023</v>
      </c>
      <c r="D1240">
        <v>11</v>
      </c>
      <c r="E1240" t="s">
        <v>4619</v>
      </c>
      <c r="F1240" t="s">
        <v>4616</v>
      </c>
      <c r="G1240" t="s">
        <v>51</v>
      </c>
      <c r="H1240" t="s">
        <v>79</v>
      </c>
      <c r="I1240" t="s">
        <v>80</v>
      </c>
      <c r="J1240" t="s">
        <v>46</v>
      </c>
      <c r="K1240" t="s">
        <v>61</v>
      </c>
      <c r="L1240" t="s">
        <v>76</v>
      </c>
      <c r="M1240" t="s">
        <v>49</v>
      </c>
      <c r="N1240">
        <v>1</v>
      </c>
      <c r="O1240">
        <v>258</v>
      </c>
      <c r="P1240">
        <v>0.15</v>
      </c>
      <c r="Q1240">
        <v>111</v>
      </c>
      <c r="R1240">
        <v>219.29999999999998</v>
      </c>
      <c r="S1240">
        <v>111</v>
      </c>
      <c r="T1240">
        <v>108.29999999999998</v>
      </c>
      <c r="U1240">
        <v>0.493844049247606</v>
      </c>
      <c r="V1240" t="s">
        <v>42</v>
      </c>
    </row>
    <row r="1241" spans="1:22" x14ac:dyDescent="0.3">
      <c r="A1241" t="s">
        <v>2197</v>
      </c>
      <c r="B1241" s="33">
        <v>45469</v>
      </c>
      <c r="C1241">
        <v>2024</v>
      </c>
      <c r="D1241">
        <v>6</v>
      </c>
      <c r="E1241" t="s">
        <v>4630</v>
      </c>
      <c r="F1241" t="s">
        <v>4626</v>
      </c>
      <c r="G1241" t="s">
        <v>51</v>
      </c>
      <c r="H1241" t="s">
        <v>79</v>
      </c>
      <c r="I1241" t="s">
        <v>80</v>
      </c>
      <c r="J1241" t="s">
        <v>46</v>
      </c>
      <c r="K1241" t="s">
        <v>89</v>
      </c>
      <c r="L1241" t="s">
        <v>40</v>
      </c>
      <c r="M1241" t="s">
        <v>41</v>
      </c>
      <c r="N1241">
        <v>3</v>
      </c>
      <c r="O1241">
        <v>2243</v>
      </c>
      <c r="P1241">
        <v>0.05</v>
      </c>
      <c r="Q1241">
        <v>1269</v>
      </c>
      <c r="R1241">
        <v>6392.5499999999993</v>
      </c>
      <c r="S1241">
        <v>3807</v>
      </c>
      <c r="T1241">
        <v>2585.5499999999993</v>
      </c>
      <c r="U1241">
        <v>0.40446300771992388</v>
      </c>
      <c r="V1241" t="s">
        <v>42</v>
      </c>
    </row>
    <row r="1242" spans="1:22" x14ac:dyDescent="0.3">
      <c r="A1242" t="s">
        <v>2192</v>
      </c>
      <c r="B1242" s="33">
        <v>45468</v>
      </c>
      <c r="C1242">
        <v>2024</v>
      </c>
      <c r="D1242">
        <v>6</v>
      </c>
      <c r="E1242" t="s">
        <v>4630</v>
      </c>
      <c r="F1242" t="s">
        <v>4626</v>
      </c>
      <c r="G1242" t="s">
        <v>51</v>
      </c>
      <c r="H1242" t="s">
        <v>52</v>
      </c>
      <c r="I1242" t="s">
        <v>53</v>
      </c>
      <c r="J1242" t="s">
        <v>46</v>
      </c>
      <c r="K1242" t="s">
        <v>47</v>
      </c>
      <c r="L1242" t="s">
        <v>40</v>
      </c>
      <c r="M1242" t="s">
        <v>56</v>
      </c>
      <c r="N1242">
        <v>2</v>
      </c>
      <c r="O1242">
        <v>444</v>
      </c>
      <c r="P1242">
        <v>0.05</v>
      </c>
      <c r="Q1242">
        <v>201</v>
      </c>
      <c r="R1242">
        <v>843.59999999999991</v>
      </c>
      <c r="S1242">
        <v>402</v>
      </c>
      <c r="T1242">
        <v>441.59999999999991</v>
      </c>
      <c r="U1242">
        <v>0.5234708392603129</v>
      </c>
      <c r="V1242" t="s">
        <v>42</v>
      </c>
    </row>
    <row r="1243" spans="1:22" x14ac:dyDescent="0.3">
      <c r="A1243" t="s">
        <v>2189</v>
      </c>
      <c r="B1243" s="33">
        <v>45467</v>
      </c>
      <c r="C1243">
        <v>2024</v>
      </c>
      <c r="D1243">
        <v>6</v>
      </c>
      <c r="E1243" t="s">
        <v>4630</v>
      </c>
      <c r="F1243" t="s">
        <v>4626</v>
      </c>
      <c r="G1243" t="s">
        <v>51</v>
      </c>
      <c r="H1243" t="s">
        <v>79</v>
      </c>
      <c r="I1243" t="s">
        <v>80</v>
      </c>
      <c r="J1243" t="s">
        <v>81</v>
      </c>
      <c r="K1243" t="s">
        <v>146</v>
      </c>
      <c r="L1243" t="s">
        <v>76</v>
      </c>
      <c r="M1243" t="s">
        <v>49</v>
      </c>
      <c r="N1243">
        <v>2</v>
      </c>
      <c r="O1243">
        <v>8940</v>
      </c>
      <c r="P1243">
        <v>0.2</v>
      </c>
      <c r="Q1243">
        <v>5439</v>
      </c>
      <c r="R1243">
        <v>14304</v>
      </c>
      <c r="S1243">
        <v>10878</v>
      </c>
      <c r="T1243">
        <v>3426</v>
      </c>
      <c r="U1243">
        <v>0.23951342281879195</v>
      </c>
      <c r="V1243" t="s">
        <v>42</v>
      </c>
    </row>
    <row r="1244" spans="1:22" x14ac:dyDescent="0.3">
      <c r="A1244" t="s">
        <v>1329</v>
      </c>
      <c r="B1244" s="33">
        <v>45244</v>
      </c>
      <c r="C1244">
        <v>2023</v>
      </c>
      <c r="D1244">
        <v>11</v>
      </c>
      <c r="E1244" t="s">
        <v>4619</v>
      </c>
      <c r="F1244" t="s">
        <v>4616</v>
      </c>
      <c r="G1244" t="s">
        <v>51</v>
      </c>
      <c r="H1244" t="s">
        <v>52</v>
      </c>
      <c r="I1244" t="s">
        <v>53</v>
      </c>
      <c r="J1244" t="s">
        <v>81</v>
      </c>
      <c r="K1244" t="s">
        <v>94</v>
      </c>
      <c r="L1244" t="s">
        <v>40</v>
      </c>
      <c r="M1244" t="s">
        <v>56</v>
      </c>
      <c r="N1244">
        <v>1</v>
      </c>
      <c r="O1244">
        <v>30679</v>
      </c>
      <c r="P1244">
        <v>0.25</v>
      </c>
      <c r="Q1244">
        <v>20559</v>
      </c>
      <c r="R1244">
        <v>23009.25</v>
      </c>
      <c r="S1244">
        <v>20559</v>
      </c>
      <c r="T1244">
        <v>2450.25</v>
      </c>
      <c r="U1244">
        <v>0.10648978128361419</v>
      </c>
      <c r="V1244" t="s">
        <v>42</v>
      </c>
    </row>
    <row r="1245" spans="1:22" x14ac:dyDescent="0.3">
      <c r="A1245" t="s">
        <v>1330</v>
      </c>
      <c r="B1245" s="33">
        <v>45244</v>
      </c>
      <c r="C1245">
        <v>2023</v>
      </c>
      <c r="D1245">
        <v>11</v>
      </c>
      <c r="E1245" t="s">
        <v>4619</v>
      </c>
      <c r="F1245" t="s">
        <v>4616</v>
      </c>
      <c r="G1245" t="s">
        <v>51</v>
      </c>
      <c r="H1245" t="s">
        <v>106</v>
      </c>
      <c r="I1245" t="s">
        <v>107</v>
      </c>
      <c r="J1245" t="s">
        <v>46</v>
      </c>
      <c r="K1245" t="s">
        <v>66</v>
      </c>
      <c r="L1245" t="s">
        <v>40</v>
      </c>
      <c r="M1245" t="s">
        <v>49</v>
      </c>
      <c r="N1245">
        <v>3</v>
      </c>
      <c r="O1245">
        <v>279</v>
      </c>
      <c r="P1245">
        <v>0</v>
      </c>
      <c r="Q1245">
        <v>114</v>
      </c>
      <c r="R1245">
        <v>837</v>
      </c>
      <c r="S1245">
        <v>342</v>
      </c>
      <c r="T1245">
        <v>495</v>
      </c>
      <c r="U1245">
        <v>0.59139784946236562</v>
      </c>
      <c r="V1245" t="s">
        <v>42</v>
      </c>
    </row>
    <row r="1246" spans="1:22" x14ac:dyDescent="0.3">
      <c r="A1246" t="s">
        <v>2188</v>
      </c>
      <c r="B1246" s="33">
        <v>45467</v>
      </c>
      <c r="C1246">
        <v>2024</v>
      </c>
      <c r="D1246">
        <v>6</v>
      </c>
      <c r="E1246" t="s">
        <v>4630</v>
      </c>
      <c r="F1246" t="s">
        <v>4626</v>
      </c>
      <c r="G1246" t="s">
        <v>51</v>
      </c>
      <c r="H1246" t="s">
        <v>79</v>
      </c>
      <c r="I1246" t="s">
        <v>80</v>
      </c>
      <c r="J1246" t="s">
        <v>46</v>
      </c>
      <c r="K1246" t="s">
        <v>61</v>
      </c>
      <c r="L1246" t="s">
        <v>40</v>
      </c>
      <c r="M1246" t="s">
        <v>56</v>
      </c>
      <c r="N1246">
        <v>2</v>
      </c>
      <c r="O1246">
        <v>264</v>
      </c>
      <c r="P1246">
        <v>0.15</v>
      </c>
      <c r="Q1246">
        <v>112</v>
      </c>
      <c r="R1246">
        <v>448.8</v>
      </c>
      <c r="S1246">
        <v>224</v>
      </c>
      <c r="T1246">
        <v>224.8</v>
      </c>
      <c r="U1246">
        <v>0.50089126559714792</v>
      </c>
      <c r="V1246" t="s">
        <v>42</v>
      </c>
    </row>
    <row r="1247" spans="1:22" x14ac:dyDescent="0.3">
      <c r="A1247" t="s">
        <v>2186</v>
      </c>
      <c r="B1247" s="33">
        <v>45466</v>
      </c>
      <c r="C1247">
        <v>2024</v>
      </c>
      <c r="D1247">
        <v>6</v>
      </c>
      <c r="E1247" t="s">
        <v>4630</v>
      </c>
      <c r="F1247" t="s">
        <v>4626</v>
      </c>
      <c r="G1247" t="s">
        <v>51</v>
      </c>
      <c r="H1247" t="s">
        <v>52</v>
      </c>
      <c r="I1247" t="s">
        <v>53</v>
      </c>
      <c r="J1247" t="s">
        <v>81</v>
      </c>
      <c r="K1247" t="s">
        <v>130</v>
      </c>
      <c r="L1247" t="s">
        <v>76</v>
      </c>
      <c r="M1247" t="s">
        <v>49</v>
      </c>
      <c r="N1247">
        <v>2</v>
      </c>
      <c r="O1247">
        <v>13349</v>
      </c>
      <c r="P1247">
        <v>0.3</v>
      </c>
      <c r="Q1247">
        <v>7825</v>
      </c>
      <c r="R1247">
        <v>18688.599999999999</v>
      </c>
      <c r="S1247">
        <v>15650</v>
      </c>
      <c r="T1247">
        <v>3038.5999999999985</v>
      </c>
      <c r="U1247">
        <v>0.16259109831662077</v>
      </c>
      <c r="V1247" t="s">
        <v>42</v>
      </c>
    </row>
    <row r="1248" spans="1:22" x14ac:dyDescent="0.3">
      <c r="A1248" t="s">
        <v>2184</v>
      </c>
      <c r="B1248" s="33">
        <v>45465</v>
      </c>
      <c r="C1248">
        <v>2024</v>
      </c>
      <c r="D1248">
        <v>6</v>
      </c>
      <c r="E1248" t="s">
        <v>4630</v>
      </c>
      <c r="F1248" t="s">
        <v>4626</v>
      </c>
      <c r="G1248" t="s">
        <v>51</v>
      </c>
      <c r="H1248" t="s">
        <v>106</v>
      </c>
      <c r="I1248" t="s">
        <v>107</v>
      </c>
      <c r="J1248" t="s">
        <v>81</v>
      </c>
      <c r="K1248" t="s">
        <v>146</v>
      </c>
      <c r="L1248" t="s">
        <v>40</v>
      </c>
      <c r="M1248" t="s">
        <v>49</v>
      </c>
      <c r="N1248">
        <v>2</v>
      </c>
      <c r="O1248">
        <v>9665</v>
      </c>
      <c r="P1248">
        <v>0.35</v>
      </c>
      <c r="Q1248">
        <v>6157</v>
      </c>
      <c r="R1248">
        <v>12564.5</v>
      </c>
      <c r="S1248">
        <v>12314</v>
      </c>
      <c r="T1248">
        <v>250.5</v>
      </c>
      <c r="U1248">
        <v>1.9937124437900435E-2</v>
      </c>
      <c r="V1248" t="s">
        <v>42</v>
      </c>
    </row>
    <row r="1249" spans="1:22" x14ac:dyDescent="0.3">
      <c r="A1249" t="s">
        <v>2183</v>
      </c>
      <c r="B1249" s="33">
        <v>45465</v>
      </c>
      <c r="C1249">
        <v>2024</v>
      </c>
      <c r="D1249">
        <v>6</v>
      </c>
      <c r="E1249" t="s">
        <v>4630</v>
      </c>
      <c r="F1249" t="s">
        <v>4626</v>
      </c>
      <c r="G1249" t="s">
        <v>51</v>
      </c>
      <c r="H1249" t="s">
        <v>52</v>
      </c>
      <c r="I1249" t="s">
        <v>53</v>
      </c>
      <c r="J1249" t="s">
        <v>38</v>
      </c>
      <c r="K1249" t="s">
        <v>39</v>
      </c>
      <c r="L1249" t="s">
        <v>40</v>
      </c>
      <c r="M1249" t="s">
        <v>56</v>
      </c>
      <c r="N1249">
        <v>3</v>
      </c>
      <c r="O1249">
        <v>56556</v>
      </c>
      <c r="P1249">
        <v>0.05</v>
      </c>
      <c r="Q1249">
        <v>48618</v>
      </c>
      <c r="R1249">
        <v>161184.6</v>
      </c>
      <c r="S1249">
        <v>145854</v>
      </c>
      <c r="T1249">
        <v>15330.600000000006</v>
      </c>
      <c r="U1249">
        <v>9.5112064055747292E-2</v>
      </c>
      <c r="V1249" t="s">
        <v>42</v>
      </c>
    </row>
    <row r="1250" spans="1:22" x14ac:dyDescent="0.3">
      <c r="A1250" t="s">
        <v>2180</v>
      </c>
      <c r="B1250" s="33">
        <v>45464</v>
      </c>
      <c r="C1250">
        <v>2024</v>
      </c>
      <c r="D1250">
        <v>6</v>
      </c>
      <c r="E1250" t="s">
        <v>4630</v>
      </c>
      <c r="F1250" t="s">
        <v>4626</v>
      </c>
      <c r="G1250" t="s">
        <v>51</v>
      </c>
      <c r="H1250" t="s">
        <v>106</v>
      </c>
      <c r="I1250" t="s">
        <v>107</v>
      </c>
      <c r="J1250" t="s">
        <v>38</v>
      </c>
      <c r="K1250" t="s">
        <v>39</v>
      </c>
      <c r="L1250" t="s">
        <v>40</v>
      </c>
      <c r="M1250" t="s">
        <v>49</v>
      </c>
      <c r="N1250">
        <v>5</v>
      </c>
      <c r="O1250">
        <v>56483</v>
      </c>
      <c r="P1250">
        <v>0</v>
      </c>
      <c r="Q1250">
        <v>46910</v>
      </c>
      <c r="R1250">
        <v>282415</v>
      </c>
      <c r="S1250">
        <v>234550</v>
      </c>
      <c r="T1250">
        <v>47865</v>
      </c>
      <c r="U1250">
        <v>0.16948462369208434</v>
      </c>
      <c r="V1250" t="s">
        <v>42</v>
      </c>
    </row>
    <row r="1251" spans="1:22" x14ac:dyDescent="0.3">
      <c r="A1251" t="s">
        <v>1336</v>
      </c>
      <c r="B1251" s="33">
        <v>45245</v>
      </c>
      <c r="C1251">
        <v>2023</v>
      </c>
      <c r="D1251">
        <v>11</v>
      </c>
      <c r="E1251" t="s">
        <v>4619</v>
      </c>
      <c r="F1251" t="s">
        <v>4616</v>
      </c>
      <c r="G1251" t="s">
        <v>51</v>
      </c>
      <c r="H1251" t="s">
        <v>52</v>
      </c>
      <c r="I1251" t="s">
        <v>53</v>
      </c>
      <c r="J1251" t="s">
        <v>38</v>
      </c>
      <c r="K1251" t="s">
        <v>75</v>
      </c>
      <c r="L1251" t="s">
        <v>76</v>
      </c>
      <c r="M1251" t="s">
        <v>41</v>
      </c>
      <c r="N1251">
        <v>1</v>
      </c>
      <c r="O1251">
        <v>10915</v>
      </c>
      <c r="P1251">
        <v>0.1</v>
      </c>
      <c r="Q1251">
        <v>7901</v>
      </c>
      <c r="R1251">
        <v>9823.5</v>
      </c>
      <c r="S1251">
        <v>7901</v>
      </c>
      <c r="T1251">
        <v>1922.5</v>
      </c>
      <c r="U1251">
        <v>0.19570417875502621</v>
      </c>
      <c r="V1251" t="s">
        <v>120</v>
      </c>
    </row>
    <row r="1252" spans="1:22" x14ac:dyDescent="0.3">
      <c r="A1252" t="s">
        <v>2176</v>
      </c>
      <c r="B1252" s="33">
        <v>45463</v>
      </c>
      <c r="C1252">
        <v>2024</v>
      </c>
      <c r="D1252">
        <v>6</v>
      </c>
      <c r="E1252" t="s">
        <v>4630</v>
      </c>
      <c r="F1252" t="s">
        <v>4626</v>
      </c>
      <c r="G1252" t="s">
        <v>51</v>
      </c>
      <c r="H1252" t="s">
        <v>106</v>
      </c>
      <c r="I1252" t="s">
        <v>107</v>
      </c>
      <c r="J1252" t="s">
        <v>38</v>
      </c>
      <c r="K1252" t="s">
        <v>75</v>
      </c>
      <c r="L1252" t="s">
        <v>76</v>
      </c>
      <c r="M1252" t="s">
        <v>49</v>
      </c>
      <c r="N1252">
        <v>1</v>
      </c>
      <c r="O1252">
        <v>11112</v>
      </c>
      <c r="P1252">
        <v>0</v>
      </c>
      <c r="Q1252">
        <v>8392</v>
      </c>
      <c r="R1252">
        <v>11112</v>
      </c>
      <c r="S1252">
        <v>8392</v>
      </c>
      <c r="T1252">
        <v>2720</v>
      </c>
      <c r="U1252">
        <v>0.24478041756659466</v>
      </c>
      <c r="V1252" t="s">
        <v>42</v>
      </c>
    </row>
    <row r="1253" spans="1:22" x14ac:dyDescent="0.3">
      <c r="A1253" t="s">
        <v>1338</v>
      </c>
      <c r="B1253" s="33">
        <v>45246</v>
      </c>
      <c r="C1253">
        <v>2023</v>
      </c>
      <c r="D1253">
        <v>11</v>
      </c>
      <c r="E1253" t="s">
        <v>4619</v>
      </c>
      <c r="F1253" t="s">
        <v>4616</v>
      </c>
      <c r="G1253" t="s">
        <v>51</v>
      </c>
      <c r="H1253" t="s">
        <v>79</v>
      </c>
      <c r="I1253" t="s">
        <v>80</v>
      </c>
      <c r="J1253" t="s">
        <v>46</v>
      </c>
      <c r="K1253" t="s">
        <v>47</v>
      </c>
      <c r="L1253" t="s">
        <v>40</v>
      </c>
      <c r="M1253" t="s">
        <v>49</v>
      </c>
      <c r="N1253">
        <v>1</v>
      </c>
      <c r="O1253">
        <v>494</v>
      </c>
      <c r="P1253">
        <v>0.05</v>
      </c>
      <c r="Q1253">
        <v>216</v>
      </c>
      <c r="R1253">
        <v>469.29999999999995</v>
      </c>
      <c r="S1253">
        <v>216</v>
      </c>
      <c r="T1253">
        <v>253.29999999999995</v>
      </c>
      <c r="U1253">
        <v>0.53974003835499673</v>
      </c>
      <c r="V1253" t="s">
        <v>42</v>
      </c>
    </row>
    <row r="1254" spans="1:22" x14ac:dyDescent="0.3">
      <c r="A1254" t="s">
        <v>1339</v>
      </c>
      <c r="B1254" s="33">
        <v>45246</v>
      </c>
      <c r="C1254">
        <v>2023</v>
      </c>
      <c r="D1254">
        <v>11</v>
      </c>
      <c r="E1254" t="s">
        <v>4619</v>
      </c>
      <c r="F1254" t="s">
        <v>4616</v>
      </c>
      <c r="G1254" t="s">
        <v>51</v>
      </c>
      <c r="H1254" t="s">
        <v>52</v>
      </c>
      <c r="I1254" t="s">
        <v>53</v>
      </c>
      <c r="J1254" t="s">
        <v>46</v>
      </c>
      <c r="K1254" t="s">
        <v>47</v>
      </c>
      <c r="L1254" t="s">
        <v>48</v>
      </c>
      <c r="M1254" t="s">
        <v>56</v>
      </c>
      <c r="N1254">
        <v>8</v>
      </c>
      <c r="O1254">
        <v>446</v>
      </c>
      <c r="P1254">
        <v>0.15</v>
      </c>
      <c r="Q1254">
        <v>199</v>
      </c>
      <c r="R1254">
        <v>3032.7999999999997</v>
      </c>
      <c r="S1254">
        <v>1592</v>
      </c>
      <c r="T1254">
        <v>1440.7999999999997</v>
      </c>
      <c r="U1254">
        <v>0.47507254022685302</v>
      </c>
      <c r="V1254" t="s">
        <v>42</v>
      </c>
    </row>
    <row r="1255" spans="1:22" x14ac:dyDescent="0.3">
      <c r="A1255" t="s">
        <v>1340</v>
      </c>
      <c r="B1255" s="33">
        <v>45247</v>
      </c>
      <c r="C1255">
        <v>2023</v>
      </c>
      <c r="D1255">
        <v>11</v>
      </c>
      <c r="E1255" t="s">
        <v>4619</v>
      </c>
      <c r="F1255" t="s">
        <v>4616</v>
      </c>
      <c r="G1255" t="s">
        <v>51</v>
      </c>
      <c r="H1255" t="s">
        <v>106</v>
      </c>
      <c r="I1255" t="s">
        <v>107</v>
      </c>
      <c r="J1255" t="s">
        <v>54</v>
      </c>
      <c r="K1255" t="s">
        <v>99</v>
      </c>
      <c r="L1255" t="s">
        <v>40</v>
      </c>
      <c r="M1255" t="s">
        <v>49</v>
      </c>
      <c r="N1255">
        <v>4</v>
      </c>
      <c r="O1255">
        <v>1916</v>
      </c>
      <c r="P1255">
        <v>0.1</v>
      </c>
      <c r="Q1255">
        <v>981</v>
      </c>
      <c r="R1255">
        <v>6897.6</v>
      </c>
      <c r="S1255">
        <v>3924</v>
      </c>
      <c r="T1255">
        <v>2973.6000000000004</v>
      </c>
      <c r="U1255">
        <v>0.43110647181628398</v>
      </c>
      <c r="V1255" t="s">
        <v>42</v>
      </c>
    </row>
    <row r="1256" spans="1:22" x14ac:dyDescent="0.3">
      <c r="A1256" t="s">
        <v>2171</v>
      </c>
      <c r="B1256" s="33">
        <v>45462</v>
      </c>
      <c r="C1256">
        <v>2024</v>
      </c>
      <c r="D1256">
        <v>6</v>
      </c>
      <c r="E1256" t="s">
        <v>4630</v>
      </c>
      <c r="F1256" t="s">
        <v>4626</v>
      </c>
      <c r="G1256" t="s">
        <v>51</v>
      </c>
      <c r="H1256" t="s">
        <v>52</v>
      </c>
      <c r="I1256" t="s">
        <v>53</v>
      </c>
      <c r="J1256" t="s">
        <v>54</v>
      </c>
      <c r="K1256" t="s">
        <v>55</v>
      </c>
      <c r="L1256" t="s">
        <v>40</v>
      </c>
      <c r="M1256" t="s">
        <v>41</v>
      </c>
      <c r="N1256">
        <v>1</v>
      </c>
      <c r="O1256">
        <v>3004</v>
      </c>
      <c r="P1256">
        <v>0.05</v>
      </c>
      <c r="Q1256">
        <v>1779</v>
      </c>
      <c r="R1256">
        <v>2853.7999999999997</v>
      </c>
      <c r="S1256">
        <v>1779</v>
      </c>
      <c r="T1256">
        <v>1074.7999999999997</v>
      </c>
      <c r="U1256">
        <v>0.37662064615600244</v>
      </c>
      <c r="V1256" t="s">
        <v>42</v>
      </c>
    </row>
    <row r="1257" spans="1:22" x14ac:dyDescent="0.3">
      <c r="A1257" t="s">
        <v>2166</v>
      </c>
      <c r="B1257" s="33">
        <v>45461</v>
      </c>
      <c r="C1257">
        <v>2024</v>
      </c>
      <c r="D1257">
        <v>6</v>
      </c>
      <c r="E1257" t="s">
        <v>4630</v>
      </c>
      <c r="F1257" t="s">
        <v>4626</v>
      </c>
      <c r="G1257" t="s">
        <v>51</v>
      </c>
      <c r="H1257" t="s">
        <v>106</v>
      </c>
      <c r="I1257" t="s">
        <v>107</v>
      </c>
      <c r="J1257" t="s">
        <v>46</v>
      </c>
      <c r="K1257" t="s">
        <v>89</v>
      </c>
      <c r="L1257" t="s">
        <v>76</v>
      </c>
      <c r="M1257" t="s">
        <v>41</v>
      </c>
      <c r="N1257">
        <v>4</v>
      </c>
      <c r="O1257">
        <v>2260</v>
      </c>
      <c r="P1257">
        <v>0.05</v>
      </c>
      <c r="Q1257">
        <v>1336</v>
      </c>
      <c r="R1257">
        <v>8588</v>
      </c>
      <c r="S1257">
        <v>5344</v>
      </c>
      <c r="T1257">
        <v>3244</v>
      </c>
      <c r="U1257">
        <v>0.37773637633907781</v>
      </c>
      <c r="V1257" t="s">
        <v>42</v>
      </c>
    </row>
    <row r="1258" spans="1:22" x14ac:dyDescent="0.3">
      <c r="A1258" t="s">
        <v>2161</v>
      </c>
      <c r="B1258" s="33">
        <v>45459</v>
      </c>
      <c r="C1258">
        <v>2024</v>
      </c>
      <c r="D1258">
        <v>6</v>
      </c>
      <c r="E1258" t="s">
        <v>4630</v>
      </c>
      <c r="F1258" t="s">
        <v>4626</v>
      </c>
      <c r="G1258" t="s">
        <v>51</v>
      </c>
      <c r="H1258" t="s">
        <v>106</v>
      </c>
      <c r="I1258" t="s">
        <v>107</v>
      </c>
      <c r="J1258" t="s">
        <v>38</v>
      </c>
      <c r="K1258" t="s">
        <v>39</v>
      </c>
      <c r="L1258" t="s">
        <v>40</v>
      </c>
      <c r="M1258" t="s">
        <v>49</v>
      </c>
      <c r="N1258">
        <v>1</v>
      </c>
      <c r="O1258">
        <v>53606</v>
      </c>
      <c r="P1258">
        <v>0</v>
      </c>
      <c r="Q1258">
        <v>45858</v>
      </c>
      <c r="R1258">
        <v>53606</v>
      </c>
      <c r="S1258">
        <v>45858</v>
      </c>
      <c r="T1258">
        <v>7748</v>
      </c>
      <c r="U1258">
        <v>0.14453605939633624</v>
      </c>
      <c r="V1258" t="s">
        <v>42</v>
      </c>
    </row>
    <row r="1259" spans="1:22" x14ac:dyDescent="0.3">
      <c r="A1259" t="s">
        <v>2155</v>
      </c>
      <c r="B1259" s="33">
        <v>45457</v>
      </c>
      <c r="C1259">
        <v>2024</v>
      </c>
      <c r="D1259">
        <v>6</v>
      </c>
      <c r="E1259" t="s">
        <v>4630</v>
      </c>
      <c r="F1259" t="s">
        <v>4626</v>
      </c>
      <c r="G1259" t="s">
        <v>51</v>
      </c>
      <c r="H1259" t="s">
        <v>52</v>
      </c>
      <c r="I1259" t="s">
        <v>53</v>
      </c>
      <c r="J1259" t="s">
        <v>46</v>
      </c>
      <c r="K1259" t="s">
        <v>89</v>
      </c>
      <c r="L1259" t="s">
        <v>48</v>
      </c>
      <c r="M1259" t="s">
        <v>41</v>
      </c>
      <c r="N1259">
        <v>3</v>
      </c>
      <c r="O1259">
        <v>2008</v>
      </c>
      <c r="P1259">
        <v>0.2</v>
      </c>
      <c r="Q1259">
        <v>1167</v>
      </c>
      <c r="R1259">
        <v>4819.2</v>
      </c>
      <c r="S1259">
        <v>3501</v>
      </c>
      <c r="T1259">
        <v>1318.1999999999998</v>
      </c>
      <c r="U1259">
        <v>0.27353087649402386</v>
      </c>
      <c r="V1259" t="s">
        <v>42</v>
      </c>
    </row>
    <row r="1260" spans="1:22" x14ac:dyDescent="0.3">
      <c r="A1260" t="s">
        <v>2154</v>
      </c>
      <c r="B1260" s="33">
        <v>45457</v>
      </c>
      <c r="C1260">
        <v>2024</v>
      </c>
      <c r="D1260">
        <v>6</v>
      </c>
      <c r="E1260" t="s">
        <v>4630</v>
      </c>
      <c r="F1260" t="s">
        <v>4626</v>
      </c>
      <c r="G1260" t="s">
        <v>51</v>
      </c>
      <c r="H1260" t="s">
        <v>79</v>
      </c>
      <c r="I1260" t="s">
        <v>80</v>
      </c>
      <c r="J1260" t="s">
        <v>54</v>
      </c>
      <c r="K1260" t="s">
        <v>99</v>
      </c>
      <c r="L1260" t="s">
        <v>40</v>
      </c>
      <c r="M1260" t="s">
        <v>49</v>
      </c>
      <c r="N1260">
        <v>1</v>
      </c>
      <c r="O1260">
        <v>1630</v>
      </c>
      <c r="P1260">
        <v>0</v>
      </c>
      <c r="Q1260">
        <v>871</v>
      </c>
      <c r="R1260">
        <v>1630</v>
      </c>
      <c r="S1260">
        <v>871</v>
      </c>
      <c r="T1260">
        <v>759</v>
      </c>
      <c r="U1260">
        <v>0.46564417177914108</v>
      </c>
      <c r="V1260" t="s">
        <v>42</v>
      </c>
    </row>
    <row r="1261" spans="1:22" x14ac:dyDescent="0.3">
      <c r="A1261" t="s">
        <v>2150</v>
      </c>
      <c r="B1261" s="33">
        <v>45456</v>
      </c>
      <c r="C1261">
        <v>2024</v>
      </c>
      <c r="D1261">
        <v>6</v>
      </c>
      <c r="E1261" t="s">
        <v>4630</v>
      </c>
      <c r="F1261" t="s">
        <v>4626</v>
      </c>
      <c r="G1261" t="s">
        <v>51</v>
      </c>
      <c r="H1261" t="s">
        <v>106</v>
      </c>
      <c r="I1261" t="s">
        <v>107</v>
      </c>
      <c r="J1261" t="s">
        <v>81</v>
      </c>
      <c r="K1261" t="s">
        <v>130</v>
      </c>
      <c r="L1261" t="s">
        <v>40</v>
      </c>
      <c r="M1261" t="s">
        <v>41</v>
      </c>
      <c r="N1261">
        <v>1</v>
      </c>
      <c r="O1261">
        <v>12759</v>
      </c>
      <c r="P1261">
        <v>0.4</v>
      </c>
      <c r="Q1261">
        <v>7841</v>
      </c>
      <c r="R1261">
        <v>7655.4</v>
      </c>
      <c r="S1261">
        <v>7841</v>
      </c>
      <c r="T1261">
        <v>-185.60000000000036</v>
      </c>
      <c r="U1261">
        <v>-2.4244324267837132E-2</v>
      </c>
      <c r="V1261" t="s">
        <v>42</v>
      </c>
    </row>
    <row r="1262" spans="1:22" x14ac:dyDescent="0.3">
      <c r="A1262" t="s">
        <v>2149</v>
      </c>
      <c r="B1262" s="33">
        <v>45455</v>
      </c>
      <c r="C1262">
        <v>2024</v>
      </c>
      <c r="D1262">
        <v>6</v>
      </c>
      <c r="E1262" t="s">
        <v>4630</v>
      </c>
      <c r="F1262" t="s">
        <v>4626</v>
      </c>
      <c r="G1262" t="s">
        <v>51</v>
      </c>
      <c r="H1262" t="s">
        <v>106</v>
      </c>
      <c r="I1262" t="s">
        <v>107</v>
      </c>
      <c r="J1262" t="s">
        <v>46</v>
      </c>
      <c r="K1262" t="s">
        <v>89</v>
      </c>
      <c r="L1262" t="s">
        <v>40</v>
      </c>
      <c r="M1262" t="s">
        <v>49</v>
      </c>
      <c r="N1262">
        <v>3</v>
      </c>
      <c r="O1262">
        <v>2410</v>
      </c>
      <c r="P1262">
        <v>0.1</v>
      </c>
      <c r="Q1262">
        <v>1427</v>
      </c>
      <c r="R1262">
        <v>6507</v>
      </c>
      <c r="S1262">
        <v>4281</v>
      </c>
      <c r="T1262">
        <v>2226</v>
      </c>
      <c r="U1262">
        <v>0.34209313047487322</v>
      </c>
      <c r="V1262" t="s">
        <v>42</v>
      </c>
    </row>
    <row r="1263" spans="1:22" x14ac:dyDescent="0.3">
      <c r="A1263" t="s">
        <v>2147</v>
      </c>
      <c r="B1263" s="33">
        <v>45454</v>
      </c>
      <c r="C1263">
        <v>2024</v>
      </c>
      <c r="D1263">
        <v>6</v>
      </c>
      <c r="E1263" t="s">
        <v>4630</v>
      </c>
      <c r="F1263" t="s">
        <v>4626</v>
      </c>
      <c r="G1263" t="s">
        <v>51</v>
      </c>
      <c r="H1263" t="s">
        <v>79</v>
      </c>
      <c r="I1263" t="s">
        <v>80</v>
      </c>
      <c r="J1263" t="s">
        <v>38</v>
      </c>
      <c r="K1263" t="s">
        <v>118</v>
      </c>
      <c r="L1263" t="s">
        <v>40</v>
      </c>
      <c r="M1263" t="s">
        <v>49</v>
      </c>
      <c r="N1263">
        <v>1</v>
      </c>
      <c r="O1263">
        <v>16986</v>
      </c>
      <c r="P1263">
        <v>0.15</v>
      </c>
      <c r="Q1263">
        <v>13251</v>
      </c>
      <c r="R1263">
        <v>14438.1</v>
      </c>
      <c r="S1263">
        <v>13251</v>
      </c>
      <c r="T1263">
        <v>1187.1000000000004</v>
      </c>
      <c r="U1263">
        <v>8.2219959689986938E-2</v>
      </c>
      <c r="V1263" t="s">
        <v>42</v>
      </c>
    </row>
    <row r="1264" spans="1:22" x14ac:dyDescent="0.3">
      <c r="A1264" t="s">
        <v>1349</v>
      </c>
      <c r="B1264" s="33">
        <v>45249</v>
      </c>
      <c r="C1264">
        <v>2023</v>
      </c>
      <c r="D1264">
        <v>11</v>
      </c>
      <c r="E1264" t="s">
        <v>4619</v>
      </c>
      <c r="F1264" t="s">
        <v>4616</v>
      </c>
      <c r="G1264" t="s">
        <v>51</v>
      </c>
      <c r="H1264" t="s">
        <v>106</v>
      </c>
      <c r="I1264" t="s">
        <v>107</v>
      </c>
      <c r="J1264" t="s">
        <v>54</v>
      </c>
      <c r="K1264" t="s">
        <v>99</v>
      </c>
      <c r="L1264" t="s">
        <v>76</v>
      </c>
      <c r="M1264" t="s">
        <v>56</v>
      </c>
      <c r="N1264">
        <v>1</v>
      </c>
      <c r="O1264">
        <v>1961</v>
      </c>
      <c r="P1264">
        <v>0.15</v>
      </c>
      <c r="Q1264">
        <v>1010</v>
      </c>
      <c r="R1264">
        <v>1666.85</v>
      </c>
      <c r="S1264">
        <v>1010</v>
      </c>
      <c r="T1264">
        <v>656.84999999999991</v>
      </c>
      <c r="U1264">
        <v>0.39406665266820645</v>
      </c>
      <c r="V1264" t="s">
        <v>42</v>
      </c>
    </row>
    <row r="1265" spans="1:22" x14ac:dyDescent="0.3">
      <c r="A1265" t="s">
        <v>2134</v>
      </c>
      <c r="B1265" s="33">
        <v>45451</v>
      </c>
      <c r="C1265">
        <v>2024</v>
      </c>
      <c r="D1265">
        <v>6</v>
      </c>
      <c r="E1265" t="s">
        <v>4630</v>
      </c>
      <c r="F1265" t="s">
        <v>4626</v>
      </c>
      <c r="G1265" t="s">
        <v>51</v>
      </c>
      <c r="H1265" t="s">
        <v>79</v>
      </c>
      <c r="I1265" t="s">
        <v>80</v>
      </c>
      <c r="J1265" t="s">
        <v>81</v>
      </c>
      <c r="K1265" t="s">
        <v>146</v>
      </c>
      <c r="L1265" t="s">
        <v>40</v>
      </c>
      <c r="M1265" t="s">
        <v>56</v>
      </c>
      <c r="N1265">
        <v>3</v>
      </c>
      <c r="O1265">
        <v>9009</v>
      </c>
      <c r="P1265">
        <v>0.35</v>
      </c>
      <c r="Q1265">
        <v>5507</v>
      </c>
      <c r="R1265">
        <v>17567.55</v>
      </c>
      <c r="S1265">
        <v>16521</v>
      </c>
      <c r="T1265">
        <v>1046.5499999999993</v>
      </c>
      <c r="U1265">
        <v>5.9572905726751842E-2</v>
      </c>
      <c r="V1265" t="s">
        <v>42</v>
      </c>
    </row>
    <row r="1266" spans="1:22" x14ac:dyDescent="0.3">
      <c r="A1266" t="s">
        <v>2131</v>
      </c>
      <c r="B1266" s="33">
        <v>45450</v>
      </c>
      <c r="C1266">
        <v>2024</v>
      </c>
      <c r="D1266">
        <v>6</v>
      </c>
      <c r="E1266" t="s">
        <v>4630</v>
      </c>
      <c r="F1266" t="s">
        <v>4626</v>
      </c>
      <c r="G1266" t="s">
        <v>51</v>
      </c>
      <c r="H1266" t="s">
        <v>79</v>
      </c>
      <c r="I1266" t="s">
        <v>80</v>
      </c>
      <c r="J1266" t="s">
        <v>81</v>
      </c>
      <c r="K1266" t="s">
        <v>82</v>
      </c>
      <c r="L1266" t="s">
        <v>48</v>
      </c>
      <c r="M1266" t="s">
        <v>49</v>
      </c>
      <c r="N1266">
        <v>4</v>
      </c>
      <c r="O1266">
        <v>6932</v>
      </c>
      <c r="P1266">
        <v>0.2</v>
      </c>
      <c r="Q1266">
        <v>3794</v>
      </c>
      <c r="R1266">
        <v>22182.400000000001</v>
      </c>
      <c r="S1266">
        <v>15176</v>
      </c>
      <c r="T1266">
        <v>7006.4000000000015</v>
      </c>
      <c r="U1266">
        <v>0.31585401038661287</v>
      </c>
      <c r="V1266" t="s">
        <v>42</v>
      </c>
    </row>
    <row r="1267" spans="1:22" x14ac:dyDescent="0.3">
      <c r="A1267" t="s">
        <v>2130</v>
      </c>
      <c r="B1267" s="33">
        <v>45450</v>
      </c>
      <c r="C1267">
        <v>2024</v>
      </c>
      <c r="D1267">
        <v>6</v>
      </c>
      <c r="E1267" t="s">
        <v>4630</v>
      </c>
      <c r="F1267" t="s">
        <v>4626</v>
      </c>
      <c r="G1267" t="s">
        <v>51</v>
      </c>
      <c r="H1267" t="s">
        <v>52</v>
      </c>
      <c r="I1267" t="s">
        <v>53</v>
      </c>
      <c r="J1267" t="s">
        <v>46</v>
      </c>
      <c r="K1267" t="s">
        <v>47</v>
      </c>
      <c r="L1267" t="s">
        <v>40</v>
      </c>
      <c r="M1267" t="s">
        <v>41</v>
      </c>
      <c r="N1267">
        <v>3</v>
      </c>
      <c r="O1267">
        <v>405</v>
      </c>
      <c r="P1267">
        <v>0.05</v>
      </c>
      <c r="Q1267">
        <v>187</v>
      </c>
      <c r="R1267">
        <v>1154.25</v>
      </c>
      <c r="S1267">
        <v>561</v>
      </c>
      <c r="T1267">
        <v>593.25</v>
      </c>
      <c r="U1267">
        <v>0.51397011046133856</v>
      </c>
      <c r="V1267" t="s">
        <v>42</v>
      </c>
    </row>
    <row r="1268" spans="1:22" x14ac:dyDescent="0.3">
      <c r="A1268" t="s">
        <v>1353</v>
      </c>
      <c r="B1268" s="33">
        <v>45249</v>
      </c>
      <c r="C1268">
        <v>2023</v>
      </c>
      <c r="D1268">
        <v>11</v>
      </c>
      <c r="E1268" t="s">
        <v>4619</v>
      </c>
      <c r="F1268" t="s">
        <v>4616</v>
      </c>
      <c r="G1268" t="s">
        <v>51</v>
      </c>
      <c r="H1268" t="s">
        <v>106</v>
      </c>
      <c r="I1268" t="s">
        <v>107</v>
      </c>
      <c r="J1268" t="s">
        <v>38</v>
      </c>
      <c r="K1268" t="s">
        <v>118</v>
      </c>
      <c r="L1268" t="s">
        <v>48</v>
      </c>
      <c r="M1268" t="s">
        <v>56</v>
      </c>
      <c r="N1268">
        <v>1</v>
      </c>
      <c r="O1268">
        <v>16324</v>
      </c>
      <c r="P1268">
        <v>0.15</v>
      </c>
      <c r="Q1268">
        <v>12967</v>
      </c>
      <c r="R1268">
        <v>13875.4</v>
      </c>
      <c r="S1268">
        <v>12967</v>
      </c>
      <c r="T1268">
        <v>908.39999999999964</v>
      </c>
      <c r="U1268">
        <v>6.5468382893466112E-2</v>
      </c>
      <c r="V1268" t="s">
        <v>42</v>
      </c>
    </row>
    <row r="1269" spans="1:22" x14ac:dyDescent="0.3">
      <c r="A1269" t="s">
        <v>2128</v>
      </c>
      <c r="B1269" s="33">
        <v>45449</v>
      </c>
      <c r="C1269">
        <v>2024</v>
      </c>
      <c r="D1269">
        <v>6</v>
      </c>
      <c r="E1269" t="s">
        <v>4630</v>
      </c>
      <c r="F1269" t="s">
        <v>4626</v>
      </c>
      <c r="G1269" t="s">
        <v>51</v>
      </c>
      <c r="H1269" t="s">
        <v>106</v>
      </c>
      <c r="I1269" t="s">
        <v>107</v>
      </c>
      <c r="J1269" t="s">
        <v>54</v>
      </c>
      <c r="K1269" t="s">
        <v>55</v>
      </c>
      <c r="L1269" t="s">
        <v>76</v>
      </c>
      <c r="M1269" t="s">
        <v>41</v>
      </c>
      <c r="N1269">
        <v>1</v>
      </c>
      <c r="O1269">
        <v>2809</v>
      </c>
      <c r="P1269">
        <v>0.15</v>
      </c>
      <c r="Q1269">
        <v>1722</v>
      </c>
      <c r="R1269">
        <v>2387.65</v>
      </c>
      <c r="S1269">
        <v>1722</v>
      </c>
      <c r="T1269">
        <v>665.65000000000009</v>
      </c>
      <c r="U1269">
        <v>0.27878876719787243</v>
      </c>
      <c r="V1269" t="s">
        <v>42</v>
      </c>
    </row>
    <row r="1270" spans="1:22" x14ac:dyDescent="0.3">
      <c r="A1270" t="s">
        <v>2127</v>
      </c>
      <c r="B1270" s="33">
        <v>45449</v>
      </c>
      <c r="C1270">
        <v>2024</v>
      </c>
      <c r="D1270">
        <v>6</v>
      </c>
      <c r="E1270" t="s">
        <v>4630</v>
      </c>
      <c r="F1270" t="s">
        <v>4626</v>
      </c>
      <c r="G1270" t="s">
        <v>51</v>
      </c>
      <c r="H1270" t="s">
        <v>106</v>
      </c>
      <c r="I1270" t="s">
        <v>107</v>
      </c>
      <c r="J1270" t="s">
        <v>38</v>
      </c>
      <c r="K1270" t="s">
        <v>75</v>
      </c>
      <c r="L1270" t="s">
        <v>48</v>
      </c>
      <c r="M1270" t="s">
        <v>49</v>
      </c>
      <c r="N1270">
        <v>1</v>
      </c>
      <c r="O1270">
        <v>9988</v>
      </c>
      <c r="P1270">
        <v>0.15</v>
      </c>
      <c r="Q1270">
        <v>7468</v>
      </c>
      <c r="R1270">
        <v>8489.7999999999993</v>
      </c>
      <c r="S1270">
        <v>7468</v>
      </c>
      <c r="T1270">
        <v>1021.7999999999993</v>
      </c>
      <c r="U1270">
        <v>0.12035619213644601</v>
      </c>
      <c r="V1270" t="s">
        <v>42</v>
      </c>
    </row>
    <row r="1271" spans="1:22" x14ac:dyDescent="0.3">
      <c r="A1271" t="s">
        <v>2124</v>
      </c>
      <c r="B1271" s="33">
        <v>45449</v>
      </c>
      <c r="C1271">
        <v>2024</v>
      </c>
      <c r="D1271">
        <v>6</v>
      </c>
      <c r="E1271" t="s">
        <v>4630</v>
      </c>
      <c r="F1271" t="s">
        <v>4626</v>
      </c>
      <c r="G1271" t="s">
        <v>51</v>
      </c>
      <c r="H1271" t="s">
        <v>106</v>
      </c>
      <c r="I1271" t="s">
        <v>107</v>
      </c>
      <c r="J1271" t="s">
        <v>46</v>
      </c>
      <c r="K1271" t="s">
        <v>66</v>
      </c>
      <c r="L1271" t="s">
        <v>40</v>
      </c>
      <c r="M1271" t="s">
        <v>49</v>
      </c>
      <c r="N1271">
        <v>4</v>
      </c>
      <c r="O1271">
        <v>297</v>
      </c>
      <c r="P1271">
        <v>0.15</v>
      </c>
      <c r="Q1271">
        <v>116</v>
      </c>
      <c r="R1271">
        <v>1009.8</v>
      </c>
      <c r="S1271">
        <v>464</v>
      </c>
      <c r="T1271">
        <v>545.79999999999995</v>
      </c>
      <c r="U1271">
        <v>0.54050306991483466</v>
      </c>
      <c r="V1271" t="s">
        <v>42</v>
      </c>
    </row>
    <row r="1272" spans="1:22" x14ac:dyDescent="0.3">
      <c r="A1272" t="s">
        <v>2123</v>
      </c>
      <c r="B1272" s="33">
        <v>45448</v>
      </c>
      <c r="C1272">
        <v>2024</v>
      </c>
      <c r="D1272">
        <v>6</v>
      </c>
      <c r="E1272" t="s">
        <v>4630</v>
      </c>
      <c r="F1272" t="s">
        <v>4626</v>
      </c>
      <c r="G1272" t="s">
        <v>51</v>
      </c>
      <c r="H1272" t="s">
        <v>79</v>
      </c>
      <c r="I1272" t="s">
        <v>80</v>
      </c>
      <c r="J1272" t="s">
        <v>46</v>
      </c>
      <c r="K1272" t="s">
        <v>47</v>
      </c>
      <c r="L1272" t="s">
        <v>40</v>
      </c>
      <c r="M1272" t="s">
        <v>41</v>
      </c>
      <c r="N1272">
        <v>8</v>
      </c>
      <c r="O1272">
        <v>457</v>
      </c>
      <c r="P1272">
        <v>0.2</v>
      </c>
      <c r="Q1272">
        <v>209</v>
      </c>
      <c r="R1272">
        <v>2924.8</v>
      </c>
      <c r="S1272">
        <v>1672</v>
      </c>
      <c r="T1272">
        <v>1252.8000000000002</v>
      </c>
      <c r="U1272">
        <v>0.42833698030634576</v>
      </c>
      <c r="V1272" t="s">
        <v>42</v>
      </c>
    </row>
    <row r="1273" spans="1:22" x14ac:dyDescent="0.3">
      <c r="A1273" t="s">
        <v>1358</v>
      </c>
      <c r="B1273" s="33">
        <v>45250</v>
      </c>
      <c r="C1273">
        <v>2023</v>
      </c>
      <c r="D1273">
        <v>11</v>
      </c>
      <c r="E1273" t="s">
        <v>4619</v>
      </c>
      <c r="F1273" t="s">
        <v>4616</v>
      </c>
      <c r="G1273" t="s">
        <v>51</v>
      </c>
      <c r="H1273" t="s">
        <v>79</v>
      </c>
      <c r="I1273" t="s">
        <v>80</v>
      </c>
      <c r="J1273" t="s">
        <v>54</v>
      </c>
      <c r="K1273" t="s">
        <v>84</v>
      </c>
      <c r="L1273" t="s">
        <v>40</v>
      </c>
      <c r="M1273" t="s">
        <v>56</v>
      </c>
      <c r="N1273">
        <v>5</v>
      </c>
      <c r="O1273">
        <v>2366</v>
      </c>
      <c r="P1273">
        <v>0.1</v>
      </c>
      <c r="Q1273">
        <v>1207</v>
      </c>
      <c r="R1273">
        <v>10647</v>
      </c>
      <c r="S1273">
        <v>6035</v>
      </c>
      <c r="T1273">
        <v>4612</v>
      </c>
      <c r="U1273">
        <v>0.43317366394289469</v>
      </c>
      <c r="V1273" t="s">
        <v>42</v>
      </c>
    </row>
    <row r="1274" spans="1:22" x14ac:dyDescent="0.3">
      <c r="A1274" t="s">
        <v>1359</v>
      </c>
      <c r="B1274" s="33">
        <v>45251</v>
      </c>
      <c r="C1274">
        <v>2023</v>
      </c>
      <c r="D1274">
        <v>11</v>
      </c>
      <c r="E1274" t="s">
        <v>4619</v>
      </c>
      <c r="F1274" t="s">
        <v>4616</v>
      </c>
      <c r="G1274" t="s">
        <v>51</v>
      </c>
      <c r="H1274" t="s">
        <v>106</v>
      </c>
      <c r="I1274" t="s">
        <v>107</v>
      </c>
      <c r="J1274" t="s">
        <v>54</v>
      </c>
      <c r="K1274" t="s">
        <v>99</v>
      </c>
      <c r="L1274" t="s">
        <v>40</v>
      </c>
      <c r="M1274" t="s">
        <v>49</v>
      </c>
      <c r="N1274">
        <v>1</v>
      </c>
      <c r="O1274">
        <v>1692</v>
      </c>
      <c r="P1274">
        <v>0.15</v>
      </c>
      <c r="Q1274">
        <v>879</v>
      </c>
      <c r="R1274">
        <v>1438.2</v>
      </c>
      <c r="S1274">
        <v>879</v>
      </c>
      <c r="T1274">
        <v>559.20000000000005</v>
      </c>
      <c r="U1274">
        <v>0.38881935753024616</v>
      </c>
      <c r="V1274" t="s">
        <v>42</v>
      </c>
    </row>
    <row r="1275" spans="1:22" x14ac:dyDescent="0.3">
      <c r="A1275" t="s">
        <v>2119</v>
      </c>
      <c r="B1275" s="33">
        <v>45447</v>
      </c>
      <c r="C1275">
        <v>2024</v>
      </c>
      <c r="D1275">
        <v>6</v>
      </c>
      <c r="E1275" t="s">
        <v>4630</v>
      </c>
      <c r="F1275" t="s">
        <v>4626</v>
      </c>
      <c r="G1275" t="s">
        <v>51</v>
      </c>
      <c r="H1275" t="s">
        <v>79</v>
      </c>
      <c r="I1275" t="s">
        <v>80</v>
      </c>
      <c r="J1275" t="s">
        <v>81</v>
      </c>
      <c r="K1275" t="s">
        <v>146</v>
      </c>
      <c r="L1275" t="s">
        <v>76</v>
      </c>
      <c r="M1275" t="s">
        <v>49</v>
      </c>
      <c r="N1275">
        <v>3</v>
      </c>
      <c r="O1275">
        <v>9567</v>
      </c>
      <c r="P1275">
        <v>0.35</v>
      </c>
      <c r="Q1275">
        <v>5787</v>
      </c>
      <c r="R1275">
        <v>18655.650000000001</v>
      </c>
      <c r="S1275">
        <v>17361</v>
      </c>
      <c r="T1275">
        <v>1294.6500000000015</v>
      </c>
      <c r="U1275">
        <v>6.9397206744337581E-2</v>
      </c>
      <c r="V1275" t="s">
        <v>42</v>
      </c>
    </row>
    <row r="1276" spans="1:22" x14ac:dyDescent="0.3">
      <c r="A1276" t="s">
        <v>2115</v>
      </c>
      <c r="B1276" s="33">
        <v>45446</v>
      </c>
      <c r="C1276">
        <v>2024</v>
      </c>
      <c r="D1276">
        <v>6</v>
      </c>
      <c r="E1276" t="s">
        <v>4630</v>
      </c>
      <c r="F1276" t="s">
        <v>4626</v>
      </c>
      <c r="G1276" t="s">
        <v>51</v>
      </c>
      <c r="H1276" t="s">
        <v>79</v>
      </c>
      <c r="I1276" t="s">
        <v>80</v>
      </c>
      <c r="J1276" t="s">
        <v>46</v>
      </c>
      <c r="K1276" t="s">
        <v>47</v>
      </c>
      <c r="L1276" t="s">
        <v>76</v>
      </c>
      <c r="M1276" t="s">
        <v>41</v>
      </c>
      <c r="N1276">
        <v>1</v>
      </c>
      <c r="O1276">
        <v>460</v>
      </c>
      <c r="P1276">
        <v>0.15</v>
      </c>
      <c r="Q1276">
        <v>204</v>
      </c>
      <c r="R1276">
        <v>391</v>
      </c>
      <c r="S1276">
        <v>204</v>
      </c>
      <c r="T1276">
        <v>187</v>
      </c>
      <c r="U1276">
        <v>0.47826086956521741</v>
      </c>
      <c r="V1276" t="s">
        <v>42</v>
      </c>
    </row>
    <row r="1277" spans="1:22" x14ac:dyDescent="0.3">
      <c r="A1277" t="s">
        <v>2112</v>
      </c>
      <c r="B1277" s="33">
        <v>45445</v>
      </c>
      <c r="C1277">
        <v>2024</v>
      </c>
      <c r="D1277">
        <v>6</v>
      </c>
      <c r="E1277" t="s">
        <v>4630</v>
      </c>
      <c r="F1277" t="s">
        <v>4626</v>
      </c>
      <c r="G1277" t="s">
        <v>51</v>
      </c>
      <c r="H1277" t="s">
        <v>106</v>
      </c>
      <c r="I1277" t="s">
        <v>107</v>
      </c>
      <c r="J1277" t="s">
        <v>54</v>
      </c>
      <c r="K1277" t="s">
        <v>84</v>
      </c>
      <c r="L1277" t="s">
        <v>40</v>
      </c>
      <c r="M1277" t="s">
        <v>41</v>
      </c>
      <c r="N1277">
        <v>1</v>
      </c>
      <c r="O1277">
        <v>2341</v>
      </c>
      <c r="P1277">
        <v>0.05</v>
      </c>
      <c r="Q1277">
        <v>1150</v>
      </c>
      <c r="R1277">
        <v>2223.9499999999998</v>
      </c>
      <c r="S1277">
        <v>1150</v>
      </c>
      <c r="T1277">
        <v>1073.9499999999998</v>
      </c>
      <c r="U1277">
        <v>0.48290204366105349</v>
      </c>
      <c r="V1277" t="s">
        <v>42</v>
      </c>
    </row>
    <row r="1278" spans="1:22" x14ac:dyDescent="0.3">
      <c r="A1278" t="s">
        <v>1363</v>
      </c>
      <c r="B1278" s="33">
        <v>45252</v>
      </c>
      <c r="C1278">
        <v>2023</v>
      </c>
      <c r="D1278">
        <v>11</v>
      </c>
      <c r="E1278" t="s">
        <v>4619</v>
      </c>
      <c r="F1278" t="s">
        <v>4616</v>
      </c>
      <c r="G1278" t="s">
        <v>51</v>
      </c>
      <c r="H1278" t="s">
        <v>52</v>
      </c>
      <c r="I1278" t="s">
        <v>53</v>
      </c>
      <c r="J1278" t="s">
        <v>81</v>
      </c>
      <c r="K1278" t="s">
        <v>94</v>
      </c>
      <c r="L1278" t="s">
        <v>76</v>
      </c>
      <c r="M1278" t="s">
        <v>49</v>
      </c>
      <c r="N1278">
        <v>1</v>
      </c>
      <c r="O1278">
        <v>31915</v>
      </c>
      <c r="P1278">
        <v>0.3</v>
      </c>
      <c r="Q1278">
        <v>21944</v>
      </c>
      <c r="R1278">
        <v>22340.5</v>
      </c>
      <c r="S1278">
        <v>21944</v>
      </c>
      <c r="T1278">
        <v>396.5</v>
      </c>
      <c r="U1278">
        <v>1.7748036077974979E-2</v>
      </c>
      <c r="V1278" t="s">
        <v>42</v>
      </c>
    </row>
    <row r="1279" spans="1:22" x14ac:dyDescent="0.3">
      <c r="A1279" t="s">
        <v>2111</v>
      </c>
      <c r="B1279" s="33">
        <v>45445</v>
      </c>
      <c r="C1279">
        <v>2024</v>
      </c>
      <c r="D1279">
        <v>6</v>
      </c>
      <c r="E1279" t="s">
        <v>4630</v>
      </c>
      <c r="F1279" t="s">
        <v>4626</v>
      </c>
      <c r="G1279" t="s">
        <v>51</v>
      </c>
      <c r="H1279" t="s">
        <v>52</v>
      </c>
      <c r="I1279" t="s">
        <v>53</v>
      </c>
      <c r="J1279" t="s">
        <v>81</v>
      </c>
      <c r="K1279" t="s">
        <v>146</v>
      </c>
      <c r="L1279" t="s">
        <v>76</v>
      </c>
      <c r="M1279" t="s">
        <v>41</v>
      </c>
      <c r="N1279">
        <v>8</v>
      </c>
      <c r="O1279">
        <v>8367</v>
      </c>
      <c r="P1279">
        <v>0.4</v>
      </c>
      <c r="Q1279">
        <v>5302</v>
      </c>
      <c r="R1279">
        <v>40161.599999999999</v>
      </c>
      <c r="S1279">
        <v>42416</v>
      </c>
      <c r="T1279">
        <v>-2254.4000000000015</v>
      </c>
      <c r="U1279">
        <v>-5.6133221783992708E-2</v>
      </c>
      <c r="V1279" t="s">
        <v>42</v>
      </c>
    </row>
    <row r="1280" spans="1:22" x14ac:dyDescent="0.3">
      <c r="A1280" t="s">
        <v>1365</v>
      </c>
      <c r="B1280" s="33">
        <v>45252</v>
      </c>
      <c r="C1280">
        <v>2023</v>
      </c>
      <c r="D1280">
        <v>11</v>
      </c>
      <c r="E1280" t="s">
        <v>4619</v>
      </c>
      <c r="F1280" t="s">
        <v>4616</v>
      </c>
      <c r="G1280" t="s">
        <v>51</v>
      </c>
      <c r="H1280" t="s">
        <v>79</v>
      </c>
      <c r="I1280" t="s">
        <v>80</v>
      </c>
      <c r="J1280" t="s">
        <v>46</v>
      </c>
      <c r="K1280" t="s">
        <v>47</v>
      </c>
      <c r="L1280" t="s">
        <v>40</v>
      </c>
      <c r="M1280" t="s">
        <v>49</v>
      </c>
      <c r="N1280">
        <v>3</v>
      </c>
      <c r="O1280">
        <v>489</v>
      </c>
      <c r="P1280">
        <v>0.15</v>
      </c>
      <c r="Q1280">
        <v>220</v>
      </c>
      <c r="R1280">
        <v>1246.95</v>
      </c>
      <c r="S1280">
        <v>660</v>
      </c>
      <c r="T1280">
        <v>586.95000000000005</v>
      </c>
      <c r="U1280">
        <v>0.47070852881029712</v>
      </c>
      <c r="V1280" t="s">
        <v>120</v>
      </c>
    </row>
    <row r="1281" spans="1:22" x14ac:dyDescent="0.3">
      <c r="A1281" t="s">
        <v>2109</v>
      </c>
      <c r="B1281" s="33">
        <v>45444</v>
      </c>
      <c r="C1281">
        <v>2024</v>
      </c>
      <c r="D1281">
        <v>6</v>
      </c>
      <c r="E1281" t="s">
        <v>4630</v>
      </c>
      <c r="F1281" t="s">
        <v>4626</v>
      </c>
      <c r="G1281" t="s">
        <v>51</v>
      </c>
      <c r="H1281" t="s">
        <v>106</v>
      </c>
      <c r="I1281" t="s">
        <v>107</v>
      </c>
      <c r="J1281" t="s">
        <v>46</v>
      </c>
      <c r="K1281" t="s">
        <v>61</v>
      </c>
      <c r="L1281" t="s">
        <v>76</v>
      </c>
      <c r="M1281" t="s">
        <v>41</v>
      </c>
      <c r="N1281">
        <v>2</v>
      </c>
      <c r="O1281">
        <v>262</v>
      </c>
      <c r="P1281">
        <v>0.05</v>
      </c>
      <c r="Q1281">
        <v>108</v>
      </c>
      <c r="R1281">
        <v>497.79999999999995</v>
      </c>
      <c r="S1281">
        <v>216</v>
      </c>
      <c r="T1281">
        <v>281.79999999999995</v>
      </c>
      <c r="U1281">
        <v>0.56609079951787866</v>
      </c>
      <c r="V1281" t="s">
        <v>42</v>
      </c>
    </row>
    <row r="1282" spans="1:22" x14ac:dyDescent="0.3">
      <c r="A1282" t="s">
        <v>2102</v>
      </c>
      <c r="B1282" s="33">
        <v>45441</v>
      </c>
      <c r="C1282">
        <v>2024</v>
      </c>
      <c r="D1282">
        <v>5</v>
      </c>
      <c r="E1282" t="s">
        <v>4629</v>
      </c>
      <c r="F1282" t="s">
        <v>4626</v>
      </c>
      <c r="G1282" t="s">
        <v>51</v>
      </c>
      <c r="H1282" t="s">
        <v>106</v>
      </c>
      <c r="I1282" t="s">
        <v>107</v>
      </c>
      <c r="J1282" t="s">
        <v>38</v>
      </c>
      <c r="K1282" t="s">
        <v>118</v>
      </c>
      <c r="L1282" t="s">
        <v>40</v>
      </c>
      <c r="M1282" t="s">
        <v>49</v>
      </c>
      <c r="N1282">
        <v>2</v>
      </c>
      <c r="O1282">
        <v>17661</v>
      </c>
      <c r="P1282">
        <v>0</v>
      </c>
      <c r="Q1282">
        <v>13824</v>
      </c>
      <c r="R1282">
        <v>35322</v>
      </c>
      <c r="S1282">
        <v>27648</v>
      </c>
      <c r="T1282">
        <v>7674</v>
      </c>
      <c r="U1282">
        <v>0.21725836589094616</v>
      </c>
      <c r="V1282" t="s">
        <v>42</v>
      </c>
    </row>
    <row r="1283" spans="1:22" x14ac:dyDescent="0.3">
      <c r="A1283" t="s">
        <v>2099</v>
      </c>
      <c r="B1283" s="33">
        <v>45440</v>
      </c>
      <c r="C1283">
        <v>2024</v>
      </c>
      <c r="D1283">
        <v>5</v>
      </c>
      <c r="E1283" t="s">
        <v>4629</v>
      </c>
      <c r="F1283" t="s">
        <v>4626</v>
      </c>
      <c r="G1283" t="s">
        <v>51</v>
      </c>
      <c r="H1283" t="s">
        <v>106</v>
      </c>
      <c r="I1283" t="s">
        <v>107</v>
      </c>
      <c r="J1283" t="s">
        <v>38</v>
      </c>
      <c r="K1283" t="s">
        <v>104</v>
      </c>
      <c r="L1283" t="s">
        <v>76</v>
      </c>
      <c r="M1283" t="s">
        <v>49</v>
      </c>
      <c r="N1283">
        <v>1</v>
      </c>
      <c r="O1283">
        <v>1401</v>
      </c>
      <c r="P1283">
        <v>0.1</v>
      </c>
      <c r="Q1283">
        <v>683</v>
      </c>
      <c r="R1283">
        <v>1260.9000000000001</v>
      </c>
      <c r="S1283">
        <v>683</v>
      </c>
      <c r="T1283">
        <v>577.90000000000009</v>
      </c>
      <c r="U1283">
        <v>0.45832341977952262</v>
      </c>
      <c r="V1283" t="s">
        <v>42</v>
      </c>
    </row>
    <row r="1284" spans="1:22" x14ac:dyDescent="0.3">
      <c r="A1284" t="s">
        <v>1369</v>
      </c>
      <c r="B1284" s="33">
        <v>45253</v>
      </c>
      <c r="C1284">
        <v>2023</v>
      </c>
      <c r="D1284">
        <v>11</v>
      </c>
      <c r="E1284" t="s">
        <v>4619</v>
      </c>
      <c r="F1284" t="s">
        <v>4616</v>
      </c>
      <c r="G1284" t="s">
        <v>51</v>
      </c>
      <c r="H1284" t="s">
        <v>79</v>
      </c>
      <c r="I1284" t="s">
        <v>80</v>
      </c>
      <c r="J1284" t="s">
        <v>81</v>
      </c>
      <c r="K1284" t="s">
        <v>94</v>
      </c>
      <c r="L1284" t="s">
        <v>40</v>
      </c>
      <c r="M1284" t="s">
        <v>56</v>
      </c>
      <c r="N1284">
        <v>1</v>
      </c>
      <c r="O1284">
        <v>29822</v>
      </c>
      <c r="P1284">
        <v>0.25</v>
      </c>
      <c r="Q1284">
        <v>19778</v>
      </c>
      <c r="R1284">
        <v>22366.5</v>
      </c>
      <c r="S1284">
        <v>19778</v>
      </c>
      <c r="T1284">
        <v>2588.5</v>
      </c>
      <c r="U1284">
        <v>0.11573111573111573</v>
      </c>
      <c r="V1284" t="s">
        <v>42</v>
      </c>
    </row>
    <row r="1285" spans="1:22" x14ac:dyDescent="0.3">
      <c r="A1285" t="s">
        <v>1370</v>
      </c>
      <c r="B1285" s="33">
        <v>45253</v>
      </c>
      <c r="C1285">
        <v>2023</v>
      </c>
      <c r="D1285">
        <v>11</v>
      </c>
      <c r="E1285" t="s">
        <v>4619</v>
      </c>
      <c r="F1285" t="s">
        <v>4616</v>
      </c>
      <c r="G1285" t="s">
        <v>51</v>
      </c>
      <c r="H1285" t="s">
        <v>52</v>
      </c>
      <c r="I1285" t="s">
        <v>53</v>
      </c>
      <c r="J1285" t="s">
        <v>38</v>
      </c>
      <c r="K1285" t="s">
        <v>104</v>
      </c>
      <c r="L1285" t="s">
        <v>48</v>
      </c>
      <c r="M1285" t="s">
        <v>56</v>
      </c>
      <c r="N1285">
        <v>8</v>
      </c>
      <c r="O1285">
        <v>1516</v>
      </c>
      <c r="P1285">
        <v>0.15</v>
      </c>
      <c r="Q1285">
        <v>737</v>
      </c>
      <c r="R1285">
        <v>10308.799999999999</v>
      </c>
      <c r="S1285">
        <v>5896</v>
      </c>
      <c r="T1285">
        <v>4412.7999999999993</v>
      </c>
      <c r="U1285">
        <v>0.42806146205183915</v>
      </c>
      <c r="V1285" t="s">
        <v>42</v>
      </c>
    </row>
    <row r="1286" spans="1:22" x14ac:dyDescent="0.3">
      <c r="A1286" t="s">
        <v>2097</v>
      </c>
      <c r="B1286" s="33">
        <v>45439</v>
      </c>
      <c r="C1286">
        <v>2024</v>
      </c>
      <c r="D1286">
        <v>5</v>
      </c>
      <c r="E1286" t="s">
        <v>4629</v>
      </c>
      <c r="F1286" t="s">
        <v>4626</v>
      </c>
      <c r="G1286" t="s">
        <v>51</v>
      </c>
      <c r="H1286" t="s">
        <v>52</v>
      </c>
      <c r="I1286" t="s">
        <v>53</v>
      </c>
      <c r="J1286" t="s">
        <v>81</v>
      </c>
      <c r="K1286" t="s">
        <v>130</v>
      </c>
      <c r="L1286" t="s">
        <v>48</v>
      </c>
      <c r="M1286" t="s">
        <v>56</v>
      </c>
      <c r="N1286">
        <v>2</v>
      </c>
      <c r="O1286">
        <v>13332</v>
      </c>
      <c r="P1286">
        <v>0.35</v>
      </c>
      <c r="Q1286">
        <v>7928</v>
      </c>
      <c r="R1286">
        <v>17331.600000000002</v>
      </c>
      <c r="S1286">
        <v>15856</v>
      </c>
      <c r="T1286">
        <v>1475.6000000000022</v>
      </c>
      <c r="U1286">
        <v>8.5139283159085255E-2</v>
      </c>
      <c r="V1286" t="s">
        <v>42</v>
      </c>
    </row>
    <row r="1287" spans="1:22" x14ac:dyDescent="0.3">
      <c r="A1287" t="s">
        <v>1372</v>
      </c>
      <c r="B1287" s="33">
        <v>45254</v>
      </c>
      <c r="C1287">
        <v>2023</v>
      </c>
      <c r="D1287">
        <v>11</v>
      </c>
      <c r="E1287" t="s">
        <v>4619</v>
      </c>
      <c r="F1287" t="s">
        <v>4616</v>
      </c>
      <c r="G1287" t="s">
        <v>51</v>
      </c>
      <c r="H1287" t="s">
        <v>79</v>
      </c>
      <c r="I1287" t="s">
        <v>80</v>
      </c>
      <c r="J1287" t="s">
        <v>46</v>
      </c>
      <c r="K1287" t="s">
        <v>66</v>
      </c>
      <c r="L1287" t="s">
        <v>40</v>
      </c>
      <c r="M1287" t="s">
        <v>49</v>
      </c>
      <c r="N1287">
        <v>2</v>
      </c>
      <c r="O1287">
        <v>293</v>
      </c>
      <c r="P1287">
        <v>0</v>
      </c>
      <c r="Q1287">
        <v>119</v>
      </c>
      <c r="R1287">
        <v>586</v>
      </c>
      <c r="S1287">
        <v>238</v>
      </c>
      <c r="T1287">
        <v>348</v>
      </c>
      <c r="U1287">
        <v>0.59385665529010234</v>
      </c>
      <c r="V1287" t="s">
        <v>42</v>
      </c>
    </row>
    <row r="1288" spans="1:22" x14ac:dyDescent="0.3">
      <c r="A1288" t="s">
        <v>1373</v>
      </c>
      <c r="B1288" s="33">
        <v>45254</v>
      </c>
      <c r="C1288">
        <v>2023</v>
      </c>
      <c r="D1288">
        <v>11</v>
      </c>
      <c r="E1288" t="s">
        <v>4619</v>
      </c>
      <c r="F1288" t="s">
        <v>4616</v>
      </c>
      <c r="G1288" t="s">
        <v>51</v>
      </c>
      <c r="H1288" t="s">
        <v>52</v>
      </c>
      <c r="I1288" t="s">
        <v>53</v>
      </c>
      <c r="J1288" t="s">
        <v>38</v>
      </c>
      <c r="K1288" t="s">
        <v>118</v>
      </c>
      <c r="L1288" t="s">
        <v>40</v>
      </c>
      <c r="M1288" t="s">
        <v>56</v>
      </c>
      <c r="N1288">
        <v>8</v>
      </c>
      <c r="O1288">
        <v>18941</v>
      </c>
      <c r="P1288">
        <v>0.05</v>
      </c>
      <c r="Q1288">
        <v>15022</v>
      </c>
      <c r="R1288">
        <v>143951.6</v>
      </c>
      <c r="S1288">
        <v>120176</v>
      </c>
      <c r="T1288">
        <v>23775.600000000006</v>
      </c>
      <c r="U1288">
        <v>0.16516384673737566</v>
      </c>
      <c r="V1288" t="s">
        <v>42</v>
      </c>
    </row>
    <row r="1289" spans="1:22" x14ac:dyDescent="0.3">
      <c r="A1289" t="s">
        <v>2096</v>
      </c>
      <c r="B1289" s="33">
        <v>45438</v>
      </c>
      <c r="C1289">
        <v>2024</v>
      </c>
      <c r="D1289">
        <v>5</v>
      </c>
      <c r="E1289" t="s">
        <v>4629</v>
      </c>
      <c r="F1289" t="s">
        <v>4626</v>
      </c>
      <c r="G1289" t="s">
        <v>51</v>
      </c>
      <c r="H1289" t="s">
        <v>79</v>
      </c>
      <c r="I1289" t="s">
        <v>80</v>
      </c>
      <c r="J1289" t="s">
        <v>46</v>
      </c>
      <c r="K1289" t="s">
        <v>66</v>
      </c>
      <c r="L1289" t="s">
        <v>48</v>
      </c>
      <c r="M1289" t="s">
        <v>56</v>
      </c>
      <c r="N1289">
        <v>2</v>
      </c>
      <c r="O1289">
        <v>330</v>
      </c>
      <c r="P1289">
        <v>0</v>
      </c>
      <c r="Q1289">
        <v>131</v>
      </c>
      <c r="R1289">
        <v>660</v>
      </c>
      <c r="S1289">
        <v>262</v>
      </c>
      <c r="T1289">
        <v>398</v>
      </c>
      <c r="U1289">
        <v>0.60303030303030303</v>
      </c>
      <c r="V1289" t="s">
        <v>42</v>
      </c>
    </row>
    <row r="1290" spans="1:22" x14ac:dyDescent="0.3">
      <c r="A1290" t="s">
        <v>2089</v>
      </c>
      <c r="B1290" s="33">
        <v>45436</v>
      </c>
      <c r="C1290">
        <v>2024</v>
      </c>
      <c r="D1290">
        <v>5</v>
      </c>
      <c r="E1290" t="s">
        <v>4629</v>
      </c>
      <c r="F1290" t="s">
        <v>4626</v>
      </c>
      <c r="G1290" t="s">
        <v>51</v>
      </c>
      <c r="H1290" t="s">
        <v>79</v>
      </c>
      <c r="I1290" t="s">
        <v>80</v>
      </c>
      <c r="J1290" t="s">
        <v>81</v>
      </c>
      <c r="K1290" t="s">
        <v>146</v>
      </c>
      <c r="L1290" t="s">
        <v>40</v>
      </c>
      <c r="M1290" t="s">
        <v>56</v>
      </c>
      <c r="N1290">
        <v>1</v>
      </c>
      <c r="O1290">
        <v>9596</v>
      </c>
      <c r="P1290">
        <v>0.25</v>
      </c>
      <c r="Q1290">
        <v>5841</v>
      </c>
      <c r="R1290">
        <v>7197</v>
      </c>
      <c r="S1290">
        <v>5841</v>
      </c>
      <c r="T1290">
        <v>1356</v>
      </c>
      <c r="U1290">
        <v>0.18841183826594415</v>
      </c>
      <c r="V1290" t="s">
        <v>42</v>
      </c>
    </row>
    <row r="1291" spans="1:22" x14ac:dyDescent="0.3">
      <c r="A1291" t="s">
        <v>1376</v>
      </c>
      <c r="B1291" s="33">
        <v>45255</v>
      </c>
      <c r="C1291">
        <v>2023</v>
      </c>
      <c r="D1291">
        <v>11</v>
      </c>
      <c r="E1291" t="s">
        <v>4619</v>
      </c>
      <c r="F1291" t="s">
        <v>4616</v>
      </c>
      <c r="G1291" t="s">
        <v>51</v>
      </c>
      <c r="H1291" t="s">
        <v>79</v>
      </c>
      <c r="I1291" t="s">
        <v>80</v>
      </c>
      <c r="J1291" t="s">
        <v>38</v>
      </c>
      <c r="K1291" t="s">
        <v>104</v>
      </c>
      <c r="L1291" t="s">
        <v>40</v>
      </c>
      <c r="M1291" t="s">
        <v>49</v>
      </c>
      <c r="N1291">
        <v>5</v>
      </c>
      <c r="O1291">
        <v>1599</v>
      </c>
      <c r="P1291">
        <v>0.1</v>
      </c>
      <c r="Q1291">
        <v>783</v>
      </c>
      <c r="R1291">
        <v>7195.5</v>
      </c>
      <c r="S1291">
        <v>3915</v>
      </c>
      <c r="T1291">
        <v>3280.5</v>
      </c>
      <c r="U1291">
        <v>0.45590994371482174</v>
      </c>
      <c r="V1291" t="s">
        <v>42</v>
      </c>
    </row>
    <row r="1292" spans="1:22" x14ac:dyDescent="0.3">
      <c r="A1292" t="s">
        <v>2081</v>
      </c>
      <c r="B1292" s="33">
        <v>45434</v>
      </c>
      <c r="C1292">
        <v>2024</v>
      </c>
      <c r="D1292">
        <v>5</v>
      </c>
      <c r="E1292" t="s">
        <v>4629</v>
      </c>
      <c r="F1292" t="s">
        <v>4626</v>
      </c>
      <c r="G1292" t="s">
        <v>51</v>
      </c>
      <c r="H1292" t="s">
        <v>79</v>
      </c>
      <c r="I1292" t="s">
        <v>80</v>
      </c>
      <c r="J1292" t="s">
        <v>38</v>
      </c>
      <c r="K1292" t="s">
        <v>104</v>
      </c>
      <c r="L1292" t="s">
        <v>40</v>
      </c>
      <c r="M1292" t="s">
        <v>41</v>
      </c>
      <c r="N1292">
        <v>4</v>
      </c>
      <c r="O1292">
        <v>1578</v>
      </c>
      <c r="P1292">
        <v>0.2</v>
      </c>
      <c r="Q1292">
        <v>781</v>
      </c>
      <c r="R1292">
        <v>5049.6000000000004</v>
      </c>
      <c r="S1292">
        <v>3124</v>
      </c>
      <c r="T1292">
        <v>1925.6000000000004</v>
      </c>
      <c r="U1292">
        <v>0.38133713561470217</v>
      </c>
      <c r="V1292" t="s">
        <v>42</v>
      </c>
    </row>
    <row r="1293" spans="1:22" x14ac:dyDescent="0.3">
      <c r="A1293" t="s">
        <v>2074</v>
      </c>
      <c r="B1293" s="33">
        <v>45432</v>
      </c>
      <c r="C1293">
        <v>2024</v>
      </c>
      <c r="D1293">
        <v>5</v>
      </c>
      <c r="E1293" t="s">
        <v>4629</v>
      </c>
      <c r="F1293" t="s">
        <v>4626</v>
      </c>
      <c r="G1293" t="s">
        <v>51</v>
      </c>
      <c r="H1293" t="s">
        <v>52</v>
      </c>
      <c r="I1293" t="s">
        <v>53</v>
      </c>
      <c r="J1293" t="s">
        <v>81</v>
      </c>
      <c r="K1293" t="s">
        <v>94</v>
      </c>
      <c r="L1293" t="s">
        <v>40</v>
      </c>
      <c r="M1293" t="s">
        <v>56</v>
      </c>
      <c r="N1293">
        <v>2</v>
      </c>
      <c r="O1293">
        <v>31043</v>
      </c>
      <c r="P1293">
        <v>0.25</v>
      </c>
      <c r="Q1293">
        <v>21720</v>
      </c>
      <c r="R1293">
        <v>46564.5</v>
      </c>
      <c r="S1293">
        <v>43440</v>
      </c>
      <c r="T1293">
        <v>3124.5</v>
      </c>
      <c r="U1293">
        <v>6.7100473536707145E-2</v>
      </c>
      <c r="V1293" t="s">
        <v>42</v>
      </c>
    </row>
    <row r="1294" spans="1:22" x14ac:dyDescent="0.3">
      <c r="A1294" t="s">
        <v>2072</v>
      </c>
      <c r="B1294" s="33">
        <v>45431</v>
      </c>
      <c r="C1294">
        <v>2024</v>
      </c>
      <c r="D1294">
        <v>5</v>
      </c>
      <c r="E1294" t="s">
        <v>4629</v>
      </c>
      <c r="F1294" t="s">
        <v>4626</v>
      </c>
      <c r="G1294" t="s">
        <v>51</v>
      </c>
      <c r="H1294" t="s">
        <v>106</v>
      </c>
      <c r="I1294" t="s">
        <v>107</v>
      </c>
      <c r="J1294" t="s">
        <v>38</v>
      </c>
      <c r="K1294" t="s">
        <v>39</v>
      </c>
      <c r="L1294" t="s">
        <v>40</v>
      </c>
      <c r="M1294" t="s">
        <v>49</v>
      </c>
      <c r="N1294">
        <v>3</v>
      </c>
      <c r="O1294">
        <v>51499</v>
      </c>
      <c r="P1294">
        <v>0.1</v>
      </c>
      <c r="Q1294">
        <v>43194</v>
      </c>
      <c r="R1294">
        <v>139047.30000000002</v>
      </c>
      <c r="S1294">
        <v>129582</v>
      </c>
      <c r="T1294">
        <v>9465.3000000000175</v>
      </c>
      <c r="U1294">
        <v>6.8072519207492813E-2</v>
      </c>
      <c r="V1294" t="s">
        <v>42</v>
      </c>
    </row>
    <row r="1295" spans="1:22" x14ac:dyDescent="0.3">
      <c r="A1295" t="s">
        <v>2071</v>
      </c>
      <c r="B1295" s="33">
        <v>45431</v>
      </c>
      <c r="C1295">
        <v>2024</v>
      </c>
      <c r="D1295">
        <v>5</v>
      </c>
      <c r="E1295" t="s">
        <v>4629</v>
      </c>
      <c r="F1295" t="s">
        <v>4626</v>
      </c>
      <c r="G1295" t="s">
        <v>51</v>
      </c>
      <c r="H1295" t="s">
        <v>79</v>
      </c>
      <c r="I1295" t="s">
        <v>80</v>
      </c>
      <c r="J1295" t="s">
        <v>46</v>
      </c>
      <c r="K1295" t="s">
        <v>66</v>
      </c>
      <c r="L1295" t="s">
        <v>40</v>
      </c>
      <c r="M1295" t="s">
        <v>49</v>
      </c>
      <c r="N1295">
        <v>1</v>
      </c>
      <c r="O1295">
        <v>318</v>
      </c>
      <c r="P1295">
        <v>0.05</v>
      </c>
      <c r="Q1295">
        <v>125</v>
      </c>
      <c r="R1295">
        <v>302.09999999999997</v>
      </c>
      <c r="S1295">
        <v>125</v>
      </c>
      <c r="T1295">
        <v>177.09999999999997</v>
      </c>
      <c r="U1295">
        <v>0.58622972525653749</v>
      </c>
      <c r="V1295" t="s">
        <v>42</v>
      </c>
    </row>
    <row r="1296" spans="1:22" x14ac:dyDescent="0.3">
      <c r="A1296" t="s">
        <v>2061</v>
      </c>
      <c r="B1296" s="33">
        <v>45428</v>
      </c>
      <c r="C1296">
        <v>2024</v>
      </c>
      <c r="D1296">
        <v>5</v>
      </c>
      <c r="E1296" t="s">
        <v>4629</v>
      </c>
      <c r="F1296" t="s">
        <v>4626</v>
      </c>
      <c r="G1296" t="s">
        <v>51</v>
      </c>
      <c r="H1296" t="s">
        <v>79</v>
      </c>
      <c r="I1296" t="s">
        <v>80</v>
      </c>
      <c r="J1296" t="s">
        <v>38</v>
      </c>
      <c r="K1296" t="s">
        <v>75</v>
      </c>
      <c r="L1296" t="s">
        <v>40</v>
      </c>
      <c r="M1296" t="s">
        <v>41</v>
      </c>
      <c r="N1296">
        <v>4</v>
      </c>
      <c r="O1296">
        <v>10583</v>
      </c>
      <c r="P1296">
        <v>0.1</v>
      </c>
      <c r="Q1296">
        <v>7750</v>
      </c>
      <c r="R1296">
        <v>38098.800000000003</v>
      </c>
      <c r="S1296">
        <v>31000</v>
      </c>
      <c r="T1296">
        <v>7098.8000000000029</v>
      </c>
      <c r="U1296">
        <v>0.18632607851165922</v>
      </c>
      <c r="V1296" t="s">
        <v>120</v>
      </c>
    </row>
    <row r="1297" spans="1:22" x14ac:dyDescent="0.3">
      <c r="A1297" t="s">
        <v>2059</v>
      </c>
      <c r="B1297" s="33">
        <v>45427</v>
      </c>
      <c r="C1297">
        <v>2024</v>
      </c>
      <c r="D1297">
        <v>5</v>
      </c>
      <c r="E1297" t="s">
        <v>4629</v>
      </c>
      <c r="F1297" t="s">
        <v>4626</v>
      </c>
      <c r="G1297" t="s">
        <v>51</v>
      </c>
      <c r="H1297" t="s">
        <v>79</v>
      </c>
      <c r="I1297" t="s">
        <v>80</v>
      </c>
      <c r="J1297" t="s">
        <v>54</v>
      </c>
      <c r="K1297" t="s">
        <v>55</v>
      </c>
      <c r="L1297" t="s">
        <v>76</v>
      </c>
      <c r="M1297" t="s">
        <v>41</v>
      </c>
      <c r="N1297">
        <v>4</v>
      </c>
      <c r="O1297">
        <v>2861</v>
      </c>
      <c r="P1297">
        <v>0.2</v>
      </c>
      <c r="Q1297">
        <v>1738</v>
      </c>
      <c r="R1297">
        <v>9155.2000000000007</v>
      </c>
      <c r="S1297">
        <v>6952</v>
      </c>
      <c r="T1297">
        <v>2203.2000000000007</v>
      </c>
      <c r="U1297">
        <v>0.240650122334848</v>
      </c>
      <c r="V1297" t="s">
        <v>42</v>
      </c>
    </row>
    <row r="1298" spans="1:22" x14ac:dyDescent="0.3">
      <c r="A1298" t="s">
        <v>2052</v>
      </c>
      <c r="B1298" s="33">
        <v>45425</v>
      </c>
      <c r="C1298">
        <v>2024</v>
      </c>
      <c r="D1298">
        <v>5</v>
      </c>
      <c r="E1298" t="s">
        <v>4629</v>
      </c>
      <c r="F1298" t="s">
        <v>4626</v>
      </c>
      <c r="G1298" t="s">
        <v>51</v>
      </c>
      <c r="H1298" t="s">
        <v>52</v>
      </c>
      <c r="I1298" t="s">
        <v>53</v>
      </c>
      <c r="J1298" t="s">
        <v>46</v>
      </c>
      <c r="K1298" t="s">
        <v>89</v>
      </c>
      <c r="L1298" t="s">
        <v>76</v>
      </c>
      <c r="M1298" t="s">
        <v>56</v>
      </c>
      <c r="N1298">
        <v>1</v>
      </c>
      <c r="O1298">
        <v>2257</v>
      </c>
      <c r="P1298">
        <v>0</v>
      </c>
      <c r="Q1298">
        <v>1330</v>
      </c>
      <c r="R1298">
        <v>2257</v>
      </c>
      <c r="S1298">
        <v>1330</v>
      </c>
      <c r="T1298">
        <v>927</v>
      </c>
      <c r="U1298">
        <v>0.4107221976074435</v>
      </c>
      <c r="V1298" t="s">
        <v>42</v>
      </c>
    </row>
    <row r="1299" spans="1:22" x14ac:dyDescent="0.3">
      <c r="A1299" t="s">
        <v>2042</v>
      </c>
      <c r="B1299" s="33">
        <v>45423</v>
      </c>
      <c r="C1299">
        <v>2024</v>
      </c>
      <c r="D1299">
        <v>5</v>
      </c>
      <c r="E1299" t="s">
        <v>4629</v>
      </c>
      <c r="F1299" t="s">
        <v>4626</v>
      </c>
      <c r="G1299" t="s">
        <v>51</v>
      </c>
      <c r="H1299" t="s">
        <v>79</v>
      </c>
      <c r="I1299" t="s">
        <v>80</v>
      </c>
      <c r="J1299" t="s">
        <v>38</v>
      </c>
      <c r="K1299" t="s">
        <v>75</v>
      </c>
      <c r="L1299" t="s">
        <v>76</v>
      </c>
      <c r="M1299" t="s">
        <v>41</v>
      </c>
      <c r="N1299">
        <v>3</v>
      </c>
      <c r="O1299">
        <v>11996</v>
      </c>
      <c r="P1299">
        <v>0.05</v>
      </c>
      <c r="Q1299">
        <v>8674</v>
      </c>
      <c r="R1299">
        <v>34188.6</v>
      </c>
      <c r="S1299">
        <v>26022</v>
      </c>
      <c r="T1299">
        <v>8166.5999999999985</v>
      </c>
      <c r="U1299">
        <v>0.23886909671644932</v>
      </c>
      <c r="V1299" t="s">
        <v>42</v>
      </c>
    </row>
    <row r="1300" spans="1:22" x14ac:dyDescent="0.3">
      <c r="A1300" t="s">
        <v>2041</v>
      </c>
      <c r="B1300" s="33">
        <v>45423</v>
      </c>
      <c r="C1300">
        <v>2024</v>
      </c>
      <c r="D1300">
        <v>5</v>
      </c>
      <c r="E1300" t="s">
        <v>4629</v>
      </c>
      <c r="F1300" t="s">
        <v>4626</v>
      </c>
      <c r="G1300" t="s">
        <v>51</v>
      </c>
      <c r="H1300" t="s">
        <v>79</v>
      </c>
      <c r="I1300" t="s">
        <v>80</v>
      </c>
      <c r="J1300" t="s">
        <v>38</v>
      </c>
      <c r="K1300" t="s">
        <v>104</v>
      </c>
      <c r="L1300" t="s">
        <v>40</v>
      </c>
      <c r="M1300" t="s">
        <v>49</v>
      </c>
      <c r="N1300">
        <v>2</v>
      </c>
      <c r="O1300">
        <v>1498</v>
      </c>
      <c r="P1300">
        <v>0.1</v>
      </c>
      <c r="Q1300">
        <v>771</v>
      </c>
      <c r="R1300">
        <v>2696.4</v>
      </c>
      <c r="S1300">
        <v>1542</v>
      </c>
      <c r="T1300">
        <v>1154.4000000000001</v>
      </c>
      <c r="U1300">
        <v>0.42812639074321318</v>
      </c>
      <c r="V1300" t="s">
        <v>42</v>
      </c>
    </row>
    <row r="1301" spans="1:22" x14ac:dyDescent="0.3">
      <c r="A1301" t="s">
        <v>2040</v>
      </c>
      <c r="B1301" s="33">
        <v>45423</v>
      </c>
      <c r="C1301">
        <v>2024</v>
      </c>
      <c r="D1301">
        <v>5</v>
      </c>
      <c r="E1301" t="s">
        <v>4629</v>
      </c>
      <c r="F1301" t="s">
        <v>4626</v>
      </c>
      <c r="G1301" t="s">
        <v>51</v>
      </c>
      <c r="H1301" t="s">
        <v>52</v>
      </c>
      <c r="I1301" t="s">
        <v>53</v>
      </c>
      <c r="J1301" t="s">
        <v>38</v>
      </c>
      <c r="K1301" t="s">
        <v>104</v>
      </c>
      <c r="L1301" t="s">
        <v>40</v>
      </c>
      <c r="M1301" t="s">
        <v>56</v>
      </c>
      <c r="N1301">
        <v>2</v>
      </c>
      <c r="O1301">
        <v>1569</v>
      </c>
      <c r="P1301">
        <v>0.1</v>
      </c>
      <c r="Q1301">
        <v>805</v>
      </c>
      <c r="R1301">
        <v>2824.2000000000003</v>
      </c>
      <c r="S1301">
        <v>1610</v>
      </c>
      <c r="T1301">
        <v>1214.2000000000003</v>
      </c>
      <c r="U1301">
        <v>0.42992705899015654</v>
      </c>
      <c r="V1301" t="s">
        <v>42</v>
      </c>
    </row>
    <row r="1302" spans="1:22" x14ac:dyDescent="0.3">
      <c r="A1302" t="s">
        <v>2034</v>
      </c>
      <c r="B1302" s="33">
        <v>45422</v>
      </c>
      <c r="C1302">
        <v>2024</v>
      </c>
      <c r="D1302">
        <v>5</v>
      </c>
      <c r="E1302" t="s">
        <v>4629</v>
      </c>
      <c r="F1302" t="s">
        <v>4626</v>
      </c>
      <c r="G1302" t="s">
        <v>51</v>
      </c>
      <c r="H1302" t="s">
        <v>79</v>
      </c>
      <c r="I1302" t="s">
        <v>80</v>
      </c>
      <c r="J1302" t="s">
        <v>81</v>
      </c>
      <c r="K1302" t="s">
        <v>146</v>
      </c>
      <c r="L1302" t="s">
        <v>48</v>
      </c>
      <c r="M1302" t="s">
        <v>41</v>
      </c>
      <c r="N1302">
        <v>1</v>
      </c>
      <c r="O1302">
        <v>8631</v>
      </c>
      <c r="P1302">
        <v>0.35</v>
      </c>
      <c r="Q1302">
        <v>5309</v>
      </c>
      <c r="R1302">
        <v>5610.1500000000005</v>
      </c>
      <c r="S1302">
        <v>5309</v>
      </c>
      <c r="T1302">
        <v>301.15000000000055</v>
      </c>
      <c r="U1302">
        <v>5.367949163569611E-2</v>
      </c>
      <c r="V1302" t="s">
        <v>42</v>
      </c>
    </row>
    <row r="1303" spans="1:22" x14ac:dyDescent="0.3">
      <c r="A1303" t="s">
        <v>2033</v>
      </c>
      <c r="B1303" s="33">
        <v>45422</v>
      </c>
      <c r="C1303">
        <v>2024</v>
      </c>
      <c r="D1303">
        <v>5</v>
      </c>
      <c r="E1303" t="s">
        <v>4629</v>
      </c>
      <c r="F1303" t="s">
        <v>4626</v>
      </c>
      <c r="G1303" t="s">
        <v>51</v>
      </c>
      <c r="H1303" t="s">
        <v>52</v>
      </c>
      <c r="I1303" t="s">
        <v>53</v>
      </c>
      <c r="J1303" t="s">
        <v>38</v>
      </c>
      <c r="K1303" t="s">
        <v>104</v>
      </c>
      <c r="L1303" t="s">
        <v>40</v>
      </c>
      <c r="M1303" t="s">
        <v>49</v>
      </c>
      <c r="N1303">
        <v>1</v>
      </c>
      <c r="O1303">
        <v>1467</v>
      </c>
      <c r="P1303">
        <v>0</v>
      </c>
      <c r="Q1303">
        <v>751</v>
      </c>
      <c r="R1303">
        <v>1467</v>
      </c>
      <c r="S1303">
        <v>751</v>
      </c>
      <c r="T1303">
        <v>716</v>
      </c>
      <c r="U1303">
        <v>0.48807089297886846</v>
      </c>
      <c r="V1303" t="s">
        <v>42</v>
      </c>
    </row>
    <row r="1304" spans="1:22" x14ac:dyDescent="0.3">
      <c r="A1304" t="s">
        <v>1389</v>
      </c>
      <c r="B1304" s="33">
        <v>45256</v>
      </c>
      <c r="C1304">
        <v>2023</v>
      </c>
      <c r="D1304">
        <v>11</v>
      </c>
      <c r="E1304" t="s">
        <v>4619</v>
      </c>
      <c r="F1304" t="s">
        <v>4616</v>
      </c>
      <c r="G1304" t="s">
        <v>51</v>
      </c>
      <c r="H1304" t="s">
        <v>106</v>
      </c>
      <c r="I1304" t="s">
        <v>107</v>
      </c>
      <c r="J1304" t="s">
        <v>54</v>
      </c>
      <c r="K1304" t="s">
        <v>99</v>
      </c>
      <c r="L1304" t="s">
        <v>48</v>
      </c>
      <c r="M1304" t="s">
        <v>56</v>
      </c>
      <c r="N1304">
        <v>1</v>
      </c>
      <c r="O1304">
        <v>1862</v>
      </c>
      <c r="P1304">
        <v>0</v>
      </c>
      <c r="Q1304">
        <v>971</v>
      </c>
      <c r="R1304">
        <v>1862</v>
      </c>
      <c r="S1304">
        <v>971</v>
      </c>
      <c r="T1304">
        <v>891</v>
      </c>
      <c r="U1304">
        <v>0.47851772287862515</v>
      </c>
      <c r="V1304" t="s">
        <v>42</v>
      </c>
    </row>
    <row r="1305" spans="1:22" x14ac:dyDescent="0.3">
      <c r="A1305" t="s">
        <v>2029</v>
      </c>
      <c r="B1305" s="33">
        <v>45420</v>
      </c>
      <c r="C1305">
        <v>2024</v>
      </c>
      <c r="D1305">
        <v>5</v>
      </c>
      <c r="E1305" t="s">
        <v>4629</v>
      </c>
      <c r="F1305" t="s">
        <v>4626</v>
      </c>
      <c r="G1305" t="s">
        <v>51</v>
      </c>
      <c r="H1305" t="s">
        <v>106</v>
      </c>
      <c r="I1305" t="s">
        <v>107</v>
      </c>
      <c r="J1305" t="s">
        <v>38</v>
      </c>
      <c r="K1305" t="s">
        <v>118</v>
      </c>
      <c r="L1305" t="s">
        <v>76</v>
      </c>
      <c r="M1305" t="s">
        <v>41</v>
      </c>
      <c r="N1305">
        <v>1</v>
      </c>
      <c r="O1305">
        <v>17041</v>
      </c>
      <c r="P1305">
        <v>0.1</v>
      </c>
      <c r="Q1305">
        <v>13367</v>
      </c>
      <c r="R1305">
        <v>15336.9</v>
      </c>
      <c r="S1305">
        <v>13367</v>
      </c>
      <c r="T1305">
        <v>1969.8999999999996</v>
      </c>
      <c r="U1305">
        <v>0.12844186243634631</v>
      </c>
      <c r="V1305" t="s">
        <v>42</v>
      </c>
    </row>
    <row r="1306" spans="1:22" x14ac:dyDescent="0.3">
      <c r="A1306" t="s">
        <v>2023</v>
      </c>
      <c r="B1306" s="33">
        <v>45417</v>
      </c>
      <c r="C1306">
        <v>2024</v>
      </c>
      <c r="D1306">
        <v>5</v>
      </c>
      <c r="E1306" t="s">
        <v>4629</v>
      </c>
      <c r="F1306" t="s">
        <v>4626</v>
      </c>
      <c r="G1306" t="s">
        <v>51</v>
      </c>
      <c r="H1306" t="s">
        <v>106</v>
      </c>
      <c r="I1306" t="s">
        <v>107</v>
      </c>
      <c r="J1306" t="s">
        <v>81</v>
      </c>
      <c r="K1306" t="s">
        <v>94</v>
      </c>
      <c r="L1306" t="s">
        <v>40</v>
      </c>
      <c r="M1306" t="s">
        <v>49</v>
      </c>
      <c r="N1306">
        <v>1</v>
      </c>
      <c r="O1306">
        <v>33395</v>
      </c>
      <c r="P1306">
        <v>0.25</v>
      </c>
      <c r="Q1306">
        <v>23376</v>
      </c>
      <c r="R1306">
        <v>25046.25</v>
      </c>
      <c r="S1306">
        <v>23376</v>
      </c>
      <c r="T1306">
        <v>1670.25</v>
      </c>
      <c r="U1306">
        <v>6.6686629734990274E-2</v>
      </c>
      <c r="V1306" t="s">
        <v>42</v>
      </c>
    </row>
    <row r="1307" spans="1:22" x14ac:dyDescent="0.3">
      <c r="A1307" t="s">
        <v>2022</v>
      </c>
      <c r="B1307" s="33">
        <v>45417</v>
      </c>
      <c r="C1307">
        <v>2024</v>
      </c>
      <c r="D1307">
        <v>5</v>
      </c>
      <c r="E1307" t="s">
        <v>4629</v>
      </c>
      <c r="F1307" t="s">
        <v>4626</v>
      </c>
      <c r="G1307" t="s">
        <v>51</v>
      </c>
      <c r="H1307" t="s">
        <v>52</v>
      </c>
      <c r="I1307" t="s">
        <v>53</v>
      </c>
      <c r="J1307" t="s">
        <v>46</v>
      </c>
      <c r="K1307" t="s">
        <v>89</v>
      </c>
      <c r="L1307" t="s">
        <v>40</v>
      </c>
      <c r="M1307" t="s">
        <v>56</v>
      </c>
      <c r="N1307">
        <v>4</v>
      </c>
      <c r="O1307">
        <v>2093</v>
      </c>
      <c r="P1307">
        <v>0</v>
      </c>
      <c r="Q1307">
        <v>1228</v>
      </c>
      <c r="R1307">
        <v>8372</v>
      </c>
      <c r="S1307">
        <v>4912</v>
      </c>
      <c r="T1307">
        <v>3460</v>
      </c>
      <c r="U1307">
        <v>0.41328236980410893</v>
      </c>
      <c r="V1307" t="s">
        <v>42</v>
      </c>
    </row>
    <row r="1308" spans="1:22" x14ac:dyDescent="0.3">
      <c r="A1308" t="s">
        <v>1393</v>
      </c>
      <c r="B1308" s="33">
        <v>45257</v>
      </c>
      <c r="C1308">
        <v>2023</v>
      </c>
      <c r="D1308">
        <v>11</v>
      </c>
      <c r="E1308" t="s">
        <v>4619</v>
      </c>
      <c r="F1308" t="s">
        <v>4616</v>
      </c>
      <c r="G1308" t="s">
        <v>51</v>
      </c>
      <c r="H1308" t="s">
        <v>52</v>
      </c>
      <c r="I1308" t="s">
        <v>53</v>
      </c>
      <c r="J1308" t="s">
        <v>46</v>
      </c>
      <c r="K1308" t="s">
        <v>66</v>
      </c>
      <c r="L1308" t="s">
        <v>76</v>
      </c>
      <c r="M1308" t="s">
        <v>56</v>
      </c>
      <c r="N1308">
        <v>2</v>
      </c>
      <c r="O1308">
        <v>328</v>
      </c>
      <c r="P1308">
        <v>0.05</v>
      </c>
      <c r="Q1308">
        <v>131</v>
      </c>
      <c r="R1308">
        <v>623.19999999999993</v>
      </c>
      <c r="S1308">
        <v>262</v>
      </c>
      <c r="T1308">
        <v>361.19999999999993</v>
      </c>
      <c r="U1308">
        <v>0.57958921694480103</v>
      </c>
      <c r="V1308" t="s">
        <v>42</v>
      </c>
    </row>
    <row r="1309" spans="1:22" x14ac:dyDescent="0.3">
      <c r="A1309" t="s">
        <v>2021</v>
      </c>
      <c r="B1309" s="33">
        <v>45417</v>
      </c>
      <c r="C1309">
        <v>2024</v>
      </c>
      <c r="D1309">
        <v>5</v>
      </c>
      <c r="E1309" t="s">
        <v>4629</v>
      </c>
      <c r="F1309" t="s">
        <v>4626</v>
      </c>
      <c r="G1309" t="s">
        <v>51</v>
      </c>
      <c r="H1309" t="s">
        <v>52</v>
      </c>
      <c r="I1309" t="s">
        <v>53</v>
      </c>
      <c r="J1309" t="s">
        <v>46</v>
      </c>
      <c r="K1309" t="s">
        <v>66</v>
      </c>
      <c r="L1309" t="s">
        <v>40</v>
      </c>
      <c r="M1309" t="s">
        <v>41</v>
      </c>
      <c r="N1309">
        <v>5</v>
      </c>
      <c r="O1309">
        <v>294</v>
      </c>
      <c r="P1309">
        <v>0.05</v>
      </c>
      <c r="Q1309">
        <v>116</v>
      </c>
      <c r="R1309">
        <v>1396.5</v>
      </c>
      <c r="S1309">
        <v>580</v>
      </c>
      <c r="T1309">
        <v>816.5</v>
      </c>
      <c r="U1309">
        <v>0.58467597565341922</v>
      </c>
      <c r="V1309" t="s">
        <v>42</v>
      </c>
    </row>
    <row r="1310" spans="1:22" x14ac:dyDescent="0.3">
      <c r="A1310" t="s">
        <v>1395</v>
      </c>
      <c r="B1310" s="33">
        <v>45257</v>
      </c>
      <c r="C1310">
        <v>2023</v>
      </c>
      <c r="D1310">
        <v>11</v>
      </c>
      <c r="E1310" t="s">
        <v>4619</v>
      </c>
      <c r="F1310" t="s">
        <v>4616</v>
      </c>
      <c r="G1310" t="s">
        <v>51</v>
      </c>
      <c r="H1310" t="s">
        <v>52</v>
      </c>
      <c r="I1310" t="s">
        <v>53</v>
      </c>
      <c r="J1310" t="s">
        <v>81</v>
      </c>
      <c r="K1310" t="s">
        <v>130</v>
      </c>
      <c r="L1310" t="s">
        <v>40</v>
      </c>
      <c r="M1310" t="s">
        <v>49</v>
      </c>
      <c r="N1310">
        <v>2</v>
      </c>
      <c r="O1310">
        <v>14953</v>
      </c>
      <c r="P1310">
        <v>0.3</v>
      </c>
      <c r="Q1310">
        <v>9010</v>
      </c>
      <c r="R1310">
        <v>20934.199999999997</v>
      </c>
      <c r="S1310">
        <v>18020</v>
      </c>
      <c r="T1310">
        <v>2914.1999999999971</v>
      </c>
      <c r="U1310">
        <v>0.13920761242368934</v>
      </c>
      <c r="V1310" t="s">
        <v>42</v>
      </c>
    </row>
    <row r="1311" spans="1:22" x14ac:dyDescent="0.3">
      <c r="A1311" t="s">
        <v>2018</v>
      </c>
      <c r="B1311" s="33">
        <v>45416</v>
      </c>
      <c r="C1311">
        <v>2024</v>
      </c>
      <c r="D1311">
        <v>5</v>
      </c>
      <c r="E1311" t="s">
        <v>4629</v>
      </c>
      <c r="F1311" t="s">
        <v>4626</v>
      </c>
      <c r="G1311" t="s">
        <v>51</v>
      </c>
      <c r="H1311" t="s">
        <v>79</v>
      </c>
      <c r="I1311" t="s">
        <v>80</v>
      </c>
      <c r="J1311" t="s">
        <v>38</v>
      </c>
      <c r="K1311" t="s">
        <v>39</v>
      </c>
      <c r="L1311" t="s">
        <v>48</v>
      </c>
      <c r="M1311" t="s">
        <v>56</v>
      </c>
      <c r="N1311">
        <v>1</v>
      </c>
      <c r="O1311">
        <v>55929</v>
      </c>
      <c r="P1311">
        <v>0.15</v>
      </c>
      <c r="Q1311">
        <v>47848</v>
      </c>
      <c r="R1311">
        <v>47539.65</v>
      </c>
      <c r="S1311">
        <v>47848</v>
      </c>
      <c r="T1311">
        <v>-308.34999999999854</v>
      </c>
      <c r="U1311">
        <v>-6.4861647067237247E-3</v>
      </c>
      <c r="V1311" t="s">
        <v>42</v>
      </c>
    </row>
    <row r="1312" spans="1:22" x14ac:dyDescent="0.3">
      <c r="A1312" t="s">
        <v>1397</v>
      </c>
      <c r="B1312" s="33">
        <v>45258</v>
      </c>
      <c r="C1312">
        <v>2023</v>
      </c>
      <c r="D1312">
        <v>11</v>
      </c>
      <c r="E1312" t="s">
        <v>4619</v>
      </c>
      <c r="F1312" t="s">
        <v>4616</v>
      </c>
      <c r="G1312" t="s">
        <v>51</v>
      </c>
      <c r="H1312" t="s">
        <v>52</v>
      </c>
      <c r="I1312" t="s">
        <v>53</v>
      </c>
      <c r="J1312" t="s">
        <v>54</v>
      </c>
      <c r="K1312" t="s">
        <v>55</v>
      </c>
      <c r="L1312" t="s">
        <v>40</v>
      </c>
      <c r="M1312" t="s">
        <v>49</v>
      </c>
      <c r="N1312">
        <v>3</v>
      </c>
      <c r="O1312">
        <v>2544</v>
      </c>
      <c r="P1312">
        <v>0.1</v>
      </c>
      <c r="Q1312">
        <v>1516</v>
      </c>
      <c r="R1312">
        <v>6868.8</v>
      </c>
      <c r="S1312">
        <v>4548</v>
      </c>
      <c r="T1312">
        <v>2320.8000000000002</v>
      </c>
      <c r="U1312">
        <v>0.33787561146051714</v>
      </c>
      <c r="V1312" t="s">
        <v>42</v>
      </c>
    </row>
    <row r="1313" spans="1:22" x14ac:dyDescent="0.3">
      <c r="A1313" t="s">
        <v>2017</v>
      </c>
      <c r="B1313" s="33">
        <v>45416</v>
      </c>
      <c r="C1313">
        <v>2024</v>
      </c>
      <c r="D1313">
        <v>5</v>
      </c>
      <c r="E1313" t="s">
        <v>4629</v>
      </c>
      <c r="F1313" t="s">
        <v>4626</v>
      </c>
      <c r="G1313" t="s">
        <v>51</v>
      </c>
      <c r="H1313" t="s">
        <v>106</v>
      </c>
      <c r="I1313" t="s">
        <v>107</v>
      </c>
      <c r="J1313" t="s">
        <v>46</v>
      </c>
      <c r="K1313" t="s">
        <v>61</v>
      </c>
      <c r="L1313" t="s">
        <v>76</v>
      </c>
      <c r="M1313" t="s">
        <v>41</v>
      </c>
      <c r="N1313">
        <v>3</v>
      </c>
      <c r="O1313">
        <v>231</v>
      </c>
      <c r="P1313">
        <v>0.05</v>
      </c>
      <c r="Q1313">
        <v>97</v>
      </c>
      <c r="R1313">
        <v>658.35</v>
      </c>
      <c r="S1313">
        <v>291</v>
      </c>
      <c r="T1313">
        <v>367.35</v>
      </c>
      <c r="U1313">
        <v>0.55798587377534747</v>
      </c>
      <c r="V1313" t="s">
        <v>42</v>
      </c>
    </row>
    <row r="1314" spans="1:22" x14ac:dyDescent="0.3">
      <c r="A1314" t="s">
        <v>2010</v>
      </c>
      <c r="B1314" s="33">
        <v>45415</v>
      </c>
      <c r="C1314">
        <v>2024</v>
      </c>
      <c r="D1314">
        <v>5</v>
      </c>
      <c r="E1314" t="s">
        <v>4629</v>
      </c>
      <c r="F1314" t="s">
        <v>4626</v>
      </c>
      <c r="G1314" t="s">
        <v>51</v>
      </c>
      <c r="H1314" t="s">
        <v>106</v>
      </c>
      <c r="I1314" t="s">
        <v>107</v>
      </c>
      <c r="J1314" t="s">
        <v>46</v>
      </c>
      <c r="K1314" t="s">
        <v>89</v>
      </c>
      <c r="L1314" t="s">
        <v>76</v>
      </c>
      <c r="M1314" t="s">
        <v>56</v>
      </c>
      <c r="N1314">
        <v>1</v>
      </c>
      <c r="O1314">
        <v>2329</v>
      </c>
      <c r="P1314">
        <v>0.05</v>
      </c>
      <c r="Q1314">
        <v>1326</v>
      </c>
      <c r="R1314">
        <v>2212.5499999999997</v>
      </c>
      <c r="S1314">
        <v>1326</v>
      </c>
      <c r="T1314">
        <v>886.54999999999973</v>
      </c>
      <c r="U1314">
        <v>0.40069150979638873</v>
      </c>
      <c r="V1314" t="s">
        <v>42</v>
      </c>
    </row>
    <row r="1315" spans="1:22" x14ac:dyDescent="0.3">
      <c r="A1315" t="s">
        <v>2004</v>
      </c>
      <c r="B1315" s="33">
        <v>45413</v>
      </c>
      <c r="C1315">
        <v>2024</v>
      </c>
      <c r="D1315">
        <v>5</v>
      </c>
      <c r="E1315" t="s">
        <v>4629</v>
      </c>
      <c r="F1315" t="s">
        <v>4626</v>
      </c>
      <c r="G1315" t="s">
        <v>51</v>
      </c>
      <c r="H1315" t="s">
        <v>106</v>
      </c>
      <c r="I1315" t="s">
        <v>107</v>
      </c>
      <c r="J1315" t="s">
        <v>46</v>
      </c>
      <c r="K1315" t="s">
        <v>61</v>
      </c>
      <c r="L1315" t="s">
        <v>40</v>
      </c>
      <c r="M1315" t="s">
        <v>49</v>
      </c>
      <c r="N1315">
        <v>1</v>
      </c>
      <c r="O1315">
        <v>259</v>
      </c>
      <c r="P1315">
        <v>0</v>
      </c>
      <c r="Q1315">
        <v>109</v>
      </c>
      <c r="R1315">
        <v>259</v>
      </c>
      <c r="S1315">
        <v>109</v>
      </c>
      <c r="T1315">
        <v>150</v>
      </c>
      <c r="U1315">
        <v>0.5791505791505791</v>
      </c>
      <c r="V1315" t="s">
        <v>42</v>
      </c>
    </row>
    <row r="1316" spans="1:22" x14ac:dyDescent="0.3">
      <c r="A1316" t="s">
        <v>1401</v>
      </c>
      <c r="B1316" s="33">
        <v>45259</v>
      </c>
      <c r="C1316">
        <v>2023</v>
      </c>
      <c r="D1316">
        <v>11</v>
      </c>
      <c r="E1316" t="s">
        <v>4619</v>
      </c>
      <c r="F1316" t="s">
        <v>4616</v>
      </c>
      <c r="G1316" t="s">
        <v>51</v>
      </c>
      <c r="H1316" t="s">
        <v>79</v>
      </c>
      <c r="I1316" t="s">
        <v>80</v>
      </c>
      <c r="J1316" t="s">
        <v>46</v>
      </c>
      <c r="K1316" t="s">
        <v>61</v>
      </c>
      <c r="L1316" t="s">
        <v>48</v>
      </c>
      <c r="M1316" t="s">
        <v>41</v>
      </c>
      <c r="N1316">
        <v>1</v>
      </c>
      <c r="O1316">
        <v>263</v>
      </c>
      <c r="P1316">
        <v>0.1</v>
      </c>
      <c r="Q1316">
        <v>109</v>
      </c>
      <c r="R1316">
        <v>236.70000000000002</v>
      </c>
      <c r="S1316">
        <v>109</v>
      </c>
      <c r="T1316">
        <v>127.70000000000002</v>
      </c>
      <c r="U1316">
        <v>0.53950147866497677</v>
      </c>
      <c r="V1316" t="s">
        <v>42</v>
      </c>
    </row>
    <row r="1317" spans="1:22" x14ac:dyDescent="0.3">
      <c r="A1317" t="s">
        <v>1402</v>
      </c>
      <c r="B1317" s="33">
        <v>45259</v>
      </c>
      <c r="C1317">
        <v>2023</v>
      </c>
      <c r="D1317">
        <v>11</v>
      </c>
      <c r="E1317" t="s">
        <v>4619</v>
      </c>
      <c r="F1317" t="s">
        <v>4616</v>
      </c>
      <c r="G1317" t="s">
        <v>51</v>
      </c>
      <c r="H1317" t="s">
        <v>106</v>
      </c>
      <c r="I1317" t="s">
        <v>107</v>
      </c>
      <c r="J1317" t="s">
        <v>46</v>
      </c>
      <c r="K1317" t="s">
        <v>47</v>
      </c>
      <c r="L1317" t="s">
        <v>40</v>
      </c>
      <c r="M1317" t="s">
        <v>56</v>
      </c>
      <c r="N1317">
        <v>1</v>
      </c>
      <c r="O1317">
        <v>471</v>
      </c>
      <c r="P1317">
        <v>0</v>
      </c>
      <c r="Q1317">
        <v>210</v>
      </c>
      <c r="R1317">
        <v>471</v>
      </c>
      <c r="S1317">
        <v>210</v>
      </c>
      <c r="T1317">
        <v>261</v>
      </c>
      <c r="U1317">
        <v>0.55414012738853502</v>
      </c>
      <c r="V1317" t="s">
        <v>42</v>
      </c>
    </row>
    <row r="1318" spans="1:22" x14ac:dyDescent="0.3">
      <c r="A1318" t="s">
        <v>1996</v>
      </c>
      <c r="B1318" s="33">
        <v>45411</v>
      </c>
      <c r="C1318">
        <v>2024</v>
      </c>
      <c r="D1318">
        <v>4</v>
      </c>
      <c r="E1318" t="s">
        <v>4625</v>
      </c>
      <c r="F1318" t="s">
        <v>4626</v>
      </c>
      <c r="G1318" t="s">
        <v>51</v>
      </c>
      <c r="H1318" t="s">
        <v>52</v>
      </c>
      <c r="I1318" t="s">
        <v>53</v>
      </c>
      <c r="J1318" t="s">
        <v>46</v>
      </c>
      <c r="K1318" t="s">
        <v>66</v>
      </c>
      <c r="L1318" t="s">
        <v>76</v>
      </c>
      <c r="M1318" t="s">
        <v>56</v>
      </c>
      <c r="N1318">
        <v>3</v>
      </c>
      <c r="O1318">
        <v>289</v>
      </c>
      <c r="P1318">
        <v>0.05</v>
      </c>
      <c r="Q1318">
        <v>115</v>
      </c>
      <c r="R1318">
        <v>823.65</v>
      </c>
      <c r="S1318">
        <v>345</v>
      </c>
      <c r="T1318">
        <v>478.65</v>
      </c>
      <c r="U1318">
        <v>0.58113276270260428</v>
      </c>
      <c r="V1318" t="s">
        <v>42</v>
      </c>
    </row>
    <row r="1319" spans="1:22" x14ac:dyDescent="0.3">
      <c r="A1319" t="s">
        <v>1404</v>
      </c>
      <c r="B1319" s="33">
        <v>45259</v>
      </c>
      <c r="C1319">
        <v>2023</v>
      </c>
      <c r="D1319">
        <v>11</v>
      </c>
      <c r="E1319" t="s">
        <v>4619</v>
      </c>
      <c r="F1319" t="s">
        <v>4616</v>
      </c>
      <c r="G1319" t="s">
        <v>51</v>
      </c>
      <c r="H1319" t="s">
        <v>52</v>
      </c>
      <c r="I1319" t="s">
        <v>53</v>
      </c>
      <c r="J1319" t="s">
        <v>81</v>
      </c>
      <c r="K1319" t="s">
        <v>94</v>
      </c>
      <c r="L1319" t="s">
        <v>48</v>
      </c>
      <c r="M1319" t="s">
        <v>56</v>
      </c>
      <c r="N1319">
        <v>1</v>
      </c>
      <c r="O1319">
        <v>32276</v>
      </c>
      <c r="P1319">
        <v>0.35</v>
      </c>
      <c r="Q1319">
        <v>21393</v>
      </c>
      <c r="R1319">
        <v>20979.4</v>
      </c>
      <c r="S1319">
        <v>21393</v>
      </c>
      <c r="T1319">
        <v>-413.59999999999854</v>
      </c>
      <c r="U1319">
        <v>-1.9714577156639299E-2</v>
      </c>
      <c r="V1319" t="s">
        <v>42</v>
      </c>
    </row>
    <row r="1320" spans="1:22" x14ac:dyDescent="0.3">
      <c r="A1320" t="s">
        <v>1993</v>
      </c>
      <c r="B1320" s="33">
        <v>45410</v>
      </c>
      <c r="C1320">
        <v>2024</v>
      </c>
      <c r="D1320">
        <v>4</v>
      </c>
      <c r="E1320" t="s">
        <v>4625</v>
      </c>
      <c r="F1320" t="s">
        <v>4626</v>
      </c>
      <c r="G1320" t="s">
        <v>51</v>
      </c>
      <c r="H1320" t="s">
        <v>79</v>
      </c>
      <c r="I1320" t="s">
        <v>80</v>
      </c>
      <c r="J1320" t="s">
        <v>81</v>
      </c>
      <c r="K1320" t="s">
        <v>146</v>
      </c>
      <c r="L1320" t="s">
        <v>76</v>
      </c>
      <c r="M1320" t="s">
        <v>49</v>
      </c>
      <c r="N1320">
        <v>3</v>
      </c>
      <c r="O1320">
        <v>8601</v>
      </c>
      <c r="P1320">
        <v>0.3</v>
      </c>
      <c r="Q1320">
        <v>5471</v>
      </c>
      <c r="R1320">
        <v>18062.099999999999</v>
      </c>
      <c r="S1320">
        <v>16413</v>
      </c>
      <c r="T1320">
        <v>1649.0999999999985</v>
      </c>
      <c r="U1320">
        <v>9.130167588486382E-2</v>
      </c>
      <c r="V1320" t="s">
        <v>42</v>
      </c>
    </row>
    <row r="1321" spans="1:22" x14ac:dyDescent="0.3">
      <c r="A1321" t="s">
        <v>1991</v>
      </c>
      <c r="B1321" s="33">
        <v>45409</v>
      </c>
      <c r="C1321">
        <v>2024</v>
      </c>
      <c r="D1321">
        <v>4</v>
      </c>
      <c r="E1321" t="s">
        <v>4625</v>
      </c>
      <c r="F1321" t="s">
        <v>4626</v>
      </c>
      <c r="G1321" t="s">
        <v>51</v>
      </c>
      <c r="H1321" t="s">
        <v>79</v>
      </c>
      <c r="I1321" t="s">
        <v>80</v>
      </c>
      <c r="J1321" t="s">
        <v>54</v>
      </c>
      <c r="K1321" t="s">
        <v>99</v>
      </c>
      <c r="L1321" t="s">
        <v>48</v>
      </c>
      <c r="M1321" t="s">
        <v>49</v>
      </c>
      <c r="N1321">
        <v>4</v>
      </c>
      <c r="O1321">
        <v>1808</v>
      </c>
      <c r="P1321">
        <v>0.1</v>
      </c>
      <c r="Q1321">
        <v>946</v>
      </c>
      <c r="R1321">
        <v>6508.8</v>
      </c>
      <c r="S1321">
        <v>3784</v>
      </c>
      <c r="T1321">
        <v>2724.8</v>
      </c>
      <c r="U1321">
        <v>0.41863323500491645</v>
      </c>
      <c r="V1321" t="s">
        <v>42</v>
      </c>
    </row>
    <row r="1322" spans="1:22" x14ac:dyDescent="0.3">
      <c r="A1322" t="s">
        <v>1990</v>
      </c>
      <c r="B1322" s="33">
        <v>45409</v>
      </c>
      <c r="C1322">
        <v>2024</v>
      </c>
      <c r="D1322">
        <v>4</v>
      </c>
      <c r="E1322" t="s">
        <v>4625</v>
      </c>
      <c r="F1322" t="s">
        <v>4626</v>
      </c>
      <c r="G1322" t="s">
        <v>51</v>
      </c>
      <c r="H1322" t="s">
        <v>106</v>
      </c>
      <c r="I1322" t="s">
        <v>107</v>
      </c>
      <c r="J1322" t="s">
        <v>81</v>
      </c>
      <c r="K1322" t="s">
        <v>130</v>
      </c>
      <c r="L1322" t="s">
        <v>40</v>
      </c>
      <c r="M1322" t="s">
        <v>56</v>
      </c>
      <c r="N1322">
        <v>2</v>
      </c>
      <c r="O1322">
        <v>12643</v>
      </c>
      <c r="P1322">
        <v>0.35</v>
      </c>
      <c r="Q1322">
        <v>7724</v>
      </c>
      <c r="R1322">
        <v>16435.900000000001</v>
      </c>
      <c r="S1322">
        <v>15448</v>
      </c>
      <c r="T1322">
        <v>987.90000000000146</v>
      </c>
      <c r="U1322">
        <v>6.0106230872662973E-2</v>
      </c>
      <c r="V1322" t="s">
        <v>42</v>
      </c>
    </row>
    <row r="1323" spans="1:22" x14ac:dyDescent="0.3">
      <c r="A1323" t="s">
        <v>1987</v>
      </c>
      <c r="B1323" s="33">
        <v>45408</v>
      </c>
      <c r="C1323">
        <v>2024</v>
      </c>
      <c r="D1323">
        <v>4</v>
      </c>
      <c r="E1323" t="s">
        <v>4625</v>
      </c>
      <c r="F1323" t="s">
        <v>4626</v>
      </c>
      <c r="G1323" t="s">
        <v>51</v>
      </c>
      <c r="H1323" t="s">
        <v>79</v>
      </c>
      <c r="I1323" t="s">
        <v>80</v>
      </c>
      <c r="J1323" t="s">
        <v>54</v>
      </c>
      <c r="K1323" t="s">
        <v>55</v>
      </c>
      <c r="L1323" t="s">
        <v>48</v>
      </c>
      <c r="M1323" t="s">
        <v>56</v>
      </c>
      <c r="N1323">
        <v>4</v>
      </c>
      <c r="O1323">
        <v>3021</v>
      </c>
      <c r="P1323">
        <v>0</v>
      </c>
      <c r="Q1323">
        <v>1826</v>
      </c>
      <c r="R1323">
        <v>12084</v>
      </c>
      <c r="S1323">
        <v>7304</v>
      </c>
      <c r="T1323">
        <v>4780</v>
      </c>
      <c r="U1323">
        <v>0.39556438265475008</v>
      </c>
      <c r="V1323" t="s">
        <v>42</v>
      </c>
    </row>
    <row r="1324" spans="1:22" x14ac:dyDescent="0.3">
      <c r="A1324" t="s">
        <v>1986</v>
      </c>
      <c r="B1324" s="33">
        <v>45408</v>
      </c>
      <c r="C1324">
        <v>2024</v>
      </c>
      <c r="D1324">
        <v>4</v>
      </c>
      <c r="E1324" t="s">
        <v>4625</v>
      </c>
      <c r="F1324" t="s">
        <v>4626</v>
      </c>
      <c r="G1324" t="s">
        <v>51</v>
      </c>
      <c r="H1324" t="s">
        <v>79</v>
      </c>
      <c r="I1324" t="s">
        <v>80</v>
      </c>
      <c r="J1324" t="s">
        <v>46</v>
      </c>
      <c r="K1324" t="s">
        <v>89</v>
      </c>
      <c r="L1324" t="s">
        <v>48</v>
      </c>
      <c r="M1324" t="s">
        <v>49</v>
      </c>
      <c r="N1324">
        <v>1</v>
      </c>
      <c r="O1324">
        <v>2114</v>
      </c>
      <c r="P1324">
        <v>0</v>
      </c>
      <c r="Q1324">
        <v>1210</v>
      </c>
      <c r="R1324">
        <v>2114</v>
      </c>
      <c r="S1324">
        <v>1210</v>
      </c>
      <c r="T1324">
        <v>904</v>
      </c>
      <c r="U1324">
        <v>0.42762535477767266</v>
      </c>
      <c r="V1324" t="s">
        <v>42</v>
      </c>
    </row>
    <row r="1325" spans="1:22" x14ac:dyDescent="0.3">
      <c r="A1325" t="s">
        <v>1984</v>
      </c>
      <c r="B1325" s="33">
        <v>45408</v>
      </c>
      <c r="C1325">
        <v>2024</v>
      </c>
      <c r="D1325">
        <v>4</v>
      </c>
      <c r="E1325" t="s">
        <v>4625</v>
      </c>
      <c r="F1325" t="s">
        <v>4626</v>
      </c>
      <c r="G1325" t="s">
        <v>51</v>
      </c>
      <c r="H1325" t="s">
        <v>52</v>
      </c>
      <c r="I1325" t="s">
        <v>53</v>
      </c>
      <c r="J1325" t="s">
        <v>81</v>
      </c>
      <c r="K1325" t="s">
        <v>82</v>
      </c>
      <c r="L1325" t="s">
        <v>76</v>
      </c>
      <c r="M1325" t="s">
        <v>56</v>
      </c>
      <c r="N1325">
        <v>5</v>
      </c>
      <c r="O1325">
        <v>6042</v>
      </c>
      <c r="P1325">
        <v>0.2</v>
      </c>
      <c r="Q1325">
        <v>3279</v>
      </c>
      <c r="R1325">
        <v>24168</v>
      </c>
      <c r="S1325">
        <v>16395</v>
      </c>
      <c r="T1325">
        <v>7773</v>
      </c>
      <c r="U1325">
        <v>0.32162363455809334</v>
      </c>
      <c r="V1325" t="s">
        <v>42</v>
      </c>
    </row>
    <row r="1326" spans="1:22" x14ac:dyDescent="0.3">
      <c r="A1326" t="s">
        <v>1979</v>
      </c>
      <c r="B1326" s="33">
        <v>45406</v>
      </c>
      <c r="C1326">
        <v>2024</v>
      </c>
      <c r="D1326">
        <v>4</v>
      </c>
      <c r="E1326" t="s">
        <v>4625</v>
      </c>
      <c r="F1326" t="s">
        <v>4626</v>
      </c>
      <c r="G1326" t="s">
        <v>51</v>
      </c>
      <c r="H1326" t="s">
        <v>79</v>
      </c>
      <c r="I1326" t="s">
        <v>80</v>
      </c>
      <c r="J1326" t="s">
        <v>46</v>
      </c>
      <c r="K1326" t="s">
        <v>89</v>
      </c>
      <c r="L1326" t="s">
        <v>40</v>
      </c>
      <c r="M1326" t="s">
        <v>41</v>
      </c>
      <c r="N1326">
        <v>5</v>
      </c>
      <c r="O1326">
        <v>2200</v>
      </c>
      <c r="P1326">
        <v>0.1</v>
      </c>
      <c r="Q1326">
        <v>1253</v>
      </c>
      <c r="R1326">
        <v>9900</v>
      </c>
      <c r="S1326">
        <v>6265</v>
      </c>
      <c r="T1326">
        <v>3635</v>
      </c>
      <c r="U1326">
        <v>0.36717171717171715</v>
      </c>
      <c r="V1326" t="s">
        <v>42</v>
      </c>
    </row>
    <row r="1327" spans="1:22" x14ac:dyDescent="0.3">
      <c r="A1327" t="s">
        <v>1412</v>
      </c>
      <c r="B1327" s="33">
        <v>45260</v>
      </c>
      <c r="C1327">
        <v>2023</v>
      </c>
      <c r="D1327">
        <v>11</v>
      </c>
      <c r="E1327" t="s">
        <v>4619</v>
      </c>
      <c r="F1327" t="s">
        <v>4616</v>
      </c>
      <c r="G1327" t="s">
        <v>51</v>
      </c>
      <c r="H1327" t="s">
        <v>52</v>
      </c>
      <c r="I1327" t="s">
        <v>53</v>
      </c>
      <c r="J1327" t="s">
        <v>38</v>
      </c>
      <c r="K1327" t="s">
        <v>75</v>
      </c>
      <c r="L1327" t="s">
        <v>40</v>
      </c>
      <c r="M1327" t="s">
        <v>56</v>
      </c>
      <c r="N1327">
        <v>1</v>
      </c>
      <c r="O1327">
        <v>11787</v>
      </c>
      <c r="P1327">
        <v>0.15</v>
      </c>
      <c r="Q1327">
        <v>8970</v>
      </c>
      <c r="R1327">
        <v>10018.949999999999</v>
      </c>
      <c r="S1327">
        <v>8970</v>
      </c>
      <c r="T1327">
        <v>1048.9499999999989</v>
      </c>
      <c r="U1327">
        <v>0.10469659994310772</v>
      </c>
      <c r="V1327" t="s">
        <v>42</v>
      </c>
    </row>
    <row r="1328" spans="1:22" x14ac:dyDescent="0.3">
      <c r="A1328" t="s">
        <v>1969</v>
      </c>
      <c r="B1328" s="33">
        <v>45404</v>
      </c>
      <c r="C1328">
        <v>2024</v>
      </c>
      <c r="D1328">
        <v>4</v>
      </c>
      <c r="E1328" t="s">
        <v>4625</v>
      </c>
      <c r="F1328" t="s">
        <v>4626</v>
      </c>
      <c r="G1328" t="s">
        <v>51</v>
      </c>
      <c r="H1328" t="s">
        <v>106</v>
      </c>
      <c r="I1328" t="s">
        <v>107</v>
      </c>
      <c r="J1328" t="s">
        <v>81</v>
      </c>
      <c r="K1328" t="s">
        <v>82</v>
      </c>
      <c r="L1328" t="s">
        <v>48</v>
      </c>
      <c r="M1328" t="s">
        <v>49</v>
      </c>
      <c r="N1328">
        <v>1</v>
      </c>
      <c r="O1328">
        <v>6154</v>
      </c>
      <c r="P1328">
        <v>0.35</v>
      </c>
      <c r="Q1328">
        <v>3329</v>
      </c>
      <c r="R1328">
        <v>4000.1000000000004</v>
      </c>
      <c r="S1328">
        <v>3329</v>
      </c>
      <c r="T1328">
        <v>671.10000000000036</v>
      </c>
      <c r="U1328">
        <v>0.16777080572985684</v>
      </c>
      <c r="V1328" t="s">
        <v>42</v>
      </c>
    </row>
    <row r="1329" spans="1:22" x14ac:dyDescent="0.3">
      <c r="A1329" t="s">
        <v>1968</v>
      </c>
      <c r="B1329" s="33">
        <v>45404</v>
      </c>
      <c r="C1329">
        <v>2024</v>
      </c>
      <c r="D1329">
        <v>4</v>
      </c>
      <c r="E1329" t="s">
        <v>4625</v>
      </c>
      <c r="F1329" t="s">
        <v>4626</v>
      </c>
      <c r="G1329" t="s">
        <v>51</v>
      </c>
      <c r="H1329" t="s">
        <v>79</v>
      </c>
      <c r="I1329" t="s">
        <v>80</v>
      </c>
      <c r="J1329" t="s">
        <v>38</v>
      </c>
      <c r="K1329" t="s">
        <v>75</v>
      </c>
      <c r="L1329" t="s">
        <v>40</v>
      </c>
      <c r="M1329" t="s">
        <v>41</v>
      </c>
      <c r="N1329">
        <v>1</v>
      </c>
      <c r="O1329">
        <v>11709</v>
      </c>
      <c r="P1329">
        <v>0.05</v>
      </c>
      <c r="Q1329">
        <v>8592</v>
      </c>
      <c r="R1329">
        <v>11123.55</v>
      </c>
      <c r="S1329">
        <v>8592</v>
      </c>
      <c r="T1329">
        <v>2531.5499999999993</v>
      </c>
      <c r="U1329">
        <v>0.22758471890718335</v>
      </c>
      <c r="V1329" t="s">
        <v>42</v>
      </c>
    </row>
    <row r="1330" spans="1:22" x14ac:dyDescent="0.3">
      <c r="A1330" t="s">
        <v>1966</v>
      </c>
      <c r="B1330" s="33">
        <v>45402</v>
      </c>
      <c r="C1330">
        <v>2024</v>
      </c>
      <c r="D1330">
        <v>4</v>
      </c>
      <c r="E1330" t="s">
        <v>4625</v>
      </c>
      <c r="F1330" t="s">
        <v>4626</v>
      </c>
      <c r="G1330" t="s">
        <v>51</v>
      </c>
      <c r="H1330" t="s">
        <v>52</v>
      </c>
      <c r="I1330" t="s">
        <v>53</v>
      </c>
      <c r="J1330" t="s">
        <v>81</v>
      </c>
      <c r="K1330" t="s">
        <v>94</v>
      </c>
      <c r="L1330" t="s">
        <v>40</v>
      </c>
      <c r="M1330" t="s">
        <v>41</v>
      </c>
      <c r="N1330">
        <v>5</v>
      </c>
      <c r="O1330">
        <v>32136</v>
      </c>
      <c r="P1330">
        <v>0.4</v>
      </c>
      <c r="Q1330">
        <v>21848</v>
      </c>
      <c r="R1330">
        <v>96408</v>
      </c>
      <c r="S1330">
        <v>109240</v>
      </c>
      <c r="T1330">
        <v>-12832</v>
      </c>
      <c r="U1330">
        <v>-0.1331009874699195</v>
      </c>
      <c r="V1330" t="s">
        <v>42</v>
      </c>
    </row>
    <row r="1331" spans="1:22" x14ac:dyDescent="0.3">
      <c r="A1331" t="s">
        <v>1416</v>
      </c>
      <c r="B1331" s="33">
        <v>45261</v>
      </c>
      <c r="C1331">
        <v>2023</v>
      </c>
      <c r="D1331">
        <v>12</v>
      </c>
      <c r="E1331" t="s">
        <v>4615</v>
      </c>
      <c r="F1331" t="s">
        <v>4616</v>
      </c>
      <c r="G1331" t="s">
        <v>51</v>
      </c>
      <c r="H1331" t="s">
        <v>52</v>
      </c>
      <c r="I1331" t="s">
        <v>53</v>
      </c>
      <c r="J1331" t="s">
        <v>38</v>
      </c>
      <c r="K1331" t="s">
        <v>118</v>
      </c>
      <c r="L1331" t="s">
        <v>48</v>
      </c>
      <c r="M1331" t="s">
        <v>56</v>
      </c>
      <c r="N1331">
        <v>5</v>
      </c>
      <c r="O1331">
        <v>17353</v>
      </c>
      <c r="P1331">
        <v>0</v>
      </c>
      <c r="Q1331">
        <v>13720</v>
      </c>
      <c r="R1331">
        <v>86765</v>
      </c>
      <c r="S1331">
        <v>68600</v>
      </c>
      <c r="T1331">
        <v>18165</v>
      </c>
      <c r="U1331">
        <v>0.20935861234368697</v>
      </c>
      <c r="V1331" t="s">
        <v>42</v>
      </c>
    </row>
    <row r="1332" spans="1:22" x14ac:dyDescent="0.3">
      <c r="A1332" t="s">
        <v>1963</v>
      </c>
      <c r="B1332" s="33">
        <v>45401</v>
      </c>
      <c r="C1332">
        <v>2024</v>
      </c>
      <c r="D1332">
        <v>4</v>
      </c>
      <c r="E1332" t="s">
        <v>4625</v>
      </c>
      <c r="F1332" t="s">
        <v>4626</v>
      </c>
      <c r="G1332" t="s">
        <v>51</v>
      </c>
      <c r="H1332" t="s">
        <v>79</v>
      </c>
      <c r="I1332" t="s">
        <v>80</v>
      </c>
      <c r="J1332" t="s">
        <v>81</v>
      </c>
      <c r="K1332" t="s">
        <v>146</v>
      </c>
      <c r="L1332" t="s">
        <v>48</v>
      </c>
      <c r="M1332" t="s">
        <v>41</v>
      </c>
      <c r="N1332">
        <v>3</v>
      </c>
      <c r="O1332">
        <v>8818</v>
      </c>
      <c r="P1332">
        <v>0.3</v>
      </c>
      <c r="Q1332">
        <v>5514</v>
      </c>
      <c r="R1332">
        <v>18517.8</v>
      </c>
      <c r="S1332">
        <v>16542</v>
      </c>
      <c r="T1332">
        <v>1975.7999999999993</v>
      </c>
      <c r="U1332">
        <v>0.10669733985678641</v>
      </c>
      <c r="V1332" t="s">
        <v>120</v>
      </c>
    </row>
    <row r="1333" spans="1:22" x14ac:dyDescent="0.3">
      <c r="A1333" t="s">
        <v>1962</v>
      </c>
      <c r="B1333" s="33">
        <v>45401</v>
      </c>
      <c r="C1333">
        <v>2024</v>
      </c>
      <c r="D1333">
        <v>4</v>
      </c>
      <c r="E1333" t="s">
        <v>4625</v>
      </c>
      <c r="F1333" t="s">
        <v>4626</v>
      </c>
      <c r="G1333" t="s">
        <v>51</v>
      </c>
      <c r="H1333" t="s">
        <v>106</v>
      </c>
      <c r="I1333" t="s">
        <v>107</v>
      </c>
      <c r="J1333" t="s">
        <v>38</v>
      </c>
      <c r="K1333" t="s">
        <v>75</v>
      </c>
      <c r="L1333" t="s">
        <v>40</v>
      </c>
      <c r="M1333" t="s">
        <v>49</v>
      </c>
      <c r="N1333">
        <v>1</v>
      </c>
      <c r="O1333">
        <v>10610</v>
      </c>
      <c r="P1333">
        <v>0</v>
      </c>
      <c r="Q1333">
        <v>7802</v>
      </c>
      <c r="R1333">
        <v>10610</v>
      </c>
      <c r="S1333">
        <v>7802</v>
      </c>
      <c r="T1333">
        <v>2808</v>
      </c>
      <c r="U1333">
        <v>0.2646559849198869</v>
      </c>
      <c r="V1333" t="s">
        <v>42</v>
      </c>
    </row>
    <row r="1334" spans="1:22" x14ac:dyDescent="0.3">
      <c r="A1334" t="s">
        <v>1955</v>
      </c>
      <c r="B1334" s="33">
        <v>45399</v>
      </c>
      <c r="C1334">
        <v>2024</v>
      </c>
      <c r="D1334">
        <v>4</v>
      </c>
      <c r="E1334" t="s">
        <v>4625</v>
      </c>
      <c r="F1334" t="s">
        <v>4626</v>
      </c>
      <c r="G1334" t="s">
        <v>51</v>
      </c>
      <c r="H1334" t="s">
        <v>106</v>
      </c>
      <c r="I1334" t="s">
        <v>107</v>
      </c>
      <c r="J1334" t="s">
        <v>46</v>
      </c>
      <c r="K1334" t="s">
        <v>66</v>
      </c>
      <c r="L1334" t="s">
        <v>40</v>
      </c>
      <c r="M1334" t="s">
        <v>56</v>
      </c>
      <c r="N1334">
        <v>1</v>
      </c>
      <c r="O1334">
        <v>283</v>
      </c>
      <c r="P1334">
        <v>0</v>
      </c>
      <c r="Q1334">
        <v>112</v>
      </c>
      <c r="R1334">
        <v>283</v>
      </c>
      <c r="S1334">
        <v>112</v>
      </c>
      <c r="T1334">
        <v>171</v>
      </c>
      <c r="U1334">
        <v>0.60424028268551233</v>
      </c>
      <c r="V1334" t="s">
        <v>42</v>
      </c>
    </row>
    <row r="1335" spans="1:22" x14ac:dyDescent="0.3">
      <c r="A1335" t="s">
        <v>1420</v>
      </c>
      <c r="B1335" s="33">
        <v>45263</v>
      </c>
      <c r="C1335">
        <v>2023</v>
      </c>
      <c r="D1335">
        <v>12</v>
      </c>
      <c r="E1335" t="s">
        <v>4615</v>
      </c>
      <c r="F1335" t="s">
        <v>4616</v>
      </c>
      <c r="G1335" t="s">
        <v>51</v>
      </c>
      <c r="H1335" t="s">
        <v>52</v>
      </c>
      <c r="I1335" t="s">
        <v>53</v>
      </c>
      <c r="J1335" t="s">
        <v>54</v>
      </c>
      <c r="K1335" t="s">
        <v>55</v>
      </c>
      <c r="L1335" t="s">
        <v>40</v>
      </c>
      <c r="M1335" t="s">
        <v>49</v>
      </c>
      <c r="N1335">
        <v>3</v>
      </c>
      <c r="O1335">
        <v>3005</v>
      </c>
      <c r="P1335">
        <v>0.15</v>
      </c>
      <c r="Q1335">
        <v>1786</v>
      </c>
      <c r="R1335">
        <v>7662.75</v>
      </c>
      <c r="S1335">
        <v>5358</v>
      </c>
      <c r="T1335">
        <v>2304.75</v>
      </c>
      <c r="U1335">
        <v>0.30077322110208476</v>
      </c>
      <c r="V1335" t="s">
        <v>120</v>
      </c>
    </row>
    <row r="1336" spans="1:22" x14ac:dyDescent="0.3">
      <c r="A1336" t="s">
        <v>1953</v>
      </c>
      <c r="B1336" s="33">
        <v>45399</v>
      </c>
      <c r="C1336">
        <v>2024</v>
      </c>
      <c r="D1336">
        <v>4</v>
      </c>
      <c r="E1336" t="s">
        <v>4625</v>
      </c>
      <c r="F1336" t="s">
        <v>4626</v>
      </c>
      <c r="G1336" t="s">
        <v>51</v>
      </c>
      <c r="H1336" t="s">
        <v>52</v>
      </c>
      <c r="I1336" t="s">
        <v>53</v>
      </c>
      <c r="J1336" t="s">
        <v>46</v>
      </c>
      <c r="K1336" t="s">
        <v>47</v>
      </c>
      <c r="L1336" t="s">
        <v>76</v>
      </c>
      <c r="M1336" t="s">
        <v>56</v>
      </c>
      <c r="N1336">
        <v>5</v>
      </c>
      <c r="O1336">
        <v>482</v>
      </c>
      <c r="P1336">
        <v>0</v>
      </c>
      <c r="Q1336">
        <v>221</v>
      </c>
      <c r="R1336">
        <v>2410</v>
      </c>
      <c r="S1336">
        <v>1105</v>
      </c>
      <c r="T1336">
        <v>1305</v>
      </c>
      <c r="U1336">
        <v>0.54149377593360992</v>
      </c>
      <c r="V1336" t="s">
        <v>42</v>
      </c>
    </row>
    <row r="1337" spans="1:22" x14ac:dyDescent="0.3">
      <c r="A1337" t="s">
        <v>1947</v>
      </c>
      <c r="B1337" s="33">
        <v>45398</v>
      </c>
      <c r="C1337">
        <v>2024</v>
      </c>
      <c r="D1337">
        <v>4</v>
      </c>
      <c r="E1337" t="s">
        <v>4625</v>
      </c>
      <c r="F1337" t="s">
        <v>4626</v>
      </c>
      <c r="G1337" t="s">
        <v>51</v>
      </c>
      <c r="H1337" t="s">
        <v>52</v>
      </c>
      <c r="I1337" t="s">
        <v>53</v>
      </c>
      <c r="J1337" t="s">
        <v>54</v>
      </c>
      <c r="K1337" t="s">
        <v>84</v>
      </c>
      <c r="L1337" t="s">
        <v>76</v>
      </c>
      <c r="M1337" t="s">
        <v>56</v>
      </c>
      <c r="N1337">
        <v>1</v>
      </c>
      <c r="O1337">
        <v>2356</v>
      </c>
      <c r="P1337">
        <v>0.05</v>
      </c>
      <c r="Q1337">
        <v>1168</v>
      </c>
      <c r="R1337">
        <v>2238.1999999999998</v>
      </c>
      <c r="S1337">
        <v>1168</v>
      </c>
      <c r="T1337">
        <v>1070.1999999999998</v>
      </c>
      <c r="U1337">
        <v>0.47815208649807878</v>
      </c>
      <c r="V1337" t="s">
        <v>42</v>
      </c>
    </row>
    <row r="1338" spans="1:22" x14ac:dyDescent="0.3">
      <c r="A1338" t="s">
        <v>1423</v>
      </c>
      <c r="B1338" s="33">
        <v>45264</v>
      </c>
      <c r="C1338">
        <v>2023</v>
      </c>
      <c r="D1338">
        <v>12</v>
      </c>
      <c r="E1338" t="s">
        <v>4615</v>
      </c>
      <c r="F1338" t="s">
        <v>4616</v>
      </c>
      <c r="G1338" t="s">
        <v>51</v>
      </c>
      <c r="H1338" t="s">
        <v>79</v>
      </c>
      <c r="I1338" t="s">
        <v>80</v>
      </c>
      <c r="J1338" t="s">
        <v>38</v>
      </c>
      <c r="K1338" t="s">
        <v>118</v>
      </c>
      <c r="L1338" t="s">
        <v>76</v>
      </c>
      <c r="M1338" t="s">
        <v>41</v>
      </c>
      <c r="N1338">
        <v>1</v>
      </c>
      <c r="O1338">
        <v>16445</v>
      </c>
      <c r="P1338">
        <v>0.05</v>
      </c>
      <c r="Q1338">
        <v>12895</v>
      </c>
      <c r="R1338">
        <v>15622.75</v>
      </c>
      <c r="S1338">
        <v>12895</v>
      </c>
      <c r="T1338">
        <v>2727.75</v>
      </c>
      <c r="U1338">
        <v>0.1746011425645293</v>
      </c>
      <c r="V1338" t="s">
        <v>42</v>
      </c>
    </row>
    <row r="1339" spans="1:22" x14ac:dyDescent="0.3">
      <c r="A1339" t="s">
        <v>1424</v>
      </c>
      <c r="B1339" s="33">
        <v>45264</v>
      </c>
      <c r="C1339">
        <v>2023</v>
      </c>
      <c r="D1339">
        <v>12</v>
      </c>
      <c r="E1339" t="s">
        <v>4615</v>
      </c>
      <c r="F1339" t="s">
        <v>4616</v>
      </c>
      <c r="G1339" t="s">
        <v>51</v>
      </c>
      <c r="H1339" t="s">
        <v>52</v>
      </c>
      <c r="I1339" t="s">
        <v>53</v>
      </c>
      <c r="J1339" t="s">
        <v>46</v>
      </c>
      <c r="K1339" t="s">
        <v>47</v>
      </c>
      <c r="L1339" t="s">
        <v>48</v>
      </c>
      <c r="M1339" t="s">
        <v>56</v>
      </c>
      <c r="N1339">
        <v>2</v>
      </c>
      <c r="O1339">
        <v>423</v>
      </c>
      <c r="P1339">
        <v>0.1</v>
      </c>
      <c r="Q1339">
        <v>187</v>
      </c>
      <c r="R1339">
        <v>761.4</v>
      </c>
      <c r="S1339">
        <v>374</v>
      </c>
      <c r="T1339">
        <v>387.4</v>
      </c>
      <c r="U1339">
        <v>0.50879957972156553</v>
      </c>
      <c r="V1339" t="s">
        <v>42</v>
      </c>
    </row>
    <row r="1340" spans="1:22" x14ac:dyDescent="0.3">
      <c r="A1340" t="s">
        <v>1425</v>
      </c>
      <c r="B1340" s="33">
        <v>45264</v>
      </c>
      <c r="C1340">
        <v>2023</v>
      </c>
      <c r="D1340">
        <v>12</v>
      </c>
      <c r="E1340" t="s">
        <v>4615</v>
      </c>
      <c r="F1340" t="s">
        <v>4616</v>
      </c>
      <c r="G1340" t="s">
        <v>51</v>
      </c>
      <c r="H1340" t="s">
        <v>106</v>
      </c>
      <c r="I1340" t="s">
        <v>107</v>
      </c>
      <c r="J1340" t="s">
        <v>54</v>
      </c>
      <c r="K1340" t="s">
        <v>99</v>
      </c>
      <c r="L1340" t="s">
        <v>40</v>
      </c>
      <c r="M1340" t="s">
        <v>41</v>
      </c>
      <c r="N1340">
        <v>1</v>
      </c>
      <c r="O1340">
        <v>1659</v>
      </c>
      <c r="P1340">
        <v>0.15</v>
      </c>
      <c r="Q1340">
        <v>855</v>
      </c>
      <c r="R1340">
        <v>1410.1499999999999</v>
      </c>
      <c r="S1340">
        <v>855</v>
      </c>
      <c r="T1340">
        <v>555.14999999999986</v>
      </c>
      <c r="U1340">
        <v>0.39368152324220823</v>
      </c>
      <c r="V1340" t="s">
        <v>42</v>
      </c>
    </row>
    <row r="1341" spans="1:22" x14ac:dyDescent="0.3">
      <c r="A1341" t="s">
        <v>1946</v>
      </c>
      <c r="B1341" s="33">
        <v>45398</v>
      </c>
      <c r="C1341">
        <v>2024</v>
      </c>
      <c r="D1341">
        <v>4</v>
      </c>
      <c r="E1341" t="s">
        <v>4625</v>
      </c>
      <c r="F1341" t="s">
        <v>4626</v>
      </c>
      <c r="G1341" t="s">
        <v>51</v>
      </c>
      <c r="H1341" t="s">
        <v>52</v>
      </c>
      <c r="I1341" t="s">
        <v>53</v>
      </c>
      <c r="J1341" t="s">
        <v>46</v>
      </c>
      <c r="K1341" t="s">
        <v>89</v>
      </c>
      <c r="L1341" t="s">
        <v>40</v>
      </c>
      <c r="M1341" t="s">
        <v>41</v>
      </c>
      <c r="N1341">
        <v>1</v>
      </c>
      <c r="O1341">
        <v>2143</v>
      </c>
      <c r="P1341">
        <v>0.1</v>
      </c>
      <c r="Q1341">
        <v>1209</v>
      </c>
      <c r="R1341">
        <v>1928.7</v>
      </c>
      <c r="S1341">
        <v>1209</v>
      </c>
      <c r="T1341">
        <v>719.7</v>
      </c>
      <c r="U1341">
        <v>0.37315290091771663</v>
      </c>
      <c r="V1341" t="s">
        <v>42</v>
      </c>
    </row>
    <row r="1342" spans="1:22" x14ac:dyDescent="0.3">
      <c r="A1342" t="s">
        <v>1945</v>
      </c>
      <c r="B1342" s="33">
        <v>45397</v>
      </c>
      <c r="C1342">
        <v>2024</v>
      </c>
      <c r="D1342">
        <v>4</v>
      </c>
      <c r="E1342" t="s">
        <v>4625</v>
      </c>
      <c r="F1342" t="s">
        <v>4626</v>
      </c>
      <c r="G1342" t="s">
        <v>51</v>
      </c>
      <c r="H1342" t="s">
        <v>106</v>
      </c>
      <c r="I1342" t="s">
        <v>107</v>
      </c>
      <c r="J1342" t="s">
        <v>46</v>
      </c>
      <c r="K1342" t="s">
        <v>66</v>
      </c>
      <c r="L1342" t="s">
        <v>48</v>
      </c>
      <c r="M1342" t="s">
        <v>56</v>
      </c>
      <c r="N1342">
        <v>3</v>
      </c>
      <c r="O1342">
        <v>306</v>
      </c>
      <c r="P1342">
        <v>0.1</v>
      </c>
      <c r="Q1342">
        <v>124</v>
      </c>
      <c r="R1342">
        <v>826.2</v>
      </c>
      <c r="S1342">
        <v>372</v>
      </c>
      <c r="T1342">
        <v>454.20000000000005</v>
      </c>
      <c r="U1342">
        <v>0.54974582425562823</v>
      </c>
      <c r="V1342" t="s">
        <v>42</v>
      </c>
    </row>
    <row r="1343" spans="1:22" x14ac:dyDescent="0.3">
      <c r="A1343" t="s">
        <v>1941</v>
      </c>
      <c r="B1343" s="33">
        <v>45396</v>
      </c>
      <c r="C1343">
        <v>2024</v>
      </c>
      <c r="D1343">
        <v>4</v>
      </c>
      <c r="E1343" t="s">
        <v>4625</v>
      </c>
      <c r="F1343" t="s">
        <v>4626</v>
      </c>
      <c r="G1343" t="s">
        <v>51</v>
      </c>
      <c r="H1343" t="s">
        <v>52</v>
      </c>
      <c r="I1343" t="s">
        <v>53</v>
      </c>
      <c r="J1343" t="s">
        <v>81</v>
      </c>
      <c r="K1343" t="s">
        <v>130</v>
      </c>
      <c r="L1343" t="s">
        <v>40</v>
      </c>
      <c r="M1343" t="s">
        <v>41</v>
      </c>
      <c r="N1343">
        <v>3</v>
      </c>
      <c r="O1343">
        <v>14025</v>
      </c>
      <c r="P1343">
        <v>0.4</v>
      </c>
      <c r="Q1343">
        <v>8497</v>
      </c>
      <c r="R1343">
        <v>25245</v>
      </c>
      <c r="S1343">
        <v>25491</v>
      </c>
      <c r="T1343">
        <v>-246</v>
      </c>
      <c r="U1343">
        <v>-9.7445038621509217E-3</v>
      </c>
      <c r="V1343" t="s">
        <v>42</v>
      </c>
    </row>
    <row r="1344" spans="1:22" x14ac:dyDescent="0.3">
      <c r="A1344" t="s">
        <v>1940</v>
      </c>
      <c r="B1344" s="33">
        <v>45396</v>
      </c>
      <c r="C1344">
        <v>2024</v>
      </c>
      <c r="D1344">
        <v>4</v>
      </c>
      <c r="E1344" t="s">
        <v>4625</v>
      </c>
      <c r="F1344" t="s">
        <v>4626</v>
      </c>
      <c r="G1344" t="s">
        <v>51</v>
      </c>
      <c r="H1344" t="s">
        <v>79</v>
      </c>
      <c r="I1344" t="s">
        <v>80</v>
      </c>
      <c r="J1344" t="s">
        <v>46</v>
      </c>
      <c r="K1344" t="s">
        <v>61</v>
      </c>
      <c r="L1344" t="s">
        <v>40</v>
      </c>
      <c r="M1344" t="s">
        <v>41</v>
      </c>
      <c r="N1344">
        <v>4</v>
      </c>
      <c r="O1344">
        <v>233</v>
      </c>
      <c r="P1344">
        <v>0.2</v>
      </c>
      <c r="Q1344">
        <v>97</v>
      </c>
      <c r="R1344">
        <v>745.6</v>
      </c>
      <c r="S1344">
        <v>388</v>
      </c>
      <c r="T1344">
        <v>357.6</v>
      </c>
      <c r="U1344">
        <v>0.47961373390557943</v>
      </c>
      <c r="V1344" t="s">
        <v>42</v>
      </c>
    </row>
    <row r="1345" spans="1:22" x14ac:dyDescent="0.3">
      <c r="A1345" t="s">
        <v>1936</v>
      </c>
      <c r="B1345" s="33">
        <v>45395</v>
      </c>
      <c r="C1345">
        <v>2024</v>
      </c>
      <c r="D1345">
        <v>4</v>
      </c>
      <c r="E1345" t="s">
        <v>4625</v>
      </c>
      <c r="F1345" t="s">
        <v>4626</v>
      </c>
      <c r="G1345" t="s">
        <v>51</v>
      </c>
      <c r="H1345" t="s">
        <v>79</v>
      </c>
      <c r="I1345" t="s">
        <v>80</v>
      </c>
      <c r="J1345" t="s">
        <v>38</v>
      </c>
      <c r="K1345" t="s">
        <v>39</v>
      </c>
      <c r="L1345" t="s">
        <v>40</v>
      </c>
      <c r="M1345" t="s">
        <v>56</v>
      </c>
      <c r="N1345">
        <v>1</v>
      </c>
      <c r="O1345">
        <v>48260</v>
      </c>
      <c r="P1345">
        <v>0</v>
      </c>
      <c r="Q1345">
        <v>41219</v>
      </c>
      <c r="R1345">
        <v>48260</v>
      </c>
      <c r="S1345">
        <v>41219</v>
      </c>
      <c r="T1345">
        <v>7041</v>
      </c>
      <c r="U1345">
        <v>0.14589722337339411</v>
      </c>
      <c r="V1345" t="s">
        <v>42</v>
      </c>
    </row>
    <row r="1346" spans="1:22" x14ac:dyDescent="0.3">
      <c r="A1346" t="s">
        <v>1431</v>
      </c>
      <c r="B1346" s="33">
        <v>45265</v>
      </c>
      <c r="C1346">
        <v>2023</v>
      </c>
      <c r="D1346">
        <v>12</v>
      </c>
      <c r="E1346" t="s">
        <v>4615</v>
      </c>
      <c r="F1346" t="s">
        <v>4616</v>
      </c>
      <c r="G1346" t="s">
        <v>51</v>
      </c>
      <c r="H1346" t="s">
        <v>52</v>
      </c>
      <c r="I1346" t="s">
        <v>53</v>
      </c>
      <c r="J1346" t="s">
        <v>81</v>
      </c>
      <c r="K1346" t="s">
        <v>146</v>
      </c>
      <c r="L1346" t="s">
        <v>40</v>
      </c>
      <c r="M1346" t="s">
        <v>49</v>
      </c>
      <c r="N1346">
        <v>5</v>
      </c>
      <c r="O1346">
        <v>9199</v>
      </c>
      <c r="P1346">
        <v>0.3</v>
      </c>
      <c r="Q1346">
        <v>5688</v>
      </c>
      <c r="R1346">
        <v>32196.499999999996</v>
      </c>
      <c r="S1346">
        <v>28440</v>
      </c>
      <c r="T1346">
        <v>3756.4999999999964</v>
      </c>
      <c r="U1346">
        <v>0.11667417265851868</v>
      </c>
      <c r="V1346" t="s">
        <v>42</v>
      </c>
    </row>
    <row r="1347" spans="1:22" x14ac:dyDescent="0.3">
      <c r="A1347" t="s">
        <v>1935</v>
      </c>
      <c r="B1347" s="33">
        <v>45395</v>
      </c>
      <c r="C1347">
        <v>2024</v>
      </c>
      <c r="D1347">
        <v>4</v>
      </c>
      <c r="E1347" t="s">
        <v>4625</v>
      </c>
      <c r="F1347" t="s">
        <v>4626</v>
      </c>
      <c r="G1347" t="s">
        <v>51</v>
      </c>
      <c r="H1347" t="s">
        <v>79</v>
      </c>
      <c r="I1347" t="s">
        <v>80</v>
      </c>
      <c r="J1347" t="s">
        <v>38</v>
      </c>
      <c r="K1347" t="s">
        <v>75</v>
      </c>
      <c r="L1347" t="s">
        <v>76</v>
      </c>
      <c r="M1347" t="s">
        <v>41</v>
      </c>
      <c r="N1347">
        <v>3</v>
      </c>
      <c r="O1347">
        <v>11599</v>
      </c>
      <c r="P1347">
        <v>0.1</v>
      </c>
      <c r="Q1347">
        <v>8364</v>
      </c>
      <c r="R1347">
        <v>31317.3</v>
      </c>
      <c r="S1347">
        <v>25092</v>
      </c>
      <c r="T1347">
        <v>6225.2999999999993</v>
      </c>
      <c r="U1347">
        <v>0.19878150415265683</v>
      </c>
      <c r="V1347" t="s">
        <v>42</v>
      </c>
    </row>
    <row r="1348" spans="1:22" x14ac:dyDescent="0.3">
      <c r="A1348" t="s">
        <v>1433</v>
      </c>
      <c r="B1348" s="33">
        <v>45265</v>
      </c>
      <c r="C1348">
        <v>2023</v>
      </c>
      <c r="D1348">
        <v>12</v>
      </c>
      <c r="E1348" t="s">
        <v>4615</v>
      </c>
      <c r="F1348" t="s">
        <v>4616</v>
      </c>
      <c r="G1348" t="s">
        <v>51</v>
      </c>
      <c r="H1348" t="s">
        <v>52</v>
      </c>
      <c r="I1348" t="s">
        <v>53</v>
      </c>
      <c r="J1348" t="s">
        <v>46</v>
      </c>
      <c r="K1348" t="s">
        <v>66</v>
      </c>
      <c r="L1348" t="s">
        <v>40</v>
      </c>
      <c r="M1348" t="s">
        <v>49</v>
      </c>
      <c r="N1348">
        <v>1</v>
      </c>
      <c r="O1348">
        <v>272</v>
      </c>
      <c r="P1348">
        <v>0.05</v>
      </c>
      <c r="Q1348">
        <v>111</v>
      </c>
      <c r="R1348">
        <v>258.39999999999998</v>
      </c>
      <c r="S1348">
        <v>111</v>
      </c>
      <c r="T1348">
        <v>147.39999999999998</v>
      </c>
      <c r="U1348">
        <v>0.57043343653250767</v>
      </c>
      <c r="V1348" t="s">
        <v>42</v>
      </c>
    </row>
    <row r="1349" spans="1:22" x14ac:dyDescent="0.3">
      <c r="A1349" t="s">
        <v>1929</v>
      </c>
      <c r="B1349" s="33">
        <v>45394</v>
      </c>
      <c r="C1349">
        <v>2024</v>
      </c>
      <c r="D1349">
        <v>4</v>
      </c>
      <c r="E1349" t="s">
        <v>4625</v>
      </c>
      <c r="F1349" t="s">
        <v>4626</v>
      </c>
      <c r="G1349" t="s">
        <v>51</v>
      </c>
      <c r="H1349" t="s">
        <v>106</v>
      </c>
      <c r="I1349" t="s">
        <v>107</v>
      </c>
      <c r="J1349" t="s">
        <v>46</v>
      </c>
      <c r="K1349" t="s">
        <v>61</v>
      </c>
      <c r="L1349" t="s">
        <v>40</v>
      </c>
      <c r="M1349" t="s">
        <v>56</v>
      </c>
      <c r="N1349">
        <v>3</v>
      </c>
      <c r="O1349">
        <v>254</v>
      </c>
      <c r="P1349">
        <v>0.15</v>
      </c>
      <c r="Q1349">
        <v>108</v>
      </c>
      <c r="R1349">
        <v>647.69999999999993</v>
      </c>
      <c r="S1349">
        <v>324</v>
      </c>
      <c r="T1349">
        <v>323.69999999999993</v>
      </c>
      <c r="U1349">
        <v>0.49976841130152844</v>
      </c>
      <c r="V1349" t="s">
        <v>42</v>
      </c>
    </row>
    <row r="1350" spans="1:22" x14ac:dyDescent="0.3">
      <c r="A1350" t="s">
        <v>1435</v>
      </c>
      <c r="B1350" s="33">
        <v>45265</v>
      </c>
      <c r="C1350">
        <v>2023</v>
      </c>
      <c r="D1350">
        <v>12</v>
      </c>
      <c r="E1350" t="s">
        <v>4615</v>
      </c>
      <c r="F1350" t="s">
        <v>4616</v>
      </c>
      <c r="G1350" t="s">
        <v>51</v>
      </c>
      <c r="H1350" t="s">
        <v>52</v>
      </c>
      <c r="I1350" t="s">
        <v>53</v>
      </c>
      <c r="J1350" t="s">
        <v>54</v>
      </c>
      <c r="K1350" t="s">
        <v>55</v>
      </c>
      <c r="L1350" t="s">
        <v>48</v>
      </c>
      <c r="M1350" t="s">
        <v>56</v>
      </c>
      <c r="N1350">
        <v>3</v>
      </c>
      <c r="O1350">
        <v>3013</v>
      </c>
      <c r="P1350">
        <v>0</v>
      </c>
      <c r="Q1350">
        <v>1806</v>
      </c>
      <c r="R1350">
        <v>9039</v>
      </c>
      <c r="S1350">
        <v>5418</v>
      </c>
      <c r="T1350">
        <v>3621</v>
      </c>
      <c r="U1350">
        <v>0.40059741121805509</v>
      </c>
      <c r="V1350" t="s">
        <v>120</v>
      </c>
    </row>
    <row r="1351" spans="1:22" x14ac:dyDescent="0.3">
      <c r="A1351" t="s">
        <v>1926</v>
      </c>
      <c r="B1351" s="33">
        <v>45394</v>
      </c>
      <c r="C1351">
        <v>2024</v>
      </c>
      <c r="D1351">
        <v>4</v>
      </c>
      <c r="E1351" t="s">
        <v>4625</v>
      </c>
      <c r="F1351" t="s">
        <v>4626</v>
      </c>
      <c r="G1351" t="s">
        <v>51</v>
      </c>
      <c r="H1351" t="s">
        <v>52</v>
      </c>
      <c r="I1351" t="s">
        <v>53</v>
      </c>
      <c r="J1351" t="s">
        <v>46</v>
      </c>
      <c r="K1351" t="s">
        <v>61</v>
      </c>
      <c r="L1351" t="s">
        <v>76</v>
      </c>
      <c r="M1351" t="s">
        <v>49</v>
      </c>
      <c r="N1351">
        <v>2</v>
      </c>
      <c r="O1351">
        <v>237</v>
      </c>
      <c r="P1351">
        <v>0</v>
      </c>
      <c r="Q1351">
        <v>100</v>
      </c>
      <c r="R1351">
        <v>474</v>
      </c>
      <c r="S1351">
        <v>200</v>
      </c>
      <c r="T1351">
        <v>274</v>
      </c>
      <c r="U1351">
        <v>0.57805907172995785</v>
      </c>
      <c r="V1351" t="s">
        <v>42</v>
      </c>
    </row>
    <row r="1352" spans="1:22" x14ac:dyDescent="0.3">
      <c r="A1352" t="s">
        <v>1922</v>
      </c>
      <c r="B1352" s="33">
        <v>45393</v>
      </c>
      <c r="C1352">
        <v>2024</v>
      </c>
      <c r="D1352">
        <v>4</v>
      </c>
      <c r="E1352" t="s">
        <v>4625</v>
      </c>
      <c r="F1352" t="s">
        <v>4626</v>
      </c>
      <c r="G1352" t="s">
        <v>51</v>
      </c>
      <c r="H1352" t="s">
        <v>52</v>
      </c>
      <c r="I1352" t="s">
        <v>53</v>
      </c>
      <c r="J1352" t="s">
        <v>81</v>
      </c>
      <c r="K1352" t="s">
        <v>82</v>
      </c>
      <c r="L1352" t="s">
        <v>40</v>
      </c>
      <c r="M1352" t="s">
        <v>49</v>
      </c>
      <c r="N1352">
        <v>2</v>
      </c>
      <c r="O1352">
        <v>6002</v>
      </c>
      <c r="P1352">
        <v>0.3</v>
      </c>
      <c r="Q1352">
        <v>3242</v>
      </c>
      <c r="R1352">
        <v>8402.7999999999993</v>
      </c>
      <c r="S1352">
        <v>6484</v>
      </c>
      <c r="T1352">
        <v>1918.7999999999993</v>
      </c>
      <c r="U1352">
        <v>0.22835245394392339</v>
      </c>
      <c r="V1352" t="s">
        <v>42</v>
      </c>
    </row>
    <row r="1353" spans="1:22" x14ac:dyDescent="0.3">
      <c r="A1353" t="s">
        <v>1438</v>
      </c>
      <c r="B1353" s="33">
        <v>45266</v>
      </c>
      <c r="C1353">
        <v>2023</v>
      </c>
      <c r="D1353">
        <v>12</v>
      </c>
      <c r="E1353" t="s">
        <v>4615</v>
      </c>
      <c r="F1353" t="s">
        <v>4616</v>
      </c>
      <c r="G1353" t="s">
        <v>51</v>
      </c>
      <c r="H1353" t="s">
        <v>106</v>
      </c>
      <c r="I1353" t="s">
        <v>107</v>
      </c>
      <c r="J1353" t="s">
        <v>54</v>
      </c>
      <c r="K1353" t="s">
        <v>84</v>
      </c>
      <c r="L1353" t="s">
        <v>40</v>
      </c>
      <c r="M1353" t="s">
        <v>49</v>
      </c>
      <c r="N1353">
        <v>5</v>
      </c>
      <c r="O1353">
        <v>2281</v>
      </c>
      <c r="P1353">
        <v>0.15</v>
      </c>
      <c r="Q1353">
        <v>1173</v>
      </c>
      <c r="R1353">
        <v>9694.25</v>
      </c>
      <c r="S1353">
        <v>5865</v>
      </c>
      <c r="T1353">
        <v>3829.25</v>
      </c>
      <c r="U1353">
        <v>0.39500219202104342</v>
      </c>
      <c r="V1353" t="s">
        <v>42</v>
      </c>
    </row>
    <row r="1354" spans="1:22" x14ac:dyDescent="0.3">
      <c r="A1354" t="s">
        <v>1920</v>
      </c>
      <c r="B1354" s="33">
        <v>45393</v>
      </c>
      <c r="C1354">
        <v>2024</v>
      </c>
      <c r="D1354">
        <v>4</v>
      </c>
      <c r="E1354" t="s">
        <v>4625</v>
      </c>
      <c r="F1354" t="s">
        <v>4626</v>
      </c>
      <c r="G1354" t="s">
        <v>51</v>
      </c>
      <c r="H1354" t="s">
        <v>52</v>
      </c>
      <c r="I1354" t="s">
        <v>53</v>
      </c>
      <c r="J1354" t="s">
        <v>46</v>
      </c>
      <c r="K1354" t="s">
        <v>89</v>
      </c>
      <c r="L1354" t="s">
        <v>48</v>
      </c>
      <c r="M1354" t="s">
        <v>41</v>
      </c>
      <c r="N1354">
        <v>1</v>
      </c>
      <c r="O1354">
        <v>2077</v>
      </c>
      <c r="P1354">
        <v>0.15</v>
      </c>
      <c r="Q1354">
        <v>1185</v>
      </c>
      <c r="R1354">
        <v>1765.45</v>
      </c>
      <c r="S1354">
        <v>1185</v>
      </c>
      <c r="T1354">
        <v>580.45000000000005</v>
      </c>
      <c r="U1354">
        <v>0.32878302982242491</v>
      </c>
      <c r="V1354" t="s">
        <v>42</v>
      </c>
    </row>
    <row r="1355" spans="1:22" x14ac:dyDescent="0.3">
      <c r="A1355" t="s">
        <v>1918</v>
      </c>
      <c r="B1355" s="33">
        <v>45393</v>
      </c>
      <c r="C1355">
        <v>2024</v>
      </c>
      <c r="D1355">
        <v>4</v>
      </c>
      <c r="E1355" t="s">
        <v>4625</v>
      </c>
      <c r="F1355" t="s">
        <v>4626</v>
      </c>
      <c r="G1355" t="s">
        <v>51</v>
      </c>
      <c r="H1355" t="s">
        <v>106</v>
      </c>
      <c r="I1355" t="s">
        <v>107</v>
      </c>
      <c r="J1355" t="s">
        <v>54</v>
      </c>
      <c r="K1355" t="s">
        <v>55</v>
      </c>
      <c r="L1355" t="s">
        <v>40</v>
      </c>
      <c r="M1355" t="s">
        <v>49</v>
      </c>
      <c r="N1355">
        <v>5</v>
      </c>
      <c r="O1355">
        <v>2903</v>
      </c>
      <c r="P1355">
        <v>0.05</v>
      </c>
      <c r="Q1355">
        <v>1781</v>
      </c>
      <c r="R1355">
        <v>13789.25</v>
      </c>
      <c r="S1355">
        <v>8905</v>
      </c>
      <c r="T1355">
        <v>4884.25</v>
      </c>
      <c r="U1355">
        <v>0.35420708160342296</v>
      </c>
      <c r="V1355" t="s">
        <v>42</v>
      </c>
    </row>
    <row r="1356" spans="1:22" x14ac:dyDescent="0.3">
      <c r="A1356" t="s">
        <v>1917</v>
      </c>
      <c r="B1356" s="33">
        <v>45392</v>
      </c>
      <c r="C1356">
        <v>2024</v>
      </c>
      <c r="D1356">
        <v>4</v>
      </c>
      <c r="E1356" t="s">
        <v>4625</v>
      </c>
      <c r="F1356" t="s">
        <v>4626</v>
      </c>
      <c r="G1356" t="s">
        <v>51</v>
      </c>
      <c r="H1356" t="s">
        <v>52</v>
      </c>
      <c r="I1356" t="s">
        <v>53</v>
      </c>
      <c r="J1356" t="s">
        <v>81</v>
      </c>
      <c r="K1356" t="s">
        <v>82</v>
      </c>
      <c r="L1356" t="s">
        <v>76</v>
      </c>
      <c r="M1356" t="s">
        <v>56</v>
      </c>
      <c r="N1356">
        <v>3</v>
      </c>
      <c r="O1356">
        <v>6525</v>
      </c>
      <c r="P1356">
        <v>0.35</v>
      </c>
      <c r="Q1356">
        <v>3494</v>
      </c>
      <c r="R1356">
        <v>12723.75</v>
      </c>
      <c r="S1356">
        <v>10482</v>
      </c>
      <c r="T1356">
        <v>2241.75</v>
      </c>
      <c r="U1356">
        <v>0.17618626584143826</v>
      </c>
      <c r="V1356" t="s">
        <v>42</v>
      </c>
    </row>
    <row r="1357" spans="1:22" x14ac:dyDescent="0.3">
      <c r="A1357" t="s">
        <v>1442</v>
      </c>
      <c r="B1357" s="33">
        <v>45267</v>
      </c>
      <c r="C1357">
        <v>2023</v>
      </c>
      <c r="D1357">
        <v>12</v>
      </c>
      <c r="E1357" t="s">
        <v>4615</v>
      </c>
      <c r="F1357" t="s">
        <v>4616</v>
      </c>
      <c r="G1357" t="s">
        <v>51</v>
      </c>
      <c r="H1357" t="s">
        <v>106</v>
      </c>
      <c r="I1357" t="s">
        <v>107</v>
      </c>
      <c r="J1357" t="s">
        <v>38</v>
      </c>
      <c r="K1357" t="s">
        <v>39</v>
      </c>
      <c r="L1357" t="s">
        <v>40</v>
      </c>
      <c r="M1357" t="s">
        <v>41</v>
      </c>
      <c r="N1357">
        <v>2</v>
      </c>
      <c r="O1357">
        <v>56790</v>
      </c>
      <c r="P1357">
        <v>0.1</v>
      </c>
      <c r="Q1357">
        <v>48723</v>
      </c>
      <c r="R1357">
        <v>102222</v>
      </c>
      <c r="S1357">
        <v>97446</v>
      </c>
      <c r="T1357">
        <v>4776</v>
      </c>
      <c r="U1357">
        <v>4.6721840699653697E-2</v>
      </c>
      <c r="V1357" t="s">
        <v>42</v>
      </c>
    </row>
    <row r="1358" spans="1:22" x14ac:dyDescent="0.3">
      <c r="A1358" t="s">
        <v>1443</v>
      </c>
      <c r="B1358" s="33">
        <v>45267</v>
      </c>
      <c r="C1358">
        <v>2023</v>
      </c>
      <c r="D1358">
        <v>12</v>
      </c>
      <c r="E1358" t="s">
        <v>4615</v>
      </c>
      <c r="F1358" t="s">
        <v>4616</v>
      </c>
      <c r="G1358" t="s">
        <v>51</v>
      </c>
      <c r="H1358" t="s">
        <v>52</v>
      </c>
      <c r="I1358" t="s">
        <v>53</v>
      </c>
      <c r="J1358" t="s">
        <v>46</v>
      </c>
      <c r="K1358" t="s">
        <v>47</v>
      </c>
      <c r="L1358" t="s">
        <v>40</v>
      </c>
      <c r="M1358" t="s">
        <v>49</v>
      </c>
      <c r="N1358">
        <v>3</v>
      </c>
      <c r="O1358">
        <v>472</v>
      </c>
      <c r="P1358">
        <v>0.05</v>
      </c>
      <c r="Q1358">
        <v>210</v>
      </c>
      <c r="R1358">
        <v>1345.2</v>
      </c>
      <c r="S1358">
        <v>630</v>
      </c>
      <c r="T1358">
        <v>715.2</v>
      </c>
      <c r="U1358">
        <v>0.53166815343443352</v>
      </c>
      <c r="V1358" t="s">
        <v>120</v>
      </c>
    </row>
    <row r="1359" spans="1:22" x14ac:dyDescent="0.3">
      <c r="A1359" t="s">
        <v>1914</v>
      </c>
      <c r="B1359" s="33">
        <v>45391</v>
      </c>
      <c r="C1359">
        <v>2024</v>
      </c>
      <c r="D1359">
        <v>4</v>
      </c>
      <c r="E1359" t="s">
        <v>4625</v>
      </c>
      <c r="F1359" t="s">
        <v>4626</v>
      </c>
      <c r="G1359" t="s">
        <v>51</v>
      </c>
      <c r="H1359" t="s">
        <v>52</v>
      </c>
      <c r="I1359" t="s">
        <v>53</v>
      </c>
      <c r="J1359" t="s">
        <v>38</v>
      </c>
      <c r="K1359" t="s">
        <v>75</v>
      </c>
      <c r="L1359" t="s">
        <v>48</v>
      </c>
      <c r="M1359" t="s">
        <v>56</v>
      </c>
      <c r="N1359">
        <v>1</v>
      </c>
      <c r="O1359">
        <v>11576</v>
      </c>
      <c r="P1359">
        <v>0.1</v>
      </c>
      <c r="Q1359">
        <v>8613</v>
      </c>
      <c r="R1359">
        <v>10418.4</v>
      </c>
      <c r="S1359">
        <v>8613</v>
      </c>
      <c r="T1359">
        <v>1805.3999999999996</v>
      </c>
      <c r="U1359">
        <v>0.17328956461644779</v>
      </c>
      <c r="V1359" t="s">
        <v>42</v>
      </c>
    </row>
    <row r="1360" spans="1:22" x14ac:dyDescent="0.3">
      <c r="A1360" t="s">
        <v>1445</v>
      </c>
      <c r="B1360" s="33">
        <v>45267</v>
      </c>
      <c r="C1360">
        <v>2023</v>
      </c>
      <c r="D1360">
        <v>12</v>
      </c>
      <c r="E1360" t="s">
        <v>4615</v>
      </c>
      <c r="F1360" t="s">
        <v>4616</v>
      </c>
      <c r="G1360" t="s">
        <v>51</v>
      </c>
      <c r="H1360" t="s">
        <v>79</v>
      </c>
      <c r="I1360" t="s">
        <v>80</v>
      </c>
      <c r="J1360" t="s">
        <v>38</v>
      </c>
      <c r="K1360" t="s">
        <v>39</v>
      </c>
      <c r="L1360" t="s">
        <v>76</v>
      </c>
      <c r="M1360" t="s">
        <v>41</v>
      </c>
      <c r="N1360">
        <v>3</v>
      </c>
      <c r="O1360">
        <v>50367</v>
      </c>
      <c r="P1360">
        <v>0.05</v>
      </c>
      <c r="Q1360">
        <v>41561</v>
      </c>
      <c r="R1360">
        <v>143545.94999999998</v>
      </c>
      <c r="S1360">
        <v>124683</v>
      </c>
      <c r="T1360">
        <v>18862.949999999983</v>
      </c>
      <c r="U1360">
        <v>0.1314070511916218</v>
      </c>
      <c r="V1360" t="s">
        <v>42</v>
      </c>
    </row>
    <row r="1361" spans="1:22" x14ac:dyDescent="0.3">
      <c r="A1361" t="s">
        <v>1446</v>
      </c>
      <c r="B1361" s="33">
        <v>45267</v>
      </c>
      <c r="C1361">
        <v>2023</v>
      </c>
      <c r="D1361">
        <v>12</v>
      </c>
      <c r="E1361" t="s">
        <v>4615</v>
      </c>
      <c r="F1361" t="s">
        <v>4616</v>
      </c>
      <c r="G1361" t="s">
        <v>51</v>
      </c>
      <c r="H1361" t="s">
        <v>79</v>
      </c>
      <c r="I1361" t="s">
        <v>80</v>
      </c>
      <c r="J1361" t="s">
        <v>38</v>
      </c>
      <c r="K1361" t="s">
        <v>39</v>
      </c>
      <c r="L1361" t="s">
        <v>48</v>
      </c>
      <c r="M1361" t="s">
        <v>49</v>
      </c>
      <c r="N1361">
        <v>2</v>
      </c>
      <c r="O1361">
        <v>52141</v>
      </c>
      <c r="P1361">
        <v>0</v>
      </c>
      <c r="Q1361">
        <v>45586</v>
      </c>
      <c r="R1361">
        <v>104282</v>
      </c>
      <c r="S1361">
        <v>91172</v>
      </c>
      <c r="T1361">
        <v>13110</v>
      </c>
      <c r="U1361">
        <v>0.12571680635200705</v>
      </c>
      <c r="V1361" t="s">
        <v>42</v>
      </c>
    </row>
    <row r="1362" spans="1:22" x14ac:dyDescent="0.3">
      <c r="A1362" t="s">
        <v>1908</v>
      </c>
      <c r="B1362" s="33">
        <v>45389</v>
      </c>
      <c r="C1362">
        <v>2024</v>
      </c>
      <c r="D1362">
        <v>4</v>
      </c>
      <c r="E1362" t="s">
        <v>4625</v>
      </c>
      <c r="F1362" t="s">
        <v>4626</v>
      </c>
      <c r="G1362" t="s">
        <v>51</v>
      </c>
      <c r="H1362" t="s">
        <v>79</v>
      </c>
      <c r="I1362" t="s">
        <v>80</v>
      </c>
      <c r="J1362" t="s">
        <v>46</v>
      </c>
      <c r="K1362" t="s">
        <v>89</v>
      </c>
      <c r="L1362" t="s">
        <v>48</v>
      </c>
      <c r="M1362" t="s">
        <v>49</v>
      </c>
      <c r="N1362">
        <v>4</v>
      </c>
      <c r="O1362">
        <v>2383</v>
      </c>
      <c r="P1362">
        <v>0.15</v>
      </c>
      <c r="Q1362">
        <v>1392</v>
      </c>
      <c r="R1362">
        <v>8102.2</v>
      </c>
      <c r="S1362">
        <v>5568</v>
      </c>
      <c r="T1362">
        <v>2534.1999999999998</v>
      </c>
      <c r="U1362">
        <v>0.31277924514329442</v>
      </c>
      <c r="V1362" t="s">
        <v>42</v>
      </c>
    </row>
    <row r="1363" spans="1:22" x14ac:dyDescent="0.3">
      <c r="A1363" t="s">
        <v>1907</v>
      </c>
      <c r="B1363" s="33">
        <v>45389</v>
      </c>
      <c r="C1363">
        <v>2024</v>
      </c>
      <c r="D1363">
        <v>4</v>
      </c>
      <c r="E1363" t="s">
        <v>4625</v>
      </c>
      <c r="F1363" t="s">
        <v>4626</v>
      </c>
      <c r="G1363" t="s">
        <v>51</v>
      </c>
      <c r="H1363" t="s">
        <v>106</v>
      </c>
      <c r="I1363" t="s">
        <v>107</v>
      </c>
      <c r="J1363" t="s">
        <v>46</v>
      </c>
      <c r="K1363" t="s">
        <v>47</v>
      </c>
      <c r="L1363" t="s">
        <v>48</v>
      </c>
      <c r="M1363" t="s">
        <v>49</v>
      </c>
      <c r="N1363">
        <v>5</v>
      </c>
      <c r="O1363">
        <v>461</v>
      </c>
      <c r="P1363">
        <v>0</v>
      </c>
      <c r="Q1363">
        <v>204</v>
      </c>
      <c r="R1363">
        <v>2305</v>
      </c>
      <c r="S1363">
        <v>1020</v>
      </c>
      <c r="T1363">
        <v>1285</v>
      </c>
      <c r="U1363">
        <v>0.55748373101952275</v>
      </c>
      <c r="V1363" t="s">
        <v>42</v>
      </c>
    </row>
    <row r="1364" spans="1:22" x14ac:dyDescent="0.3">
      <c r="A1364" t="s">
        <v>1904</v>
      </c>
      <c r="B1364" s="33">
        <v>45388</v>
      </c>
      <c r="C1364">
        <v>2024</v>
      </c>
      <c r="D1364">
        <v>4</v>
      </c>
      <c r="E1364" t="s">
        <v>4625</v>
      </c>
      <c r="F1364" t="s">
        <v>4626</v>
      </c>
      <c r="G1364" t="s">
        <v>51</v>
      </c>
      <c r="H1364" t="s">
        <v>52</v>
      </c>
      <c r="I1364" t="s">
        <v>53</v>
      </c>
      <c r="J1364" t="s">
        <v>38</v>
      </c>
      <c r="K1364" t="s">
        <v>118</v>
      </c>
      <c r="L1364" t="s">
        <v>76</v>
      </c>
      <c r="M1364" t="s">
        <v>49</v>
      </c>
      <c r="N1364">
        <v>1</v>
      </c>
      <c r="O1364">
        <v>18909</v>
      </c>
      <c r="P1364">
        <v>0</v>
      </c>
      <c r="Q1364">
        <v>14307</v>
      </c>
      <c r="R1364">
        <v>18909</v>
      </c>
      <c r="S1364">
        <v>14307</v>
      </c>
      <c r="T1364">
        <v>4602</v>
      </c>
      <c r="U1364">
        <v>0.24337617007774076</v>
      </c>
      <c r="V1364" t="s">
        <v>42</v>
      </c>
    </row>
    <row r="1365" spans="1:22" x14ac:dyDescent="0.3">
      <c r="A1365" t="s">
        <v>1902</v>
      </c>
      <c r="B1365" s="33">
        <v>45388</v>
      </c>
      <c r="C1365">
        <v>2024</v>
      </c>
      <c r="D1365">
        <v>4</v>
      </c>
      <c r="E1365" t="s">
        <v>4625</v>
      </c>
      <c r="F1365" t="s">
        <v>4626</v>
      </c>
      <c r="G1365" t="s">
        <v>51</v>
      </c>
      <c r="H1365" t="s">
        <v>106</v>
      </c>
      <c r="I1365" t="s">
        <v>107</v>
      </c>
      <c r="J1365" t="s">
        <v>38</v>
      </c>
      <c r="K1365" t="s">
        <v>104</v>
      </c>
      <c r="L1365" t="s">
        <v>48</v>
      </c>
      <c r="M1365" t="s">
        <v>49</v>
      </c>
      <c r="N1365">
        <v>1</v>
      </c>
      <c r="O1365">
        <v>1576</v>
      </c>
      <c r="P1365">
        <v>0.05</v>
      </c>
      <c r="Q1365">
        <v>784</v>
      </c>
      <c r="R1365">
        <v>1497.1999999999998</v>
      </c>
      <c r="S1365">
        <v>784</v>
      </c>
      <c r="T1365">
        <v>713.19999999999982</v>
      </c>
      <c r="U1365">
        <v>0.47635586427998927</v>
      </c>
      <c r="V1365" t="s">
        <v>120</v>
      </c>
    </row>
    <row r="1366" spans="1:22" x14ac:dyDescent="0.3">
      <c r="A1366" t="s">
        <v>1451</v>
      </c>
      <c r="B1366" s="33">
        <v>45268</v>
      </c>
      <c r="C1366">
        <v>2023</v>
      </c>
      <c r="D1366">
        <v>12</v>
      </c>
      <c r="E1366" t="s">
        <v>4615</v>
      </c>
      <c r="F1366" t="s">
        <v>4616</v>
      </c>
      <c r="G1366" t="s">
        <v>51</v>
      </c>
      <c r="H1366" t="s">
        <v>106</v>
      </c>
      <c r="I1366" t="s">
        <v>107</v>
      </c>
      <c r="J1366" t="s">
        <v>54</v>
      </c>
      <c r="K1366" t="s">
        <v>84</v>
      </c>
      <c r="L1366" t="s">
        <v>40</v>
      </c>
      <c r="M1366" t="s">
        <v>56</v>
      </c>
      <c r="N1366">
        <v>1</v>
      </c>
      <c r="O1366">
        <v>2214</v>
      </c>
      <c r="P1366">
        <v>0.15</v>
      </c>
      <c r="Q1366">
        <v>1131</v>
      </c>
      <c r="R1366">
        <v>1881.8999999999999</v>
      </c>
      <c r="S1366">
        <v>1131</v>
      </c>
      <c r="T1366">
        <v>750.89999999999986</v>
      </c>
      <c r="U1366">
        <v>0.39901163717519522</v>
      </c>
      <c r="V1366" t="s">
        <v>42</v>
      </c>
    </row>
    <row r="1367" spans="1:22" x14ac:dyDescent="0.3">
      <c r="A1367" t="s">
        <v>1452</v>
      </c>
      <c r="B1367" s="33">
        <v>45268</v>
      </c>
      <c r="C1367">
        <v>2023</v>
      </c>
      <c r="D1367">
        <v>12</v>
      </c>
      <c r="E1367" t="s">
        <v>4615</v>
      </c>
      <c r="F1367" t="s">
        <v>4616</v>
      </c>
      <c r="G1367" t="s">
        <v>51</v>
      </c>
      <c r="H1367" t="s">
        <v>79</v>
      </c>
      <c r="I1367" t="s">
        <v>80</v>
      </c>
      <c r="J1367" t="s">
        <v>46</v>
      </c>
      <c r="K1367" t="s">
        <v>89</v>
      </c>
      <c r="L1367" t="s">
        <v>48</v>
      </c>
      <c r="M1367" t="s">
        <v>41</v>
      </c>
      <c r="N1367">
        <v>1</v>
      </c>
      <c r="O1367">
        <v>2060</v>
      </c>
      <c r="P1367">
        <v>0.05</v>
      </c>
      <c r="Q1367">
        <v>1160</v>
      </c>
      <c r="R1367">
        <v>1957</v>
      </c>
      <c r="S1367">
        <v>1160</v>
      </c>
      <c r="T1367">
        <v>797</v>
      </c>
      <c r="U1367">
        <v>0.40725600408788964</v>
      </c>
      <c r="V1367" t="s">
        <v>42</v>
      </c>
    </row>
    <row r="1368" spans="1:22" x14ac:dyDescent="0.3">
      <c r="A1368" t="s">
        <v>1893</v>
      </c>
      <c r="B1368" s="33">
        <v>45386</v>
      </c>
      <c r="C1368">
        <v>2024</v>
      </c>
      <c r="D1368">
        <v>4</v>
      </c>
      <c r="E1368" t="s">
        <v>4625</v>
      </c>
      <c r="F1368" t="s">
        <v>4626</v>
      </c>
      <c r="G1368" t="s">
        <v>51</v>
      </c>
      <c r="H1368" t="s">
        <v>106</v>
      </c>
      <c r="I1368" t="s">
        <v>107</v>
      </c>
      <c r="J1368" t="s">
        <v>46</v>
      </c>
      <c r="K1368" t="s">
        <v>89</v>
      </c>
      <c r="L1368" t="s">
        <v>40</v>
      </c>
      <c r="M1368" t="s">
        <v>41</v>
      </c>
      <c r="N1368">
        <v>1</v>
      </c>
      <c r="O1368">
        <v>2277</v>
      </c>
      <c r="P1368">
        <v>0.05</v>
      </c>
      <c r="Q1368">
        <v>1347</v>
      </c>
      <c r="R1368">
        <v>2163.15</v>
      </c>
      <c r="S1368">
        <v>1347</v>
      </c>
      <c r="T1368">
        <v>816.15000000000009</v>
      </c>
      <c r="U1368">
        <v>0.37729699743429723</v>
      </c>
      <c r="V1368" t="s">
        <v>42</v>
      </c>
    </row>
    <row r="1369" spans="1:22" x14ac:dyDescent="0.3">
      <c r="A1369" t="s">
        <v>1454</v>
      </c>
      <c r="B1369" s="33">
        <v>45268</v>
      </c>
      <c r="C1369">
        <v>2023</v>
      </c>
      <c r="D1369">
        <v>12</v>
      </c>
      <c r="E1369" t="s">
        <v>4615</v>
      </c>
      <c r="F1369" t="s">
        <v>4616</v>
      </c>
      <c r="G1369" t="s">
        <v>51</v>
      </c>
      <c r="H1369" t="s">
        <v>79</v>
      </c>
      <c r="I1369" t="s">
        <v>80</v>
      </c>
      <c r="J1369" t="s">
        <v>81</v>
      </c>
      <c r="K1369" t="s">
        <v>82</v>
      </c>
      <c r="L1369" t="s">
        <v>40</v>
      </c>
      <c r="M1369" t="s">
        <v>49</v>
      </c>
      <c r="N1369">
        <v>1</v>
      </c>
      <c r="O1369">
        <v>6898</v>
      </c>
      <c r="P1369">
        <v>0.3</v>
      </c>
      <c r="Q1369">
        <v>3757</v>
      </c>
      <c r="R1369">
        <v>4828.5999999999995</v>
      </c>
      <c r="S1369">
        <v>3757</v>
      </c>
      <c r="T1369">
        <v>1071.5999999999995</v>
      </c>
      <c r="U1369">
        <v>0.22192768090129636</v>
      </c>
      <c r="V1369" t="s">
        <v>42</v>
      </c>
    </row>
    <row r="1370" spans="1:22" x14ac:dyDescent="0.3">
      <c r="A1370" t="s">
        <v>1892</v>
      </c>
      <c r="B1370" s="33">
        <v>45386</v>
      </c>
      <c r="C1370">
        <v>2024</v>
      </c>
      <c r="D1370">
        <v>4</v>
      </c>
      <c r="E1370" t="s">
        <v>4625</v>
      </c>
      <c r="F1370" t="s">
        <v>4626</v>
      </c>
      <c r="G1370" t="s">
        <v>51</v>
      </c>
      <c r="H1370" t="s">
        <v>106</v>
      </c>
      <c r="I1370" t="s">
        <v>107</v>
      </c>
      <c r="J1370" t="s">
        <v>46</v>
      </c>
      <c r="K1370" t="s">
        <v>66</v>
      </c>
      <c r="L1370" t="s">
        <v>76</v>
      </c>
      <c r="M1370" t="s">
        <v>49</v>
      </c>
      <c r="N1370">
        <v>2</v>
      </c>
      <c r="O1370">
        <v>283</v>
      </c>
      <c r="P1370">
        <v>0.15</v>
      </c>
      <c r="Q1370">
        <v>110</v>
      </c>
      <c r="R1370">
        <v>481.09999999999997</v>
      </c>
      <c r="S1370">
        <v>220</v>
      </c>
      <c r="T1370">
        <v>261.09999999999997</v>
      </c>
      <c r="U1370">
        <v>0.54271461234670548</v>
      </c>
      <c r="V1370" t="s">
        <v>42</v>
      </c>
    </row>
    <row r="1371" spans="1:22" x14ac:dyDescent="0.3">
      <c r="A1371" t="s">
        <v>1888</v>
      </c>
      <c r="B1371" s="33">
        <v>45384</v>
      </c>
      <c r="C1371">
        <v>2024</v>
      </c>
      <c r="D1371">
        <v>4</v>
      </c>
      <c r="E1371" t="s">
        <v>4625</v>
      </c>
      <c r="F1371" t="s">
        <v>4626</v>
      </c>
      <c r="G1371" t="s">
        <v>51</v>
      </c>
      <c r="H1371" t="s">
        <v>52</v>
      </c>
      <c r="I1371" t="s">
        <v>53</v>
      </c>
      <c r="J1371" t="s">
        <v>46</v>
      </c>
      <c r="K1371" t="s">
        <v>47</v>
      </c>
      <c r="L1371" t="s">
        <v>76</v>
      </c>
      <c r="M1371" t="s">
        <v>56</v>
      </c>
      <c r="N1371">
        <v>1</v>
      </c>
      <c r="O1371">
        <v>472</v>
      </c>
      <c r="P1371">
        <v>0</v>
      </c>
      <c r="Q1371">
        <v>208</v>
      </c>
      <c r="R1371">
        <v>472</v>
      </c>
      <c r="S1371">
        <v>208</v>
      </c>
      <c r="T1371">
        <v>264</v>
      </c>
      <c r="U1371">
        <v>0.55932203389830504</v>
      </c>
      <c r="V1371" t="s">
        <v>42</v>
      </c>
    </row>
    <row r="1372" spans="1:22" x14ac:dyDescent="0.3">
      <c r="A1372" t="s">
        <v>1457</v>
      </c>
      <c r="B1372" s="33">
        <v>45269</v>
      </c>
      <c r="C1372">
        <v>2023</v>
      </c>
      <c r="D1372">
        <v>12</v>
      </c>
      <c r="E1372" t="s">
        <v>4615</v>
      </c>
      <c r="F1372" t="s">
        <v>4616</v>
      </c>
      <c r="G1372" t="s">
        <v>51</v>
      </c>
      <c r="H1372" t="s">
        <v>52</v>
      </c>
      <c r="I1372" t="s">
        <v>53</v>
      </c>
      <c r="J1372" t="s">
        <v>46</v>
      </c>
      <c r="K1372" t="s">
        <v>61</v>
      </c>
      <c r="L1372" t="s">
        <v>76</v>
      </c>
      <c r="M1372" t="s">
        <v>49</v>
      </c>
      <c r="N1372">
        <v>4</v>
      </c>
      <c r="O1372">
        <v>231</v>
      </c>
      <c r="P1372">
        <v>0.1</v>
      </c>
      <c r="Q1372">
        <v>96</v>
      </c>
      <c r="R1372">
        <v>831.6</v>
      </c>
      <c r="S1372">
        <v>384</v>
      </c>
      <c r="T1372">
        <v>447.6</v>
      </c>
      <c r="U1372">
        <v>0.5382395382395383</v>
      </c>
      <c r="V1372" t="s">
        <v>42</v>
      </c>
    </row>
    <row r="1373" spans="1:22" x14ac:dyDescent="0.3">
      <c r="A1373" t="s">
        <v>1878</v>
      </c>
      <c r="B1373" s="33">
        <v>45381</v>
      </c>
      <c r="C1373">
        <v>2024</v>
      </c>
      <c r="D1373">
        <v>3</v>
      </c>
      <c r="E1373" t="s">
        <v>4622</v>
      </c>
      <c r="F1373" t="s">
        <v>4618</v>
      </c>
      <c r="G1373" t="s">
        <v>51</v>
      </c>
      <c r="H1373" t="s">
        <v>106</v>
      </c>
      <c r="I1373" t="s">
        <v>107</v>
      </c>
      <c r="J1373" t="s">
        <v>54</v>
      </c>
      <c r="K1373" t="s">
        <v>99</v>
      </c>
      <c r="L1373" t="s">
        <v>40</v>
      </c>
      <c r="M1373" t="s">
        <v>49</v>
      </c>
      <c r="N1373">
        <v>1</v>
      </c>
      <c r="O1373">
        <v>1903</v>
      </c>
      <c r="P1373">
        <v>0</v>
      </c>
      <c r="Q1373">
        <v>975</v>
      </c>
      <c r="R1373">
        <v>1903</v>
      </c>
      <c r="S1373">
        <v>975</v>
      </c>
      <c r="T1373">
        <v>928</v>
      </c>
      <c r="U1373">
        <v>0.48765107724645296</v>
      </c>
      <c r="V1373" t="s">
        <v>42</v>
      </c>
    </row>
    <row r="1374" spans="1:22" x14ac:dyDescent="0.3">
      <c r="A1374" t="s">
        <v>1874</v>
      </c>
      <c r="B1374" s="33">
        <v>45380</v>
      </c>
      <c r="C1374">
        <v>2024</v>
      </c>
      <c r="D1374">
        <v>3</v>
      </c>
      <c r="E1374" t="s">
        <v>4622</v>
      </c>
      <c r="F1374" t="s">
        <v>4618</v>
      </c>
      <c r="G1374" t="s">
        <v>51</v>
      </c>
      <c r="H1374" t="s">
        <v>52</v>
      </c>
      <c r="I1374" t="s">
        <v>53</v>
      </c>
      <c r="J1374" t="s">
        <v>46</v>
      </c>
      <c r="K1374" t="s">
        <v>66</v>
      </c>
      <c r="L1374" t="s">
        <v>40</v>
      </c>
      <c r="M1374" t="s">
        <v>56</v>
      </c>
      <c r="N1374">
        <v>1</v>
      </c>
      <c r="O1374">
        <v>304</v>
      </c>
      <c r="P1374">
        <v>0</v>
      </c>
      <c r="Q1374">
        <v>119</v>
      </c>
      <c r="R1374">
        <v>304</v>
      </c>
      <c r="S1374">
        <v>119</v>
      </c>
      <c r="T1374">
        <v>185</v>
      </c>
      <c r="U1374">
        <v>0.60855263157894735</v>
      </c>
      <c r="V1374" t="s">
        <v>42</v>
      </c>
    </row>
    <row r="1375" spans="1:22" x14ac:dyDescent="0.3">
      <c r="A1375" t="s">
        <v>1460</v>
      </c>
      <c r="B1375" s="33">
        <v>45270</v>
      </c>
      <c r="C1375">
        <v>2023</v>
      </c>
      <c r="D1375">
        <v>12</v>
      </c>
      <c r="E1375" t="s">
        <v>4615</v>
      </c>
      <c r="F1375" t="s">
        <v>4616</v>
      </c>
      <c r="G1375" t="s">
        <v>51</v>
      </c>
      <c r="H1375" t="s">
        <v>52</v>
      </c>
      <c r="I1375" t="s">
        <v>53</v>
      </c>
      <c r="J1375" t="s">
        <v>38</v>
      </c>
      <c r="K1375" t="s">
        <v>39</v>
      </c>
      <c r="L1375" t="s">
        <v>40</v>
      </c>
      <c r="M1375" t="s">
        <v>49</v>
      </c>
      <c r="N1375">
        <v>1</v>
      </c>
      <c r="O1375">
        <v>47494</v>
      </c>
      <c r="P1375">
        <v>0.1</v>
      </c>
      <c r="Q1375">
        <v>40437</v>
      </c>
      <c r="R1375">
        <v>42744.6</v>
      </c>
      <c r="S1375">
        <v>40437</v>
      </c>
      <c r="T1375">
        <v>2307.5999999999985</v>
      </c>
      <c r="U1375">
        <v>5.3985766623152368E-2</v>
      </c>
      <c r="V1375" t="s">
        <v>42</v>
      </c>
    </row>
    <row r="1376" spans="1:22" x14ac:dyDescent="0.3">
      <c r="A1376" t="s">
        <v>1873</v>
      </c>
      <c r="B1376" s="33">
        <v>45380</v>
      </c>
      <c r="C1376">
        <v>2024</v>
      </c>
      <c r="D1376">
        <v>3</v>
      </c>
      <c r="E1376" t="s">
        <v>4622</v>
      </c>
      <c r="F1376" t="s">
        <v>4618</v>
      </c>
      <c r="G1376" t="s">
        <v>51</v>
      </c>
      <c r="H1376" t="s">
        <v>79</v>
      </c>
      <c r="I1376" t="s">
        <v>80</v>
      </c>
      <c r="J1376" t="s">
        <v>38</v>
      </c>
      <c r="K1376" t="s">
        <v>104</v>
      </c>
      <c r="L1376" t="s">
        <v>40</v>
      </c>
      <c r="M1376" t="s">
        <v>49</v>
      </c>
      <c r="N1376">
        <v>2</v>
      </c>
      <c r="O1376">
        <v>1559</v>
      </c>
      <c r="P1376">
        <v>0.05</v>
      </c>
      <c r="Q1376">
        <v>778</v>
      </c>
      <c r="R1376">
        <v>2962.1</v>
      </c>
      <c r="S1376">
        <v>1556</v>
      </c>
      <c r="T1376">
        <v>1406.1</v>
      </c>
      <c r="U1376">
        <v>0.47469700550285271</v>
      </c>
      <c r="V1376" t="s">
        <v>42</v>
      </c>
    </row>
    <row r="1377" spans="1:22" x14ac:dyDescent="0.3">
      <c r="A1377" t="s">
        <v>1871</v>
      </c>
      <c r="B1377" s="33">
        <v>45380</v>
      </c>
      <c r="C1377">
        <v>2024</v>
      </c>
      <c r="D1377">
        <v>3</v>
      </c>
      <c r="E1377" t="s">
        <v>4622</v>
      </c>
      <c r="F1377" t="s">
        <v>4618</v>
      </c>
      <c r="G1377" t="s">
        <v>51</v>
      </c>
      <c r="H1377" t="s">
        <v>79</v>
      </c>
      <c r="I1377" t="s">
        <v>80</v>
      </c>
      <c r="J1377" t="s">
        <v>81</v>
      </c>
      <c r="K1377" t="s">
        <v>82</v>
      </c>
      <c r="L1377" t="s">
        <v>76</v>
      </c>
      <c r="M1377" t="s">
        <v>56</v>
      </c>
      <c r="N1377">
        <v>1</v>
      </c>
      <c r="O1377">
        <v>6401</v>
      </c>
      <c r="P1377">
        <v>0.35</v>
      </c>
      <c r="Q1377">
        <v>3516</v>
      </c>
      <c r="R1377">
        <v>4160.6500000000005</v>
      </c>
      <c r="S1377">
        <v>3516</v>
      </c>
      <c r="T1377">
        <v>644.65000000000055</v>
      </c>
      <c r="U1377">
        <v>0.15493973297441516</v>
      </c>
      <c r="V1377" t="s">
        <v>42</v>
      </c>
    </row>
    <row r="1378" spans="1:22" x14ac:dyDescent="0.3">
      <c r="A1378" t="s">
        <v>1866</v>
      </c>
      <c r="B1378" s="33">
        <v>45379</v>
      </c>
      <c r="C1378">
        <v>2024</v>
      </c>
      <c r="D1378">
        <v>3</v>
      </c>
      <c r="E1378" t="s">
        <v>4622</v>
      </c>
      <c r="F1378" t="s">
        <v>4618</v>
      </c>
      <c r="G1378" t="s">
        <v>51</v>
      </c>
      <c r="H1378" t="s">
        <v>52</v>
      </c>
      <c r="I1378" t="s">
        <v>53</v>
      </c>
      <c r="J1378" t="s">
        <v>81</v>
      </c>
      <c r="K1378" t="s">
        <v>146</v>
      </c>
      <c r="L1378" t="s">
        <v>76</v>
      </c>
      <c r="M1378" t="s">
        <v>49</v>
      </c>
      <c r="N1378">
        <v>2</v>
      </c>
      <c r="O1378">
        <v>8148</v>
      </c>
      <c r="P1378">
        <v>0.25</v>
      </c>
      <c r="Q1378">
        <v>4915</v>
      </c>
      <c r="R1378">
        <v>12222</v>
      </c>
      <c r="S1378">
        <v>9830</v>
      </c>
      <c r="T1378">
        <v>2392</v>
      </c>
      <c r="U1378">
        <v>0.19571264932089674</v>
      </c>
      <c r="V1378" t="s">
        <v>42</v>
      </c>
    </row>
    <row r="1379" spans="1:22" x14ac:dyDescent="0.3">
      <c r="A1379" t="s">
        <v>1865</v>
      </c>
      <c r="B1379" s="33">
        <v>45378</v>
      </c>
      <c r="C1379">
        <v>2024</v>
      </c>
      <c r="D1379">
        <v>3</v>
      </c>
      <c r="E1379" t="s">
        <v>4622</v>
      </c>
      <c r="F1379" t="s">
        <v>4618</v>
      </c>
      <c r="G1379" t="s">
        <v>51</v>
      </c>
      <c r="H1379" t="s">
        <v>106</v>
      </c>
      <c r="I1379" t="s">
        <v>107</v>
      </c>
      <c r="J1379" t="s">
        <v>46</v>
      </c>
      <c r="K1379" t="s">
        <v>61</v>
      </c>
      <c r="L1379" t="s">
        <v>76</v>
      </c>
      <c r="M1379" t="s">
        <v>49</v>
      </c>
      <c r="N1379">
        <v>2</v>
      </c>
      <c r="O1379">
        <v>261</v>
      </c>
      <c r="P1379">
        <v>0.1</v>
      </c>
      <c r="Q1379">
        <v>111</v>
      </c>
      <c r="R1379">
        <v>469.8</v>
      </c>
      <c r="S1379">
        <v>222</v>
      </c>
      <c r="T1379">
        <v>247.8</v>
      </c>
      <c r="U1379">
        <v>0.52745849297573433</v>
      </c>
      <c r="V1379" t="s">
        <v>42</v>
      </c>
    </row>
    <row r="1380" spans="1:22" x14ac:dyDescent="0.3">
      <c r="A1380" t="s">
        <v>1864</v>
      </c>
      <c r="B1380" s="33">
        <v>45378</v>
      </c>
      <c r="C1380">
        <v>2024</v>
      </c>
      <c r="D1380">
        <v>3</v>
      </c>
      <c r="E1380" t="s">
        <v>4622</v>
      </c>
      <c r="F1380" t="s">
        <v>4618</v>
      </c>
      <c r="G1380" t="s">
        <v>51</v>
      </c>
      <c r="H1380" t="s">
        <v>79</v>
      </c>
      <c r="I1380" t="s">
        <v>80</v>
      </c>
      <c r="J1380" t="s">
        <v>81</v>
      </c>
      <c r="K1380" t="s">
        <v>82</v>
      </c>
      <c r="L1380" t="s">
        <v>48</v>
      </c>
      <c r="M1380" t="s">
        <v>56</v>
      </c>
      <c r="N1380">
        <v>8</v>
      </c>
      <c r="O1380">
        <v>7046</v>
      </c>
      <c r="P1380">
        <v>0.2</v>
      </c>
      <c r="Q1380">
        <v>3911</v>
      </c>
      <c r="R1380">
        <v>45094.400000000001</v>
      </c>
      <c r="S1380">
        <v>31288</v>
      </c>
      <c r="T1380">
        <v>13806.400000000001</v>
      </c>
      <c r="U1380">
        <v>0.30616661935850131</v>
      </c>
      <c r="V1380" t="s">
        <v>42</v>
      </c>
    </row>
    <row r="1381" spans="1:22" x14ac:dyDescent="0.3">
      <c r="A1381" t="s">
        <v>1859</v>
      </c>
      <c r="B1381" s="33">
        <v>45377</v>
      </c>
      <c r="C1381">
        <v>2024</v>
      </c>
      <c r="D1381">
        <v>3</v>
      </c>
      <c r="E1381" t="s">
        <v>4622</v>
      </c>
      <c r="F1381" t="s">
        <v>4618</v>
      </c>
      <c r="G1381" t="s">
        <v>51</v>
      </c>
      <c r="H1381" t="s">
        <v>79</v>
      </c>
      <c r="I1381" t="s">
        <v>80</v>
      </c>
      <c r="J1381" t="s">
        <v>81</v>
      </c>
      <c r="K1381" t="s">
        <v>130</v>
      </c>
      <c r="L1381" t="s">
        <v>76</v>
      </c>
      <c r="M1381" t="s">
        <v>56</v>
      </c>
      <c r="N1381">
        <v>2</v>
      </c>
      <c r="O1381">
        <v>14176</v>
      </c>
      <c r="P1381">
        <v>0.2</v>
      </c>
      <c r="Q1381">
        <v>8668</v>
      </c>
      <c r="R1381">
        <v>22681.600000000002</v>
      </c>
      <c r="S1381">
        <v>17336</v>
      </c>
      <c r="T1381">
        <v>5345.6000000000022</v>
      </c>
      <c r="U1381">
        <v>0.23568002257336351</v>
      </c>
      <c r="V1381" t="s">
        <v>42</v>
      </c>
    </row>
    <row r="1382" spans="1:22" x14ac:dyDescent="0.3">
      <c r="A1382" t="s">
        <v>1854</v>
      </c>
      <c r="B1382" s="33">
        <v>45376</v>
      </c>
      <c r="C1382">
        <v>2024</v>
      </c>
      <c r="D1382">
        <v>3</v>
      </c>
      <c r="E1382" t="s">
        <v>4622</v>
      </c>
      <c r="F1382" t="s">
        <v>4618</v>
      </c>
      <c r="G1382" t="s">
        <v>51</v>
      </c>
      <c r="H1382" t="s">
        <v>79</v>
      </c>
      <c r="I1382" t="s">
        <v>80</v>
      </c>
      <c r="J1382" t="s">
        <v>46</v>
      </c>
      <c r="K1382" t="s">
        <v>66</v>
      </c>
      <c r="L1382" t="s">
        <v>40</v>
      </c>
      <c r="M1382" t="s">
        <v>41</v>
      </c>
      <c r="N1382">
        <v>2</v>
      </c>
      <c r="O1382">
        <v>287</v>
      </c>
      <c r="P1382">
        <v>0.05</v>
      </c>
      <c r="Q1382">
        <v>117</v>
      </c>
      <c r="R1382">
        <v>545.29999999999995</v>
      </c>
      <c r="S1382">
        <v>234</v>
      </c>
      <c r="T1382">
        <v>311.29999999999995</v>
      </c>
      <c r="U1382">
        <v>0.57087841555107277</v>
      </c>
      <c r="V1382" t="s">
        <v>42</v>
      </c>
    </row>
    <row r="1383" spans="1:22" x14ac:dyDescent="0.3">
      <c r="A1383" t="s">
        <v>1468</v>
      </c>
      <c r="B1383" s="33">
        <v>45273</v>
      </c>
      <c r="C1383">
        <v>2023</v>
      </c>
      <c r="D1383">
        <v>12</v>
      </c>
      <c r="E1383" t="s">
        <v>4615</v>
      </c>
      <c r="F1383" t="s">
        <v>4616</v>
      </c>
      <c r="G1383" t="s">
        <v>51</v>
      </c>
      <c r="H1383" t="s">
        <v>79</v>
      </c>
      <c r="I1383" t="s">
        <v>80</v>
      </c>
      <c r="J1383" t="s">
        <v>54</v>
      </c>
      <c r="K1383" t="s">
        <v>55</v>
      </c>
      <c r="L1383" t="s">
        <v>76</v>
      </c>
      <c r="M1383" t="s">
        <v>49</v>
      </c>
      <c r="N1383">
        <v>1</v>
      </c>
      <c r="O1383">
        <v>2884</v>
      </c>
      <c r="P1383">
        <v>0</v>
      </c>
      <c r="Q1383">
        <v>1730</v>
      </c>
      <c r="R1383">
        <v>2884</v>
      </c>
      <c r="S1383">
        <v>1730</v>
      </c>
      <c r="T1383">
        <v>1154</v>
      </c>
      <c r="U1383">
        <v>0.4001386962552011</v>
      </c>
      <c r="V1383" t="s">
        <v>42</v>
      </c>
    </row>
    <row r="1384" spans="1:22" x14ac:dyDescent="0.3">
      <c r="A1384" t="s">
        <v>1850</v>
      </c>
      <c r="B1384" s="33">
        <v>45374</v>
      </c>
      <c r="C1384">
        <v>2024</v>
      </c>
      <c r="D1384">
        <v>3</v>
      </c>
      <c r="E1384" t="s">
        <v>4622</v>
      </c>
      <c r="F1384" t="s">
        <v>4618</v>
      </c>
      <c r="G1384" t="s">
        <v>51</v>
      </c>
      <c r="H1384" t="s">
        <v>52</v>
      </c>
      <c r="I1384" t="s">
        <v>53</v>
      </c>
      <c r="J1384" t="s">
        <v>38</v>
      </c>
      <c r="K1384" t="s">
        <v>104</v>
      </c>
      <c r="L1384" t="s">
        <v>40</v>
      </c>
      <c r="M1384" t="s">
        <v>56</v>
      </c>
      <c r="N1384">
        <v>4</v>
      </c>
      <c r="O1384">
        <v>1428</v>
      </c>
      <c r="P1384">
        <v>0.15</v>
      </c>
      <c r="Q1384">
        <v>715</v>
      </c>
      <c r="R1384">
        <v>4855.2</v>
      </c>
      <c r="S1384">
        <v>2860</v>
      </c>
      <c r="T1384">
        <v>1995.1999999999998</v>
      </c>
      <c r="U1384">
        <v>0.41094084692700605</v>
      </c>
      <c r="V1384" t="s">
        <v>42</v>
      </c>
    </row>
    <row r="1385" spans="1:22" x14ac:dyDescent="0.3">
      <c r="A1385" t="s">
        <v>1849</v>
      </c>
      <c r="B1385" s="33">
        <v>45373</v>
      </c>
      <c r="C1385">
        <v>2024</v>
      </c>
      <c r="D1385">
        <v>3</v>
      </c>
      <c r="E1385" t="s">
        <v>4622</v>
      </c>
      <c r="F1385" t="s">
        <v>4618</v>
      </c>
      <c r="G1385" t="s">
        <v>51</v>
      </c>
      <c r="H1385" t="s">
        <v>106</v>
      </c>
      <c r="I1385" t="s">
        <v>107</v>
      </c>
      <c r="J1385" t="s">
        <v>46</v>
      </c>
      <c r="K1385" t="s">
        <v>61</v>
      </c>
      <c r="L1385" t="s">
        <v>40</v>
      </c>
      <c r="M1385" t="s">
        <v>41</v>
      </c>
      <c r="N1385">
        <v>3</v>
      </c>
      <c r="O1385">
        <v>238</v>
      </c>
      <c r="P1385">
        <v>0.15</v>
      </c>
      <c r="Q1385">
        <v>97</v>
      </c>
      <c r="R1385">
        <v>606.9</v>
      </c>
      <c r="S1385">
        <v>291</v>
      </c>
      <c r="T1385">
        <v>315.89999999999998</v>
      </c>
      <c r="U1385">
        <v>0.52051408798813636</v>
      </c>
      <c r="V1385" t="s">
        <v>42</v>
      </c>
    </row>
    <row r="1386" spans="1:22" x14ac:dyDescent="0.3">
      <c r="A1386" t="s">
        <v>1844</v>
      </c>
      <c r="B1386" s="33">
        <v>45373</v>
      </c>
      <c r="C1386">
        <v>2024</v>
      </c>
      <c r="D1386">
        <v>3</v>
      </c>
      <c r="E1386" t="s">
        <v>4622</v>
      </c>
      <c r="F1386" t="s">
        <v>4618</v>
      </c>
      <c r="G1386" t="s">
        <v>51</v>
      </c>
      <c r="H1386" t="s">
        <v>79</v>
      </c>
      <c r="I1386" t="s">
        <v>80</v>
      </c>
      <c r="J1386" t="s">
        <v>38</v>
      </c>
      <c r="K1386" t="s">
        <v>104</v>
      </c>
      <c r="L1386" t="s">
        <v>40</v>
      </c>
      <c r="M1386" t="s">
        <v>56</v>
      </c>
      <c r="N1386">
        <v>1</v>
      </c>
      <c r="O1386">
        <v>1541</v>
      </c>
      <c r="P1386">
        <v>0</v>
      </c>
      <c r="Q1386">
        <v>770</v>
      </c>
      <c r="R1386">
        <v>1541</v>
      </c>
      <c r="S1386">
        <v>770</v>
      </c>
      <c r="T1386">
        <v>771</v>
      </c>
      <c r="U1386">
        <v>0.500324464633355</v>
      </c>
      <c r="V1386" t="s">
        <v>42</v>
      </c>
    </row>
    <row r="1387" spans="1:22" x14ac:dyDescent="0.3">
      <c r="A1387" t="s">
        <v>1842</v>
      </c>
      <c r="B1387" s="33">
        <v>45372</v>
      </c>
      <c r="C1387">
        <v>2024</v>
      </c>
      <c r="D1387">
        <v>3</v>
      </c>
      <c r="E1387" t="s">
        <v>4622</v>
      </c>
      <c r="F1387" t="s">
        <v>4618</v>
      </c>
      <c r="G1387" t="s">
        <v>51</v>
      </c>
      <c r="H1387" t="s">
        <v>52</v>
      </c>
      <c r="I1387" t="s">
        <v>53</v>
      </c>
      <c r="J1387" t="s">
        <v>38</v>
      </c>
      <c r="K1387" t="s">
        <v>104</v>
      </c>
      <c r="L1387" t="s">
        <v>40</v>
      </c>
      <c r="M1387" t="s">
        <v>49</v>
      </c>
      <c r="N1387">
        <v>1</v>
      </c>
      <c r="O1387">
        <v>1567</v>
      </c>
      <c r="P1387">
        <v>0</v>
      </c>
      <c r="Q1387">
        <v>790</v>
      </c>
      <c r="R1387">
        <v>1567</v>
      </c>
      <c r="S1387">
        <v>790</v>
      </c>
      <c r="T1387">
        <v>777</v>
      </c>
      <c r="U1387">
        <v>0.49585194639438418</v>
      </c>
      <c r="V1387" t="s">
        <v>120</v>
      </c>
    </row>
    <row r="1388" spans="1:22" x14ac:dyDescent="0.3">
      <c r="A1388" t="s">
        <v>1473</v>
      </c>
      <c r="B1388" s="33">
        <v>45273</v>
      </c>
      <c r="C1388">
        <v>2023</v>
      </c>
      <c r="D1388">
        <v>12</v>
      </c>
      <c r="E1388" t="s">
        <v>4615</v>
      </c>
      <c r="F1388" t="s">
        <v>4616</v>
      </c>
      <c r="G1388" t="s">
        <v>51</v>
      </c>
      <c r="H1388" t="s">
        <v>106</v>
      </c>
      <c r="I1388" t="s">
        <v>107</v>
      </c>
      <c r="J1388" t="s">
        <v>38</v>
      </c>
      <c r="K1388" t="s">
        <v>118</v>
      </c>
      <c r="L1388" t="s">
        <v>76</v>
      </c>
      <c r="M1388" t="s">
        <v>49</v>
      </c>
      <c r="N1388">
        <v>4</v>
      </c>
      <c r="O1388">
        <v>17615</v>
      </c>
      <c r="P1388">
        <v>0</v>
      </c>
      <c r="Q1388">
        <v>13334</v>
      </c>
      <c r="R1388">
        <v>70460</v>
      </c>
      <c r="S1388">
        <v>53336</v>
      </c>
      <c r="T1388">
        <v>17124</v>
      </c>
      <c r="U1388">
        <v>0.24303150723814931</v>
      </c>
      <c r="V1388" t="s">
        <v>42</v>
      </c>
    </row>
    <row r="1389" spans="1:22" x14ac:dyDescent="0.3">
      <c r="A1389" t="s">
        <v>1841</v>
      </c>
      <c r="B1389" s="33">
        <v>45371</v>
      </c>
      <c r="C1389">
        <v>2024</v>
      </c>
      <c r="D1389">
        <v>3</v>
      </c>
      <c r="E1389" t="s">
        <v>4622</v>
      </c>
      <c r="F1389" t="s">
        <v>4618</v>
      </c>
      <c r="G1389" t="s">
        <v>51</v>
      </c>
      <c r="H1389" t="s">
        <v>106</v>
      </c>
      <c r="I1389" t="s">
        <v>107</v>
      </c>
      <c r="J1389" t="s">
        <v>38</v>
      </c>
      <c r="K1389" t="s">
        <v>118</v>
      </c>
      <c r="L1389" t="s">
        <v>48</v>
      </c>
      <c r="M1389" t="s">
        <v>49</v>
      </c>
      <c r="N1389">
        <v>1</v>
      </c>
      <c r="O1389">
        <v>17137</v>
      </c>
      <c r="P1389">
        <v>0</v>
      </c>
      <c r="Q1389">
        <v>13422</v>
      </c>
      <c r="R1389">
        <v>17137</v>
      </c>
      <c r="S1389">
        <v>13422</v>
      </c>
      <c r="T1389">
        <v>3715</v>
      </c>
      <c r="U1389">
        <v>0.21678240065355664</v>
      </c>
      <c r="V1389" t="s">
        <v>42</v>
      </c>
    </row>
    <row r="1390" spans="1:22" x14ac:dyDescent="0.3">
      <c r="A1390" t="s">
        <v>1475</v>
      </c>
      <c r="B1390" s="33">
        <v>45274</v>
      </c>
      <c r="C1390">
        <v>2023</v>
      </c>
      <c r="D1390">
        <v>12</v>
      </c>
      <c r="E1390" t="s">
        <v>4615</v>
      </c>
      <c r="F1390" t="s">
        <v>4616</v>
      </c>
      <c r="G1390" t="s">
        <v>51</v>
      </c>
      <c r="H1390" t="s">
        <v>52</v>
      </c>
      <c r="I1390" t="s">
        <v>53</v>
      </c>
      <c r="J1390" t="s">
        <v>38</v>
      </c>
      <c r="K1390" t="s">
        <v>104</v>
      </c>
      <c r="L1390" t="s">
        <v>40</v>
      </c>
      <c r="M1390" t="s">
        <v>49</v>
      </c>
      <c r="N1390">
        <v>5</v>
      </c>
      <c r="O1390">
        <v>1382</v>
      </c>
      <c r="P1390">
        <v>0</v>
      </c>
      <c r="Q1390">
        <v>672</v>
      </c>
      <c r="R1390">
        <v>6910</v>
      </c>
      <c r="S1390">
        <v>3360</v>
      </c>
      <c r="T1390">
        <v>3550</v>
      </c>
      <c r="U1390">
        <v>0.51374819102749636</v>
      </c>
      <c r="V1390" t="s">
        <v>42</v>
      </c>
    </row>
    <row r="1391" spans="1:22" x14ac:dyDescent="0.3">
      <c r="A1391" t="s">
        <v>1476</v>
      </c>
      <c r="B1391" s="33">
        <v>45274</v>
      </c>
      <c r="C1391">
        <v>2023</v>
      </c>
      <c r="D1391">
        <v>12</v>
      </c>
      <c r="E1391" t="s">
        <v>4615</v>
      </c>
      <c r="F1391" t="s">
        <v>4616</v>
      </c>
      <c r="G1391" t="s">
        <v>51</v>
      </c>
      <c r="H1391" t="s">
        <v>106</v>
      </c>
      <c r="I1391" t="s">
        <v>107</v>
      </c>
      <c r="J1391" t="s">
        <v>38</v>
      </c>
      <c r="K1391" t="s">
        <v>75</v>
      </c>
      <c r="L1391" t="s">
        <v>48</v>
      </c>
      <c r="M1391" t="s">
        <v>49</v>
      </c>
      <c r="N1391">
        <v>1</v>
      </c>
      <c r="O1391">
        <v>10021</v>
      </c>
      <c r="P1391">
        <v>0.1</v>
      </c>
      <c r="Q1391">
        <v>7206</v>
      </c>
      <c r="R1391">
        <v>9018.9</v>
      </c>
      <c r="S1391">
        <v>7206</v>
      </c>
      <c r="T1391">
        <v>1812.8999999999996</v>
      </c>
      <c r="U1391">
        <v>0.20101120979276849</v>
      </c>
      <c r="V1391" t="s">
        <v>42</v>
      </c>
    </row>
    <row r="1392" spans="1:22" x14ac:dyDescent="0.3">
      <c r="A1392" t="s">
        <v>1837</v>
      </c>
      <c r="B1392" s="33">
        <v>45371</v>
      </c>
      <c r="C1392">
        <v>2024</v>
      </c>
      <c r="D1392">
        <v>3</v>
      </c>
      <c r="E1392" t="s">
        <v>4622</v>
      </c>
      <c r="F1392" t="s">
        <v>4618</v>
      </c>
      <c r="G1392" t="s">
        <v>51</v>
      </c>
      <c r="H1392" t="s">
        <v>52</v>
      </c>
      <c r="I1392" t="s">
        <v>53</v>
      </c>
      <c r="J1392" t="s">
        <v>46</v>
      </c>
      <c r="K1392" t="s">
        <v>89</v>
      </c>
      <c r="L1392" t="s">
        <v>40</v>
      </c>
      <c r="M1392" t="s">
        <v>56</v>
      </c>
      <c r="N1392">
        <v>2</v>
      </c>
      <c r="O1392">
        <v>2307</v>
      </c>
      <c r="P1392">
        <v>0.1</v>
      </c>
      <c r="Q1392">
        <v>1374</v>
      </c>
      <c r="R1392">
        <v>4152.6000000000004</v>
      </c>
      <c r="S1392">
        <v>2748</v>
      </c>
      <c r="T1392">
        <v>1404.6000000000004</v>
      </c>
      <c r="U1392">
        <v>0.33824591821991046</v>
      </c>
      <c r="V1392" t="s">
        <v>42</v>
      </c>
    </row>
    <row r="1393" spans="1:22" x14ac:dyDescent="0.3">
      <c r="A1393" t="s">
        <v>1833</v>
      </c>
      <c r="B1393" s="33">
        <v>45370</v>
      </c>
      <c r="C1393">
        <v>2024</v>
      </c>
      <c r="D1393">
        <v>3</v>
      </c>
      <c r="E1393" t="s">
        <v>4622</v>
      </c>
      <c r="F1393" t="s">
        <v>4618</v>
      </c>
      <c r="G1393" t="s">
        <v>51</v>
      </c>
      <c r="H1393" t="s">
        <v>79</v>
      </c>
      <c r="I1393" t="s">
        <v>80</v>
      </c>
      <c r="J1393" t="s">
        <v>46</v>
      </c>
      <c r="K1393" t="s">
        <v>66</v>
      </c>
      <c r="L1393" t="s">
        <v>76</v>
      </c>
      <c r="M1393" t="s">
        <v>56</v>
      </c>
      <c r="N1393">
        <v>5</v>
      </c>
      <c r="O1393">
        <v>308</v>
      </c>
      <c r="P1393">
        <v>0</v>
      </c>
      <c r="Q1393">
        <v>122</v>
      </c>
      <c r="R1393">
        <v>1540</v>
      </c>
      <c r="S1393">
        <v>610</v>
      </c>
      <c r="T1393">
        <v>930</v>
      </c>
      <c r="U1393">
        <v>0.60389610389610393</v>
      </c>
      <c r="V1393" t="s">
        <v>42</v>
      </c>
    </row>
    <row r="1394" spans="1:22" x14ac:dyDescent="0.3">
      <c r="A1394" t="s">
        <v>1828</v>
      </c>
      <c r="B1394" s="33">
        <v>45369</v>
      </c>
      <c r="C1394">
        <v>2024</v>
      </c>
      <c r="D1394">
        <v>3</v>
      </c>
      <c r="E1394" t="s">
        <v>4622</v>
      </c>
      <c r="F1394" t="s">
        <v>4618</v>
      </c>
      <c r="G1394" t="s">
        <v>51</v>
      </c>
      <c r="H1394" t="s">
        <v>106</v>
      </c>
      <c r="I1394" t="s">
        <v>107</v>
      </c>
      <c r="J1394" t="s">
        <v>38</v>
      </c>
      <c r="K1394" t="s">
        <v>75</v>
      </c>
      <c r="L1394" t="s">
        <v>40</v>
      </c>
      <c r="M1394" t="s">
        <v>41</v>
      </c>
      <c r="N1394">
        <v>1</v>
      </c>
      <c r="O1394">
        <v>10850</v>
      </c>
      <c r="P1394">
        <v>0.05</v>
      </c>
      <c r="Q1394">
        <v>7993</v>
      </c>
      <c r="R1394">
        <v>10307.5</v>
      </c>
      <c r="S1394">
        <v>7993</v>
      </c>
      <c r="T1394">
        <v>2314.5</v>
      </c>
      <c r="U1394">
        <v>0.22454523405287413</v>
      </c>
      <c r="V1394" t="s">
        <v>42</v>
      </c>
    </row>
    <row r="1395" spans="1:22" x14ac:dyDescent="0.3">
      <c r="A1395" t="s">
        <v>1826</v>
      </c>
      <c r="B1395" s="33">
        <v>45368</v>
      </c>
      <c r="C1395">
        <v>2024</v>
      </c>
      <c r="D1395">
        <v>3</v>
      </c>
      <c r="E1395" t="s">
        <v>4622</v>
      </c>
      <c r="F1395" t="s">
        <v>4618</v>
      </c>
      <c r="G1395" t="s">
        <v>51</v>
      </c>
      <c r="H1395" t="s">
        <v>52</v>
      </c>
      <c r="I1395" t="s">
        <v>53</v>
      </c>
      <c r="J1395" t="s">
        <v>81</v>
      </c>
      <c r="K1395" t="s">
        <v>146</v>
      </c>
      <c r="L1395" t="s">
        <v>48</v>
      </c>
      <c r="M1395" t="s">
        <v>49</v>
      </c>
      <c r="N1395">
        <v>5</v>
      </c>
      <c r="O1395">
        <v>8946</v>
      </c>
      <c r="P1395">
        <v>0.25</v>
      </c>
      <c r="Q1395">
        <v>5664</v>
      </c>
      <c r="R1395">
        <v>33547.5</v>
      </c>
      <c r="S1395">
        <v>28320</v>
      </c>
      <c r="T1395">
        <v>5227.5</v>
      </c>
      <c r="U1395">
        <v>0.15582383188016991</v>
      </c>
      <c r="V1395" t="s">
        <v>42</v>
      </c>
    </row>
    <row r="1396" spans="1:22" x14ac:dyDescent="0.3">
      <c r="A1396" t="s">
        <v>1481</v>
      </c>
      <c r="B1396" s="33">
        <v>45274</v>
      </c>
      <c r="C1396">
        <v>2023</v>
      </c>
      <c r="D1396">
        <v>12</v>
      </c>
      <c r="E1396" t="s">
        <v>4615</v>
      </c>
      <c r="F1396" t="s">
        <v>4616</v>
      </c>
      <c r="G1396" t="s">
        <v>51</v>
      </c>
      <c r="H1396" t="s">
        <v>106</v>
      </c>
      <c r="I1396" t="s">
        <v>107</v>
      </c>
      <c r="J1396" t="s">
        <v>81</v>
      </c>
      <c r="K1396" t="s">
        <v>130</v>
      </c>
      <c r="L1396" t="s">
        <v>76</v>
      </c>
      <c r="M1396" t="s">
        <v>56</v>
      </c>
      <c r="N1396">
        <v>2</v>
      </c>
      <c r="O1396">
        <v>14849</v>
      </c>
      <c r="P1396">
        <v>0.35</v>
      </c>
      <c r="Q1396">
        <v>8652</v>
      </c>
      <c r="R1396">
        <v>19303.7</v>
      </c>
      <c r="S1396">
        <v>17304</v>
      </c>
      <c r="T1396">
        <v>1999.7000000000007</v>
      </c>
      <c r="U1396">
        <v>0.10359153944580576</v>
      </c>
      <c r="V1396" t="s">
        <v>42</v>
      </c>
    </row>
    <row r="1397" spans="1:22" x14ac:dyDescent="0.3">
      <c r="A1397" t="s">
        <v>1820</v>
      </c>
      <c r="B1397" s="33">
        <v>45367</v>
      </c>
      <c r="C1397">
        <v>2024</v>
      </c>
      <c r="D1397">
        <v>3</v>
      </c>
      <c r="E1397" t="s">
        <v>4622</v>
      </c>
      <c r="F1397" t="s">
        <v>4618</v>
      </c>
      <c r="G1397" t="s">
        <v>51</v>
      </c>
      <c r="H1397" t="s">
        <v>106</v>
      </c>
      <c r="I1397" t="s">
        <v>107</v>
      </c>
      <c r="J1397" t="s">
        <v>46</v>
      </c>
      <c r="K1397" t="s">
        <v>89</v>
      </c>
      <c r="L1397" t="s">
        <v>40</v>
      </c>
      <c r="M1397" t="s">
        <v>49</v>
      </c>
      <c r="N1397">
        <v>1</v>
      </c>
      <c r="O1397">
        <v>2062</v>
      </c>
      <c r="P1397">
        <v>0.15</v>
      </c>
      <c r="Q1397">
        <v>1200</v>
      </c>
      <c r="R1397">
        <v>1752.7</v>
      </c>
      <c r="S1397">
        <v>1200</v>
      </c>
      <c r="T1397">
        <v>552.70000000000005</v>
      </c>
      <c r="U1397">
        <v>0.31534204370399954</v>
      </c>
      <c r="V1397" t="s">
        <v>42</v>
      </c>
    </row>
    <row r="1398" spans="1:22" x14ac:dyDescent="0.3">
      <c r="A1398" t="s">
        <v>1483</v>
      </c>
      <c r="B1398" s="33">
        <v>45275</v>
      </c>
      <c r="C1398">
        <v>2023</v>
      </c>
      <c r="D1398">
        <v>12</v>
      </c>
      <c r="E1398" t="s">
        <v>4615</v>
      </c>
      <c r="F1398" t="s">
        <v>4616</v>
      </c>
      <c r="G1398" t="s">
        <v>51</v>
      </c>
      <c r="H1398" t="s">
        <v>79</v>
      </c>
      <c r="I1398" t="s">
        <v>80</v>
      </c>
      <c r="J1398" t="s">
        <v>38</v>
      </c>
      <c r="K1398" t="s">
        <v>75</v>
      </c>
      <c r="L1398" t="s">
        <v>76</v>
      </c>
      <c r="M1398" t="s">
        <v>41</v>
      </c>
      <c r="N1398">
        <v>4</v>
      </c>
      <c r="O1398">
        <v>10861</v>
      </c>
      <c r="P1398">
        <v>0.05</v>
      </c>
      <c r="Q1398">
        <v>7871</v>
      </c>
      <c r="R1398">
        <v>41271.799999999996</v>
      </c>
      <c r="S1398">
        <v>31484</v>
      </c>
      <c r="T1398">
        <v>9787.7999999999956</v>
      </c>
      <c r="U1398">
        <v>0.23715466735155716</v>
      </c>
      <c r="V1398" t="s">
        <v>42</v>
      </c>
    </row>
    <row r="1399" spans="1:22" x14ac:dyDescent="0.3">
      <c r="A1399" t="s">
        <v>1818</v>
      </c>
      <c r="B1399" s="33">
        <v>45366</v>
      </c>
      <c r="C1399">
        <v>2024</v>
      </c>
      <c r="D1399">
        <v>3</v>
      </c>
      <c r="E1399" t="s">
        <v>4622</v>
      </c>
      <c r="F1399" t="s">
        <v>4618</v>
      </c>
      <c r="G1399" t="s">
        <v>51</v>
      </c>
      <c r="H1399" t="s">
        <v>52</v>
      </c>
      <c r="I1399" t="s">
        <v>53</v>
      </c>
      <c r="J1399" t="s">
        <v>38</v>
      </c>
      <c r="K1399" t="s">
        <v>118</v>
      </c>
      <c r="L1399" t="s">
        <v>40</v>
      </c>
      <c r="M1399" t="s">
        <v>49</v>
      </c>
      <c r="N1399">
        <v>3</v>
      </c>
      <c r="O1399">
        <v>17379</v>
      </c>
      <c r="P1399">
        <v>0.15</v>
      </c>
      <c r="Q1399">
        <v>13310</v>
      </c>
      <c r="R1399">
        <v>44316.45</v>
      </c>
      <c r="S1399">
        <v>39930</v>
      </c>
      <c r="T1399">
        <v>4386.4499999999971</v>
      </c>
      <c r="U1399">
        <v>9.8980175533013082E-2</v>
      </c>
      <c r="V1399" t="s">
        <v>42</v>
      </c>
    </row>
    <row r="1400" spans="1:22" x14ac:dyDescent="0.3">
      <c r="A1400" t="s">
        <v>1814</v>
      </c>
      <c r="B1400" s="33">
        <v>45364</v>
      </c>
      <c r="C1400">
        <v>2024</v>
      </c>
      <c r="D1400">
        <v>3</v>
      </c>
      <c r="E1400" t="s">
        <v>4622</v>
      </c>
      <c r="F1400" t="s">
        <v>4618</v>
      </c>
      <c r="G1400" t="s">
        <v>51</v>
      </c>
      <c r="H1400" t="s">
        <v>52</v>
      </c>
      <c r="I1400" t="s">
        <v>53</v>
      </c>
      <c r="J1400" t="s">
        <v>46</v>
      </c>
      <c r="K1400" t="s">
        <v>61</v>
      </c>
      <c r="L1400" t="s">
        <v>40</v>
      </c>
      <c r="M1400" t="s">
        <v>56</v>
      </c>
      <c r="N1400">
        <v>3</v>
      </c>
      <c r="O1400">
        <v>258</v>
      </c>
      <c r="P1400">
        <v>0</v>
      </c>
      <c r="Q1400">
        <v>108</v>
      </c>
      <c r="R1400">
        <v>774</v>
      </c>
      <c r="S1400">
        <v>324</v>
      </c>
      <c r="T1400">
        <v>450</v>
      </c>
      <c r="U1400">
        <v>0.58139534883720934</v>
      </c>
      <c r="V1400" t="s">
        <v>42</v>
      </c>
    </row>
    <row r="1401" spans="1:22" x14ac:dyDescent="0.3">
      <c r="A1401" t="s">
        <v>1811</v>
      </c>
      <c r="B1401" s="33">
        <v>45363</v>
      </c>
      <c r="C1401">
        <v>2024</v>
      </c>
      <c r="D1401">
        <v>3</v>
      </c>
      <c r="E1401" t="s">
        <v>4622</v>
      </c>
      <c r="F1401" t="s">
        <v>4618</v>
      </c>
      <c r="G1401" t="s">
        <v>51</v>
      </c>
      <c r="H1401" t="s">
        <v>79</v>
      </c>
      <c r="I1401" t="s">
        <v>80</v>
      </c>
      <c r="J1401" t="s">
        <v>81</v>
      </c>
      <c r="K1401" t="s">
        <v>130</v>
      </c>
      <c r="L1401" t="s">
        <v>40</v>
      </c>
      <c r="M1401" t="s">
        <v>56</v>
      </c>
      <c r="N1401">
        <v>3</v>
      </c>
      <c r="O1401">
        <v>13996</v>
      </c>
      <c r="P1401">
        <v>0.3</v>
      </c>
      <c r="Q1401">
        <v>8544</v>
      </c>
      <c r="R1401">
        <v>29391.599999999999</v>
      </c>
      <c r="S1401">
        <v>25632</v>
      </c>
      <c r="T1401">
        <v>3759.5999999999985</v>
      </c>
      <c r="U1401">
        <v>0.12791409790552399</v>
      </c>
      <c r="V1401" t="s">
        <v>42</v>
      </c>
    </row>
    <row r="1402" spans="1:22" x14ac:dyDescent="0.3">
      <c r="A1402" t="s">
        <v>1810</v>
      </c>
      <c r="B1402" s="33">
        <v>45363</v>
      </c>
      <c r="C1402">
        <v>2024</v>
      </c>
      <c r="D1402">
        <v>3</v>
      </c>
      <c r="E1402" t="s">
        <v>4622</v>
      </c>
      <c r="F1402" t="s">
        <v>4618</v>
      </c>
      <c r="G1402" t="s">
        <v>51</v>
      </c>
      <c r="H1402" t="s">
        <v>52</v>
      </c>
      <c r="I1402" t="s">
        <v>53</v>
      </c>
      <c r="J1402" t="s">
        <v>81</v>
      </c>
      <c r="K1402" t="s">
        <v>146</v>
      </c>
      <c r="L1402" t="s">
        <v>48</v>
      </c>
      <c r="M1402" t="s">
        <v>49</v>
      </c>
      <c r="N1402">
        <v>4</v>
      </c>
      <c r="O1402">
        <v>8407</v>
      </c>
      <c r="P1402">
        <v>0.3</v>
      </c>
      <c r="Q1402">
        <v>5183</v>
      </c>
      <c r="R1402">
        <v>23539.599999999999</v>
      </c>
      <c r="S1402">
        <v>20732</v>
      </c>
      <c r="T1402">
        <v>2807.5999999999985</v>
      </c>
      <c r="U1402">
        <v>0.11927135550306711</v>
      </c>
      <c r="V1402" t="s">
        <v>42</v>
      </c>
    </row>
    <row r="1403" spans="1:22" x14ac:dyDescent="0.3">
      <c r="A1403" t="s">
        <v>1803</v>
      </c>
      <c r="B1403" s="33">
        <v>45361</v>
      </c>
      <c r="C1403">
        <v>2024</v>
      </c>
      <c r="D1403">
        <v>3</v>
      </c>
      <c r="E1403" t="s">
        <v>4622</v>
      </c>
      <c r="F1403" t="s">
        <v>4618</v>
      </c>
      <c r="G1403" t="s">
        <v>51</v>
      </c>
      <c r="H1403" t="s">
        <v>52</v>
      </c>
      <c r="I1403" t="s">
        <v>53</v>
      </c>
      <c r="J1403" t="s">
        <v>38</v>
      </c>
      <c r="K1403" t="s">
        <v>39</v>
      </c>
      <c r="L1403" t="s">
        <v>76</v>
      </c>
      <c r="M1403" t="s">
        <v>56</v>
      </c>
      <c r="N1403">
        <v>4</v>
      </c>
      <c r="O1403">
        <v>51015</v>
      </c>
      <c r="P1403">
        <v>0</v>
      </c>
      <c r="Q1403">
        <v>42305</v>
      </c>
      <c r="R1403">
        <v>204060</v>
      </c>
      <c r="S1403">
        <v>169220</v>
      </c>
      <c r="T1403">
        <v>34840</v>
      </c>
      <c r="U1403">
        <v>0.17073409781436832</v>
      </c>
      <c r="V1403" t="s">
        <v>42</v>
      </c>
    </row>
    <row r="1404" spans="1:22" x14ac:dyDescent="0.3">
      <c r="A1404" t="s">
        <v>1802</v>
      </c>
      <c r="B1404" s="33">
        <v>45361</v>
      </c>
      <c r="C1404">
        <v>2024</v>
      </c>
      <c r="D1404">
        <v>3</v>
      </c>
      <c r="E1404" t="s">
        <v>4622</v>
      </c>
      <c r="F1404" t="s">
        <v>4618</v>
      </c>
      <c r="G1404" t="s">
        <v>51</v>
      </c>
      <c r="H1404" t="s">
        <v>52</v>
      </c>
      <c r="I1404" t="s">
        <v>53</v>
      </c>
      <c r="J1404" t="s">
        <v>81</v>
      </c>
      <c r="K1404" t="s">
        <v>130</v>
      </c>
      <c r="L1404" t="s">
        <v>76</v>
      </c>
      <c r="M1404" t="s">
        <v>41</v>
      </c>
      <c r="N1404">
        <v>3</v>
      </c>
      <c r="O1404">
        <v>14260</v>
      </c>
      <c r="P1404">
        <v>0.35</v>
      </c>
      <c r="Q1404">
        <v>8748</v>
      </c>
      <c r="R1404">
        <v>27807</v>
      </c>
      <c r="S1404">
        <v>26244</v>
      </c>
      <c r="T1404">
        <v>1563</v>
      </c>
      <c r="U1404">
        <v>5.6208868270579353E-2</v>
      </c>
      <c r="V1404" t="s">
        <v>42</v>
      </c>
    </row>
    <row r="1405" spans="1:22" x14ac:dyDescent="0.3">
      <c r="A1405" t="s">
        <v>1800</v>
      </c>
      <c r="B1405" s="33">
        <v>45360</v>
      </c>
      <c r="C1405">
        <v>2024</v>
      </c>
      <c r="D1405">
        <v>3</v>
      </c>
      <c r="E1405" t="s">
        <v>4622</v>
      </c>
      <c r="F1405" t="s">
        <v>4618</v>
      </c>
      <c r="G1405" t="s">
        <v>51</v>
      </c>
      <c r="H1405" t="s">
        <v>52</v>
      </c>
      <c r="I1405" t="s">
        <v>53</v>
      </c>
      <c r="J1405" t="s">
        <v>38</v>
      </c>
      <c r="K1405" t="s">
        <v>104</v>
      </c>
      <c r="L1405" t="s">
        <v>40</v>
      </c>
      <c r="M1405" t="s">
        <v>56</v>
      </c>
      <c r="N1405">
        <v>1</v>
      </c>
      <c r="O1405">
        <v>1567</v>
      </c>
      <c r="P1405">
        <v>0.05</v>
      </c>
      <c r="Q1405">
        <v>776</v>
      </c>
      <c r="R1405">
        <v>1488.6499999999999</v>
      </c>
      <c r="S1405">
        <v>776</v>
      </c>
      <c r="T1405">
        <v>712.64999999999986</v>
      </c>
      <c r="U1405">
        <v>0.47872233231451311</v>
      </c>
      <c r="V1405" t="s">
        <v>120</v>
      </c>
    </row>
    <row r="1406" spans="1:22" x14ac:dyDescent="0.3">
      <c r="A1406" t="s">
        <v>1788</v>
      </c>
      <c r="B1406" s="33">
        <v>45356</v>
      </c>
      <c r="C1406">
        <v>2024</v>
      </c>
      <c r="D1406">
        <v>3</v>
      </c>
      <c r="E1406" t="s">
        <v>4622</v>
      </c>
      <c r="F1406" t="s">
        <v>4618</v>
      </c>
      <c r="G1406" t="s">
        <v>51</v>
      </c>
      <c r="H1406" t="s">
        <v>52</v>
      </c>
      <c r="I1406" t="s">
        <v>53</v>
      </c>
      <c r="J1406" t="s">
        <v>38</v>
      </c>
      <c r="K1406" t="s">
        <v>104</v>
      </c>
      <c r="L1406" t="s">
        <v>40</v>
      </c>
      <c r="M1406" t="s">
        <v>56</v>
      </c>
      <c r="N1406">
        <v>3</v>
      </c>
      <c r="O1406">
        <v>1467</v>
      </c>
      <c r="P1406">
        <v>0.05</v>
      </c>
      <c r="Q1406">
        <v>715</v>
      </c>
      <c r="R1406">
        <v>4180.95</v>
      </c>
      <c r="S1406">
        <v>2145</v>
      </c>
      <c r="T1406">
        <v>2035.9499999999998</v>
      </c>
      <c r="U1406">
        <v>0.48695870555734938</v>
      </c>
      <c r="V1406" t="s">
        <v>42</v>
      </c>
    </row>
    <row r="1407" spans="1:22" x14ac:dyDescent="0.3">
      <c r="A1407" t="s">
        <v>1787</v>
      </c>
      <c r="B1407" s="33">
        <v>45355</v>
      </c>
      <c r="C1407">
        <v>2024</v>
      </c>
      <c r="D1407">
        <v>3</v>
      </c>
      <c r="E1407" t="s">
        <v>4622</v>
      </c>
      <c r="F1407" t="s">
        <v>4618</v>
      </c>
      <c r="G1407" t="s">
        <v>51</v>
      </c>
      <c r="H1407" t="s">
        <v>79</v>
      </c>
      <c r="I1407" t="s">
        <v>80</v>
      </c>
      <c r="J1407" t="s">
        <v>46</v>
      </c>
      <c r="K1407" t="s">
        <v>47</v>
      </c>
      <c r="L1407" t="s">
        <v>40</v>
      </c>
      <c r="M1407" t="s">
        <v>41</v>
      </c>
      <c r="N1407">
        <v>4</v>
      </c>
      <c r="O1407">
        <v>434</v>
      </c>
      <c r="P1407">
        <v>0.05</v>
      </c>
      <c r="Q1407">
        <v>196</v>
      </c>
      <c r="R1407">
        <v>1649.1999999999998</v>
      </c>
      <c r="S1407">
        <v>784</v>
      </c>
      <c r="T1407">
        <v>865.19999999999982</v>
      </c>
      <c r="U1407">
        <v>0.52461799660441422</v>
      </c>
      <c r="V1407" t="s">
        <v>42</v>
      </c>
    </row>
    <row r="1408" spans="1:22" x14ac:dyDescent="0.3">
      <c r="A1408" t="s">
        <v>1493</v>
      </c>
      <c r="B1408" s="33">
        <v>45276</v>
      </c>
      <c r="C1408">
        <v>2023</v>
      </c>
      <c r="D1408">
        <v>12</v>
      </c>
      <c r="E1408" t="s">
        <v>4615</v>
      </c>
      <c r="F1408" t="s">
        <v>4616</v>
      </c>
      <c r="G1408" t="s">
        <v>51</v>
      </c>
      <c r="H1408" t="s">
        <v>52</v>
      </c>
      <c r="I1408" t="s">
        <v>53</v>
      </c>
      <c r="J1408" t="s">
        <v>38</v>
      </c>
      <c r="K1408" t="s">
        <v>104</v>
      </c>
      <c r="L1408" t="s">
        <v>76</v>
      </c>
      <c r="M1408" t="s">
        <v>56</v>
      </c>
      <c r="N1408">
        <v>1</v>
      </c>
      <c r="O1408">
        <v>1636</v>
      </c>
      <c r="P1408">
        <v>0</v>
      </c>
      <c r="Q1408">
        <v>825</v>
      </c>
      <c r="R1408">
        <v>1636</v>
      </c>
      <c r="S1408">
        <v>825</v>
      </c>
      <c r="T1408">
        <v>811</v>
      </c>
      <c r="U1408">
        <v>0.49572127139364303</v>
      </c>
      <c r="V1408" t="s">
        <v>42</v>
      </c>
    </row>
    <row r="1409" spans="1:22" x14ac:dyDescent="0.3">
      <c r="A1409" t="s">
        <v>1782</v>
      </c>
      <c r="B1409" s="33">
        <v>45353</v>
      </c>
      <c r="C1409">
        <v>2024</v>
      </c>
      <c r="D1409">
        <v>3</v>
      </c>
      <c r="E1409" t="s">
        <v>4622</v>
      </c>
      <c r="F1409" t="s">
        <v>4618</v>
      </c>
      <c r="G1409" t="s">
        <v>51</v>
      </c>
      <c r="H1409" t="s">
        <v>106</v>
      </c>
      <c r="I1409" t="s">
        <v>107</v>
      </c>
      <c r="J1409" t="s">
        <v>81</v>
      </c>
      <c r="K1409" t="s">
        <v>94</v>
      </c>
      <c r="L1409" t="s">
        <v>48</v>
      </c>
      <c r="M1409" t="s">
        <v>49</v>
      </c>
      <c r="N1409">
        <v>1</v>
      </c>
      <c r="O1409">
        <v>30756</v>
      </c>
      <c r="P1409">
        <v>0.25</v>
      </c>
      <c r="Q1409">
        <v>21024</v>
      </c>
      <c r="R1409">
        <v>23067</v>
      </c>
      <c r="S1409">
        <v>21024</v>
      </c>
      <c r="T1409">
        <v>2043</v>
      </c>
      <c r="U1409">
        <v>8.8568084276238787E-2</v>
      </c>
      <c r="V1409" t="s">
        <v>120</v>
      </c>
    </row>
    <row r="1410" spans="1:22" x14ac:dyDescent="0.3">
      <c r="A1410" t="s">
        <v>1778</v>
      </c>
      <c r="B1410" s="33">
        <v>45352</v>
      </c>
      <c r="C1410">
        <v>2024</v>
      </c>
      <c r="D1410">
        <v>3</v>
      </c>
      <c r="E1410" t="s">
        <v>4622</v>
      </c>
      <c r="F1410" t="s">
        <v>4618</v>
      </c>
      <c r="G1410" t="s">
        <v>51</v>
      </c>
      <c r="H1410" t="s">
        <v>79</v>
      </c>
      <c r="I1410" t="s">
        <v>80</v>
      </c>
      <c r="J1410" t="s">
        <v>38</v>
      </c>
      <c r="K1410" t="s">
        <v>75</v>
      </c>
      <c r="L1410" t="s">
        <v>40</v>
      </c>
      <c r="M1410" t="s">
        <v>41</v>
      </c>
      <c r="N1410">
        <v>1</v>
      </c>
      <c r="O1410">
        <v>12009</v>
      </c>
      <c r="P1410">
        <v>0.15</v>
      </c>
      <c r="Q1410">
        <v>8656</v>
      </c>
      <c r="R1410">
        <v>10207.65</v>
      </c>
      <c r="S1410">
        <v>8656</v>
      </c>
      <c r="T1410">
        <v>1551.6499999999996</v>
      </c>
      <c r="U1410">
        <v>0.15200854261264832</v>
      </c>
      <c r="V1410" t="s">
        <v>42</v>
      </c>
    </row>
    <row r="1411" spans="1:22" x14ac:dyDescent="0.3">
      <c r="A1411" t="s">
        <v>1775</v>
      </c>
      <c r="B1411" s="33">
        <v>45351</v>
      </c>
      <c r="C1411">
        <v>2024</v>
      </c>
      <c r="D1411">
        <v>2</v>
      </c>
      <c r="E1411" t="s">
        <v>4620</v>
      </c>
      <c r="F1411" t="s">
        <v>4618</v>
      </c>
      <c r="G1411" t="s">
        <v>51</v>
      </c>
      <c r="H1411" t="s">
        <v>52</v>
      </c>
      <c r="I1411" t="s">
        <v>53</v>
      </c>
      <c r="J1411" t="s">
        <v>46</v>
      </c>
      <c r="K1411" t="s">
        <v>89</v>
      </c>
      <c r="L1411" t="s">
        <v>40</v>
      </c>
      <c r="M1411" t="s">
        <v>41</v>
      </c>
      <c r="N1411">
        <v>2</v>
      </c>
      <c r="O1411">
        <v>2374</v>
      </c>
      <c r="P1411">
        <v>0.2</v>
      </c>
      <c r="Q1411">
        <v>1378</v>
      </c>
      <c r="R1411">
        <v>3798.4</v>
      </c>
      <c r="S1411">
        <v>2756</v>
      </c>
      <c r="T1411">
        <v>1042.4000000000001</v>
      </c>
      <c r="U1411">
        <v>0.27443133951137322</v>
      </c>
      <c r="V1411" t="s">
        <v>42</v>
      </c>
    </row>
    <row r="1412" spans="1:22" x14ac:dyDescent="0.3">
      <c r="A1412" t="s">
        <v>1773</v>
      </c>
      <c r="B1412" s="33">
        <v>45351</v>
      </c>
      <c r="C1412">
        <v>2024</v>
      </c>
      <c r="D1412">
        <v>2</v>
      </c>
      <c r="E1412" t="s">
        <v>4620</v>
      </c>
      <c r="F1412" t="s">
        <v>4618</v>
      </c>
      <c r="G1412" t="s">
        <v>51</v>
      </c>
      <c r="H1412" t="s">
        <v>79</v>
      </c>
      <c r="I1412" t="s">
        <v>80</v>
      </c>
      <c r="J1412" t="s">
        <v>54</v>
      </c>
      <c r="K1412" t="s">
        <v>99</v>
      </c>
      <c r="L1412" t="s">
        <v>48</v>
      </c>
      <c r="M1412" t="s">
        <v>56</v>
      </c>
      <c r="N1412">
        <v>1</v>
      </c>
      <c r="O1412">
        <v>1804</v>
      </c>
      <c r="P1412">
        <v>0</v>
      </c>
      <c r="Q1412">
        <v>935</v>
      </c>
      <c r="R1412">
        <v>1804</v>
      </c>
      <c r="S1412">
        <v>935</v>
      </c>
      <c r="T1412">
        <v>869</v>
      </c>
      <c r="U1412">
        <v>0.48170731707317072</v>
      </c>
      <c r="V1412" t="s">
        <v>120</v>
      </c>
    </row>
    <row r="1413" spans="1:22" x14ac:dyDescent="0.3">
      <c r="A1413" t="s">
        <v>1769</v>
      </c>
      <c r="B1413" s="33">
        <v>45349</v>
      </c>
      <c r="C1413">
        <v>2024</v>
      </c>
      <c r="D1413">
        <v>2</v>
      </c>
      <c r="E1413" t="s">
        <v>4620</v>
      </c>
      <c r="F1413" t="s">
        <v>4618</v>
      </c>
      <c r="G1413" t="s">
        <v>51</v>
      </c>
      <c r="H1413" t="s">
        <v>106</v>
      </c>
      <c r="I1413" t="s">
        <v>107</v>
      </c>
      <c r="J1413" t="s">
        <v>54</v>
      </c>
      <c r="K1413" t="s">
        <v>55</v>
      </c>
      <c r="L1413" t="s">
        <v>48</v>
      </c>
      <c r="M1413" t="s">
        <v>41</v>
      </c>
      <c r="N1413">
        <v>3</v>
      </c>
      <c r="O1413">
        <v>2735</v>
      </c>
      <c r="P1413">
        <v>0.05</v>
      </c>
      <c r="Q1413">
        <v>1644</v>
      </c>
      <c r="R1413">
        <v>7794.75</v>
      </c>
      <c r="S1413">
        <v>4932</v>
      </c>
      <c r="T1413">
        <v>2862.75</v>
      </c>
      <c r="U1413">
        <v>0.36726642932743192</v>
      </c>
      <c r="V1413" t="s">
        <v>42</v>
      </c>
    </row>
    <row r="1414" spans="1:22" x14ac:dyDescent="0.3">
      <c r="A1414" t="s">
        <v>1768</v>
      </c>
      <c r="B1414" s="33">
        <v>45349</v>
      </c>
      <c r="C1414">
        <v>2024</v>
      </c>
      <c r="D1414">
        <v>2</v>
      </c>
      <c r="E1414" t="s">
        <v>4620</v>
      </c>
      <c r="F1414" t="s">
        <v>4618</v>
      </c>
      <c r="G1414" t="s">
        <v>51</v>
      </c>
      <c r="H1414" t="s">
        <v>106</v>
      </c>
      <c r="I1414" t="s">
        <v>107</v>
      </c>
      <c r="J1414" t="s">
        <v>46</v>
      </c>
      <c r="K1414" t="s">
        <v>66</v>
      </c>
      <c r="L1414" t="s">
        <v>76</v>
      </c>
      <c r="M1414" t="s">
        <v>49</v>
      </c>
      <c r="N1414">
        <v>8</v>
      </c>
      <c r="O1414">
        <v>273</v>
      </c>
      <c r="P1414">
        <v>0.05</v>
      </c>
      <c r="Q1414">
        <v>107</v>
      </c>
      <c r="R1414">
        <v>2074.7999999999997</v>
      </c>
      <c r="S1414">
        <v>856</v>
      </c>
      <c r="T1414">
        <v>1218.7999999999997</v>
      </c>
      <c r="U1414">
        <v>0.58743011374590315</v>
      </c>
      <c r="V1414" t="s">
        <v>42</v>
      </c>
    </row>
    <row r="1415" spans="1:22" x14ac:dyDescent="0.3">
      <c r="A1415" t="s">
        <v>1500</v>
      </c>
      <c r="B1415" s="33">
        <v>45278</v>
      </c>
      <c r="C1415">
        <v>2023</v>
      </c>
      <c r="D1415">
        <v>12</v>
      </c>
      <c r="E1415" t="s">
        <v>4615</v>
      </c>
      <c r="F1415" t="s">
        <v>4616</v>
      </c>
      <c r="G1415" t="s">
        <v>51</v>
      </c>
      <c r="H1415" t="s">
        <v>106</v>
      </c>
      <c r="I1415" t="s">
        <v>107</v>
      </c>
      <c r="J1415" t="s">
        <v>46</v>
      </c>
      <c r="K1415" t="s">
        <v>89</v>
      </c>
      <c r="L1415" t="s">
        <v>48</v>
      </c>
      <c r="M1415" t="s">
        <v>49</v>
      </c>
      <c r="N1415">
        <v>3</v>
      </c>
      <c r="O1415">
        <v>2147</v>
      </c>
      <c r="P1415">
        <v>0.15</v>
      </c>
      <c r="Q1415">
        <v>1258</v>
      </c>
      <c r="R1415">
        <v>5474.8499999999995</v>
      </c>
      <c r="S1415">
        <v>3774</v>
      </c>
      <c r="T1415">
        <v>1700.8499999999995</v>
      </c>
      <c r="U1415">
        <v>0.3106660456450861</v>
      </c>
      <c r="V1415" t="s">
        <v>42</v>
      </c>
    </row>
    <row r="1416" spans="1:22" x14ac:dyDescent="0.3">
      <c r="A1416" t="s">
        <v>1501</v>
      </c>
      <c r="B1416" s="33">
        <v>45278</v>
      </c>
      <c r="C1416">
        <v>2023</v>
      </c>
      <c r="D1416">
        <v>12</v>
      </c>
      <c r="E1416" t="s">
        <v>4615</v>
      </c>
      <c r="F1416" t="s">
        <v>4616</v>
      </c>
      <c r="G1416" t="s">
        <v>51</v>
      </c>
      <c r="H1416" t="s">
        <v>106</v>
      </c>
      <c r="I1416" t="s">
        <v>107</v>
      </c>
      <c r="J1416" t="s">
        <v>46</v>
      </c>
      <c r="K1416" t="s">
        <v>89</v>
      </c>
      <c r="L1416" t="s">
        <v>40</v>
      </c>
      <c r="M1416" t="s">
        <v>49</v>
      </c>
      <c r="N1416">
        <v>1</v>
      </c>
      <c r="O1416">
        <v>2151</v>
      </c>
      <c r="P1416">
        <v>0.15</v>
      </c>
      <c r="Q1416">
        <v>1238</v>
      </c>
      <c r="R1416">
        <v>1828.35</v>
      </c>
      <c r="S1416">
        <v>1238</v>
      </c>
      <c r="T1416">
        <v>590.34999999999991</v>
      </c>
      <c r="U1416">
        <v>0.32288675581808729</v>
      </c>
      <c r="V1416" t="s">
        <v>42</v>
      </c>
    </row>
    <row r="1417" spans="1:22" x14ac:dyDescent="0.3">
      <c r="A1417" t="s">
        <v>1766</v>
      </c>
      <c r="B1417" s="33">
        <v>45348</v>
      </c>
      <c r="C1417">
        <v>2024</v>
      </c>
      <c r="D1417">
        <v>2</v>
      </c>
      <c r="E1417" t="s">
        <v>4620</v>
      </c>
      <c r="F1417" t="s">
        <v>4618</v>
      </c>
      <c r="G1417" t="s">
        <v>51</v>
      </c>
      <c r="H1417" t="s">
        <v>79</v>
      </c>
      <c r="I1417" t="s">
        <v>80</v>
      </c>
      <c r="J1417" t="s">
        <v>38</v>
      </c>
      <c r="K1417" t="s">
        <v>118</v>
      </c>
      <c r="L1417" t="s">
        <v>40</v>
      </c>
      <c r="M1417" t="s">
        <v>56</v>
      </c>
      <c r="N1417">
        <v>5</v>
      </c>
      <c r="O1417">
        <v>19418</v>
      </c>
      <c r="P1417">
        <v>0</v>
      </c>
      <c r="Q1417">
        <v>14843</v>
      </c>
      <c r="R1417">
        <v>97090</v>
      </c>
      <c r="S1417">
        <v>74215</v>
      </c>
      <c r="T1417">
        <v>22875</v>
      </c>
      <c r="U1417">
        <v>0.23560613863425686</v>
      </c>
      <c r="V1417" t="s">
        <v>42</v>
      </c>
    </row>
    <row r="1418" spans="1:22" x14ac:dyDescent="0.3">
      <c r="A1418" t="s">
        <v>1503</v>
      </c>
      <c r="B1418" s="33">
        <v>45278</v>
      </c>
      <c r="C1418">
        <v>2023</v>
      </c>
      <c r="D1418">
        <v>12</v>
      </c>
      <c r="E1418" t="s">
        <v>4615</v>
      </c>
      <c r="F1418" t="s">
        <v>4616</v>
      </c>
      <c r="G1418" t="s">
        <v>51</v>
      </c>
      <c r="H1418" t="s">
        <v>79</v>
      </c>
      <c r="I1418" t="s">
        <v>80</v>
      </c>
      <c r="J1418" t="s">
        <v>46</v>
      </c>
      <c r="K1418" t="s">
        <v>47</v>
      </c>
      <c r="L1418" t="s">
        <v>48</v>
      </c>
      <c r="M1418" t="s">
        <v>49</v>
      </c>
      <c r="N1418">
        <v>3</v>
      </c>
      <c r="O1418">
        <v>429</v>
      </c>
      <c r="P1418">
        <v>0</v>
      </c>
      <c r="Q1418">
        <v>192</v>
      </c>
      <c r="R1418">
        <v>1287</v>
      </c>
      <c r="S1418">
        <v>576</v>
      </c>
      <c r="T1418">
        <v>711</v>
      </c>
      <c r="U1418">
        <v>0.55244755244755239</v>
      </c>
      <c r="V1418" t="s">
        <v>42</v>
      </c>
    </row>
    <row r="1419" spans="1:22" x14ac:dyDescent="0.3">
      <c r="A1419" t="s">
        <v>1763</v>
      </c>
      <c r="B1419" s="33">
        <v>45347</v>
      </c>
      <c r="C1419">
        <v>2024</v>
      </c>
      <c r="D1419">
        <v>2</v>
      </c>
      <c r="E1419" t="s">
        <v>4620</v>
      </c>
      <c r="F1419" t="s">
        <v>4618</v>
      </c>
      <c r="G1419" t="s">
        <v>51</v>
      </c>
      <c r="H1419" t="s">
        <v>79</v>
      </c>
      <c r="I1419" t="s">
        <v>80</v>
      </c>
      <c r="J1419" t="s">
        <v>38</v>
      </c>
      <c r="K1419" t="s">
        <v>75</v>
      </c>
      <c r="L1419" t="s">
        <v>76</v>
      </c>
      <c r="M1419" t="s">
        <v>56</v>
      </c>
      <c r="N1419">
        <v>1</v>
      </c>
      <c r="O1419">
        <v>11924</v>
      </c>
      <c r="P1419">
        <v>0.1</v>
      </c>
      <c r="Q1419">
        <v>8791</v>
      </c>
      <c r="R1419">
        <v>10731.6</v>
      </c>
      <c r="S1419">
        <v>8791</v>
      </c>
      <c r="T1419">
        <v>1940.6000000000004</v>
      </c>
      <c r="U1419">
        <v>0.18083044466808307</v>
      </c>
      <c r="V1419" t="s">
        <v>42</v>
      </c>
    </row>
    <row r="1420" spans="1:22" x14ac:dyDescent="0.3">
      <c r="A1420" t="s">
        <v>1759</v>
      </c>
      <c r="B1420" s="33">
        <v>45346</v>
      </c>
      <c r="C1420">
        <v>2024</v>
      </c>
      <c r="D1420">
        <v>2</v>
      </c>
      <c r="E1420" t="s">
        <v>4620</v>
      </c>
      <c r="F1420" t="s">
        <v>4618</v>
      </c>
      <c r="G1420" t="s">
        <v>51</v>
      </c>
      <c r="H1420" t="s">
        <v>52</v>
      </c>
      <c r="I1420" t="s">
        <v>53</v>
      </c>
      <c r="J1420" t="s">
        <v>54</v>
      </c>
      <c r="K1420" t="s">
        <v>55</v>
      </c>
      <c r="L1420" t="s">
        <v>48</v>
      </c>
      <c r="M1420" t="s">
        <v>56</v>
      </c>
      <c r="N1420">
        <v>1</v>
      </c>
      <c r="O1420">
        <v>2691</v>
      </c>
      <c r="P1420">
        <v>0.15</v>
      </c>
      <c r="Q1420">
        <v>1648</v>
      </c>
      <c r="R1420">
        <v>2287.35</v>
      </c>
      <c r="S1420">
        <v>1648</v>
      </c>
      <c r="T1420">
        <v>639.34999999999991</v>
      </c>
      <c r="U1420">
        <v>0.2795155966511465</v>
      </c>
      <c r="V1420" t="s">
        <v>42</v>
      </c>
    </row>
    <row r="1421" spans="1:22" x14ac:dyDescent="0.3">
      <c r="A1421" t="s">
        <v>1757</v>
      </c>
      <c r="B1421" s="33">
        <v>45346</v>
      </c>
      <c r="C1421">
        <v>2024</v>
      </c>
      <c r="D1421">
        <v>2</v>
      </c>
      <c r="E1421" t="s">
        <v>4620</v>
      </c>
      <c r="F1421" t="s">
        <v>4618</v>
      </c>
      <c r="G1421" t="s">
        <v>51</v>
      </c>
      <c r="H1421" t="s">
        <v>79</v>
      </c>
      <c r="I1421" t="s">
        <v>80</v>
      </c>
      <c r="J1421" t="s">
        <v>81</v>
      </c>
      <c r="K1421" t="s">
        <v>146</v>
      </c>
      <c r="L1421" t="s">
        <v>48</v>
      </c>
      <c r="M1421" t="s">
        <v>49</v>
      </c>
      <c r="N1421">
        <v>2</v>
      </c>
      <c r="O1421">
        <v>8680</v>
      </c>
      <c r="P1421">
        <v>0.35</v>
      </c>
      <c r="Q1421">
        <v>5543</v>
      </c>
      <c r="R1421">
        <v>11284</v>
      </c>
      <c r="S1421">
        <v>11086</v>
      </c>
      <c r="T1421">
        <v>198</v>
      </c>
      <c r="U1421">
        <v>1.7546969159872385E-2</v>
      </c>
      <c r="V1421" t="s">
        <v>120</v>
      </c>
    </row>
    <row r="1422" spans="1:22" x14ac:dyDescent="0.3">
      <c r="A1422" t="s">
        <v>1754</v>
      </c>
      <c r="B1422" s="33">
        <v>45344</v>
      </c>
      <c r="C1422">
        <v>2024</v>
      </c>
      <c r="D1422">
        <v>2</v>
      </c>
      <c r="E1422" t="s">
        <v>4620</v>
      </c>
      <c r="F1422" t="s">
        <v>4618</v>
      </c>
      <c r="G1422" t="s">
        <v>51</v>
      </c>
      <c r="H1422" t="s">
        <v>106</v>
      </c>
      <c r="I1422" t="s">
        <v>107</v>
      </c>
      <c r="J1422" t="s">
        <v>54</v>
      </c>
      <c r="K1422" t="s">
        <v>99</v>
      </c>
      <c r="L1422" t="s">
        <v>40</v>
      </c>
      <c r="M1422" t="s">
        <v>49</v>
      </c>
      <c r="N1422">
        <v>1</v>
      </c>
      <c r="O1422">
        <v>1736</v>
      </c>
      <c r="P1422">
        <v>0</v>
      </c>
      <c r="Q1422">
        <v>893</v>
      </c>
      <c r="R1422">
        <v>1736</v>
      </c>
      <c r="S1422">
        <v>893</v>
      </c>
      <c r="T1422">
        <v>843</v>
      </c>
      <c r="U1422">
        <v>0.48559907834101385</v>
      </c>
      <c r="V1422" t="s">
        <v>42</v>
      </c>
    </row>
    <row r="1423" spans="1:22" x14ac:dyDescent="0.3">
      <c r="A1423" t="s">
        <v>1508</v>
      </c>
      <c r="B1423" s="33">
        <v>45279</v>
      </c>
      <c r="C1423">
        <v>2023</v>
      </c>
      <c r="D1423">
        <v>12</v>
      </c>
      <c r="E1423" t="s">
        <v>4615</v>
      </c>
      <c r="F1423" t="s">
        <v>4616</v>
      </c>
      <c r="G1423" t="s">
        <v>51</v>
      </c>
      <c r="H1423" t="s">
        <v>79</v>
      </c>
      <c r="I1423" t="s">
        <v>80</v>
      </c>
      <c r="J1423" t="s">
        <v>38</v>
      </c>
      <c r="K1423" t="s">
        <v>75</v>
      </c>
      <c r="L1423" t="s">
        <v>76</v>
      </c>
      <c r="M1423" t="s">
        <v>49</v>
      </c>
      <c r="N1423">
        <v>2</v>
      </c>
      <c r="O1423">
        <v>11533</v>
      </c>
      <c r="P1423">
        <v>0</v>
      </c>
      <c r="Q1423">
        <v>8388</v>
      </c>
      <c r="R1423">
        <v>23066</v>
      </c>
      <c r="S1423">
        <v>16776</v>
      </c>
      <c r="T1423">
        <v>6290</v>
      </c>
      <c r="U1423">
        <v>0.27269574265152174</v>
      </c>
      <c r="V1423" t="s">
        <v>120</v>
      </c>
    </row>
    <row r="1424" spans="1:22" x14ac:dyDescent="0.3">
      <c r="A1424" t="s">
        <v>1509</v>
      </c>
      <c r="B1424" s="33">
        <v>45279</v>
      </c>
      <c r="C1424">
        <v>2023</v>
      </c>
      <c r="D1424">
        <v>12</v>
      </c>
      <c r="E1424" t="s">
        <v>4615</v>
      </c>
      <c r="F1424" t="s">
        <v>4616</v>
      </c>
      <c r="G1424" t="s">
        <v>51</v>
      </c>
      <c r="H1424" t="s">
        <v>79</v>
      </c>
      <c r="I1424" t="s">
        <v>80</v>
      </c>
      <c r="J1424" t="s">
        <v>46</v>
      </c>
      <c r="K1424" t="s">
        <v>47</v>
      </c>
      <c r="L1424" t="s">
        <v>48</v>
      </c>
      <c r="M1424" t="s">
        <v>49</v>
      </c>
      <c r="N1424">
        <v>1</v>
      </c>
      <c r="O1424">
        <v>467</v>
      </c>
      <c r="P1424">
        <v>0</v>
      </c>
      <c r="Q1424">
        <v>204</v>
      </c>
      <c r="R1424">
        <v>467</v>
      </c>
      <c r="S1424">
        <v>204</v>
      </c>
      <c r="T1424">
        <v>263</v>
      </c>
      <c r="U1424">
        <v>0.56316916488222701</v>
      </c>
      <c r="V1424" t="s">
        <v>42</v>
      </c>
    </row>
    <row r="1425" spans="1:22" x14ac:dyDescent="0.3">
      <c r="A1425" t="s">
        <v>1510</v>
      </c>
      <c r="B1425" s="33">
        <v>45279</v>
      </c>
      <c r="C1425">
        <v>2023</v>
      </c>
      <c r="D1425">
        <v>12</v>
      </c>
      <c r="E1425" t="s">
        <v>4615</v>
      </c>
      <c r="F1425" t="s">
        <v>4616</v>
      </c>
      <c r="G1425" t="s">
        <v>51</v>
      </c>
      <c r="H1425" t="s">
        <v>79</v>
      </c>
      <c r="I1425" t="s">
        <v>80</v>
      </c>
      <c r="J1425" t="s">
        <v>46</v>
      </c>
      <c r="K1425" t="s">
        <v>47</v>
      </c>
      <c r="L1425" t="s">
        <v>40</v>
      </c>
      <c r="M1425" t="s">
        <v>56</v>
      </c>
      <c r="N1425">
        <v>3</v>
      </c>
      <c r="O1425">
        <v>408</v>
      </c>
      <c r="P1425">
        <v>0.15</v>
      </c>
      <c r="Q1425">
        <v>186</v>
      </c>
      <c r="R1425">
        <v>1040.3999999999999</v>
      </c>
      <c r="S1425">
        <v>558</v>
      </c>
      <c r="T1425">
        <v>482.39999999999986</v>
      </c>
      <c r="U1425">
        <v>0.4636678200692041</v>
      </c>
      <c r="V1425" t="s">
        <v>42</v>
      </c>
    </row>
    <row r="1426" spans="1:22" x14ac:dyDescent="0.3">
      <c r="A1426" t="s">
        <v>1752</v>
      </c>
      <c r="B1426" s="33">
        <v>45344</v>
      </c>
      <c r="C1426">
        <v>2024</v>
      </c>
      <c r="D1426">
        <v>2</v>
      </c>
      <c r="E1426" t="s">
        <v>4620</v>
      </c>
      <c r="F1426" t="s">
        <v>4618</v>
      </c>
      <c r="G1426" t="s">
        <v>51</v>
      </c>
      <c r="H1426" t="s">
        <v>79</v>
      </c>
      <c r="I1426" t="s">
        <v>80</v>
      </c>
      <c r="J1426" t="s">
        <v>46</v>
      </c>
      <c r="K1426" t="s">
        <v>66</v>
      </c>
      <c r="L1426" t="s">
        <v>40</v>
      </c>
      <c r="M1426" t="s">
        <v>56</v>
      </c>
      <c r="N1426">
        <v>2</v>
      </c>
      <c r="O1426">
        <v>280</v>
      </c>
      <c r="P1426">
        <v>0</v>
      </c>
      <c r="Q1426">
        <v>111</v>
      </c>
      <c r="R1426">
        <v>560</v>
      </c>
      <c r="S1426">
        <v>222</v>
      </c>
      <c r="T1426">
        <v>338</v>
      </c>
      <c r="U1426">
        <v>0.60357142857142854</v>
      </c>
      <c r="V1426" t="s">
        <v>42</v>
      </c>
    </row>
    <row r="1427" spans="1:22" x14ac:dyDescent="0.3">
      <c r="A1427" t="s">
        <v>1750</v>
      </c>
      <c r="B1427" s="33">
        <v>45343</v>
      </c>
      <c r="C1427">
        <v>2024</v>
      </c>
      <c r="D1427">
        <v>2</v>
      </c>
      <c r="E1427" t="s">
        <v>4620</v>
      </c>
      <c r="F1427" t="s">
        <v>4618</v>
      </c>
      <c r="G1427" t="s">
        <v>51</v>
      </c>
      <c r="H1427" t="s">
        <v>52</v>
      </c>
      <c r="I1427" t="s">
        <v>53</v>
      </c>
      <c r="J1427" t="s">
        <v>38</v>
      </c>
      <c r="K1427" t="s">
        <v>39</v>
      </c>
      <c r="L1427" t="s">
        <v>76</v>
      </c>
      <c r="M1427" t="s">
        <v>49</v>
      </c>
      <c r="N1427">
        <v>1</v>
      </c>
      <c r="O1427">
        <v>47470</v>
      </c>
      <c r="P1427">
        <v>0</v>
      </c>
      <c r="Q1427">
        <v>41182</v>
      </c>
      <c r="R1427">
        <v>47470</v>
      </c>
      <c r="S1427">
        <v>41182</v>
      </c>
      <c r="T1427">
        <v>6288</v>
      </c>
      <c r="U1427">
        <v>0.13246260796292395</v>
      </c>
      <c r="V1427" t="s">
        <v>42</v>
      </c>
    </row>
    <row r="1428" spans="1:22" x14ac:dyDescent="0.3">
      <c r="A1428" t="s">
        <v>1749</v>
      </c>
      <c r="B1428" s="33">
        <v>45343</v>
      </c>
      <c r="C1428">
        <v>2024</v>
      </c>
      <c r="D1428">
        <v>2</v>
      </c>
      <c r="E1428" t="s">
        <v>4620</v>
      </c>
      <c r="F1428" t="s">
        <v>4618</v>
      </c>
      <c r="G1428" t="s">
        <v>51</v>
      </c>
      <c r="H1428" t="s">
        <v>52</v>
      </c>
      <c r="I1428" t="s">
        <v>53</v>
      </c>
      <c r="J1428" t="s">
        <v>46</v>
      </c>
      <c r="K1428" t="s">
        <v>61</v>
      </c>
      <c r="L1428" t="s">
        <v>76</v>
      </c>
      <c r="M1428" t="s">
        <v>56</v>
      </c>
      <c r="N1428">
        <v>2</v>
      </c>
      <c r="O1428">
        <v>260</v>
      </c>
      <c r="P1428">
        <v>0</v>
      </c>
      <c r="Q1428">
        <v>112</v>
      </c>
      <c r="R1428">
        <v>520</v>
      </c>
      <c r="S1428">
        <v>224</v>
      </c>
      <c r="T1428">
        <v>296</v>
      </c>
      <c r="U1428">
        <v>0.56923076923076921</v>
      </c>
      <c r="V1428" t="s">
        <v>42</v>
      </c>
    </row>
    <row r="1429" spans="1:22" x14ac:dyDescent="0.3">
      <c r="A1429" t="s">
        <v>1747</v>
      </c>
      <c r="B1429" s="33">
        <v>45343</v>
      </c>
      <c r="C1429">
        <v>2024</v>
      </c>
      <c r="D1429">
        <v>2</v>
      </c>
      <c r="E1429" t="s">
        <v>4620</v>
      </c>
      <c r="F1429" t="s">
        <v>4618</v>
      </c>
      <c r="G1429" t="s">
        <v>51</v>
      </c>
      <c r="H1429" t="s">
        <v>106</v>
      </c>
      <c r="I1429" t="s">
        <v>107</v>
      </c>
      <c r="J1429" t="s">
        <v>81</v>
      </c>
      <c r="K1429" t="s">
        <v>146</v>
      </c>
      <c r="L1429" t="s">
        <v>40</v>
      </c>
      <c r="M1429" t="s">
        <v>41</v>
      </c>
      <c r="N1429">
        <v>1</v>
      </c>
      <c r="O1429">
        <v>8181</v>
      </c>
      <c r="P1429">
        <v>0.4</v>
      </c>
      <c r="Q1429">
        <v>5220</v>
      </c>
      <c r="R1429">
        <v>4908.5999999999995</v>
      </c>
      <c r="S1429">
        <v>5220</v>
      </c>
      <c r="T1429">
        <v>-311.40000000000055</v>
      </c>
      <c r="U1429">
        <v>-6.3439677301063563E-2</v>
      </c>
      <c r="V1429" t="s">
        <v>42</v>
      </c>
    </row>
    <row r="1430" spans="1:22" x14ac:dyDescent="0.3">
      <c r="A1430" t="s">
        <v>1515</v>
      </c>
      <c r="B1430" s="33">
        <v>45280</v>
      </c>
      <c r="C1430">
        <v>2023</v>
      </c>
      <c r="D1430">
        <v>12</v>
      </c>
      <c r="E1430" t="s">
        <v>4615</v>
      </c>
      <c r="F1430" t="s">
        <v>4616</v>
      </c>
      <c r="G1430" t="s">
        <v>51</v>
      </c>
      <c r="H1430" t="s">
        <v>52</v>
      </c>
      <c r="I1430" t="s">
        <v>53</v>
      </c>
      <c r="J1430" t="s">
        <v>54</v>
      </c>
      <c r="K1430" t="s">
        <v>55</v>
      </c>
      <c r="L1430" t="s">
        <v>76</v>
      </c>
      <c r="M1430" t="s">
        <v>41</v>
      </c>
      <c r="N1430">
        <v>8</v>
      </c>
      <c r="O1430">
        <v>3009</v>
      </c>
      <c r="P1430">
        <v>0.2</v>
      </c>
      <c r="Q1430">
        <v>1854</v>
      </c>
      <c r="R1430">
        <v>19257.600000000002</v>
      </c>
      <c r="S1430">
        <v>14832</v>
      </c>
      <c r="T1430">
        <v>4425.6000000000022</v>
      </c>
      <c r="U1430">
        <v>0.22981056829511473</v>
      </c>
      <c r="V1430" t="s">
        <v>42</v>
      </c>
    </row>
    <row r="1431" spans="1:22" x14ac:dyDescent="0.3">
      <c r="A1431" t="s">
        <v>1516</v>
      </c>
      <c r="B1431" s="33">
        <v>45280</v>
      </c>
      <c r="C1431">
        <v>2023</v>
      </c>
      <c r="D1431">
        <v>12</v>
      </c>
      <c r="E1431" t="s">
        <v>4615</v>
      </c>
      <c r="F1431" t="s">
        <v>4616</v>
      </c>
      <c r="G1431" t="s">
        <v>51</v>
      </c>
      <c r="H1431" t="s">
        <v>106</v>
      </c>
      <c r="I1431" t="s">
        <v>107</v>
      </c>
      <c r="J1431" t="s">
        <v>54</v>
      </c>
      <c r="K1431" t="s">
        <v>84</v>
      </c>
      <c r="L1431" t="s">
        <v>40</v>
      </c>
      <c r="M1431" t="s">
        <v>49</v>
      </c>
      <c r="N1431">
        <v>4</v>
      </c>
      <c r="O1431">
        <v>2388</v>
      </c>
      <c r="P1431">
        <v>0</v>
      </c>
      <c r="Q1431">
        <v>1206</v>
      </c>
      <c r="R1431">
        <v>9552</v>
      </c>
      <c r="S1431">
        <v>4824</v>
      </c>
      <c r="T1431">
        <v>4728</v>
      </c>
      <c r="U1431">
        <v>0.49497487437185927</v>
      </c>
      <c r="V1431" t="s">
        <v>42</v>
      </c>
    </row>
    <row r="1432" spans="1:22" x14ac:dyDescent="0.3">
      <c r="A1432" t="s">
        <v>1746</v>
      </c>
      <c r="B1432" s="33">
        <v>45342</v>
      </c>
      <c r="C1432">
        <v>2024</v>
      </c>
      <c r="D1432">
        <v>2</v>
      </c>
      <c r="E1432" t="s">
        <v>4620</v>
      </c>
      <c r="F1432" t="s">
        <v>4618</v>
      </c>
      <c r="G1432" t="s">
        <v>51</v>
      </c>
      <c r="H1432" t="s">
        <v>106</v>
      </c>
      <c r="I1432" t="s">
        <v>107</v>
      </c>
      <c r="J1432" t="s">
        <v>54</v>
      </c>
      <c r="K1432" t="s">
        <v>55</v>
      </c>
      <c r="L1432" t="s">
        <v>40</v>
      </c>
      <c r="M1432" t="s">
        <v>41</v>
      </c>
      <c r="N1432">
        <v>3</v>
      </c>
      <c r="O1432">
        <v>2806</v>
      </c>
      <c r="P1432">
        <v>0.2</v>
      </c>
      <c r="Q1432">
        <v>1660</v>
      </c>
      <c r="R1432">
        <v>6734.4000000000005</v>
      </c>
      <c r="S1432">
        <v>4980</v>
      </c>
      <c r="T1432">
        <v>1754.4000000000005</v>
      </c>
      <c r="U1432">
        <v>0.26051318602993589</v>
      </c>
      <c r="V1432" t="s">
        <v>42</v>
      </c>
    </row>
    <row r="1433" spans="1:22" x14ac:dyDescent="0.3">
      <c r="A1433" t="s">
        <v>1741</v>
      </c>
      <c r="B1433" s="33">
        <v>45339</v>
      </c>
      <c r="C1433">
        <v>2024</v>
      </c>
      <c r="D1433">
        <v>2</v>
      </c>
      <c r="E1433" t="s">
        <v>4620</v>
      </c>
      <c r="F1433" t="s">
        <v>4618</v>
      </c>
      <c r="G1433" t="s">
        <v>51</v>
      </c>
      <c r="H1433" t="s">
        <v>79</v>
      </c>
      <c r="I1433" t="s">
        <v>80</v>
      </c>
      <c r="J1433" t="s">
        <v>46</v>
      </c>
      <c r="K1433" t="s">
        <v>61</v>
      </c>
      <c r="L1433" t="s">
        <v>76</v>
      </c>
      <c r="M1433" t="s">
        <v>49</v>
      </c>
      <c r="N1433">
        <v>4</v>
      </c>
      <c r="O1433">
        <v>240</v>
      </c>
      <c r="P1433">
        <v>0</v>
      </c>
      <c r="Q1433">
        <v>101</v>
      </c>
      <c r="R1433">
        <v>960</v>
      </c>
      <c r="S1433">
        <v>404</v>
      </c>
      <c r="T1433">
        <v>556</v>
      </c>
      <c r="U1433">
        <v>0.57916666666666672</v>
      </c>
      <c r="V1433" t="s">
        <v>42</v>
      </c>
    </row>
    <row r="1434" spans="1:22" x14ac:dyDescent="0.3">
      <c r="A1434" t="s">
        <v>1739</v>
      </c>
      <c r="B1434" s="33">
        <v>45338</v>
      </c>
      <c r="C1434">
        <v>2024</v>
      </c>
      <c r="D1434">
        <v>2</v>
      </c>
      <c r="E1434" t="s">
        <v>4620</v>
      </c>
      <c r="F1434" t="s">
        <v>4618</v>
      </c>
      <c r="G1434" t="s">
        <v>51</v>
      </c>
      <c r="H1434" t="s">
        <v>106</v>
      </c>
      <c r="I1434" t="s">
        <v>107</v>
      </c>
      <c r="J1434" t="s">
        <v>38</v>
      </c>
      <c r="K1434" t="s">
        <v>75</v>
      </c>
      <c r="L1434" t="s">
        <v>40</v>
      </c>
      <c r="M1434" t="s">
        <v>41</v>
      </c>
      <c r="N1434">
        <v>1</v>
      </c>
      <c r="O1434">
        <v>10889</v>
      </c>
      <c r="P1434">
        <v>0.2</v>
      </c>
      <c r="Q1434">
        <v>8084</v>
      </c>
      <c r="R1434">
        <v>8711.2000000000007</v>
      </c>
      <c r="S1434">
        <v>8084</v>
      </c>
      <c r="T1434">
        <v>627.20000000000073</v>
      </c>
      <c r="U1434">
        <v>7.1999265313619332E-2</v>
      </c>
      <c r="V1434" t="s">
        <v>42</v>
      </c>
    </row>
    <row r="1435" spans="1:22" x14ac:dyDescent="0.3">
      <c r="A1435" t="s">
        <v>1736</v>
      </c>
      <c r="B1435" s="33">
        <v>45338</v>
      </c>
      <c r="C1435">
        <v>2024</v>
      </c>
      <c r="D1435">
        <v>2</v>
      </c>
      <c r="E1435" t="s">
        <v>4620</v>
      </c>
      <c r="F1435" t="s">
        <v>4618</v>
      </c>
      <c r="G1435" t="s">
        <v>51</v>
      </c>
      <c r="H1435" t="s">
        <v>106</v>
      </c>
      <c r="I1435" t="s">
        <v>107</v>
      </c>
      <c r="J1435" t="s">
        <v>46</v>
      </c>
      <c r="K1435" t="s">
        <v>89</v>
      </c>
      <c r="L1435" t="s">
        <v>76</v>
      </c>
      <c r="M1435" t="s">
        <v>56</v>
      </c>
      <c r="N1435">
        <v>1</v>
      </c>
      <c r="O1435">
        <v>2285</v>
      </c>
      <c r="P1435">
        <v>0</v>
      </c>
      <c r="Q1435">
        <v>1333</v>
      </c>
      <c r="R1435">
        <v>2285</v>
      </c>
      <c r="S1435">
        <v>1333</v>
      </c>
      <c r="T1435">
        <v>952</v>
      </c>
      <c r="U1435">
        <v>0.41663019693654268</v>
      </c>
      <c r="V1435" t="s">
        <v>120</v>
      </c>
    </row>
    <row r="1436" spans="1:22" x14ac:dyDescent="0.3">
      <c r="A1436" t="s">
        <v>1731</v>
      </c>
      <c r="B1436" s="33">
        <v>45336</v>
      </c>
      <c r="C1436">
        <v>2024</v>
      </c>
      <c r="D1436">
        <v>2</v>
      </c>
      <c r="E1436" t="s">
        <v>4620</v>
      </c>
      <c r="F1436" t="s">
        <v>4618</v>
      </c>
      <c r="G1436" t="s">
        <v>51</v>
      </c>
      <c r="H1436" t="s">
        <v>52</v>
      </c>
      <c r="I1436" t="s">
        <v>53</v>
      </c>
      <c r="J1436" t="s">
        <v>46</v>
      </c>
      <c r="K1436" t="s">
        <v>47</v>
      </c>
      <c r="L1436" t="s">
        <v>48</v>
      </c>
      <c r="M1436" t="s">
        <v>41</v>
      </c>
      <c r="N1436">
        <v>2</v>
      </c>
      <c r="O1436">
        <v>454</v>
      </c>
      <c r="P1436">
        <v>0.15</v>
      </c>
      <c r="Q1436">
        <v>204</v>
      </c>
      <c r="R1436">
        <v>771.8</v>
      </c>
      <c r="S1436">
        <v>408</v>
      </c>
      <c r="T1436">
        <v>363.79999999999995</v>
      </c>
      <c r="U1436">
        <v>0.47136563876651977</v>
      </c>
      <c r="V1436" t="s">
        <v>42</v>
      </c>
    </row>
    <row r="1437" spans="1:22" x14ac:dyDescent="0.3">
      <c r="A1437" t="s">
        <v>1729</v>
      </c>
      <c r="B1437" s="33">
        <v>45336</v>
      </c>
      <c r="C1437">
        <v>2024</v>
      </c>
      <c r="D1437">
        <v>2</v>
      </c>
      <c r="E1437" t="s">
        <v>4620</v>
      </c>
      <c r="F1437" t="s">
        <v>4618</v>
      </c>
      <c r="G1437" t="s">
        <v>51</v>
      </c>
      <c r="H1437" t="s">
        <v>52</v>
      </c>
      <c r="I1437" t="s">
        <v>53</v>
      </c>
      <c r="J1437" t="s">
        <v>81</v>
      </c>
      <c r="K1437" t="s">
        <v>94</v>
      </c>
      <c r="L1437" t="s">
        <v>40</v>
      </c>
      <c r="M1437" t="s">
        <v>41</v>
      </c>
      <c r="N1437">
        <v>1</v>
      </c>
      <c r="O1437">
        <v>30897</v>
      </c>
      <c r="P1437">
        <v>0.4</v>
      </c>
      <c r="Q1437">
        <v>20467</v>
      </c>
      <c r="R1437">
        <v>18538.2</v>
      </c>
      <c r="S1437">
        <v>20467</v>
      </c>
      <c r="T1437">
        <v>-1928.7999999999993</v>
      </c>
      <c r="U1437">
        <v>-0.10404462137640112</v>
      </c>
      <c r="V1437" t="s">
        <v>42</v>
      </c>
    </row>
    <row r="1438" spans="1:22" x14ac:dyDescent="0.3">
      <c r="A1438" t="s">
        <v>1724</v>
      </c>
      <c r="B1438" s="33">
        <v>45335</v>
      </c>
      <c r="C1438">
        <v>2024</v>
      </c>
      <c r="D1438">
        <v>2</v>
      </c>
      <c r="E1438" t="s">
        <v>4620</v>
      </c>
      <c r="F1438" t="s">
        <v>4618</v>
      </c>
      <c r="G1438" t="s">
        <v>51</v>
      </c>
      <c r="H1438" t="s">
        <v>106</v>
      </c>
      <c r="I1438" t="s">
        <v>107</v>
      </c>
      <c r="J1438" t="s">
        <v>38</v>
      </c>
      <c r="K1438" t="s">
        <v>39</v>
      </c>
      <c r="L1438" t="s">
        <v>76</v>
      </c>
      <c r="M1438" t="s">
        <v>49</v>
      </c>
      <c r="N1438">
        <v>4</v>
      </c>
      <c r="O1438">
        <v>56849</v>
      </c>
      <c r="P1438">
        <v>0.05</v>
      </c>
      <c r="Q1438">
        <v>48816</v>
      </c>
      <c r="R1438">
        <v>216026.19999999998</v>
      </c>
      <c r="S1438">
        <v>195264</v>
      </c>
      <c r="T1438">
        <v>20762.199999999983</v>
      </c>
      <c r="U1438">
        <v>9.6109638553101354E-2</v>
      </c>
      <c r="V1438" t="s">
        <v>42</v>
      </c>
    </row>
    <row r="1439" spans="1:22" x14ac:dyDescent="0.3">
      <c r="A1439" t="s">
        <v>1722</v>
      </c>
      <c r="B1439" s="33">
        <v>45334</v>
      </c>
      <c r="C1439">
        <v>2024</v>
      </c>
      <c r="D1439">
        <v>2</v>
      </c>
      <c r="E1439" t="s">
        <v>4620</v>
      </c>
      <c r="F1439" t="s">
        <v>4618</v>
      </c>
      <c r="G1439" t="s">
        <v>51</v>
      </c>
      <c r="H1439" t="s">
        <v>79</v>
      </c>
      <c r="I1439" t="s">
        <v>80</v>
      </c>
      <c r="J1439" t="s">
        <v>46</v>
      </c>
      <c r="K1439" t="s">
        <v>66</v>
      </c>
      <c r="L1439" t="s">
        <v>76</v>
      </c>
      <c r="M1439" t="s">
        <v>56</v>
      </c>
      <c r="N1439">
        <v>1</v>
      </c>
      <c r="O1439">
        <v>278</v>
      </c>
      <c r="P1439">
        <v>0.05</v>
      </c>
      <c r="Q1439">
        <v>111</v>
      </c>
      <c r="R1439">
        <v>264.09999999999997</v>
      </c>
      <c r="S1439">
        <v>111</v>
      </c>
      <c r="T1439">
        <v>153.09999999999997</v>
      </c>
      <c r="U1439">
        <v>0.57970465732677012</v>
      </c>
      <c r="V1439" t="s">
        <v>42</v>
      </c>
    </row>
    <row r="1440" spans="1:22" x14ac:dyDescent="0.3">
      <c r="A1440" t="s">
        <v>1721</v>
      </c>
      <c r="B1440" s="33">
        <v>45334</v>
      </c>
      <c r="C1440">
        <v>2024</v>
      </c>
      <c r="D1440">
        <v>2</v>
      </c>
      <c r="E1440" t="s">
        <v>4620</v>
      </c>
      <c r="F1440" t="s">
        <v>4618</v>
      </c>
      <c r="G1440" t="s">
        <v>51</v>
      </c>
      <c r="H1440" t="s">
        <v>79</v>
      </c>
      <c r="I1440" t="s">
        <v>80</v>
      </c>
      <c r="J1440" t="s">
        <v>46</v>
      </c>
      <c r="K1440" t="s">
        <v>47</v>
      </c>
      <c r="L1440" t="s">
        <v>48</v>
      </c>
      <c r="M1440" t="s">
        <v>56</v>
      </c>
      <c r="N1440">
        <v>2</v>
      </c>
      <c r="O1440">
        <v>418</v>
      </c>
      <c r="P1440">
        <v>0</v>
      </c>
      <c r="Q1440">
        <v>192</v>
      </c>
      <c r="R1440">
        <v>836</v>
      </c>
      <c r="S1440">
        <v>384</v>
      </c>
      <c r="T1440">
        <v>452</v>
      </c>
      <c r="U1440">
        <v>0.54066985645933019</v>
      </c>
      <c r="V1440" t="s">
        <v>42</v>
      </c>
    </row>
    <row r="1441" spans="1:22" x14ac:dyDescent="0.3">
      <c r="A1441" t="s">
        <v>1715</v>
      </c>
      <c r="B1441" s="33">
        <v>45332</v>
      </c>
      <c r="C1441">
        <v>2024</v>
      </c>
      <c r="D1441">
        <v>2</v>
      </c>
      <c r="E1441" t="s">
        <v>4620</v>
      </c>
      <c r="F1441" t="s">
        <v>4618</v>
      </c>
      <c r="G1441" t="s">
        <v>51</v>
      </c>
      <c r="H1441" t="s">
        <v>52</v>
      </c>
      <c r="I1441" t="s">
        <v>53</v>
      </c>
      <c r="J1441" t="s">
        <v>81</v>
      </c>
      <c r="K1441" t="s">
        <v>94</v>
      </c>
      <c r="L1441" t="s">
        <v>40</v>
      </c>
      <c r="M1441" t="s">
        <v>41</v>
      </c>
      <c r="N1441">
        <v>1</v>
      </c>
      <c r="O1441">
        <v>32466</v>
      </c>
      <c r="P1441">
        <v>0.35</v>
      </c>
      <c r="Q1441">
        <v>22718</v>
      </c>
      <c r="R1441">
        <v>21102.9</v>
      </c>
      <c r="S1441">
        <v>22718</v>
      </c>
      <c r="T1441">
        <v>-1615.0999999999985</v>
      </c>
      <c r="U1441">
        <v>-7.6534504736315789E-2</v>
      </c>
      <c r="V1441" t="s">
        <v>42</v>
      </c>
    </row>
    <row r="1442" spans="1:22" x14ac:dyDescent="0.3">
      <c r="A1442" t="s">
        <v>1714</v>
      </c>
      <c r="B1442" s="33">
        <v>45332</v>
      </c>
      <c r="C1442">
        <v>2024</v>
      </c>
      <c r="D1442">
        <v>2</v>
      </c>
      <c r="E1442" t="s">
        <v>4620</v>
      </c>
      <c r="F1442" t="s">
        <v>4618</v>
      </c>
      <c r="G1442" t="s">
        <v>51</v>
      </c>
      <c r="H1442" t="s">
        <v>52</v>
      </c>
      <c r="I1442" t="s">
        <v>53</v>
      </c>
      <c r="J1442" t="s">
        <v>38</v>
      </c>
      <c r="K1442" t="s">
        <v>39</v>
      </c>
      <c r="L1442" t="s">
        <v>48</v>
      </c>
      <c r="M1442" t="s">
        <v>56</v>
      </c>
      <c r="N1442">
        <v>2</v>
      </c>
      <c r="O1442">
        <v>50231</v>
      </c>
      <c r="P1442">
        <v>0.15</v>
      </c>
      <c r="Q1442">
        <v>42664</v>
      </c>
      <c r="R1442">
        <v>85392.7</v>
      </c>
      <c r="S1442">
        <v>85328</v>
      </c>
      <c r="T1442">
        <v>64.69999999999709</v>
      </c>
      <c r="U1442">
        <v>7.5767600743385669E-4</v>
      </c>
      <c r="V1442" t="s">
        <v>42</v>
      </c>
    </row>
    <row r="1443" spans="1:22" x14ac:dyDescent="0.3">
      <c r="A1443" t="s">
        <v>1713</v>
      </c>
      <c r="B1443" s="33">
        <v>45331</v>
      </c>
      <c r="C1443">
        <v>2024</v>
      </c>
      <c r="D1443">
        <v>2</v>
      </c>
      <c r="E1443" t="s">
        <v>4620</v>
      </c>
      <c r="F1443" t="s">
        <v>4618</v>
      </c>
      <c r="G1443" t="s">
        <v>51</v>
      </c>
      <c r="H1443" t="s">
        <v>106</v>
      </c>
      <c r="I1443" t="s">
        <v>107</v>
      </c>
      <c r="J1443" t="s">
        <v>46</v>
      </c>
      <c r="K1443" t="s">
        <v>66</v>
      </c>
      <c r="L1443" t="s">
        <v>40</v>
      </c>
      <c r="M1443" t="s">
        <v>49</v>
      </c>
      <c r="N1443">
        <v>4</v>
      </c>
      <c r="O1443">
        <v>297</v>
      </c>
      <c r="P1443">
        <v>0.15</v>
      </c>
      <c r="Q1443">
        <v>119</v>
      </c>
      <c r="R1443">
        <v>1009.8</v>
      </c>
      <c r="S1443">
        <v>476</v>
      </c>
      <c r="T1443">
        <v>533.79999999999995</v>
      </c>
      <c r="U1443">
        <v>0.52861952861952854</v>
      </c>
      <c r="V1443" t="s">
        <v>42</v>
      </c>
    </row>
    <row r="1444" spans="1:22" x14ac:dyDescent="0.3">
      <c r="A1444" t="s">
        <v>1529</v>
      </c>
      <c r="B1444" s="33">
        <v>45282</v>
      </c>
      <c r="C1444">
        <v>2023</v>
      </c>
      <c r="D1444">
        <v>12</v>
      </c>
      <c r="E1444" t="s">
        <v>4615</v>
      </c>
      <c r="F1444" t="s">
        <v>4616</v>
      </c>
      <c r="G1444" t="s">
        <v>51</v>
      </c>
      <c r="H1444" t="s">
        <v>106</v>
      </c>
      <c r="I1444" t="s">
        <v>107</v>
      </c>
      <c r="J1444" t="s">
        <v>38</v>
      </c>
      <c r="K1444" t="s">
        <v>39</v>
      </c>
      <c r="L1444" t="s">
        <v>40</v>
      </c>
      <c r="M1444" t="s">
        <v>41</v>
      </c>
      <c r="N1444">
        <v>3</v>
      </c>
      <c r="O1444">
        <v>56784</v>
      </c>
      <c r="P1444">
        <v>0.05</v>
      </c>
      <c r="Q1444">
        <v>48773</v>
      </c>
      <c r="R1444">
        <v>161834.4</v>
      </c>
      <c r="S1444">
        <v>146319</v>
      </c>
      <c r="T1444">
        <v>15515.399999999994</v>
      </c>
      <c r="U1444">
        <v>9.5872076641307383E-2</v>
      </c>
      <c r="V1444" t="s">
        <v>42</v>
      </c>
    </row>
    <row r="1445" spans="1:22" x14ac:dyDescent="0.3">
      <c r="A1445" t="s">
        <v>1711</v>
      </c>
      <c r="B1445" s="33">
        <v>45331</v>
      </c>
      <c r="C1445">
        <v>2024</v>
      </c>
      <c r="D1445">
        <v>2</v>
      </c>
      <c r="E1445" t="s">
        <v>4620</v>
      </c>
      <c r="F1445" t="s">
        <v>4618</v>
      </c>
      <c r="G1445" t="s">
        <v>51</v>
      </c>
      <c r="H1445" t="s">
        <v>106</v>
      </c>
      <c r="I1445" t="s">
        <v>107</v>
      </c>
      <c r="J1445" t="s">
        <v>38</v>
      </c>
      <c r="K1445" t="s">
        <v>104</v>
      </c>
      <c r="L1445" t="s">
        <v>40</v>
      </c>
      <c r="M1445" t="s">
        <v>56</v>
      </c>
      <c r="N1445">
        <v>2</v>
      </c>
      <c r="O1445">
        <v>1583</v>
      </c>
      <c r="P1445">
        <v>0.1</v>
      </c>
      <c r="Q1445">
        <v>815</v>
      </c>
      <c r="R1445">
        <v>2849.4</v>
      </c>
      <c r="S1445">
        <v>1630</v>
      </c>
      <c r="T1445">
        <v>1219.4000000000001</v>
      </c>
      <c r="U1445">
        <v>0.42794974380571349</v>
      </c>
      <c r="V1445" t="s">
        <v>42</v>
      </c>
    </row>
    <row r="1446" spans="1:22" x14ac:dyDescent="0.3">
      <c r="A1446" t="s">
        <v>1709</v>
      </c>
      <c r="B1446" s="33">
        <v>45331</v>
      </c>
      <c r="C1446">
        <v>2024</v>
      </c>
      <c r="D1446">
        <v>2</v>
      </c>
      <c r="E1446" t="s">
        <v>4620</v>
      </c>
      <c r="F1446" t="s">
        <v>4618</v>
      </c>
      <c r="G1446" t="s">
        <v>51</v>
      </c>
      <c r="H1446" t="s">
        <v>52</v>
      </c>
      <c r="I1446" t="s">
        <v>53</v>
      </c>
      <c r="J1446" t="s">
        <v>46</v>
      </c>
      <c r="K1446" t="s">
        <v>47</v>
      </c>
      <c r="L1446" t="s">
        <v>76</v>
      </c>
      <c r="M1446" t="s">
        <v>56</v>
      </c>
      <c r="N1446">
        <v>1</v>
      </c>
      <c r="O1446">
        <v>412</v>
      </c>
      <c r="P1446">
        <v>0.1</v>
      </c>
      <c r="Q1446">
        <v>190</v>
      </c>
      <c r="R1446">
        <v>370.8</v>
      </c>
      <c r="S1446">
        <v>190</v>
      </c>
      <c r="T1446">
        <v>180.8</v>
      </c>
      <c r="U1446">
        <v>0.48759439050701187</v>
      </c>
      <c r="V1446" t="s">
        <v>42</v>
      </c>
    </row>
    <row r="1447" spans="1:22" x14ac:dyDescent="0.3">
      <c r="A1447" t="s">
        <v>1707</v>
      </c>
      <c r="B1447" s="33">
        <v>45331</v>
      </c>
      <c r="C1447">
        <v>2024</v>
      </c>
      <c r="D1447">
        <v>2</v>
      </c>
      <c r="E1447" t="s">
        <v>4620</v>
      </c>
      <c r="F1447" t="s">
        <v>4618</v>
      </c>
      <c r="G1447" t="s">
        <v>51</v>
      </c>
      <c r="H1447" t="s">
        <v>52</v>
      </c>
      <c r="I1447" t="s">
        <v>53</v>
      </c>
      <c r="J1447" t="s">
        <v>54</v>
      </c>
      <c r="K1447" t="s">
        <v>84</v>
      </c>
      <c r="L1447" t="s">
        <v>76</v>
      </c>
      <c r="M1447" t="s">
        <v>56</v>
      </c>
      <c r="N1447">
        <v>5</v>
      </c>
      <c r="O1447">
        <v>2311</v>
      </c>
      <c r="P1447">
        <v>0</v>
      </c>
      <c r="Q1447">
        <v>1164</v>
      </c>
      <c r="R1447">
        <v>11555</v>
      </c>
      <c r="S1447">
        <v>5820</v>
      </c>
      <c r="T1447">
        <v>5735</v>
      </c>
      <c r="U1447">
        <v>0.49632193855473822</v>
      </c>
      <c r="V1447" t="s">
        <v>42</v>
      </c>
    </row>
    <row r="1448" spans="1:22" x14ac:dyDescent="0.3">
      <c r="A1448" t="s">
        <v>1533</v>
      </c>
      <c r="B1448" s="33">
        <v>45282</v>
      </c>
      <c r="C1448">
        <v>2023</v>
      </c>
      <c r="D1448">
        <v>12</v>
      </c>
      <c r="E1448" t="s">
        <v>4615</v>
      </c>
      <c r="F1448" t="s">
        <v>4616</v>
      </c>
      <c r="G1448" t="s">
        <v>51</v>
      </c>
      <c r="H1448" t="s">
        <v>52</v>
      </c>
      <c r="I1448" t="s">
        <v>53</v>
      </c>
      <c r="J1448" t="s">
        <v>46</v>
      </c>
      <c r="K1448" t="s">
        <v>61</v>
      </c>
      <c r="L1448" t="s">
        <v>40</v>
      </c>
      <c r="M1448" t="s">
        <v>41</v>
      </c>
      <c r="N1448">
        <v>3</v>
      </c>
      <c r="O1448">
        <v>248</v>
      </c>
      <c r="P1448">
        <v>0.05</v>
      </c>
      <c r="Q1448">
        <v>103</v>
      </c>
      <c r="R1448">
        <v>706.8</v>
      </c>
      <c r="S1448">
        <v>309</v>
      </c>
      <c r="T1448">
        <v>397.79999999999995</v>
      </c>
      <c r="U1448">
        <v>0.56281833616298804</v>
      </c>
      <c r="V1448" t="s">
        <v>42</v>
      </c>
    </row>
    <row r="1449" spans="1:22" x14ac:dyDescent="0.3">
      <c r="A1449" t="s">
        <v>1534</v>
      </c>
      <c r="B1449" s="33">
        <v>45283</v>
      </c>
      <c r="C1449">
        <v>2023</v>
      </c>
      <c r="D1449">
        <v>12</v>
      </c>
      <c r="E1449" t="s">
        <v>4615</v>
      </c>
      <c r="F1449" t="s">
        <v>4616</v>
      </c>
      <c r="G1449" t="s">
        <v>51</v>
      </c>
      <c r="H1449" t="s">
        <v>52</v>
      </c>
      <c r="I1449" t="s">
        <v>53</v>
      </c>
      <c r="J1449" t="s">
        <v>46</v>
      </c>
      <c r="K1449" t="s">
        <v>61</v>
      </c>
      <c r="L1449" t="s">
        <v>48</v>
      </c>
      <c r="M1449" t="s">
        <v>49</v>
      </c>
      <c r="N1449">
        <v>8</v>
      </c>
      <c r="O1449">
        <v>260</v>
      </c>
      <c r="P1449">
        <v>0</v>
      </c>
      <c r="Q1449">
        <v>111</v>
      </c>
      <c r="R1449">
        <v>2080</v>
      </c>
      <c r="S1449">
        <v>888</v>
      </c>
      <c r="T1449">
        <v>1192</v>
      </c>
      <c r="U1449">
        <v>0.57307692307692304</v>
      </c>
      <c r="V1449" t="s">
        <v>42</v>
      </c>
    </row>
    <row r="1450" spans="1:22" x14ac:dyDescent="0.3">
      <c r="A1450" t="s">
        <v>1704</v>
      </c>
      <c r="B1450" s="33">
        <v>45330</v>
      </c>
      <c r="C1450">
        <v>2024</v>
      </c>
      <c r="D1450">
        <v>2</v>
      </c>
      <c r="E1450" t="s">
        <v>4620</v>
      </c>
      <c r="F1450" t="s">
        <v>4618</v>
      </c>
      <c r="G1450" t="s">
        <v>51</v>
      </c>
      <c r="H1450" t="s">
        <v>79</v>
      </c>
      <c r="I1450" t="s">
        <v>80</v>
      </c>
      <c r="J1450" t="s">
        <v>46</v>
      </c>
      <c r="K1450" t="s">
        <v>89</v>
      </c>
      <c r="L1450" t="s">
        <v>76</v>
      </c>
      <c r="M1450" t="s">
        <v>49</v>
      </c>
      <c r="N1450">
        <v>2</v>
      </c>
      <c r="O1450">
        <v>2048</v>
      </c>
      <c r="P1450">
        <v>0.05</v>
      </c>
      <c r="Q1450">
        <v>1210</v>
      </c>
      <c r="R1450">
        <v>3891.2</v>
      </c>
      <c r="S1450">
        <v>2420</v>
      </c>
      <c r="T1450">
        <v>1471.1999999999998</v>
      </c>
      <c r="U1450">
        <v>0.37808388157894735</v>
      </c>
      <c r="V1450" t="s">
        <v>42</v>
      </c>
    </row>
    <row r="1451" spans="1:22" x14ac:dyDescent="0.3">
      <c r="A1451" t="s">
        <v>1700</v>
      </c>
      <c r="B1451" s="33">
        <v>45329</v>
      </c>
      <c r="C1451">
        <v>2024</v>
      </c>
      <c r="D1451">
        <v>2</v>
      </c>
      <c r="E1451" t="s">
        <v>4620</v>
      </c>
      <c r="F1451" t="s">
        <v>4618</v>
      </c>
      <c r="G1451" t="s">
        <v>51</v>
      </c>
      <c r="H1451" t="s">
        <v>79</v>
      </c>
      <c r="I1451" t="s">
        <v>80</v>
      </c>
      <c r="J1451" t="s">
        <v>38</v>
      </c>
      <c r="K1451" t="s">
        <v>104</v>
      </c>
      <c r="L1451" t="s">
        <v>40</v>
      </c>
      <c r="M1451" t="s">
        <v>49</v>
      </c>
      <c r="N1451">
        <v>2</v>
      </c>
      <c r="O1451">
        <v>1522</v>
      </c>
      <c r="P1451">
        <v>0</v>
      </c>
      <c r="Q1451">
        <v>761</v>
      </c>
      <c r="R1451">
        <v>3044</v>
      </c>
      <c r="S1451">
        <v>1522</v>
      </c>
      <c r="T1451">
        <v>1522</v>
      </c>
      <c r="U1451">
        <v>0.5</v>
      </c>
      <c r="V1451" t="s">
        <v>120</v>
      </c>
    </row>
    <row r="1452" spans="1:22" x14ac:dyDescent="0.3">
      <c r="A1452" t="s">
        <v>1537</v>
      </c>
      <c r="B1452" s="33">
        <v>45284</v>
      </c>
      <c r="C1452">
        <v>2023</v>
      </c>
      <c r="D1452">
        <v>12</v>
      </c>
      <c r="E1452" t="s">
        <v>4615</v>
      </c>
      <c r="F1452" t="s">
        <v>4616</v>
      </c>
      <c r="G1452" t="s">
        <v>51</v>
      </c>
      <c r="H1452" t="s">
        <v>79</v>
      </c>
      <c r="I1452" t="s">
        <v>80</v>
      </c>
      <c r="J1452" t="s">
        <v>46</v>
      </c>
      <c r="K1452" t="s">
        <v>47</v>
      </c>
      <c r="L1452" t="s">
        <v>76</v>
      </c>
      <c r="M1452" t="s">
        <v>41</v>
      </c>
      <c r="N1452">
        <v>4</v>
      </c>
      <c r="O1452">
        <v>454</v>
      </c>
      <c r="P1452">
        <v>0.05</v>
      </c>
      <c r="Q1452">
        <v>200</v>
      </c>
      <c r="R1452">
        <v>1725.1999999999998</v>
      </c>
      <c r="S1452">
        <v>800</v>
      </c>
      <c r="T1452">
        <v>925.19999999999982</v>
      </c>
      <c r="U1452">
        <v>0.53628564804080681</v>
      </c>
      <c r="V1452" t="s">
        <v>42</v>
      </c>
    </row>
    <row r="1453" spans="1:22" x14ac:dyDescent="0.3">
      <c r="A1453" t="s">
        <v>1696</v>
      </c>
      <c r="B1453" s="33">
        <v>45327</v>
      </c>
      <c r="C1453">
        <v>2024</v>
      </c>
      <c r="D1453">
        <v>2</v>
      </c>
      <c r="E1453" t="s">
        <v>4620</v>
      </c>
      <c r="F1453" t="s">
        <v>4618</v>
      </c>
      <c r="G1453" t="s">
        <v>51</v>
      </c>
      <c r="H1453" t="s">
        <v>106</v>
      </c>
      <c r="I1453" t="s">
        <v>107</v>
      </c>
      <c r="J1453" t="s">
        <v>81</v>
      </c>
      <c r="K1453" t="s">
        <v>130</v>
      </c>
      <c r="L1453" t="s">
        <v>40</v>
      </c>
      <c r="M1453" t="s">
        <v>56</v>
      </c>
      <c r="N1453">
        <v>4</v>
      </c>
      <c r="O1453">
        <v>15358</v>
      </c>
      <c r="P1453">
        <v>0.35</v>
      </c>
      <c r="Q1453">
        <v>9062</v>
      </c>
      <c r="R1453">
        <v>39930.800000000003</v>
      </c>
      <c r="S1453">
        <v>36248</v>
      </c>
      <c r="T1453">
        <v>3682.8000000000029</v>
      </c>
      <c r="U1453">
        <v>9.2229557133841608E-2</v>
      </c>
      <c r="V1453" t="s">
        <v>42</v>
      </c>
    </row>
    <row r="1454" spans="1:22" x14ac:dyDescent="0.3">
      <c r="A1454" t="s">
        <v>1539</v>
      </c>
      <c r="B1454" s="33">
        <v>45284</v>
      </c>
      <c r="C1454">
        <v>2023</v>
      </c>
      <c r="D1454">
        <v>12</v>
      </c>
      <c r="E1454" t="s">
        <v>4615</v>
      </c>
      <c r="F1454" t="s">
        <v>4616</v>
      </c>
      <c r="G1454" t="s">
        <v>51</v>
      </c>
      <c r="H1454" t="s">
        <v>52</v>
      </c>
      <c r="I1454" t="s">
        <v>53</v>
      </c>
      <c r="J1454" t="s">
        <v>46</v>
      </c>
      <c r="K1454" t="s">
        <v>89</v>
      </c>
      <c r="L1454" t="s">
        <v>40</v>
      </c>
      <c r="M1454" t="s">
        <v>56</v>
      </c>
      <c r="N1454">
        <v>1</v>
      </c>
      <c r="O1454">
        <v>2416</v>
      </c>
      <c r="P1454">
        <v>0</v>
      </c>
      <c r="Q1454">
        <v>1362</v>
      </c>
      <c r="R1454">
        <v>2416</v>
      </c>
      <c r="S1454">
        <v>1362</v>
      </c>
      <c r="T1454">
        <v>1054</v>
      </c>
      <c r="U1454">
        <v>0.43625827814569534</v>
      </c>
      <c r="V1454" t="s">
        <v>42</v>
      </c>
    </row>
    <row r="1455" spans="1:22" x14ac:dyDescent="0.3">
      <c r="A1455" t="s">
        <v>1695</v>
      </c>
      <c r="B1455" s="33">
        <v>45326</v>
      </c>
      <c r="C1455">
        <v>2024</v>
      </c>
      <c r="D1455">
        <v>2</v>
      </c>
      <c r="E1455" t="s">
        <v>4620</v>
      </c>
      <c r="F1455" t="s">
        <v>4618</v>
      </c>
      <c r="G1455" t="s">
        <v>51</v>
      </c>
      <c r="H1455" t="s">
        <v>106</v>
      </c>
      <c r="I1455" t="s">
        <v>107</v>
      </c>
      <c r="J1455" t="s">
        <v>46</v>
      </c>
      <c r="K1455" t="s">
        <v>47</v>
      </c>
      <c r="L1455" t="s">
        <v>48</v>
      </c>
      <c r="M1455" t="s">
        <v>56</v>
      </c>
      <c r="N1455">
        <v>1</v>
      </c>
      <c r="O1455">
        <v>494</v>
      </c>
      <c r="P1455">
        <v>0.1</v>
      </c>
      <c r="Q1455">
        <v>226</v>
      </c>
      <c r="R1455">
        <v>444.6</v>
      </c>
      <c r="S1455">
        <v>226</v>
      </c>
      <c r="T1455">
        <v>218.60000000000002</v>
      </c>
      <c r="U1455">
        <v>0.49167791273054434</v>
      </c>
      <c r="V1455" t="s">
        <v>42</v>
      </c>
    </row>
    <row r="1456" spans="1:22" x14ac:dyDescent="0.3">
      <c r="A1456" t="s">
        <v>1689</v>
      </c>
      <c r="B1456" s="33">
        <v>45324</v>
      </c>
      <c r="C1456">
        <v>2024</v>
      </c>
      <c r="D1456">
        <v>2</v>
      </c>
      <c r="E1456" t="s">
        <v>4620</v>
      </c>
      <c r="F1456" t="s">
        <v>4618</v>
      </c>
      <c r="G1456" t="s">
        <v>51</v>
      </c>
      <c r="H1456" t="s">
        <v>106</v>
      </c>
      <c r="I1456" t="s">
        <v>107</v>
      </c>
      <c r="J1456" t="s">
        <v>81</v>
      </c>
      <c r="K1456" t="s">
        <v>130</v>
      </c>
      <c r="L1456" t="s">
        <v>76</v>
      </c>
      <c r="M1456" t="s">
        <v>56</v>
      </c>
      <c r="N1456">
        <v>1</v>
      </c>
      <c r="O1456">
        <v>14805</v>
      </c>
      <c r="P1456">
        <v>0.3</v>
      </c>
      <c r="Q1456">
        <v>8622</v>
      </c>
      <c r="R1456">
        <v>10363.5</v>
      </c>
      <c r="S1456">
        <v>8622</v>
      </c>
      <c r="T1456">
        <v>1741.5</v>
      </c>
      <c r="U1456">
        <v>0.16804168475900999</v>
      </c>
      <c r="V1456" t="s">
        <v>42</v>
      </c>
    </row>
    <row r="1457" spans="1:22" x14ac:dyDescent="0.3">
      <c r="A1457" t="s">
        <v>1688</v>
      </c>
      <c r="B1457" s="33">
        <v>45324</v>
      </c>
      <c r="C1457">
        <v>2024</v>
      </c>
      <c r="D1457">
        <v>2</v>
      </c>
      <c r="E1457" t="s">
        <v>4620</v>
      </c>
      <c r="F1457" t="s">
        <v>4618</v>
      </c>
      <c r="G1457" t="s">
        <v>51</v>
      </c>
      <c r="H1457" t="s">
        <v>52</v>
      </c>
      <c r="I1457" t="s">
        <v>53</v>
      </c>
      <c r="J1457" t="s">
        <v>38</v>
      </c>
      <c r="K1457" t="s">
        <v>39</v>
      </c>
      <c r="L1457" t="s">
        <v>40</v>
      </c>
      <c r="M1457" t="s">
        <v>56</v>
      </c>
      <c r="N1457">
        <v>2</v>
      </c>
      <c r="O1457">
        <v>53728</v>
      </c>
      <c r="P1457">
        <v>0.1</v>
      </c>
      <c r="Q1457">
        <v>44769</v>
      </c>
      <c r="R1457">
        <v>96710.400000000009</v>
      </c>
      <c r="S1457">
        <v>89538</v>
      </c>
      <c r="T1457">
        <v>7172.4000000000087</v>
      </c>
      <c r="U1457">
        <v>7.4163688703593494E-2</v>
      </c>
      <c r="V1457" t="s">
        <v>42</v>
      </c>
    </row>
    <row r="1458" spans="1:22" x14ac:dyDescent="0.3">
      <c r="A1458" t="s">
        <v>1687</v>
      </c>
      <c r="B1458" s="33">
        <v>45324</v>
      </c>
      <c r="C1458">
        <v>2024</v>
      </c>
      <c r="D1458">
        <v>2</v>
      </c>
      <c r="E1458" t="s">
        <v>4620</v>
      </c>
      <c r="F1458" t="s">
        <v>4618</v>
      </c>
      <c r="G1458" t="s">
        <v>51</v>
      </c>
      <c r="H1458" t="s">
        <v>106</v>
      </c>
      <c r="I1458" t="s">
        <v>107</v>
      </c>
      <c r="J1458" t="s">
        <v>81</v>
      </c>
      <c r="K1458" t="s">
        <v>94</v>
      </c>
      <c r="L1458" t="s">
        <v>48</v>
      </c>
      <c r="M1458" t="s">
        <v>49</v>
      </c>
      <c r="N1458">
        <v>1</v>
      </c>
      <c r="O1458">
        <v>30977</v>
      </c>
      <c r="P1458">
        <v>0.25</v>
      </c>
      <c r="Q1458">
        <v>21612</v>
      </c>
      <c r="R1458">
        <v>23232.75</v>
      </c>
      <c r="S1458">
        <v>21612</v>
      </c>
      <c r="T1458">
        <v>1620.75</v>
      </c>
      <c r="U1458">
        <v>6.9761435904057853E-2</v>
      </c>
      <c r="V1458" t="s">
        <v>42</v>
      </c>
    </row>
    <row r="1459" spans="1:22" x14ac:dyDescent="0.3">
      <c r="A1459" t="s">
        <v>1686</v>
      </c>
      <c r="B1459" s="33">
        <v>45324</v>
      </c>
      <c r="C1459">
        <v>2024</v>
      </c>
      <c r="D1459">
        <v>2</v>
      </c>
      <c r="E1459" t="s">
        <v>4620</v>
      </c>
      <c r="F1459" t="s">
        <v>4618</v>
      </c>
      <c r="G1459" t="s">
        <v>51</v>
      </c>
      <c r="H1459" t="s">
        <v>79</v>
      </c>
      <c r="I1459" t="s">
        <v>80</v>
      </c>
      <c r="J1459" t="s">
        <v>46</v>
      </c>
      <c r="K1459" t="s">
        <v>89</v>
      </c>
      <c r="L1459" t="s">
        <v>76</v>
      </c>
      <c r="M1459" t="s">
        <v>41</v>
      </c>
      <c r="N1459">
        <v>2</v>
      </c>
      <c r="O1459">
        <v>2098</v>
      </c>
      <c r="P1459">
        <v>0.05</v>
      </c>
      <c r="Q1459">
        <v>1235</v>
      </c>
      <c r="R1459">
        <v>3986.2</v>
      </c>
      <c r="S1459">
        <v>2470</v>
      </c>
      <c r="T1459">
        <v>1516.1999999999998</v>
      </c>
      <c r="U1459">
        <v>0.38036224976167776</v>
      </c>
      <c r="V1459" t="s">
        <v>42</v>
      </c>
    </row>
    <row r="1460" spans="1:22" x14ac:dyDescent="0.3">
      <c r="A1460" t="s">
        <v>1683</v>
      </c>
      <c r="B1460" s="33">
        <v>45324</v>
      </c>
      <c r="C1460">
        <v>2024</v>
      </c>
      <c r="D1460">
        <v>2</v>
      </c>
      <c r="E1460" t="s">
        <v>4620</v>
      </c>
      <c r="F1460" t="s">
        <v>4618</v>
      </c>
      <c r="G1460" t="s">
        <v>51</v>
      </c>
      <c r="H1460" t="s">
        <v>106</v>
      </c>
      <c r="I1460" t="s">
        <v>107</v>
      </c>
      <c r="J1460" t="s">
        <v>81</v>
      </c>
      <c r="K1460" t="s">
        <v>146</v>
      </c>
      <c r="L1460" t="s">
        <v>48</v>
      </c>
      <c r="M1460" t="s">
        <v>49</v>
      </c>
      <c r="N1460">
        <v>1</v>
      </c>
      <c r="O1460">
        <v>9872</v>
      </c>
      <c r="P1460">
        <v>0.25</v>
      </c>
      <c r="Q1460">
        <v>6013</v>
      </c>
      <c r="R1460">
        <v>7404</v>
      </c>
      <c r="S1460">
        <v>6013</v>
      </c>
      <c r="T1460">
        <v>1391</v>
      </c>
      <c r="U1460">
        <v>0.18787142085359265</v>
      </c>
      <c r="V1460" t="s">
        <v>42</v>
      </c>
    </row>
    <row r="1461" spans="1:22" x14ac:dyDescent="0.3">
      <c r="A1461" t="s">
        <v>1546</v>
      </c>
      <c r="B1461" s="33">
        <v>45286</v>
      </c>
      <c r="C1461">
        <v>2023</v>
      </c>
      <c r="D1461">
        <v>12</v>
      </c>
      <c r="E1461" t="s">
        <v>4615</v>
      </c>
      <c r="F1461" t="s">
        <v>4616</v>
      </c>
      <c r="G1461" t="s">
        <v>51</v>
      </c>
      <c r="H1461" t="s">
        <v>79</v>
      </c>
      <c r="I1461" t="s">
        <v>80</v>
      </c>
      <c r="J1461" t="s">
        <v>46</v>
      </c>
      <c r="K1461" t="s">
        <v>61</v>
      </c>
      <c r="L1461" t="s">
        <v>48</v>
      </c>
      <c r="M1461" t="s">
        <v>49</v>
      </c>
      <c r="N1461">
        <v>4</v>
      </c>
      <c r="O1461">
        <v>235</v>
      </c>
      <c r="P1461">
        <v>0.05</v>
      </c>
      <c r="Q1461">
        <v>96</v>
      </c>
      <c r="R1461">
        <v>893</v>
      </c>
      <c r="S1461">
        <v>384</v>
      </c>
      <c r="T1461">
        <v>509</v>
      </c>
      <c r="U1461">
        <v>0.5699888017917133</v>
      </c>
      <c r="V1461" t="s">
        <v>42</v>
      </c>
    </row>
    <row r="1462" spans="1:22" x14ac:dyDescent="0.3">
      <c r="A1462" t="s">
        <v>1547</v>
      </c>
      <c r="B1462" s="33">
        <v>45286</v>
      </c>
      <c r="C1462">
        <v>2023</v>
      </c>
      <c r="D1462">
        <v>12</v>
      </c>
      <c r="E1462" t="s">
        <v>4615</v>
      </c>
      <c r="F1462" t="s">
        <v>4616</v>
      </c>
      <c r="G1462" t="s">
        <v>51</v>
      </c>
      <c r="H1462" t="s">
        <v>79</v>
      </c>
      <c r="I1462" t="s">
        <v>80</v>
      </c>
      <c r="J1462" t="s">
        <v>38</v>
      </c>
      <c r="K1462" t="s">
        <v>104</v>
      </c>
      <c r="L1462" t="s">
        <v>40</v>
      </c>
      <c r="M1462" t="s">
        <v>49</v>
      </c>
      <c r="N1462">
        <v>4</v>
      </c>
      <c r="O1462">
        <v>1380</v>
      </c>
      <c r="P1462">
        <v>0</v>
      </c>
      <c r="Q1462">
        <v>683</v>
      </c>
      <c r="R1462">
        <v>5520</v>
      </c>
      <c r="S1462">
        <v>2732</v>
      </c>
      <c r="T1462">
        <v>2788</v>
      </c>
      <c r="U1462">
        <v>0.50507246376811599</v>
      </c>
      <c r="V1462" t="s">
        <v>42</v>
      </c>
    </row>
    <row r="1463" spans="1:22" x14ac:dyDescent="0.3">
      <c r="A1463" t="s">
        <v>1678</v>
      </c>
      <c r="B1463" s="33">
        <v>45322</v>
      </c>
      <c r="C1463">
        <v>2024</v>
      </c>
      <c r="D1463">
        <v>1</v>
      </c>
      <c r="E1463" t="s">
        <v>4617</v>
      </c>
      <c r="F1463" t="s">
        <v>4618</v>
      </c>
      <c r="G1463" t="s">
        <v>51</v>
      </c>
      <c r="H1463" t="s">
        <v>52</v>
      </c>
      <c r="I1463" t="s">
        <v>53</v>
      </c>
      <c r="J1463" t="s">
        <v>81</v>
      </c>
      <c r="K1463" t="s">
        <v>130</v>
      </c>
      <c r="L1463" t="s">
        <v>40</v>
      </c>
      <c r="M1463" t="s">
        <v>49</v>
      </c>
      <c r="N1463">
        <v>2</v>
      </c>
      <c r="O1463">
        <v>13214</v>
      </c>
      <c r="P1463">
        <v>0.35</v>
      </c>
      <c r="Q1463">
        <v>8154</v>
      </c>
      <c r="R1463">
        <v>17178.2</v>
      </c>
      <c r="S1463">
        <v>16308</v>
      </c>
      <c r="T1463">
        <v>870.20000000000073</v>
      </c>
      <c r="U1463">
        <v>5.0657228347556829E-2</v>
      </c>
      <c r="V1463" t="s">
        <v>42</v>
      </c>
    </row>
    <row r="1464" spans="1:22" x14ac:dyDescent="0.3">
      <c r="A1464" t="s">
        <v>1549</v>
      </c>
      <c r="B1464" s="33">
        <v>45286</v>
      </c>
      <c r="C1464">
        <v>2023</v>
      </c>
      <c r="D1464">
        <v>12</v>
      </c>
      <c r="E1464" t="s">
        <v>4615</v>
      </c>
      <c r="F1464" t="s">
        <v>4616</v>
      </c>
      <c r="G1464" t="s">
        <v>51</v>
      </c>
      <c r="H1464" t="s">
        <v>79</v>
      </c>
      <c r="I1464" t="s">
        <v>80</v>
      </c>
      <c r="J1464" t="s">
        <v>46</v>
      </c>
      <c r="K1464" t="s">
        <v>47</v>
      </c>
      <c r="L1464" t="s">
        <v>48</v>
      </c>
      <c r="M1464" t="s">
        <v>49</v>
      </c>
      <c r="N1464">
        <v>4</v>
      </c>
      <c r="O1464">
        <v>486</v>
      </c>
      <c r="P1464">
        <v>0.1</v>
      </c>
      <c r="Q1464">
        <v>218</v>
      </c>
      <c r="R1464">
        <v>1749.6000000000001</v>
      </c>
      <c r="S1464">
        <v>872</v>
      </c>
      <c r="T1464">
        <v>877.60000000000014</v>
      </c>
      <c r="U1464">
        <v>0.50160036579789669</v>
      </c>
      <c r="V1464" t="s">
        <v>42</v>
      </c>
    </row>
    <row r="1465" spans="1:22" x14ac:dyDescent="0.3">
      <c r="A1465" t="s">
        <v>1550</v>
      </c>
      <c r="B1465" s="33">
        <v>45286</v>
      </c>
      <c r="C1465">
        <v>2023</v>
      </c>
      <c r="D1465">
        <v>12</v>
      </c>
      <c r="E1465" t="s">
        <v>4615</v>
      </c>
      <c r="F1465" t="s">
        <v>4616</v>
      </c>
      <c r="G1465" t="s">
        <v>51</v>
      </c>
      <c r="H1465" t="s">
        <v>52</v>
      </c>
      <c r="I1465" t="s">
        <v>53</v>
      </c>
      <c r="J1465" t="s">
        <v>38</v>
      </c>
      <c r="K1465" t="s">
        <v>75</v>
      </c>
      <c r="L1465" t="s">
        <v>76</v>
      </c>
      <c r="M1465" t="s">
        <v>49</v>
      </c>
      <c r="N1465">
        <v>1</v>
      </c>
      <c r="O1465">
        <v>11330</v>
      </c>
      <c r="P1465">
        <v>0</v>
      </c>
      <c r="Q1465">
        <v>8489</v>
      </c>
      <c r="R1465">
        <v>11330</v>
      </c>
      <c r="S1465">
        <v>8489</v>
      </c>
      <c r="T1465">
        <v>2841</v>
      </c>
      <c r="U1465">
        <v>0.25075022065313329</v>
      </c>
      <c r="V1465" t="s">
        <v>42</v>
      </c>
    </row>
    <row r="1466" spans="1:22" x14ac:dyDescent="0.3">
      <c r="A1466" t="s">
        <v>1676</v>
      </c>
      <c r="B1466" s="33">
        <v>45321</v>
      </c>
      <c r="C1466">
        <v>2024</v>
      </c>
      <c r="D1466">
        <v>1</v>
      </c>
      <c r="E1466" t="s">
        <v>4617</v>
      </c>
      <c r="F1466" t="s">
        <v>4618</v>
      </c>
      <c r="G1466" t="s">
        <v>51</v>
      </c>
      <c r="H1466" t="s">
        <v>52</v>
      </c>
      <c r="I1466" t="s">
        <v>53</v>
      </c>
      <c r="J1466" t="s">
        <v>54</v>
      </c>
      <c r="K1466" t="s">
        <v>84</v>
      </c>
      <c r="L1466" t="s">
        <v>40</v>
      </c>
      <c r="M1466" t="s">
        <v>49</v>
      </c>
      <c r="N1466">
        <v>2</v>
      </c>
      <c r="O1466">
        <v>2204</v>
      </c>
      <c r="P1466">
        <v>0.05</v>
      </c>
      <c r="Q1466">
        <v>1101</v>
      </c>
      <c r="R1466">
        <v>4187.5999999999995</v>
      </c>
      <c r="S1466">
        <v>2202</v>
      </c>
      <c r="T1466">
        <v>1985.5999999999995</v>
      </c>
      <c r="U1466">
        <v>0.47416181106122834</v>
      </c>
      <c r="V1466" t="s">
        <v>42</v>
      </c>
    </row>
    <row r="1467" spans="1:22" x14ac:dyDescent="0.3">
      <c r="A1467" t="s">
        <v>1552</v>
      </c>
      <c r="B1467" s="33">
        <v>45286</v>
      </c>
      <c r="C1467">
        <v>2023</v>
      </c>
      <c r="D1467">
        <v>12</v>
      </c>
      <c r="E1467" t="s">
        <v>4615</v>
      </c>
      <c r="F1467" t="s">
        <v>4616</v>
      </c>
      <c r="G1467" t="s">
        <v>51</v>
      </c>
      <c r="H1467" t="s">
        <v>106</v>
      </c>
      <c r="I1467" t="s">
        <v>107</v>
      </c>
      <c r="J1467" t="s">
        <v>46</v>
      </c>
      <c r="K1467" t="s">
        <v>47</v>
      </c>
      <c r="L1467" t="s">
        <v>76</v>
      </c>
      <c r="M1467" t="s">
        <v>56</v>
      </c>
      <c r="N1467">
        <v>5</v>
      </c>
      <c r="O1467">
        <v>421</v>
      </c>
      <c r="P1467">
        <v>0</v>
      </c>
      <c r="Q1467">
        <v>191</v>
      </c>
      <c r="R1467">
        <v>2105</v>
      </c>
      <c r="S1467">
        <v>955</v>
      </c>
      <c r="T1467">
        <v>1150</v>
      </c>
      <c r="U1467">
        <v>0.54631828978622332</v>
      </c>
      <c r="V1467" t="s">
        <v>42</v>
      </c>
    </row>
    <row r="1468" spans="1:22" x14ac:dyDescent="0.3">
      <c r="A1468" t="s">
        <v>1553</v>
      </c>
      <c r="B1468" s="33">
        <v>45287</v>
      </c>
      <c r="C1468">
        <v>2023</v>
      </c>
      <c r="D1468">
        <v>12</v>
      </c>
      <c r="E1468" t="s">
        <v>4615</v>
      </c>
      <c r="F1468" t="s">
        <v>4616</v>
      </c>
      <c r="G1468" t="s">
        <v>51</v>
      </c>
      <c r="H1468" t="s">
        <v>106</v>
      </c>
      <c r="I1468" t="s">
        <v>107</v>
      </c>
      <c r="J1468" t="s">
        <v>46</v>
      </c>
      <c r="K1468" t="s">
        <v>89</v>
      </c>
      <c r="L1468" t="s">
        <v>40</v>
      </c>
      <c r="M1468" t="s">
        <v>56</v>
      </c>
      <c r="N1468">
        <v>2</v>
      </c>
      <c r="O1468">
        <v>1984</v>
      </c>
      <c r="P1468">
        <v>0.05</v>
      </c>
      <c r="Q1468">
        <v>1147</v>
      </c>
      <c r="R1468">
        <v>3769.6</v>
      </c>
      <c r="S1468">
        <v>2294</v>
      </c>
      <c r="T1468">
        <v>1475.6</v>
      </c>
      <c r="U1468">
        <v>0.3914473684210526</v>
      </c>
      <c r="V1468" t="s">
        <v>42</v>
      </c>
    </row>
    <row r="1469" spans="1:22" x14ac:dyDescent="0.3">
      <c r="A1469" t="s">
        <v>1554</v>
      </c>
      <c r="B1469" s="33">
        <v>45287</v>
      </c>
      <c r="C1469">
        <v>2023</v>
      </c>
      <c r="D1469">
        <v>12</v>
      </c>
      <c r="E1469" t="s">
        <v>4615</v>
      </c>
      <c r="F1469" t="s">
        <v>4616</v>
      </c>
      <c r="G1469" t="s">
        <v>51</v>
      </c>
      <c r="H1469" t="s">
        <v>79</v>
      </c>
      <c r="I1469" t="s">
        <v>80</v>
      </c>
      <c r="J1469" t="s">
        <v>46</v>
      </c>
      <c r="K1469" t="s">
        <v>89</v>
      </c>
      <c r="L1469" t="s">
        <v>48</v>
      </c>
      <c r="M1469" t="s">
        <v>41</v>
      </c>
      <c r="N1469">
        <v>2</v>
      </c>
      <c r="O1469">
        <v>2048</v>
      </c>
      <c r="P1469">
        <v>0.2</v>
      </c>
      <c r="Q1469">
        <v>1163</v>
      </c>
      <c r="R1469">
        <v>3276.8</v>
      </c>
      <c r="S1469">
        <v>2326</v>
      </c>
      <c r="T1469">
        <v>950.80000000000018</v>
      </c>
      <c r="U1469">
        <v>0.29016113281250006</v>
      </c>
      <c r="V1469" t="s">
        <v>120</v>
      </c>
    </row>
    <row r="1470" spans="1:22" x14ac:dyDescent="0.3">
      <c r="A1470" t="s">
        <v>1555</v>
      </c>
      <c r="B1470" s="33">
        <v>45287</v>
      </c>
      <c r="C1470">
        <v>2023</v>
      </c>
      <c r="D1470">
        <v>12</v>
      </c>
      <c r="E1470" t="s">
        <v>4615</v>
      </c>
      <c r="F1470" t="s">
        <v>4616</v>
      </c>
      <c r="G1470" t="s">
        <v>51</v>
      </c>
      <c r="H1470" t="s">
        <v>106</v>
      </c>
      <c r="I1470" t="s">
        <v>107</v>
      </c>
      <c r="J1470" t="s">
        <v>46</v>
      </c>
      <c r="K1470" t="s">
        <v>61</v>
      </c>
      <c r="L1470" t="s">
        <v>40</v>
      </c>
      <c r="M1470" t="s">
        <v>56</v>
      </c>
      <c r="N1470">
        <v>1</v>
      </c>
      <c r="O1470">
        <v>270</v>
      </c>
      <c r="P1470">
        <v>0</v>
      </c>
      <c r="Q1470">
        <v>115</v>
      </c>
      <c r="R1470">
        <v>270</v>
      </c>
      <c r="S1470">
        <v>115</v>
      </c>
      <c r="T1470">
        <v>155</v>
      </c>
      <c r="U1470">
        <v>0.57407407407407407</v>
      </c>
      <c r="V1470" t="s">
        <v>42</v>
      </c>
    </row>
    <row r="1471" spans="1:22" x14ac:dyDescent="0.3">
      <c r="A1471" t="s">
        <v>1669</v>
      </c>
      <c r="B1471" s="33">
        <v>45319</v>
      </c>
      <c r="C1471">
        <v>2024</v>
      </c>
      <c r="D1471">
        <v>1</v>
      </c>
      <c r="E1471" t="s">
        <v>4617</v>
      </c>
      <c r="F1471" t="s">
        <v>4618</v>
      </c>
      <c r="G1471" t="s">
        <v>51</v>
      </c>
      <c r="H1471" t="s">
        <v>106</v>
      </c>
      <c r="I1471" t="s">
        <v>107</v>
      </c>
      <c r="J1471" t="s">
        <v>38</v>
      </c>
      <c r="K1471" t="s">
        <v>75</v>
      </c>
      <c r="L1471" t="s">
        <v>40</v>
      </c>
      <c r="M1471" t="s">
        <v>49</v>
      </c>
      <c r="N1471">
        <v>2</v>
      </c>
      <c r="O1471">
        <v>10815</v>
      </c>
      <c r="P1471">
        <v>0.15</v>
      </c>
      <c r="Q1471">
        <v>8067</v>
      </c>
      <c r="R1471">
        <v>18385.5</v>
      </c>
      <c r="S1471">
        <v>16134</v>
      </c>
      <c r="T1471">
        <v>2251.5</v>
      </c>
      <c r="U1471">
        <v>0.12246063473933262</v>
      </c>
      <c r="V1471" t="s">
        <v>42</v>
      </c>
    </row>
    <row r="1472" spans="1:22" x14ac:dyDescent="0.3">
      <c r="A1472" t="s">
        <v>1557</v>
      </c>
      <c r="B1472" s="33">
        <v>45287</v>
      </c>
      <c r="C1472">
        <v>2023</v>
      </c>
      <c r="D1472">
        <v>12</v>
      </c>
      <c r="E1472" t="s">
        <v>4615</v>
      </c>
      <c r="F1472" t="s">
        <v>4616</v>
      </c>
      <c r="G1472" t="s">
        <v>51</v>
      </c>
      <c r="H1472" t="s">
        <v>106</v>
      </c>
      <c r="I1472" t="s">
        <v>107</v>
      </c>
      <c r="J1472" t="s">
        <v>46</v>
      </c>
      <c r="K1472" t="s">
        <v>66</v>
      </c>
      <c r="L1472" t="s">
        <v>76</v>
      </c>
      <c r="M1472" t="s">
        <v>41</v>
      </c>
      <c r="N1472">
        <v>2</v>
      </c>
      <c r="O1472">
        <v>292</v>
      </c>
      <c r="P1472">
        <v>0.15</v>
      </c>
      <c r="Q1472">
        <v>119</v>
      </c>
      <c r="R1472">
        <v>496.4</v>
      </c>
      <c r="S1472">
        <v>238</v>
      </c>
      <c r="T1472">
        <v>258.39999999999998</v>
      </c>
      <c r="U1472">
        <v>0.52054794520547942</v>
      </c>
      <c r="V1472" t="s">
        <v>42</v>
      </c>
    </row>
    <row r="1473" spans="1:22" x14ac:dyDescent="0.3">
      <c r="A1473" t="s">
        <v>1664</v>
      </c>
      <c r="B1473" s="33">
        <v>45318</v>
      </c>
      <c r="C1473">
        <v>2024</v>
      </c>
      <c r="D1473">
        <v>1</v>
      </c>
      <c r="E1473" t="s">
        <v>4617</v>
      </c>
      <c r="F1473" t="s">
        <v>4618</v>
      </c>
      <c r="G1473" t="s">
        <v>51</v>
      </c>
      <c r="H1473" t="s">
        <v>79</v>
      </c>
      <c r="I1473" t="s">
        <v>80</v>
      </c>
      <c r="J1473" t="s">
        <v>46</v>
      </c>
      <c r="K1473" t="s">
        <v>66</v>
      </c>
      <c r="L1473" t="s">
        <v>40</v>
      </c>
      <c r="M1473" t="s">
        <v>49</v>
      </c>
      <c r="N1473">
        <v>2</v>
      </c>
      <c r="O1473">
        <v>319</v>
      </c>
      <c r="P1473">
        <v>0.15</v>
      </c>
      <c r="Q1473">
        <v>131</v>
      </c>
      <c r="R1473">
        <v>542.29999999999995</v>
      </c>
      <c r="S1473">
        <v>262</v>
      </c>
      <c r="T1473">
        <v>280.29999999999995</v>
      </c>
      <c r="U1473">
        <v>0.51687257975290424</v>
      </c>
      <c r="V1473" t="s">
        <v>120</v>
      </c>
    </row>
    <row r="1474" spans="1:22" x14ac:dyDescent="0.3">
      <c r="A1474" t="s">
        <v>1559</v>
      </c>
      <c r="B1474" s="33">
        <v>45288</v>
      </c>
      <c r="C1474">
        <v>2023</v>
      </c>
      <c r="D1474">
        <v>12</v>
      </c>
      <c r="E1474" t="s">
        <v>4615</v>
      </c>
      <c r="F1474" t="s">
        <v>4616</v>
      </c>
      <c r="G1474" t="s">
        <v>51</v>
      </c>
      <c r="H1474" t="s">
        <v>79</v>
      </c>
      <c r="I1474" t="s">
        <v>80</v>
      </c>
      <c r="J1474" t="s">
        <v>46</v>
      </c>
      <c r="K1474" t="s">
        <v>61</v>
      </c>
      <c r="L1474" t="s">
        <v>76</v>
      </c>
      <c r="M1474" t="s">
        <v>49</v>
      </c>
      <c r="N1474">
        <v>1</v>
      </c>
      <c r="O1474">
        <v>226</v>
      </c>
      <c r="P1474">
        <v>0.1</v>
      </c>
      <c r="Q1474">
        <v>96</v>
      </c>
      <c r="R1474">
        <v>203.4</v>
      </c>
      <c r="S1474">
        <v>96</v>
      </c>
      <c r="T1474">
        <v>107.4</v>
      </c>
      <c r="U1474">
        <v>0.528023598820059</v>
      </c>
      <c r="V1474" t="s">
        <v>42</v>
      </c>
    </row>
    <row r="1475" spans="1:22" x14ac:dyDescent="0.3">
      <c r="A1475" t="s">
        <v>1659</v>
      </c>
      <c r="B1475" s="33">
        <v>45317</v>
      </c>
      <c r="C1475">
        <v>2024</v>
      </c>
      <c r="D1475">
        <v>1</v>
      </c>
      <c r="E1475" t="s">
        <v>4617</v>
      </c>
      <c r="F1475" t="s">
        <v>4618</v>
      </c>
      <c r="G1475" t="s">
        <v>51</v>
      </c>
      <c r="H1475" t="s">
        <v>106</v>
      </c>
      <c r="I1475" t="s">
        <v>107</v>
      </c>
      <c r="J1475" t="s">
        <v>46</v>
      </c>
      <c r="K1475" t="s">
        <v>89</v>
      </c>
      <c r="L1475" t="s">
        <v>40</v>
      </c>
      <c r="M1475" t="s">
        <v>56</v>
      </c>
      <c r="N1475">
        <v>1</v>
      </c>
      <c r="O1475">
        <v>2281</v>
      </c>
      <c r="P1475">
        <v>0.1</v>
      </c>
      <c r="Q1475">
        <v>1347</v>
      </c>
      <c r="R1475">
        <v>2052.9</v>
      </c>
      <c r="S1475">
        <v>1347</v>
      </c>
      <c r="T1475">
        <v>705.90000000000009</v>
      </c>
      <c r="U1475">
        <v>0.34385503434166304</v>
      </c>
      <c r="V1475" t="s">
        <v>42</v>
      </c>
    </row>
    <row r="1476" spans="1:22" x14ac:dyDescent="0.3">
      <c r="A1476" t="s">
        <v>1561</v>
      </c>
      <c r="B1476" s="33">
        <v>45288</v>
      </c>
      <c r="C1476">
        <v>2023</v>
      </c>
      <c r="D1476">
        <v>12</v>
      </c>
      <c r="E1476" t="s">
        <v>4615</v>
      </c>
      <c r="F1476" t="s">
        <v>4616</v>
      </c>
      <c r="G1476" t="s">
        <v>51</v>
      </c>
      <c r="H1476" t="s">
        <v>79</v>
      </c>
      <c r="I1476" t="s">
        <v>80</v>
      </c>
      <c r="J1476" t="s">
        <v>46</v>
      </c>
      <c r="K1476" t="s">
        <v>66</v>
      </c>
      <c r="L1476" t="s">
        <v>76</v>
      </c>
      <c r="M1476" t="s">
        <v>41</v>
      </c>
      <c r="N1476">
        <v>4</v>
      </c>
      <c r="O1476">
        <v>313</v>
      </c>
      <c r="P1476">
        <v>0.05</v>
      </c>
      <c r="Q1476">
        <v>122</v>
      </c>
      <c r="R1476">
        <v>1189.3999999999999</v>
      </c>
      <c r="S1476">
        <v>488</v>
      </c>
      <c r="T1476">
        <v>701.39999999999986</v>
      </c>
      <c r="U1476">
        <v>0.58970909702370944</v>
      </c>
      <c r="V1476" t="s">
        <v>42</v>
      </c>
    </row>
    <row r="1477" spans="1:22" x14ac:dyDescent="0.3">
      <c r="A1477" t="s">
        <v>1562</v>
      </c>
      <c r="B1477" s="33">
        <v>45288</v>
      </c>
      <c r="C1477">
        <v>2023</v>
      </c>
      <c r="D1477">
        <v>12</v>
      </c>
      <c r="E1477" t="s">
        <v>4615</v>
      </c>
      <c r="F1477" t="s">
        <v>4616</v>
      </c>
      <c r="G1477" t="s">
        <v>51</v>
      </c>
      <c r="H1477" t="s">
        <v>79</v>
      </c>
      <c r="I1477" t="s">
        <v>80</v>
      </c>
      <c r="J1477" t="s">
        <v>46</v>
      </c>
      <c r="K1477" t="s">
        <v>66</v>
      </c>
      <c r="L1477" t="s">
        <v>40</v>
      </c>
      <c r="M1477" t="s">
        <v>49</v>
      </c>
      <c r="N1477">
        <v>4</v>
      </c>
      <c r="O1477">
        <v>301</v>
      </c>
      <c r="P1477">
        <v>0</v>
      </c>
      <c r="Q1477">
        <v>118</v>
      </c>
      <c r="R1477">
        <v>1204</v>
      </c>
      <c r="S1477">
        <v>472</v>
      </c>
      <c r="T1477">
        <v>732</v>
      </c>
      <c r="U1477">
        <v>0.60797342192691028</v>
      </c>
      <c r="V1477" t="s">
        <v>42</v>
      </c>
    </row>
    <row r="1478" spans="1:22" x14ac:dyDescent="0.3">
      <c r="A1478" t="s">
        <v>1563</v>
      </c>
      <c r="B1478" s="33">
        <v>45288</v>
      </c>
      <c r="C1478">
        <v>2023</v>
      </c>
      <c r="D1478">
        <v>12</v>
      </c>
      <c r="E1478" t="s">
        <v>4615</v>
      </c>
      <c r="F1478" t="s">
        <v>4616</v>
      </c>
      <c r="G1478" t="s">
        <v>51</v>
      </c>
      <c r="H1478" t="s">
        <v>79</v>
      </c>
      <c r="I1478" t="s">
        <v>80</v>
      </c>
      <c r="J1478" t="s">
        <v>38</v>
      </c>
      <c r="K1478" t="s">
        <v>104</v>
      </c>
      <c r="L1478" t="s">
        <v>40</v>
      </c>
      <c r="M1478" t="s">
        <v>56</v>
      </c>
      <c r="N1478">
        <v>2</v>
      </c>
      <c r="O1478">
        <v>1589</v>
      </c>
      <c r="P1478">
        <v>0</v>
      </c>
      <c r="Q1478">
        <v>801</v>
      </c>
      <c r="R1478">
        <v>3178</v>
      </c>
      <c r="S1478">
        <v>1602</v>
      </c>
      <c r="T1478">
        <v>1576</v>
      </c>
      <c r="U1478">
        <v>0.49590937696664567</v>
      </c>
      <c r="V1478" t="s">
        <v>42</v>
      </c>
    </row>
    <row r="1479" spans="1:22" x14ac:dyDescent="0.3">
      <c r="A1479" t="s">
        <v>1658</v>
      </c>
      <c r="B1479" s="33">
        <v>45317</v>
      </c>
      <c r="C1479">
        <v>2024</v>
      </c>
      <c r="D1479">
        <v>1</v>
      </c>
      <c r="E1479" t="s">
        <v>4617</v>
      </c>
      <c r="F1479" t="s">
        <v>4618</v>
      </c>
      <c r="G1479" t="s">
        <v>51</v>
      </c>
      <c r="H1479" t="s">
        <v>52</v>
      </c>
      <c r="I1479" t="s">
        <v>53</v>
      </c>
      <c r="J1479" t="s">
        <v>46</v>
      </c>
      <c r="K1479" t="s">
        <v>61</v>
      </c>
      <c r="L1479" t="s">
        <v>40</v>
      </c>
      <c r="M1479" t="s">
        <v>49</v>
      </c>
      <c r="N1479">
        <v>2</v>
      </c>
      <c r="O1479">
        <v>242</v>
      </c>
      <c r="P1479">
        <v>0</v>
      </c>
      <c r="Q1479">
        <v>101</v>
      </c>
      <c r="R1479">
        <v>484</v>
      </c>
      <c r="S1479">
        <v>202</v>
      </c>
      <c r="T1479">
        <v>282</v>
      </c>
      <c r="U1479">
        <v>0.5826446280991735</v>
      </c>
      <c r="V1479" t="s">
        <v>42</v>
      </c>
    </row>
    <row r="1480" spans="1:22" x14ac:dyDescent="0.3">
      <c r="A1480" t="s">
        <v>1565</v>
      </c>
      <c r="B1480" s="33">
        <v>45289</v>
      </c>
      <c r="C1480">
        <v>2023</v>
      </c>
      <c r="D1480">
        <v>12</v>
      </c>
      <c r="E1480" t="s">
        <v>4615</v>
      </c>
      <c r="F1480" t="s">
        <v>4616</v>
      </c>
      <c r="G1480" t="s">
        <v>51</v>
      </c>
      <c r="H1480" t="s">
        <v>106</v>
      </c>
      <c r="I1480" t="s">
        <v>107</v>
      </c>
      <c r="J1480" t="s">
        <v>54</v>
      </c>
      <c r="K1480" t="s">
        <v>84</v>
      </c>
      <c r="L1480" t="s">
        <v>40</v>
      </c>
      <c r="M1480" t="s">
        <v>49</v>
      </c>
      <c r="N1480">
        <v>2</v>
      </c>
      <c r="O1480">
        <v>2230</v>
      </c>
      <c r="P1480">
        <v>0.05</v>
      </c>
      <c r="Q1480">
        <v>1147</v>
      </c>
      <c r="R1480">
        <v>4237</v>
      </c>
      <c r="S1480">
        <v>2294</v>
      </c>
      <c r="T1480">
        <v>1943</v>
      </c>
      <c r="U1480">
        <v>0.45857918338447012</v>
      </c>
      <c r="V1480" t="s">
        <v>42</v>
      </c>
    </row>
    <row r="1481" spans="1:22" x14ac:dyDescent="0.3">
      <c r="A1481" t="s">
        <v>1656</v>
      </c>
      <c r="B1481" s="33">
        <v>45316</v>
      </c>
      <c r="C1481">
        <v>2024</v>
      </c>
      <c r="D1481">
        <v>1</v>
      </c>
      <c r="E1481" t="s">
        <v>4617</v>
      </c>
      <c r="F1481" t="s">
        <v>4618</v>
      </c>
      <c r="G1481" t="s">
        <v>51</v>
      </c>
      <c r="H1481" t="s">
        <v>52</v>
      </c>
      <c r="I1481" t="s">
        <v>53</v>
      </c>
      <c r="J1481" t="s">
        <v>81</v>
      </c>
      <c r="K1481" t="s">
        <v>146</v>
      </c>
      <c r="L1481" t="s">
        <v>48</v>
      </c>
      <c r="M1481" t="s">
        <v>41</v>
      </c>
      <c r="N1481">
        <v>1</v>
      </c>
      <c r="O1481">
        <v>8496</v>
      </c>
      <c r="P1481">
        <v>0.25</v>
      </c>
      <c r="Q1481">
        <v>5186</v>
      </c>
      <c r="R1481">
        <v>6372</v>
      </c>
      <c r="S1481">
        <v>5186</v>
      </c>
      <c r="T1481">
        <v>1186</v>
      </c>
      <c r="U1481">
        <v>0.18612680477087257</v>
      </c>
      <c r="V1481" t="s">
        <v>42</v>
      </c>
    </row>
    <row r="1482" spans="1:22" x14ac:dyDescent="0.3">
      <c r="A1482" t="s">
        <v>1567</v>
      </c>
      <c r="B1482" s="33">
        <v>45289</v>
      </c>
      <c r="C1482">
        <v>2023</v>
      </c>
      <c r="D1482">
        <v>12</v>
      </c>
      <c r="E1482" t="s">
        <v>4615</v>
      </c>
      <c r="F1482" t="s">
        <v>4616</v>
      </c>
      <c r="G1482" t="s">
        <v>51</v>
      </c>
      <c r="H1482" t="s">
        <v>79</v>
      </c>
      <c r="I1482" t="s">
        <v>80</v>
      </c>
      <c r="J1482" t="s">
        <v>46</v>
      </c>
      <c r="K1482" t="s">
        <v>89</v>
      </c>
      <c r="L1482" t="s">
        <v>76</v>
      </c>
      <c r="M1482" t="s">
        <v>41</v>
      </c>
      <c r="N1482">
        <v>1</v>
      </c>
      <c r="O1482">
        <v>2219</v>
      </c>
      <c r="P1482">
        <v>0.05</v>
      </c>
      <c r="Q1482">
        <v>1251</v>
      </c>
      <c r="R1482">
        <v>2108.0499999999997</v>
      </c>
      <c r="S1482">
        <v>1251</v>
      </c>
      <c r="T1482">
        <v>857.04999999999973</v>
      </c>
      <c r="U1482">
        <v>0.4065605654514835</v>
      </c>
      <c r="V1482" t="s">
        <v>42</v>
      </c>
    </row>
    <row r="1483" spans="1:22" x14ac:dyDescent="0.3">
      <c r="A1483" t="s">
        <v>1655</v>
      </c>
      <c r="B1483" s="33">
        <v>45315</v>
      </c>
      <c r="C1483">
        <v>2024</v>
      </c>
      <c r="D1483">
        <v>1</v>
      </c>
      <c r="E1483" t="s">
        <v>4617</v>
      </c>
      <c r="F1483" t="s">
        <v>4618</v>
      </c>
      <c r="G1483" t="s">
        <v>51</v>
      </c>
      <c r="H1483" t="s">
        <v>79</v>
      </c>
      <c r="I1483" t="s">
        <v>80</v>
      </c>
      <c r="J1483" t="s">
        <v>54</v>
      </c>
      <c r="K1483" t="s">
        <v>55</v>
      </c>
      <c r="L1483" t="s">
        <v>48</v>
      </c>
      <c r="M1483" t="s">
        <v>49</v>
      </c>
      <c r="N1483">
        <v>4</v>
      </c>
      <c r="O1483">
        <v>2730</v>
      </c>
      <c r="P1483">
        <v>0</v>
      </c>
      <c r="Q1483">
        <v>1657</v>
      </c>
      <c r="R1483">
        <v>10920</v>
      </c>
      <c r="S1483">
        <v>6628</v>
      </c>
      <c r="T1483">
        <v>4292</v>
      </c>
      <c r="U1483">
        <v>0.39304029304029303</v>
      </c>
      <c r="V1483" t="s">
        <v>42</v>
      </c>
    </row>
    <row r="1484" spans="1:22" x14ac:dyDescent="0.3">
      <c r="A1484" t="s">
        <v>1569</v>
      </c>
      <c r="B1484" s="33">
        <v>45290</v>
      </c>
      <c r="C1484">
        <v>2023</v>
      </c>
      <c r="D1484">
        <v>12</v>
      </c>
      <c r="E1484" t="s">
        <v>4615</v>
      </c>
      <c r="F1484" t="s">
        <v>4616</v>
      </c>
      <c r="G1484" t="s">
        <v>51</v>
      </c>
      <c r="H1484" t="s">
        <v>79</v>
      </c>
      <c r="I1484" t="s">
        <v>80</v>
      </c>
      <c r="J1484" t="s">
        <v>38</v>
      </c>
      <c r="K1484" t="s">
        <v>104</v>
      </c>
      <c r="L1484" t="s">
        <v>76</v>
      </c>
      <c r="M1484" t="s">
        <v>41</v>
      </c>
      <c r="N1484">
        <v>1</v>
      </c>
      <c r="O1484">
        <v>1524</v>
      </c>
      <c r="P1484">
        <v>0.1</v>
      </c>
      <c r="Q1484">
        <v>752</v>
      </c>
      <c r="R1484">
        <v>1371.6000000000001</v>
      </c>
      <c r="S1484">
        <v>752</v>
      </c>
      <c r="T1484">
        <v>619.60000000000014</v>
      </c>
      <c r="U1484">
        <v>0.45173519976669591</v>
      </c>
      <c r="V1484" t="s">
        <v>42</v>
      </c>
    </row>
    <row r="1485" spans="1:22" x14ac:dyDescent="0.3">
      <c r="A1485" t="s">
        <v>1651</v>
      </c>
      <c r="B1485" s="33">
        <v>45314</v>
      </c>
      <c r="C1485">
        <v>2024</v>
      </c>
      <c r="D1485">
        <v>1</v>
      </c>
      <c r="E1485" t="s">
        <v>4617</v>
      </c>
      <c r="F1485" t="s">
        <v>4618</v>
      </c>
      <c r="G1485" t="s">
        <v>51</v>
      </c>
      <c r="H1485" t="s">
        <v>52</v>
      </c>
      <c r="I1485" t="s">
        <v>53</v>
      </c>
      <c r="J1485" t="s">
        <v>46</v>
      </c>
      <c r="K1485" t="s">
        <v>61</v>
      </c>
      <c r="L1485" t="s">
        <v>76</v>
      </c>
      <c r="M1485" t="s">
        <v>41</v>
      </c>
      <c r="N1485">
        <v>2</v>
      </c>
      <c r="O1485">
        <v>259</v>
      </c>
      <c r="P1485">
        <v>0.1</v>
      </c>
      <c r="Q1485">
        <v>108</v>
      </c>
      <c r="R1485">
        <v>466.2</v>
      </c>
      <c r="S1485">
        <v>216</v>
      </c>
      <c r="T1485">
        <v>250.2</v>
      </c>
      <c r="U1485">
        <v>0.53667953667953672</v>
      </c>
      <c r="V1485" t="s">
        <v>42</v>
      </c>
    </row>
    <row r="1486" spans="1:22" x14ac:dyDescent="0.3">
      <c r="A1486" t="s">
        <v>1649</v>
      </c>
      <c r="B1486" s="33">
        <v>45314</v>
      </c>
      <c r="C1486">
        <v>2024</v>
      </c>
      <c r="D1486">
        <v>1</v>
      </c>
      <c r="E1486" t="s">
        <v>4617</v>
      </c>
      <c r="F1486" t="s">
        <v>4618</v>
      </c>
      <c r="G1486" t="s">
        <v>51</v>
      </c>
      <c r="H1486" t="s">
        <v>79</v>
      </c>
      <c r="I1486" t="s">
        <v>80</v>
      </c>
      <c r="J1486" t="s">
        <v>38</v>
      </c>
      <c r="K1486" t="s">
        <v>104</v>
      </c>
      <c r="L1486" t="s">
        <v>76</v>
      </c>
      <c r="M1486" t="s">
        <v>56</v>
      </c>
      <c r="N1486">
        <v>5</v>
      </c>
      <c r="O1486">
        <v>1641</v>
      </c>
      <c r="P1486">
        <v>0</v>
      </c>
      <c r="Q1486">
        <v>804</v>
      </c>
      <c r="R1486">
        <v>8205</v>
      </c>
      <c r="S1486">
        <v>4020</v>
      </c>
      <c r="T1486">
        <v>4185</v>
      </c>
      <c r="U1486">
        <v>0.51005484460694694</v>
      </c>
      <c r="V1486" t="s">
        <v>42</v>
      </c>
    </row>
    <row r="1487" spans="1:22" x14ac:dyDescent="0.3">
      <c r="A1487" t="s">
        <v>1572</v>
      </c>
      <c r="B1487" s="33">
        <v>45291</v>
      </c>
      <c r="C1487">
        <v>2023</v>
      </c>
      <c r="D1487">
        <v>12</v>
      </c>
      <c r="E1487" t="s">
        <v>4615</v>
      </c>
      <c r="F1487" t="s">
        <v>4616</v>
      </c>
      <c r="G1487" t="s">
        <v>51</v>
      </c>
      <c r="H1487" t="s">
        <v>106</v>
      </c>
      <c r="I1487" t="s">
        <v>107</v>
      </c>
      <c r="J1487" t="s">
        <v>38</v>
      </c>
      <c r="K1487" t="s">
        <v>118</v>
      </c>
      <c r="L1487" t="s">
        <v>40</v>
      </c>
      <c r="M1487" t="s">
        <v>41</v>
      </c>
      <c r="N1487">
        <v>3</v>
      </c>
      <c r="O1487">
        <v>19640</v>
      </c>
      <c r="P1487">
        <v>0.2</v>
      </c>
      <c r="Q1487">
        <v>15399</v>
      </c>
      <c r="R1487">
        <v>47136</v>
      </c>
      <c r="S1487">
        <v>46197</v>
      </c>
      <c r="T1487">
        <v>939</v>
      </c>
      <c r="U1487">
        <v>1.9921079429735235E-2</v>
      </c>
      <c r="V1487" t="s">
        <v>42</v>
      </c>
    </row>
    <row r="1488" spans="1:22" x14ac:dyDescent="0.3">
      <c r="A1488" t="s">
        <v>1645</v>
      </c>
      <c r="B1488" s="33">
        <v>45312</v>
      </c>
      <c r="C1488">
        <v>2024</v>
      </c>
      <c r="D1488">
        <v>1</v>
      </c>
      <c r="E1488" t="s">
        <v>4617</v>
      </c>
      <c r="F1488" t="s">
        <v>4618</v>
      </c>
      <c r="G1488" t="s">
        <v>51</v>
      </c>
      <c r="H1488" t="s">
        <v>79</v>
      </c>
      <c r="I1488" t="s">
        <v>80</v>
      </c>
      <c r="J1488" t="s">
        <v>38</v>
      </c>
      <c r="K1488" t="s">
        <v>118</v>
      </c>
      <c r="L1488" t="s">
        <v>48</v>
      </c>
      <c r="M1488" t="s">
        <v>49</v>
      </c>
      <c r="N1488">
        <v>1</v>
      </c>
      <c r="O1488">
        <v>18084</v>
      </c>
      <c r="P1488">
        <v>0.05</v>
      </c>
      <c r="Q1488">
        <v>13746</v>
      </c>
      <c r="R1488">
        <v>17179.8</v>
      </c>
      <c r="S1488">
        <v>13746</v>
      </c>
      <c r="T1488">
        <v>3433.7999999999993</v>
      </c>
      <c r="U1488">
        <v>0.1998742709461111</v>
      </c>
      <c r="V1488" t="s">
        <v>42</v>
      </c>
    </row>
    <row r="1489" spans="1:22" x14ac:dyDescent="0.3">
      <c r="A1489" t="s">
        <v>1642</v>
      </c>
      <c r="B1489" s="33">
        <v>45311</v>
      </c>
      <c r="C1489">
        <v>2024</v>
      </c>
      <c r="D1489">
        <v>1</v>
      </c>
      <c r="E1489" t="s">
        <v>4617</v>
      </c>
      <c r="F1489" t="s">
        <v>4618</v>
      </c>
      <c r="G1489" t="s">
        <v>51</v>
      </c>
      <c r="H1489" t="s">
        <v>79</v>
      </c>
      <c r="I1489" t="s">
        <v>80</v>
      </c>
      <c r="J1489" t="s">
        <v>81</v>
      </c>
      <c r="K1489" t="s">
        <v>130</v>
      </c>
      <c r="L1489" t="s">
        <v>48</v>
      </c>
      <c r="M1489" t="s">
        <v>41</v>
      </c>
      <c r="N1489">
        <v>1</v>
      </c>
      <c r="O1489">
        <v>14724</v>
      </c>
      <c r="P1489">
        <v>0.35</v>
      </c>
      <c r="Q1489">
        <v>9075</v>
      </c>
      <c r="R1489">
        <v>9570.6</v>
      </c>
      <c r="S1489">
        <v>9075</v>
      </c>
      <c r="T1489">
        <v>495.60000000000036</v>
      </c>
      <c r="U1489">
        <v>5.1783587235910013E-2</v>
      </c>
      <c r="V1489" t="s">
        <v>42</v>
      </c>
    </row>
    <row r="1490" spans="1:22" x14ac:dyDescent="0.3">
      <c r="A1490" t="s">
        <v>1638</v>
      </c>
      <c r="B1490" s="33">
        <v>45310</v>
      </c>
      <c r="C1490">
        <v>2024</v>
      </c>
      <c r="D1490">
        <v>1</v>
      </c>
      <c r="E1490" t="s">
        <v>4617</v>
      </c>
      <c r="F1490" t="s">
        <v>4618</v>
      </c>
      <c r="G1490" t="s">
        <v>51</v>
      </c>
      <c r="H1490" t="s">
        <v>106</v>
      </c>
      <c r="I1490" t="s">
        <v>107</v>
      </c>
      <c r="J1490" t="s">
        <v>54</v>
      </c>
      <c r="K1490" t="s">
        <v>99</v>
      </c>
      <c r="L1490" t="s">
        <v>76</v>
      </c>
      <c r="M1490" t="s">
        <v>56</v>
      </c>
      <c r="N1490">
        <v>3</v>
      </c>
      <c r="O1490">
        <v>1962</v>
      </c>
      <c r="P1490">
        <v>0</v>
      </c>
      <c r="Q1490">
        <v>1003</v>
      </c>
      <c r="R1490">
        <v>5886</v>
      </c>
      <c r="S1490">
        <v>3009</v>
      </c>
      <c r="T1490">
        <v>2877</v>
      </c>
      <c r="U1490">
        <v>0.48878695208970441</v>
      </c>
      <c r="V1490" t="s">
        <v>42</v>
      </c>
    </row>
    <row r="1491" spans="1:22" x14ac:dyDescent="0.3">
      <c r="A1491" t="s">
        <v>1576</v>
      </c>
      <c r="B1491" s="33">
        <v>45291</v>
      </c>
      <c r="C1491">
        <v>2023</v>
      </c>
      <c r="D1491">
        <v>12</v>
      </c>
      <c r="E1491" t="s">
        <v>4615</v>
      </c>
      <c r="F1491" t="s">
        <v>4616</v>
      </c>
      <c r="G1491" t="s">
        <v>51</v>
      </c>
      <c r="H1491" t="s">
        <v>106</v>
      </c>
      <c r="I1491" t="s">
        <v>107</v>
      </c>
      <c r="J1491" t="s">
        <v>54</v>
      </c>
      <c r="K1491" t="s">
        <v>84</v>
      </c>
      <c r="L1491" t="s">
        <v>48</v>
      </c>
      <c r="M1491" t="s">
        <v>49</v>
      </c>
      <c r="N1491">
        <v>1</v>
      </c>
      <c r="O1491">
        <v>2341</v>
      </c>
      <c r="P1491">
        <v>0</v>
      </c>
      <c r="Q1491">
        <v>1169</v>
      </c>
      <c r="R1491">
        <v>2341</v>
      </c>
      <c r="S1491">
        <v>1169</v>
      </c>
      <c r="T1491">
        <v>1172</v>
      </c>
      <c r="U1491">
        <v>0.50064075181546352</v>
      </c>
      <c r="V1491" t="s">
        <v>42</v>
      </c>
    </row>
    <row r="1492" spans="1:22" x14ac:dyDescent="0.3">
      <c r="A1492" t="s">
        <v>1627</v>
      </c>
      <c r="B1492" s="33">
        <v>45308</v>
      </c>
      <c r="C1492">
        <v>2024</v>
      </c>
      <c r="D1492">
        <v>1</v>
      </c>
      <c r="E1492" t="s">
        <v>4617</v>
      </c>
      <c r="F1492" t="s">
        <v>4618</v>
      </c>
      <c r="G1492" t="s">
        <v>51</v>
      </c>
      <c r="H1492" t="s">
        <v>106</v>
      </c>
      <c r="I1492" t="s">
        <v>107</v>
      </c>
      <c r="J1492" t="s">
        <v>81</v>
      </c>
      <c r="K1492" t="s">
        <v>94</v>
      </c>
      <c r="L1492" t="s">
        <v>76</v>
      </c>
      <c r="M1492" t="s">
        <v>49</v>
      </c>
      <c r="N1492">
        <v>3</v>
      </c>
      <c r="O1492">
        <v>29408</v>
      </c>
      <c r="P1492">
        <v>0.25</v>
      </c>
      <c r="Q1492">
        <v>19523</v>
      </c>
      <c r="R1492">
        <v>66168</v>
      </c>
      <c r="S1492">
        <v>58569</v>
      </c>
      <c r="T1492">
        <v>7599</v>
      </c>
      <c r="U1492">
        <v>0.11484403336960464</v>
      </c>
      <c r="V1492" t="s">
        <v>42</v>
      </c>
    </row>
    <row r="1493" spans="1:22" x14ac:dyDescent="0.3">
      <c r="A1493" t="s">
        <v>1624</v>
      </c>
      <c r="B1493" s="33">
        <v>45307</v>
      </c>
      <c r="C1493">
        <v>2024</v>
      </c>
      <c r="D1493">
        <v>1</v>
      </c>
      <c r="E1493" t="s">
        <v>4617</v>
      </c>
      <c r="F1493" t="s">
        <v>4618</v>
      </c>
      <c r="G1493" t="s">
        <v>51</v>
      </c>
      <c r="H1493" t="s">
        <v>52</v>
      </c>
      <c r="I1493" t="s">
        <v>53</v>
      </c>
      <c r="J1493" t="s">
        <v>46</v>
      </c>
      <c r="K1493" t="s">
        <v>61</v>
      </c>
      <c r="L1493" t="s">
        <v>76</v>
      </c>
      <c r="M1493" t="s">
        <v>41</v>
      </c>
      <c r="N1493">
        <v>1</v>
      </c>
      <c r="O1493">
        <v>250</v>
      </c>
      <c r="P1493">
        <v>0.1</v>
      </c>
      <c r="Q1493">
        <v>106</v>
      </c>
      <c r="R1493">
        <v>225</v>
      </c>
      <c r="S1493">
        <v>106</v>
      </c>
      <c r="T1493">
        <v>119</v>
      </c>
      <c r="U1493">
        <v>0.52888888888888885</v>
      </c>
      <c r="V1493" t="s">
        <v>42</v>
      </c>
    </row>
    <row r="1494" spans="1:22" x14ac:dyDescent="0.3">
      <c r="A1494" t="s">
        <v>1614</v>
      </c>
      <c r="B1494" s="33">
        <v>45305</v>
      </c>
      <c r="C1494">
        <v>2024</v>
      </c>
      <c r="D1494">
        <v>1</v>
      </c>
      <c r="E1494" t="s">
        <v>4617</v>
      </c>
      <c r="F1494" t="s">
        <v>4618</v>
      </c>
      <c r="G1494" t="s">
        <v>51</v>
      </c>
      <c r="H1494" t="s">
        <v>79</v>
      </c>
      <c r="I1494" t="s">
        <v>80</v>
      </c>
      <c r="J1494" t="s">
        <v>46</v>
      </c>
      <c r="K1494" t="s">
        <v>89</v>
      </c>
      <c r="L1494" t="s">
        <v>40</v>
      </c>
      <c r="M1494" t="s">
        <v>49</v>
      </c>
      <c r="N1494">
        <v>1</v>
      </c>
      <c r="O1494">
        <v>2403</v>
      </c>
      <c r="P1494">
        <v>0.05</v>
      </c>
      <c r="Q1494">
        <v>1403</v>
      </c>
      <c r="R1494">
        <v>2282.85</v>
      </c>
      <c r="S1494">
        <v>1403</v>
      </c>
      <c r="T1494">
        <v>879.84999999999991</v>
      </c>
      <c r="U1494">
        <v>0.38541735111811987</v>
      </c>
      <c r="V1494" t="s">
        <v>42</v>
      </c>
    </row>
    <row r="1495" spans="1:22" x14ac:dyDescent="0.3">
      <c r="A1495" t="s">
        <v>1580</v>
      </c>
      <c r="B1495" s="33">
        <v>45293</v>
      </c>
      <c r="C1495">
        <v>2024</v>
      </c>
      <c r="D1495">
        <v>1</v>
      </c>
      <c r="E1495" t="s">
        <v>4617</v>
      </c>
      <c r="F1495" t="s">
        <v>4618</v>
      </c>
      <c r="G1495" t="s">
        <v>51</v>
      </c>
      <c r="H1495" t="s">
        <v>52</v>
      </c>
      <c r="I1495" t="s">
        <v>53</v>
      </c>
      <c r="J1495" t="s">
        <v>46</v>
      </c>
      <c r="K1495" t="s">
        <v>66</v>
      </c>
      <c r="L1495" t="s">
        <v>48</v>
      </c>
      <c r="M1495" t="s">
        <v>49</v>
      </c>
      <c r="N1495">
        <v>1</v>
      </c>
      <c r="O1495">
        <v>314</v>
      </c>
      <c r="P1495">
        <v>0.15</v>
      </c>
      <c r="Q1495">
        <v>124</v>
      </c>
      <c r="R1495">
        <v>266.89999999999998</v>
      </c>
      <c r="S1495">
        <v>124</v>
      </c>
      <c r="T1495">
        <v>142.89999999999998</v>
      </c>
      <c r="U1495">
        <v>0.53540651929561633</v>
      </c>
      <c r="V1495" t="s">
        <v>42</v>
      </c>
    </row>
    <row r="1496" spans="1:22" x14ac:dyDescent="0.3">
      <c r="A1496" t="s">
        <v>1613</v>
      </c>
      <c r="B1496" s="33">
        <v>45305</v>
      </c>
      <c r="C1496">
        <v>2024</v>
      </c>
      <c r="D1496">
        <v>1</v>
      </c>
      <c r="E1496" t="s">
        <v>4617</v>
      </c>
      <c r="F1496" t="s">
        <v>4618</v>
      </c>
      <c r="G1496" t="s">
        <v>51</v>
      </c>
      <c r="H1496" t="s">
        <v>52</v>
      </c>
      <c r="I1496" t="s">
        <v>53</v>
      </c>
      <c r="J1496" t="s">
        <v>46</v>
      </c>
      <c r="K1496" t="s">
        <v>66</v>
      </c>
      <c r="L1496" t="s">
        <v>40</v>
      </c>
      <c r="M1496" t="s">
        <v>49</v>
      </c>
      <c r="N1496">
        <v>1</v>
      </c>
      <c r="O1496">
        <v>328</v>
      </c>
      <c r="P1496">
        <v>0.05</v>
      </c>
      <c r="Q1496">
        <v>134</v>
      </c>
      <c r="R1496">
        <v>311.59999999999997</v>
      </c>
      <c r="S1496">
        <v>134</v>
      </c>
      <c r="T1496">
        <v>177.59999999999997</v>
      </c>
      <c r="U1496">
        <v>0.56996148908857502</v>
      </c>
      <c r="V1496" t="s">
        <v>42</v>
      </c>
    </row>
    <row r="1497" spans="1:22" x14ac:dyDescent="0.3">
      <c r="A1497" t="s">
        <v>1582</v>
      </c>
      <c r="B1497" s="33">
        <v>45294</v>
      </c>
      <c r="C1497">
        <v>2024</v>
      </c>
      <c r="D1497">
        <v>1</v>
      </c>
      <c r="E1497" t="s">
        <v>4617</v>
      </c>
      <c r="F1497" t="s">
        <v>4618</v>
      </c>
      <c r="G1497" t="s">
        <v>51</v>
      </c>
      <c r="H1497" t="s">
        <v>106</v>
      </c>
      <c r="I1497" t="s">
        <v>107</v>
      </c>
      <c r="J1497" t="s">
        <v>81</v>
      </c>
      <c r="K1497" t="s">
        <v>94</v>
      </c>
      <c r="L1497" t="s">
        <v>40</v>
      </c>
      <c r="M1497" t="s">
        <v>49</v>
      </c>
      <c r="N1497">
        <v>2</v>
      </c>
      <c r="O1497">
        <v>34798</v>
      </c>
      <c r="P1497">
        <v>0.2</v>
      </c>
      <c r="Q1497">
        <v>24012</v>
      </c>
      <c r="R1497">
        <v>55676.800000000003</v>
      </c>
      <c r="S1497">
        <v>48024</v>
      </c>
      <c r="T1497">
        <v>7652.8000000000029</v>
      </c>
      <c r="U1497">
        <v>0.13745042818552794</v>
      </c>
      <c r="V1497" t="s">
        <v>42</v>
      </c>
    </row>
    <row r="1498" spans="1:22" x14ac:dyDescent="0.3">
      <c r="A1498" t="s">
        <v>1610</v>
      </c>
      <c r="B1498" s="33">
        <v>45303</v>
      </c>
      <c r="C1498">
        <v>2024</v>
      </c>
      <c r="D1498">
        <v>1</v>
      </c>
      <c r="E1498" t="s">
        <v>4617</v>
      </c>
      <c r="F1498" t="s">
        <v>4618</v>
      </c>
      <c r="G1498" t="s">
        <v>51</v>
      </c>
      <c r="H1498" t="s">
        <v>79</v>
      </c>
      <c r="I1498" t="s">
        <v>80</v>
      </c>
      <c r="J1498" t="s">
        <v>81</v>
      </c>
      <c r="K1498" t="s">
        <v>130</v>
      </c>
      <c r="L1498" t="s">
        <v>48</v>
      </c>
      <c r="M1498" t="s">
        <v>41</v>
      </c>
      <c r="N1498">
        <v>1</v>
      </c>
      <c r="O1498">
        <v>14812</v>
      </c>
      <c r="P1498">
        <v>0.35</v>
      </c>
      <c r="Q1498">
        <v>8830</v>
      </c>
      <c r="R1498">
        <v>9627.8000000000011</v>
      </c>
      <c r="S1498">
        <v>8830</v>
      </c>
      <c r="T1498">
        <v>797.80000000000109</v>
      </c>
      <c r="U1498">
        <v>8.286420573755178E-2</v>
      </c>
      <c r="V1498" t="s">
        <v>42</v>
      </c>
    </row>
    <row r="1499" spans="1:22" x14ac:dyDescent="0.3">
      <c r="A1499" t="s">
        <v>1609</v>
      </c>
      <c r="B1499" s="33">
        <v>45303</v>
      </c>
      <c r="C1499">
        <v>2024</v>
      </c>
      <c r="D1499">
        <v>1</v>
      </c>
      <c r="E1499" t="s">
        <v>4617</v>
      </c>
      <c r="F1499" t="s">
        <v>4618</v>
      </c>
      <c r="G1499" t="s">
        <v>51</v>
      </c>
      <c r="H1499" t="s">
        <v>52</v>
      </c>
      <c r="I1499" t="s">
        <v>53</v>
      </c>
      <c r="J1499" t="s">
        <v>81</v>
      </c>
      <c r="K1499" t="s">
        <v>146</v>
      </c>
      <c r="L1499" t="s">
        <v>48</v>
      </c>
      <c r="M1499" t="s">
        <v>41</v>
      </c>
      <c r="N1499">
        <v>1</v>
      </c>
      <c r="O1499">
        <v>8320</v>
      </c>
      <c r="P1499">
        <v>0.25</v>
      </c>
      <c r="Q1499">
        <v>5111</v>
      </c>
      <c r="R1499">
        <v>6240</v>
      </c>
      <c r="S1499">
        <v>5111</v>
      </c>
      <c r="T1499">
        <v>1129</v>
      </c>
      <c r="U1499">
        <v>0.18092948717948718</v>
      </c>
      <c r="V1499" t="s">
        <v>42</v>
      </c>
    </row>
    <row r="1500" spans="1:22" x14ac:dyDescent="0.3">
      <c r="A1500" t="s">
        <v>1608</v>
      </c>
      <c r="B1500" s="33">
        <v>45303</v>
      </c>
      <c r="C1500">
        <v>2024</v>
      </c>
      <c r="D1500">
        <v>1</v>
      </c>
      <c r="E1500" t="s">
        <v>4617</v>
      </c>
      <c r="F1500" t="s">
        <v>4618</v>
      </c>
      <c r="G1500" t="s">
        <v>51</v>
      </c>
      <c r="H1500" t="s">
        <v>52</v>
      </c>
      <c r="I1500" t="s">
        <v>53</v>
      </c>
      <c r="J1500" t="s">
        <v>46</v>
      </c>
      <c r="K1500" t="s">
        <v>89</v>
      </c>
      <c r="L1500" t="s">
        <v>40</v>
      </c>
      <c r="M1500" t="s">
        <v>49</v>
      </c>
      <c r="N1500">
        <v>1</v>
      </c>
      <c r="O1500">
        <v>2261</v>
      </c>
      <c r="P1500">
        <v>0</v>
      </c>
      <c r="Q1500">
        <v>1305</v>
      </c>
      <c r="R1500">
        <v>2261</v>
      </c>
      <c r="S1500">
        <v>1305</v>
      </c>
      <c r="T1500">
        <v>956</v>
      </c>
      <c r="U1500">
        <v>0.42282176028306057</v>
      </c>
      <c r="V1500" t="s">
        <v>42</v>
      </c>
    </row>
    <row r="1501" spans="1:22" x14ac:dyDescent="0.3">
      <c r="A1501" t="s">
        <v>1607</v>
      </c>
      <c r="B1501" s="33">
        <v>45302</v>
      </c>
      <c r="C1501">
        <v>2024</v>
      </c>
      <c r="D1501">
        <v>1</v>
      </c>
      <c r="E1501" t="s">
        <v>4617</v>
      </c>
      <c r="F1501" t="s">
        <v>4618</v>
      </c>
      <c r="G1501" t="s">
        <v>51</v>
      </c>
      <c r="H1501" t="s">
        <v>52</v>
      </c>
      <c r="I1501" t="s">
        <v>53</v>
      </c>
      <c r="J1501" t="s">
        <v>38</v>
      </c>
      <c r="K1501" t="s">
        <v>118</v>
      </c>
      <c r="L1501" t="s">
        <v>40</v>
      </c>
      <c r="M1501" t="s">
        <v>41</v>
      </c>
      <c r="N1501">
        <v>1</v>
      </c>
      <c r="O1501">
        <v>18624</v>
      </c>
      <c r="P1501">
        <v>0.05</v>
      </c>
      <c r="Q1501">
        <v>14176</v>
      </c>
      <c r="R1501">
        <v>17692.8</v>
      </c>
      <c r="S1501">
        <v>14176</v>
      </c>
      <c r="T1501">
        <v>3516.7999999999993</v>
      </c>
      <c r="U1501">
        <v>0.19877012117923673</v>
      </c>
      <c r="V1501" t="s">
        <v>42</v>
      </c>
    </row>
    <row r="1502" spans="1:22" x14ac:dyDescent="0.3">
      <c r="A1502" t="s">
        <v>1587</v>
      </c>
      <c r="B1502" s="33">
        <v>45296</v>
      </c>
      <c r="C1502">
        <v>2024</v>
      </c>
      <c r="D1502">
        <v>1</v>
      </c>
      <c r="E1502" t="s">
        <v>4617</v>
      </c>
      <c r="F1502" t="s">
        <v>4618</v>
      </c>
      <c r="G1502" t="s">
        <v>51</v>
      </c>
      <c r="H1502" t="s">
        <v>106</v>
      </c>
      <c r="I1502" t="s">
        <v>107</v>
      </c>
      <c r="J1502" t="s">
        <v>81</v>
      </c>
      <c r="K1502" t="s">
        <v>94</v>
      </c>
      <c r="L1502" t="s">
        <v>76</v>
      </c>
      <c r="M1502" t="s">
        <v>49</v>
      </c>
      <c r="N1502">
        <v>1</v>
      </c>
      <c r="O1502">
        <v>34383</v>
      </c>
      <c r="P1502">
        <v>0.3</v>
      </c>
      <c r="Q1502">
        <v>22736</v>
      </c>
      <c r="R1502">
        <v>24068.1</v>
      </c>
      <c r="S1502">
        <v>22736</v>
      </c>
      <c r="T1502">
        <v>1332.0999999999985</v>
      </c>
      <c r="U1502">
        <v>5.534711921589152E-2</v>
      </c>
      <c r="V1502" t="s">
        <v>42</v>
      </c>
    </row>
    <row r="1503" spans="1:22" x14ac:dyDescent="0.3">
      <c r="A1503" t="s">
        <v>1606</v>
      </c>
      <c r="B1503" s="33">
        <v>45301</v>
      </c>
      <c r="C1503">
        <v>2024</v>
      </c>
      <c r="D1503">
        <v>1</v>
      </c>
      <c r="E1503" t="s">
        <v>4617</v>
      </c>
      <c r="F1503" t="s">
        <v>4618</v>
      </c>
      <c r="G1503" t="s">
        <v>51</v>
      </c>
      <c r="H1503" t="s">
        <v>106</v>
      </c>
      <c r="I1503" t="s">
        <v>107</v>
      </c>
      <c r="J1503" t="s">
        <v>38</v>
      </c>
      <c r="K1503" t="s">
        <v>118</v>
      </c>
      <c r="L1503" t="s">
        <v>40</v>
      </c>
      <c r="M1503" t="s">
        <v>41</v>
      </c>
      <c r="N1503">
        <v>2</v>
      </c>
      <c r="O1503">
        <v>19263</v>
      </c>
      <c r="P1503">
        <v>0.2</v>
      </c>
      <c r="Q1503">
        <v>14966</v>
      </c>
      <c r="R1503">
        <v>30820.800000000003</v>
      </c>
      <c r="S1503">
        <v>29932</v>
      </c>
      <c r="T1503">
        <v>888.80000000000291</v>
      </c>
      <c r="U1503">
        <v>2.8837668068317591E-2</v>
      </c>
      <c r="V1503" t="s">
        <v>42</v>
      </c>
    </row>
    <row r="1504" spans="1:22" x14ac:dyDescent="0.3">
      <c r="A1504" t="s">
        <v>1605</v>
      </c>
      <c r="B1504" s="33">
        <v>45301</v>
      </c>
      <c r="C1504">
        <v>2024</v>
      </c>
      <c r="D1504">
        <v>1</v>
      </c>
      <c r="E1504" t="s">
        <v>4617</v>
      </c>
      <c r="F1504" t="s">
        <v>4618</v>
      </c>
      <c r="G1504" t="s">
        <v>51</v>
      </c>
      <c r="H1504" t="s">
        <v>79</v>
      </c>
      <c r="I1504" t="s">
        <v>80</v>
      </c>
      <c r="J1504" t="s">
        <v>81</v>
      </c>
      <c r="K1504" t="s">
        <v>130</v>
      </c>
      <c r="L1504" t="s">
        <v>40</v>
      </c>
      <c r="M1504" t="s">
        <v>56</v>
      </c>
      <c r="N1504">
        <v>1</v>
      </c>
      <c r="O1504">
        <v>14872</v>
      </c>
      <c r="P1504">
        <v>0.25</v>
      </c>
      <c r="Q1504">
        <v>9072</v>
      </c>
      <c r="R1504">
        <v>11154</v>
      </c>
      <c r="S1504">
        <v>9072</v>
      </c>
      <c r="T1504">
        <v>2082</v>
      </c>
      <c r="U1504">
        <v>0.18665949435180204</v>
      </c>
      <c r="V1504" t="s">
        <v>42</v>
      </c>
    </row>
    <row r="1505" spans="1:22" x14ac:dyDescent="0.3">
      <c r="A1505" t="s">
        <v>1601</v>
      </c>
      <c r="B1505" s="33">
        <v>45300</v>
      </c>
      <c r="C1505">
        <v>2024</v>
      </c>
      <c r="D1505">
        <v>1</v>
      </c>
      <c r="E1505" t="s">
        <v>4617</v>
      </c>
      <c r="F1505" t="s">
        <v>4618</v>
      </c>
      <c r="G1505" t="s">
        <v>51</v>
      </c>
      <c r="H1505" t="s">
        <v>106</v>
      </c>
      <c r="I1505" t="s">
        <v>107</v>
      </c>
      <c r="J1505" t="s">
        <v>38</v>
      </c>
      <c r="K1505" t="s">
        <v>75</v>
      </c>
      <c r="L1505" t="s">
        <v>76</v>
      </c>
      <c r="M1505" t="s">
        <v>41</v>
      </c>
      <c r="N1505">
        <v>2</v>
      </c>
      <c r="O1505">
        <v>10253</v>
      </c>
      <c r="P1505">
        <v>0.1</v>
      </c>
      <c r="Q1505">
        <v>7414</v>
      </c>
      <c r="R1505">
        <v>18455.400000000001</v>
      </c>
      <c r="S1505">
        <v>14828</v>
      </c>
      <c r="T1505">
        <v>3627.4000000000015</v>
      </c>
      <c r="U1505">
        <v>0.19654951938186119</v>
      </c>
      <c r="V1505" t="s">
        <v>42</v>
      </c>
    </row>
    <row r="1506" spans="1:22" x14ac:dyDescent="0.3">
      <c r="A1506" t="s">
        <v>1600</v>
      </c>
      <c r="B1506" s="33">
        <v>45299</v>
      </c>
      <c r="C1506">
        <v>2024</v>
      </c>
      <c r="D1506">
        <v>1</v>
      </c>
      <c r="E1506" t="s">
        <v>4617</v>
      </c>
      <c r="F1506" t="s">
        <v>4618</v>
      </c>
      <c r="G1506" t="s">
        <v>51</v>
      </c>
      <c r="H1506" t="s">
        <v>106</v>
      </c>
      <c r="I1506" t="s">
        <v>107</v>
      </c>
      <c r="J1506" t="s">
        <v>46</v>
      </c>
      <c r="K1506" t="s">
        <v>61</v>
      </c>
      <c r="L1506" t="s">
        <v>48</v>
      </c>
      <c r="M1506" t="s">
        <v>49</v>
      </c>
      <c r="N1506">
        <v>4</v>
      </c>
      <c r="O1506">
        <v>243</v>
      </c>
      <c r="P1506">
        <v>0.05</v>
      </c>
      <c r="Q1506">
        <v>101</v>
      </c>
      <c r="R1506">
        <v>923.4</v>
      </c>
      <c r="S1506">
        <v>404</v>
      </c>
      <c r="T1506">
        <v>519.4</v>
      </c>
      <c r="U1506">
        <v>0.56248646307125838</v>
      </c>
      <c r="V1506" t="s">
        <v>42</v>
      </c>
    </row>
    <row r="1507" spans="1:22" x14ac:dyDescent="0.3">
      <c r="A1507" t="s">
        <v>1597</v>
      </c>
      <c r="B1507" s="33">
        <v>45299</v>
      </c>
      <c r="C1507">
        <v>2024</v>
      </c>
      <c r="D1507">
        <v>1</v>
      </c>
      <c r="E1507" t="s">
        <v>4617</v>
      </c>
      <c r="F1507" t="s">
        <v>4618</v>
      </c>
      <c r="G1507" t="s">
        <v>51</v>
      </c>
      <c r="H1507" t="s">
        <v>106</v>
      </c>
      <c r="I1507" t="s">
        <v>107</v>
      </c>
      <c r="J1507" t="s">
        <v>46</v>
      </c>
      <c r="K1507" t="s">
        <v>47</v>
      </c>
      <c r="L1507" t="s">
        <v>76</v>
      </c>
      <c r="M1507" t="s">
        <v>41</v>
      </c>
      <c r="N1507">
        <v>1</v>
      </c>
      <c r="O1507">
        <v>465</v>
      </c>
      <c r="P1507">
        <v>0.05</v>
      </c>
      <c r="Q1507">
        <v>214</v>
      </c>
      <c r="R1507">
        <v>441.75</v>
      </c>
      <c r="S1507">
        <v>214</v>
      </c>
      <c r="T1507">
        <v>227.75</v>
      </c>
      <c r="U1507">
        <v>0.51556310130164118</v>
      </c>
      <c r="V1507" t="s">
        <v>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950E-02C5-41F6-87BF-E803623906B4}">
  <dimension ref="A3:AZ43"/>
  <sheetViews>
    <sheetView topLeftCell="A10" workbookViewId="0">
      <selection activeCell="A24" sqref="A24:F29"/>
    </sheetView>
  </sheetViews>
  <sheetFormatPr defaultRowHeight="14.4" x14ac:dyDescent="0.3"/>
  <cols>
    <col min="1" max="1" width="8.88671875" bestFit="1" customWidth="1"/>
    <col min="2" max="2" width="13.109375" bestFit="1" customWidth="1"/>
    <col min="3" max="3" width="10.33203125" bestFit="1" customWidth="1"/>
    <col min="4" max="4" width="10" bestFit="1" customWidth="1"/>
    <col min="5" max="5" width="11.21875" bestFit="1" customWidth="1"/>
    <col min="7" max="7" width="12.5546875" bestFit="1" customWidth="1"/>
    <col min="8" max="8" width="11.88671875" bestFit="1" customWidth="1"/>
    <col min="9" max="9" width="13.109375" bestFit="1" customWidth="1"/>
    <col min="10" max="10" width="10.33203125" bestFit="1" customWidth="1"/>
    <col min="12" max="12" width="12.5546875" bestFit="1" customWidth="1"/>
    <col min="13" max="13" width="13.109375" bestFit="1" customWidth="1"/>
    <col min="14" max="14" width="10.33203125" bestFit="1" customWidth="1"/>
    <col min="15" max="15" width="8.88671875" bestFit="1" customWidth="1"/>
    <col min="18" max="18" width="16.44140625" bestFit="1" customWidth="1"/>
    <col min="19" max="19" width="14.6640625" bestFit="1" customWidth="1"/>
    <col min="20" max="20" width="13.109375" bestFit="1" customWidth="1"/>
    <col min="21" max="21" width="10.33203125" bestFit="1" customWidth="1"/>
    <col min="22" max="22" width="8.88671875" bestFit="1" customWidth="1"/>
    <col min="25" max="25" width="13.109375" bestFit="1" customWidth="1"/>
    <col min="26" max="26" width="15.5546875" bestFit="1" customWidth="1"/>
    <col min="27" max="27" width="11.5546875" bestFit="1" customWidth="1"/>
    <col min="28" max="28" width="7" bestFit="1" customWidth="1"/>
    <col min="29" max="29" width="10.77734375" bestFit="1" customWidth="1"/>
    <col min="32" max="32" width="12.5546875" bestFit="1" customWidth="1"/>
    <col min="33" max="33" width="13.109375" bestFit="1" customWidth="1"/>
    <col min="34" max="34" width="8.88671875" bestFit="1" customWidth="1"/>
    <col min="35" max="35" width="6.5546875" bestFit="1" customWidth="1"/>
    <col min="38" max="38" width="12.5546875" bestFit="1" customWidth="1"/>
    <col min="39" max="39" width="10.33203125" bestFit="1" customWidth="1"/>
    <col min="41" max="41" width="12.5546875" bestFit="1" customWidth="1"/>
    <col min="42" max="42" width="10.33203125" bestFit="1" customWidth="1"/>
    <col min="44" max="44" width="13.109375" bestFit="1" customWidth="1"/>
    <col min="45" max="45" width="15.5546875" bestFit="1" customWidth="1"/>
    <col min="46" max="46" width="7" bestFit="1" customWidth="1"/>
    <col min="47" max="47" width="10.77734375" bestFit="1" customWidth="1"/>
    <col min="51" max="51" width="14.6640625" bestFit="1" customWidth="1"/>
    <col min="52" max="52" width="8.88671875" bestFit="1" customWidth="1"/>
    <col min="53" max="53" width="16.6640625" bestFit="1" customWidth="1"/>
  </cols>
  <sheetData>
    <row r="3" spans="1:52" x14ac:dyDescent="0.3">
      <c r="A3" t="s">
        <v>4633</v>
      </c>
      <c r="B3" t="s">
        <v>4592</v>
      </c>
      <c r="C3" t="s">
        <v>4593</v>
      </c>
      <c r="D3" t="s">
        <v>4594</v>
      </c>
      <c r="E3" t="s">
        <v>4632</v>
      </c>
      <c r="G3" s="18" t="s">
        <v>14</v>
      </c>
      <c r="H3" s="18" t="s">
        <v>15</v>
      </c>
      <c r="I3" t="s">
        <v>4592</v>
      </c>
      <c r="J3" t="s">
        <v>4593</v>
      </c>
      <c r="L3" s="18" t="s">
        <v>4595</v>
      </c>
      <c r="M3" t="s">
        <v>4592</v>
      </c>
      <c r="N3" t="s">
        <v>4593</v>
      </c>
      <c r="O3" t="s">
        <v>4633</v>
      </c>
      <c r="R3" s="18" t="s">
        <v>21</v>
      </c>
      <c r="S3" s="18" t="s">
        <v>22</v>
      </c>
      <c r="T3" t="s">
        <v>4592</v>
      </c>
      <c r="U3" t="s">
        <v>4593</v>
      </c>
      <c r="V3" t="s">
        <v>4633</v>
      </c>
      <c r="Y3" s="18" t="s">
        <v>4592</v>
      </c>
      <c r="Z3" s="18" t="s">
        <v>4604</v>
      </c>
      <c r="AF3" s="18" t="s">
        <v>4595</v>
      </c>
      <c r="AG3" t="s">
        <v>4592</v>
      </c>
      <c r="AH3" t="s">
        <v>4633</v>
      </c>
      <c r="AL3" s="18" t="s">
        <v>4595</v>
      </c>
      <c r="AM3" t="s">
        <v>4593</v>
      </c>
      <c r="AO3" s="18" t="s">
        <v>4595</v>
      </c>
      <c r="AP3" t="s">
        <v>4593</v>
      </c>
      <c r="AR3" s="18" t="s">
        <v>4605</v>
      </c>
      <c r="AS3" s="18" t="s">
        <v>4604</v>
      </c>
      <c r="AX3" s="18" t="s">
        <v>21</v>
      </c>
      <c r="AY3" s="18" t="s">
        <v>22</v>
      </c>
      <c r="AZ3" t="s">
        <v>4633</v>
      </c>
    </row>
    <row r="4" spans="1:52" x14ac:dyDescent="0.3">
      <c r="A4" s="17">
        <v>0.17889563362592981</v>
      </c>
      <c r="B4" s="16">
        <v>82861182.799999997</v>
      </c>
      <c r="C4" s="16">
        <v>14823503.799999995</v>
      </c>
      <c r="D4" s="34">
        <v>10543</v>
      </c>
      <c r="E4" s="34">
        <v>4500</v>
      </c>
      <c r="G4">
        <v>2023</v>
      </c>
      <c r="H4">
        <v>1</v>
      </c>
      <c r="I4" s="16">
        <v>2001417.2999999991</v>
      </c>
      <c r="J4" s="16">
        <v>389065.3</v>
      </c>
      <c r="L4" s="19" t="s">
        <v>58</v>
      </c>
      <c r="M4" s="16">
        <v>23698094.699999984</v>
      </c>
      <c r="N4" s="16">
        <v>4531198.6999999983</v>
      </c>
      <c r="O4" s="17">
        <v>0.19120519001048641</v>
      </c>
      <c r="R4" t="s">
        <v>54</v>
      </c>
      <c r="S4" t="s">
        <v>55</v>
      </c>
      <c r="T4" s="16">
        <v>1844599.9500000007</v>
      </c>
      <c r="U4" s="16">
        <v>640953.94999999984</v>
      </c>
      <c r="V4" s="17">
        <v>0.34747585784115392</v>
      </c>
      <c r="Y4" s="18" t="s">
        <v>4595</v>
      </c>
      <c r="Z4" t="s">
        <v>49</v>
      </c>
      <c r="AA4" t="s">
        <v>41</v>
      </c>
      <c r="AB4" t="s">
        <v>56</v>
      </c>
      <c r="AC4" t="s">
        <v>4596</v>
      </c>
      <c r="AF4" s="22">
        <v>0</v>
      </c>
      <c r="AG4" s="16">
        <v>22969928</v>
      </c>
      <c r="AH4" s="17">
        <v>0.25005219868342643</v>
      </c>
      <c r="AL4" s="19" t="s">
        <v>94</v>
      </c>
      <c r="AM4" s="16">
        <v>2957684.8499999992</v>
      </c>
      <c r="AO4" s="19" t="s">
        <v>61</v>
      </c>
      <c r="AP4" s="16">
        <v>123770.90000000002</v>
      </c>
      <c r="AR4" s="18" t="s">
        <v>4595</v>
      </c>
      <c r="AS4" t="s">
        <v>42</v>
      </c>
      <c r="AT4" t="s">
        <v>120</v>
      </c>
      <c r="AU4" t="s">
        <v>4596</v>
      </c>
      <c r="AX4" t="s">
        <v>54</v>
      </c>
      <c r="AY4" t="s">
        <v>55</v>
      </c>
      <c r="AZ4" s="17">
        <v>0.34747585784115392</v>
      </c>
    </row>
    <row r="5" spans="1:52" x14ac:dyDescent="0.3">
      <c r="H5">
        <v>2</v>
      </c>
      <c r="I5" s="16">
        <v>1700592.0000000002</v>
      </c>
      <c r="J5" s="16">
        <v>338984.00000000006</v>
      </c>
      <c r="L5" s="19" t="s">
        <v>51</v>
      </c>
      <c r="M5" s="16">
        <v>25940317.600000013</v>
      </c>
      <c r="N5" s="16">
        <v>3759734.6000000038</v>
      </c>
      <c r="O5" s="17">
        <v>0.14493787847840389</v>
      </c>
      <c r="S5" t="s">
        <v>99</v>
      </c>
      <c r="T5" s="16">
        <v>1190316.2500000002</v>
      </c>
      <c r="U5" s="16">
        <v>527924.25</v>
      </c>
      <c r="V5" s="17">
        <v>0.44351595636873803</v>
      </c>
      <c r="Y5" s="19">
        <v>2023</v>
      </c>
      <c r="Z5" s="20">
        <v>0.52439630088999833</v>
      </c>
      <c r="AA5" s="20">
        <v>0.16746355557238099</v>
      </c>
      <c r="AB5" s="20">
        <v>0.30814014353762059</v>
      </c>
      <c r="AC5" s="20">
        <v>1</v>
      </c>
      <c r="AF5" s="22">
        <v>0.05</v>
      </c>
      <c r="AG5" s="16">
        <v>18840445.599999998</v>
      </c>
      <c r="AH5" s="17">
        <v>0.20153804642497419</v>
      </c>
      <c r="AL5" s="19" t="s">
        <v>39</v>
      </c>
      <c r="AM5" s="16">
        <v>2653172.1999999993</v>
      </c>
      <c r="AO5" s="19" t="s">
        <v>66</v>
      </c>
      <c r="AP5" s="16">
        <v>156418.29999999999</v>
      </c>
      <c r="AR5" s="19" t="s">
        <v>54</v>
      </c>
      <c r="AS5" s="20">
        <v>0.88722669735327964</v>
      </c>
      <c r="AT5" s="20">
        <v>0.11277330264672036</v>
      </c>
      <c r="AU5" s="20">
        <v>1</v>
      </c>
      <c r="AY5" t="s">
        <v>99</v>
      </c>
      <c r="AZ5" s="17">
        <v>0.44351595636873803</v>
      </c>
    </row>
    <row r="6" spans="1:52" x14ac:dyDescent="0.3">
      <c r="H6">
        <v>3</v>
      </c>
      <c r="I6" s="16">
        <v>1769452.2500000002</v>
      </c>
      <c r="J6" s="16">
        <v>330390.24999999988</v>
      </c>
      <c r="L6" s="19" t="s">
        <v>63</v>
      </c>
      <c r="M6" s="16">
        <v>19867572.40000001</v>
      </c>
      <c r="N6" s="16">
        <v>3745267.3999999976</v>
      </c>
      <c r="O6" s="17">
        <v>0.18851157678428773</v>
      </c>
      <c r="S6" t="s">
        <v>84</v>
      </c>
      <c r="T6" s="16">
        <v>1485670.7499999995</v>
      </c>
      <c r="U6" s="16">
        <v>686947.75000000047</v>
      </c>
      <c r="V6" s="17">
        <v>0.46238222701766235</v>
      </c>
      <c r="Y6" s="19">
        <v>2024</v>
      </c>
      <c r="Z6" s="20">
        <v>0.46807482507215376</v>
      </c>
      <c r="AA6" s="20">
        <v>0.18274439094765527</v>
      </c>
      <c r="AB6" s="20">
        <v>0.34918078398019087</v>
      </c>
      <c r="AC6" s="20">
        <v>1</v>
      </c>
      <c r="AF6" s="22">
        <v>0.1</v>
      </c>
      <c r="AG6" s="16">
        <v>13681890.899999985</v>
      </c>
      <c r="AH6" s="17">
        <v>0.17060075373061218</v>
      </c>
      <c r="AL6" s="19" t="s">
        <v>118</v>
      </c>
      <c r="AM6" s="16">
        <v>1739420.2499999995</v>
      </c>
      <c r="AO6" s="19" t="s">
        <v>47</v>
      </c>
      <c r="AP6" s="16">
        <v>190152.5499999999</v>
      </c>
      <c r="AR6" s="19" t="s">
        <v>81</v>
      </c>
      <c r="AS6" s="20">
        <v>0.96296296296296291</v>
      </c>
      <c r="AT6" s="20">
        <v>3.7037037037037035E-2</v>
      </c>
      <c r="AU6" s="20">
        <v>1</v>
      </c>
      <c r="AY6" t="s">
        <v>84</v>
      </c>
      <c r="AZ6" s="17">
        <v>0.46238222701766235</v>
      </c>
    </row>
    <row r="7" spans="1:52" x14ac:dyDescent="0.3">
      <c r="H7">
        <v>4</v>
      </c>
      <c r="I7" s="16">
        <v>2132091.4499999993</v>
      </c>
      <c r="J7" s="16">
        <v>282839.44999999995</v>
      </c>
      <c r="L7" s="19" t="s">
        <v>35</v>
      </c>
      <c r="M7" s="16">
        <v>13355198.100000005</v>
      </c>
      <c r="N7" s="16">
        <v>2787303.0999999992</v>
      </c>
      <c r="O7" s="17">
        <v>0.20870548524473015</v>
      </c>
      <c r="R7" t="s">
        <v>4600</v>
      </c>
      <c r="T7" s="16">
        <v>4520586.9500000011</v>
      </c>
      <c r="U7" s="16">
        <v>1855825.9500000002</v>
      </c>
      <c r="V7" s="17">
        <v>0.41052765283056858</v>
      </c>
      <c r="Y7" s="19">
        <v>2025</v>
      </c>
      <c r="Z7" s="20">
        <v>0.40239060341168137</v>
      </c>
      <c r="AA7" s="20">
        <v>0.21678041678627813</v>
      </c>
      <c r="AB7" s="20">
        <v>0.3808289798020405</v>
      </c>
      <c r="AC7" s="20">
        <v>1</v>
      </c>
      <c r="AF7" s="22">
        <v>0.15</v>
      </c>
      <c r="AG7" s="16">
        <v>13884629.300000006</v>
      </c>
      <c r="AH7" s="17">
        <v>0.10219360339710318</v>
      </c>
      <c r="AL7" s="19" t="s">
        <v>75</v>
      </c>
      <c r="AM7" s="16">
        <v>1253861.3999999999</v>
      </c>
      <c r="AO7" s="19" t="s">
        <v>104</v>
      </c>
      <c r="AP7" s="16">
        <v>464371.20000000013</v>
      </c>
      <c r="AR7" s="19" t="s">
        <v>46</v>
      </c>
      <c r="AS7" s="20">
        <v>0.95726495726495731</v>
      </c>
      <c r="AT7" s="20">
        <v>4.2735042735042736E-2</v>
      </c>
      <c r="AU7" s="20">
        <v>1</v>
      </c>
      <c r="AX7" t="s">
        <v>4600</v>
      </c>
      <c r="AZ7" s="17">
        <v>0.41052765283056858</v>
      </c>
    </row>
    <row r="8" spans="1:52" x14ac:dyDescent="0.3">
      <c r="H8">
        <v>5</v>
      </c>
      <c r="I8" s="16">
        <v>1685029.7000000002</v>
      </c>
      <c r="J8" s="16">
        <v>352214.70000000007</v>
      </c>
      <c r="L8" s="19" t="s">
        <v>4596</v>
      </c>
      <c r="M8" s="16">
        <v>82861182.800000012</v>
      </c>
      <c r="N8" s="16">
        <v>14823503.799999999</v>
      </c>
      <c r="O8" s="17">
        <v>0.17889563362592992</v>
      </c>
      <c r="R8" t="s">
        <v>81</v>
      </c>
      <c r="S8" t="s">
        <v>130</v>
      </c>
      <c r="T8" s="16">
        <v>5121520.3499999987</v>
      </c>
      <c r="U8" s="16">
        <v>739906.35000000033</v>
      </c>
      <c r="V8" s="17">
        <v>0.14447005955956038</v>
      </c>
      <c r="Y8" s="19" t="s">
        <v>4596</v>
      </c>
      <c r="Z8" s="20">
        <v>0.46212808043575254</v>
      </c>
      <c r="AA8" s="20">
        <v>0.19019099073251461</v>
      </c>
      <c r="AB8" s="20">
        <v>0.34768092883173274</v>
      </c>
      <c r="AC8" s="20">
        <v>1</v>
      </c>
      <c r="AF8" s="22">
        <v>0.2</v>
      </c>
      <c r="AG8" s="16">
        <v>5431377.5999999996</v>
      </c>
      <c r="AH8" s="17">
        <v>0.1615397905680504</v>
      </c>
      <c r="AL8" s="19" t="s">
        <v>146</v>
      </c>
      <c r="AM8" s="16">
        <v>975117.14999999979</v>
      </c>
      <c r="AO8" s="19" t="s">
        <v>99</v>
      </c>
      <c r="AP8" s="16">
        <v>527924.25</v>
      </c>
      <c r="AR8" s="19" t="s">
        <v>38</v>
      </c>
      <c r="AS8" s="20">
        <v>0.96280276816609001</v>
      </c>
      <c r="AT8" s="20">
        <v>3.7197231833910036E-2</v>
      </c>
      <c r="AU8" s="20">
        <v>1</v>
      </c>
      <c r="AX8" t="s">
        <v>81</v>
      </c>
      <c r="AY8" t="s">
        <v>130</v>
      </c>
      <c r="AZ8" s="17">
        <v>0.14447005955956038</v>
      </c>
    </row>
    <row r="9" spans="1:52" x14ac:dyDescent="0.3">
      <c r="H9">
        <v>6</v>
      </c>
      <c r="I9" s="16">
        <v>2261016.6500000004</v>
      </c>
      <c r="J9" s="16">
        <v>350172.65000000014</v>
      </c>
      <c r="S9" t="s">
        <v>94</v>
      </c>
      <c r="T9" s="16">
        <v>14339833.85</v>
      </c>
      <c r="U9" s="16">
        <v>2957684.8499999992</v>
      </c>
      <c r="V9" s="17">
        <v>0.20625656342594229</v>
      </c>
      <c r="AF9" s="22">
        <v>0.25</v>
      </c>
      <c r="AG9" s="16">
        <v>1681099.5</v>
      </c>
      <c r="AH9" s="17">
        <v>0.15759715590897505</v>
      </c>
      <c r="AL9" s="19" t="s">
        <v>4596</v>
      </c>
      <c r="AM9" s="16">
        <v>9579255.8499999978</v>
      </c>
      <c r="AO9" s="19" t="s">
        <v>4596</v>
      </c>
      <c r="AP9" s="16">
        <v>1462637.2</v>
      </c>
      <c r="AR9" s="19" t="s">
        <v>4596</v>
      </c>
      <c r="AS9" s="20">
        <v>0.94622222222222219</v>
      </c>
      <c r="AT9" s="20">
        <v>5.3777777777777779E-2</v>
      </c>
      <c r="AU9" s="20">
        <v>1</v>
      </c>
      <c r="AY9" t="s">
        <v>94</v>
      </c>
      <c r="AZ9" s="17">
        <v>0.20625656342594229</v>
      </c>
    </row>
    <row r="10" spans="1:52" x14ac:dyDescent="0.3">
      <c r="H10">
        <v>7</v>
      </c>
      <c r="I10" s="16">
        <v>2551294.4</v>
      </c>
      <c r="J10" s="16">
        <v>393098.39999999991</v>
      </c>
      <c r="S10" t="s">
        <v>146</v>
      </c>
      <c r="T10" s="16">
        <v>3660439.1500000008</v>
      </c>
      <c r="U10" s="16">
        <v>975117.14999999979</v>
      </c>
      <c r="V10" s="17">
        <v>0.26639348724045847</v>
      </c>
      <c r="AF10" s="22">
        <v>0.3</v>
      </c>
      <c r="AG10" s="16">
        <v>2799602.4000000018</v>
      </c>
      <c r="AH10" s="17">
        <v>0.10397740764902889</v>
      </c>
      <c r="AY10" t="s">
        <v>146</v>
      </c>
      <c r="AZ10" s="17">
        <v>0.26639348724045847</v>
      </c>
    </row>
    <row r="11" spans="1:52" x14ac:dyDescent="0.3">
      <c r="H11">
        <v>8</v>
      </c>
      <c r="I11" s="16">
        <v>1652411.95</v>
      </c>
      <c r="J11" s="16">
        <v>369446.95</v>
      </c>
      <c r="S11" t="s">
        <v>82</v>
      </c>
      <c r="T11" s="16">
        <v>2671012.5</v>
      </c>
      <c r="U11" s="16">
        <v>937531.49999999988</v>
      </c>
      <c r="V11" s="17">
        <v>0.3510022884580285</v>
      </c>
      <c r="AF11" s="22">
        <v>0.35</v>
      </c>
      <c r="AG11" s="16">
        <v>2829336.8999999985</v>
      </c>
      <c r="AH11" s="17">
        <v>4.8097100066096785E-2</v>
      </c>
      <c r="AY11" t="s">
        <v>82</v>
      </c>
      <c r="AZ11" s="17">
        <v>0.3510022884580285</v>
      </c>
    </row>
    <row r="12" spans="1:52" x14ac:dyDescent="0.3">
      <c r="H12">
        <v>9</v>
      </c>
      <c r="I12" s="16">
        <v>1819139.1</v>
      </c>
      <c r="J12" s="16">
        <v>360847.10000000003</v>
      </c>
      <c r="R12" t="s">
        <v>4601</v>
      </c>
      <c r="T12" s="16">
        <v>25792805.849999998</v>
      </c>
      <c r="U12" s="16">
        <v>5610239.8499999996</v>
      </c>
      <c r="V12" s="17">
        <v>0.21751180862705571</v>
      </c>
      <c r="AF12" s="22">
        <v>0.4</v>
      </c>
      <c r="AG12" s="16">
        <v>742872.6</v>
      </c>
      <c r="AH12" s="17">
        <v>-5.3580385115832796E-2</v>
      </c>
      <c r="AX12" t="s">
        <v>4601</v>
      </c>
      <c r="AZ12" s="17">
        <v>0.21751180862705571</v>
      </c>
    </row>
    <row r="13" spans="1:52" x14ac:dyDescent="0.3">
      <c r="H13">
        <v>10</v>
      </c>
      <c r="I13" s="16">
        <v>2122044.5000000005</v>
      </c>
      <c r="J13" s="16">
        <v>452419.49999999988</v>
      </c>
      <c r="R13" t="s">
        <v>46</v>
      </c>
      <c r="S13" t="s">
        <v>89</v>
      </c>
      <c r="T13" s="16">
        <v>2059383.2000000002</v>
      </c>
      <c r="U13" s="16">
        <v>776271.1999999996</v>
      </c>
      <c r="V13" s="17">
        <v>0.37694354309581601</v>
      </c>
      <c r="AF13" s="22" t="s">
        <v>4596</v>
      </c>
      <c r="AG13" s="16">
        <v>82861182.799999982</v>
      </c>
      <c r="AH13" s="17">
        <v>0.17889563362593014</v>
      </c>
      <c r="AX13" t="s">
        <v>46</v>
      </c>
      <c r="AY13" t="s">
        <v>89</v>
      </c>
      <c r="AZ13" s="17">
        <v>0.37694354309581601</v>
      </c>
    </row>
    <row r="14" spans="1:52" x14ac:dyDescent="0.3">
      <c r="H14">
        <v>11</v>
      </c>
      <c r="I14" s="16">
        <v>3217988.8500000006</v>
      </c>
      <c r="J14" s="16">
        <v>637329.84999999974</v>
      </c>
      <c r="S14" t="s">
        <v>47</v>
      </c>
      <c r="T14" s="16">
        <v>367277.54999999987</v>
      </c>
      <c r="U14" s="16">
        <v>190152.5499999999</v>
      </c>
      <c r="V14" s="17">
        <v>0.51773529310462885</v>
      </c>
      <c r="AY14" t="s">
        <v>47</v>
      </c>
      <c r="AZ14" s="17">
        <v>0.51773529310462885</v>
      </c>
    </row>
    <row r="15" spans="1:52" x14ac:dyDescent="0.3">
      <c r="H15">
        <v>12</v>
      </c>
      <c r="I15" s="16">
        <v>3102325.4000000004</v>
      </c>
      <c r="J15" s="16">
        <v>631245.39999999991</v>
      </c>
      <c r="S15" t="s">
        <v>61</v>
      </c>
      <c r="T15" s="16">
        <v>225550.90000000002</v>
      </c>
      <c r="U15" s="16">
        <v>123770.90000000002</v>
      </c>
      <c r="V15" s="17">
        <v>0.54874930669751265</v>
      </c>
      <c r="AY15" t="s">
        <v>61</v>
      </c>
      <c r="AZ15" s="17">
        <v>0.54874930669751265</v>
      </c>
    </row>
    <row r="16" spans="1:52" x14ac:dyDescent="0.3">
      <c r="G16" t="s">
        <v>4597</v>
      </c>
      <c r="I16" s="16">
        <v>26014803.550000004</v>
      </c>
      <c r="J16" s="16">
        <v>4888053.5500000007</v>
      </c>
      <c r="S16" t="s">
        <v>66</v>
      </c>
      <c r="T16" s="16">
        <v>275307.29999999976</v>
      </c>
      <c r="U16" s="16">
        <v>156418.29999999999</v>
      </c>
      <c r="V16" s="17">
        <v>0.56815892640696464</v>
      </c>
      <c r="AY16" t="s">
        <v>66</v>
      </c>
      <c r="AZ16" s="17">
        <v>0.56815892640696464</v>
      </c>
    </row>
    <row r="17" spans="1:52" x14ac:dyDescent="0.3">
      <c r="G17">
        <v>2024</v>
      </c>
      <c r="H17">
        <v>1</v>
      </c>
      <c r="I17" s="16">
        <v>1550093.45</v>
      </c>
      <c r="J17" s="16">
        <v>312311.45</v>
      </c>
      <c r="R17" t="s">
        <v>4602</v>
      </c>
      <c r="T17" s="16">
        <v>2927518.9499999997</v>
      </c>
      <c r="U17" s="16">
        <v>1246612.9499999995</v>
      </c>
      <c r="V17" s="17">
        <v>0.42582574913819099</v>
      </c>
      <c r="AX17" t="s">
        <v>4602</v>
      </c>
      <c r="AZ17" s="17">
        <v>0.42582574913819099</v>
      </c>
    </row>
    <row r="18" spans="1:52" x14ac:dyDescent="0.3">
      <c r="H18">
        <v>2</v>
      </c>
      <c r="I18" s="16">
        <v>2182566.4000000004</v>
      </c>
      <c r="J18" s="16">
        <v>415768.40000000008</v>
      </c>
      <c r="R18" t="s">
        <v>38</v>
      </c>
      <c r="S18" t="s">
        <v>39</v>
      </c>
      <c r="T18" s="16">
        <v>31982155.199999996</v>
      </c>
      <c r="U18" s="16">
        <v>2653172.1999999993</v>
      </c>
      <c r="V18" s="17">
        <v>8.2957892718874673E-2</v>
      </c>
      <c r="AX18" t="s">
        <v>38</v>
      </c>
      <c r="AY18" t="s">
        <v>39</v>
      </c>
      <c r="AZ18" s="17">
        <v>8.2957892718874673E-2</v>
      </c>
    </row>
    <row r="19" spans="1:52" x14ac:dyDescent="0.3">
      <c r="H19">
        <v>3</v>
      </c>
      <c r="I19" s="16">
        <v>2919659.6499999994</v>
      </c>
      <c r="J19" s="16">
        <v>483942.65</v>
      </c>
      <c r="S19" t="s">
        <v>118</v>
      </c>
      <c r="T19" s="16">
        <v>10565978.249999994</v>
      </c>
      <c r="U19" s="16">
        <v>1739420.2499999995</v>
      </c>
      <c r="V19" s="17">
        <v>0.16462462905410585</v>
      </c>
      <c r="AY19" t="s">
        <v>118</v>
      </c>
      <c r="AZ19" s="17">
        <v>0.16462462905410585</v>
      </c>
    </row>
    <row r="20" spans="1:52" x14ac:dyDescent="0.3">
      <c r="H20">
        <v>4</v>
      </c>
      <c r="I20" s="16">
        <v>1625353.0500000005</v>
      </c>
      <c r="J20" s="16">
        <v>309107.04999999993</v>
      </c>
      <c r="S20" t="s">
        <v>75</v>
      </c>
      <c r="T20" s="16">
        <v>6073892.3999999976</v>
      </c>
      <c r="U20" s="16">
        <v>1253861.3999999999</v>
      </c>
      <c r="V20" s="17">
        <v>0.20643457562731937</v>
      </c>
      <c r="AY20" t="s">
        <v>75</v>
      </c>
      <c r="AZ20" s="17">
        <v>0.20643457562731937</v>
      </c>
    </row>
    <row r="21" spans="1:52" x14ac:dyDescent="0.3">
      <c r="A21" s="23" t="s">
        <v>4606</v>
      </c>
      <c r="H21">
        <v>5</v>
      </c>
      <c r="I21" s="16">
        <v>2156017.15</v>
      </c>
      <c r="J21" s="16">
        <v>373412.14999999991</v>
      </c>
      <c r="S21" t="s">
        <v>104</v>
      </c>
      <c r="T21" s="16">
        <v>998245.19999999925</v>
      </c>
      <c r="U21" s="16">
        <v>464371.20000000013</v>
      </c>
      <c r="V21" s="17">
        <v>0.46518751104438116</v>
      </c>
      <c r="AY21" t="s">
        <v>104</v>
      </c>
      <c r="AZ21" s="17">
        <v>0.46518751104438116</v>
      </c>
    </row>
    <row r="22" spans="1:52" x14ac:dyDescent="0.3">
      <c r="H22">
        <v>6</v>
      </c>
      <c r="I22" s="16">
        <v>2439980.600000001</v>
      </c>
      <c r="J22" s="16">
        <v>373778.59999999992</v>
      </c>
      <c r="R22" t="s">
        <v>4603</v>
      </c>
      <c r="T22" s="16">
        <v>49620271.04999999</v>
      </c>
      <c r="U22" s="16">
        <v>6110825.0499999989</v>
      </c>
      <c r="V22" s="17">
        <v>0.12315178697517415</v>
      </c>
      <c r="AX22" t="s">
        <v>4603</v>
      </c>
      <c r="AZ22" s="17">
        <v>0.12315178697517415</v>
      </c>
    </row>
    <row r="23" spans="1:52" x14ac:dyDescent="0.3">
      <c r="H23">
        <v>7</v>
      </c>
      <c r="I23" s="16">
        <v>2350166.5499999998</v>
      </c>
      <c r="J23" s="16">
        <v>299737.54999999987</v>
      </c>
      <c r="R23" t="s">
        <v>4596</v>
      </c>
      <c r="T23" s="16">
        <v>82861182.799999982</v>
      </c>
      <c r="U23" s="16">
        <v>14823503.799999999</v>
      </c>
      <c r="V23" s="17">
        <v>0.1788956336259295</v>
      </c>
      <c r="AX23" t="s">
        <v>4596</v>
      </c>
      <c r="AZ23" s="17">
        <v>0.1788956336259295</v>
      </c>
    </row>
    <row r="24" spans="1:52" x14ac:dyDescent="0.3">
      <c r="A24" s="24" t="s">
        <v>4612</v>
      </c>
      <c r="B24" s="25" t="s">
        <v>4608</v>
      </c>
      <c r="C24" s="25" t="s">
        <v>4609</v>
      </c>
      <c r="D24" s="25" t="s">
        <v>4610</v>
      </c>
      <c r="E24" s="26" t="s">
        <v>4611</v>
      </c>
      <c r="F24" s="25"/>
      <c r="H24">
        <v>8</v>
      </c>
      <c r="I24" s="16">
        <v>2346149.3499999987</v>
      </c>
      <c r="J24" s="16">
        <v>411332.35000000003</v>
      </c>
    </row>
    <row r="25" spans="1:52" x14ac:dyDescent="0.3">
      <c r="A25" s="27" t="s">
        <v>63</v>
      </c>
      <c r="B25" s="28">
        <f>INDEX(Targets!$B$2:$B$5,MATCH(A25,Targets!$A$2:$A$5,0))</f>
        <v>7500000</v>
      </c>
      <c r="C25" s="28">
        <f>SUMIFS(tblSales[Revenue],tblSales[Region],A25,tblSales[Year],Dashboard!$C$29)</f>
        <v>7826480.4000000004</v>
      </c>
      <c r="D25" s="29">
        <f>IF(B25=0,0,C25/B25)</f>
        <v>1.0435307200000001</v>
      </c>
      <c r="E25" s="28">
        <f>C25-B25</f>
        <v>326480.40000000037</v>
      </c>
      <c r="H25">
        <v>9</v>
      </c>
      <c r="I25" s="16">
        <v>1918124.8500000003</v>
      </c>
      <c r="J25" s="16">
        <v>259543.84999999995</v>
      </c>
    </row>
    <row r="26" spans="1:52" x14ac:dyDescent="0.3">
      <c r="A26" s="27" t="s">
        <v>58</v>
      </c>
      <c r="B26" s="28">
        <f>INDEX(Targets!$B$2:$B$5,MATCH(A26,Targets!$A$2:$A$5,0))</f>
        <v>9000000</v>
      </c>
      <c r="C26" s="28">
        <f>SUMIFS(tblSales[Revenue],tblSales[Region],A26,tblSales[Year],Dashboard!$C$29)</f>
        <v>8609317.6500000004</v>
      </c>
      <c r="D26" s="29">
        <f>IF(B26=0,0,C26/B26)</f>
        <v>0.95659084999999999</v>
      </c>
      <c r="E26" s="28">
        <f>C26-B26</f>
        <v>-390682.34999999963</v>
      </c>
      <c r="H26">
        <v>10</v>
      </c>
      <c r="I26" s="16">
        <v>2749613.3000000012</v>
      </c>
      <c r="J26" s="16">
        <v>451295.3</v>
      </c>
    </row>
    <row r="27" spans="1:52" x14ac:dyDescent="0.3">
      <c r="A27" s="27" t="s">
        <v>35</v>
      </c>
      <c r="B27" s="28">
        <f>INDEX(Targets!$B$2:$B$5,MATCH(A27,Targets!$A$2:$A$5,0))</f>
        <v>5000000</v>
      </c>
      <c r="C27" s="28">
        <f>SUMIFS(tblSales[Revenue],tblSales[Region],A27,tblSales[Year],Dashboard!$C$29)</f>
        <v>4649217.7</v>
      </c>
      <c r="D27" s="29">
        <f>IF(B27=0,0,C27/B27)</f>
        <v>0.92984354000000002</v>
      </c>
      <c r="E27" s="28">
        <f>C27-B27</f>
        <v>-350782.29999999981</v>
      </c>
      <c r="H27">
        <v>11</v>
      </c>
      <c r="I27" s="16">
        <v>2152067.2000000002</v>
      </c>
      <c r="J27" s="16">
        <v>467434.19999999995</v>
      </c>
    </row>
    <row r="28" spans="1:52" x14ac:dyDescent="0.3">
      <c r="A28" s="27" t="s">
        <v>51</v>
      </c>
      <c r="B28" s="28">
        <f>INDEX(Targets!$B$2:$B$5,MATCH(A28,Targets!$A$2:$A$5,0))</f>
        <v>9500000</v>
      </c>
      <c r="C28" s="28">
        <f>SUMIFS(tblSales[Revenue],tblSales[Region],A28,tblSales[Year],Dashboard!$C$29)</f>
        <v>8723458.3999999985</v>
      </c>
      <c r="D28" s="29">
        <f>IF(B28=0,0,C28/B28)</f>
        <v>0.91825877894736829</v>
      </c>
      <c r="E28" s="28">
        <f>C28-B28</f>
        <v>-776541.60000000149</v>
      </c>
      <c r="H28">
        <v>12</v>
      </c>
      <c r="I28" s="16">
        <v>2648113.5500000003</v>
      </c>
      <c r="J28" s="16">
        <v>532916.54999999993</v>
      </c>
    </row>
    <row r="29" spans="1:52" x14ac:dyDescent="0.3">
      <c r="A29" s="27" t="s">
        <v>4613</v>
      </c>
      <c r="B29" s="28">
        <f>SUM(B25:B28)</f>
        <v>31000000</v>
      </c>
      <c r="C29" s="28">
        <f>SUM(C25:C28)</f>
        <v>29808474.149999999</v>
      </c>
      <c r="D29" s="29">
        <f>IF(B29=0,0,C29/B29)</f>
        <v>0.96156368225806443</v>
      </c>
      <c r="E29" s="28">
        <f>C29-B29</f>
        <v>-1191525.8500000015</v>
      </c>
      <c r="G29" t="s">
        <v>4598</v>
      </c>
      <c r="I29" s="16">
        <v>27037905.100000001</v>
      </c>
      <c r="J29" s="16">
        <v>4690580.0999999996</v>
      </c>
    </row>
    <row r="30" spans="1:52" x14ac:dyDescent="0.3">
      <c r="G30">
        <v>2025</v>
      </c>
      <c r="H30">
        <v>1</v>
      </c>
      <c r="I30" s="16">
        <v>1600392.8</v>
      </c>
      <c r="J30" s="16">
        <v>348969.8</v>
      </c>
    </row>
    <row r="31" spans="1:52" x14ac:dyDescent="0.3">
      <c r="H31">
        <v>2</v>
      </c>
      <c r="I31" s="16">
        <v>1760164.0000000009</v>
      </c>
      <c r="J31" s="16">
        <v>289990</v>
      </c>
    </row>
    <row r="32" spans="1:52" x14ac:dyDescent="0.3">
      <c r="H32">
        <v>3</v>
      </c>
      <c r="I32" s="16">
        <v>2041062.3</v>
      </c>
      <c r="J32" s="16">
        <v>390168.29999999987</v>
      </c>
    </row>
    <row r="33" spans="7:10" x14ac:dyDescent="0.3">
      <c r="H33">
        <v>4</v>
      </c>
      <c r="I33" s="16">
        <v>2374974.35</v>
      </c>
      <c r="J33" s="16">
        <v>334507.34999999998</v>
      </c>
    </row>
    <row r="34" spans="7:10" x14ac:dyDescent="0.3">
      <c r="H34">
        <v>5</v>
      </c>
      <c r="I34" s="16">
        <v>2883802.15</v>
      </c>
      <c r="J34" s="16">
        <v>505970.14999999979</v>
      </c>
    </row>
    <row r="35" spans="7:10" x14ac:dyDescent="0.3">
      <c r="H35">
        <v>6</v>
      </c>
      <c r="I35" s="16">
        <v>2370427.850000001</v>
      </c>
      <c r="J35" s="16">
        <v>413895.85</v>
      </c>
    </row>
    <row r="36" spans="7:10" x14ac:dyDescent="0.3">
      <c r="H36">
        <v>7</v>
      </c>
      <c r="I36" s="16">
        <v>2620932.2499999995</v>
      </c>
      <c r="J36" s="16">
        <v>479208.25000000029</v>
      </c>
    </row>
    <row r="37" spans="7:10" x14ac:dyDescent="0.3">
      <c r="H37">
        <v>8</v>
      </c>
      <c r="I37" s="16">
        <v>3351826.2999999993</v>
      </c>
      <c r="J37" s="16">
        <v>542538.30000000005</v>
      </c>
    </row>
    <row r="38" spans="7:10" x14ac:dyDescent="0.3">
      <c r="H38">
        <v>9</v>
      </c>
      <c r="I38" s="16">
        <v>2223983.0499999998</v>
      </c>
      <c r="J38" s="16">
        <v>389810.04999999993</v>
      </c>
    </row>
    <row r="39" spans="7:10" x14ac:dyDescent="0.3">
      <c r="H39">
        <v>10</v>
      </c>
      <c r="I39" s="16">
        <v>2978583.65</v>
      </c>
      <c r="J39" s="16">
        <v>446654.65000000008</v>
      </c>
    </row>
    <row r="40" spans="7:10" x14ac:dyDescent="0.3">
      <c r="H40">
        <v>11</v>
      </c>
      <c r="I40" s="16">
        <v>2898840.6500000018</v>
      </c>
      <c r="J40" s="16">
        <v>602612.64999999944</v>
      </c>
    </row>
    <row r="41" spans="7:10" x14ac:dyDescent="0.3">
      <c r="H41">
        <v>12</v>
      </c>
      <c r="I41" s="16">
        <v>2703484.8000000012</v>
      </c>
      <c r="J41" s="16">
        <v>500544.79999999981</v>
      </c>
    </row>
    <row r="42" spans="7:10" x14ac:dyDescent="0.3">
      <c r="G42" t="s">
        <v>4599</v>
      </c>
      <c r="I42" s="16">
        <v>29808474.150000006</v>
      </c>
      <c r="J42" s="16">
        <v>5244870.1499999994</v>
      </c>
    </row>
    <row r="43" spans="7:10" x14ac:dyDescent="0.3">
      <c r="G43" t="s">
        <v>4596</v>
      </c>
      <c r="I43" s="16">
        <v>82861182.799999997</v>
      </c>
      <c r="J43" s="16">
        <v>14823503.800000004</v>
      </c>
    </row>
  </sheetData>
  <conditionalFormatting sqref="D25:D28">
    <cfRule type="cellIs" dxfId="1" priority="1" operator="lessThan">
      <formula>1</formula>
    </cfRule>
    <cfRule type="cellIs" dxfId="0" priority="2" operator="greaterThan">
      <formula>1</formula>
    </cfRule>
  </conditionalFormatting>
  <pageMargins left="0.7" right="0.7" top="0.75" bottom="0.75" header="0.3" footer="0.3"/>
  <drawing r:id="rId11"/>
  <extLst>
    <ext xmlns:x15="http://schemas.microsoft.com/office/spreadsheetml/2010/11/main" uri="{7E03D99C-DC04-49d9-9315-930204A7B6E9}">
      <x15:timelineRefs>
        <x15:timelineRef r:id="rId12"/>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zoomScaleNormal="100" workbookViewId="0">
      <selection activeCell="H8" sqref="H8"/>
    </sheetView>
  </sheetViews>
  <sheetFormatPr defaultColWidth="8.6640625" defaultRowHeight="14.4" x14ac:dyDescent="0.3"/>
  <cols>
    <col min="1" max="1" width="14" customWidth="1"/>
    <col min="2" max="2" width="30" customWidth="1"/>
    <col min="3" max="3" width="18" customWidth="1"/>
  </cols>
  <sheetData>
    <row r="1" spans="1:3" x14ac:dyDescent="0.3">
      <c r="A1" s="11" t="s">
        <v>18</v>
      </c>
      <c r="B1" s="11" t="s">
        <v>4589</v>
      </c>
      <c r="C1" s="11" t="s">
        <v>4590</v>
      </c>
    </row>
    <row r="2" spans="1:3" x14ac:dyDescent="0.3">
      <c r="A2" s="12" t="s">
        <v>63</v>
      </c>
      <c r="B2" s="13">
        <v>7500000</v>
      </c>
      <c r="C2" s="14">
        <v>0.2</v>
      </c>
    </row>
    <row r="3" spans="1:3" x14ac:dyDescent="0.3">
      <c r="A3" s="12" t="s">
        <v>58</v>
      </c>
      <c r="B3" s="13">
        <v>9000000</v>
      </c>
      <c r="C3" s="14">
        <v>0.2</v>
      </c>
    </row>
    <row r="4" spans="1:3" x14ac:dyDescent="0.3">
      <c r="A4" s="12" t="s">
        <v>35</v>
      </c>
      <c r="B4" s="13">
        <v>5000000</v>
      </c>
      <c r="C4" s="14">
        <v>0.2</v>
      </c>
    </row>
    <row r="5" spans="1:3" x14ac:dyDescent="0.3">
      <c r="A5" s="12" t="s">
        <v>51</v>
      </c>
      <c r="B5" s="13">
        <v>9500000</v>
      </c>
      <c r="C5" s="14">
        <v>0.2</v>
      </c>
    </row>
    <row r="8" spans="1:3" x14ac:dyDescent="0.3">
      <c r="A8" s="15" t="s">
        <v>4591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Project_Brief</vt:lpstr>
      <vt:lpstr>Sales_Data</vt:lpstr>
      <vt:lpstr>Detail1</vt:lpstr>
      <vt:lpstr>Pivots</vt:lpstr>
      <vt:lpstr>Targets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SHAIK ABDUL KARIM</cp:lastModifiedBy>
  <cp:revision>0</cp:revision>
  <cp:lastPrinted>2026-10-27T07:37:44Z</cp:lastPrinted>
  <dcterms:created xsi:type="dcterms:W3CDTF">2026-10-26T15:48:38Z</dcterms:created>
  <dcterms:modified xsi:type="dcterms:W3CDTF">2026-10-27T07:46:16Z</dcterms:modified>
  <dc:language>en-US</dc:language>
</cp:coreProperties>
</file>